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695" tabRatio="809" firstSheet="107" activeTab="114"/>
  </bookViews>
  <sheets>
    <sheet name="May 2014" sheetId="1" r:id="rId1"/>
    <sheet name="June 2014" sheetId="2" r:id="rId2"/>
    <sheet name="Jul 2014" sheetId="3" r:id="rId3"/>
    <sheet name="Aug 2014" sheetId="4" r:id="rId4"/>
    <sheet name="Sep 2014" sheetId="5" r:id="rId5"/>
    <sheet name="Oct 2014" sheetId="6" r:id="rId6"/>
    <sheet name="Nov 2014" sheetId="7" r:id="rId7"/>
    <sheet name="Dec 2014" sheetId="8" r:id="rId8"/>
    <sheet name="Jan 2015" sheetId="9" r:id="rId9"/>
    <sheet name="Feb 2015" sheetId="10" r:id="rId10"/>
    <sheet name="Mar 2015" sheetId="11" r:id="rId11"/>
    <sheet name="Apr 2015" sheetId="12" r:id="rId12"/>
    <sheet name="May 2015" sheetId="13" r:id="rId13"/>
    <sheet name="Jun 2015" sheetId="14" r:id="rId14"/>
    <sheet name="Jul 2015" sheetId="15" r:id="rId15"/>
    <sheet name="Aug 2015" sheetId="16" r:id="rId16"/>
    <sheet name="Sep 2015" sheetId="17" r:id="rId17"/>
    <sheet name="Oct 2015" sheetId="18" r:id="rId18"/>
    <sheet name="Nov 2015" sheetId="19" r:id="rId19"/>
    <sheet name="Dec 2015" sheetId="20" r:id="rId20"/>
    <sheet name="Jan 2016" sheetId="21" r:id="rId21"/>
    <sheet name="Feb 2016" sheetId="22" r:id="rId22"/>
    <sheet name="Mar 2016" sheetId="23" r:id="rId23"/>
    <sheet name="Apr 2016" sheetId="24" r:id="rId24"/>
    <sheet name="May 2016" sheetId="25" r:id="rId25"/>
    <sheet name="Jun 2016" sheetId="26" r:id="rId26"/>
    <sheet name="Jul 2016" sheetId="27" r:id="rId27"/>
    <sheet name="Aug 2016" sheetId="28" r:id="rId28"/>
    <sheet name="Sep 2016" sheetId="29" r:id="rId29"/>
    <sheet name="Oct 2016" sheetId="30" r:id="rId30"/>
    <sheet name="Nov 2016" sheetId="31" r:id="rId31"/>
    <sheet name="Dec 2016" sheetId="32" r:id="rId32"/>
    <sheet name="Jan 2017" sheetId="33" r:id="rId33"/>
    <sheet name="Feb 2017" sheetId="34" r:id="rId34"/>
    <sheet name="Mar 2017" sheetId="35" r:id="rId35"/>
    <sheet name="Apr 2017" sheetId="36" r:id="rId36"/>
    <sheet name="May 2017" sheetId="37" r:id="rId37"/>
    <sheet name="Jun 2017" sheetId="38" r:id="rId38"/>
    <sheet name="Jul 2017" sheetId="39" r:id="rId39"/>
    <sheet name="Aug 2017" sheetId="40" r:id="rId40"/>
    <sheet name="Sep 2017" sheetId="41" r:id="rId41"/>
    <sheet name="Oct 2017" sheetId="42" r:id="rId42"/>
    <sheet name="Nov 2017" sheetId="43" r:id="rId43"/>
    <sheet name="Dec 2017" sheetId="44" r:id="rId44"/>
    <sheet name="Jan 2018" sheetId="45" r:id="rId45"/>
    <sheet name="Feb 2018" sheetId="46" r:id="rId46"/>
    <sheet name="Mar 2018" sheetId="47" r:id="rId47"/>
    <sheet name="Apr 2018" sheetId="48" r:id="rId48"/>
    <sheet name="May 2018" sheetId="49" r:id="rId49"/>
    <sheet name="Jun 2018" sheetId="50" r:id="rId50"/>
    <sheet name="Jul 2018" sheetId="51" r:id="rId51"/>
    <sheet name="Aug 2018" sheetId="52" r:id="rId52"/>
    <sheet name="Sep 2018 " sheetId="53" r:id="rId53"/>
    <sheet name="Oct 2018" sheetId="54" r:id="rId54"/>
    <sheet name="Nov 2018" sheetId="55" r:id="rId55"/>
    <sheet name="Dec 2018" sheetId="56" r:id="rId56"/>
    <sheet name="Jan 2019" sheetId="57" r:id="rId57"/>
    <sheet name="Feb 2019" sheetId="58" r:id="rId58"/>
    <sheet name="Mar 2019" sheetId="59" r:id="rId59"/>
    <sheet name="Apr 2019" sheetId="60" r:id="rId60"/>
    <sheet name="May 2019" sheetId="61" r:id="rId61"/>
    <sheet name="Jun 2019" sheetId="62" r:id="rId62"/>
    <sheet name="Jul 2019" sheetId="63" r:id="rId63"/>
    <sheet name="Aug 2019" sheetId="64" r:id="rId64"/>
    <sheet name="Sep 2019" sheetId="65" r:id="rId65"/>
    <sheet name="Oct 2019" sheetId="66" r:id="rId66"/>
    <sheet name="Nov 2019" sheetId="67" r:id="rId67"/>
    <sheet name="Dec 2019" sheetId="68" r:id="rId68"/>
    <sheet name="Jan 2020" sheetId="69" r:id="rId69"/>
    <sheet name="Feb 2020" sheetId="70" r:id="rId70"/>
    <sheet name="Mar 2020" sheetId="71" r:id="rId71"/>
    <sheet name="Apr 2020" sheetId="72" r:id="rId72"/>
    <sheet name="May 2020" sheetId="73" r:id="rId73"/>
    <sheet name="Jun 2020" sheetId="74" r:id="rId74"/>
    <sheet name="Jul 2020" sheetId="75" r:id="rId75"/>
    <sheet name="Aug 2020" sheetId="76" r:id="rId76"/>
    <sheet name="Sep 2020" sheetId="77" r:id="rId77"/>
    <sheet name="Oct 2020" sheetId="78" r:id="rId78"/>
    <sheet name="Nov 2020" sheetId="79" r:id="rId79"/>
    <sheet name="Dec 2020" sheetId="80" r:id="rId80"/>
    <sheet name="Jan 2021" sheetId="81" r:id="rId81"/>
    <sheet name="Feb 2021" sheetId="82" r:id="rId82"/>
    <sheet name="Mar 2021" sheetId="83" r:id="rId83"/>
    <sheet name="Apr 2021" sheetId="84" r:id="rId84"/>
    <sheet name="May 2021" sheetId="85" r:id="rId85"/>
    <sheet name="Jun 2021" sheetId="86" r:id="rId86"/>
    <sheet name="Jul 2021" sheetId="87" r:id="rId87"/>
    <sheet name="Aug 2021" sheetId="88" r:id="rId88"/>
    <sheet name="Sep 2021" sheetId="89" r:id="rId89"/>
    <sheet name="Oct 2021" sheetId="90" r:id="rId90"/>
    <sheet name="Nov 2021" sheetId="91" r:id="rId91"/>
    <sheet name="Dec 2021" sheetId="92" r:id="rId92"/>
    <sheet name="Jan 2022" sheetId="93" r:id="rId93"/>
    <sheet name="Feb 2022" sheetId="94" r:id="rId94"/>
    <sheet name="Mar 2022" sheetId="95" r:id="rId95"/>
    <sheet name="Apr 2022" sheetId="96" r:id="rId96"/>
    <sheet name="May 2022" sheetId="97" r:id="rId97"/>
    <sheet name="Jun 2022" sheetId="98" r:id="rId98"/>
    <sheet name="Jul 2022" sheetId="99" r:id="rId99"/>
    <sheet name="Aug 2022" sheetId="100" r:id="rId100"/>
    <sheet name="Sep 2022" sheetId="101" r:id="rId101"/>
    <sheet name="Oct 2022" sheetId="102" r:id="rId102"/>
    <sheet name="Nov 2022" sheetId="103" r:id="rId103"/>
    <sheet name="Dec 2022" sheetId="104" r:id="rId104"/>
    <sheet name="Jan 2023" sheetId="105" r:id="rId105"/>
    <sheet name="Feb 2023" sheetId="106" r:id="rId106"/>
    <sheet name="Mar 2023" sheetId="107" r:id="rId107"/>
    <sheet name="Apr 2023" sheetId="108" r:id="rId108"/>
    <sheet name="May 2023" sheetId="109" r:id="rId109"/>
    <sheet name="Jun 2023" sheetId="110" r:id="rId110"/>
    <sheet name="Jul 2023" sheetId="111" r:id="rId111"/>
    <sheet name="Aug 2023" sheetId="112" r:id="rId112"/>
    <sheet name="MergedData" sheetId="113" r:id="rId113"/>
    <sheet name="RowCountData" sheetId="114" r:id="rId114"/>
    <sheet name="monthly breakdown" sheetId="115" r:id="rId115"/>
    <sheet name="String Amount Counts" sheetId="116" r:id="rId116"/>
  </sheets>
  <definedNames>
    <definedName name="_xlnm._FilterDatabase" localSheetId="7" hidden="1">'Dec 2014'!$A$1:$D$75</definedName>
    <definedName name="_xlnm._FilterDatabase" localSheetId="88" hidden="1">'Sep 2021'!$A$1:$Z$54</definedName>
    <definedName name="_xlnm._FilterDatabase" localSheetId="91" hidden="1">'Dec 2021'!$A$1:$D$76</definedName>
    <definedName name="_xlnm._FilterDatabase" localSheetId="92" hidden="1">'Jan 2022'!$A$1:$D$68</definedName>
  </definedNames>
  <calcPr calcId="144525"/>
</workbook>
</file>

<file path=xl/sharedStrings.xml><?xml version="1.0" encoding="utf-8"?>
<sst xmlns="http://schemas.openxmlformats.org/spreadsheetml/2006/main" count="30440" uniqueCount="1862">
  <si>
    <t>Date</t>
  </si>
  <si>
    <t>Type</t>
  </si>
  <si>
    <t>Details</t>
  </si>
  <si>
    <t>Amount</t>
  </si>
  <si>
    <t>baby</t>
  </si>
  <si>
    <t>kiddy palace</t>
  </si>
  <si>
    <t>shampoo</t>
  </si>
  <si>
    <t>Entertainment</t>
  </si>
  <si>
    <t>River Safari Family trip</t>
  </si>
  <si>
    <t>food</t>
  </si>
  <si>
    <t>prata wala</t>
  </si>
  <si>
    <t>Food</t>
  </si>
  <si>
    <t>Aston with Adeline</t>
  </si>
  <si>
    <t>Gift</t>
  </si>
  <si>
    <t>Dian Xiao er dinner</t>
  </si>
  <si>
    <t>HK Souvenirs</t>
  </si>
  <si>
    <t>Cocoa Tree biscuits</t>
  </si>
  <si>
    <t>Julian Birthday Present</t>
  </si>
  <si>
    <t>groceries</t>
  </si>
  <si>
    <t>Prime</t>
  </si>
  <si>
    <t>NTUC</t>
  </si>
  <si>
    <t>Bee Brands</t>
  </si>
  <si>
    <t>Giant</t>
  </si>
  <si>
    <t>Isetan</t>
  </si>
  <si>
    <t>healthcare</t>
  </si>
  <si>
    <t>Etude</t>
  </si>
  <si>
    <t>Chanel mascara</t>
  </si>
  <si>
    <t>Home</t>
  </si>
  <si>
    <t>Sky Creation ID</t>
  </si>
  <si>
    <t>Wallpaper Deposit</t>
  </si>
  <si>
    <t>Shopping</t>
  </si>
  <si>
    <t>Purpur</t>
  </si>
  <si>
    <t>Helen hairclip</t>
  </si>
  <si>
    <t>Albert Hair product</t>
  </si>
  <si>
    <t>Snacks</t>
  </si>
  <si>
    <t>Mcdonalds</t>
  </si>
  <si>
    <t>Special</t>
  </si>
  <si>
    <t>Monthly Contribution to Albert Parents</t>
  </si>
  <si>
    <t>Monthly Contribution to June Parents</t>
  </si>
  <si>
    <t>Transport</t>
  </si>
  <si>
    <t>petrol</t>
  </si>
  <si>
    <t>Parking MSF</t>
  </si>
  <si>
    <t>Parking HDB</t>
  </si>
  <si>
    <t>Total</t>
  </si>
  <si>
    <t>Baby</t>
  </si>
  <si>
    <t>Alpha Baby (Cut)</t>
  </si>
  <si>
    <t>Dr Chua Fever</t>
  </si>
  <si>
    <t>Popular Edu VCD</t>
  </si>
  <si>
    <t>Milk Powder</t>
  </si>
  <si>
    <t>Dr Chua Cough</t>
  </si>
  <si>
    <t>Diapers</t>
  </si>
  <si>
    <t>Sebamed Baby Wash</t>
  </si>
  <si>
    <t>Fish</t>
  </si>
  <si>
    <t>Naan</t>
  </si>
  <si>
    <t>Doctor Chua</t>
  </si>
  <si>
    <t>Isomil</t>
  </si>
  <si>
    <t>Baby Snacks</t>
  </si>
  <si>
    <t>Dinner @ Flyer</t>
  </si>
  <si>
    <t>Kuriya dinner</t>
  </si>
  <si>
    <t>Porridge</t>
  </si>
  <si>
    <t>Weekday Lunch</t>
  </si>
  <si>
    <t>Dinner with In-Laws</t>
  </si>
  <si>
    <t>McDonald Dinner</t>
  </si>
  <si>
    <t>Dinner Lerk Thai</t>
  </si>
  <si>
    <t>Plaza Lunch</t>
  </si>
  <si>
    <t>Da Paolo</t>
  </si>
  <si>
    <t>Por Kee Eating House</t>
  </si>
  <si>
    <t>June Bday present (Iphone 5S)</t>
  </si>
  <si>
    <t>Groceries</t>
  </si>
  <si>
    <t>Prime Supermarket</t>
  </si>
  <si>
    <t>Health</t>
  </si>
  <si>
    <t>June Doctor</t>
  </si>
  <si>
    <t>NTUC Unity</t>
  </si>
  <si>
    <t>Guardian Calcium Tablets</t>
  </si>
  <si>
    <t>Wanko Dress</t>
  </si>
  <si>
    <t>June Iphone Accessories</t>
  </si>
  <si>
    <t>Etude House</t>
  </si>
  <si>
    <t>Mitju</t>
  </si>
  <si>
    <t>Promod</t>
  </si>
  <si>
    <t>June Haircut</t>
  </si>
  <si>
    <t>Snack</t>
  </si>
  <si>
    <t>Drinks</t>
  </si>
  <si>
    <t>Cash Top up</t>
  </si>
  <si>
    <t>Petrol</t>
  </si>
  <si>
    <t>Stride Rite Shoes</t>
  </si>
  <si>
    <t>Doctor</t>
  </si>
  <si>
    <t>Vitakids</t>
  </si>
  <si>
    <t>Dinner @ Jamie</t>
  </si>
  <si>
    <t>Lunch @marche</t>
  </si>
  <si>
    <t>Dinner @ Grandmas</t>
  </si>
  <si>
    <t>IKEA Lunch</t>
  </si>
  <si>
    <t>Thai Express Dinner</t>
  </si>
  <si>
    <t>Griddy Waffles</t>
  </si>
  <si>
    <t>Ramen</t>
  </si>
  <si>
    <t>Candylicious</t>
  </si>
  <si>
    <t>Staycation @ Movenpick</t>
  </si>
  <si>
    <t>Kuriya Fish</t>
  </si>
  <si>
    <t>Shopping (June)</t>
  </si>
  <si>
    <t>GG5</t>
  </si>
  <si>
    <t>Hair Accessories</t>
  </si>
  <si>
    <t>McDonalds</t>
  </si>
  <si>
    <t>Cashcard Top up</t>
  </si>
  <si>
    <t>Dr Chua</t>
  </si>
  <si>
    <t>Mothercare</t>
  </si>
  <si>
    <t>Blender Lid replacement</t>
  </si>
  <si>
    <t>Vitamins</t>
  </si>
  <si>
    <t>Beauty</t>
  </si>
  <si>
    <t>Beauty Langugage</t>
  </si>
  <si>
    <t>Shampoo</t>
  </si>
  <si>
    <t>IMM dinner</t>
  </si>
  <si>
    <t>Poulet</t>
  </si>
  <si>
    <t xml:space="preserve">Ichiban Sushi </t>
  </si>
  <si>
    <t>Soup Spoon</t>
  </si>
  <si>
    <t>Dinner @ Chinatown</t>
  </si>
  <si>
    <t>Dinner @ JP</t>
  </si>
  <si>
    <t>Dinner @ Legendary HK</t>
  </si>
  <si>
    <t>Soup Empire Lunch</t>
  </si>
  <si>
    <t>Kim Family</t>
  </si>
  <si>
    <t>Dinner</t>
  </si>
  <si>
    <t>Song Fish Dealer</t>
  </si>
  <si>
    <t>Bee Brand</t>
  </si>
  <si>
    <t>Marks and Spencer</t>
  </si>
  <si>
    <t>Sheng Siong</t>
  </si>
  <si>
    <t>Albert see Doctor</t>
  </si>
  <si>
    <t>Watsons</t>
  </si>
  <si>
    <t>Household</t>
  </si>
  <si>
    <t>Masks</t>
  </si>
  <si>
    <t>Reno</t>
  </si>
  <si>
    <t>Furniture Crate and Barrel</t>
  </si>
  <si>
    <t>Bicycle Lock</t>
  </si>
  <si>
    <t>New Bedsheet</t>
  </si>
  <si>
    <t>Sharp TV</t>
  </si>
  <si>
    <t>Sky Creation Instalment</t>
  </si>
  <si>
    <t>Hommage Deposit</t>
  </si>
  <si>
    <t>Shopping (J)</t>
  </si>
  <si>
    <t>Albert Present</t>
  </si>
  <si>
    <t>Starbucks</t>
  </si>
  <si>
    <t>Gong Cha</t>
  </si>
  <si>
    <t>Coffee</t>
  </si>
  <si>
    <t>Fuel</t>
  </si>
  <si>
    <t>Cashcard Topup</t>
  </si>
  <si>
    <t>Parking HDB (BMW)</t>
  </si>
  <si>
    <t>Medication Top-up</t>
  </si>
  <si>
    <t>Shichida</t>
  </si>
  <si>
    <t>Chanel</t>
  </si>
  <si>
    <t>Tickets</t>
  </si>
  <si>
    <t>Lunch @ Wild Honey</t>
  </si>
  <si>
    <t>Dinner @ MOF</t>
  </si>
  <si>
    <t>Ambush Dinner</t>
  </si>
  <si>
    <t>Bak Kut Teh</t>
  </si>
  <si>
    <t>Lunch JEM</t>
  </si>
  <si>
    <t>Lunch JP</t>
  </si>
  <si>
    <t>Ramen Dinner</t>
  </si>
  <si>
    <t>Dinner @ Ramen Champ</t>
  </si>
  <si>
    <t>Dinner @ Ambush</t>
  </si>
  <si>
    <t>Jamie's wedding</t>
  </si>
  <si>
    <t>Prime Supermarket  (Consolidate)</t>
  </si>
  <si>
    <t>Renovations</t>
  </si>
  <si>
    <t>Haulage Fees</t>
  </si>
  <si>
    <t>Electrical Deposit</t>
  </si>
  <si>
    <t>King Koil</t>
  </si>
  <si>
    <t>Comfort Design</t>
  </si>
  <si>
    <t>Pots &amp; Pans</t>
  </si>
  <si>
    <t>Shopping (A)</t>
  </si>
  <si>
    <t>Tablet Cover</t>
  </si>
  <si>
    <t>Daiso</t>
  </si>
  <si>
    <t>Haircut</t>
  </si>
  <si>
    <t>Taka</t>
  </si>
  <si>
    <t>Drinks (Consolidate)</t>
  </si>
  <si>
    <t>Road Tax Renewal</t>
  </si>
  <si>
    <t>Fine</t>
  </si>
  <si>
    <t>Coupons</t>
  </si>
  <si>
    <t>Car Servicing</t>
  </si>
  <si>
    <t>Carpark Coupon</t>
  </si>
  <si>
    <t>Insurance Renewal</t>
  </si>
  <si>
    <t>Tiger Warmer</t>
  </si>
  <si>
    <t>Qoo10</t>
  </si>
  <si>
    <t>Vaccination</t>
  </si>
  <si>
    <t>Dinner @ Jcube</t>
  </si>
  <si>
    <t>Lunch @ Food Republic</t>
  </si>
  <si>
    <t>Marriot Buffet</t>
  </si>
  <si>
    <t>Kuriya</t>
  </si>
  <si>
    <t>BP Plaza Dinner</t>
  </si>
  <si>
    <t>Dinner @ Peri Peri</t>
  </si>
  <si>
    <t>Dinner @ Pho St</t>
  </si>
  <si>
    <t>Lunch @ Old Pontian</t>
  </si>
  <si>
    <t>Lunch @ KFC Zoo</t>
  </si>
  <si>
    <t>Dinner @ BP</t>
  </si>
  <si>
    <t>Dinner @ Boon Tong Kee</t>
  </si>
  <si>
    <t>Dinner @ Piedra Negra</t>
  </si>
  <si>
    <t>Dinner @ IMM</t>
  </si>
  <si>
    <t>Cedele</t>
  </si>
  <si>
    <t>Dinner @ Kim</t>
  </si>
  <si>
    <t>Dinner with Herbert</t>
  </si>
  <si>
    <t>Dinner @ JEMS</t>
  </si>
  <si>
    <t>Japan Home</t>
  </si>
  <si>
    <t>Marks &amp; Spencer</t>
  </si>
  <si>
    <t>Healthcare</t>
  </si>
  <si>
    <t>Albert Medical Checkup</t>
  </si>
  <si>
    <t>Renovation</t>
  </si>
  <si>
    <t>IKEA</t>
  </si>
  <si>
    <t>Hommage</t>
  </si>
  <si>
    <t>Facial Wash</t>
  </si>
  <si>
    <t>Clinique</t>
  </si>
  <si>
    <t>Shopping(J)</t>
  </si>
  <si>
    <t>Chomel</t>
  </si>
  <si>
    <t>Helen</t>
  </si>
  <si>
    <t>Mondo</t>
  </si>
  <si>
    <t>Toiletries</t>
  </si>
  <si>
    <t>Swanston</t>
  </si>
  <si>
    <t>Cashcard Top Up</t>
  </si>
  <si>
    <t>FlashPay Top Up</t>
  </si>
  <si>
    <t>Change Pad</t>
  </si>
  <si>
    <t>Dinner @ Chinatown Pt</t>
  </si>
  <si>
    <t>Tyler Dinner</t>
  </si>
  <si>
    <t>Lunch</t>
  </si>
  <si>
    <t>Lot 1 Dinner</t>
  </si>
  <si>
    <t>United Sq Bakerzin</t>
  </si>
  <si>
    <t>Song Fish</t>
  </si>
  <si>
    <t>Dr Chua Clinic</t>
  </si>
  <si>
    <t>Albert Follow up Check</t>
  </si>
  <si>
    <t>Nail Pedicure</t>
  </si>
  <si>
    <t>Spotlight Kitchenware</t>
  </si>
  <si>
    <t>TANGS kitchenware</t>
  </si>
  <si>
    <t>Mop</t>
  </si>
  <si>
    <t>Party</t>
  </si>
  <si>
    <t>Spotlight</t>
  </si>
  <si>
    <t>Feature Wall Sticker</t>
  </si>
  <si>
    <t>LUSH Sofa</t>
  </si>
  <si>
    <t>NBS</t>
  </si>
  <si>
    <t>Tyler Mattress</t>
  </si>
  <si>
    <t>Muji</t>
  </si>
  <si>
    <t>Bossini Pants</t>
  </si>
  <si>
    <t>Spectacles</t>
  </si>
  <si>
    <t>Redken</t>
  </si>
  <si>
    <t>Far East Clothes Code Red</t>
  </si>
  <si>
    <t>Shopping(A)</t>
  </si>
  <si>
    <t>OG Clothes</t>
  </si>
  <si>
    <t>Artbox</t>
  </si>
  <si>
    <t>Childcare</t>
  </si>
  <si>
    <t>Baby Moniter</t>
  </si>
  <si>
    <t>Vitakid</t>
  </si>
  <si>
    <t>Fruits</t>
  </si>
  <si>
    <t>IMM Lunch</t>
  </si>
  <si>
    <t>Plaza Dinner</t>
  </si>
  <si>
    <t>Supper</t>
  </si>
  <si>
    <t>Dinner @ Plaza</t>
  </si>
  <si>
    <t>Lunch @ Marche</t>
  </si>
  <si>
    <t>Dinner @ ION</t>
  </si>
  <si>
    <t>Lunch @ Plaza</t>
  </si>
  <si>
    <t>Lunch with Sharon</t>
  </si>
  <si>
    <t>Dinner from Paragon</t>
  </si>
  <si>
    <t>Dinner @ Fajar</t>
  </si>
  <si>
    <t>PRIME</t>
  </si>
  <si>
    <t>CSC Charges (Aug to Nov 14)</t>
  </si>
  <si>
    <t>Wifi Booster</t>
  </si>
  <si>
    <t>Bedsheet</t>
  </si>
  <si>
    <t>Fabric Protector</t>
  </si>
  <si>
    <t>CSC Charges (Dec 14)</t>
  </si>
  <si>
    <t>Home Help</t>
  </si>
  <si>
    <t>Personal</t>
  </si>
  <si>
    <t>Guardian Razor Blade</t>
  </si>
  <si>
    <t>Electrician</t>
  </si>
  <si>
    <t>MUJI</t>
  </si>
  <si>
    <t>Sky Creation last instalment</t>
  </si>
  <si>
    <t>Shu Uemuea</t>
  </si>
  <si>
    <t>Prints Diary</t>
  </si>
  <si>
    <t>Coffee Bean</t>
  </si>
  <si>
    <t>Scoopz</t>
  </si>
  <si>
    <t>Tyler Birthday Party Catering</t>
  </si>
  <si>
    <t>Tyler Birthday Party Ice cream</t>
  </si>
  <si>
    <t>Tyler Birthday Party Toys</t>
  </si>
  <si>
    <t>Tyler Birthday Party Cake</t>
  </si>
  <si>
    <t>Xmas Presents (M&amp;S)</t>
  </si>
  <si>
    <t>Xmas Presents (Kiddy)</t>
  </si>
  <si>
    <t>Xmas Present (Amber)</t>
  </si>
  <si>
    <t>Xmas Present (Francis Gals)</t>
  </si>
  <si>
    <t>Xmas Present (CPFB Exchange)</t>
  </si>
  <si>
    <t>Xmas Present</t>
  </si>
  <si>
    <t>Xmas Present (FPU)</t>
  </si>
  <si>
    <t>Shichida Method</t>
  </si>
  <si>
    <t>ELC Toys</t>
  </si>
  <si>
    <t>My Family Clinic</t>
  </si>
  <si>
    <t>Playful Elves</t>
  </si>
  <si>
    <t>Kids Clock</t>
  </si>
  <si>
    <t>Lunch @ A1 Claypot</t>
  </si>
  <si>
    <t>Subtotal</t>
  </si>
  <si>
    <t>Dinner @ Ichiban Sushi</t>
  </si>
  <si>
    <t>Dinner @ Greenwidge</t>
  </si>
  <si>
    <t>Lunch @ Toastbox</t>
  </si>
  <si>
    <t>Dinner @ HomeTeamNS</t>
  </si>
  <si>
    <t>Shimbashi Soba</t>
  </si>
  <si>
    <t>Sakuraya Fish Mart</t>
  </si>
  <si>
    <t>Farewell Lunch for Ade</t>
  </si>
  <si>
    <t>Baby2</t>
  </si>
  <si>
    <t>GIANT</t>
  </si>
  <si>
    <t>Lock &amp; Lock</t>
  </si>
  <si>
    <t>SCCC Charges</t>
  </si>
  <si>
    <t>Towels</t>
  </si>
  <si>
    <t>CSC Charges (Jan 15)</t>
  </si>
  <si>
    <t>Triumph</t>
  </si>
  <si>
    <t>Nail Spa Package</t>
  </si>
  <si>
    <t>Junctin 10</t>
  </si>
  <si>
    <t>Transport Vouchers</t>
  </si>
  <si>
    <t>CNY Cookies Museum</t>
  </si>
  <si>
    <t>Taxi to Work</t>
  </si>
  <si>
    <t>Taxi</t>
  </si>
  <si>
    <t>Taxi to Home</t>
  </si>
  <si>
    <t>Cab to work</t>
  </si>
  <si>
    <t>SunSpray</t>
  </si>
  <si>
    <t>Lunch @ J10</t>
  </si>
  <si>
    <t>Dinner @ EWF</t>
  </si>
  <si>
    <t>Cheesecake</t>
  </si>
  <si>
    <t>Dinner @ Buckaroo</t>
  </si>
  <si>
    <t>Dinner @ LOt1</t>
  </si>
  <si>
    <t>Lunch @ Nan Xiang</t>
  </si>
  <si>
    <t>Dinner/ Lunch @ Food Court</t>
  </si>
  <si>
    <t>JB Lunch</t>
  </si>
  <si>
    <t>Dinner @ Kims</t>
  </si>
  <si>
    <t>Eggs &amp; Berries</t>
  </si>
  <si>
    <t xml:space="preserve">Toastbox </t>
  </si>
  <si>
    <t>Wine Glasses</t>
  </si>
  <si>
    <t>JB Bedsheet</t>
  </si>
  <si>
    <t>CNY Goodies</t>
  </si>
  <si>
    <t>CNY Goodies (Bak Gua)</t>
  </si>
  <si>
    <t>CNY Clothes</t>
  </si>
  <si>
    <t>ShiokJapan</t>
  </si>
  <si>
    <t xml:space="preserve">JB Kids </t>
  </si>
  <si>
    <t>Iora</t>
  </si>
  <si>
    <t>JB Victoria Secret</t>
  </si>
  <si>
    <t>JB Cosmetic</t>
  </si>
  <si>
    <t>JB Pedro</t>
  </si>
  <si>
    <t>Nails</t>
  </si>
  <si>
    <t>CNY Gambling</t>
  </si>
  <si>
    <t>Taxi to work</t>
  </si>
  <si>
    <t>Ezylink Top Up</t>
  </si>
  <si>
    <t>Cab home</t>
  </si>
  <si>
    <t>Cab office</t>
  </si>
  <si>
    <t>JB Toll</t>
  </si>
  <si>
    <t>Replacement Key</t>
  </si>
  <si>
    <t>Changi Gen Hospital Snacks</t>
  </si>
  <si>
    <t>Medication Top Up</t>
  </si>
  <si>
    <t>Ponee @ JB</t>
  </si>
  <si>
    <t>Dinner @ Farmart</t>
  </si>
  <si>
    <t>Dinner @ 18 Chefs</t>
  </si>
  <si>
    <t>Dinner @ Lot 1</t>
  </si>
  <si>
    <t>Dinner @ Hub</t>
  </si>
  <si>
    <t>Toastbox Lunch</t>
  </si>
  <si>
    <t>Wine</t>
  </si>
  <si>
    <t>Beauty Language</t>
  </si>
  <si>
    <t>Pedro @ JB</t>
  </si>
  <si>
    <t>Toastbox Card</t>
  </si>
  <si>
    <t>Dessert</t>
  </si>
  <si>
    <t>Streats HK Café</t>
  </si>
  <si>
    <t>Loof</t>
  </si>
  <si>
    <t>Farewell Treat @ Polo</t>
  </si>
  <si>
    <t>Dad's birthday @ JB</t>
  </si>
  <si>
    <t>IO Italian</t>
  </si>
  <si>
    <t>Carwash</t>
  </si>
  <si>
    <t>Taxi from ROM to home</t>
  </si>
  <si>
    <t>Parking Fine</t>
  </si>
  <si>
    <t>Parking Coupon</t>
  </si>
  <si>
    <t>Taxi Home</t>
  </si>
  <si>
    <t>Puzzles</t>
  </si>
  <si>
    <t>Wetwipes</t>
  </si>
  <si>
    <t>Hokey Pokey</t>
  </si>
  <si>
    <t>Books</t>
  </si>
  <si>
    <t>Bistro</t>
  </si>
  <si>
    <t>JEM</t>
  </si>
  <si>
    <t>Streats Dinner</t>
  </si>
  <si>
    <t>Dinner @ Casa Italia</t>
  </si>
  <si>
    <t>Lunch with Jeremy</t>
  </si>
  <si>
    <t>Cold Storage</t>
  </si>
  <si>
    <t xml:space="preserve">Healthcare </t>
  </si>
  <si>
    <t>Adeva Spa</t>
  </si>
  <si>
    <t>Utilities</t>
  </si>
  <si>
    <t>G2000</t>
  </si>
  <si>
    <t>Shu Uemura</t>
  </si>
  <si>
    <t>Regine Hair</t>
  </si>
  <si>
    <t xml:space="preserve">Streats </t>
  </si>
  <si>
    <t>Crystal Jade</t>
  </si>
  <si>
    <t>Jurong Bird Park</t>
  </si>
  <si>
    <t>BKK Hotel</t>
  </si>
  <si>
    <t>BKK Air tickets</t>
  </si>
  <si>
    <t>BKK Spending</t>
  </si>
  <si>
    <t>DFS Wine</t>
  </si>
  <si>
    <t>BKK massage</t>
  </si>
  <si>
    <t>BKK Kidzania</t>
  </si>
  <si>
    <t>Bangawan Solo</t>
  </si>
  <si>
    <t>Bata Shoes</t>
  </si>
  <si>
    <t>BKK Chinese Food lunch</t>
  </si>
  <si>
    <t>Cashcard</t>
  </si>
  <si>
    <t>Toys</t>
  </si>
  <si>
    <t>Wet Tissue</t>
  </si>
  <si>
    <t>Guardian</t>
  </si>
  <si>
    <t xml:space="preserve">Shichida </t>
  </si>
  <si>
    <t>Pampers</t>
  </si>
  <si>
    <t>GummiBear</t>
  </si>
  <si>
    <t>Sambuca</t>
  </si>
  <si>
    <t>Testkit</t>
  </si>
  <si>
    <t>Dinner @ CDANS</t>
  </si>
  <si>
    <t>Lunch @ Bistro</t>
  </si>
  <si>
    <t>Seoul Yummy lunch</t>
  </si>
  <si>
    <t>Dinner @ UE</t>
  </si>
  <si>
    <t>Dinner @ Raffles City</t>
  </si>
  <si>
    <t>Lunch @ ToTT</t>
  </si>
  <si>
    <t>Lunch Toastbox</t>
  </si>
  <si>
    <t>Dinner @ 313</t>
  </si>
  <si>
    <t>Dinner @ IKEA</t>
  </si>
  <si>
    <t>Lunch @ Science Centre</t>
  </si>
  <si>
    <t>Dinner @ 49 Seats</t>
  </si>
  <si>
    <t>Marco Marco Lunch</t>
  </si>
  <si>
    <t>Dinner @ OI</t>
  </si>
  <si>
    <t>Dinner @ Sportshub</t>
  </si>
  <si>
    <t>Dinner @ Novena</t>
  </si>
  <si>
    <t>BP Dinner</t>
  </si>
  <si>
    <t>Weekend Lunch Toastbox</t>
  </si>
  <si>
    <t>Grapes</t>
  </si>
  <si>
    <t>Milk</t>
  </si>
  <si>
    <t>Sheng Shiong</t>
  </si>
  <si>
    <t>Pants</t>
  </si>
  <si>
    <t>Gym Bar</t>
  </si>
  <si>
    <t>Pants Alt</t>
  </si>
  <si>
    <t>Cotton On</t>
  </si>
  <si>
    <t>Glace</t>
  </si>
  <si>
    <t>Macarons Delifrance</t>
  </si>
  <si>
    <t>Breadtalk</t>
  </si>
  <si>
    <t>Streats</t>
  </si>
  <si>
    <t>Cupcakes</t>
  </si>
  <si>
    <t>Parking HDB (8020)</t>
  </si>
  <si>
    <t>Art and Music Stuff</t>
  </si>
  <si>
    <t>Thomson Medical</t>
  </si>
  <si>
    <t>Kiddy Palace</t>
  </si>
  <si>
    <t>Fidget</t>
  </si>
  <si>
    <t>Pregnancy Pills</t>
  </si>
  <si>
    <t>Prenatal Consult</t>
  </si>
  <si>
    <t>Weekday Dinner NSQ Kopitiam</t>
  </si>
  <si>
    <t>Weekday Dinner Korean</t>
  </si>
  <si>
    <t>Weekend Dinner Crystal Jade</t>
  </si>
  <si>
    <t>Dinner @ Greenridge</t>
  </si>
  <si>
    <t>Dinner @ Pioneer Mall</t>
  </si>
  <si>
    <t>Lunch @ Marco</t>
  </si>
  <si>
    <t>Toast Box</t>
  </si>
  <si>
    <t>Curry Times</t>
  </si>
  <si>
    <t>Turf city Lunch</t>
  </si>
  <si>
    <t>M&amp;S</t>
  </si>
  <si>
    <t>Hair by Regine</t>
  </si>
  <si>
    <t>June Bday dinner</t>
  </si>
  <si>
    <t>June Karoake</t>
  </si>
  <si>
    <t>Hotel Stay</t>
  </si>
  <si>
    <t>Dad Healthcare</t>
  </si>
  <si>
    <t>Ezylink</t>
  </si>
  <si>
    <t>TMC Books</t>
  </si>
  <si>
    <t>Tyler Doctor</t>
  </si>
  <si>
    <t>Food @ TLC</t>
  </si>
  <si>
    <t>Prenatal consult</t>
  </si>
  <si>
    <t>Maternity Clothes</t>
  </si>
  <si>
    <t>Harmony Test</t>
  </si>
  <si>
    <t>Gynae Consult</t>
  </si>
  <si>
    <t>Lunch @ BP</t>
  </si>
  <si>
    <t>Lunch @Toastbox</t>
  </si>
  <si>
    <t>Dinner @ Cedele</t>
  </si>
  <si>
    <t>Lunch @ Tott</t>
  </si>
  <si>
    <t>Dinner @ Papparich</t>
  </si>
  <si>
    <t>Dinner @ Kim Sang Leng</t>
  </si>
  <si>
    <t>Lunch @ BPP</t>
  </si>
  <si>
    <t>Cedele Dinner</t>
  </si>
  <si>
    <t>Lunch @ TungLok</t>
  </si>
  <si>
    <t>Jack Place lunch</t>
  </si>
  <si>
    <t>Dinner @ KoreaTown Sentosa</t>
  </si>
  <si>
    <t>Lunch @ Sentosa</t>
  </si>
  <si>
    <t>Kimly Dinner</t>
  </si>
  <si>
    <t>Tamoya Dinner</t>
  </si>
  <si>
    <t>Soup Spoon Dinner</t>
  </si>
  <si>
    <t>Sports Shoes</t>
  </si>
  <si>
    <t>Santorini Dress</t>
  </si>
  <si>
    <t>Dim Sum</t>
  </si>
  <si>
    <t>Bakerzin</t>
  </si>
  <si>
    <t>Dad Servicing</t>
  </si>
  <si>
    <t>Dad Wheelchair Rental</t>
  </si>
  <si>
    <t>Hazel Bday</t>
  </si>
  <si>
    <t>Mum Bday</t>
  </si>
  <si>
    <t>SC Marathon</t>
  </si>
  <si>
    <t>Wheelchair rental</t>
  </si>
  <si>
    <t>Angbao Amdis Wedding &amp; BB Shower</t>
  </si>
  <si>
    <t>Taxi to TMC</t>
  </si>
  <si>
    <t>ELC</t>
  </si>
  <si>
    <t>Electrolyte</t>
  </si>
  <si>
    <t>Rash cream</t>
  </si>
  <si>
    <t>Stretch Cream</t>
  </si>
  <si>
    <t xml:space="preserve">Gynae </t>
  </si>
  <si>
    <t>Dinner @ Marina Sq</t>
  </si>
  <si>
    <t>Weekend Lunch</t>
  </si>
  <si>
    <t>Dinner @ Pioneer</t>
  </si>
  <si>
    <t>Gathering With Kuku</t>
  </si>
  <si>
    <t>United Sq Dinner</t>
  </si>
  <si>
    <t xml:space="preserve">Dinner </t>
  </si>
  <si>
    <t>Subway Dinner</t>
  </si>
  <si>
    <t>Dinner @ KSL</t>
  </si>
  <si>
    <t>Dinner @ Bp</t>
  </si>
  <si>
    <t>Canadian Pizza</t>
  </si>
  <si>
    <t>Lunch Pezzo</t>
  </si>
  <si>
    <t>Strictly Pancakes</t>
  </si>
  <si>
    <t>Dinner @ Novena Sq</t>
  </si>
  <si>
    <t>Dried Scallops</t>
  </si>
  <si>
    <t>Kids Food</t>
  </si>
  <si>
    <t>Supermarkets</t>
  </si>
  <si>
    <t>Chin Medical</t>
  </si>
  <si>
    <t>Chin Medical (J)</t>
  </si>
  <si>
    <t>CC Charges</t>
  </si>
  <si>
    <t>Laundry</t>
  </si>
  <si>
    <t>Gloves</t>
  </si>
  <si>
    <t>Bra</t>
  </si>
  <si>
    <t>Iphone</t>
  </si>
  <si>
    <t>12 Cupcakes</t>
  </si>
  <si>
    <t>Cakes</t>
  </si>
  <si>
    <t>ND Day Staycation</t>
  </si>
  <si>
    <t>Ringo Game</t>
  </si>
  <si>
    <t>Neighbour Bday Present</t>
  </si>
  <si>
    <t>Albert Bday</t>
  </si>
  <si>
    <t>Parking HDB (1482)</t>
  </si>
  <si>
    <t xml:space="preserve">Car Insurance </t>
  </si>
  <si>
    <t>Road Tax renewal</t>
  </si>
  <si>
    <t>Medication</t>
  </si>
  <si>
    <t>Popular</t>
  </si>
  <si>
    <t>Hydralyte</t>
  </si>
  <si>
    <t>Gynae</t>
  </si>
  <si>
    <t>Robinson Sale</t>
  </si>
  <si>
    <t>Derma Doc</t>
  </si>
  <si>
    <t>CharGrill</t>
  </si>
  <si>
    <t>Dinner @ fajar</t>
  </si>
  <si>
    <t>Dinner @ Balestier</t>
  </si>
  <si>
    <t>Lunch @ JP</t>
  </si>
  <si>
    <t>Lunch @ JEM</t>
  </si>
  <si>
    <t>Dinner @ Streats</t>
  </si>
  <si>
    <t>Lunch @ LOT ONE</t>
  </si>
  <si>
    <t>Lunch Subway</t>
  </si>
  <si>
    <t>BK Dinner</t>
  </si>
  <si>
    <t>Minimart</t>
  </si>
  <si>
    <t>V8</t>
  </si>
  <si>
    <t>Japan Home containers</t>
  </si>
  <si>
    <t>Delifrance Macarons</t>
  </si>
  <si>
    <t xml:space="preserve">Delifrance </t>
  </si>
  <si>
    <t>Ex MSF Lunch</t>
  </si>
  <si>
    <t>Wedding Anniversary Dinner</t>
  </si>
  <si>
    <t>Teacher Day Cupcakes</t>
  </si>
  <si>
    <t>Tyler Shichida Farewell</t>
  </si>
  <si>
    <t>Power</t>
  </si>
  <si>
    <t>June Phone Bill</t>
  </si>
  <si>
    <t>Cable</t>
  </si>
  <si>
    <t>Albert Phone Bill</t>
  </si>
  <si>
    <t>Lorna Whiston</t>
  </si>
  <si>
    <t>Chin Clinic</t>
  </si>
  <si>
    <t>Juice</t>
  </si>
  <si>
    <t>Toys R Us</t>
  </si>
  <si>
    <t>Skin Doc</t>
  </si>
  <si>
    <t>Promod Maternity</t>
  </si>
  <si>
    <t>Lunch @ UE</t>
  </si>
  <si>
    <t>Lunch @ Soup Spoon</t>
  </si>
  <si>
    <t>June Lunch @ Delifrance</t>
  </si>
  <si>
    <t>Lunch @ IKEA</t>
  </si>
  <si>
    <t>Kopitiam</t>
  </si>
  <si>
    <t>Dinner Cedele</t>
  </si>
  <si>
    <t>Lunch Marco Polo</t>
  </si>
  <si>
    <t>Dinner @ Hot Tomato</t>
  </si>
  <si>
    <t>Mushroom</t>
  </si>
  <si>
    <t>Albert ENT</t>
  </si>
  <si>
    <t>June Derma</t>
  </si>
  <si>
    <t>Doc</t>
  </si>
  <si>
    <t>Air Purifier</t>
  </si>
  <si>
    <t>Iron</t>
  </si>
  <si>
    <t>Gym Membership</t>
  </si>
  <si>
    <t>Anna Shoes</t>
  </si>
  <si>
    <t>Photoshoot</t>
  </si>
  <si>
    <t>Tyler Bday Cake</t>
  </si>
  <si>
    <t>Tyler Bday Present</t>
  </si>
  <si>
    <t>Clothes</t>
  </si>
  <si>
    <t>Scallops</t>
  </si>
  <si>
    <t>M&amp;S Pasta Sauce</t>
  </si>
  <si>
    <t>Alphabright Distribution</t>
  </si>
  <si>
    <t>Kireii Place</t>
  </si>
  <si>
    <t>Weekend Lunch @ UE</t>
  </si>
  <si>
    <t>Weekend Dinner @ Clementi Mall</t>
  </si>
  <si>
    <t>Weekend Lunch @ BP</t>
  </si>
  <si>
    <t>Weekend Dinner @ UE</t>
  </si>
  <si>
    <t>June's lunch</t>
  </si>
  <si>
    <t>Lunch @ United Sq</t>
  </si>
  <si>
    <t>Petrol Kiosk</t>
  </si>
  <si>
    <t>Thomson Pharmacy</t>
  </si>
  <si>
    <t>Yankee Candle</t>
  </si>
  <si>
    <t>Baking Stuff</t>
  </si>
  <si>
    <t>Mobile Contract Renewal</t>
  </si>
  <si>
    <t>Streats Café</t>
  </si>
  <si>
    <t>HK Levis</t>
  </si>
  <si>
    <t>HK Food</t>
  </si>
  <si>
    <t>HK Mothercare</t>
  </si>
  <si>
    <t>HK Burt Bees</t>
  </si>
  <si>
    <t xml:space="preserve">HK Baby </t>
  </si>
  <si>
    <t>HK Sebamed</t>
  </si>
  <si>
    <t>HK Polo Ralph</t>
  </si>
  <si>
    <t>Deli Macarons</t>
  </si>
  <si>
    <t>Sesame St Toys</t>
  </si>
  <si>
    <t>Trainride</t>
  </si>
  <si>
    <t>Derma</t>
  </si>
  <si>
    <t>Weekend Lunch @ United Sq</t>
  </si>
  <si>
    <t>Weekend Dinner @ Plaza Sing</t>
  </si>
  <si>
    <t>Dinner @ Chargrill</t>
  </si>
  <si>
    <t>Lunch @ Bugis +</t>
  </si>
  <si>
    <t>JEM Lunch</t>
  </si>
  <si>
    <t>UE Lunch</t>
  </si>
  <si>
    <t>JEM Dinner</t>
  </si>
  <si>
    <t>Steak</t>
  </si>
  <si>
    <t>Unity</t>
  </si>
  <si>
    <t>Baby Pharmacy</t>
  </si>
  <si>
    <t>Facemask</t>
  </si>
  <si>
    <t>IKEA Furniture</t>
  </si>
  <si>
    <t>Boxers</t>
  </si>
  <si>
    <t>Prints</t>
  </si>
  <si>
    <t>Marathon Run</t>
  </si>
  <si>
    <t>Cornell Party</t>
  </si>
  <si>
    <t>Movie</t>
  </si>
  <si>
    <t>Xmas Gift exchange</t>
  </si>
  <si>
    <t>Tyler Birthday Party</t>
  </si>
  <si>
    <t>Tyler Birthday Dinner</t>
  </si>
  <si>
    <t>Legoland</t>
  </si>
  <si>
    <t>Xmas TTSH/ MSF</t>
  </si>
  <si>
    <t>JB Trip</t>
  </si>
  <si>
    <t>JB Trip Hotel</t>
  </si>
  <si>
    <t>Popular Books</t>
  </si>
  <si>
    <t>Zertec</t>
  </si>
  <si>
    <t>Times Books</t>
  </si>
  <si>
    <t>Toy</t>
  </si>
  <si>
    <t>Cream Calendula</t>
  </si>
  <si>
    <t>Lunch @ Fajar</t>
  </si>
  <si>
    <t>Dinner @ Piazza</t>
  </si>
  <si>
    <t>Investments &amp; Others</t>
  </si>
  <si>
    <t>Dinner @ Central</t>
  </si>
  <si>
    <t>Dinner @ CDAN</t>
  </si>
  <si>
    <t xml:space="preserve">Dinner @ BP </t>
  </si>
  <si>
    <t>Dinner @ Bangkit</t>
  </si>
  <si>
    <t>Maid Levy</t>
  </si>
  <si>
    <t>Maid Salary</t>
  </si>
  <si>
    <t>Pan</t>
  </si>
  <si>
    <t>Home Fix</t>
  </si>
  <si>
    <t>Investments</t>
  </si>
  <si>
    <t>Pru Vantage</t>
  </si>
  <si>
    <t>Others</t>
  </si>
  <si>
    <t>Tax Payment</t>
  </si>
  <si>
    <t>Shoping (J)</t>
  </si>
  <si>
    <t>Drinks &amp; Desserts</t>
  </si>
  <si>
    <t>Maira Wedding</t>
  </si>
  <si>
    <t>TTSH Gathering</t>
  </si>
  <si>
    <t>Carwash Detergent</t>
  </si>
  <si>
    <t>Toy Car</t>
  </si>
  <si>
    <t>Registration</t>
  </si>
  <si>
    <t>TMC Pharm</t>
  </si>
  <si>
    <t>Paediatric</t>
  </si>
  <si>
    <t>Phototherapy</t>
  </si>
  <si>
    <t>Maternity Bra</t>
  </si>
  <si>
    <t>Hock Hua</t>
  </si>
  <si>
    <t>Monthly Lunch</t>
  </si>
  <si>
    <t>Pharma TMC</t>
  </si>
  <si>
    <t>CNY Angbao</t>
  </si>
  <si>
    <t>CNY Angbao (Parents)</t>
  </si>
  <si>
    <t>CNY Angbao (Asher &amp; Ty)</t>
  </si>
  <si>
    <t>Delivery Cost</t>
  </si>
  <si>
    <t>Confinement Lady</t>
  </si>
  <si>
    <t>Servicing</t>
  </si>
  <si>
    <t>TMC Pharmacy</t>
  </si>
  <si>
    <t>Childcare enrichment</t>
  </si>
  <si>
    <t>Waterbottle</t>
  </si>
  <si>
    <t>M&amp;S Sauce</t>
  </si>
  <si>
    <t>Carseat adapter</t>
  </si>
  <si>
    <t>Kids Play</t>
  </si>
  <si>
    <t>Marco Marco lunch with COO</t>
  </si>
  <si>
    <t>Fri Dinner @ Volcano Ramen</t>
  </si>
  <si>
    <t>GEM Dinner</t>
  </si>
  <si>
    <t>Bottura Lunch</t>
  </si>
  <si>
    <t>Breakfast @ 1933</t>
  </si>
  <si>
    <t>Fri Dinner @ Kinsasa</t>
  </si>
  <si>
    <t>Seoul Yummy Lunch with CDO</t>
  </si>
  <si>
    <t>Hillv2 June Friend Gathering</t>
  </si>
  <si>
    <t>Beauty Lang</t>
  </si>
  <si>
    <t>Stove Maintainence</t>
  </si>
  <si>
    <t>T&amp;A ETF</t>
  </si>
  <si>
    <t>Phone Cable</t>
  </si>
  <si>
    <t>Maternity stuff</t>
  </si>
  <si>
    <t>Asher Full Month Biscuits</t>
  </si>
  <si>
    <t>Asher Full Month</t>
  </si>
  <si>
    <t>Asher Full Month Cakes</t>
  </si>
  <si>
    <t>Terence Housewarming</t>
  </si>
  <si>
    <t>M1</t>
  </si>
  <si>
    <t>Fujioh</t>
  </si>
  <si>
    <t>Lunch @ Novena Sq</t>
  </si>
  <si>
    <t>Lunch @ Marco Marco</t>
  </si>
  <si>
    <t>M28 Mart</t>
  </si>
  <si>
    <t>June Gynae</t>
  </si>
  <si>
    <t>Four Leaves</t>
  </si>
  <si>
    <t>Staycation</t>
  </si>
  <si>
    <t>Recy Bday</t>
  </si>
  <si>
    <t>Flashpay Top up</t>
  </si>
  <si>
    <t>Stickers</t>
  </si>
  <si>
    <t>Weekend Lunch @ IO</t>
  </si>
  <si>
    <t>IO Lunch Catchup</t>
  </si>
  <si>
    <t>Weekend Lunch @ Vivo</t>
  </si>
  <si>
    <t>Hockhua</t>
  </si>
  <si>
    <t>A1 Mart</t>
  </si>
  <si>
    <t>Asher Doc</t>
  </si>
  <si>
    <t>GNC</t>
  </si>
  <si>
    <t>Singapore Pools</t>
  </si>
  <si>
    <t>Bengawan Solo Gift</t>
  </si>
  <si>
    <t>Milk &amp; Honey</t>
  </si>
  <si>
    <t>Twelve Cupcakes</t>
  </si>
  <si>
    <t>Telephone Bill</t>
  </si>
  <si>
    <t>Vit C</t>
  </si>
  <si>
    <t>Teething Gel</t>
  </si>
  <si>
    <t>Lunch @ Tim Ho Wan</t>
  </si>
  <si>
    <t>M28</t>
  </si>
  <si>
    <t>Earrings</t>
  </si>
  <si>
    <t>Hair Products</t>
  </si>
  <si>
    <t>Bodywash</t>
  </si>
  <si>
    <t>Heather Housewarming</t>
  </si>
  <si>
    <t>June Bday cake</t>
  </si>
  <si>
    <t>June Bday Movie</t>
  </si>
  <si>
    <t>Nam Nam Lunch</t>
  </si>
  <si>
    <t>Top up MRT</t>
  </si>
  <si>
    <t>June M1 Phone Bill</t>
  </si>
  <si>
    <t>Weekend Dinner</t>
  </si>
  <si>
    <t>Weekend Lunch @ Marina</t>
  </si>
  <si>
    <t>Dinner @ Vivo</t>
  </si>
  <si>
    <t>Tyler Doc</t>
  </si>
  <si>
    <t>June Doc</t>
  </si>
  <si>
    <t>Night Lights</t>
  </si>
  <si>
    <t>Cheese Tarts</t>
  </si>
  <si>
    <t>Asher Baptism Lunch</t>
  </si>
  <si>
    <t>Asher Baptism Angbao</t>
  </si>
  <si>
    <t>Ezy Top up</t>
  </si>
  <si>
    <t>Times Bookstore</t>
  </si>
  <si>
    <t>Cream</t>
  </si>
  <si>
    <t>Dinner @ Grandstand</t>
  </si>
  <si>
    <t>Dinner @ Soup Spoon</t>
  </si>
  <si>
    <t>Farewell Lunch TTSH</t>
  </si>
  <si>
    <t>Shiraz Orchard</t>
  </si>
  <si>
    <t>Yamakawa Super</t>
  </si>
  <si>
    <t>HillV2 Cold Storage</t>
  </si>
  <si>
    <t>Albert Doc</t>
  </si>
  <si>
    <t>Thermos</t>
  </si>
  <si>
    <t>Bday cards</t>
  </si>
  <si>
    <t>Bday treat</t>
  </si>
  <si>
    <t>Ezylink Top up</t>
  </si>
  <si>
    <t>Car Inspect</t>
  </si>
  <si>
    <t>Car Road Tax</t>
  </si>
  <si>
    <t>Car Insurance</t>
  </si>
  <si>
    <t>Kidstop</t>
  </si>
  <si>
    <t>Diaper</t>
  </si>
  <si>
    <t>Pharmacy Malaysia</t>
  </si>
  <si>
    <t>GAP Clothes</t>
  </si>
  <si>
    <t>Gym class</t>
  </si>
  <si>
    <t>Ringo</t>
  </si>
  <si>
    <t>Steamer Replacement</t>
  </si>
  <si>
    <t>Thur Dinner @ Ion</t>
  </si>
  <si>
    <t xml:space="preserve">Marco Marco </t>
  </si>
  <si>
    <t>Weekend Dinner @ Grandstand</t>
  </si>
  <si>
    <t>Kim Dinner</t>
  </si>
  <si>
    <t>Lunch Marco</t>
  </si>
  <si>
    <t>ABC Mart</t>
  </si>
  <si>
    <t>HealthCare</t>
  </si>
  <si>
    <t>Bedcover</t>
  </si>
  <si>
    <t>Albert Shoes</t>
  </si>
  <si>
    <t>Avene Cleanser</t>
  </si>
  <si>
    <t>June Shoes</t>
  </si>
  <si>
    <t>Pei Ee Bday</t>
  </si>
  <si>
    <t>Dinner @ Brussel Café</t>
  </si>
  <si>
    <t>Takeaway Dinner</t>
  </si>
  <si>
    <t>Malaysia Cashcard</t>
  </si>
  <si>
    <t>Vitamin</t>
  </si>
  <si>
    <t>Bubble Gym</t>
  </si>
  <si>
    <t>Weekday/end Lunch</t>
  </si>
  <si>
    <t>SlappyCake Dinner</t>
  </si>
  <si>
    <t>So Pho Lunch</t>
  </si>
  <si>
    <t>June Lunch</t>
  </si>
  <si>
    <t>GEM Weekend Lunch</t>
  </si>
  <si>
    <t>Soup Spoon packs</t>
  </si>
  <si>
    <t>Flumicil</t>
  </si>
  <si>
    <t>Tyler A&amp;E</t>
  </si>
  <si>
    <t>Albert Blood Test</t>
  </si>
  <si>
    <t>Printer</t>
  </si>
  <si>
    <t>Kitchen Utensil</t>
  </si>
  <si>
    <t>Maid Checkup</t>
  </si>
  <si>
    <t>Hood Maintenance</t>
  </si>
  <si>
    <t>ABC</t>
  </si>
  <si>
    <t>4D</t>
  </si>
  <si>
    <t>MBS Dinner`</t>
  </si>
  <si>
    <t>Ion Lunch</t>
  </si>
  <si>
    <t>MBS Stay</t>
  </si>
  <si>
    <t>StrideRite</t>
  </si>
  <si>
    <t>Sebamed</t>
  </si>
  <si>
    <t>FOX clothes</t>
  </si>
  <si>
    <t>Retreat Lunch</t>
  </si>
  <si>
    <t>Weekend UE Lunch</t>
  </si>
  <si>
    <t>June Weekday Lunch</t>
  </si>
  <si>
    <t>Rail Mall Weekday Lunch</t>
  </si>
  <si>
    <t>Grandstand Weekend Dinner</t>
  </si>
  <si>
    <t>UE Weekend lunch</t>
  </si>
  <si>
    <t>HockHua</t>
  </si>
  <si>
    <t>Costcutters</t>
  </si>
  <si>
    <t>Asher Vaccination</t>
  </si>
  <si>
    <t>Batteries</t>
  </si>
  <si>
    <t>Investment Class</t>
  </si>
  <si>
    <t>Shirts</t>
  </si>
  <si>
    <t>Shoes</t>
  </si>
  <si>
    <t>Cake</t>
  </si>
  <si>
    <t>Insurance Tyler</t>
  </si>
  <si>
    <t>Insurance Asher</t>
  </si>
  <si>
    <t>Movies</t>
  </si>
  <si>
    <t>NAIISE Gifts</t>
  </si>
  <si>
    <t>International License</t>
  </si>
  <si>
    <t>Gym</t>
  </si>
  <si>
    <t>Stationary</t>
  </si>
  <si>
    <t>Swimming Gea</t>
  </si>
  <si>
    <t>UE Weekend Lunch</t>
  </si>
  <si>
    <t>HK St Weekday Dinner</t>
  </si>
  <si>
    <t>Cedele Weekday Lunch</t>
  </si>
  <si>
    <t>Cornell Lunch</t>
  </si>
  <si>
    <t>Weekday Dinner</t>
  </si>
  <si>
    <t>Alex Lunch</t>
  </si>
  <si>
    <t>Jmart</t>
  </si>
  <si>
    <t>Albert Dental</t>
  </si>
  <si>
    <t>June Facial Wash</t>
  </si>
  <si>
    <t>Renee Bday</t>
  </si>
  <si>
    <t>Xmas Gifts Albert</t>
  </si>
  <si>
    <t>Xmas June</t>
  </si>
  <si>
    <t>Xmas Lunch</t>
  </si>
  <si>
    <t>Tyler Bday Hotel</t>
  </si>
  <si>
    <t>Tyler Sch Celebration</t>
  </si>
  <si>
    <t>Times Bookshop</t>
  </si>
  <si>
    <t>Weekend United Sq Lunch</t>
  </si>
  <si>
    <t>Lunch @ Westgate</t>
  </si>
  <si>
    <t>Lunch @ Orchard</t>
  </si>
  <si>
    <t>Lunch @ 23 Jumpin</t>
  </si>
  <si>
    <t xml:space="preserve">Weekend Dinner </t>
  </si>
  <si>
    <t>Insurance</t>
  </si>
  <si>
    <t>Watson</t>
  </si>
  <si>
    <t>Dr Chua Tyler</t>
  </si>
  <si>
    <t>My Family Clinic Tyler</t>
  </si>
  <si>
    <t>TTSH Vitamins</t>
  </si>
  <si>
    <t>Chin Medical Asher</t>
  </si>
  <si>
    <t>Dr Chua Asher</t>
  </si>
  <si>
    <t>Dr Chua Albert</t>
  </si>
  <si>
    <t>Tyler Med</t>
  </si>
  <si>
    <t>Hair</t>
  </si>
  <si>
    <t>Lovusa</t>
  </si>
  <si>
    <t>CNY Clothes (Elly)</t>
  </si>
  <si>
    <t>CNY Clothes (kiddy Palace)</t>
  </si>
  <si>
    <t xml:space="preserve">CNY Goodies </t>
  </si>
  <si>
    <t>Asher Photo</t>
  </si>
  <si>
    <t>Asher CNY Clothes</t>
  </si>
  <si>
    <t>Ezlink Top up</t>
  </si>
  <si>
    <t>Parking coupon</t>
  </si>
  <si>
    <t>Bubbles Gym</t>
  </si>
  <si>
    <t>Stamps and erasers</t>
  </si>
  <si>
    <t>Tyler Hospitalisation</t>
  </si>
  <si>
    <t>Albert Hospitalisation</t>
  </si>
  <si>
    <t>F.Currency</t>
  </si>
  <si>
    <t>Mums &amp; Babies</t>
  </si>
  <si>
    <t>Fox Clothes</t>
  </si>
  <si>
    <t>Tin Hill Social</t>
  </si>
  <si>
    <t>Macs Breakfast</t>
  </si>
  <si>
    <t>Mark &amp; Spencer</t>
  </si>
  <si>
    <t>Pharmacy</t>
  </si>
  <si>
    <t>CNY Treat Office</t>
  </si>
  <si>
    <t>Asher Bday Cake</t>
  </si>
  <si>
    <t>Asher Bday Lunch</t>
  </si>
  <si>
    <t xml:space="preserve">US Polo </t>
  </si>
  <si>
    <t>US OshKosh</t>
  </si>
  <si>
    <t>US Kate Spade</t>
  </si>
  <si>
    <t>US Banana Rep</t>
  </si>
  <si>
    <t>US Gap</t>
  </si>
  <si>
    <t>Chanel Makeup</t>
  </si>
  <si>
    <t>US UPS</t>
  </si>
  <si>
    <t>US Godiva</t>
  </si>
  <si>
    <t>US Disney</t>
  </si>
  <si>
    <t>US Victoria</t>
  </si>
  <si>
    <t>US Toys R Us</t>
  </si>
  <si>
    <t>US Children Place</t>
  </si>
  <si>
    <t>US Food</t>
  </si>
  <si>
    <t>DFS Beer</t>
  </si>
  <si>
    <t>Gym Class</t>
  </si>
  <si>
    <t>Weekend Lunch @ United</t>
  </si>
  <si>
    <t>Panadol</t>
  </si>
  <si>
    <t>Asher Doctor</t>
  </si>
  <si>
    <t>Patisserie</t>
  </si>
  <si>
    <t>Dad Birthday</t>
  </si>
  <si>
    <t xml:space="preserve">Cashcard </t>
  </si>
  <si>
    <t>Asher Hospitalisation</t>
  </si>
  <si>
    <t>June Life</t>
  </si>
  <si>
    <t>Weekend United Sq</t>
  </si>
  <si>
    <t>Tyler Vitamins</t>
  </si>
  <si>
    <t>Sephora</t>
  </si>
  <si>
    <t>Car</t>
  </si>
  <si>
    <t>Self</t>
  </si>
  <si>
    <t>Souvenir</t>
  </si>
  <si>
    <t>Highland Resort Stay</t>
  </si>
  <si>
    <t>Disney</t>
  </si>
  <si>
    <t>Food Tokyo</t>
  </si>
  <si>
    <t>Shopping Tokyo</t>
  </si>
  <si>
    <t>Souvenirs Tokyo</t>
  </si>
  <si>
    <t>Car Tokyo</t>
  </si>
  <si>
    <t>AirBNB Shibuya</t>
  </si>
  <si>
    <t>Air ticket</t>
  </si>
  <si>
    <t>AirBNB Kasai</t>
  </si>
  <si>
    <t>Gotemba</t>
  </si>
  <si>
    <t>Airport Transfer</t>
  </si>
  <si>
    <t>Taxi to Airport</t>
  </si>
  <si>
    <t>TOCOO TOKYO JP JPY9,802</t>
  </si>
  <si>
    <t>Pororo Park</t>
  </si>
  <si>
    <t>Train</t>
  </si>
  <si>
    <t>Bubbles</t>
  </si>
  <si>
    <t>June's Lunch</t>
  </si>
  <si>
    <t>M28 Minimart</t>
  </si>
  <si>
    <t>Leftose</t>
  </si>
  <si>
    <t>DVD Player</t>
  </si>
  <si>
    <t>JB Popular</t>
  </si>
  <si>
    <t>Uniqlo</t>
  </si>
  <si>
    <t>JB Food</t>
  </si>
  <si>
    <t>JB Supermarket</t>
  </si>
  <si>
    <t>Fishmart</t>
  </si>
  <si>
    <t>Tyler Meds</t>
  </si>
  <si>
    <t>Tyler Vit</t>
  </si>
  <si>
    <t>Chan Huat Lights</t>
  </si>
  <si>
    <t>Aircon</t>
  </si>
  <si>
    <t>JB Daiso</t>
  </si>
  <si>
    <t>Weekend Cycling</t>
  </si>
  <si>
    <t>Toll and Petrol</t>
  </si>
  <si>
    <t>Lavendar Cakes</t>
  </si>
  <si>
    <t>Legoland Hotel</t>
  </si>
  <si>
    <t>Hari Raya Gifts</t>
  </si>
  <si>
    <t>Bday Cake</t>
  </si>
  <si>
    <t>June Bday @ Lawry</t>
  </si>
  <si>
    <t>June Bday @ Ichiban</t>
  </si>
  <si>
    <t>Father Day Cake</t>
  </si>
  <si>
    <t>June Dad Bday Cake</t>
  </si>
  <si>
    <t>Fidgets</t>
  </si>
  <si>
    <t>Zoomov</t>
  </si>
  <si>
    <t>Kids Party</t>
  </si>
  <si>
    <t>Golf Shoes &amp; Tie</t>
  </si>
  <si>
    <t>Shell</t>
  </si>
  <si>
    <t>Promo Treat</t>
  </si>
  <si>
    <t>Promo Treat @ Rice Table</t>
  </si>
  <si>
    <t>Mum Birthday</t>
  </si>
  <si>
    <t>Fun Kids Place</t>
  </si>
  <si>
    <t>Tplay</t>
  </si>
  <si>
    <t>Ipad repair</t>
  </si>
  <si>
    <t>Utensils</t>
  </si>
  <si>
    <t>Bedsheet Q10</t>
  </si>
  <si>
    <t>Wet wipes</t>
  </si>
  <si>
    <t>Diapers Q10</t>
  </si>
  <si>
    <t>Weekend Dinner Sentosa</t>
  </si>
  <si>
    <t>Weekend Lunch Sentosa</t>
  </si>
  <si>
    <t>Weekend Lunch UE</t>
  </si>
  <si>
    <t>Weekday Dinner @ Hillion</t>
  </si>
  <si>
    <t>Dimetapp</t>
  </si>
  <si>
    <t>Kim Able</t>
  </si>
  <si>
    <t>Bday Cards</t>
  </si>
  <si>
    <t>Tangs</t>
  </si>
  <si>
    <t>Taka Fair</t>
  </si>
  <si>
    <t xml:space="preserve">Albert Bday </t>
  </si>
  <si>
    <t>Nurses Day</t>
  </si>
  <si>
    <t>Artwork</t>
  </si>
  <si>
    <t>ELM Tree</t>
  </si>
  <si>
    <t>Gruffalo Tickets</t>
  </si>
  <si>
    <t>Music Trial</t>
  </si>
  <si>
    <t>Weekday Lunch (J)</t>
  </si>
  <si>
    <t>Icecream</t>
  </si>
  <si>
    <t>Dean &amp; Deluca</t>
  </si>
  <si>
    <t>Ichiban Sushi Lunch</t>
  </si>
  <si>
    <t>118,75</t>
  </si>
  <si>
    <t>Value Shop</t>
  </si>
  <si>
    <t>Adexio</t>
  </si>
  <si>
    <t>Eu Yan Seng (Tyler)</t>
  </si>
  <si>
    <t>Storage Bags</t>
  </si>
  <si>
    <t>Carpenter &amp; Cook</t>
  </si>
  <si>
    <t>Sunblock</t>
  </si>
  <si>
    <t>National Gallery</t>
  </si>
  <si>
    <t>People Impact Trial</t>
  </si>
  <si>
    <t>Long Sleeve Shirt</t>
  </si>
  <si>
    <t>Train Ride</t>
  </si>
  <si>
    <t>People Impact</t>
  </si>
  <si>
    <t>Hillion Playground</t>
  </si>
  <si>
    <t>Zoomov Playground</t>
  </si>
  <si>
    <t>ValueShop</t>
  </si>
  <si>
    <t>Fish Mart</t>
  </si>
  <si>
    <t>Maid Check</t>
  </si>
  <si>
    <t>Lovisa</t>
  </si>
  <si>
    <t>Chateraise</t>
  </si>
  <si>
    <t>Bakery</t>
  </si>
  <si>
    <t>D&amp;D</t>
  </si>
  <si>
    <t>Sentosa Lunch</t>
  </si>
  <si>
    <t>Sentosa Dinner</t>
  </si>
  <si>
    <t>Daiso Halloween</t>
  </si>
  <si>
    <t>Bata</t>
  </si>
  <si>
    <t>Alphabet Toys</t>
  </si>
  <si>
    <t>Fox</t>
  </si>
  <si>
    <t>Music Class</t>
  </si>
  <si>
    <t>Hydrolyte</t>
  </si>
  <si>
    <t>Salonpas</t>
  </si>
  <si>
    <t>Albert Term</t>
  </si>
  <si>
    <t>Tyler FirstGift</t>
  </si>
  <si>
    <t>Asher Life Insurance</t>
  </si>
  <si>
    <t>Pretty Face</t>
  </si>
  <si>
    <t>LALU</t>
  </si>
  <si>
    <t>Cruise Carpark</t>
  </si>
  <si>
    <t>Cruise</t>
  </si>
  <si>
    <t>Car Repair</t>
  </si>
  <si>
    <t>Car Keys</t>
  </si>
  <si>
    <t>Shower Products</t>
  </si>
  <si>
    <t>Romper</t>
  </si>
  <si>
    <t>United Square Dinner</t>
  </si>
  <si>
    <t>Suntec Dinner</t>
  </si>
  <si>
    <t>Secret Recipe Malaysia</t>
  </si>
  <si>
    <t>Absolute Thai Malaysia</t>
  </si>
  <si>
    <t>TzeChar Dinner Malaysia</t>
  </si>
  <si>
    <t>Bak Kwa</t>
  </si>
  <si>
    <t>Non Entrée Dessert</t>
  </si>
  <si>
    <t>Aeon Malaysia</t>
  </si>
  <si>
    <t>Aeon Wellness Malaysia</t>
  </si>
  <si>
    <t>June Hair</t>
  </si>
  <si>
    <t>Paper</t>
  </si>
  <si>
    <t>Mango Clothes</t>
  </si>
  <si>
    <t>Scape</t>
  </si>
  <si>
    <t>PHS HLM</t>
  </si>
  <si>
    <t>Snacks Malaysia</t>
  </si>
  <si>
    <t>Cornell Gathering</t>
  </si>
  <si>
    <t>Work Tidbits</t>
  </si>
  <si>
    <t>Malaysia Popular</t>
  </si>
  <si>
    <t>Legoland License</t>
  </si>
  <si>
    <t xml:space="preserve">Legoland </t>
  </si>
  <si>
    <t>Xmas Gift Aeon</t>
  </si>
  <si>
    <t>Tyler Birthday</t>
  </si>
  <si>
    <t>Malaysia Xmas Gifts</t>
  </si>
  <si>
    <t>June Food Gathering</t>
  </si>
  <si>
    <t>Xmas Uniqlo</t>
  </si>
  <si>
    <t>Xmas bags</t>
  </si>
  <si>
    <t>Xmas Gifts</t>
  </si>
  <si>
    <t xml:space="preserve">Tyler Dinner </t>
  </si>
  <si>
    <t>Staff Icecream</t>
  </si>
  <si>
    <t>June present</t>
  </si>
  <si>
    <t>Year End Wine</t>
  </si>
  <si>
    <t>Albert Lunch</t>
  </si>
  <si>
    <t>Baby Food</t>
  </si>
  <si>
    <t>Dr Chua  (Asher)</t>
  </si>
  <si>
    <t>Asher Hosp</t>
  </si>
  <si>
    <t>Tyler Hosp</t>
  </si>
  <si>
    <t>Albert Hosp</t>
  </si>
  <si>
    <t>Kids CNY</t>
  </si>
  <si>
    <t>Eren Lunch</t>
  </si>
  <si>
    <t>Baby wipes</t>
  </si>
  <si>
    <t>Mothercare Shoes</t>
  </si>
  <si>
    <t>Sakuraya</t>
  </si>
  <si>
    <t>Miniso</t>
  </si>
  <si>
    <t>Vday Present</t>
  </si>
  <si>
    <t>No Entrée</t>
  </si>
  <si>
    <t>Berries Class</t>
  </si>
  <si>
    <t>SoyMilk Powder</t>
  </si>
  <si>
    <t>Mac Breakfast</t>
  </si>
  <si>
    <t>Swensen</t>
  </si>
  <si>
    <t>Ash Doc</t>
  </si>
  <si>
    <t>Kim Household</t>
  </si>
  <si>
    <t>Library</t>
  </si>
  <si>
    <t>Bag</t>
  </si>
  <si>
    <t>IE Gathering</t>
  </si>
  <si>
    <t>Dad Bday Lunch</t>
  </si>
  <si>
    <t>Recy Ezylink</t>
  </si>
  <si>
    <t>Recy Taxi Airport</t>
  </si>
  <si>
    <t>Swim wear</t>
  </si>
  <si>
    <t>Ichiban</t>
  </si>
  <si>
    <t xml:space="preserve">NTUC </t>
  </si>
  <si>
    <t>Asher</t>
  </si>
  <si>
    <t>Medicine</t>
  </si>
  <si>
    <t>Tyler Clinic</t>
  </si>
  <si>
    <t>Asher Clinic</t>
  </si>
  <si>
    <t>Fanco Lights</t>
  </si>
  <si>
    <t>Card</t>
  </si>
  <si>
    <t>Conditioner</t>
  </si>
  <si>
    <t>Air Tickets 1</t>
  </si>
  <si>
    <t>Hotel Drinks</t>
  </si>
  <si>
    <t>June Boots Pharmacy</t>
  </si>
  <si>
    <t>Baby Groceries</t>
  </si>
  <si>
    <t>Souvenir Snacks</t>
  </si>
  <si>
    <t>Curry House</t>
  </si>
  <si>
    <t>Funarium Food</t>
  </si>
  <si>
    <t>Funarium Tickets</t>
  </si>
  <si>
    <t>Asiatique Dinner</t>
  </si>
  <si>
    <t>Asiatique Ferris Wheel</t>
  </si>
  <si>
    <t>Kidzania</t>
  </si>
  <si>
    <t>Kidzania Photo</t>
  </si>
  <si>
    <t>Kidzania Lunch</t>
  </si>
  <si>
    <t>BK Lunch</t>
  </si>
  <si>
    <t>Albert Shirts</t>
  </si>
  <si>
    <t>Black canyon Dinner</t>
  </si>
  <si>
    <t>Albert Shopping</t>
  </si>
  <si>
    <t>June Shopping</t>
  </si>
  <si>
    <t>Food &amp; Drinks</t>
  </si>
  <si>
    <t>Kids Shopping</t>
  </si>
  <si>
    <t>Kum Poon Lunch</t>
  </si>
  <si>
    <t>DFS</t>
  </si>
  <si>
    <t>Travel Insurance</t>
  </si>
  <si>
    <t>Hotel Room 2</t>
  </si>
  <si>
    <t>Basketball</t>
  </si>
  <si>
    <t>Ice Cream</t>
  </si>
  <si>
    <t>Mac BBK</t>
  </si>
  <si>
    <t>retreat Lunch</t>
  </si>
  <si>
    <t>Fish Market</t>
  </si>
  <si>
    <t>Hairdryer</t>
  </si>
  <si>
    <t>Battery</t>
  </si>
  <si>
    <t>Swimming</t>
  </si>
  <si>
    <t>Bread</t>
  </si>
  <si>
    <t>Drinks @ Retreat</t>
  </si>
  <si>
    <t>Dept Retreat</t>
  </si>
  <si>
    <t>Books and Powder</t>
  </si>
  <si>
    <t>TTSH Lunch</t>
  </si>
  <si>
    <t>HockHua Tonic</t>
  </si>
  <si>
    <t>June Massage</t>
  </si>
  <si>
    <t>Hangers</t>
  </si>
  <si>
    <t>Poker</t>
  </si>
  <si>
    <t>Love Bonito</t>
  </si>
  <si>
    <t>June Dad Bday</t>
  </si>
  <si>
    <t>June Bday</t>
  </si>
  <si>
    <t>June Bday Dinner</t>
  </si>
  <si>
    <t>EZYLINK</t>
  </si>
  <si>
    <t>CarWash Liquid</t>
  </si>
  <si>
    <t>Tyler Music</t>
  </si>
  <si>
    <t>Lunch with Ben</t>
  </si>
  <si>
    <t>Lunch with June</t>
  </si>
  <si>
    <t>June Massage package</t>
  </si>
  <si>
    <t>Tyler Dental</t>
  </si>
  <si>
    <t>Kimable</t>
  </si>
  <si>
    <t>Tie</t>
  </si>
  <si>
    <t>Shu Cosmetics</t>
  </si>
  <si>
    <t>Mum Birthday Treat</t>
  </si>
  <si>
    <t>Toys Sale</t>
  </si>
  <si>
    <t>Star Learner</t>
  </si>
  <si>
    <t>Dinner Crossings Café</t>
  </si>
  <si>
    <t>June Dinner</t>
  </si>
  <si>
    <t>Pillow</t>
  </si>
  <si>
    <t>Income Tax</t>
  </si>
  <si>
    <t>Toto</t>
  </si>
  <si>
    <t>Duty Free Cosmetics</t>
  </si>
  <si>
    <t>Housewarming June Friend</t>
  </si>
  <si>
    <t>Insurance Term Albert renewal</t>
  </si>
  <si>
    <t>Car Inspection</t>
  </si>
  <si>
    <t>Air Spray</t>
  </si>
  <si>
    <t>CMA</t>
  </si>
  <si>
    <t>Kumoya Lunch</t>
  </si>
  <si>
    <t>HaidiLao</t>
  </si>
  <si>
    <t>Nail Package</t>
  </si>
  <si>
    <t>Office Gifts</t>
  </si>
  <si>
    <t>Motor insurance</t>
  </si>
  <si>
    <t>Road Tax</t>
  </si>
  <si>
    <t>Star Learners</t>
  </si>
  <si>
    <t>Tayo Playground</t>
  </si>
  <si>
    <t>Berries Renew</t>
  </si>
  <si>
    <t>Kinsa</t>
  </si>
  <si>
    <t>Kettle</t>
  </si>
  <si>
    <t>Iphone cable</t>
  </si>
  <si>
    <t>M &amp; S</t>
  </si>
  <si>
    <t>Albert Eye Cream</t>
  </si>
  <si>
    <t>Recy Checkup</t>
  </si>
  <si>
    <t>June Laptop</t>
  </si>
  <si>
    <t>Sentosa Sky Luge</t>
  </si>
  <si>
    <t>Sentosa Meals</t>
  </si>
  <si>
    <t>Sentosa Chillis</t>
  </si>
  <si>
    <t>Glasses</t>
  </si>
  <si>
    <t>Safra Amaze</t>
  </si>
  <si>
    <t>Euky Spray</t>
  </si>
  <si>
    <t>Prata Dinner</t>
  </si>
  <si>
    <t>Christmas Dinner</t>
  </si>
  <si>
    <t>Christmas Lunch</t>
  </si>
  <si>
    <t>Weekend Mac Bkfast</t>
  </si>
  <si>
    <t xml:space="preserve"> June Lunch</t>
  </si>
  <si>
    <t>Fish mart</t>
  </si>
  <si>
    <t>Albert Eyecream</t>
  </si>
  <si>
    <t>Aircon Service</t>
  </si>
  <si>
    <t>Sentosa Food</t>
  </si>
  <si>
    <t>Sentosa Wings of Time and Cable Car</t>
  </si>
  <si>
    <t>Garden by Bay Christmas Wonderland</t>
  </si>
  <si>
    <t>Sentosa Snacks</t>
  </si>
  <si>
    <t>Xmas Decor</t>
  </si>
  <si>
    <t>Play</t>
  </si>
  <si>
    <t>Du Yi</t>
  </si>
  <si>
    <t>Kim Family Dinner</t>
  </si>
  <si>
    <t>sheng Siong</t>
  </si>
  <si>
    <t>June doc</t>
  </si>
  <si>
    <t>Asher Premium</t>
  </si>
  <si>
    <t>TCM</t>
  </si>
  <si>
    <t>CNY Goodies Taka</t>
  </si>
  <si>
    <t>CNY Bak Kwa</t>
  </si>
  <si>
    <t>CNY Batik Roll</t>
  </si>
  <si>
    <t>YP Icecream</t>
  </si>
  <si>
    <t>SGenable</t>
  </si>
  <si>
    <t>Jiaying Lunch</t>
  </si>
  <si>
    <t xml:space="preserve">Swatow </t>
  </si>
  <si>
    <t>June Premium</t>
  </si>
  <si>
    <t>Tyler Premium</t>
  </si>
  <si>
    <t>drinks</t>
  </si>
  <si>
    <t>Proofer</t>
  </si>
  <si>
    <t>Asher Cake</t>
  </si>
  <si>
    <t>Asher Dinner</t>
  </si>
  <si>
    <t>Mum in law bday dinner</t>
  </si>
  <si>
    <t>June Health Screening</t>
  </si>
  <si>
    <t>Sentosa Meal</t>
  </si>
  <si>
    <t>Dad Bday</t>
  </si>
  <si>
    <t>Berries</t>
  </si>
  <si>
    <t>Hansel Gretel Performance</t>
  </si>
  <si>
    <t>Little Prince Performance</t>
  </si>
  <si>
    <t>Bugis Dinner</t>
  </si>
  <si>
    <t>M1 minimart</t>
  </si>
  <si>
    <t>Kids Drinks</t>
  </si>
  <si>
    <t>Christian books</t>
  </si>
  <si>
    <t>YP Party</t>
  </si>
  <si>
    <t>Recy Cashcard</t>
  </si>
  <si>
    <t>Swim Costume</t>
  </si>
  <si>
    <t>Swimming Lesson</t>
  </si>
  <si>
    <t>Maid Levy and Muji</t>
  </si>
  <si>
    <t>Mom Essential</t>
  </si>
  <si>
    <t>Handphone Accessories</t>
  </si>
  <si>
    <t>Mother Day Cake</t>
  </si>
  <si>
    <t>June VS</t>
  </si>
  <si>
    <t>Jewel Activity</t>
  </si>
  <si>
    <t>Airport Lunch</t>
  </si>
  <si>
    <t>Songfish</t>
  </si>
  <si>
    <t>J mart</t>
  </si>
  <si>
    <t>NTUC unity</t>
  </si>
  <si>
    <t>Zrytec</t>
  </si>
  <si>
    <t>Chanel DFS</t>
  </si>
  <si>
    <t>June Alcohol</t>
  </si>
  <si>
    <t>KL Chillis (CC)</t>
  </si>
  <si>
    <t>KL Superpark (CC)</t>
  </si>
  <si>
    <t>KL Heather Gift</t>
  </si>
  <si>
    <t>KL Mothercare</t>
  </si>
  <si>
    <t>M&amp;S sauce</t>
  </si>
  <si>
    <t>Museum of Illusion</t>
  </si>
  <si>
    <t>Anakku</t>
  </si>
  <si>
    <t>KL Touch &amp; Go</t>
  </si>
  <si>
    <t>Pu Tien</t>
  </si>
  <si>
    <t>KL Dinner (CC)</t>
  </si>
  <si>
    <t>KL Parenthood (CC)</t>
  </si>
  <si>
    <t>KL Popcorn (CC)</t>
  </si>
  <si>
    <t xml:space="preserve">KL Popular </t>
  </si>
  <si>
    <t>KL Uniqlo</t>
  </si>
  <si>
    <t>KL H&amp;M</t>
  </si>
  <si>
    <t>Lexis Hibiscus Expenses</t>
  </si>
  <si>
    <t>KL Food</t>
  </si>
  <si>
    <t>Lexis Hibiscus Stay</t>
  </si>
  <si>
    <t>KL Airtics</t>
  </si>
  <si>
    <t>KL Car Rental (CC)</t>
  </si>
  <si>
    <t xml:space="preserve">Travel Insurance </t>
  </si>
  <si>
    <t>KL Marc Residence stay</t>
  </si>
  <si>
    <t>Entertainer KL</t>
  </si>
  <si>
    <t>Grab Taxi in KL</t>
  </si>
  <si>
    <t>Sunway Lagoon (CC)</t>
  </si>
  <si>
    <t>Kidzania (CC)</t>
  </si>
  <si>
    <t>Car rental (Deposit)</t>
  </si>
  <si>
    <t>Father Day cake</t>
  </si>
  <si>
    <t>June Birthday Sushi</t>
  </si>
  <si>
    <t>June Birthday NTUC</t>
  </si>
  <si>
    <t>June Birthday Pizza</t>
  </si>
  <si>
    <t>June Birthday Cake</t>
  </si>
  <si>
    <t>China Trip Peking Duck</t>
  </si>
  <si>
    <t>China Trip Souvenir</t>
  </si>
  <si>
    <t>June Birthday Alcohol</t>
  </si>
  <si>
    <t>June Birthday BBQ</t>
  </si>
  <si>
    <t>Weekday dinner</t>
  </si>
  <si>
    <t>J Mart</t>
  </si>
  <si>
    <t>Don Don</t>
  </si>
  <si>
    <t>RC Family Clinic</t>
  </si>
  <si>
    <t>Surgical Mask</t>
  </si>
  <si>
    <t>Regine</t>
  </si>
  <si>
    <t>Massage</t>
  </si>
  <si>
    <t>June Coffee</t>
  </si>
  <si>
    <t>Taka Toy Sale</t>
  </si>
  <si>
    <t>Cash Card</t>
  </si>
  <si>
    <t>Recy cashcard</t>
  </si>
  <si>
    <t>Tyler Glasses</t>
  </si>
  <si>
    <t>Wild Wild Wet Passes</t>
  </si>
  <si>
    <t>Tyler Lunch</t>
  </si>
  <si>
    <t>Tyler &amp; Asher Doc</t>
  </si>
  <si>
    <t>Farewell Lunch</t>
  </si>
  <si>
    <t>Johor Shopping</t>
  </si>
  <si>
    <t>Nail Spa</t>
  </si>
  <si>
    <t>June Business</t>
  </si>
  <si>
    <t>Johor Groceries</t>
  </si>
  <si>
    <t>Johor Petrol</t>
  </si>
  <si>
    <t>Johor Meals</t>
  </si>
  <si>
    <t>Johor Hotel</t>
  </si>
  <si>
    <t>Car repair</t>
  </si>
  <si>
    <t>Car inspection</t>
  </si>
  <si>
    <t>JB Petrol</t>
  </si>
  <si>
    <t>Tow Truck</t>
  </si>
  <si>
    <t>Albert Aviva Term</t>
  </si>
  <si>
    <t>Thomas Train Park</t>
  </si>
  <si>
    <t>Amazonia</t>
  </si>
  <si>
    <t>JB Grocer</t>
  </si>
  <si>
    <t>Valuemax</t>
  </si>
  <si>
    <t>TVBox</t>
  </si>
  <si>
    <t>Poker Dinner</t>
  </si>
  <si>
    <t>Albert Thank You Lunch</t>
  </si>
  <si>
    <t>IPhone Repair</t>
  </si>
  <si>
    <t>JB Cashcard</t>
  </si>
  <si>
    <t>Duyi</t>
  </si>
  <si>
    <t>Family Clinic</t>
  </si>
  <si>
    <t>Conveyance Fee</t>
  </si>
  <si>
    <t>Uniqlo + Pole</t>
  </si>
  <si>
    <t>Pole Dancing</t>
  </si>
  <si>
    <t>Sydney Meals</t>
  </si>
  <si>
    <t>Sydney KMart</t>
  </si>
  <si>
    <t>Sydney portmans</t>
  </si>
  <si>
    <t>Sydney Reviews</t>
  </si>
  <si>
    <t>Sydney DFS</t>
  </si>
  <si>
    <t>Recy Phone Bill</t>
  </si>
  <si>
    <t>Lunchbox</t>
  </si>
  <si>
    <t>Faceshop</t>
  </si>
  <si>
    <t>Baleno</t>
  </si>
  <si>
    <t>Don Don Donki</t>
  </si>
  <si>
    <t>Tyler Sch Party</t>
  </si>
  <si>
    <t>EPay Topup</t>
  </si>
  <si>
    <t>JB Sushi</t>
  </si>
  <si>
    <t>JB Zichar</t>
  </si>
  <si>
    <t>JB Younghearts</t>
  </si>
  <si>
    <t>JB Guardian</t>
  </si>
  <si>
    <t>JB Absolute Thai</t>
  </si>
  <si>
    <t>JB BIG Grocery</t>
  </si>
  <si>
    <t>JB Tesco</t>
  </si>
  <si>
    <t>JB BATA</t>
  </si>
  <si>
    <t>JB Triumph</t>
  </si>
  <si>
    <t>JB Watsons</t>
  </si>
  <si>
    <t>JB Village Grocer</t>
  </si>
  <si>
    <t>JB Paradigm lunch</t>
  </si>
  <si>
    <t>Tyler Bday Gathering</t>
  </si>
  <si>
    <t>Playolah</t>
  </si>
  <si>
    <t>June Food</t>
  </si>
  <si>
    <t>Actified</t>
  </si>
  <si>
    <t>Maid Insurance Renewal</t>
  </si>
  <si>
    <t>Tiling</t>
  </si>
  <si>
    <t>Dental</t>
  </si>
  <si>
    <t>Tai Cheong Tarts</t>
  </si>
  <si>
    <t>Singapore Pool</t>
  </si>
  <si>
    <t>Lunch with David H</t>
  </si>
  <si>
    <t>Research Books</t>
  </si>
  <si>
    <t>Pole Class</t>
  </si>
  <si>
    <t>Phuket MK Dinner</t>
  </si>
  <si>
    <t>Phuket Big C Supermarket</t>
  </si>
  <si>
    <t>Phuket Seafood Dinner</t>
  </si>
  <si>
    <t>Phuket Naraya</t>
  </si>
  <si>
    <t>Phuket Laemcharoen</t>
  </si>
  <si>
    <t>Phuket Kidzoona</t>
  </si>
  <si>
    <t>Phuket Red Mango</t>
  </si>
  <si>
    <t>Phuket Cash Purchases</t>
  </si>
  <si>
    <t>Phuket Central Lunch</t>
  </si>
  <si>
    <t>Tyler Bday Dinner + Tplay</t>
  </si>
  <si>
    <t>Tyler Concession</t>
  </si>
  <si>
    <t>U Supermarket</t>
  </si>
  <si>
    <t xml:space="preserve"> </t>
  </si>
  <si>
    <t>Water Heater</t>
  </si>
  <si>
    <t>Drinks with Weien</t>
  </si>
  <si>
    <t>Monthly Contribution to Parents</t>
  </si>
  <si>
    <t>Mortage Instal to June Parents</t>
  </si>
  <si>
    <t>Caltex</t>
  </si>
  <si>
    <t>LTA FIne</t>
  </si>
  <si>
    <t>Albert Manulife</t>
  </si>
  <si>
    <t>Star Vista Dinner</t>
  </si>
  <si>
    <t>TOTO</t>
  </si>
  <si>
    <t>Car Radiator</t>
  </si>
  <si>
    <t>June Traffic Summon</t>
  </si>
  <si>
    <t>LTA Fine</t>
  </si>
  <si>
    <t>Juices</t>
  </si>
  <si>
    <t>Breakfast</t>
  </si>
  <si>
    <t>UNity</t>
  </si>
  <si>
    <t>Rice Cooker</t>
  </si>
  <si>
    <t>Collect Passport</t>
  </si>
  <si>
    <t>Printer repair</t>
  </si>
  <si>
    <t>Massage Package</t>
  </si>
  <si>
    <t>Replace Oil Pressure Switch</t>
  </si>
  <si>
    <t>Workshop</t>
  </si>
  <si>
    <t>UStar</t>
  </si>
  <si>
    <t>FIsh Mart</t>
  </si>
  <si>
    <t>Cosmetics</t>
  </si>
  <si>
    <t>Regine Hair Cut</t>
  </si>
  <si>
    <t>Eileen Tan Clinic</t>
  </si>
  <si>
    <t>Gem Story</t>
  </si>
  <si>
    <t>Taka Snacks</t>
  </si>
  <si>
    <t>Mathhub</t>
  </si>
  <si>
    <t>Donki</t>
  </si>
  <si>
    <t>Long John Silver</t>
  </si>
  <si>
    <t>Mac Bkfast</t>
  </si>
  <si>
    <t>June Birthday Lunch &amp; Dinner</t>
  </si>
  <si>
    <t>SHopping (J)</t>
  </si>
  <si>
    <t>Bao Zhi Tang</t>
  </si>
  <si>
    <t>June Dad Birthday Cake</t>
  </si>
  <si>
    <t>June Dad Dinner</t>
  </si>
  <si>
    <t>Drinks &amp; Bread</t>
  </si>
  <si>
    <t>Stars Supermarket</t>
  </si>
  <si>
    <t>Swimwear</t>
  </si>
  <si>
    <t>Carwax</t>
  </si>
  <si>
    <t>UNITY</t>
  </si>
  <si>
    <t>Goldlion</t>
  </si>
  <si>
    <t>MBS Drinks Sky Bar</t>
  </si>
  <si>
    <t>MBS Dinner HK Rest</t>
  </si>
  <si>
    <t>MBS Lunch</t>
  </si>
  <si>
    <t>Indoor Playground</t>
  </si>
  <si>
    <t>MBS Dinner Don Don Donki</t>
  </si>
  <si>
    <t>Car Brake Repair</t>
  </si>
  <si>
    <t>Swisslink</t>
  </si>
  <si>
    <t>Taka Jap Snacks</t>
  </si>
  <si>
    <t>Massage package</t>
  </si>
  <si>
    <t>Albert BDay drinks</t>
  </si>
  <si>
    <t>Staff Treat</t>
  </si>
  <si>
    <t>Inspection</t>
  </si>
  <si>
    <t>Kids Vitamins</t>
  </si>
  <si>
    <t>Boxgreen</t>
  </si>
  <si>
    <t>I Can Read</t>
  </si>
  <si>
    <t>Mooncake</t>
  </si>
  <si>
    <t>Hair Regine</t>
  </si>
  <si>
    <t>London Fat Duck</t>
  </si>
  <si>
    <t>U Stars</t>
  </si>
  <si>
    <t>June lunch</t>
  </si>
  <si>
    <t>Kidtopia</t>
  </si>
  <si>
    <t>Children Day Lunch</t>
  </si>
  <si>
    <t>Innisfree</t>
  </si>
  <si>
    <t>Sentosa Breakfast</t>
  </si>
  <si>
    <t>Sentosa Luge</t>
  </si>
  <si>
    <t>Pole class</t>
  </si>
  <si>
    <t>Library Book</t>
  </si>
  <si>
    <t>Asher passport</t>
  </si>
  <si>
    <t>Math Hub Camp</t>
  </si>
  <si>
    <t>Sch Textbooks</t>
  </si>
  <si>
    <t>Dental Service</t>
  </si>
  <si>
    <t>Coach Wallet</t>
  </si>
  <si>
    <t>Face masks</t>
  </si>
  <si>
    <t>VS</t>
  </si>
  <si>
    <t>Xmas Deco</t>
  </si>
  <si>
    <t>Gift exchange</t>
  </si>
  <si>
    <t>Lip Balm</t>
  </si>
  <si>
    <t>Tea</t>
  </si>
  <si>
    <t>Math Hub</t>
  </si>
  <si>
    <t>Asher Insurance</t>
  </si>
  <si>
    <t>Rings</t>
  </si>
  <si>
    <t>Singpopo Cakes</t>
  </si>
  <si>
    <t>Xmas Log Cake</t>
  </si>
  <si>
    <t>Garden by Bay</t>
  </si>
  <si>
    <t>Garden by Bay Dinner</t>
  </si>
  <si>
    <t>XMas Cold Storage</t>
  </si>
  <si>
    <t>Dubai Lottery</t>
  </si>
  <si>
    <t>Koryo Mart</t>
  </si>
  <si>
    <t>Evolve Hair</t>
  </si>
  <si>
    <t>CNY Deco</t>
  </si>
  <si>
    <t>Typo</t>
  </si>
  <si>
    <t>Mak Noodle</t>
  </si>
  <si>
    <t>Lunch with Pit</t>
  </si>
  <si>
    <t>Choco Express</t>
  </si>
  <si>
    <t>CNY Yusheng</t>
  </si>
  <si>
    <t>June Mum Bday Cake</t>
  </si>
  <si>
    <t>Asher Bday</t>
  </si>
  <si>
    <t>CNY Prata</t>
  </si>
  <si>
    <t>Sinpopo</t>
  </si>
  <si>
    <t>Chao Chao Gyoza</t>
  </si>
  <si>
    <t>WIne Connection</t>
  </si>
  <si>
    <t>Sunglasses</t>
  </si>
  <si>
    <t>New Phone</t>
  </si>
  <si>
    <t>Kidzamaze</t>
  </si>
  <si>
    <t>I can Read</t>
  </si>
  <si>
    <t>Lavender</t>
  </si>
  <si>
    <t>Decanthlon</t>
  </si>
  <si>
    <t>Wine Connection</t>
  </si>
  <si>
    <t>Badminton</t>
  </si>
  <si>
    <t>Tyre Change</t>
  </si>
  <si>
    <t>Bounce</t>
  </si>
  <si>
    <t>Chen Kang</t>
  </si>
  <si>
    <t>Big Splash</t>
  </si>
  <si>
    <t>Family Bike Rental</t>
  </si>
  <si>
    <t>Pedicure</t>
  </si>
  <si>
    <t>Don Donki</t>
  </si>
  <si>
    <t>K Mart</t>
  </si>
  <si>
    <t>Pole</t>
  </si>
  <si>
    <t>Bread &amp; Cakes</t>
  </si>
  <si>
    <t>Cat &amp; Fiddle</t>
  </si>
  <si>
    <t>Wax package</t>
  </si>
  <si>
    <t>Science Experiements</t>
  </si>
  <si>
    <t>Car fix</t>
  </si>
  <si>
    <t>Car Battery</t>
  </si>
  <si>
    <t>Tunglok</t>
  </si>
  <si>
    <t>Cooking Activity</t>
  </si>
  <si>
    <t>ALbert Term Plan</t>
  </si>
  <si>
    <t>Massage TCM</t>
  </si>
  <si>
    <t>Kids Baking</t>
  </si>
  <si>
    <t>Teacher Day Gift</t>
  </si>
  <si>
    <t>Baking Phoon Huat</t>
  </si>
  <si>
    <t>Bookstore</t>
  </si>
  <si>
    <t>NTUC (Online)</t>
  </si>
  <si>
    <t>Stand Silver</t>
  </si>
  <si>
    <t>Joe And Dough</t>
  </si>
  <si>
    <t>Chocolates</t>
  </si>
  <si>
    <t>Anniversary Dinner</t>
  </si>
  <si>
    <t>Plumber</t>
  </si>
  <si>
    <t>U Star</t>
  </si>
  <si>
    <t>Shopping (j)</t>
  </si>
  <si>
    <t>Prata</t>
  </si>
  <si>
    <t>Seoul Mart</t>
  </si>
  <si>
    <t>Art</t>
  </si>
  <si>
    <t>Hotel Dinner</t>
  </si>
  <si>
    <t>Coding Lab</t>
  </si>
  <si>
    <t>Chen Kang Massage</t>
  </si>
  <si>
    <t>Sentosa</t>
  </si>
  <si>
    <t>Cycling Rental</t>
  </si>
  <si>
    <t>Arena Suit</t>
  </si>
  <si>
    <t>Don don donki</t>
  </si>
  <si>
    <t>Yacht Staycation</t>
  </si>
  <si>
    <t>Xmas Presents (VS)</t>
  </si>
  <si>
    <t>Melvados</t>
  </si>
  <si>
    <t>Derm Products</t>
  </si>
  <si>
    <t>Art Friend</t>
  </si>
  <si>
    <t>Dusit Thani staycation</t>
  </si>
  <si>
    <t>Cafe Iguana</t>
  </si>
  <si>
    <t>Chao Chao Gyoza Drinks</t>
  </si>
  <si>
    <t>Cycling</t>
  </si>
  <si>
    <t>Newest</t>
  </si>
  <si>
    <t>Playtopia</t>
  </si>
  <si>
    <t>Melvados Treat</t>
  </si>
  <si>
    <t>Goldlion pants</t>
  </si>
  <si>
    <t>Soupspoon</t>
  </si>
  <si>
    <t>Chaterise Xmas</t>
  </si>
  <si>
    <t>Decathlon</t>
  </si>
  <si>
    <t>Jewel Zoomoo</t>
  </si>
  <si>
    <t>IUIGA</t>
  </si>
  <si>
    <t>Ippudo</t>
  </si>
  <si>
    <t>Sushi Tei</t>
  </si>
  <si>
    <t>June Xmas Presents (Bath &amp; Bdy)</t>
  </si>
  <si>
    <t>Sch uniform</t>
  </si>
  <si>
    <t>Baby1</t>
  </si>
  <si>
    <t>Oreos</t>
  </si>
  <si>
    <t>Kuku Dinner</t>
  </si>
  <si>
    <t>Nails Spa</t>
  </si>
  <si>
    <t>Promo Drinks</t>
  </si>
  <si>
    <t>Sch Uniform</t>
  </si>
  <si>
    <t>Axel Clothes</t>
  </si>
  <si>
    <t>Socks</t>
  </si>
  <si>
    <t>NTUC Online</t>
  </si>
  <si>
    <t>Skinology</t>
  </si>
  <si>
    <t>Code Ninja</t>
  </si>
  <si>
    <t>Tyler Insurance</t>
  </si>
  <si>
    <t>Home Loan Insurance</t>
  </si>
  <si>
    <t>Chao Chao Gyoza Promo</t>
  </si>
  <si>
    <t>Dentist</t>
  </si>
  <si>
    <t>CNY Lunch</t>
  </si>
  <si>
    <t>Evolve</t>
  </si>
  <si>
    <t>Meidi Ya</t>
  </si>
  <si>
    <t>June Taxi</t>
  </si>
  <si>
    <t>Tyler Taxi to Mathhub</t>
  </si>
  <si>
    <t>Tyler Taxi from Mathhub</t>
  </si>
  <si>
    <t>Daiso Beads</t>
  </si>
  <si>
    <t>Tyler Thumb</t>
  </si>
  <si>
    <t>Tyler Bottle</t>
  </si>
  <si>
    <t>Shine Korea</t>
  </si>
  <si>
    <t>Power Gym</t>
  </si>
  <si>
    <t>DuYi</t>
  </si>
  <si>
    <t>Asher Bday lunch</t>
  </si>
  <si>
    <t>Rink Ice Skating</t>
  </si>
  <si>
    <t>E NTUC</t>
  </si>
  <si>
    <t>Razer blades</t>
  </si>
  <si>
    <t>Taobao</t>
  </si>
  <si>
    <t>Water bottle</t>
  </si>
  <si>
    <t>Daiso beads</t>
  </si>
  <si>
    <t>Car Downpayment</t>
  </si>
  <si>
    <t>Albert Insurance</t>
  </si>
  <si>
    <t>Dad's bday</t>
  </si>
  <si>
    <t>Dad Bday cake</t>
  </si>
  <si>
    <t>Smigy</t>
  </si>
  <si>
    <t>taxi</t>
  </si>
  <si>
    <t>Gym Pass</t>
  </si>
  <si>
    <t>Legos</t>
  </si>
  <si>
    <t>Orchard Dinner</t>
  </si>
  <si>
    <t>Selffix</t>
  </si>
  <si>
    <t>Laptop issue challenger</t>
  </si>
  <si>
    <t>Voco Hotel Stay</t>
  </si>
  <si>
    <t>La Senza</t>
  </si>
  <si>
    <t>Whistler Grand Payment</t>
  </si>
  <si>
    <t>Swimming (Recy)</t>
  </si>
  <si>
    <t>TV Box</t>
  </si>
  <si>
    <t>Adeva</t>
  </si>
  <si>
    <t>Facemasks</t>
  </si>
  <si>
    <t>Follicle Package</t>
  </si>
  <si>
    <t>Car Loan</t>
  </si>
  <si>
    <t xml:space="preserve">EVPad </t>
  </si>
  <si>
    <t>LaoLao</t>
  </si>
  <si>
    <t xml:space="preserve"> Weekend Lunch</t>
  </si>
  <si>
    <t>Bounce Camp</t>
  </si>
  <si>
    <t>Ichiban Sushi</t>
  </si>
  <si>
    <t>Bank Mortage Loan</t>
  </si>
  <si>
    <t>Lush Sofa</t>
  </si>
  <si>
    <t>Speech Academy</t>
  </si>
  <si>
    <t>Discovery Centre Toys</t>
  </si>
  <si>
    <t>Ice Skating</t>
  </si>
  <si>
    <t>Inline skates gear</t>
  </si>
  <si>
    <t>Speech Camp</t>
  </si>
  <si>
    <t>Centaurs Camp</t>
  </si>
  <si>
    <t>cakes</t>
  </si>
  <si>
    <t>Lao Beijing</t>
  </si>
  <si>
    <t>Fun Toast</t>
  </si>
  <si>
    <t>Awfully Chocolate</t>
  </si>
  <si>
    <t>Nitori</t>
  </si>
  <si>
    <t>Chao Gyoza Drinks</t>
  </si>
  <si>
    <t>Brazilian</t>
  </si>
  <si>
    <t>Water Bottle</t>
  </si>
  <si>
    <t>Coffee Card</t>
  </si>
  <si>
    <t>Albert Bday Cake</t>
  </si>
  <si>
    <t>LG OLED TV</t>
  </si>
  <si>
    <t>Car Spark Plugs</t>
  </si>
  <si>
    <t>Singapore Life</t>
  </si>
  <si>
    <t>Wedding Annviersary Dinner</t>
  </si>
  <si>
    <t>Gadget Mix</t>
  </si>
  <si>
    <t>Dinner with Mel</t>
  </si>
  <si>
    <t>Donki Dinner</t>
  </si>
  <si>
    <t>Axel Bday cake</t>
  </si>
  <si>
    <t>June Mooncakes</t>
  </si>
  <si>
    <t>June dinner</t>
  </si>
  <si>
    <t>Car Tyres</t>
  </si>
  <si>
    <t>Gloria Jean</t>
  </si>
  <si>
    <t>Sakuraya Dinner</t>
  </si>
  <si>
    <t>Halloween Goodies</t>
  </si>
  <si>
    <t>Hair Evolve</t>
  </si>
  <si>
    <t>AD Gathering</t>
  </si>
  <si>
    <t>Asher Grad Lunch</t>
  </si>
  <si>
    <t>Cornell Dinner</t>
  </si>
  <si>
    <t>Sch books</t>
  </si>
  <si>
    <t>Paint</t>
  </si>
  <si>
    <t>Welcome tarts</t>
  </si>
  <si>
    <t>Dinner @ Astons</t>
  </si>
  <si>
    <t>Fri Dinner</t>
  </si>
  <si>
    <t>Cardboxes</t>
  </si>
  <si>
    <t xml:space="preserve">Bread </t>
  </si>
  <si>
    <t>Skin Logic</t>
  </si>
  <si>
    <t>Baozhitang</t>
  </si>
  <si>
    <t>HYSSES SINGAPORE PTE</t>
  </si>
  <si>
    <t>New Mattress FortyTwo</t>
  </si>
  <si>
    <t>WG Party</t>
  </si>
  <si>
    <t>WG Party rental room</t>
  </si>
  <si>
    <t>Timezone Tyler Bday</t>
  </si>
  <si>
    <t>Tyler Bday @ Vivo</t>
  </si>
  <si>
    <t>Mindfulness Camp</t>
  </si>
  <si>
    <t>Swimming Costume</t>
  </si>
  <si>
    <t>Drinks and Bread</t>
  </si>
  <si>
    <t>Homeplus Mats</t>
  </si>
  <si>
    <t>KL Flight</t>
  </si>
  <si>
    <t>KL Accomodation</t>
  </si>
  <si>
    <t>KL Others</t>
  </si>
  <si>
    <t>Xmas Party</t>
  </si>
  <si>
    <t>Asher Gift</t>
  </si>
  <si>
    <t>Family Gathering</t>
  </si>
  <si>
    <t>Abalone</t>
  </si>
  <si>
    <t>Xmas gift exchange</t>
  </si>
  <si>
    <t>Japan Home Coffee</t>
  </si>
  <si>
    <t>Sushi Dinner</t>
  </si>
  <si>
    <t>Weekday DInner</t>
  </si>
  <si>
    <t>MIL Bday</t>
  </si>
  <si>
    <t>Asher Party</t>
  </si>
  <si>
    <t>Cheers</t>
  </si>
  <si>
    <t>Guzman</t>
  </si>
  <si>
    <t>Christian Bks</t>
  </si>
  <si>
    <t>Drinks with Colleagues</t>
  </si>
  <si>
    <t>Pineapple Tarts</t>
  </si>
  <si>
    <t>Shu Umera</t>
  </si>
  <si>
    <t>Renew Road Tax</t>
  </si>
  <si>
    <t>Art Class</t>
  </si>
  <si>
    <t>LAC</t>
  </si>
  <si>
    <t>DFS Singapore</t>
  </si>
  <si>
    <t>Laser Pointer</t>
  </si>
  <si>
    <t>Psy Assessment</t>
  </si>
  <si>
    <t>Kids Gathering</t>
  </si>
  <si>
    <t>Management Fees</t>
  </si>
  <si>
    <t>Bible Gift</t>
  </si>
  <si>
    <t>ALbert Doc</t>
  </si>
  <si>
    <t>Recy Bday Cake</t>
  </si>
  <si>
    <t>Fri Drinks</t>
  </si>
  <si>
    <t>Drinks @ Wed</t>
  </si>
  <si>
    <t>Grooming</t>
  </si>
  <si>
    <t>Enrichment Class</t>
  </si>
  <si>
    <t>Desaru Hotel</t>
  </si>
  <si>
    <t>Desaru Waterpark</t>
  </si>
  <si>
    <t>Desaru ATV</t>
  </si>
  <si>
    <t>Desaru others</t>
  </si>
  <si>
    <t>Desaru Transport</t>
  </si>
  <si>
    <t>Cooking Camp</t>
  </si>
  <si>
    <t>Caricature</t>
  </si>
  <si>
    <t>Heartland Heroes</t>
  </si>
  <si>
    <t>June Weekday DInner</t>
  </si>
  <si>
    <t>Christian stuff</t>
  </si>
  <si>
    <t>IKEA food</t>
  </si>
  <si>
    <t>Bath and Body Works</t>
  </si>
  <si>
    <t>Sushi</t>
  </si>
  <si>
    <t>Psy Test</t>
  </si>
  <si>
    <t xml:space="preserve">Dress </t>
  </si>
  <si>
    <t>Pterol</t>
  </si>
  <si>
    <t>IKEA Dinner</t>
  </si>
  <si>
    <t>June Cake</t>
  </si>
  <si>
    <t>Derm</t>
  </si>
  <si>
    <t>SAFRA@ Bedok</t>
  </si>
  <si>
    <t>June Gathering</t>
  </si>
  <si>
    <t>Dad Endowus</t>
  </si>
  <si>
    <t>Aircon Servicing Contract</t>
  </si>
  <si>
    <t>Maintenance Charges</t>
  </si>
  <si>
    <t>Brewerkz</t>
  </si>
  <si>
    <t>Weekend Food</t>
  </si>
  <si>
    <t>K MARKET</t>
  </si>
  <si>
    <t>EAT Somerset</t>
  </si>
  <si>
    <t>Springleaf prata</t>
  </si>
  <si>
    <t>HAVELOCK POOLS</t>
  </si>
  <si>
    <t>KITH</t>
  </si>
  <si>
    <t>DON DON DONKI</t>
  </si>
  <si>
    <t>Ya Kur Kaya Toast</t>
  </si>
  <si>
    <t>SPC</t>
  </si>
  <si>
    <t>SUKIYA SQUARE</t>
  </si>
  <si>
    <t>POPULAR BOOK COMPANY PTE</t>
  </si>
  <si>
    <t>Takeaway SO GOOD BAKERY</t>
  </si>
  <si>
    <t>AUTO WHEELS MOTORWORKS PTE</t>
  </si>
  <si>
    <t>FIL Endowus</t>
  </si>
  <si>
    <t>Heavenly Wang</t>
  </si>
  <si>
    <t>CHAO CHAO GYOZA</t>
  </si>
  <si>
    <t>Bighouse Pte</t>
  </si>
  <si>
    <t>NTUC FairPrice</t>
  </si>
  <si>
    <t>COMMON GRILL WESTERN STALL</t>
  </si>
  <si>
    <t>PIXIE NAIL SPA</t>
  </si>
  <si>
    <t>Clippers</t>
  </si>
  <si>
    <t>JAPAN HOME</t>
  </si>
  <si>
    <t>SAKURAYA FOODS PTE</t>
  </si>
  <si>
    <t>Tai Cheong Bakery</t>
  </si>
  <si>
    <t>Kidztopia</t>
  </si>
  <si>
    <t>BURGER KING SINGAPORE PTE</t>
  </si>
  <si>
    <t>WellyBox Technologies</t>
  </si>
  <si>
    <t>BreadTalk</t>
  </si>
  <si>
    <t>FAIRPRICE FINEST</t>
  </si>
  <si>
    <t>Bakery Cafe NEWest</t>
  </si>
  <si>
    <t>THEFACESHUP Nature Collection</t>
  </si>
  <si>
    <t>Sheet Name</t>
  </si>
  <si>
    <t>Number of Rows with Entries</t>
  </si>
  <si>
    <t>May 2014</t>
  </si>
  <si>
    <t>June 2014</t>
  </si>
  <si>
    <t>Jul 2014</t>
  </si>
  <si>
    <t>Aug 2014</t>
  </si>
  <si>
    <t>Sep 2014</t>
  </si>
  <si>
    <t>Oct 2014</t>
  </si>
  <si>
    <t>Nov 2014</t>
  </si>
  <si>
    <t>Dec 2014</t>
  </si>
  <si>
    <t>Jan 2015</t>
  </si>
  <si>
    <t>Feb 2015</t>
  </si>
  <si>
    <t>Mar 2015</t>
  </si>
  <si>
    <t>Apr 2015</t>
  </si>
  <si>
    <t>May 2015</t>
  </si>
  <si>
    <t>Jun 2015</t>
  </si>
  <si>
    <t>Jul 2015</t>
  </si>
  <si>
    <t>Aug 2015</t>
  </si>
  <si>
    <t>Sep 2015</t>
  </si>
  <si>
    <t>Oct 2015</t>
  </si>
  <si>
    <t>Nov 2015</t>
  </si>
  <si>
    <t>Dec 2015</t>
  </si>
  <si>
    <t>Jan 2016</t>
  </si>
  <si>
    <t>Feb 2016</t>
  </si>
  <si>
    <t>Mar 2016</t>
  </si>
  <si>
    <t>Apr 2016</t>
  </si>
  <si>
    <t>May 2016</t>
  </si>
  <si>
    <t>Jun 2016</t>
  </si>
  <si>
    <t>Jul 2016</t>
  </si>
  <si>
    <t>Aug 2016</t>
  </si>
  <si>
    <t>Sep 2016</t>
  </si>
  <si>
    <t>Oct 2016</t>
  </si>
  <si>
    <t>Nov 2016</t>
  </si>
  <si>
    <t>Dec 2016</t>
  </si>
  <si>
    <t>Jan 2017</t>
  </si>
  <si>
    <t>Feb 2017</t>
  </si>
  <si>
    <t>Mar 2017</t>
  </si>
  <si>
    <t>Apr 2017</t>
  </si>
  <si>
    <t>May 2017</t>
  </si>
  <si>
    <t>Jun 2017</t>
  </si>
  <si>
    <t>Jul 2017</t>
  </si>
  <si>
    <t>Aug 2017</t>
  </si>
  <si>
    <t>Sep 2017</t>
  </si>
  <si>
    <t>Oct 2017</t>
  </si>
  <si>
    <t>Nov 2017</t>
  </si>
  <si>
    <t>Dec 2017</t>
  </si>
  <si>
    <t>Jan 2018</t>
  </si>
  <si>
    <t>Feb 2018</t>
  </si>
  <si>
    <t>Mar 2018</t>
  </si>
  <si>
    <t>Apr 2018</t>
  </si>
  <si>
    <t>May 2018</t>
  </si>
  <si>
    <t>Jun 2018</t>
  </si>
  <si>
    <t>Jul 2018</t>
  </si>
  <si>
    <t>Aug 2018</t>
  </si>
  <si>
    <t xml:space="preserve">Sep 2018 </t>
  </si>
  <si>
    <t>Oct 2018</t>
  </si>
  <si>
    <t>Nov 2018</t>
  </si>
  <si>
    <t>Dec 2018</t>
  </si>
  <si>
    <t>Jan 2019</t>
  </si>
  <si>
    <t>Feb 2019</t>
  </si>
  <si>
    <t>Mar 2019</t>
  </si>
  <si>
    <t>Apr 2019</t>
  </si>
  <si>
    <t>May 2019</t>
  </si>
  <si>
    <t>Jun 2019</t>
  </si>
  <si>
    <t>Jul 2019</t>
  </si>
  <si>
    <t>Aug 2019</t>
  </si>
  <si>
    <t>Sep 2019</t>
  </si>
  <si>
    <t>Oct 2019</t>
  </si>
  <si>
    <t>Nov 2019</t>
  </si>
  <si>
    <t>Dec 2019</t>
  </si>
  <si>
    <t>Jan 2020</t>
  </si>
  <si>
    <t>Feb 2020</t>
  </si>
  <si>
    <t>Mar 2020</t>
  </si>
  <si>
    <t>Apr 2020</t>
  </si>
  <si>
    <t>May 2020</t>
  </si>
  <si>
    <t>Jun 2020</t>
  </si>
  <si>
    <t>Jul 2020</t>
  </si>
  <si>
    <t>Aug 2020</t>
  </si>
  <si>
    <t>Sep 2020</t>
  </si>
  <si>
    <t>Oct 2020</t>
  </si>
  <si>
    <t>Nov 2020</t>
  </si>
  <si>
    <t>Dec 2020</t>
  </si>
  <si>
    <t>Jan 2021</t>
  </si>
  <si>
    <t>Feb 2021</t>
  </si>
  <si>
    <t>Mar 2021</t>
  </si>
  <si>
    <t>Apr 2021</t>
  </si>
  <si>
    <t>May 2021</t>
  </si>
  <si>
    <t>Jun 2021</t>
  </si>
  <si>
    <t>Jul 2021</t>
  </si>
  <si>
    <t>Aug 2021</t>
  </si>
  <si>
    <t>Sep 2021</t>
  </si>
  <si>
    <t>Oct 2021</t>
  </si>
  <si>
    <t>Nov 2021</t>
  </si>
  <si>
    <t>Dec 2021</t>
  </si>
  <si>
    <t>Jan 2022</t>
  </si>
  <si>
    <t>Feb 2022</t>
  </si>
  <si>
    <t>Mar 2022</t>
  </si>
  <si>
    <t>Apr 2022</t>
  </si>
  <si>
    <t>May 2022</t>
  </si>
  <si>
    <t>Jun 2022</t>
  </si>
  <si>
    <t>Jul 2022</t>
  </si>
  <si>
    <t>Aug 2022</t>
  </si>
  <si>
    <t>Sep 2022</t>
  </si>
  <si>
    <t>Oct 2022</t>
  </si>
  <si>
    <t>Nov 2022</t>
  </si>
  <si>
    <t>Dec 2022</t>
  </si>
  <si>
    <t>Jan 2023</t>
  </si>
  <si>
    <t>Feb 2023</t>
  </si>
  <si>
    <t>Mar 2023</t>
  </si>
  <si>
    <t>Apr 2023</t>
  </si>
  <si>
    <t>May 2023</t>
  </si>
  <si>
    <t>Jun 2023</t>
  </si>
  <si>
    <t>Jul 2023</t>
  </si>
  <si>
    <t>Aug 2023</t>
  </si>
  <si>
    <t>MergedData</t>
  </si>
  <si>
    <t>RowCountData</t>
  </si>
  <si>
    <t>Month</t>
  </si>
  <si>
    <t>Year</t>
  </si>
  <si>
    <t>Category</t>
  </si>
  <si>
    <t>Count of Rows with String Amounts</t>
  </si>
</sst>
</file>

<file path=xl/styles.xml><?xml version="1.0" encoding="utf-8"?>
<styleSheet xmlns="http://schemas.openxmlformats.org/spreadsheetml/2006/main">
  <numFmts count="10">
    <numFmt numFmtId="8" formatCode="&quot;$&quot;#,##0.00_);[Red]\(&quot;$&quot;#,##0.00\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178" formatCode="yyyy\-mm\-dd\ h:mm:ss"/>
    <numFmt numFmtId="179" formatCode="&quot;$&quot;#,##0.00"/>
    <numFmt numFmtId="180" formatCode="m/d/yy"/>
    <numFmt numFmtId="181" formatCode="m&quot;/&quot;d&quot;/&quot;yy"/>
    <numFmt numFmtId="182" formatCode="_(&quot;$&quot;* #,##0_);_(&quot;$&quot;* \(#,##0\);_(&quot;$&quot;* &quot;-&quot;??_);_(@_)"/>
  </numFmts>
  <fonts count="24">
    <font>
      <sz val="11"/>
      <color rgb="FF000000"/>
      <name val="Calibri"/>
      <charset val="134"/>
      <scheme val="minor"/>
    </font>
    <font>
      <sz val="11"/>
      <color rgb="FF000000"/>
      <name val="Arial"/>
      <charset val="134"/>
    </font>
    <font>
      <sz val="11"/>
      <color theme="1"/>
      <name val="Calibri"/>
      <charset val="134"/>
      <scheme val="minor"/>
    </font>
    <font>
      <sz val="11"/>
      <color rgb="FF000000"/>
      <name val="Calibri"/>
      <charset val="134"/>
    </font>
    <font>
      <sz val="11"/>
      <color theme="1"/>
      <name val="Arial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6" fillId="10" borderId="0" applyNumberFormat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18" borderId="5" applyNumberFormat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2" fillId="21" borderId="7" applyNumberFormat="0" applyFont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9" borderId="1" applyNumberForma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9" fillId="11" borderId="3" applyNumberFormat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7" fillId="11" borderId="1" applyNumberFormat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</cellStyleXfs>
  <cellXfs count="22">
    <xf numFmtId="0" fontId="0" fillId="0" borderId="0" xfId="0"/>
    <xf numFmtId="178" fontId="0" fillId="0" borderId="0" xfId="0" applyNumberFormat="1"/>
    <xf numFmtId="58" fontId="1" fillId="0" borderId="0" xfId="0" applyNumberFormat="1" applyFont="1"/>
    <xf numFmtId="0" fontId="2" fillId="0" borderId="0" xfId="0" applyFont="1"/>
    <xf numFmtId="179" fontId="1" fillId="0" borderId="0" xfId="0" applyNumberFormat="1" applyFont="1"/>
    <xf numFmtId="0" fontId="1" fillId="0" borderId="0" xfId="0" applyFont="1"/>
    <xf numFmtId="180" fontId="1" fillId="0" borderId="0" xfId="0" applyNumberFormat="1" applyFont="1"/>
    <xf numFmtId="180" fontId="3" fillId="0" borderId="0" xfId="0" applyNumberFormat="1"/>
    <xf numFmtId="0" fontId="3" fillId="0" borderId="0" xfId="0"/>
    <xf numFmtId="179" fontId="3" fillId="0" borderId="0" xfId="0" applyNumberFormat="1" applyAlignment="1">
      <alignment horizontal="right"/>
    </xf>
    <xf numFmtId="44" fontId="1" fillId="0" borderId="0" xfId="0" applyNumberFormat="1" applyFont="1"/>
    <xf numFmtId="179" fontId="1" fillId="0" borderId="0" xfId="0" applyNumberFormat="1" applyFont="1" applyAlignment="1">
      <alignment horizontal="right"/>
    </xf>
    <xf numFmtId="58" fontId="3" fillId="0" borderId="0" xfId="0" applyNumberFormat="1"/>
    <xf numFmtId="44" fontId="3" fillId="0" borderId="0" xfId="0" applyNumberFormat="1"/>
    <xf numFmtId="0" fontId="4" fillId="0" borderId="0" xfId="0" applyFont="1"/>
    <xf numFmtId="179" fontId="1" fillId="2" borderId="0" xfId="0" applyNumberFormat="1" applyFont="1" applyFill="1"/>
    <xf numFmtId="180" fontId="2" fillId="0" borderId="0" xfId="0" applyNumberFormat="1" applyFont="1"/>
    <xf numFmtId="8" fontId="1" fillId="0" borderId="0" xfId="0" applyNumberFormat="1" applyFont="1"/>
    <xf numFmtId="179" fontId="2" fillId="0" borderId="0" xfId="0" applyNumberFormat="1" applyFont="1"/>
    <xf numFmtId="181" fontId="1" fillId="0" borderId="0" xfId="0" applyNumberFormat="1" applyFont="1"/>
    <xf numFmtId="182" fontId="1" fillId="0" borderId="0" xfId="0" applyNumberFormat="1" applyFont="1"/>
    <xf numFmtId="58" fontId="2" fillId="0" borderId="0" xfId="0" applyNumberFormat="1" applyFo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9" Type="http://schemas.openxmlformats.org/officeDocument/2006/relationships/sharedStrings" Target="sharedStrings.xml"/><Relationship Id="rId118" Type="http://schemas.openxmlformats.org/officeDocument/2006/relationships/styles" Target="styles.xml"/><Relationship Id="rId117" Type="http://schemas.openxmlformats.org/officeDocument/2006/relationships/theme" Target="theme/theme1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2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sz="1200" b="1" i="0">
                <a:solidFill>
                  <a:srgbClr val="000000"/>
                </a:solidFill>
                <a:latin typeface="+mn-lt"/>
              </a:rPr>
              <a:t>Jan 2015</a:t>
            </a:r>
            <a:endParaRPr sz="1200" b="1" i="0">
              <a:solidFill>
                <a:srgbClr val="000000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990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'Jan 2015'!$G$11:$G$22</c:f>
              <c:strCache>
                <c:ptCount val="12"/>
                <c:pt idx="0">
                  <c:v>Baby</c:v>
                </c:pt>
                <c:pt idx="1">
                  <c:v>Food</c:v>
                </c:pt>
                <c:pt idx="2">
                  <c:v>Groceries</c:v>
                </c:pt>
                <c:pt idx="3">
                  <c:v>Healthcare</c:v>
                </c:pt>
                <c:pt idx="4">
                  <c:v>Household</c:v>
                </c:pt>
                <c:pt idx="5">
                  <c:v>Reno</c:v>
                </c:pt>
                <c:pt idx="6">
                  <c:v>Shopping (J)</c:v>
                </c:pt>
                <c:pt idx="7">
                  <c:v>Shopping (A)</c:v>
                </c:pt>
                <c:pt idx="8">
                  <c:v>Snacks</c:v>
                </c:pt>
                <c:pt idx="9">
                  <c:v>Special</c:v>
                </c:pt>
                <c:pt idx="10">
                  <c:v>Transport</c:v>
                </c:pt>
                <c:pt idx="11">
                  <c:v>Baby2</c:v>
                </c:pt>
              </c:strCache>
            </c:strRef>
          </c:cat>
          <c:val>
            <c:numRef>
              <c:f>'Jan 2015'!$H$11:$H$22</c:f>
              <c:numCache>
                <c:formatCode>"$"#,##0.00</c:formatCode>
                <c:ptCount val="12"/>
                <c:pt idx="0">
                  <c:v>1910.35</c:v>
                </c:pt>
                <c:pt idx="1">
                  <c:v>479.14</c:v>
                </c:pt>
                <c:pt idx="2">
                  <c:v>346.95</c:v>
                </c:pt>
                <c:pt idx="3">
                  <c:v>10.1</c:v>
                </c:pt>
                <c:pt idx="4">
                  <c:v>490.07</c:v>
                </c:pt>
                <c:pt idx="5">
                  <c:v>190.46</c:v>
                </c:pt>
                <c:pt idx="6">
                  <c:v>757.35</c:v>
                </c:pt>
                <c:pt idx="7">
                  <c:v>0</c:v>
                </c:pt>
                <c:pt idx="8">
                  <c:v>41.3</c:v>
                </c:pt>
                <c:pt idx="9">
                  <c:v>1174</c:v>
                </c:pt>
                <c:pt idx="10">
                  <c:v>499.31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t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Feb 2015</a:t>
            </a:r>
            <a:endParaRPr sz="1800" b="1" i="0">
              <a:solidFill>
                <a:srgbClr val="000000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990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'Feb 2015'!$G$6:$G$18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Food</c:v>
                </c:pt>
                <c:pt idx="3">
                  <c:v>Groceries</c:v>
                </c:pt>
                <c:pt idx="4">
                  <c:v>Healthcare</c:v>
                </c:pt>
                <c:pt idx="5">
                  <c:v>Household</c:v>
                </c:pt>
                <c:pt idx="6">
                  <c:v>Party</c:v>
                </c:pt>
                <c:pt idx="7">
                  <c:v>Shopping (J)</c:v>
                </c:pt>
                <c:pt idx="8">
                  <c:v>Shopping (A)</c:v>
                </c:pt>
                <c:pt idx="9">
                  <c:v>Snacks</c:v>
                </c:pt>
                <c:pt idx="10">
                  <c:v>Special</c:v>
                </c:pt>
                <c:pt idx="11">
                  <c:v>Transport</c:v>
                </c:pt>
                <c:pt idx="12">
                  <c:v>Baby2</c:v>
                </c:pt>
              </c:strCache>
            </c:strRef>
          </c:cat>
          <c:val>
            <c:numRef>
              <c:f>'Feb 2015'!$H$6:$H$18</c:f>
              <c:numCache>
                <c:formatCode>General</c:formatCode>
                <c:ptCount val="13"/>
                <c:pt idx="1" c:formatCode="&quot;$&quot;#,##0.00">
                  <c:v>721.8</c:v>
                </c:pt>
                <c:pt idx="2" c:formatCode="&quot;$&quot;#,##0.00">
                  <c:v>551.85</c:v>
                </c:pt>
                <c:pt idx="3" c:formatCode="&quot;$&quot;#,##0.00">
                  <c:v>372.75</c:v>
                </c:pt>
                <c:pt idx="4" c:formatCode="&quot;$&quot;#,##0.00">
                  <c:v>0</c:v>
                </c:pt>
                <c:pt idx="5" c:formatCode="&quot;$&quot;#,##0.00">
                  <c:v>375.98</c:v>
                </c:pt>
                <c:pt idx="6" c:formatCode="&quot;$&quot;#,##0.00">
                  <c:v>113.4</c:v>
                </c:pt>
                <c:pt idx="7" c:formatCode="&quot;$&quot;#,##0.00">
                  <c:v>264.84</c:v>
                </c:pt>
                <c:pt idx="8" c:formatCode="&quot;$&quot;#,##0.00">
                  <c:v>0</c:v>
                </c:pt>
                <c:pt idx="9" c:formatCode="&quot;$&quot;#,##0.00">
                  <c:v>17.75</c:v>
                </c:pt>
                <c:pt idx="10" c:formatCode="&quot;$&quot;#,##0.00">
                  <c:v>1560</c:v>
                </c:pt>
                <c:pt idx="11" c:formatCode="&quot;$&quot;#,##0.00">
                  <c:v>737.22</c:v>
                </c:pt>
                <c:pt idx="12" c:formatCode="&quot;$&quot;#,##0.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t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Mar 2015</a:t>
            </a:r>
            <a:endParaRPr sz="1800" b="1" i="0">
              <a:solidFill>
                <a:srgbClr val="000000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990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'Mar 2015'!$G$8:$G$19</c:f>
              <c:strCache>
                <c:ptCount val="12"/>
                <c:pt idx="0">
                  <c:v>Baby</c:v>
                </c:pt>
                <c:pt idx="1">
                  <c:v>Food</c:v>
                </c:pt>
                <c:pt idx="2">
                  <c:v>Groceries</c:v>
                </c:pt>
                <c:pt idx="3">
                  <c:v>Healthcare</c:v>
                </c:pt>
                <c:pt idx="4">
                  <c:v>Household</c:v>
                </c:pt>
                <c:pt idx="5">
                  <c:v>Reno</c:v>
                </c:pt>
                <c:pt idx="6">
                  <c:v>Shopping (J)</c:v>
                </c:pt>
                <c:pt idx="7">
                  <c:v>Shopping (A)</c:v>
                </c:pt>
                <c:pt idx="8">
                  <c:v>Snacks</c:v>
                </c:pt>
                <c:pt idx="9">
                  <c:v>Special</c:v>
                </c:pt>
                <c:pt idx="10">
                  <c:v>Transport</c:v>
                </c:pt>
                <c:pt idx="11">
                  <c:v>Baby2</c:v>
                </c:pt>
              </c:strCache>
            </c:strRef>
          </c:cat>
          <c:val>
            <c:numRef>
              <c:f>'Mar 2015'!$H$8:$H$19</c:f>
              <c:numCache>
                <c:formatCode>"$"#,##0.00</c:formatCode>
                <c:ptCount val="12"/>
                <c:pt idx="0">
                  <c:v>882.3</c:v>
                </c:pt>
                <c:pt idx="1">
                  <c:v>290.2</c:v>
                </c:pt>
                <c:pt idx="2">
                  <c:v>268.74</c:v>
                </c:pt>
                <c:pt idx="3">
                  <c:v>60.8</c:v>
                </c:pt>
                <c:pt idx="4">
                  <c:v>295.5</c:v>
                </c:pt>
                <c:pt idx="5">
                  <c:v>0</c:v>
                </c:pt>
                <c:pt idx="6">
                  <c:v>50</c:v>
                </c:pt>
                <c:pt idx="7">
                  <c:v>58.52</c:v>
                </c:pt>
                <c:pt idx="8">
                  <c:v>87.68</c:v>
                </c:pt>
                <c:pt idx="9">
                  <c:v>1554.45</c:v>
                </c:pt>
                <c:pt idx="10">
                  <c:v>519.72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t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Apr 2015</a:t>
            </a:r>
            <a:endParaRPr sz="1800" b="1" i="0">
              <a:solidFill>
                <a:srgbClr val="000000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990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'Apr 2015'!$G$6:$G$17</c:f>
              <c:strCache>
                <c:ptCount val="12"/>
                <c:pt idx="0">
                  <c:v>Baby</c:v>
                </c:pt>
                <c:pt idx="1">
                  <c:v>Food</c:v>
                </c:pt>
                <c:pt idx="2">
                  <c:v>Groceries</c:v>
                </c:pt>
                <c:pt idx="3">
                  <c:v>Healthcare</c:v>
                </c:pt>
                <c:pt idx="4">
                  <c:v>Household</c:v>
                </c:pt>
                <c:pt idx="5">
                  <c:v>Reno</c:v>
                </c:pt>
                <c:pt idx="6">
                  <c:v>Shopping (J)</c:v>
                </c:pt>
                <c:pt idx="7">
                  <c:v>Shopping (A)</c:v>
                </c:pt>
                <c:pt idx="8">
                  <c:v>Snacks</c:v>
                </c:pt>
                <c:pt idx="9">
                  <c:v>Special</c:v>
                </c:pt>
                <c:pt idx="10">
                  <c:v>Transport</c:v>
                </c:pt>
                <c:pt idx="11">
                  <c:v>Baby2</c:v>
                </c:pt>
              </c:strCache>
            </c:strRef>
          </c:cat>
          <c:val>
            <c:numRef>
              <c:f>'Apr 2015'!$H$6:$H$17</c:f>
              <c:numCache>
                <c:formatCode>"$"#,##0.00</c:formatCode>
                <c:ptCount val="12"/>
                <c:pt idx="0">
                  <c:v>1078.91</c:v>
                </c:pt>
                <c:pt idx="1">
                  <c:v>459.88</c:v>
                </c:pt>
                <c:pt idx="2">
                  <c:v>407.25</c:v>
                </c:pt>
                <c:pt idx="3">
                  <c:v>72.76</c:v>
                </c:pt>
                <c:pt idx="4">
                  <c:v>457.57</c:v>
                </c:pt>
                <c:pt idx="5">
                  <c:v>368.4</c:v>
                </c:pt>
                <c:pt idx="6">
                  <c:v>461.41</c:v>
                </c:pt>
                <c:pt idx="7">
                  <c:v>145</c:v>
                </c:pt>
                <c:pt idx="8">
                  <c:v>118.67</c:v>
                </c:pt>
                <c:pt idx="9">
                  <c:v>4172.43</c:v>
                </c:pt>
                <c:pt idx="10">
                  <c:v>537.06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t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May 2015</a:t>
            </a:r>
            <a:endParaRPr sz="1800" b="1" i="0">
              <a:solidFill>
                <a:srgbClr val="000000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990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'May 2015'!$G$6:$G$17</c:f>
              <c:strCache>
                <c:ptCount val="12"/>
                <c:pt idx="0">
                  <c:v>Baby</c:v>
                </c:pt>
                <c:pt idx="1">
                  <c:v>Food</c:v>
                </c:pt>
                <c:pt idx="2">
                  <c:v>Groceries</c:v>
                </c:pt>
                <c:pt idx="3">
                  <c:v>Healthcare</c:v>
                </c:pt>
                <c:pt idx="4">
                  <c:v>Household</c:v>
                </c:pt>
                <c:pt idx="5">
                  <c:v>Reno</c:v>
                </c:pt>
                <c:pt idx="6">
                  <c:v>Shopping (J)</c:v>
                </c:pt>
                <c:pt idx="7">
                  <c:v>Shopping (A)</c:v>
                </c:pt>
                <c:pt idx="8">
                  <c:v>Snacks</c:v>
                </c:pt>
                <c:pt idx="9">
                  <c:v>Special</c:v>
                </c:pt>
                <c:pt idx="10">
                  <c:v>Transport</c:v>
                </c:pt>
                <c:pt idx="11">
                  <c:v>Baby2</c:v>
                </c:pt>
              </c:strCache>
            </c:strRef>
          </c:cat>
          <c:val>
            <c:numRef>
              <c:f>'May 2015'!$H$6:$H$17</c:f>
              <c:numCache>
                <c:formatCode>"$"#,##0.00</c:formatCode>
                <c:ptCount val="12"/>
                <c:pt idx="0">
                  <c:v>1924.28</c:v>
                </c:pt>
                <c:pt idx="1">
                  <c:v>652.95</c:v>
                </c:pt>
                <c:pt idx="2">
                  <c:v>417.1</c:v>
                </c:pt>
                <c:pt idx="3">
                  <c:v>33.1</c:v>
                </c:pt>
                <c:pt idx="4">
                  <c:v>405.8</c:v>
                </c:pt>
                <c:pt idx="5">
                  <c:v>0</c:v>
                </c:pt>
                <c:pt idx="6">
                  <c:v>177.9</c:v>
                </c:pt>
                <c:pt idx="7">
                  <c:v>181.49</c:v>
                </c:pt>
                <c:pt idx="8">
                  <c:v>122.62</c:v>
                </c:pt>
                <c:pt idx="9">
                  <c:v>1024.5</c:v>
                </c:pt>
                <c:pt idx="10">
                  <c:v>923.94</c:v>
                </c:pt>
                <c:pt idx="11">
                  <c:v>96.05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t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Jun 2015</a:t>
            </a:r>
            <a:endParaRPr sz="1800" b="1" i="0">
              <a:solidFill>
                <a:srgbClr val="000000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990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'Jun 2015'!$G$7:$G$18</c:f>
              <c:strCache>
                <c:ptCount val="12"/>
                <c:pt idx="0">
                  <c:v>Baby</c:v>
                </c:pt>
                <c:pt idx="1">
                  <c:v>Food</c:v>
                </c:pt>
                <c:pt idx="2">
                  <c:v>Groceries</c:v>
                </c:pt>
                <c:pt idx="3">
                  <c:v>Healthcare</c:v>
                </c:pt>
                <c:pt idx="4">
                  <c:v>Household</c:v>
                </c:pt>
                <c:pt idx="5">
                  <c:v>Reno</c:v>
                </c:pt>
                <c:pt idx="6">
                  <c:v>Shopping (J)</c:v>
                </c:pt>
                <c:pt idx="7">
                  <c:v>Shopping (A)</c:v>
                </c:pt>
                <c:pt idx="8">
                  <c:v>Snacks</c:v>
                </c:pt>
                <c:pt idx="9">
                  <c:v>Special</c:v>
                </c:pt>
                <c:pt idx="10">
                  <c:v>Transport</c:v>
                </c:pt>
                <c:pt idx="11">
                  <c:v>Baby2</c:v>
                </c:pt>
              </c:strCache>
            </c:strRef>
          </c:cat>
          <c:val>
            <c:numRef>
              <c:f>'Jun 2015'!$H$7:$H$18</c:f>
              <c:numCache>
                <c:formatCode>"$"#,##0.00</c:formatCode>
                <c:ptCount val="12"/>
                <c:pt idx="0">
                  <c:v>947.95</c:v>
                </c:pt>
                <c:pt idx="1">
                  <c:v>514.25</c:v>
                </c:pt>
                <c:pt idx="2">
                  <c:v>286.46</c:v>
                </c:pt>
                <c:pt idx="3">
                  <c:v>0</c:v>
                </c:pt>
                <c:pt idx="4">
                  <c:v>240</c:v>
                </c:pt>
                <c:pt idx="5">
                  <c:v>0</c:v>
                </c:pt>
                <c:pt idx="6">
                  <c:v>143.2</c:v>
                </c:pt>
                <c:pt idx="7">
                  <c:v>0</c:v>
                </c:pt>
                <c:pt idx="8">
                  <c:v>86.95</c:v>
                </c:pt>
                <c:pt idx="9">
                  <c:v>2547.05</c:v>
                </c:pt>
                <c:pt idx="10">
                  <c:v>444.12</c:v>
                </c:pt>
                <c:pt idx="11">
                  <c:v>427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t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1" i="0" u="none" strike="noStrike" kern="1200" baseline="0">
                <a:solidFill>
                  <a:srgbClr val="333333"/>
                </a:solidFill>
                <a:latin typeface="+mn-lt"/>
                <a:ea typeface="+mn-ea"/>
                <a:cs typeface="+mn-cs"/>
              </a:defRPr>
            </a:pPr>
            <a:r>
              <a:rPr sz="1800" b="1" i="0">
                <a:solidFill>
                  <a:srgbClr val="333333"/>
                </a:solidFill>
                <a:latin typeface="+mn-lt"/>
              </a:rPr>
              <a:t>Jul 2015</a:t>
            </a:r>
            <a:endParaRPr sz="1800" b="1" i="0">
              <a:solidFill>
                <a:srgbClr val="333333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'Jul 2015'!$H$9</c:f>
              <c:strCache>
                <c:ptCount val="1"/>
                <c:pt idx="0">
                  <c:v/>
                </c:pt>
              </c:strCache>
            </c:strRef>
          </c:tx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'Jul 2015'!$G$10:$G$21</c:f>
              <c:strCache>
                <c:ptCount val="12"/>
                <c:pt idx="0">
                  <c:v>Baby</c:v>
                </c:pt>
                <c:pt idx="1">
                  <c:v>Baby2</c:v>
                </c:pt>
                <c:pt idx="2">
                  <c:v>Food</c:v>
                </c:pt>
                <c:pt idx="3">
                  <c:v>Groceries</c:v>
                </c:pt>
                <c:pt idx="4">
                  <c:v>Healthcare</c:v>
                </c:pt>
                <c:pt idx="5">
                  <c:v>Household</c:v>
                </c:pt>
                <c:pt idx="6">
                  <c:v>Reno</c:v>
                </c:pt>
                <c:pt idx="7">
                  <c:v>Shopping (A)</c:v>
                </c:pt>
                <c:pt idx="8">
                  <c:v>Shopping (J)</c:v>
                </c:pt>
                <c:pt idx="9">
                  <c:v>Snacks</c:v>
                </c:pt>
                <c:pt idx="10">
                  <c:v>Special</c:v>
                </c:pt>
                <c:pt idx="11">
                  <c:v>Transport</c:v>
                </c:pt>
              </c:strCache>
            </c:strRef>
          </c:cat>
          <c:val>
            <c:numRef>
              <c:f>'Jul 2015'!$H$10:$H$21</c:f>
              <c:numCache>
                <c:formatCode>"$"#,##0.00</c:formatCode>
                <c:ptCount val="12"/>
                <c:pt idx="0">
                  <c:v>1179.17</c:v>
                </c:pt>
                <c:pt idx="1">
                  <c:v>2107.07</c:v>
                </c:pt>
                <c:pt idx="2">
                  <c:v>635.56</c:v>
                </c:pt>
                <c:pt idx="3">
                  <c:v>393.23</c:v>
                </c:pt>
                <c:pt idx="4">
                  <c:v>0</c:v>
                </c:pt>
                <c:pt idx="5">
                  <c:v>267.75</c:v>
                </c:pt>
                <c:pt idx="6">
                  <c:v>0</c:v>
                </c:pt>
                <c:pt idx="7">
                  <c:v>55.3</c:v>
                </c:pt>
                <c:pt idx="8">
                  <c:v>89</c:v>
                </c:pt>
                <c:pt idx="9">
                  <c:v>115.6</c:v>
                </c:pt>
                <c:pt idx="10">
                  <c:v>2650</c:v>
                </c:pt>
                <c:pt idx="11">
                  <c:v>347.94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400" b="0" i="0" u="none" strike="noStrike" kern="1200" baseline="0">
                <a:solidFill>
                  <a:srgbClr val="333333"/>
                </a:solidFill>
                <a:latin typeface="+mn-lt"/>
                <a:ea typeface="+mn-ea"/>
                <a:cs typeface="+mn-cs"/>
              </a:defRPr>
            </a:pPr>
            <a:r>
              <a:rPr sz="1400" b="0" i="0">
                <a:solidFill>
                  <a:srgbClr val="333333"/>
                </a:solidFill>
                <a:latin typeface="+mn-lt"/>
              </a:rPr>
              <a:t>Aug 2015</a:t>
            </a:r>
            <a:endParaRPr sz="1400" b="0" i="0">
              <a:solidFill>
                <a:srgbClr val="333333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'Aug 2015'!$H$9</c:f>
              <c:strCache>
                <c:ptCount val="1"/>
                <c:pt idx="0">
                  <c:v/>
                </c:pt>
              </c:strCache>
            </c:strRef>
          </c:tx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'Aug 2015'!$G$10:$G$21</c:f>
              <c:strCache>
                <c:ptCount val="12"/>
                <c:pt idx="0">
                  <c:v>Baby</c:v>
                </c:pt>
                <c:pt idx="1">
                  <c:v>Baby2</c:v>
                </c:pt>
                <c:pt idx="2">
                  <c:v>Food</c:v>
                </c:pt>
                <c:pt idx="3">
                  <c:v>Groceries</c:v>
                </c:pt>
                <c:pt idx="4">
                  <c:v>Healthcare</c:v>
                </c:pt>
                <c:pt idx="5">
                  <c:v>Household</c:v>
                </c:pt>
                <c:pt idx="6">
                  <c:v>Reno</c:v>
                </c:pt>
                <c:pt idx="7">
                  <c:v>Shopping (A)</c:v>
                </c:pt>
                <c:pt idx="8">
                  <c:v>Shopping (J)</c:v>
                </c:pt>
                <c:pt idx="9">
                  <c:v>Snacks</c:v>
                </c:pt>
                <c:pt idx="10">
                  <c:v>Special</c:v>
                </c:pt>
                <c:pt idx="11">
                  <c:v>Transport</c:v>
                </c:pt>
              </c:strCache>
            </c:strRef>
          </c:cat>
          <c:val>
            <c:numRef>
              <c:f>'Aug 2015'!$H$10:$H$21</c:f>
              <c:numCache>
                <c:formatCode>"$"#,##0.00</c:formatCode>
                <c:ptCount val="12"/>
                <c:pt idx="0">
                  <c:v>1035.32</c:v>
                </c:pt>
                <c:pt idx="1">
                  <c:v>269.45</c:v>
                </c:pt>
                <c:pt idx="2">
                  <c:v>584.97</c:v>
                </c:pt>
                <c:pt idx="3">
                  <c:v>466.55</c:v>
                </c:pt>
                <c:pt idx="4">
                  <c:v>80</c:v>
                </c:pt>
                <c:pt idx="5">
                  <c:v>318.4</c:v>
                </c:pt>
                <c:pt idx="6">
                  <c:v>0</c:v>
                </c:pt>
                <c:pt idx="7">
                  <c:v>0</c:v>
                </c:pt>
                <c:pt idx="8">
                  <c:v>275.85</c:v>
                </c:pt>
                <c:pt idx="9">
                  <c:v>70.55</c:v>
                </c:pt>
                <c:pt idx="10">
                  <c:v>1324.7</c:v>
                </c:pt>
                <c:pt idx="11">
                  <c:v>2733.72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400" b="0" i="0" u="none" strike="noStrike" kern="1200" baseline="0">
                <a:solidFill>
                  <a:srgbClr val="333333"/>
                </a:solidFill>
                <a:latin typeface="+mn-lt"/>
                <a:ea typeface="+mn-ea"/>
                <a:cs typeface="+mn-cs"/>
              </a:defRPr>
            </a:pPr>
            <a:r>
              <a:rPr sz="1400" b="0" i="0">
                <a:solidFill>
                  <a:srgbClr val="333333"/>
                </a:solidFill>
                <a:latin typeface="+mn-lt"/>
              </a:rPr>
              <a:t>Sep 2015</a:t>
            </a:r>
            <a:endParaRPr sz="1400" b="0" i="0">
              <a:solidFill>
                <a:srgbClr val="333333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'Sep 2015'!$H$12</c:f>
              <c:strCache>
                <c:ptCount val="1"/>
                <c:pt idx="0">
                  <c:v/>
                </c:pt>
              </c:strCache>
            </c:strRef>
          </c:tx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'Sep 2015'!$G$13:$G$24</c:f>
              <c:strCache>
                <c:ptCount val="12"/>
                <c:pt idx="0">
                  <c:v>Baby</c:v>
                </c:pt>
                <c:pt idx="1">
                  <c:v>Baby2</c:v>
                </c:pt>
                <c:pt idx="2">
                  <c:v>Food</c:v>
                </c:pt>
                <c:pt idx="3">
                  <c:v>Groceries</c:v>
                </c:pt>
                <c:pt idx="4">
                  <c:v>Healthcare</c:v>
                </c:pt>
                <c:pt idx="5">
                  <c:v>Household</c:v>
                </c:pt>
                <c:pt idx="6">
                  <c:v>Reno</c:v>
                </c:pt>
                <c:pt idx="7">
                  <c:v>Shopping (A)</c:v>
                </c:pt>
                <c:pt idx="8">
                  <c:v>Shopping (J)</c:v>
                </c:pt>
                <c:pt idx="9">
                  <c:v>Snacks</c:v>
                </c:pt>
                <c:pt idx="10">
                  <c:v>Special</c:v>
                </c:pt>
                <c:pt idx="11">
                  <c:v>Transport</c:v>
                </c:pt>
              </c:strCache>
            </c:strRef>
          </c:cat>
          <c:val>
            <c:numRef>
              <c:f>'Sep 2015'!$H$13:$H$24</c:f>
              <c:numCache>
                <c:formatCode>"$"#,##0.00</c:formatCode>
                <c:ptCount val="12"/>
                <c:pt idx="0">
                  <c:v>891.2</c:v>
                </c:pt>
                <c:pt idx="1">
                  <c:v>886.93</c:v>
                </c:pt>
                <c:pt idx="2">
                  <c:v>467.53</c:v>
                </c:pt>
                <c:pt idx="3">
                  <c:v>349.35</c:v>
                </c:pt>
                <c:pt idx="4">
                  <c:v>24</c:v>
                </c:pt>
                <c:pt idx="5">
                  <c:v>476.89</c:v>
                </c:pt>
                <c:pt idx="6">
                  <c:v>0</c:v>
                </c:pt>
                <c:pt idx="7">
                  <c:v>0</c:v>
                </c:pt>
                <c:pt idx="8">
                  <c:v>20.7</c:v>
                </c:pt>
                <c:pt idx="9">
                  <c:v>80.35</c:v>
                </c:pt>
                <c:pt idx="10">
                  <c:v>1133</c:v>
                </c:pt>
                <c:pt idx="11">
                  <c:v>814.84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SG" sz="1800" b="1" i="0">
                <a:solidFill>
                  <a:srgbClr val="000000"/>
                </a:solidFill>
                <a:latin typeface="+mn-lt"/>
              </a:rPr>
              <a:t>Oct 2015</a:t>
            </a:r>
            <a:endParaRPr lang="en-SG" sz="1800" b="1" i="0">
              <a:solidFill>
                <a:srgbClr val="000000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'Oct 2015'!$G$8:$G$20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Reno</c:v>
                </c:pt>
                <c:pt idx="8">
                  <c:v>Shopping (A)</c:v>
                </c:pt>
                <c:pt idx="9">
                  <c:v>Shopping (J)</c:v>
                </c:pt>
                <c:pt idx="10">
                  <c:v>Snacks</c:v>
                </c:pt>
                <c:pt idx="11">
                  <c:v>Special</c:v>
                </c:pt>
                <c:pt idx="12">
                  <c:v>Transport</c:v>
                </c:pt>
              </c:strCache>
            </c:strRef>
          </c:cat>
          <c:val>
            <c:numRef>
              <c:f>'Oct 2015'!$H$8:$H$20</c:f>
              <c:numCache>
                <c:formatCode>General</c:formatCode>
                <c:ptCount val="13"/>
                <c:pt idx="1" c:formatCode="&quot;$&quot;#,##0.00">
                  <c:v>1116</c:v>
                </c:pt>
                <c:pt idx="2" c:formatCode="&quot;$&quot;#,##0.00">
                  <c:v>510.05</c:v>
                </c:pt>
                <c:pt idx="3" c:formatCode="&quot;$&quot;#,##0.00">
                  <c:v>508.2</c:v>
                </c:pt>
                <c:pt idx="4" c:formatCode="&quot;$&quot;#,##0.00">
                  <c:v>607.25</c:v>
                </c:pt>
                <c:pt idx="5" c:formatCode="&quot;$&quot;#,##0.00">
                  <c:v>839.45</c:v>
                </c:pt>
                <c:pt idx="6" c:formatCode="&quot;$&quot;#,##0.00">
                  <c:v>792.75</c:v>
                </c:pt>
                <c:pt idx="7" c:formatCode="&quot;$&quot;#,##0.00">
                  <c:v>0</c:v>
                </c:pt>
                <c:pt idx="8" c:formatCode="&quot;$&quot;#,##0.00">
                  <c:v>40</c:v>
                </c:pt>
                <c:pt idx="9" c:formatCode="&quot;$&quot;#,##0.00">
                  <c:v>82.1</c:v>
                </c:pt>
                <c:pt idx="10" c:formatCode="&quot;$&quot;#,##0.00">
                  <c:v>40.95</c:v>
                </c:pt>
                <c:pt idx="11" c:formatCode="&quot;$&quot;#,##0.00">
                  <c:v>1206.7</c:v>
                </c:pt>
                <c:pt idx="12" c:formatCode="&quot;$&quot;#,##0.00">
                  <c:v>554.35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Nov 2015</a:t>
            </a:r>
            <a:endParaRPr sz="1800" b="1" i="0">
              <a:solidFill>
                <a:srgbClr val="000000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'Nov 2015'!$G$8:$G$20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Reno</c:v>
                </c:pt>
                <c:pt idx="8">
                  <c:v>Shopping (A)</c:v>
                </c:pt>
                <c:pt idx="9">
                  <c:v>Shopping (J)</c:v>
                </c:pt>
                <c:pt idx="10">
                  <c:v>Snacks</c:v>
                </c:pt>
                <c:pt idx="11">
                  <c:v>Special</c:v>
                </c:pt>
                <c:pt idx="12">
                  <c:v>Transport</c:v>
                </c:pt>
              </c:strCache>
            </c:strRef>
          </c:cat>
          <c:val>
            <c:numRef>
              <c:f>'Nov 2015'!$H$8:$H$20</c:f>
              <c:numCache>
                <c:formatCode>General</c:formatCode>
                <c:ptCount val="13"/>
                <c:pt idx="1" c:formatCode="&quot;$&quot;#,##0.00">
                  <c:v>1391.66</c:v>
                </c:pt>
                <c:pt idx="2" c:formatCode="&quot;$&quot;#,##0.00">
                  <c:v>0</c:v>
                </c:pt>
                <c:pt idx="3" c:formatCode="&quot;$&quot;#,##0.00">
                  <c:v>401.7</c:v>
                </c:pt>
                <c:pt idx="4" c:formatCode="&quot;$&quot;#,##0.00">
                  <c:v>232.2</c:v>
                </c:pt>
                <c:pt idx="5" c:formatCode="&quot;$&quot;#,##0.00">
                  <c:v>52</c:v>
                </c:pt>
                <c:pt idx="6" c:formatCode="&quot;$&quot;#,##0.00">
                  <c:v>317.4</c:v>
                </c:pt>
                <c:pt idx="7" c:formatCode="&quot;$&quot;#,##0.00">
                  <c:v>0</c:v>
                </c:pt>
                <c:pt idx="8" c:formatCode="&quot;$&quot;#,##0.00">
                  <c:v>13.4</c:v>
                </c:pt>
                <c:pt idx="9" c:formatCode="&quot;$&quot;#,##0.00">
                  <c:v>653.85</c:v>
                </c:pt>
                <c:pt idx="10" c:formatCode="&quot;$&quot;#,##0.00">
                  <c:v>29.43</c:v>
                </c:pt>
                <c:pt idx="11" c:formatCode="&quot;$&quot;#,##0.00">
                  <c:v>1824.82928571429</c:v>
                </c:pt>
                <c:pt idx="12" c:formatCode="&quot;$&quot;#,##0.00">
                  <c:v>346.39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Dec 2015</a:t>
            </a:r>
            <a:endParaRPr sz="1800" b="1" i="0">
              <a:solidFill>
                <a:srgbClr val="000000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'Dec 2015'!$G$8:$G$20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Reno</c:v>
                </c:pt>
                <c:pt idx="8">
                  <c:v>Shopping (A)</c:v>
                </c:pt>
                <c:pt idx="9">
                  <c:v>Shopping (J)</c:v>
                </c:pt>
                <c:pt idx="10">
                  <c:v>Snacks</c:v>
                </c:pt>
                <c:pt idx="11">
                  <c:v>Special</c:v>
                </c:pt>
                <c:pt idx="12">
                  <c:v>Transport</c:v>
                </c:pt>
              </c:strCache>
            </c:strRef>
          </c:cat>
          <c:val>
            <c:numRef>
              <c:f>'Dec 2015'!$H$8:$H$20</c:f>
              <c:numCache>
                <c:formatCode>General</c:formatCode>
                <c:ptCount val="13"/>
                <c:pt idx="1" c:formatCode="&quot;$&quot;#,##0.00">
                  <c:v>803.15</c:v>
                </c:pt>
                <c:pt idx="2" c:formatCode="&quot;$&quot;#,##0.00">
                  <c:v>160</c:v>
                </c:pt>
                <c:pt idx="3" c:formatCode="&quot;$&quot;#,##0.00">
                  <c:v>513</c:v>
                </c:pt>
                <c:pt idx="4" c:formatCode="&quot;$&quot;#,##0.00">
                  <c:v>377.79</c:v>
                </c:pt>
                <c:pt idx="5" c:formatCode="&quot;$&quot;#,##0.00">
                  <c:v>103.55</c:v>
                </c:pt>
                <c:pt idx="6" c:formatCode="&quot;$&quot;#,##0.00">
                  <c:v>817.2</c:v>
                </c:pt>
                <c:pt idx="7" c:formatCode="&quot;$&quot;#,##0.00">
                  <c:v>0</c:v>
                </c:pt>
                <c:pt idx="8" c:formatCode="&quot;$&quot;#,##0.00">
                  <c:v>14.9</c:v>
                </c:pt>
                <c:pt idx="9" c:formatCode="&quot;$&quot;#,##0.00">
                  <c:v>107.95</c:v>
                </c:pt>
                <c:pt idx="10" c:formatCode="&quot;$&quot;#,##0.00">
                  <c:v>56.1</c:v>
                </c:pt>
                <c:pt idx="11" c:formatCode="&quot;$&quot;#,##0.00">
                  <c:v>2632.25</c:v>
                </c:pt>
                <c:pt idx="12" c:formatCode="&quot;$&quot;#,##0.00">
                  <c:v>537.68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Jan 2016</a:t>
            </a:r>
            <a:endParaRPr sz="1800" b="1" i="0">
              <a:solidFill>
                <a:srgbClr val="000000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'Jan 2016'!$G$8:$G$20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 &amp; Others</c:v>
                </c:pt>
                <c:pt idx="8">
                  <c:v>Shopping (A)</c:v>
                </c:pt>
                <c:pt idx="9">
                  <c:v>Shopping (J)</c:v>
                </c:pt>
                <c:pt idx="10">
                  <c:v>Snacks</c:v>
                </c:pt>
                <c:pt idx="11">
                  <c:v>Special</c:v>
                </c:pt>
                <c:pt idx="12">
                  <c:v>Transport</c:v>
                </c:pt>
              </c:strCache>
            </c:strRef>
          </c:cat>
          <c:val>
            <c:numRef>
              <c:f>'Jan 2016'!$H$8:$H$20</c:f>
              <c:numCache>
                <c:formatCode>General</c:formatCode>
                <c:ptCount val="13"/>
                <c:pt idx="1" c:formatCode="&quot;$&quot;#,##0.00">
                  <c:v>1129.26</c:v>
                </c:pt>
                <c:pt idx="2" c:formatCode="&quot;$&quot;#,##0.00">
                  <c:v>903.95</c:v>
                </c:pt>
                <c:pt idx="3" c:formatCode="&quot;$&quot;#,##0.00">
                  <c:v>473.4</c:v>
                </c:pt>
                <c:pt idx="4" c:formatCode="&quot;$&quot;#,##0.00">
                  <c:v>511.25</c:v>
                </c:pt>
                <c:pt idx="5" c:formatCode="&quot;$&quot;#,##0.00">
                  <c:v>0</c:v>
                </c:pt>
                <c:pt idx="6" c:formatCode="&quot;$&quot;#,##0.00">
                  <c:v>701.86</c:v>
                </c:pt>
                <c:pt idx="7" c:formatCode="&quot;$&quot;#,##0.00">
                  <c:v>1200</c:v>
                </c:pt>
                <c:pt idx="8" c:formatCode="&quot;$&quot;#,##0.00">
                  <c:v>355.7</c:v>
                </c:pt>
                <c:pt idx="9" c:formatCode="&quot;$&quot;#,##0.00">
                  <c:v>0</c:v>
                </c:pt>
                <c:pt idx="10" c:formatCode="&quot;$&quot;#,##0.00">
                  <c:v>53.5</c:v>
                </c:pt>
                <c:pt idx="11" c:formatCode="&quot;$&quot;#,##0.00">
                  <c:v>1240.36</c:v>
                </c:pt>
                <c:pt idx="12" c:formatCode="&quot;$&quot;#,##0.00">
                  <c:v>501.43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Feb 2016</a:t>
            </a:r>
            <a:endParaRPr sz="1800" b="1" i="0">
              <a:solidFill>
                <a:srgbClr val="000000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'Feb 2016'!$G$8:$G$20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 &amp; Others</c:v>
                </c:pt>
                <c:pt idx="8">
                  <c:v>Shopping (A)</c:v>
                </c:pt>
                <c:pt idx="9">
                  <c:v>Shopping (J)</c:v>
                </c:pt>
                <c:pt idx="10">
                  <c:v>Snacks</c:v>
                </c:pt>
                <c:pt idx="11">
                  <c:v>Special</c:v>
                </c:pt>
                <c:pt idx="12">
                  <c:v>Transport</c:v>
                </c:pt>
              </c:strCache>
            </c:strRef>
          </c:cat>
          <c:val>
            <c:numRef>
              <c:f>'Feb 2016'!$H$8:$H$20</c:f>
              <c:numCache>
                <c:formatCode>General</c:formatCode>
                <c:ptCount val="13"/>
                <c:pt idx="1" c:formatCode="&quot;$&quot;#,##0.00">
                  <c:v>946.1</c:v>
                </c:pt>
                <c:pt idx="2" c:formatCode="&quot;$&quot;#,##0.00">
                  <c:v>1788.15</c:v>
                </c:pt>
                <c:pt idx="3" c:formatCode="&quot;$&quot;#,##0.00">
                  <c:v>214.14</c:v>
                </c:pt>
                <c:pt idx="4" c:formatCode="&quot;$&quot;#,##0.00">
                  <c:v>883</c:v>
                </c:pt>
                <c:pt idx="5" c:formatCode="&quot;$&quot;#,##0.00">
                  <c:v>54.8</c:v>
                </c:pt>
                <c:pt idx="6" c:formatCode="&quot;$&quot;#,##0.00">
                  <c:v>730.3</c:v>
                </c:pt>
                <c:pt idx="7" c:formatCode="&quot;$&quot;#,##0.00">
                  <c:v>1200</c:v>
                </c:pt>
                <c:pt idx="8" c:formatCode="&quot;$&quot;#,##0.00">
                  <c:v>0</c:v>
                </c:pt>
                <c:pt idx="9" c:formatCode="&quot;$&quot;#,##0.00">
                  <c:v>0</c:v>
                </c:pt>
                <c:pt idx="10" c:formatCode="&quot;$&quot;#,##0.00">
                  <c:v>56.5</c:v>
                </c:pt>
                <c:pt idx="11" c:formatCode="&quot;$&quot;#,##0.00">
                  <c:v>13286</c:v>
                </c:pt>
                <c:pt idx="12" c:formatCode="&quot;$&quot;#,##0.00">
                  <c:v>679.46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Mar 2016</a:t>
            </a:r>
            <a:endParaRPr sz="1800" b="1" i="0">
              <a:solidFill>
                <a:srgbClr val="000000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Pt>
            <c:idx val="13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Pt>
            <c:idx val="14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Pt>
            <c:idx val="15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'Mar 2016'!$G$8:$G$23</c:f>
              <c:strCache>
                <c:ptCount val="16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Entertainment</c:v>
                </c:pt>
                <c:pt idx="4">
                  <c:v>Food</c:v>
                </c:pt>
                <c:pt idx="5">
                  <c:v>Groceries</c:v>
                </c:pt>
                <c:pt idx="6">
                  <c:v>Healthcare</c:v>
                </c:pt>
                <c:pt idx="7">
                  <c:v>Household</c:v>
                </c:pt>
                <c:pt idx="8">
                  <c:v>Investments</c:v>
                </c:pt>
                <c:pt idx="9">
                  <c:v>Others</c:v>
                </c:pt>
                <c:pt idx="10">
                  <c:v>Shopping (A)</c:v>
                </c:pt>
                <c:pt idx="11">
                  <c:v>Shopping (J)</c:v>
                </c:pt>
                <c:pt idx="12">
                  <c:v>Snacks</c:v>
                </c:pt>
                <c:pt idx="13">
                  <c:v>Special</c:v>
                </c:pt>
                <c:pt idx="14">
                  <c:v>Transport</c:v>
                </c:pt>
                <c:pt idx="15">
                  <c:v>Utilities</c:v>
                </c:pt>
              </c:strCache>
            </c:strRef>
          </c:cat>
          <c:val>
            <c:numRef>
              <c:f>'Mar 2016'!$H$8:$H$23</c:f>
              <c:numCache>
                <c:formatCode>General</c:formatCode>
                <c:ptCount val="16"/>
                <c:pt idx="1" c:formatCode="&quot;$&quot;#,##0.00">
                  <c:v>1430.92</c:v>
                </c:pt>
                <c:pt idx="2" c:formatCode="&quot;$&quot;#,##0.00">
                  <c:v>419.26</c:v>
                </c:pt>
                <c:pt idx="3" c:formatCode="&quot;$&quot;#,##0.00">
                  <c:v>98.4</c:v>
                </c:pt>
                <c:pt idx="4" c:formatCode="&quot;$&quot;#,##0.00">
                  <c:v>479.95</c:v>
                </c:pt>
                <c:pt idx="5" c:formatCode="&quot;$&quot;#,##0.00">
                  <c:v>714.25</c:v>
                </c:pt>
                <c:pt idx="6" c:formatCode="&quot;$&quot;#,##0.00">
                  <c:v>93.52</c:v>
                </c:pt>
                <c:pt idx="7" c:formatCode="&quot;$&quot;#,##0.00">
                  <c:v>1015.5</c:v>
                </c:pt>
                <c:pt idx="8" c:formatCode="&quot;$&quot;#,##0.00">
                  <c:v>1050</c:v>
                </c:pt>
                <c:pt idx="9" c:formatCode="&quot;$&quot;#,##0.00">
                  <c:v>450</c:v>
                </c:pt>
                <c:pt idx="10" c:formatCode="&quot;$&quot;#,##0.00">
                  <c:v>0</c:v>
                </c:pt>
                <c:pt idx="11" c:formatCode="&quot;$&quot;#,##0.00">
                  <c:v>36.8</c:v>
                </c:pt>
                <c:pt idx="12" c:formatCode="&quot;$&quot;#,##0.00">
                  <c:v>41.95</c:v>
                </c:pt>
                <c:pt idx="13" c:formatCode="&quot;$&quot;#,##0.00">
                  <c:v>1857.95</c:v>
                </c:pt>
                <c:pt idx="14" c:formatCode="&quot;$&quot;#,##0.00">
                  <c:v>262.9</c:v>
                </c:pt>
                <c:pt idx="15" c:formatCode="&quot;$&quot;#,##0.00">
                  <c:v>338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sz="1000" b="0" i="0">
                <a:solidFill>
                  <a:srgbClr val="000000"/>
                </a:solidFill>
                <a:latin typeface="+mn-lt"/>
              </a:rPr>
              <a:t>Apr 2016</a:t>
            </a:r>
            <a:endParaRPr sz="1000" b="0" i="0">
              <a:solidFill>
                <a:srgbClr val="000000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Pt>
            <c:idx val="13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'Apr 2016'!$G$8:$G$20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Entertainment</c:v>
                </c:pt>
                <c:pt idx="4">
                  <c:v>Food</c:v>
                </c:pt>
                <c:pt idx="5">
                  <c:v>Groceries</c:v>
                </c:pt>
                <c:pt idx="6">
                  <c:v>Healthcare</c:v>
                </c:pt>
                <c:pt idx="7">
                  <c:v>Household</c:v>
                </c:pt>
                <c:pt idx="8">
                  <c:v>Investments</c:v>
                </c:pt>
                <c:pt idx="9">
                  <c:v>Others</c:v>
                </c:pt>
                <c:pt idx="10">
                  <c:v>Shopping (A)</c:v>
                </c:pt>
                <c:pt idx="11">
                  <c:v>Shopping (J)</c:v>
                </c:pt>
                <c:pt idx="12">
                  <c:v>Snacks</c:v>
                </c:pt>
              </c:strCache>
            </c:strRef>
          </c:cat>
          <c:val>
            <c:numRef>
              <c:f>'Apr 2016'!$H$8:$H$21</c:f>
              <c:numCache>
                <c:formatCode>General</c:formatCode>
                <c:ptCount val="14"/>
                <c:pt idx="1" c:formatCode="&quot;$&quot;#,##0.00">
                  <c:v>1061.8</c:v>
                </c:pt>
                <c:pt idx="2" c:formatCode="&quot;$&quot;#,##0.00">
                  <c:v>337.95</c:v>
                </c:pt>
                <c:pt idx="3">
                  <c:v>0</c:v>
                </c:pt>
                <c:pt idx="4" c:formatCode="&quot;$&quot;#,##0.00">
                  <c:v>241.31</c:v>
                </c:pt>
                <c:pt idx="5" c:formatCode="&quot;$&quot;#,##0.00">
                  <c:v>906.23</c:v>
                </c:pt>
                <c:pt idx="6" c:formatCode="&quot;$&quot;#,##0.00">
                  <c:v>604.2</c:v>
                </c:pt>
                <c:pt idx="7" c:formatCode="&quot;$&quot;#,##0.00">
                  <c:v>929.5</c:v>
                </c:pt>
                <c:pt idx="8" c:formatCode="&quot;$&quot;#,##0.00">
                  <c:v>1050</c:v>
                </c:pt>
                <c:pt idx="9" c:formatCode="&quot;$&quot;#,##0.00">
                  <c:v>450</c:v>
                </c:pt>
                <c:pt idx="10" c:formatCode="&quot;$&quot;#,##0.00">
                  <c:v>0</c:v>
                </c:pt>
                <c:pt idx="11" c:formatCode="&quot;$&quot;#,##0.00">
                  <c:v>0</c:v>
                </c:pt>
                <c:pt idx="12" c:formatCode="&quot;$&quot;#,##0.00">
                  <c:v>12.7</c:v>
                </c:pt>
                <c:pt idx="13" c:formatCode="&quot;$&quot;#,##0.00">
                  <c:v>1110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May 2016</a:t>
            </a:r>
            <a:endParaRPr sz="1800" b="1" i="0">
              <a:solidFill>
                <a:srgbClr val="000000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Pt>
            <c:idx val="13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Pt>
            <c:idx val="14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Pt>
            <c:idx val="15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'May 2016'!$G$8:$G$23</c:f>
              <c:strCache>
                <c:ptCount val="16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Entertainment</c:v>
                </c:pt>
                <c:pt idx="4">
                  <c:v>Food</c:v>
                </c:pt>
                <c:pt idx="5">
                  <c:v>Groceries</c:v>
                </c:pt>
                <c:pt idx="6">
                  <c:v>Healthcare</c:v>
                </c:pt>
                <c:pt idx="7">
                  <c:v>Household</c:v>
                </c:pt>
                <c:pt idx="8">
                  <c:v>Investments</c:v>
                </c:pt>
                <c:pt idx="9">
                  <c:v>Others</c:v>
                </c:pt>
                <c:pt idx="10">
                  <c:v>Shopping (A)</c:v>
                </c:pt>
                <c:pt idx="11">
                  <c:v>Shopping (J)</c:v>
                </c:pt>
                <c:pt idx="12">
                  <c:v>Snacks</c:v>
                </c:pt>
                <c:pt idx="13">
                  <c:v>Special</c:v>
                </c:pt>
                <c:pt idx="14">
                  <c:v>Transport</c:v>
                </c:pt>
                <c:pt idx="15">
                  <c:v>Utilities</c:v>
                </c:pt>
              </c:strCache>
            </c:strRef>
          </c:cat>
          <c:val>
            <c:numRef>
              <c:f>'May 2016'!$H$8:$H$23</c:f>
              <c:numCache>
                <c:formatCode>General</c:formatCode>
                <c:ptCount val="16"/>
                <c:pt idx="1" c:formatCode="&quot;$&quot;#,##0.00">
                  <c:v>1515.84</c:v>
                </c:pt>
                <c:pt idx="2" c:formatCode="&quot;$&quot;#,##0.00">
                  <c:v>400.74</c:v>
                </c:pt>
                <c:pt idx="3">
                  <c:v>0</c:v>
                </c:pt>
                <c:pt idx="4" c:formatCode="&quot;$&quot;#,##0.00">
                  <c:v>385.95</c:v>
                </c:pt>
                <c:pt idx="5" c:formatCode="&quot;$&quot;#,##0.00">
                  <c:v>1166.74</c:v>
                </c:pt>
                <c:pt idx="6" c:formatCode="&quot;$&quot;#,##0.00">
                  <c:v>200.48</c:v>
                </c:pt>
                <c:pt idx="7" c:formatCode="&quot;$&quot;#,##0.00">
                  <c:v>715.5</c:v>
                </c:pt>
                <c:pt idx="8" c:formatCode="&quot;$&quot;#,##0.00">
                  <c:v>1050</c:v>
                </c:pt>
                <c:pt idx="9" c:formatCode="&quot;$&quot;#,##0.00">
                  <c:v>450</c:v>
                </c:pt>
                <c:pt idx="10" c:formatCode="&quot;$&quot;#,##0.00">
                  <c:v>128.5</c:v>
                </c:pt>
                <c:pt idx="11" c:formatCode="&quot;$&quot;#,##0.00">
                  <c:v>0</c:v>
                </c:pt>
                <c:pt idx="12" c:formatCode="&quot;$&quot;#,##0.00">
                  <c:v>32.3</c:v>
                </c:pt>
                <c:pt idx="13" c:formatCode="&quot;$&quot;#,##0.00">
                  <c:v>1000</c:v>
                </c:pt>
                <c:pt idx="14" c:formatCode="&quot;$&quot;#,##0.00">
                  <c:v>369.46</c:v>
                </c:pt>
                <c:pt idx="15" c:formatCode="&quot;$&quot;#,##0.00">
                  <c:v>394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Jun 2016</a:t>
            </a:r>
            <a:endParaRPr sz="1800" b="1" i="0">
              <a:solidFill>
                <a:srgbClr val="000000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Pt>
            <c:idx val="13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Pt>
            <c:idx val="14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Pt>
            <c:idx val="15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'Jun 2016'!$G$8:$G$23</c:f>
              <c:strCache>
                <c:ptCount val="16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Entertainment</c:v>
                </c:pt>
                <c:pt idx="4">
                  <c:v>Food</c:v>
                </c:pt>
                <c:pt idx="5">
                  <c:v>Groceries</c:v>
                </c:pt>
                <c:pt idx="6">
                  <c:v>Healthcare</c:v>
                </c:pt>
                <c:pt idx="7">
                  <c:v>Household</c:v>
                </c:pt>
                <c:pt idx="8">
                  <c:v>Investments</c:v>
                </c:pt>
                <c:pt idx="9">
                  <c:v>Others</c:v>
                </c:pt>
                <c:pt idx="10">
                  <c:v>Shopping (A)</c:v>
                </c:pt>
                <c:pt idx="11">
                  <c:v>Shopping (J)</c:v>
                </c:pt>
                <c:pt idx="12">
                  <c:v>Snacks</c:v>
                </c:pt>
                <c:pt idx="13">
                  <c:v>Special</c:v>
                </c:pt>
                <c:pt idx="14">
                  <c:v>Transport</c:v>
                </c:pt>
                <c:pt idx="15">
                  <c:v>Utilities</c:v>
                </c:pt>
              </c:strCache>
            </c:strRef>
          </c:cat>
          <c:val>
            <c:numRef>
              <c:f>'Jun 2016'!$H$8:$H$23</c:f>
              <c:numCache>
                <c:formatCode>General</c:formatCode>
                <c:ptCount val="16"/>
                <c:pt idx="1" c:formatCode="&quot;$&quot;#,##0.00">
                  <c:v>1181.8</c:v>
                </c:pt>
                <c:pt idx="2" c:formatCode="&quot;$&quot;#,##0.00">
                  <c:v>97.2</c:v>
                </c:pt>
                <c:pt idx="3">
                  <c:v>0</c:v>
                </c:pt>
                <c:pt idx="4" c:formatCode="&quot;$&quot;#,##0.00">
                  <c:v>216.07</c:v>
                </c:pt>
                <c:pt idx="5" c:formatCode="&quot;$&quot;#,##0.00">
                  <c:v>747.8</c:v>
                </c:pt>
                <c:pt idx="6" c:formatCode="&quot;$&quot;#,##0.00">
                  <c:v>38</c:v>
                </c:pt>
                <c:pt idx="7" c:formatCode="&quot;$&quot;#,##0.00">
                  <c:v>715.5</c:v>
                </c:pt>
                <c:pt idx="8" c:formatCode="&quot;$&quot;#,##0.00">
                  <c:v>1050</c:v>
                </c:pt>
                <c:pt idx="9" c:formatCode="&quot;$&quot;#,##0.00">
                  <c:v>450</c:v>
                </c:pt>
                <c:pt idx="10" c:formatCode="&quot;$&quot;#,##0.00">
                  <c:v>0</c:v>
                </c:pt>
                <c:pt idx="11" c:formatCode="&quot;$&quot;#,##0.00">
                  <c:v>312.632608695652</c:v>
                </c:pt>
                <c:pt idx="12" c:formatCode="&quot;$&quot;#,##0.00">
                  <c:v>61.05</c:v>
                </c:pt>
                <c:pt idx="13" c:formatCode="&quot;$&quot;#,##0.00">
                  <c:v>1147.9</c:v>
                </c:pt>
                <c:pt idx="14" c:formatCode="&quot;$&quot;#,##0.00">
                  <c:v>409.32</c:v>
                </c:pt>
                <c:pt idx="15" c:formatCode="&quot;$&quot;#,##0.00">
                  <c:v>411.08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Jul 2016</a:t>
            </a:r>
            <a:endParaRPr sz="1800" b="1" i="0">
              <a:solidFill>
                <a:srgbClr val="000000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Pt>
            <c:idx val="13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Pt>
            <c:idx val="14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Pt>
            <c:idx val="15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'Jul 2016'!$G$8:$G$23</c:f>
              <c:strCache>
                <c:ptCount val="16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Entertainment</c:v>
                </c:pt>
                <c:pt idx="4">
                  <c:v>Food</c:v>
                </c:pt>
                <c:pt idx="5">
                  <c:v>Groceries</c:v>
                </c:pt>
                <c:pt idx="6">
                  <c:v>Healthcare</c:v>
                </c:pt>
                <c:pt idx="7">
                  <c:v>Household</c:v>
                </c:pt>
                <c:pt idx="8">
                  <c:v>Investments</c:v>
                </c:pt>
                <c:pt idx="9">
                  <c:v>Others</c:v>
                </c:pt>
                <c:pt idx="10">
                  <c:v>Shopping (A)</c:v>
                </c:pt>
                <c:pt idx="11">
                  <c:v>Shopping (J)</c:v>
                </c:pt>
                <c:pt idx="12">
                  <c:v>Snacks</c:v>
                </c:pt>
                <c:pt idx="13">
                  <c:v>Special</c:v>
                </c:pt>
                <c:pt idx="14">
                  <c:v>Transport</c:v>
                </c:pt>
                <c:pt idx="15">
                  <c:v>Utilities</c:v>
                </c:pt>
              </c:strCache>
            </c:strRef>
          </c:cat>
          <c:val>
            <c:numRef>
              <c:f>'Jul 2016'!$H$8:$H$23</c:f>
              <c:numCache>
                <c:formatCode>General</c:formatCode>
                <c:ptCount val="16"/>
                <c:pt idx="1" c:formatCode="&quot;$&quot;#,##0.00">
                  <c:v>983.55</c:v>
                </c:pt>
                <c:pt idx="2" c:formatCode="&quot;$&quot;#,##0.00">
                  <c:v>0</c:v>
                </c:pt>
                <c:pt idx="3">
                  <c:v>0</c:v>
                </c:pt>
                <c:pt idx="4" c:formatCode="&quot;$&quot;#,##0.00">
                  <c:v>216.57</c:v>
                </c:pt>
                <c:pt idx="5" c:formatCode="&quot;$&quot;#,##0.00">
                  <c:v>753.75</c:v>
                </c:pt>
                <c:pt idx="6" c:formatCode="&quot;$&quot;#,##0.00">
                  <c:v>333.25</c:v>
                </c:pt>
                <c:pt idx="7" c:formatCode="&quot;$&quot;#,##0.00">
                  <c:v>726.3</c:v>
                </c:pt>
                <c:pt idx="8" c:formatCode="&quot;$&quot;#,##0.00">
                  <c:v>1050</c:v>
                </c:pt>
                <c:pt idx="9" c:formatCode="&quot;$&quot;#,##0.00">
                  <c:v>450</c:v>
                </c:pt>
                <c:pt idx="10" c:formatCode="&quot;$&quot;#,##0.00">
                  <c:v>0</c:v>
                </c:pt>
                <c:pt idx="11" c:formatCode="&quot;$&quot;#,##0.00">
                  <c:v>0</c:v>
                </c:pt>
                <c:pt idx="12" c:formatCode="&quot;$&quot;#,##0.00">
                  <c:v>88.95</c:v>
                </c:pt>
                <c:pt idx="13" c:formatCode="&quot;$&quot;#,##0.00">
                  <c:v>1366.6</c:v>
                </c:pt>
                <c:pt idx="14" c:formatCode="&quot;$&quot;#,##0.00">
                  <c:v>504.68</c:v>
                </c:pt>
                <c:pt idx="15" c:formatCode="&quot;$&quot;#,##0.00">
                  <c:v>338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sz="1800" b="1" i="0">
                <a:solidFill>
                  <a:srgbClr val="000000"/>
                </a:solidFill>
                <a:latin typeface="+mn-lt"/>
              </a:rPr>
              <a:t>Aug 2016</a:t>
            </a:r>
            <a:endParaRPr sz="1800" b="1" i="0">
              <a:solidFill>
                <a:srgbClr val="000000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Pt>
            <c:idx val="13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Pt>
            <c:idx val="14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Pt>
            <c:idx val="15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'Aug 2016'!$G$8:$G$23</c:f>
              <c:strCache>
                <c:ptCount val="16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Entertainment</c:v>
                </c:pt>
                <c:pt idx="4">
                  <c:v>Food</c:v>
                </c:pt>
                <c:pt idx="5">
                  <c:v>Groceries</c:v>
                </c:pt>
                <c:pt idx="6">
                  <c:v>Healthcare</c:v>
                </c:pt>
                <c:pt idx="7">
                  <c:v>Household</c:v>
                </c:pt>
                <c:pt idx="8">
                  <c:v>Investments</c:v>
                </c:pt>
                <c:pt idx="9">
                  <c:v>Others</c:v>
                </c:pt>
                <c:pt idx="10">
                  <c:v>Shopping (A)</c:v>
                </c:pt>
                <c:pt idx="11">
                  <c:v>Shopping (J)</c:v>
                </c:pt>
                <c:pt idx="12">
                  <c:v>Snacks</c:v>
                </c:pt>
                <c:pt idx="13">
                  <c:v>Special</c:v>
                </c:pt>
                <c:pt idx="14">
                  <c:v>Transport</c:v>
                </c:pt>
                <c:pt idx="15">
                  <c:v>Utilities</c:v>
                </c:pt>
              </c:strCache>
            </c:strRef>
          </c:cat>
          <c:val>
            <c:numRef>
              <c:f>'Aug 2016'!$H$8:$H$23</c:f>
              <c:numCache>
                <c:formatCode>General</c:formatCode>
                <c:ptCount val="16"/>
                <c:pt idx="1" c:formatCode="&quot;$&quot;#,##0.00">
                  <c:v>1523.93</c:v>
                </c:pt>
                <c:pt idx="2" c:formatCode="&quot;$&quot;#,##0.00">
                  <c:v>38.5</c:v>
                </c:pt>
                <c:pt idx="3">
                  <c:v>0</c:v>
                </c:pt>
                <c:pt idx="4" c:formatCode="&quot;$&quot;#,##0.00">
                  <c:v>284.2</c:v>
                </c:pt>
                <c:pt idx="5" c:formatCode="&quot;$&quot;#,##0.00">
                  <c:v>944.74</c:v>
                </c:pt>
                <c:pt idx="6" c:formatCode="&quot;$&quot;#,##0.00">
                  <c:v>575.14</c:v>
                </c:pt>
                <c:pt idx="7" c:formatCode="&quot;$&quot;#,##0.00">
                  <c:v>854.75</c:v>
                </c:pt>
                <c:pt idx="8" c:formatCode="&quot;$&quot;#,##0.00">
                  <c:v>1050</c:v>
                </c:pt>
                <c:pt idx="9" c:formatCode="&quot;$&quot;#,##0.00">
                  <c:v>450</c:v>
                </c:pt>
                <c:pt idx="10" c:formatCode="&quot;$&quot;#,##0.00">
                  <c:v>0</c:v>
                </c:pt>
                <c:pt idx="11" c:formatCode="&quot;$&quot;#,##0.00">
                  <c:v>0</c:v>
                </c:pt>
                <c:pt idx="12" c:formatCode="&quot;$&quot;#,##0.00">
                  <c:v>50.6</c:v>
                </c:pt>
                <c:pt idx="13" c:formatCode="&quot;$&quot;#,##0.00">
                  <c:v>1175.2</c:v>
                </c:pt>
                <c:pt idx="14" c:formatCode="&quot;$&quot;#,##0.00">
                  <c:v>2067.03</c:v>
                </c:pt>
                <c:pt idx="15" c:formatCode="&quot;$&quot;#,##0.00">
                  <c:v>338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2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sz="1200" b="0" i="0">
                <a:solidFill>
                  <a:srgbClr val="000000"/>
                </a:solidFill>
                <a:latin typeface="+mn-lt"/>
              </a:rPr>
              <a:t>Sept 2016</a:t>
            </a:r>
            <a:endParaRPr sz="1200" b="0" i="0">
              <a:solidFill>
                <a:srgbClr val="000000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Pt>
            <c:idx val="13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Pt>
            <c:idx val="14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'Sep 2016'!$G$9:$G$23</c:f>
              <c:strCache>
                <c:ptCount val="15"/>
                <c:pt idx="0">
                  <c:v>Baby</c:v>
                </c:pt>
                <c:pt idx="1">
                  <c:v>Baby2</c:v>
                </c:pt>
                <c:pt idx="2">
                  <c:v>Entertainment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  <c:pt idx="13">
                  <c:v>Transport</c:v>
                </c:pt>
                <c:pt idx="14">
                  <c:v>Utilities</c:v>
                </c:pt>
              </c:strCache>
            </c:strRef>
          </c:cat>
          <c:val>
            <c:numRef>
              <c:f>'Sep 2016'!$H$9:$H$23</c:f>
              <c:numCache>
                <c:formatCode>"$"#,##0.00</c:formatCode>
                <c:ptCount val="15"/>
                <c:pt idx="0">
                  <c:v>1488.9</c:v>
                </c:pt>
                <c:pt idx="1">
                  <c:v>50</c:v>
                </c:pt>
                <c:pt idx="3">
                  <c:v>317.4</c:v>
                </c:pt>
                <c:pt idx="4">
                  <c:v>812.23</c:v>
                </c:pt>
                <c:pt idx="5">
                  <c:v>206</c:v>
                </c:pt>
                <c:pt idx="6">
                  <c:v>772.35</c:v>
                </c:pt>
                <c:pt idx="7">
                  <c:v>1050</c:v>
                </c:pt>
                <c:pt idx="8">
                  <c:v>450</c:v>
                </c:pt>
                <c:pt idx="9">
                  <c:v>119.243333333333</c:v>
                </c:pt>
                <c:pt idx="10">
                  <c:v>124.9</c:v>
                </c:pt>
                <c:pt idx="11">
                  <c:v>61.7333333333333</c:v>
                </c:pt>
                <c:pt idx="12">
                  <c:v>1276.36666666667</c:v>
                </c:pt>
                <c:pt idx="13">
                  <c:v>357.63</c:v>
                </c:pt>
                <c:pt idx="14">
                  <c:v>338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'Oct 2016'!$G$8:$G$20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'Oct 2016'!$H$8:$H$20</c:f>
              <c:numCache>
                <c:formatCode>General</c:formatCode>
                <c:ptCount val="13"/>
                <c:pt idx="1" c:formatCode="&quot;$&quot;#,##0.00">
                  <c:v>1399.5</c:v>
                </c:pt>
                <c:pt idx="2" c:formatCode="&quot;$&quot;#,##0.00">
                  <c:v>0</c:v>
                </c:pt>
                <c:pt idx="3" c:formatCode="&quot;$&quot;#,##0.00">
                  <c:v>308.45</c:v>
                </c:pt>
                <c:pt idx="4" c:formatCode="&quot;$&quot;#,##0.00">
                  <c:v>916.1</c:v>
                </c:pt>
                <c:pt idx="5" c:formatCode="&quot;$&quot;#,##0.00">
                  <c:v>707</c:v>
                </c:pt>
                <c:pt idx="6" c:formatCode="&quot;$&quot;#,##0.00">
                  <c:v>1368.13</c:v>
                </c:pt>
                <c:pt idx="7" c:formatCode="&quot;$&quot;#,##0.00">
                  <c:v>1050</c:v>
                </c:pt>
                <c:pt idx="8" c:formatCode="&quot;$&quot;#,##0.00">
                  <c:v>450</c:v>
                </c:pt>
                <c:pt idx="9" c:formatCode="&quot;$&quot;#,##0.00">
                  <c:v>20</c:v>
                </c:pt>
                <c:pt idx="10" c:formatCode="&quot;$&quot;#,##0.00">
                  <c:v>0</c:v>
                </c:pt>
                <c:pt idx="11" c:formatCode="&quot;$&quot;#,##0.00">
                  <c:v>56.95</c:v>
                </c:pt>
                <c:pt idx="12" c:formatCode="&quot;$&quot;#,##0.00">
                  <c:v>1286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'Nov 2016'!$G$8:$G$20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'Nov 2016'!$H$8:$H$20</c:f>
              <c:numCache>
                <c:formatCode>General</c:formatCode>
                <c:ptCount val="13"/>
                <c:pt idx="1" c:formatCode="&quot;$&quot;#,##0.00">
                  <c:v>1858.85</c:v>
                </c:pt>
                <c:pt idx="2" c:formatCode="&quot;$&quot;#,##0.00">
                  <c:v>0</c:v>
                </c:pt>
                <c:pt idx="3" c:formatCode="&quot;$&quot;#,##0.00">
                  <c:v>280</c:v>
                </c:pt>
                <c:pt idx="4" c:formatCode="&quot;$&quot;#,##0.00">
                  <c:v>742.61</c:v>
                </c:pt>
                <c:pt idx="5" c:formatCode="&quot;$&quot;#,##0.00">
                  <c:v>551.85</c:v>
                </c:pt>
                <c:pt idx="6" c:formatCode="&quot;$&quot;#,##0.00">
                  <c:v>882</c:v>
                </c:pt>
                <c:pt idx="7" c:formatCode="&quot;$&quot;#,##0.00">
                  <c:v>1050</c:v>
                </c:pt>
                <c:pt idx="8" c:formatCode="&quot;$&quot;#,##0.00">
                  <c:v>450</c:v>
                </c:pt>
                <c:pt idx="9" c:formatCode="&quot;$&quot;#,##0.00">
                  <c:v>355.74</c:v>
                </c:pt>
                <c:pt idx="10" c:formatCode="&quot;$&quot;#,##0.00">
                  <c:v>140</c:v>
                </c:pt>
                <c:pt idx="11" c:formatCode="&quot;$&quot;#,##0.00">
                  <c:v>78.35</c:v>
                </c:pt>
                <c:pt idx="12" c:formatCode="&quot;$&quot;#,##0.00">
                  <c:v>5859.38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'Dec 2016'!$G$8:$G$20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'Dec 2016'!$H$8:$H$20</c:f>
              <c:numCache>
                <c:formatCode>General</c:formatCode>
                <c:ptCount val="13"/>
                <c:pt idx="1" c:formatCode="&quot;$&quot;#,##0.00">
                  <c:v>1341.83</c:v>
                </c:pt>
                <c:pt idx="2" c:formatCode="&quot;$&quot;#,##0.00">
                  <c:v>0</c:v>
                </c:pt>
                <c:pt idx="3" c:formatCode="&quot;$&quot;#,##0.00">
                  <c:v>633.39</c:v>
                </c:pt>
                <c:pt idx="4" c:formatCode="&quot;$&quot;#,##0.00">
                  <c:v>699.7</c:v>
                </c:pt>
                <c:pt idx="5" c:formatCode="&quot;$&quot;#,##0.00">
                  <c:v>324.2</c:v>
                </c:pt>
                <c:pt idx="6" c:formatCode="&quot;$&quot;#,##0.00">
                  <c:v>811.3</c:v>
                </c:pt>
                <c:pt idx="7" c:formatCode="&quot;$&quot;#,##0.00">
                  <c:v>1050</c:v>
                </c:pt>
                <c:pt idx="8" c:formatCode="&quot;$&quot;#,##0.00">
                  <c:v>450</c:v>
                </c:pt>
                <c:pt idx="9" c:formatCode="&quot;$&quot;#,##0.00">
                  <c:v>45</c:v>
                </c:pt>
                <c:pt idx="10" c:formatCode="&quot;$&quot;#,##0.00">
                  <c:v>200.95</c:v>
                </c:pt>
                <c:pt idx="11" c:formatCode="&quot;$&quot;#,##0.00">
                  <c:v>47.1</c:v>
                </c:pt>
                <c:pt idx="12" c:formatCode="&quot;$&quot;#,##0.00">
                  <c:v>2260.5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'Jan 2017'!$G$8:$G$20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'Jan 2017'!$H$8:$H$20</c:f>
              <c:numCache>
                <c:formatCode>General</c:formatCode>
                <c:ptCount val="13"/>
                <c:pt idx="1" c:formatCode="&quot;$&quot;#,##0.00">
                  <c:v>1285.35</c:v>
                </c:pt>
                <c:pt idx="2" c:formatCode="&quot;$&quot;#,##0.00">
                  <c:v>0</c:v>
                </c:pt>
                <c:pt idx="3" c:formatCode="&quot;$&quot;#,##0.00">
                  <c:v>331.15</c:v>
                </c:pt>
                <c:pt idx="4" c:formatCode="&quot;$&quot;#,##0.00">
                  <c:v>757.93</c:v>
                </c:pt>
                <c:pt idx="5" c:formatCode="&quot;$&quot;#,##0.00">
                  <c:v>500.3</c:v>
                </c:pt>
                <c:pt idx="6" c:formatCode="&quot;$&quot;#,##0.00">
                  <c:v>715.5</c:v>
                </c:pt>
                <c:pt idx="7" c:formatCode="&quot;$&quot;#,##0.00">
                  <c:v>1050</c:v>
                </c:pt>
                <c:pt idx="8" c:formatCode="&quot;$&quot;#,##0.00">
                  <c:v>450</c:v>
                </c:pt>
                <c:pt idx="9" c:formatCode="&quot;$&quot;#,##0.00">
                  <c:v>20</c:v>
                </c:pt>
                <c:pt idx="10" c:formatCode="&quot;$&quot;#,##0.00">
                  <c:v>445.8</c:v>
                </c:pt>
                <c:pt idx="11" c:formatCode="&quot;$&quot;#,##0.00">
                  <c:v>34.3</c:v>
                </c:pt>
                <c:pt idx="12" c:formatCode="&quot;$&quot;#,##0.00">
                  <c:v>1617.3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'Feb 2017'!$G$8:$G$20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'Feb 2017'!$H$8:$H$20</c:f>
              <c:numCache>
                <c:formatCode>General</c:formatCode>
                <c:ptCount val="13"/>
                <c:pt idx="1" c:formatCode="&quot;$&quot;#,##0.00">
                  <c:v>1015.28</c:v>
                </c:pt>
                <c:pt idx="2" c:formatCode="&quot;$&quot;#,##0.00">
                  <c:v>0</c:v>
                </c:pt>
                <c:pt idx="3" c:formatCode="&quot;$&quot;#,##0.00">
                  <c:v>315.74</c:v>
                </c:pt>
                <c:pt idx="4" c:formatCode="&quot;$&quot;#,##0.00">
                  <c:v>597.844</c:v>
                </c:pt>
                <c:pt idx="5" c:formatCode="&quot;$&quot;#,##0.00">
                  <c:v>122.06</c:v>
                </c:pt>
                <c:pt idx="6" c:formatCode="&quot;$&quot;#,##0.00">
                  <c:v>715.5</c:v>
                </c:pt>
                <c:pt idx="7" c:formatCode="&quot;$&quot;#,##0.00">
                  <c:v>1050</c:v>
                </c:pt>
                <c:pt idx="8" c:formatCode="&quot;$&quot;#,##0.00">
                  <c:v>450</c:v>
                </c:pt>
                <c:pt idx="9" c:formatCode="&quot;$&quot;#,##0.00">
                  <c:v>0</c:v>
                </c:pt>
                <c:pt idx="10" c:formatCode="&quot;$&quot;#,##0.00">
                  <c:v>0</c:v>
                </c:pt>
                <c:pt idx="11" c:formatCode="&quot;$&quot;#,##0.00">
                  <c:v>50.4</c:v>
                </c:pt>
                <c:pt idx="12" c:formatCode="&quot;$&quot;#,##0.00">
                  <c:v>2546.866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'Mar 2017'!$G$8:$G$20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'Mar 2017'!$H$8:$H$20</c:f>
              <c:numCache>
                <c:formatCode>General</c:formatCode>
                <c:ptCount val="13"/>
                <c:pt idx="1" c:formatCode="&quot;$&quot;#,##0.00">
                  <c:v>1971.48</c:v>
                </c:pt>
                <c:pt idx="2" c:formatCode="&quot;$&quot;#,##0.00">
                  <c:v>0</c:v>
                </c:pt>
                <c:pt idx="3" c:formatCode="&quot;$&quot;#,##0.00">
                  <c:v>320.7</c:v>
                </c:pt>
                <c:pt idx="4" c:formatCode="&quot;$&quot;#,##0.00">
                  <c:v>632.44</c:v>
                </c:pt>
                <c:pt idx="5" c:formatCode="&quot;$&quot;#,##0.00">
                  <c:v>393.14</c:v>
                </c:pt>
                <c:pt idx="6" c:formatCode="&quot;$&quot;#,##0.00">
                  <c:v>715.5</c:v>
                </c:pt>
                <c:pt idx="7" c:formatCode="&quot;$&quot;#,##0.00">
                  <c:v>1050</c:v>
                </c:pt>
                <c:pt idx="8" c:formatCode="&quot;$&quot;#,##0.00">
                  <c:v>450</c:v>
                </c:pt>
                <c:pt idx="9" c:formatCode="&quot;$&quot;#,##0.00">
                  <c:v>0</c:v>
                </c:pt>
                <c:pt idx="10" c:formatCode="&quot;$&quot;#,##0.00">
                  <c:v>69.05</c:v>
                </c:pt>
                <c:pt idx="11" c:formatCode="&quot;$&quot;#,##0.00">
                  <c:v>96.3</c:v>
                </c:pt>
                <c:pt idx="12" c:formatCode="&quot;$&quot;#,##0.00">
                  <c:v>1107.8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'Apr 2017'!$H$8:$H$20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'Apr 2017'!$I$8:$I$20</c:f>
              <c:numCache>
                <c:formatCode>General</c:formatCode>
                <c:ptCount val="13"/>
                <c:pt idx="1" c:formatCode="&quot;$&quot;#,##0.00">
                  <c:v>865</c:v>
                </c:pt>
                <c:pt idx="2" c:formatCode="&quot;$&quot;#,##0.00">
                  <c:v>0</c:v>
                </c:pt>
                <c:pt idx="3" c:formatCode="&quot;$&quot;#,##0.00">
                  <c:v>419.95</c:v>
                </c:pt>
                <c:pt idx="4" c:formatCode="&quot;$&quot;#,##0.00">
                  <c:v>577.91</c:v>
                </c:pt>
                <c:pt idx="5" c:formatCode="&quot;$&quot;#,##0.00">
                  <c:v>160</c:v>
                </c:pt>
                <c:pt idx="6" c:formatCode="&quot;$&quot;#,##0.00">
                  <c:v>715.5</c:v>
                </c:pt>
                <c:pt idx="7" c:formatCode="&quot;$&quot;#,##0.00">
                  <c:v>1050</c:v>
                </c:pt>
                <c:pt idx="8" c:formatCode="&quot;$&quot;#,##0.00">
                  <c:v>450</c:v>
                </c:pt>
                <c:pt idx="9" c:formatCode="&quot;$&quot;#,##0.00">
                  <c:v>0</c:v>
                </c:pt>
                <c:pt idx="10" c:formatCode="&quot;$&quot;#,##0.00">
                  <c:v>161.2</c:v>
                </c:pt>
                <c:pt idx="11" c:formatCode="&quot;$&quot;#,##0.00">
                  <c:v>30.6</c:v>
                </c:pt>
                <c:pt idx="12" c:formatCode="&quot;$&quot;#,##0.00">
                  <c:v>6544.096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'May 2017'!$G$8:$G$20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'May 2017'!$H$8:$H$20</c:f>
              <c:numCache>
                <c:formatCode>General</c:formatCode>
                <c:ptCount val="13"/>
                <c:pt idx="1" c:formatCode="&quot;$&quot;#,##0.00">
                  <c:v>1232.6</c:v>
                </c:pt>
                <c:pt idx="2" c:formatCode="&quot;$&quot;#,##0.00">
                  <c:v>0</c:v>
                </c:pt>
                <c:pt idx="3" c:formatCode="&quot;$&quot;#,##0.00">
                  <c:v>269.4</c:v>
                </c:pt>
                <c:pt idx="4" c:formatCode="&quot;$&quot;#,##0.00">
                  <c:v>628.42</c:v>
                </c:pt>
                <c:pt idx="5" c:formatCode="&quot;$&quot;#,##0.00">
                  <c:v>83.9</c:v>
                </c:pt>
                <c:pt idx="6" c:formatCode="&quot;$&quot;#,##0.00">
                  <c:v>763.5</c:v>
                </c:pt>
                <c:pt idx="7" c:formatCode="&quot;$&quot;#,##0.00">
                  <c:v>1050</c:v>
                </c:pt>
                <c:pt idx="8" c:formatCode="&quot;$&quot;#,##0.00">
                  <c:v>0</c:v>
                </c:pt>
                <c:pt idx="9" c:formatCode="&quot;$&quot;#,##0.00">
                  <c:v>0</c:v>
                </c:pt>
                <c:pt idx="10" c:formatCode="&quot;$&quot;#,##0.00">
                  <c:v>0</c:v>
                </c:pt>
                <c:pt idx="11" c:formatCode="&quot;$&quot;#,##0.00">
                  <c:v>23.95</c:v>
                </c:pt>
                <c:pt idx="12" c:formatCode="&quot;$&quot;#,##0.00">
                  <c:v>1000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'Jun 2017'!$G$8:$G$20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'Jun 2017'!$H$8:$H$20</c:f>
              <c:numCache>
                <c:formatCode>General</c:formatCode>
                <c:ptCount val="13"/>
                <c:pt idx="1" c:formatCode="&quot;$&quot;#,##0.00">
                  <c:v>1620.5</c:v>
                </c:pt>
                <c:pt idx="2" c:formatCode="&quot;$&quot;#,##0.00">
                  <c:v>14.9</c:v>
                </c:pt>
                <c:pt idx="3" c:formatCode="&quot;$&quot;#,##0.00">
                  <c:v>474.316666666667</c:v>
                </c:pt>
                <c:pt idx="4" c:formatCode="&quot;$&quot;#,##0.00">
                  <c:v>662.67</c:v>
                </c:pt>
                <c:pt idx="5" c:formatCode="&quot;$&quot;#,##0.00">
                  <c:v>191.45</c:v>
                </c:pt>
                <c:pt idx="6" c:formatCode="&quot;$&quot;#,##0.00">
                  <c:v>910.833333333333</c:v>
                </c:pt>
                <c:pt idx="7" c:formatCode="&quot;$&quot;#,##0.00">
                  <c:v>1050</c:v>
                </c:pt>
                <c:pt idx="8" c:formatCode="&quot;$&quot;#,##0.00">
                  <c:v>0</c:v>
                </c:pt>
                <c:pt idx="9" c:formatCode="&quot;$&quot;#,##0.00">
                  <c:v>119.266666666667</c:v>
                </c:pt>
                <c:pt idx="10" c:formatCode="&quot;$&quot;#,##0.00">
                  <c:v>0</c:v>
                </c:pt>
                <c:pt idx="11" c:formatCode="&quot;$&quot;#,##0.00">
                  <c:v>25</c:v>
                </c:pt>
                <c:pt idx="12" c:formatCode="&quot;$&quot;#,##0.00">
                  <c:v>1818.85333333333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'Jul 2017'!$G$8:$G$20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'Jul 2017'!$H$8:$H$20</c:f>
              <c:numCache>
                <c:formatCode>General</c:formatCode>
                <c:ptCount val="13"/>
                <c:pt idx="1" c:formatCode="&quot;$&quot;#,##0.00">
                  <c:v>1021.37</c:v>
                </c:pt>
                <c:pt idx="2" c:formatCode="&quot;$&quot;#,##0.00">
                  <c:v>0</c:v>
                </c:pt>
                <c:pt idx="3" c:formatCode="&quot;$&quot;#,##0.00">
                  <c:v>361.25</c:v>
                </c:pt>
                <c:pt idx="4" c:formatCode="&quot;$&quot;#,##0.00">
                  <c:v>842.65</c:v>
                </c:pt>
                <c:pt idx="5" c:formatCode="&quot;$&quot;#,##0.00">
                  <c:v>86.8</c:v>
                </c:pt>
                <c:pt idx="6" c:formatCode="&quot;$&quot;#,##0.00">
                  <c:v>872.9</c:v>
                </c:pt>
                <c:pt idx="7" c:formatCode="&quot;$&quot;#,##0.00">
                  <c:v>1650</c:v>
                </c:pt>
                <c:pt idx="8" c:formatCode="&quot;$&quot;#,##0.00">
                  <c:v>0</c:v>
                </c:pt>
                <c:pt idx="9" c:formatCode="&quot;$&quot;#,##0.00">
                  <c:v>118.2</c:v>
                </c:pt>
                <c:pt idx="10" c:formatCode="&quot;$&quot;#,##0.00">
                  <c:v>264.4</c:v>
                </c:pt>
                <c:pt idx="11" c:formatCode="&quot;$&quot;#,##0.00">
                  <c:v>37.3</c:v>
                </c:pt>
                <c:pt idx="12" c:formatCode="&quot;$&quot;#,##0.00">
                  <c:v>4970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'Aug 2017'!$G$8:$G$20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'Aug 2017'!$H$8:$H$20</c:f>
              <c:numCache>
                <c:formatCode>General</c:formatCode>
                <c:ptCount val="13"/>
                <c:pt idx="1" c:formatCode="&quot;$&quot;#,##0.00">
                  <c:v>1219.67</c:v>
                </c:pt>
                <c:pt idx="2" c:formatCode="&quot;$&quot;#,##0.00">
                  <c:v>88.25</c:v>
                </c:pt>
                <c:pt idx="3" c:formatCode="&quot;$&quot;#,##0.00">
                  <c:v>325.9</c:v>
                </c:pt>
                <c:pt idx="4" c:formatCode="&quot;$&quot;#,##0.00">
                  <c:v>654.5</c:v>
                </c:pt>
                <c:pt idx="5" c:formatCode="&quot;$&quot;#,##0.00">
                  <c:v>295.7</c:v>
                </c:pt>
                <c:pt idx="6" c:formatCode="&quot;$&quot;#,##0.00">
                  <c:v>725.3</c:v>
                </c:pt>
                <c:pt idx="7" c:formatCode="&quot;$&quot;#,##0.00">
                  <c:v>1650</c:v>
                </c:pt>
                <c:pt idx="8" c:formatCode="&quot;$&quot;#,##0.00">
                  <c:v>0</c:v>
                </c:pt>
                <c:pt idx="9" c:formatCode="&quot;$&quot;#,##0.00">
                  <c:v>22.6</c:v>
                </c:pt>
                <c:pt idx="10" c:formatCode="&quot;$&quot;#,##0.00">
                  <c:v>227.33</c:v>
                </c:pt>
                <c:pt idx="11" c:formatCode="&quot;$&quot;#,##0.00">
                  <c:v>64.8</c:v>
                </c:pt>
                <c:pt idx="12" c:formatCode="&quot;$&quot;#,##0.00">
                  <c:v>1277.7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'Sep 2017'!$G$8:$G$20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'Sep 2017'!$H$8:$H$20</c:f>
              <c:numCache>
                <c:formatCode>General</c:formatCode>
                <c:ptCount val="13"/>
                <c:pt idx="1" c:formatCode="&quot;$&quot;#,##0.00">
                  <c:v>2262.49</c:v>
                </c:pt>
                <c:pt idx="2" c:formatCode="&quot;$&quot;#,##0.00">
                  <c:v>31.9</c:v>
                </c:pt>
                <c:pt idx="3" c:formatCode="&quot;$&quot;#,##0.00">
                  <c:v>368.95</c:v>
                </c:pt>
                <c:pt idx="4" c:formatCode="&quot;$&quot;#,##0.00">
                  <c:v>841.8</c:v>
                </c:pt>
                <c:pt idx="5" c:formatCode="&quot;$&quot;#,##0.00">
                  <c:v>140.43</c:v>
                </c:pt>
                <c:pt idx="6" c:formatCode="&quot;$&quot;#,##0.00">
                  <c:v>735.3</c:v>
                </c:pt>
                <c:pt idx="7" c:formatCode="&quot;$&quot;#,##0.00">
                  <c:v>1650</c:v>
                </c:pt>
                <c:pt idx="8" c:formatCode="&quot;$&quot;#,##0.00">
                  <c:v>0</c:v>
                </c:pt>
                <c:pt idx="9" c:formatCode="&quot;$&quot;#,##0.00">
                  <c:v>0</c:v>
                </c:pt>
                <c:pt idx="10" c:formatCode="&quot;$&quot;#,##0.00">
                  <c:v>86.1</c:v>
                </c:pt>
                <c:pt idx="11" c:formatCode="&quot;$&quot;#,##0.00">
                  <c:v>114.7</c:v>
                </c:pt>
                <c:pt idx="12" c:formatCode="&quot;$&quot;#,##0.00">
                  <c:v>1240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'Oct 2017'!$G$8:$G$20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'Oct 2017'!$H$8:$H$20</c:f>
              <c:numCache>
                <c:formatCode>General</c:formatCode>
                <c:ptCount val="13"/>
                <c:pt idx="1" c:formatCode="&quot;$&quot;#,##0.00">
                  <c:v>2602.77</c:v>
                </c:pt>
                <c:pt idx="2" c:formatCode="&quot;$&quot;#,##0.00">
                  <c:v>25</c:v>
                </c:pt>
                <c:pt idx="3" c:formatCode="&quot;$&quot;#,##0.00">
                  <c:v>327.23</c:v>
                </c:pt>
                <c:pt idx="4" c:formatCode="&quot;$&quot;#,##0.00">
                  <c:v>583.25</c:v>
                </c:pt>
                <c:pt idx="5" c:formatCode="&quot;$&quot;#,##0.00">
                  <c:v>522.91</c:v>
                </c:pt>
                <c:pt idx="6" c:formatCode="&quot;$&quot;#,##0.00">
                  <c:v>800</c:v>
                </c:pt>
                <c:pt idx="7" c:formatCode="&quot;$&quot;#,##0.00">
                  <c:v>1650</c:v>
                </c:pt>
                <c:pt idx="8" c:formatCode="&quot;$&quot;#,##0.00">
                  <c:v>0</c:v>
                </c:pt>
                <c:pt idx="9" c:formatCode="&quot;$&quot;#,##0.00">
                  <c:v>0</c:v>
                </c:pt>
                <c:pt idx="10" c:formatCode="&quot;$&quot;#,##0.00">
                  <c:v>371.1</c:v>
                </c:pt>
                <c:pt idx="11" c:formatCode="&quot;$&quot;#,##0.00">
                  <c:v>121</c:v>
                </c:pt>
                <c:pt idx="12" c:formatCode="&quot;$&quot;#,##0.00">
                  <c:v>1133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'Nov 2017'!$G$8:$G$20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'Nov 2017'!$H$8:$H$20</c:f>
              <c:numCache>
                <c:formatCode>General</c:formatCode>
                <c:ptCount val="13"/>
                <c:pt idx="1" c:formatCode="&quot;$&quot;#,##0.00">
                  <c:v>1612.3</c:v>
                </c:pt>
                <c:pt idx="2" c:formatCode="&quot;$&quot;#,##0.00">
                  <c:v>0</c:v>
                </c:pt>
                <c:pt idx="3" c:formatCode="&quot;$&quot;#,##0.00">
                  <c:v>439.64</c:v>
                </c:pt>
                <c:pt idx="4" c:formatCode="&quot;$&quot;#,##0.00">
                  <c:v>550.4</c:v>
                </c:pt>
                <c:pt idx="5" c:formatCode="&quot;$&quot;#,##0.00">
                  <c:v>375.1</c:v>
                </c:pt>
                <c:pt idx="6" c:formatCode="&quot;$&quot;#,##0.00">
                  <c:v>715.5</c:v>
                </c:pt>
                <c:pt idx="7" c:formatCode="&quot;$&quot;#,##0.00">
                  <c:v>1650</c:v>
                </c:pt>
                <c:pt idx="8" c:formatCode="&quot;$&quot;#,##0.00">
                  <c:v>0</c:v>
                </c:pt>
                <c:pt idx="9" c:formatCode="&quot;$&quot;#,##0.00">
                  <c:v>0</c:v>
                </c:pt>
                <c:pt idx="10" c:formatCode="&quot;$&quot;#,##0.00">
                  <c:v>80.4</c:v>
                </c:pt>
                <c:pt idx="11" c:formatCode="&quot;$&quot;#,##0.00">
                  <c:v>88.1</c:v>
                </c:pt>
                <c:pt idx="12" c:formatCode="&quot;$&quot;#,##0.00">
                  <c:v>2545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'Dec 2017'!$G$8:$G$20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'Dec 2017'!$H$8:$H$20</c:f>
              <c:numCache>
                <c:formatCode>General</c:formatCode>
                <c:ptCount val="13"/>
                <c:pt idx="1" c:formatCode="&quot;$&quot;#,##0.00">
                  <c:v>1208.4</c:v>
                </c:pt>
                <c:pt idx="2" c:formatCode="&quot;$&quot;#,##0.00">
                  <c:v>59.75</c:v>
                </c:pt>
                <c:pt idx="3" c:formatCode="&quot;$&quot;#,##0.00">
                  <c:v>609.35</c:v>
                </c:pt>
                <c:pt idx="4" c:formatCode="&quot;$&quot;#,##0.00">
                  <c:v>976.15</c:v>
                </c:pt>
                <c:pt idx="5" c:formatCode="&quot;$&quot;#,##0.00">
                  <c:v>2275.39</c:v>
                </c:pt>
                <c:pt idx="6" c:formatCode="&quot;$&quot;#,##0.00">
                  <c:v>748.1</c:v>
                </c:pt>
                <c:pt idx="7" c:formatCode="&quot;$&quot;#,##0.00">
                  <c:v>1650</c:v>
                </c:pt>
                <c:pt idx="8" c:formatCode="&quot;$&quot;#,##0.00">
                  <c:v>0</c:v>
                </c:pt>
                <c:pt idx="9" c:formatCode="&quot;$&quot;#,##0.00">
                  <c:v>40</c:v>
                </c:pt>
                <c:pt idx="10" c:formatCode="&quot;$&quot;#,##0.00">
                  <c:v>250</c:v>
                </c:pt>
                <c:pt idx="11" c:formatCode="&quot;$&quot;#,##0.00">
                  <c:v>122.133333333333</c:v>
                </c:pt>
                <c:pt idx="12" c:formatCode="&quot;$&quot;#,##0.00">
                  <c:v>1721.81666666667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'Jan 2018'!$G$8:$G$20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'Jan 2018'!$H$8:$H$20</c:f>
              <c:numCache>
                <c:formatCode>General</c:formatCode>
                <c:ptCount val="13"/>
                <c:pt idx="1" c:formatCode="&quot;$&quot;#,##0.00">
                  <c:v>860</c:v>
                </c:pt>
                <c:pt idx="2" c:formatCode="&quot;$&quot;#,##0.00">
                  <c:v>470</c:v>
                </c:pt>
                <c:pt idx="3" c:formatCode="&quot;$&quot;#,##0.00">
                  <c:v>243.9</c:v>
                </c:pt>
                <c:pt idx="4" c:formatCode="&quot;$&quot;#,##0.00">
                  <c:v>748.67</c:v>
                </c:pt>
                <c:pt idx="5" c:formatCode="&quot;$&quot;#,##0.00">
                  <c:v>535.43</c:v>
                </c:pt>
                <c:pt idx="6" c:formatCode="&quot;$&quot;#,##0.00">
                  <c:v>863.9</c:v>
                </c:pt>
                <c:pt idx="7" c:formatCode="&quot;$&quot;#,##0.00">
                  <c:v>1650</c:v>
                </c:pt>
                <c:pt idx="8" c:formatCode="&quot;$&quot;#,##0.00">
                  <c:v>0</c:v>
                </c:pt>
                <c:pt idx="9" c:formatCode="&quot;$&quot;#,##0.00">
                  <c:v>0</c:v>
                </c:pt>
                <c:pt idx="10" c:formatCode="&quot;$&quot;#,##0.00">
                  <c:v>219</c:v>
                </c:pt>
                <c:pt idx="11" c:formatCode="&quot;$&quot;#,##0.00">
                  <c:v>65.1</c:v>
                </c:pt>
                <c:pt idx="12" c:formatCode="&quot;$&quot;#,##0.00">
                  <c:v>1329.48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'Feb 2018'!$G$8:$G$20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'Feb 2018'!$H$8:$H$20</c:f>
              <c:numCache>
                <c:formatCode>General</c:formatCode>
                <c:ptCount val="13"/>
                <c:pt idx="1" c:formatCode="&quot;$&quot;#,##0.00">
                  <c:v>878</c:v>
                </c:pt>
                <c:pt idx="2" c:formatCode="&quot;$&quot;#,##0.00">
                  <c:v>487.9</c:v>
                </c:pt>
                <c:pt idx="3" c:formatCode="&quot;$&quot;#,##0.00">
                  <c:v>344.6</c:v>
                </c:pt>
                <c:pt idx="4" c:formatCode="&quot;$&quot;#,##0.00">
                  <c:v>644.02</c:v>
                </c:pt>
                <c:pt idx="5" c:formatCode="&quot;$&quot;#,##0.00">
                  <c:v>99.45</c:v>
                </c:pt>
                <c:pt idx="6" c:formatCode="&quot;$&quot;#,##0.00">
                  <c:v>739.3</c:v>
                </c:pt>
                <c:pt idx="7" c:formatCode="&quot;$&quot;#,##0.00">
                  <c:v>1650</c:v>
                </c:pt>
                <c:pt idx="8" c:formatCode="&quot;$&quot;#,##0.00">
                  <c:v>0</c:v>
                </c:pt>
                <c:pt idx="9" c:formatCode="&quot;$&quot;#,##0.00">
                  <c:v>115</c:v>
                </c:pt>
                <c:pt idx="10" c:formatCode="&quot;$&quot;#,##0.00">
                  <c:v>442.83</c:v>
                </c:pt>
                <c:pt idx="11" c:formatCode="&quot;$&quot;#,##0.00">
                  <c:v>118.9</c:v>
                </c:pt>
                <c:pt idx="12" c:formatCode="&quot;$&quot;#,##0.00">
                  <c:v>1166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'Mar 2018'!$G$8:$G$20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'Mar 2018'!$H$8:$H$20</c:f>
              <c:numCache>
                <c:formatCode>General</c:formatCode>
                <c:ptCount val="13"/>
                <c:pt idx="1" c:formatCode="&quot;$&quot;#,##0.00">
                  <c:v>2701.93</c:v>
                </c:pt>
                <c:pt idx="2" c:formatCode="&quot;$&quot;#,##0.00">
                  <c:v>511.5</c:v>
                </c:pt>
                <c:pt idx="3" c:formatCode="&quot;$&quot;#,##0.00">
                  <c:v>476</c:v>
                </c:pt>
                <c:pt idx="4" c:formatCode="&quot;$&quot;#,##0.00">
                  <c:v>690.18</c:v>
                </c:pt>
                <c:pt idx="5" c:formatCode="&quot;$&quot;#,##0.00">
                  <c:v>79</c:v>
                </c:pt>
                <c:pt idx="6" c:formatCode="&quot;$&quot;#,##0.00">
                  <c:v>750.75</c:v>
                </c:pt>
                <c:pt idx="7" c:formatCode="&quot;$&quot;#,##0.00">
                  <c:v>1650</c:v>
                </c:pt>
                <c:pt idx="8" c:formatCode="&quot;$&quot;#,##0.00">
                  <c:v>2.4</c:v>
                </c:pt>
                <c:pt idx="9" c:formatCode="&quot;$&quot;#,##0.00">
                  <c:v>0</c:v>
                </c:pt>
                <c:pt idx="10" c:formatCode="&quot;$&quot;#,##0.00">
                  <c:v>331.46</c:v>
                </c:pt>
                <c:pt idx="11" c:formatCode="&quot;$&quot;#,##0.00">
                  <c:v>43.8</c:v>
                </c:pt>
                <c:pt idx="12" c:formatCode="&quot;$&quot;#,##0.00">
                  <c:v>1161.2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'Apr 2018'!$G$8:$G$20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'Apr 2018'!$H$8:$H$20</c:f>
              <c:numCache>
                <c:formatCode>General</c:formatCode>
                <c:ptCount val="13"/>
                <c:pt idx="1" c:formatCode="&quot;$&quot;#,##0.00">
                  <c:v>1667.9</c:v>
                </c:pt>
                <c:pt idx="2" c:formatCode="&quot;$&quot;#,##0.00">
                  <c:v>470</c:v>
                </c:pt>
                <c:pt idx="3" c:formatCode="&quot;$&quot;#,##0.00">
                  <c:v>296.57</c:v>
                </c:pt>
                <c:pt idx="4" c:formatCode="&quot;$&quot;#,##0.00">
                  <c:v>418.95</c:v>
                </c:pt>
                <c:pt idx="5" c:formatCode="&quot;$&quot;#,##0.00">
                  <c:v>441.95</c:v>
                </c:pt>
                <c:pt idx="6" c:formatCode="&quot;$&quot;#,##0.00">
                  <c:v>935.5</c:v>
                </c:pt>
                <c:pt idx="7" c:formatCode="&quot;$&quot;#,##0.00">
                  <c:v>1650</c:v>
                </c:pt>
                <c:pt idx="8" c:formatCode="&quot;$&quot;#,##0.00">
                  <c:v>0</c:v>
                </c:pt>
                <c:pt idx="9" c:formatCode="&quot;$&quot;#,##0.00">
                  <c:v>0</c:v>
                </c:pt>
                <c:pt idx="10" c:formatCode="&quot;$&quot;#,##0.00">
                  <c:v>17.9</c:v>
                </c:pt>
                <c:pt idx="11" c:formatCode="&quot;$&quot;#,##0.00">
                  <c:v>46.3</c:v>
                </c:pt>
                <c:pt idx="12" c:formatCode="&quot;$&quot;#,##0.00">
                  <c:v>4544.90333333333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'May 2018'!$G$8:$G$20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'May 2018'!$H$8:$H$20</c:f>
              <c:numCache>
                <c:formatCode>General</c:formatCode>
                <c:ptCount val="13"/>
                <c:pt idx="1" c:formatCode="&quot;$&quot;#,##0.00">
                  <c:v>874</c:v>
                </c:pt>
                <c:pt idx="2" c:formatCode="&quot;$&quot;#,##0.00">
                  <c:v>520.95</c:v>
                </c:pt>
                <c:pt idx="3" c:formatCode="&quot;$&quot;#,##0.00">
                  <c:v>325.3</c:v>
                </c:pt>
                <c:pt idx="4" c:formatCode="&quot;$&quot;#,##0.00">
                  <c:v>786.89</c:v>
                </c:pt>
                <c:pt idx="5" c:formatCode="&quot;$&quot;#,##0.00">
                  <c:v>413.42</c:v>
                </c:pt>
                <c:pt idx="6" c:formatCode="&quot;$&quot;#,##0.00">
                  <c:v>791.2</c:v>
                </c:pt>
                <c:pt idx="7" c:formatCode="&quot;$&quot;#,##0.00">
                  <c:v>1650</c:v>
                </c:pt>
                <c:pt idx="8" c:formatCode="&quot;$&quot;#,##0.00">
                  <c:v>0</c:v>
                </c:pt>
                <c:pt idx="9" c:formatCode="&quot;$&quot;#,##0.00">
                  <c:v>67</c:v>
                </c:pt>
                <c:pt idx="10" c:formatCode="&quot;$&quot;#,##0.00">
                  <c:v>155.9</c:v>
                </c:pt>
                <c:pt idx="11" c:formatCode="&quot;$&quot;#,##0.00">
                  <c:v>49.2</c:v>
                </c:pt>
                <c:pt idx="12" c:formatCode="&quot;$&quot;#,##0.00">
                  <c:v>1120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'Jun 2018'!$G$8:$G$20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'Jun 2018'!$H$8:$H$20</c:f>
              <c:numCache>
                <c:formatCode>General</c:formatCode>
                <c:ptCount val="13"/>
                <c:pt idx="1" c:formatCode="&quot;$&quot;#,##0.00">
                  <c:v>923.5</c:v>
                </c:pt>
                <c:pt idx="2" c:formatCode="&quot;$&quot;#,##0.00">
                  <c:v>470</c:v>
                </c:pt>
                <c:pt idx="3" c:formatCode="&quot;$&quot;#,##0.00">
                  <c:v>367</c:v>
                </c:pt>
                <c:pt idx="4" c:formatCode="&quot;$&quot;#,##0.00">
                  <c:v>854.45</c:v>
                </c:pt>
                <c:pt idx="5" c:formatCode="&quot;$&quot;#,##0.00">
                  <c:v>124.6</c:v>
                </c:pt>
                <c:pt idx="6" c:formatCode="&quot;$&quot;#,##0.00">
                  <c:v>721.3</c:v>
                </c:pt>
                <c:pt idx="7" c:formatCode="&quot;$&quot;#,##0.00">
                  <c:v>1650</c:v>
                </c:pt>
                <c:pt idx="8" c:formatCode="&quot;$&quot;#,##0.00">
                  <c:v>0</c:v>
                </c:pt>
                <c:pt idx="9" c:formatCode="&quot;$&quot;#,##0.00">
                  <c:v>30</c:v>
                </c:pt>
                <c:pt idx="10" c:formatCode="&quot;$&quot;#,##0.00">
                  <c:v>246.2</c:v>
                </c:pt>
                <c:pt idx="11" c:formatCode="&quot;$&quot;#,##0.00">
                  <c:v>63.5</c:v>
                </c:pt>
                <c:pt idx="12" c:formatCode="&quot;$&quot;#,##0.00">
                  <c:v>1265.61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'Jul 2018'!$G$8:$G$20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'Jul 2018'!$H$8:$H$20</c:f>
              <c:numCache>
                <c:formatCode>General</c:formatCode>
                <c:ptCount val="13"/>
                <c:pt idx="1" c:formatCode="&quot;$&quot;#,##0.00">
                  <c:v>899.6</c:v>
                </c:pt>
                <c:pt idx="2" c:formatCode="&quot;$&quot;#,##0.00">
                  <c:v>496.25</c:v>
                </c:pt>
                <c:pt idx="3" c:formatCode="&quot;$&quot;#,##0.00">
                  <c:v>385.48</c:v>
                </c:pt>
                <c:pt idx="4" c:formatCode="&quot;$&quot;#,##0.00">
                  <c:v>755.5</c:v>
                </c:pt>
                <c:pt idx="5" c:formatCode="&quot;$&quot;#,##0.00">
                  <c:v>439.5</c:v>
                </c:pt>
                <c:pt idx="6" c:formatCode="&quot;$&quot;#,##0.00">
                  <c:v>721.3</c:v>
                </c:pt>
                <c:pt idx="7" c:formatCode="&quot;$&quot;#,##0.00">
                  <c:v>1650</c:v>
                </c:pt>
                <c:pt idx="8" c:formatCode="&quot;$&quot;#,##0.00">
                  <c:v>0</c:v>
                </c:pt>
                <c:pt idx="9" c:formatCode="&quot;$&quot;#,##0.00">
                  <c:v>44.1</c:v>
                </c:pt>
                <c:pt idx="10" c:formatCode="&quot;$&quot;#,##0.00">
                  <c:v>180</c:v>
                </c:pt>
                <c:pt idx="11" c:formatCode="&quot;$&quot;#,##0.00">
                  <c:v>55.5</c:v>
                </c:pt>
                <c:pt idx="12" c:formatCode="&quot;$&quot;#,##0.00">
                  <c:v>1171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'Aug 2018'!$G$8:$G$20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'Aug 2018'!$H$8:$H$20</c:f>
              <c:numCache>
                <c:formatCode>General</c:formatCode>
                <c:ptCount val="13"/>
                <c:pt idx="1" c:formatCode="&quot;$&quot;#,##0.00">
                  <c:v>955.3</c:v>
                </c:pt>
                <c:pt idx="2" c:formatCode="&quot;$&quot;#,##0.00">
                  <c:v>470</c:v>
                </c:pt>
                <c:pt idx="3" c:formatCode="&quot;$&quot;#,##0.00">
                  <c:v>372.5</c:v>
                </c:pt>
                <c:pt idx="4" c:formatCode="&quot;$&quot;#,##0.00">
                  <c:v>737.11</c:v>
                </c:pt>
                <c:pt idx="5" c:formatCode="&quot;$&quot;#,##0.00">
                  <c:v>188.2</c:v>
                </c:pt>
                <c:pt idx="6" c:formatCode="&quot;$&quot;#,##0.00">
                  <c:v>755.5</c:v>
                </c:pt>
                <c:pt idx="7" c:formatCode="&quot;$&quot;#,##0.00">
                  <c:v>1650</c:v>
                </c:pt>
                <c:pt idx="8" c:formatCode="&quot;$&quot;#,##0.00">
                  <c:v>976</c:v>
                </c:pt>
                <c:pt idx="9" c:formatCode="&quot;$&quot;#,##0.00">
                  <c:v>100</c:v>
                </c:pt>
                <c:pt idx="10" c:formatCode="&quot;$&quot;#,##0.00">
                  <c:v>366.35</c:v>
                </c:pt>
                <c:pt idx="11" c:formatCode="&quot;$&quot;#,##0.00">
                  <c:v>69</c:v>
                </c:pt>
                <c:pt idx="12" c:formatCode="&quot;$&quot;#,##0.00_);[Red]\(&quot;$&quot;#,##0.00\)">
                  <c:v>1019.9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'Sep 2018 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'Sep 2018 '!$H$8:$H$20</c:f>
              <c:numCache>
                <c:formatCode>General</c:formatCode>
                <c:ptCount val="13"/>
                <c:pt idx="1" c:formatCode="&quot;$&quot;#,##0.00">
                  <c:v>1420.9</c:v>
                </c:pt>
                <c:pt idx="2" c:formatCode="&quot;$&quot;#,##0.00">
                  <c:v>470</c:v>
                </c:pt>
                <c:pt idx="3" c:formatCode="&quot;$&quot;#,##0.00">
                  <c:v>568.46</c:v>
                </c:pt>
                <c:pt idx="4" c:formatCode="&quot;$&quot;#,##0.00">
                  <c:v>934.89</c:v>
                </c:pt>
                <c:pt idx="5" c:formatCode="&quot;$&quot;#,##0.00">
                  <c:v>138.3</c:v>
                </c:pt>
                <c:pt idx="6" c:formatCode="&quot;$&quot;#,##0.00">
                  <c:v>1035.5</c:v>
                </c:pt>
                <c:pt idx="7" c:formatCode="&quot;$&quot;#,##0.00">
                  <c:v>1650</c:v>
                </c:pt>
                <c:pt idx="8" c:formatCode="&quot;$&quot;#,##0.00">
                  <c:v>976</c:v>
                </c:pt>
                <c:pt idx="9" c:formatCode="&quot;$&quot;#,##0.00">
                  <c:v>72</c:v>
                </c:pt>
                <c:pt idx="10" c:formatCode="&quot;$&quot;#,##0.00">
                  <c:v>832.3</c:v>
                </c:pt>
                <c:pt idx="11" c:formatCode="&quot;$&quot;#,##0.00">
                  <c:v>73.9</c:v>
                </c:pt>
                <c:pt idx="12" c:formatCode="&quot;$&quot;#,##0.00">
                  <c:v>1021.6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'Oct 2018'!$G$8:$G$20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'Oct 2018'!$H$8:$H$20</c:f>
              <c:numCache>
                <c:formatCode>General</c:formatCode>
                <c:ptCount val="13"/>
                <c:pt idx="1" c:formatCode="&quot;$&quot;#,##0.00">
                  <c:v>1727.65</c:v>
                </c:pt>
                <c:pt idx="2" c:formatCode="&quot;$&quot;#,##0.00">
                  <c:v>470</c:v>
                </c:pt>
                <c:pt idx="3" c:formatCode="&quot;$&quot;#,##0.00">
                  <c:v>357.1</c:v>
                </c:pt>
                <c:pt idx="4" c:formatCode="&quot;$&quot;#,##0.00">
                  <c:v>701.31</c:v>
                </c:pt>
                <c:pt idx="5" c:formatCode="&quot;$&quot;#,##0.00">
                  <c:v>175.64</c:v>
                </c:pt>
                <c:pt idx="6" c:formatCode="&quot;$&quot;#,##0.00">
                  <c:v>833.1</c:v>
                </c:pt>
                <c:pt idx="7" c:formatCode="&quot;$&quot;#,##0.00">
                  <c:v>1650</c:v>
                </c:pt>
                <c:pt idx="8" c:formatCode="&quot;$&quot;#,##0.00">
                  <c:v>976</c:v>
                </c:pt>
                <c:pt idx="9" c:formatCode="&quot;$&quot;#,##0.00">
                  <c:v>0</c:v>
                </c:pt>
                <c:pt idx="10" c:formatCode="&quot;$&quot;#,##0.00">
                  <c:v>48</c:v>
                </c:pt>
                <c:pt idx="11" c:formatCode="&quot;$&quot;#,##0.00">
                  <c:v>29.9</c:v>
                </c:pt>
                <c:pt idx="12" c:formatCode="&quot;$&quot;#,##0.00">
                  <c:v>1000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'Nov 2018'!$G$8:$G$20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'Nov 2018'!$H$8:$H$20</c:f>
              <c:numCache>
                <c:formatCode>General</c:formatCode>
                <c:ptCount val="13"/>
                <c:pt idx="1" c:formatCode="&quot;$&quot;#,##0.00">
                  <c:v>929.6</c:v>
                </c:pt>
                <c:pt idx="2" c:formatCode="&quot;$&quot;#,##0.00">
                  <c:v>470</c:v>
                </c:pt>
                <c:pt idx="3" c:formatCode="&quot;$&quot;#,##0.00">
                  <c:v>229.9</c:v>
                </c:pt>
                <c:pt idx="4" c:formatCode="&quot;$&quot;#,##0.00">
                  <c:v>713.33</c:v>
                </c:pt>
                <c:pt idx="5" c:formatCode="&quot;$&quot;#,##0.00">
                  <c:v>173.35</c:v>
                </c:pt>
                <c:pt idx="6" c:formatCode="&quot;$&quot;#,##0.00">
                  <c:v>808.9</c:v>
                </c:pt>
                <c:pt idx="7" c:formatCode="&quot;$&quot;#,##0.00">
                  <c:v>1650</c:v>
                </c:pt>
                <c:pt idx="8" c:formatCode="&quot;$&quot;#,##0.00">
                  <c:v>976</c:v>
                </c:pt>
                <c:pt idx="9" c:formatCode="&quot;$&quot;#,##0.00">
                  <c:v>0</c:v>
                </c:pt>
                <c:pt idx="10" c:formatCode="&quot;$&quot;#,##0.00">
                  <c:v>1689</c:v>
                </c:pt>
                <c:pt idx="11" c:formatCode="&quot;$&quot;#,##0.00">
                  <c:v>56.7</c:v>
                </c:pt>
                <c:pt idx="12" c:formatCode="&quot;$&quot;#,##0.00">
                  <c:v>1219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'Dec 2018'!$G$8:$G$20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'Dec 2018'!$H$8:$H$20</c:f>
              <c:numCache>
                <c:formatCode>General</c:formatCode>
                <c:ptCount val="13"/>
                <c:pt idx="1" c:formatCode="&quot;$&quot;#,##0.00">
                  <c:v>1565.25</c:v>
                </c:pt>
                <c:pt idx="2" c:formatCode="&quot;$&quot;#,##0.00">
                  <c:v>1742.1</c:v>
                </c:pt>
                <c:pt idx="3" c:formatCode="&quot;$&quot;#,##0.00">
                  <c:v>362.5</c:v>
                </c:pt>
                <c:pt idx="4" c:formatCode="&quot;$&quot;#,##0.00">
                  <c:v>800.65</c:v>
                </c:pt>
                <c:pt idx="5" c:formatCode="&quot;$&quot;#,##0.00">
                  <c:v>182.47</c:v>
                </c:pt>
                <c:pt idx="6" c:formatCode="&quot;$&quot;#,##0.00">
                  <c:v>1088.2</c:v>
                </c:pt>
                <c:pt idx="7" c:formatCode="&quot;$&quot;#,##0.00">
                  <c:v>1650</c:v>
                </c:pt>
                <c:pt idx="8" c:formatCode="&quot;$&quot;#,##0.00">
                  <c:v>976</c:v>
                </c:pt>
                <c:pt idx="9" c:formatCode="&quot;$&quot;#,##0.00">
                  <c:v>102.95</c:v>
                </c:pt>
                <c:pt idx="10" c:formatCode="&quot;$&quot;#,##0.00">
                  <c:v>160</c:v>
                </c:pt>
                <c:pt idx="11" c:formatCode="&quot;$&quot;#,##0.00">
                  <c:v>18.3</c:v>
                </c:pt>
                <c:pt idx="12" c:formatCode="&quot;$&quot;#,##0.00">
                  <c:v>1427.6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'Jan 2019'!$G$6:$G$18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'Jan 2019'!$H$6:$H$18</c:f>
              <c:numCache>
                <c:formatCode>General</c:formatCode>
                <c:ptCount val="13"/>
                <c:pt idx="1" c:formatCode="&quot;$&quot;#,##0.00">
                  <c:v>160</c:v>
                </c:pt>
                <c:pt idx="2" c:formatCode="&quot;$&quot;#,##0.00">
                  <c:v>496.25</c:v>
                </c:pt>
                <c:pt idx="3" c:formatCode="&quot;$&quot;#,##0.00">
                  <c:v>390.9</c:v>
                </c:pt>
                <c:pt idx="4" c:formatCode="&quot;$&quot;#,##0.00">
                  <c:v>817.5</c:v>
                </c:pt>
                <c:pt idx="5" c:formatCode="&quot;$&quot;#,##0.00">
                  <c:v>262.6</c:v>
                </c:pt>
                <c:pt idx="6" c:formatCode="&quot;$&quot;#,##0.00">
                  <c:v>728.6</c:v>
                </c:pt>
                <c:pt idx="7" c:formatCode="&quot;$&quot;#,##0.00">
                  <c:v>1650</c:v>
                </c:pt>
                <c:pt idx="8" c:formatCode="&quot;$&quot;#,##0.00">
                  <c:v>976</c:v>
                </c:pt>
                <c:pt idx="9" c:formatCode="&quot;$&quot;#,##0.00">
                  <c:v>100</c:v>
                </c:pt>
                <c:pt idx="10" c:formatCode="&quot;$&quot;#,##0.00">
                  <c:v>410.4</c:v>
                </c:pt>
                <c:pt idx="11" c:formatCode="&quot;$&quot;#,##0.00">
                  <c:v>20.4</c:v>
                </c:pt>
                <c:pt idx="12" c:formatCode="&quot;$&quot;#,##0.00">
                  <c:v>1667.9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'Feb 2019'!$G$6:$G$18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'Feb 2019'!$H$6:$H$18</c:f>
              <c:numCache>
                <c:formatCode>General</c:formatCode>
                <c:ptCount val="13"/>
                <c:pt idx="1" c:formatCode="&quot;$&quot;#,##0.00">
                  <c:v>50.4</c:v>
                </c:pt>
                <c:pt idx="2" c:formatCode="&quot;$&quot;#,##0.00">
                  <c:v>470</c:v>
                </c:pt>
                <c:pt idx="3" c:formatCode="&quot;$&quot;#,##0.00">
                  <c:v>432.17</c:v>
                </c:pt>
                <c:pt idx="4" c:formatCode="&quot;$&quot;#,##0.00">
                  <c:v>983.64</c:v>
                </c:pt>
                <c:pt idx="5" c:formatCode="&quot;$&quot;#,##0.00">
                  <c:v>9.6</c:v>
                </c:pt>
                <c:pt idx="6" c:formatCode="&quot;$&quot;#,##0.00">
                  <c:v>715.5</c:v>
                </c:pt>
                <c:pt idx="7" c:formatCode="&quot;$&quot;#,##0.00">
                  <c:v>1650</c:v>
                </c:pt>
                <c:pt idx="8" c:formatCode="&quot;$&quot;#,##0.00">
                  <c:v>976</c:v>
                </c:pt>
                <c:pt idx="9" c:formatCode="&quot;$&quot;#,##0.00">
                  <c:v>0</c:v>
                </c:pt>
                <c:pt idx="10" c:formatCode="&quot;$&quot;#,##0.00">
                  <c:v>23</c:v>
                </c:pt>
                <c:pt idx="11" c:formatCode="&quot;$&quot;#,##0.00">
                  <c:v>55.55</c:v>
                </c:pt>
                <c:pt idx="12" c:formatCode="&quot;$&quot;#,##0.00">
                  <c:v>1577.05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'Mar 2019'!$G$5:$G$17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'Mar 2019'!$H$5:$H$17</c:f>
              <c:numCache>
                <c:formatCode>General</c:formatCode>
                <c:ptCount val="13"/>
                <c:pt idx="1" c:formatCode="&quot;$&quot;#,##0.00">
                  <c:v>473.8</c:v>
                </c:pt>
                <c:pt idx="2" c:formatCode="&quot;$&quot;#,##0.00">
                  <c:v>1314.5</c:v>
                </c:pt>
                <c:pt idx="3" c:formatCode="&quot;$&quot;#,##0.00">
                  <c:v>265</c:v>
                </c:pt>
                <c:pt idx="4" c:formatCode="&quot;$&quot;#,##0.00">
                  <c:v>769.11</c:v>
                </c:pt>
                <c:pt idx="5" c:formatCode="&quot;$&quot;#,##0.00">
                  <c:v>281.25</c:v>
                </c:pt>
                <c:pt idx="6" c:formatCode="&quot;$&quot;#,##0.00">
                  <c:v>715.5</c:v>
                </c:pt>
                <c:pt idx="7" c:formatCode="&quot;$&quot;#,##0.00">
                  <c:v>1650</c:v>
                </c:pt>
                <c:pt idx="8" c:formatCode="&quot;$&quot;#,##0.00">
                  <c:v>976</c:v>
                </c:pt>
                <c:pt idx="9" c:formatCode="&quot;$&quot;#,##0.00">
                  <c:v>0</c:v>
                </c:pt>
                <c:pt idx="10" c:formatCode="&quot;$&quot;#,##0.00">
                  <c:v>229.9</c:v>
                </c:pt>
                <c:pt idx="11" c:formatCode="&quot;$&quot;#,##0.00">
                  <c:v>75.7</c:v>
                </c:pt>
                <c:pt idx="12" c:formatCode="&quot;$&quot;#,##0.00">
                  <c:v>1165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'Apr 2019'!$G$6:$G$18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'Apr 2019'!$H$6:$H$18</c:f>
              <c:numCache>
                <c:formatCode>General</c:formatCode>
                <c:ptCount val="13"/>
                <c:pt idx="1" c:formatCode="&quot;$&quot;#,##0.00">
                  <c:v>816.3</c:v>
                </c:pt>
                <c:pt idx="2" c:formatCode="&quot;$&quot;#,##0.00">
                  <c:v>538.4</c:v>
                </c:pt>
                <c:pt idx="3" c:formatCode="&quot;$&quot;#,##0.00">
                  <c:v>427.95</c:v>
                </c:pt>
                <c:pt idx="4" c:formatCode="&quot;$&quot;#,##0.00">
                  <c:v>936.05</c:v>
                </c:pt>
                <c:pt idx="5" c:formatCode="&quot;$&quot;#,##0.00">
                  <c:v>23.85</c:v>
                </c:pt>
                <c:pt idx="6" c:formatCode="&quot;$&quot;#,##0.00">
                  <c:v>813.5</c:v>
                </c:pt>
                <c:pt idx="7" c:formatCode="&quot;$&quot;#,##0.00">
                  <c:v>1650</c:v>
                </c:pt>
                <c:pt idx="8" c:formatCode="&quot;$&quot;#,##0.00">
                  <c:v>976</c:v>
                </c:pt>
                <c:pt idx="9" c:formatCode="&quot;$&quot;#,##0.00">
                  <c:v>27</c:v>
                </c:pt>
                <c:pt idx="10" c:formatCode="&quot;$&quot;#,##0.00">
                  <c:v>331.6</c:v>
                </c:pt>
                <c:pt idx="11" c:formatCode="&quot;$&quot;#,##0.00">
                  <c:v>34.65</c:v>
                </c:pt>
                <c:pt idx="12" c:formatCode="&quot;$&quot;#,##0.00">
                  <c:v>1845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'May 2019'!$G$6:$G$18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'May 2019'!$H$6:$H$18</c:f>
              <c:numCache>
                <c:formatCode>General</c:formatCode>
                <c:ptCount val="13"/>
                <c:pt idx="1" c:formatCode="&quot;$&quot;#,##0.00">
                  <c:v>900</c:v>
                </c:pt>
                <c:pt idx="2" c:formatCode="&quot;$&quot;#,##0.00">
                  <c:v>480</c:v>
                </c:pt>
                <c:pt idx="3" c:formatCode="&quot;$&quot;#,##0.00">
                  <c:v>475.4</c:v>
                </c:pt>
                <c:pt idx="4" c:formatCode="&quot;$&quot;#,##0.00">
                  <c:v>721.41</c:v>
                </c:pt>
                <c:pt idx="5" c:formatCode="&quot;$&quot;#,##0.00">
                  <c:v>114.75</c:v>
                </c:pt>
                <c:pt idx="6" c:formatCode="&quot;$&quot;#,##0.00">
                  <c:v>765.76</c:v>
                </c:pt>
                <c:pt idx="7" c:formatCode="&quot;$&quot;#,##0.00">
                  <c:v>1650</c:v>
                </c:pt>
                <c:pt idx="8" c:formatCode="&quot;$&quot;#,##0.00">
                  <c:v>976</c:v>
                </c:pt>
                <c:pt idx="9" c:formatCode="&quot;$&quot;#,##0.00">
                  <c:v>0</c:v>
                </c:pt>
                <c:pt idx="10" c:formatCode="&quot;$&quot;#,##0.00">
                  <c:v>824.9</c:v>
                </c:pt>
                <c:pt idx="11" c:formatCode="&quot;$&quot;#,##0.00">
                  <c:v>76.9</c:v>
                </c:pt>
                <c:pt idx="12" c:formatCode="&quot;$&quot;#,##0.00">
                  <c:v>1103.35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'Jun 2019'!$G$6:$G$18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'Jun 2019'!$H$6:$H$18</c:f>
              <c:numCache>
                <c:formatCode>General</c:formatCode>
                <c:ptCount val="13"/>
                <c:pt idx="1" c:formatCode="&quot;$&quot;#,##0.00">
                  <c:v>281.5</c:v>
                </c:pt>
                <c:pt idx="2" c:formatCode="&quot;$&quot;#,##0.00">
                  <c:v>489.9</c:v>
                </c:pt>
                <c:pt idx="3" c:formatCode="&quot;$&quot;#,##0.00">
                  <c:v>252.48</c:v>
                </c:pt>
                <c:pt idx="4" c:formatCode="&quot;$&quot;#,##0.00">
                  <c:v>695.46</c:v>
                </c:pt>
                <c:pt idx="5" c:formatCode="&quot;$&quot;#,##0.00">
                  <c:v>37.65</c:v>
                </c:pt>
                <c:pt idx="6" c:formatCode="&quot;$&quot;#,##0.00">
                  <c:v>777.4</c:v>
                </c:pt>
                <c:pt idx="7" c:formatCode="&quot;$&quot;#,##0.00">
                  <c:v>1650</c:v>
                </c:pt>
                <c:pt idx="8" c:formatCode="&quot;$&quot;#,##0.00">
                  <c:v>976</c:v>
                </c:pt>
                <c:pt idx="9" c:formatCode="&quot;$&quot;#,##0.00">
                  <c:v>10.2</c:v>
                </c:pt>
                <c:pt idx="10" c:formatCode="&quot;$&quot;#,##0.00">
                  <c:v>218</c:v>
                </c:pt>
                <c:pt idx="11" c:formatCode="&quot;$&quot;#,##0.00">
                  <c:v>29.4</c:v>
                </c:pt>
                <c:pt idx="12" c:formatCode="&quot;$&quot;#,##0.00">
                  <c:v>4822.47333333333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'Jul 2019'!$G$6:$G$18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'Jul 2019'!$H$6:$H$18</c:f>
              <c:numCache>
                <c:formatCode>General</c:formatCode>
                <c:ptCount val="13"/>
                <c:pt idx="1" c:formatCode="&quot;$&quot;#,##0.00">
                  <c:v>1283.05</c:v>
                </c:pt>
                <c:pt idx="2" c:formatCode="&quot;$&quot;#,##0.00">
                  <c:v>546.2</c:v>
                </c:pt>
                <c:pt idx="3" c:formatCode="&quot;$&quot;#,##0.00">
                  <c:v>454.07</c:v>
                </c:pt>
                <c:pt idx="4" c:formatCode="&quot;$&quot;#,##0.00">
                  <c:v>861.16</c:v>
                </c:pt>
                <c:pt idx="5" c:formatCode="&quot;$&quot;#,##0.00">
                  <c:v>250.29</c:v>
                </c:pt>
                <c:pt idx="6" c:formatCode="&quot;$&quot;#,##0.00">
                  <c:v>743.1</c:v>
                </c:pt>
                <c:pt idx="7" c:formatCode="&quot;$&quot;#,##0.00">
                  <c:v>1050</c:v>
                </c:pt>
                <c:pt idx="8" c:formatCode="&quot;$&quot;#,##0.00">
                  <c:v>976</c:v>
                </c:pt>
                <c:pt idx="9" c:formatCode="&quot;$&quot;#,##0.00">
                  <c:v>15</c:v>
                </c:pt>
                <c:pt idx="10" c:formatCode="&quot;$&quot;#,##0.00">
                  <c:v>743</c:v>
                </c:pt>
                <c:pt idx="11" c:formatCode="&quot;$&quot;#,##0.00">
                  <c:v>76.8</c:v>
                </c:pt>
                <c:pt idx="12" c:formatCode="&quot;$&quot;#,##0.00">
                  <c:v>1354.61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'Aug 2019'!$G$6:$G$18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'Aug 2019'!$H$6:$H$18</c:f>
              <c:numCache>
                <c:formatCode>General</c:formatCode>
                <c:ptCount val="13"/>
                <c:pt idx="1" c:formatCode="&quot;$&quot;#,##0.00">
                  <c:v>260</c:v>
                </c:pt>
                <c:pt idx="2" c:formatCode="&quot;$&quot;#,##0.00">
                  <c:v>470</c:v>
                </c:pt>
                <c:pt idx="3" c:formatCode="&quot;$&quot;#,##0.00">
                  <c:v>306.5</c:v>
                </c:pt>
                <c:pt idx="4" c:formatCode="&quot;$&quot;#,##0.00">
                  <c:v>823.8</c:v>
                </c:pt>
                <c:pt idx="5" c:formatCode="&quot;$&quot;#,##0.00">
                  <c:v>288.58</c:v>
                </c:pt>
                <c:pt idx="6" c:formatCode="&quot;$&quot;#,##0.00">
                  <c:v>715.5</c:v>
                </c:pt>
                <c:pt idx="7" c:formatCode="&quot;$&quot;#,##0.00">
                  <c:v>1050</c:v>
                </c:pt>
                <c:pt idx="8" c:formatCode="&quot;$&quot;#,##0.00">
                  <c:v>976</c:v>
                </c:pt>
                <c:pt idx="9" c:formatCode="&quot;$&quot;#,##0.00">
                  <c:v>76.55</c:v>
                </c:pt>
                <c:pt idx="10" c:formatCode="&quot;$&quot;#,##0.00">
                  <c:v>278</c:v>
                </c:pt>
                <c:pt idx="11" c:formatCode="&quot;$&quot;#,##0.00">
                  <c:v>50.3</c:v>
                </c:pt>
                <c:pt idx="12" c:formatCode="&quot;$&quot;#,##0.00">
                  <c:v>1446.31666666667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'Sep 2019'!$G$6:$G$18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'Sep 2019'!$H$6:$H$18</c:f>
              <c:numCache>
                <c:formatCode>General</c:formatCode>
                <c:ptCount val="13"/>
                <c:pt idx="1" c:formatCode="&quot;$&quot;#,##0.00">
                  <c:v>537</c:v>
                </c:pt>
                <c:pt idx="2" c:formatCode="&quot;$&quot;#,##0.00">
                  <c:v>470</c:v>
                </c:pt>
                <c:pt idx="3" c:formatCode="&quot;$&quot;#,##0.00">
                  <c:v>410.7</c:v>
                </c:pt>
                <c:pt idx="4" c:formatCode="&quot;$&quot;#,##0.00">
                  <c:v>829.996666666667</c:v>
                </c:pt>
                <c:pt idx="5" c:formatCode="&quot;$&quot;#,##0.00">
                  <c:v>65.55</c:v>
                </c:pt>
                <c:pt idx="6" c:formatCode="&quot;$&quot;#,##0.00">
                  <c:v>807.4</c:v>
                </c:pt>
                <c:pt idx="7" c:formatCode="&quot;$&quot;#,##0.00">
                  <c:v>300</c:v>
                </c:pt>
                <c:pt idx="8" c:formatCode="&quot;$&quot;#,##0.00">
                  <c:v>976</c:v>
                </c:pt>
                <c:pt idx="9" c:formatCode="&quot;$&quot;#,##0.00">
                  <c:v>253.05</c:v>
                </c:pt>
                <c:pt idx="10" c:formatCode="&quot;$&quot;#,##0.00">
                  <c:v>410.566666666667</c:v>
                </c:pt>
                <c:pt idx="11" c:formatCode="&quot;$&quot;#,##0.00">
                  <c:v>31.1</c:v>
                </c:pt>
                <c:pt idx="12" c:formatCode="&quot;$&quot;#,##0.00">
                  <c:v>1016.66666666667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'Oct 2019'!$G$6:$G$18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'Oct 2019'!$H$6:$H$18</c:f>
              <c:numCache>
                <c:formatCode>General</c:formatCode>
                <c:ptCount val="13"/>
                <c:pt idx="1" c:formatCode="&quot;$&quot;#,##0.00">
                  <c:v>842.26</c:v>
                </c:pt>
                <c:pt idx="2" c:formatCode="&quot;$&quot;#,##0.00">
                  <c:v>541</c:v>
                </c:pt>
                <c:pt idx="3" c:formatCode="&quot;$&quot;#,##0.00">
                  <c:v>283.54</c:v>
                </c:pt>
                <c:pt idx="4" c:formatCode="&quot;$&quot;#,##0.00">
                  <c:v>709.49</c:v>
                </c:pt>
                <c:pt idx="5" c:formatCode="&quot;$&quot;#,##0.00">
                  <c:v>90.8</c:v>
                </c:pt>
                <c:pt idx="6" c:formatCode="&quot;$&quot;#,##0.00">
                  <c:v>778.35</c:v>
                </c:pt>
                <c:pt idx="7" c:formatCode="&quot;$&quot;#,##0.00">
                  <c:v>300</c:v>
                </c:pt>
                <c:pt idx="8" c:formatCode="&quot;$&quot;#,##0.00">
                  <c:v>976</c:v>
                </c:pt>
                <c:pt idx="9" c:formatCode="&quot;$&quot;#,##0.00">
                  <c:v>0</c:v>
                </c:pt>
                <c:pt idx="10" c:formatCode="&quot;$&quot;#,##0.00">
                  <c:v>311.6</c:v>
                </c:pt>
                <c:pt idx="11" c:formatCode="&quot;$&quot;#,##0.00">
                  <c:v>35.9</c:v>
                </c:pt>
                <c:pt idx="12" c:formatCode="&quot;$&quot;#,##0.00">
                  <c:v>1459.6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'Nov 2019'!$G$6:$G$18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'Nov 2019'!$H$6:$H$18</c:f>
              <c:numCache>
                <c:formatCode>General</c:formatCode>
                <c:ptCount val="13"/>
                <c:pt idx="1" c:formatCode="&quot;$&quot;#,##0.00">
                  <c:v>120.25</c:v>
                </c:pt>
                <c:pt idx="2" c:formatCode="&quot;$&quot;#,##0.00">
                  <c:v>494.6</c:v>
                </c:pt>
                <c:pt idx="3" c:formatCode="&quot;$&quot;#,##0.00">
                  <c:v>398.88</c:v>
                </c:pt>
                <c:pt idx="4" c:formatCode="&quot;$&quot;#,##0.00">
                  <c:v>750.67</c:v>
                </c:pt>
                <c:pt idx="5" c:formatCode="&quot;$&quot;#,##0.00">
                  <c:v>0</c:v>
                </c:pt>
                <c:pt idx="6" c:formatCode="&quot;$&quot;#,##0.00">
                  <c:v>715.5</c:v>
                </c:pt>
                <c:pt idx="7" c:formatCode="&quot;$&quot;#,##0.00">
                  <c:v>300</c:v>
                </c:pt>
                <c:pt idx="8" c:formatCode="&quot;$&quot;#,##0.00">
                  <c:v>976</c:v>
                </c:pt>
                <c:pt idx="9" c:formatCode="&quot;$&quot;#,##0.00">
                  <c:v>54.9</c:v>
                </c:pt>
                <c:pt idx="10" c:formatCode="&quot;$&quot;#,##0.00">
                  <c:v>464.8</c:v>
                </c:pt>
                <c:pt idx="11" c:formatCode="&quot;$&quot;#,##0.00">
                  <c:v>91.65</c:v>
                </c:pt>
                <c:pt idx="12" c:formatCode="&quot;$&quot;#,##0.00">
                  <c:v>1735.68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'Dec 2019'!$G$6:$G$18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'Dec 2019'!$H$6:$H$18</c:f>
              <c:numCache>
                <c:formatCode>General</c:formatCode>
                <c:ptCount val="13"/>
                <c:pt idx="1" c:formatCode="&quot;$&quot;#,##0.00">
                  <c:v>109</c:v>
                </c:pt>
                <c:pt idx="2" c:formatCode="&quot;$&quot;#,##0.00">
                  <c:v>479</c:v>
                </c:pt>
                <c:pt idx="3" c:formatCode="&quot;$&quot;#,##0.00">
                  <c:v>237.15</c:v>
                </c:pt>
                <c:pt idx="4" c:formatCode="&quot;$&quot;#,##0.00">
                  <c:v>546.25</c:v>
                </c:pt>
                <c:pt idx="5" c:formatCode="&quot;$&quot;#,##0.00">
                  <c:v>169.3</c:v>
                </c:pt>
                <c:pt idx="6" c:formatCode="&quot;$&quot;#,##0.00">
                  <c:v>944.75</c:v>
                </c:pt>
                <c:pt idx="7" c:formatCode="&quot;$&quot;#,##0.00">
                  <c:v>300</c:v>
                </c:pt>
                <c:pt idx="8" c:formatCode="&quot;$&quot;#,##0.00">
                  <c:v>976</c:v>
                </c:pt>
                <c:pt idx="9" c:formatCode="&quot;$&quot;#,##0.00">
                  <c:v>179</c:v>
                </c:pt>
                <c:pt idx="10" c:formatCode="&quot;$&quot;#,##0.00">
                  <c:v>738.91</c:v>
                </c:pt>
                <c:pt idx="11" c:formatCode="&quot;$&quot;#,##0.00">
                  <c:v>58.3</c:v>
                </c:pt>
                <c:pt idx="12" c:formatCode="&quot;$&quot;#,##0.00">
                  <c:v>2171.3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'Jan 2020'!$G$6:$G$18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'Jan 2020'!$H$6:$H$18</c:f>
              <c:numCache>
                <c:formatCode>General</c:formatCode>
                <c:ptCount val="13"/>
                <c:pt idx="1" c:formatCode="&quot;$&quot;#,##0.00">
                  <c:v>473</c:v>
                </c:pt>
                <c:pt idx="2" c:formatCode="&quot;$&quot;#,##0.00">
                  <c:v>470</c:v>
                </c:pt>
                <c:pt idx="3" c:formatCode="&quot;$&quot;#,##0.00">
                  <c:v>203</c:v>
                </c:pt>
                <c:pt idx="4" c:formatCode="&quot;$&quot;#,##0.00">
                  <c:v>737.06</c:v>
                </c:pt>
                <c:pt idx="5" c:formatCode="&quot;$&quot;#,##0.00">
                  <c:v>74</c:v>
                </c:pt>
                <c:pt idx="6" c:formatCode="&quot;$&quot;#,##0.00">
                  <c:v>837.25</c:v>
                </c:pt>
                <c:pt idx="7" c:formatCode="&quot;$&quot;#,##0.00">
                  <c:v>300</c:v>
                </c:pt>
                <c:pt idx="8" c:formatCode="&quot;$&quot;#,##0.00">
                  <c:v>976</c:v>
                </c:pt>
                <c:pt idx="9" c:formatCode="&quot;$&quot;#,##0.00">
                  <c:v>69.75</c:v>
                </c:pt>
                <c:pt idx="10" c:formatCode="&quot;$&quot;#,##0.00">
                  <c:v>87.41</c:v>
                </c:pt>
                <c:pt idx="11" c:formatCode="&quot;$&quot;#,##0.00">
                  <c:v>35.8</c:v>
                </c:pt>
                <c:pt idx="12" c:formatCode="&quot;$&quot;#,##0.00">
                  <c:v>2729.6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'Feb 2020'!$G$6:$G$18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'Feb 2020'!$H$6:$H$18</c:f>
              <c:numCache>
                <c:formatCode>General</c:formatCode>
                <c:ptCount val="13"/>
                <c:pt idx="1" c:formatCode="&quot;$&quot;#,##0.00">
                  <c:v>79.67</c:v>
                </c:pt>
                <c:pt idx="2" c:formatCode="&quot;$&quot;#,##0.00">
                  <c:v>470</c:v>
                </c:pt>
                <c:pt idx="3" c:formatCode="&quot;$&quot;#,##0.00">
                  <c:v>311.9</c:v>
                </c:pt>
                <c:pt idx="4" c:formatCode="&quot;$&quot;#,##0.00">
                  <c:v>819.78</c:v>
                </c:pt>
                <c:pt idx="5" c:formatCode="&quot;$&quot;#,##0.00">
                  <c:v>182.95</c:v>
                </c:pt>
                <c:pt idx="6" c:formatCode="&quot;$&quot;#,##0.00">
                  <c:v>767.75</c:v>
                </c:pt>
                <c:pt idx="7" c:formatCode="&quot;$&quot;#,##0.00">
                  <c:v>300</c:v>
                </c:pt>
                <c:pt idx="8" c:formatCode="&quot;$&quot;#,##0.00">
                  <c:v>976</c:v>
                </c:pt>
                <c:pt idx="9" c:formatCode="&quot;$&quot;#,##0.00">
                  <c:v>14</c:v>
                </c:pt>
                <c:pt idx="10" c:formatCode="&quot;$&quot;#,##0.00">
                  <c:v>468.9</c:v>
                </c:pt>
                <c:pt idx="11" c:formatCode="&quot;$&quot;#,##0.00">
                  <c:v>134.7</c:v>
                </c:pt>
                <c:pt idx="12" c:formatCode="&quot;$&quot;#,##0.00">
                  <c:v>2260.1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'Mar 2020'!$G$6:$G$18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'Mar 2020'!$H$6:$H$18</c:f>
              <c:numCache>
                <c:formatCode>General</c:formatCode>
                <c:ptCount val="13"/>
                <c:pt idx="1" c:formatCode="&quot;$&quot;#,##0.00">
                  <c:v>433.5</c:v>
                </c:pt>
                <c:pt idx="2" c:formatCode="&quot;$&quot;#,##0.00">
                  <c:v>470</c:v>
                </c:pt>
                <c:pt idx="3" c:formatCode="&quot;$&quot;#,##0.00">
                  <c:v>302.6</c:v>
                </c:pt>
                <c:pt idx="4" c:formatCode="&quot;$&quot;#,##0.00">
                  <c:v>924.15</c:v>
                </c:pt>
                <c:pt idx="5" c:formatCode="&quot;$&quot;#,##0.00">
                  <c:v>154.85</c:v>
                </c:pt>
                <c:pt idx="6" c:formatCode="&quot;$&quot;#,##0.00">
                  <c:v>922.6</c:v>
                </c:pt>
                <c:pt idx="7" c:formatCode="&quot;$&quot;#,##0.00">
                  <c:v>300</c:v>
                </c:pt>
                <c:pt idx="8" c:formatCode="&quot;$&quot;#,##0.00">
                  <c:v>976</c:v>
                </c:pt>
                <c:pt idx="9" c:formatCode="&quot;$&quot;#,##0.00">
                  <c:v>0</c:v>
                </c:pt>
                <c:pt idx="10" c:formatCode="&quot;$&quot;#,##0.00">
                  <c:v>482.9</c:v>
                </c:pt>
                <c:pt idx="11" c:formatCode="&quot;$&quot;#,##0.00">
                  <c:v>11.9</c:v>
                </c:pt>
                <c:pt idx="12" c:formatCode="&quot;$&quot;#,##0.00">
                  <c:v>1700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'Apr 2020'!$G$6:$G$18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'Apr 2020'!$H$6:$H$18</c:f>
              <c:numCache>
                <c:formatCode>General</c:formatCode>
                <c:ptCount val="13"/>
                <c:pt idx="1" c:formatCode="&quot;$&quot;#,##0.00">
                  <c:v>89.02</c:v>
                </c:pt>
                <c:pt idx="2" c:formatCode="&quot;$&quot;#,##0.00">
                  <c:v>470</c:v>
                </c:pt>
                <c:pt idx="3" c:formatCode="&quot;$&quot;#,##0.00">
                  <c:v>261.6</c:v>
                </c:pt>
                <c:pt idx="4" c:formatCode="&quot;$&quot;#,##0.00">
                  <c:v>1038.3</c:v>
                </c:pt>
                <c:pt idx="5" c:formatCode="&quot;$&quot;#,##0.00">
                  <c:v>17.2</c:v>
                </c:pt>
                <c:pt idx="6" c:formatCode="&quot;$&quot;#,##0.00">
                  <c:v>807.75</c:v>
                </c:pt>
                <c:pt idx="7" c:formatCode="&quot;$&quot;#,##0.00">
                  <c:v>300</c:v>
                </c:pt>
                <c:pt idx="8" c:formatCode="&quot;$&quot;#,##0.00">
                  <c:v>976</c:v>
                </c:pt>
                <c:pt idx="9" c:formatCode="&quot;$&quot;#,##0.00">
                  <c:v>0</c:v>
                </c:pt>
                <c:pt idx="10" c:formatCode="&quot;$&quot;#,##0.00">
                  <c:v>858.06</c:v>
                </c:pt>
                <c:pt idx="11" c:formatCode="&quot;$&quot;#,##0.00">
                  <c:v>36.2</c:v>
                </c:pt>
                <c:pt idx="12" c:formatCode="&quot;$&quot;#,##0.00">
                  <c:v>1700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'May 2020'!$G$6:$G$18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'May 2020'!$H$6:$H$18</c:f>
              <c:numCache>
                <c:formatCode>General</c:formatCode>
                <c:ptCount val="13"/>
                <c:pt idx="1" c:formatCode="&quot;$&quot;#,##0.00">
                  <c:v>1490.85</c:v>
                </c:pt>
                <c:pt idx="2" c:formatCode="&quot;$&quot;#,##0.00">
                  <c:v>470</c:v>
                </c:pt>
                <c:pt idx="3" c:formatCode="&quot;$&quot;#,##0.00">
                  <c:v>285</c:v>
                </c:pt>
                <c:pt idx="4" c:formatCode="&quot;$&quot;#,##0.00">
                  <c:v>1252.92</c:v>
                </c:pt>
                <c:pt idx="5" c:formatCode="&quot;$&quot;#,##0.00">
                  <c:v>74.17</c:v>
                </c:pt>
                <c:pt idx="6" c:formatCode="&quot;$&quot;#,##0.00">
                  <c:v>767.75</c:v>
                </c:pt>
                <c:pt idx="7" c:formatCode="&quot;$&quot;#,##0.00">
                  <c:v>300</c:v>
                </c:pt>
                <c:pt idx="8" c:formatCode="&quot;$&quot;#,##0.00">
                  <c:v>976</c:v>
                </c:pt>
                <c:pt idx="9" c:formatCode="&quot;$&quot;#,##0.00">
                  <c:v>0</c:v>
                </c:pt>
                <c:pt idx="10" c:formatCode="&quot;$&quot;#,##0.00">
                  <c:v>126.26</c:v>
                </c:pt>
                <c:pt idx="11" c:formatCode="&quot;$&quot;#,##0.00">
                  <c:v>32.7</c:v>
                </c:pt>
                <c:pt idx="12" c:formatCode="&quot;$&quot;#,##0.00">
                  <c:v>1700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'Jun 2020'!$G$6:$G$18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'Jun 2020'!$H$6:$H$18</c:f>
              <c:numCache>
                <c:formatCode>General</c:formatCode>
                <c:ptCount val="13"/>
                <c:pt idx="1" c:formatCode="&quot;$&quot;#,##0.00">
                  <c:v>0</c:v>
                </c:pt>
                <c:pt idx="2" c:formatCode="&quot;$&quot;#,##0.00">
                  <c:v>470</c:v>
                </c:pt>
                <c:pt idx="3" c:formatCode="&quot;$&quot;#,##0.00">
                  <c:v>300.3</c:v>
                </c:pt>
                <c:pt idx="4" c:formatCode="&quot;$&quot;#,##0.00">
                  <c:v>990.86</c:v>
                </c:pt>
                <c:pt idx="5" c:formatCode="&quot;$&quot;#,##0.00">
                  <c:v>154.18</c:v>
                </c:pt>
                <c:pt idx="6" c:formatCode="&quot;$&quot;#,##0.00">
                  <c:v>779.55</c:v>
                </c:pt>
                <c:pt idx="7" c:formatCode="&quot;$&quot;#,##0.00">
                  <c:v>300</c:v>
                </c:pt>
                <c:pt idx="8" c:formatCode="&quot;$&quot;#,##0.00">
                  <c:v>976</c:v>
                </c:pt>
                <c:pt idx="9" c:formatCode="&quot;$&quot;#,##0.00">
                  <c:v>0</c:v>
                </c:pt>
                <c:pt idx="10" c:formatCode="&quot;$&quot;#,##0.00">
                  <c:v>579.7</c:v>
                </c:pt>
                <c:pt idx="11" c:formatCode="&quot;$&quot;#,##0.00">
                  <c:v>51.5</c:v>
                </c:pt>
                <c:pt idx="12" c:formatCode="&quot;$&quot;#,##0.00">
                  <c:v>1942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'Jul 2020'!$G$6:$G$18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'Jul 2020'!$H$6:$H$18</c:f>
              <c:numCache>
                <c:formatCode>General</c:formatCode>
                <c:ptCount val="13"/>
                <c:pt idx="1" c:formatCode="&quot;$&quot;#,##0.00">
                  <c:v>214.75</c:v>
                </c:pt>
                <c:pt idx="2" c:formatCode="&quot;$&quot;#,##0.00">
                  <c:v>580.8</c:v>
                </c:pt>
                <c:pt idx="3" c:formatCode="&quot;$&quot;#,##0.00">
                  <c:v>242.8</c:v>
                </c:pt>
                <c:pt idx="4" c:formatCode="&quot;$&quot;#,##0.00">
                  <c:v>1000.3</c:v>
                </c:pt>
                <c:pt idx="5" c:formatCode="&quot;$&quot;#,##0.00">
                  <c:v>97.35</c:v>
                </c:pt>
                <c:pt idx="6" c:formatCode="&quot;$&quot;#,##0.00">
                  <c:v>767.75</c:v>
                </c:pt>
                <c:pt idx="7" c:formatCode="&quot;$&quot;#,##0.00">
                  <c:v>300</c:v>
                </c:pt>
                <c:pt idx="8" c:formatCode="&quot;$&quot;#,##0.00">
                  <c:v>976</c:v>
                </c:pt>
                <c:pt idx="9" c:formatCode="&quot;$&quot;#,##0.00">
                  <c:v>119</c:v>
                </c:pt>
                <c:pt idx="10" c:formatCode="&quot;$&quot;#,##0.00">
                  <c:v>334.07</c:v>
                </c:pt>
                <c:pt idx="11" c:formatCode="&quot;$&quot;#,##0.00">
                  <c:v>104.5</c:v>
                </c:pt>
                <c:pt idx="12" c:formatCode="&quot;$&quot;#,##0.00">
                  <c:v>1700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'Aug 2020'!$G$6:$G$18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'Aug 2020'!$H$6:$H$18</c:f>
              <c:numCache>
                <c:formatCode>General</c:formatCode>
                <c:ptCount val="13"/>
                <c:pt idx="1" c:formatCode="&quot;$&quot;#,##0.00">
                  <c:v>0</c:v>
                </c:pt>
                <c:pt idx="2" c:formatCode="&quot;$&quot;#,##0.00">
                  <c:v>470</c:v>
                </c:pt>
                <c:pt idx="3" c:formatCode="&quot;$&quot;#,##0.00">
                  <c:v>222</c:v>
                </c:pt>
                <c:pt idx="4" c:formatCode="&quot;$&quot;#,##0.00">
                  <c:v>1029.58</c:v>
                </c:pt>
                <c:pt idx="5" c:formatCode="&quot;$&quot;#,##0.00">
                  <c:v>90.88</c:v>
                </c:pt>
                <c:pt idx="6" c:formatCode="&quot;$&quot;#,##0.00">
                  <c:v>807.8</c:v>
                </c:pt>
                <c:pt idx="7" c:formatCode="&quot;$&quot;#,##0.00">
                  <c:v>300</c:v>
                </c:pt>
                <c:pt idx="8" c:formatCode="&quot;$&quot;#,##0.00">
                  <c:v>976</c:v>
                </c:pt>
                <c:pt idx="9" c:formatCode="&quot;$&quot;#,##0.00">
                  <c:v>188.2</c:v>
                </c:pt>
                <c:pt idx="10" c:formatCode="&quot;$&quot;#,##0.00">
                  <c:v>653.9</c:v>
                </c:pt>
                <c:pt idx="11" c:formatCode="&quot;$&quot;#,##0.00">
                  <c:v>60.85</c:v>
                </c:pt>
                <c:pt idx="12" c:formatCode="&quot;$&quot;#,##0.00">
                  <c:v>2066.17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'Sep 2020'!$G$6:$G$18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'Sep 2020'!$H$6:$H$18</c:f>
              <c:numCache>
                <c:formatCode>General</c:formatCode>
                <c:ptCount val="13"/>
                <c:pt idx="1" c:formatCode="&quot;$&quot;#,##0.00">
                  <c:v>670.4</c:v>
                </c:pt>
                <c:pt idx="2" c:formatCode="&quot;$&quot;#,##0.00">
                  <c:v>831.25</c:v>
                </c:pt>
                <c:pt idx="3" c:formatCode="&quot;$&quot;#,##0.00">
                  <c:v>275.65</c:v>
                </c:pt>
                <c:pt idx="4" c:formatCode="&quot;$&quot;#,##0.00">
                  <c:v>802.2</c:v>
                </c:pt>
                <c:pt idx="5" c:formatCode="&quot;$&quot;#,##0.00">
                  <c:v>165.23</c:v>
                </c:pt>
                <c:pt idx="6" c:formatCode="&quot;$&quot;#,##0.00">
                  <c:v>767.75</c:v>
                </c:pt>
                <c:pt idx="7" c:formatCode="&quot;$&quot;#,##0.00">
                  <c:v>300</c:v>
                </c:pt>
                <c:pt idx="8" c:formatCode="&quot;$&quot;#,##0.00">
                  <c:v>976</c:v>
                </c:pt>
                <c:pt idx="9" c:formatCode="&quot;$&quot;#,##0.00">
                  <c:v>77</c:v>
                </c:pt>
                <c:pt idx="10" c:formatCode="&quot;$&quot;#,##0.00">
                  <c:v>708.23</c:v>
                </c:pt>
                <c:pt idx="11" c:formatCode="&quot;$&quot;#,##0.00">
                  <c:v>147.9</c:v>
                </c:pt>
                <c:pt idx="12" c:formatCode="&quot;$&quot;#,##0.00">
                  <c:v>1791.8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'Oct 2020'!$G$6:$G$18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'Oct 2020'!$H$6:$H$18</c:f>
              <c:numCache>
                <c:formatCode>General</c:formatCode>
                <c:ptCount val="13"/>
                <c:pt idx="1" c:formatCode="&quot;$&quot;#,##0.00">
                  <c:v>58.33</c:v>
                </c:pt>
                <c:pt idx="2" c:formatCode="&quot;$&quot;#,##0.00">
                  <c:v>530</c:v>
                </c:pt>
                <c:pt idx="3" c:formatCode="&quot;$&quot;#,##0.00">
                  <c:v>406.89</c:v>
                </c:pt>
                <c:pt idx="4" c:formatCode="&quot;$&quot;#,##0.00">
                  <c:v>1046.39</c:v>
                </c:pt>
                <c:pt idx="5" c:formatCode="&quot;$&quot;#,##0.00">
                  <c:v>402.87</c:v>
                </c:pt>
                <c:pt idx="6" c:formatCode="&quot;$&quot;#,##0.00">
                  <c:v>821.9</c:v>
                </c:pt>
                <c:pt idx="7" c:formatCode="&quot;$&quot;#,##0.00">
                  <c:v>300</c:v>
                </c:pt>
                <c:pt idx="8" c:formatCode="&quot;$&quot;#,##0.00">
                  <c:v>976</c:v>
                </c:pt>
                <c:pt idx="9" c:formatCode="&quot;$&quot;#,##0.00">
                  <c:v>16.25</c:v>
                </c:pt>
                <c:pt idx="10" c:formatCode="&quot;$&quot;#,##0.00">
                  <c:v>892.66</c:v>
                </c:pt>
                <c:pt idx="11" c:formatCode="&quot;$&quot;#,##0.00">
                  <c:v>85.4</c:v>
                </c:pt>
                <c:pt idx="12" c:formatCode="&quot;$&quot;#,##0.00">
                  <c:v>1779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'Nov 2020'!$G$6:$G$18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'Nov 2020'!$H$6:$H$18</c:f>
              <c:numCache>
                <c:formatCode>General</c:formatCode>
                <c:ptCount val="13"/>
                <c:pt idx="1" c:formatCode="&quot;$&quot;#,##0.00">
                  <c:v>1968.48</c:v>
                </c:pt>
                <c:pt idx="2" c:formatCode="&quot;$&quot;#,##0.00">
                  <c:v>480.89</c:v>
                </c:pt>
                <c:pt idx="3" c:formatCode="&quot;$&quot;#,##0.00">
                  <c:v>247.2</c:v>
                </c:pt>
                <c:pt idx="4" c:formatCode="&quot;$&quot;#,##0.00">
                  <c:v>838.52</c:v>
                </c:pt>
                <c:pt idx="5" c:formatCode="&quot;$&quot;#,##0.00">
                  <c:v>58.65</c:v>
                </c:pt>
                <c:pt idx="6" c:formatCode="&quot;$&quot;#,##0.00">
                  <c:v>792.75</c:v>
                </c:pt>
                <c:pt idx="7" c:formatCode="&quot;$&quot;#,##0.00">
                  <c:v>300</c:v>
                </c:pt>
                <c:pt idx="8" c:formatCode="&quot;$&quot;#,##0.00">
                  <c:v>976</c:v>
                </c:pt>
                <c:pt idx="9" c:formatCode="&quot;$&quot;#,##0.00">
                  <c:v>65</c:v>
                </c:pt>
                <c:pt idx="10" c:formatCode="&quot;$&quot;#,##0.00">
                  <c:v>247</c:v>
                </c:pt>
                <c:pt idx="11" c:formatCode="&quot;$&quot;#,##0.00">
                  <c:v>118.5</c:v>
                </c:pt>
                <c:pt idx="12" c:formatCode="&quot;$&quot;#,##0.00">
                  <c:v>1780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'Dec 2020'!$G$6:$G$18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'Dec 2020'!$H$6:$H$18</c:f>
              <c:numCache>
                <c:formatCode>General</c:formatCode>
                <c:ptCount val="13"/>
                <c:pt idx="1" c:formatCode="&quot;$&quot;#,##0.00">
                  <c:v>1147.8</c:v>
                </c:pt>
                <c:pt idx="2" c:formatCode="&quot;$&quot;#,##0.00">
                  <c:v>1873</c:v>
                </c:pt>
                <c:pt idx="3" c:formatCode="&quot;$&quot;#,##0.00">
                  <c:v>257.08</c:v>
                </c:pt>
                <c:pt idx="4" c:formatCode="&quot;$&quot;#,##0.00">
                  <c:v>835.02</c:v>
                </c:pt>
                <c:pt idx="5" c:formatCode="&quot;$&quot;#,##0.00">
                  <c:v>78.45</c:v>
                </c:pt>
                <c:pt idx="6" c:formatCode="&quot;$&quot;#,##0.00">
                  <c:v>777.75</c:v>
                </c:pt>
                <c:pt idx="7" c:formatCode="&quot;$&quot;#,##0.00">
                  <c:v>300</c:v>
                </c:pt>
                <c:pt idx="8" c:formatCode="&quot;$&quot;#,##0.00">
                  <c:v>1003</c:v>
                </c:pt>
                <c:pt idx="9" c:formatCode="&quot;$&quot;#,##0.00">
                  <c:v>399.1</c:v>
                </c:pt>
                <c:pt idx="10" c:formatCode="&quot;$&quot;#,##0.00">
                  <c:v>1210.7</c:v>
                </c:pt>
                <c:pt idx="11" c:formatCode="&quot;$&quot;#,##0.00">
                  <c:v>102.9</c:v>
                </c:pt>
                <c:pt idx="12" c:formatCode="&quot;$&quot;#,##0.00">
                  <c:v>2303.5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'Jan 2021'!$G$6:$G$18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'Jan 2021'!$H$6:$H$18</c:f>
              <c:numCache>
                <c:formatCode>General</c:formatCode>
                <c:ptCount val="13"/>
                <c:pt idx="1" c:formatCode="&quot;$&quot;#,##0.00">
                  <c:v>102.28</c:v>
                </c:pt>
                <c:pt idx="2" c:formatCode="&quot;$&quot;#,##0.00">
                  <c:v>584.5</c:v>
                </c:pt>
                <c:pt idx="3" c:formatCode="&quot;$&quot;#,##0.00">
                  <c:v>255.56</c:v>
                </c:pt>
                <c:pt idx="4" c:formatCode="&quot;$&quot;#,##0.00">
                  <c:v>1043.57</c:v>
                </c:pt>
                <c:pt idx="5" c:formatCode="&quot;$&quot;#,##0.00">
                  <c:v>43.29</c:v>
                </c:pt>
                <c:pt idx="6" c:formatCode="&quot;$&quot;#,##0.00">
                  <c:v>797.45</c:v>
                </c:pt>
                <c:pt idx="7" c:formatCode="&quot;$&quot;#,##0.00">
                  <c:v>300</c:v>
                </c:pt>
                <c:pt idx="8" c:formatCode="&quot;$&quot;#,##0.00">
                  <c:v>1003</c:v>
                </c:pt>
                <c:pt idx="9" c:formatCode="&quot;$&quot;#,##0.00">
                  <c:v>59.6</c:v>
                </c:pt>
                <c:pt idx="10" c:formatCode="&quot;$&quot;#,##0.00">
                  <c:v>565.8</c:v>
                </c:pt>
                <c:pt idx="11" c:formatCode="&quot;$&quot;#,##0.00">
                  <c:v>0</c:v>
                </c:pt>
                <c:pt idx="12" c:formatCode="&quot;$&quot;#,##0.00">
                  <c:v>1766.2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'Feb 2021'!$G$6:$G$18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'Feb 2021'!$H$6:$H$18</c:f>
              <c:numCache>
                <c:formatCode>General</c:formatCode>
                <c:ptCount val="13"/>
                <c:pt idx="1" c:formatCode="&quot;$&quot;#,##0.00">
                  <c:v>112.3</c:v>
                </c:pt>
                <c:pt idx="2" c:formatCode="&quot;$&quot;#,##0.00">
                  <c:v>470</c:v>
                </c:pt>
                <c:pt idx="3" c:formatCode="&quot;$&quot;#,##0.00">
                  <c:v>213</c:v>
                </c:pt>
                <c:pt idx="4" c:formatCode="&quot;$&quot;#,##0.00">
                  <c:v>803.93</c:v>
                </c:pt>
                <c:pt idx="5" c:formatCode="&quot;$&quot;#,##0.00">
                  <c:v>152.63</c:v>
                </c:pt>
                <c:pt idx="6" c:formatCode="&quot;$&quot;#,##0.00">
                  <c:v>793.55</c:v>
                </c:pt>
                <c:pt idx="7" c:formatCode="&quot;$&quot;#,##0.00">
                  <c:v>300</c:v>
                </c:pt>
                <c:pt idx="8" c:formatCode="&quot;$&quot;#,##0.00">
                  <c:v>1003</c:v>
                </c:pt>
                <c:pt idx="9" c:formatCode="&quot;$&quot;#,##0.00">
                  <c:v>0</c:v>
                </c:pt>
                <c:pt idx="10" c:formatCode="&quot;$&quot;#,##0.00">
                  <c:v>43.9</c:v>
                </c:pt>
                <c:pt idx="11" c:formatCode="&quot;$&quot;#,##0.00">
                  <c:v>172.2</c:v>
                </c:pt>
                <c:pt idx="12" c:formatCode="&quot;$&quot;#,##0.00">
                  <c:v>2055.9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'Mar 2021'!$G$6:$G$18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'Mar 2021'!$H$6:$H$18</c:f>
              <c:numCache>
                <c:formatCode>General</c:formatCode>
                <c:ptCount val="13"/>
                <c:pt idx="1" c:formatCode="&quot;$&quot;#,##0.00">
                  <c:v>0</c:v>
                </c:pt>
                <c:pt idx="2" c:formatCode="&quot;$&quot;#,##0.00">
                  <c:v>493.8</c:v>
                </c:pt>
                <c:pt idx="3" c:formatCode="&quot;$&quot;#,##0.00">
                  <c:v>204.35</c:v>
                </c:pt>
                <c:pt idx="4" c:formatCode="&quot;$&quot;#,##0.00">
                  <c:v>767.79</c:v>
                </c:pt>
                <c:pt idx="5" c:formatCode="&quot;$&quot;#,##0.00">
                  <c:v>32.46</c:v>
                </c:pt>
                <c:pt idx="6" c:formatCode="&quot;$&quot;#,##0.00">
                  <c:v>785</c:v>
                </c:pt>
                <c:pt idx="7" c:formatCode="&quot;$&quot;#,##0.00">
                  <c:v>300</c:v>
                </c:pt>
                <c:pt idx="8" c:formatCode="&quot;$&quot;#,##0.00">
                  <c:v>1003</c:v>
                </c:pt>
                <c:pt idx="9" c:formatCode="&quot;$&quot;#,##0.00">
                  <c:v>767.5</c:v>
                </c:pt>
                <c:pt idx="10" c:formatCode="&quot;$&quot;#,##0.00">
                  <c:v>872.41</c:v>
                </c:pt>
                <c:pt idx="11" c:formatCode="&quot;$&quot;#,##0.00">
                  <c:v>49.25</c:v>
                </c:pt>
                <c:pt idx="12" c:formatCode="&quot;$&quot;#,##0.00">
                  <c:v>1700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'Apr 2021'!$G$6:$G$18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'Apr 2021'!$H$6:$H$18</c:f>
              <c:numCache>
                <c:formatCode>General</c:formatCode>
                <c:ptCount val="13"/>
                <c:pt idx="1" c:formatCode="&quot;$&quot;#,##0.00">
                  <c:v>846.31</c:v>
                </c:pt>
                <c:pt idx="2" c:formatCode="&quot;$&quot;#,##0.00">
                  <c:v>1321</c:v>
                </c:pt>
                <c:pt idx="3" c:formatCode="&quot;$&quot;#,##0.00">
                  <c:v>347.19</c:v>
                </c:pt>
                <c:pt idx="4" c:formatCode="&quot;$&quot;#,##0.00">
                  <c:v>779.39</c:v>
                </c:pt>
                <c:pt idx="5" c:formatCode="&quot;$&quot;#,##0.00">
                  <c:v>123.72</c:v>
                </c:pt>
                <c:pt idx="6" c:formatCode="&quot;$&quot;#,##0.00">
                  <c:v>777.75</c:v>
                </c:pt>
                <c:pt idx="7" c:formatCode="&quot;$&quot;#,##0.00">
                  <c:v>300</c:v>
                </c:pt>
                <c:pt idx="8" c:formatCode="&quot;$&quot;#,##0.00">
                  <c:v>1003</c:v>
                </c:pt>
                <c:pt idx="9" c:formatCode="&quot;$&quot;#,##0.00">
                  <c:v>0</c:v>
                </c:pt>
                <c:pt idx="10" c:formatCode="&quot;$&quot;#,##0.00">
                  <c:v>403</c:v>
                </c:pt>
                <c:pt idx="11" c:formatCode="&quot;$&quot;#,##0.00">
                  <c:v>104.9</c:v>
                </c:pt>
                <c:pt idx="12" c:formatCode="&quot;$&quot;#,##0.00">
                  <c:v>1700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'May 2021'!$G$6:$G$18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'May 2021'!$H$6:$H$18</c:f>
              <c:numCache>
                <c:formatCode>General</c:formatCode>
                <c:ptCount val="13"/>
                <c:pt idx="1" c:formatCode="&quot;$&quot;#,##0.00">
                  <c:v>355.9</c:v>
                </c:pt>
                <c:pt idx="2" c:formatCode="&quot;$&quot;#,##0.00">
                  <c:v>480.8</c:v>
                </c:pt>
                <c:pt idx="3" c:formatCode="&quot;$&quot;#,##0.00">
                  <c:v>230.8</c:v>
                </c:pt>
                <c:pt idx="4" c:formatCode="&quot;$&quot;#,##0.00">
                  <c:v>1174.61</c:v>
                </c:pt>
                <c:pt idx="5" c:formatCode="&quot;$&quot;#,##0.00">
                  <c:v>73.25</c:v>
                </c:pt>
                <c:pt idx="6" c:formatCode="&quot;$&quot;#,##0.00">
                  <c:v>787.75</c:v>
                </c:pt>
                <c:pt idx="7" c:formatCode="&quot;$&quot;#,##0.00">
                  <c:v>300</c:v>
                </c:pt>
                <c:pt idx="8" c:formatCode="&quot;$&quot;#,##0.00">
                  <c:v>1003</c:v>
                </c:pt>
                <c:pt idx="9" c:formatCode="&quot;$&quot;#,##0.00">
                  <c:v>0</c:v>
                </c:pt>
                <c:pt idx="10" c:formatCode="&quot;$&quot;#,##0.00">
                  <c:v>1205.91</c:v>
                </c:pt>
                <c:pt idx="11" c:formatCode="&quot;$&quot;#,##0.00">
                  <c:v>5.6</c:v>
                </c:pt>
                <c:pt idx="12" c:formatCode="&quot;$&quot;#,##0.00">
                  <c:v>1731.7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'Jun 2021'!$G$6:$G$18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'Jun 2021'!$H$6:$H$18</c:f>
              <c:numCache>
                <c:formatCode>General</c:formatCode>
                <c:ptCount val="13"/>
                <c:pt idx="1" c:formatCode="&quot;$&quot;#,##0.00">
                  <c:v>0</c:v>
                </c:pt>
                <c:pt idx="2" c:formatCode="&quot;$&quot;#,##0.00">
                  <c:v>1300</c:v>
                </c:pt>
                <c:pt idx="3" c:formatCode="&quot;$&quot;#,##0.00">
                  <c:v>317.7</c:v>
                </c:pt>
                <c:pt idx="4" c:formatCode="&quot;$&quot;#,##0.00">
                  <c:v>917.81</c:v>
                </c:pt>
                <c:pt idx="5" c:formatCode="&quot;$&quot;#,##0.00">
                  <c:v>101.4</c:v>
                </c:pt>
                <c:pt idx="6" c:formatCode="&quot;$&quot;#,##0.00">
                  <c:v>779.75</c:v>
                </c:pt>
                <c:pt idx="7" c:formatCode="&quot;$&quot;#,##0.00">
                  <c:v>300</c:v>
                </c:pt>
                <c:pt idx="8" c:formatCode="&quot;$&quot;#,##0.00">
                  <c:v>1003</c:v>
                </c:pt>
                <c:pt idx="9" c:formatCode="&quot;$&quot;#,##0.00">
                  <c:v>0</c:v>
                </c:pt>
                <c:pt idx="10" c:formatCode="&quot;$&quot;#,##0.00">
                  <c:v>728</c:v>
                </c:pt>
                <c:pt idx="11" c:formatCode="&quot;$&quot;#,##0.00">
                  <c:v>141</c:v>
                </c:pt>
                <c:pt idx="12" c:formatCode="&quot;$&quot;#,##0.00">
                  <c:v>1845.95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'Jul 2021'!$G$6:$G$18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'Jul 2021'!$H$6:$H$18</c:f>
              <c:numCache>
                <c:formatCode>General</c:formatCode>
                <c:ptCount val="13"/>
                <c:pt idx="1" c:formatCode="&quot;$&quot;#,##0.00">
                  <c:v>47.8</c:v>
                </c:pt>
                <c:pt idx="2" c:formatCode="&quot;$&quot;#,##0.00">
                  <c:v>470</c:v>
                </c:pt>
                <c:pt idx="3" c:formatCode="&quot;$&quot;#,##0.00">
                  <c:v>191.4</c:v>
                </c:pt>
                <c:pt idx="4" c:formatCode="&quot;$&quot;#,##0.00">
                  <c:v>1216.02</c:v>
                </c:pt>
                <c:pt idx="5" c:formatCode="&quot;$&quot;#,##0.00">
                  <c:v>0</c:v>
                </c:pt>
                <c:pt idx="6" c:formatCode="&quot;$&quot;#,##0.00">
                  <c:v>767.75</c:v>
                </c:pt>
                <c:pt idx="7" c:formatCode="&quot;$&quot;#,##0.00">
                  <c:v>300</c:v>
                </c:pt>
                <c:pt idx="8" c:formatCode="&quot;$&quot;#,##0.00">
                  <c:v>1003</c:v>
                </c:pt>
                <c:pt idx="9" c:formatCode="&quot;$&quot;#,##0.00">
                  <c:v>48.4</c:v>
                </c:pt>
                <c:pt idx="10" c:formatCode="&quot;$&quot;#,##0.00">
                  <c:v>685</c:v>
                </c:pt>
                <c:pt idx="11" c:formatCode="&quot;$&quot;#,##0.00">
                  <c:v>109</c:v>
                </c:pt>
                <c:pt idx="12" c:formatCode="&quot;$&quot;#,##0.00">
                  <c:v>1822.85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'Aug 2021'!$G$6:$G$18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'Aug 2021'!$H$6:$H$18</c:f>
              <c:numCache>
                <c:formatCode>General</c:formatCode>
                <c:ptCount val="13"/>
                <c:pt idx="1" c:formatCode="&quot;$&quot;#,##0.00">
                  <c:v>795.88</c:v>
                </c:pt>
                <c:pt idx="2" c:formatCode="&quot;$&quot;#,##0.00">
                  <c:v>470</c:v>
                </c:pt>
                <c:pt idx="3" c:formatCode="&quot;$&quot;#,##0.00">
                  <c:v>180</c:v>
                </c:pt>
                <c:pt idx="4" c:formatCode="&quot;$&quot;#,##0.00">
                  <c:v>935.64</c:v>
                </c:pt>
                <c:pt idx="5" c:formatCode="&quot;$&quot;#,##0.00">
                  <c:v>84.6</c:v>
                </c:pt>
                <c:pt idx="6" c:formatCode="&quot;$&quot;#,##0.00">
                  <c:v>767.75</c:v>
                </c:pt>
                <c:pt idx="7" c:formatCode="&quot;$&quot;#,##0.00">
                  <c:v>300</c:v>
                </c:pt>
                <c:pt idx="8" c:formatCode="&quot;$&quot;#,##0.00">
                  <c:v>1003</c:v>
                </c:pt>
                <c:pt idx="9" c:formatCode="&quot;$&quot;#,##0.00">
                  <c:v>20</c:v>
                </c:pt>
                <c:pt idx="10" c:formatCode="&quot;$&quot;#,##0.00">
                  <c:v>485.9</c:v>
                </c:pt>
                <c:pt idx="11" c:formatCode="&quot;$&quot;#,##0.00">
                  <c:v>49.2</c:v>
                </c:pt>
                <c:pt idx="12" c:formatCode="&quot;$&quot;#,##0.00">
                  <c:v>1882.6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'Sep 2021'!$G$6:$G$18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'Sep 2021'!$H$6:$H$18</c:f>
              <c:numCache>
                <c:formatCode>General</c:formatCode>
                <c:ptCount val="13"/>
                <c:pt idx="1" c:formatCode="&quot;$&quot;#,##0.00">
                  <c:v>10.7</c:v>
                </c:pt>
                <c:pt idx="2" c:formatCode="&quot;$&quot;#,##0.00">
                  <c:v>958</c:v>
                </c:pt>
                <c:pt idx="3" c:formatCode="&quot;$&quot;#,##0.00">
                  <c:v>356.8</c:v>
                </c:pt>
                <c:pt idx="4" c:formatCode="&quot;$&quot;#,##0.00">
                  <c:v>1113.6</c:v>
                </c:pt>
                <c:pt idx="5" c:formatCode="&quot;$&quot;#,##0.00">
                  <c:v>23.55</c:v>
                </c:pt>
                <c:pt idx="6" c:formatCode="&quot;$&quot;#,##0.00">
                  <c:v>887.75</c:v>
                </c:pt>
                <c:pt idx="7" c:formatCode="&quot;$&quot;#,##0.00">
                  <c:v>300</c:v>
                </c:pt>
                <c:pt idx="8" c:formatCode="&quot;$&quot;#,##0.00">
                  <c:v>1003</c:v>
                </c:pt>
                <c:pt idx="9" c:formatCode="&quot;$&quot;#,##0.00">
                  <c:v>110</c:v>
                </c:pt>
                <c:pt idx="10" c:formatCode="&quot;$&quot;#,##0.00">
                  <c:v>207.8</c:v>
                </c:pt>
                <c:pt idx="11" c:formatCode="&quot;$&quot;#,##0.00">
                  <c:v>52</c:v>
                </c:pt>
                <c:pt idx="12" c:formatCode="&quot;$&quot;#,##0.00">
                  <c:v>1805.93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'Oct 2021'!$G$6:$G$18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'Oct 2021'!$H$6:$H$18</c:f>
              <c:numCache>
                <c:formatCode>General</c:formatCode>
                <c:ptCount val="13"/>
                <c:pt idx="1" c:formatCode="&quot;$&quot;#,##0.00">
                  <c:v>545.53</c:v>
                </c:pt>
                <c:pt idx="2" c:formatCode="&quot;$&quot;#,##0.00">
                  <c:v>619.3</c:v>
                </c:pt>
                <c:pt idx="3" c:formatCode="&quot;$&quot;#,##0.00">
                  <c:v>277</c:v>
                </c:pt>
                <c:pt idx="4" c:formatCode="&quot;$&quot;#,##0.00">
                  <c:v>1027.18</c:v>
                </c:pt>
                <c:pt idx="5" c:formatCode="&quot;$&quot;#,##0.00">
                  <c:v>182.3</c:v>
                </c:pt>
                <c:pt idx="6" c:formatCode="&quot;$&quot;#,##0.00">
                  <c:v>767.75</c:v>
                </c:pt>
                <c:pt idx="7" c:formatCode="&quot;$&quot;#,##0.00">
                  <c:v>300</c:v>
                </c:pt>
                <c:pt idx="8" c:formatCode="&quot;$&quot;#,##0.00">
                  <c:v>1003</c:v>
                </c:pt>
                <c:pt idx="9" c:formatCode="&quot;$&quot;#,##0.00">
                  <c:v>0</c:v>
                </c:pt>
                <c:pt idx="10" c:formatCode="&quot;$&quot;#,##0.00">
                  <c:v>653</c:v>
                </c:pt>
                <c:pt idx="11" c:formatCode="&quot;$&quot;#,##0.00">
                  <c:v>36.9</c:v>
                </c:pt>
                <c:pt idx="12" c:formatCode="&quot;$&quot;#,##0.00">
                  <c:v>2177.5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'Nov 2021'!$G$6:$G$18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'Nov 2021'!$H$6:$H$18</c:f>
              <c:numCache>
                <c:formatCode>General</c:formatCode>
                <c:ptCount val="13"/>
                <c:pt idx="1" c:formatCode="&quot;$&quot;#,##0.00">
                  <c:v>1467.55</c:v>
                </c:pt>
                <c:pt idx="2" c:formatCode="&quot;$&quot;#,##0.00">
                  <c:v>512.1</c:v>
                </c:pt>
                <c:pt idx="3" c:formatCode="&quot;$&quot;#,##0.00">
                  <c:v>328.4</c:v>
                </c:pt>
                <c:pt idx="4" c:formatCode="&quot;$&quot;#,##0.00">
                  <c:v>1134.67</c:v>
                </c:pt>
                <c:pt idx="5" c:formatCode="&quot;$&quot;#,##0.00">
                  <c:v>181.8</c:v>
                </c:pt>
                <c:pt idx="6" c:formatCode="&quot;$&quot;#,##0.00">
                  <c:v>767.75</c:v>
                </c:pt>
                <c:pt idx="7" c:formatCode="&quot;$&quot;#,##0.00">
                  <c:v>300</c:v>
                </c:pt>
                <c:pt idx="8" c:formatCode="&quot;$&quot;#,##0.00">
                  <c:v>1003</c:v>
                </c:pt>
                <c:pt idx="9" c:formatCode="&quot;$&quot;#,##0.00">
                  <c:v>143.74</c:v>
                </c:pt>
                <c:pt idx="10" c:formatCode="&quot;$&quot;#,##0.00">
                  <c:v>771</c:v>
                </c:pt>
                <c:pt idx="11" c:formatCode="&quot;$&quot;#,##0.00">
                  <c:v>22.8</c:v>
                </c:pt>
                <c:pt idx="12" c:formatCode="&quot;$&quot;#,##0.00">
                  <c:v>2585.25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'Dec 2021'!$G$6:$G$18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'Dec 2021'!$H$6:$H$18</c:f>
              <c:numCache>
                <c:formatCode>General</c:formatCode>
                <c:ptCount val="13"/>
                <c:pt idx="1" c:formatCode="&quot;$&quot;#,##0.00">
                  <c:v>208.4</c:v>
                </c:pt>
                <c:pt idx="2" c:formatCode="&quot;$&quot;#,##0.00">
                  <c:v>1275</c:v>
                </c:pt>
                <c:pt idx="3" c:formatCode="&quot;$&quot;#,##0.00">
                  <c:v>649.98</c:v>
                </c:pt>
                <c:pt idx="4" c:formatCode="&quot;$&quot;#,##0.00">
                  <c:v>806.54</c:v>
                </c:pt>
                <c:pt idx="5" c:formatCode="&quot;$&quot;#,##0.00">
                  <c:v>182.57</c:v>
                </c:pt>
                <c:pt idx="6" c:formatCode="&quot;$&quot;#,##0.00">
                  <c:v>878.44</c:v>
                </c:pt>
                <c:pt idx="7" c:formatCode="&quot;$&quot;#,##0.00">
                  <c:v>300</c:v>
                </c:pt>
                <c:pt idx="8" c:formatCode="&quot;$&quot;#,##0.00">
                  <c:v>1177</c:v>
                </c:pt>
                <c:pt idx="9" c:formatCode="&quot;$&quot;#,##0.00">
                  <c:v>380.55</c:v>
                </c:pt>
                <c:pt idx="10" c:formatCode="&quot;$&quot;#,##0.00">
                  <c:v>428.46</c:v>
                </c:pt>
                <c:pt idx="11" c:formatCode="&quot;$&quot;#,##0.00">
                  <c:v>85</c:v>
                </c:pt>
                <c:pt idx="12" c:formatCode="&quot;$&quot;#,##0.00">
                  <c:v>3183.44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'Jan 2022'!$G$6:$G$18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'Jan 2022'!$H$6:$H$18</c:f>
              <c:numCache>
                <c:formatCode>General</c:formatCode>
                <c:ptCount val="13"/>
                <c:pt idx="1" c:formatCode="&quot;$&quot;#,##0.00">
                  <c:v>384.62</c:v>
                </c:pt>
                <c:pt idx="2" c:formatCode="&quot;$&quot;#,##0.00">
                  <c:v>1536</c:v>
                </c:pt>
                <c:pt idx="3" c:formatCode="&quot;$&quot;#,##0.00">
                  <c:v>326.28</c:v>
                </c:pt>
                <c:pt idx="4" c:formatCode="&quot;$&quot;#,##0.00">
                  <c:v>1304.32</c:v>
                </c:pt>
                <c:pt idx="5" c:formatCode="&quot;$&quot;#,##0.00">
                  <c:v>74.1</c:v>
                </c:pt>
                <c:pt idx="6" c:formatCode="&quot;$&quot;#,##0.00">
                  <c:v>842.75</c:v>
                </c:pt>
                <c:pt idx="7" c:formatCode="&quot;$&quot;#,##0.00">
                  <c:v>100</c:v>
                </c:pt>
                <c:pt idx="8" c:formatCode="&quot;$&quot;#,##0.00">
                  <c:v>1177</c:v>
                </c:pt>
                <c:pt idx="9" c:formatCode="&quot;$&quot;#,##0.00">
                  <c:v>311</c:v>
                </c:pt>
                <c:pt idx="10" c:formatCode="&quot;$&quot;#,##0.00">
                  <c:v>1293.06</c:v>
                </c:pt>
                <c:pt idx="11" c:formatCode="&quot;$&quot;#,##0.00">
                  <c:v>173.9</c:v>
                </c:pt>
                <c:pt idx="12" c:formatCode="&quot;$&quot;#,##0.00">
                  <c:v>1700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'Feb 2022'!$G$6:$G$18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'Feb 2022'!$H$6:$H$18</c:f>
              <c:numCache>
                <c:formatCode>General</c:formatCode>
                <c:ptCount val="13"/>
                <c:pt idx="1" c:formatCode="&quot;$&quot;#,##0.00">
                  <c:v>538.73</c:v>
                </c:pt>
                <c:pt idx="2" c:formatCode="&quot;$&quot;#,##0.00">
                  <c:v>696</c:v>
                </c:pt>
                <c:pt idx="3" c:formatCode="&quot;$&quot;#,##0.00">
                  <c:v>415.8</c:v>
                </c:pt>
                <c:pt idx="4" c:formatCode="&quot;$&quot;#,##0.00">
                  <c:v>1008.27</c:v>
                </c:pt>
                <c:pt idx="5" c:formatCode="&quot;$&quot;#,##0.00">
                  <c:v>87.3</c:v>
                </c:pt>
                <c:pt idx="6" c:formatCode="&quot;$&quot;#,##0.00">
                  <c:v>842.75</c:v>
                </c:pt>
                <c:pt idx="7" c:formatCode="&quot;$&quot;#,##0.00">
                  <c:v>100</c:v>
                </c:pt>
                <c:pt idx="8" c:formatCode="&quot;$&quot;#,##0.00">
                  <c:v>1177</c:v>
                </c:pt>
                <c:pt idx="9" c:formatCode="&quot;$&quot;#,##0.00">
                  <c:v>207.8</c:v>
                </c:pt>
                <c:pt idx="10" c:formatCode="&quot;$&quot;#,##0.00">
                  <c:v>819</c:v>
                </c:pt>
                <c:pt idx="11" c:formatCode="&quot;$&quot;#,##0.00">
                  <c:v>113.1</c:v>
                </c:pt>
                <c:pt idx="12" c:formatCode="&quot;$&quot;#,##0.00">
                  <c:v>1886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'Mar 2022'!$G$6:$G$18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'Mar 2022'!$H$6:$H$18</c:f>
              <c:numCache>
                <c:formatCode>General</c:formatCode>
                <c:ptCount val="13"/>
                <c:pt idx="1" c:formatCode="&quot;$&quot;#,##0.00">
                  <c:v>471.52</c:v>
                </c:pt>
                <c:pt idx="2" c:formatCode="&quot;$&quot;#,##0.00">
                  <c:v>747.26</c:v>
                </c:pt>
                <c:pt idx="3" c:formatCode="&quot;$&quot;#,##0.00">
                  <c:v>578.4</c:v>
                </c:pt>
                <c:pt idx="4" c:formatCode="&quot;$&quot;#,##0.00">
                  <c:v>852.23</c:v>
                </c:pt>
                <c:pt idx="5" c:formatCode="&quot;$&quot;#,##0.00">
                  <c:v>109.4</c:v>
                </c:pt>
                <c:pt idx="6" c:formatCode="&quot;$&quot;#,##0.00">
                  <c:v>855.25</c:v>
                </c:pt>
                <c:pt idx="7" c:formatCode="&quot;$&quot;#,##0.00">
                  <c:v>100</c:v>
                </c:pt>
                <c:pt idx="8" c:formatCode="&quot;$&quot;#,##0.00">
                  <c:v>1177</c:v>
                </c:pt>
                <c:pt idx="9" c:formatCode="&quot;$&quot;#,##0.00">
                  <c:v>402.19</c:v>
                </c:pt>
                <c:pt idx="10" c:formatCode="&quot;$&quot;#,##0.00">
                  <c:v>583.6</c:v>
                </c:pt>
                <c:pt idx="11" c:formatCode="&quot;$&quot;#,##0.00">
                  <c:v>102</c:v>
                </c:pt>
                <c:pt idx="12" c:formatCode="&quot;$&quot;#,##0.00">
                  <c:v>17280.53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'Apr 2022'!$G$6:$G$18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'Apr 2022'!$H$6:$H$18</c:f>
              <c:numCache>
                <c:formatCode>General</c:formatCode>
                <c:ptCount val="13"/>
                <c:pt idx="1" c:formatCode="&quot;$&quot;#,##0.00">
                  <c:v>310</c:v>
                </c:pt>
                <c:pt idx="2" c:formatCode="&quot;$&quot;#,##0.00">
                  <c:v>745</c:v>
                </c:pt>
                <c:pt idx="3" c:formatCode="&quot;$&quot;#,##0.00">
                  <c:v>343</c:v>
                </c:pt>
                <c:pt idx="4" c:formatCode="&quot;$&quot;#,##0.00">
                  <c:v>843.59</c:v>
                </c:pt>
                <c:pt idx="5" c:formatCode="&quot;$&quot;#,##0.00">
                  <c:v>43.3</c:v>
                </c:pt>
                <c:pt idx="6" c:formatCode="&quot;$&quot;#,##0.00">
                  <c:v>872.75</c:v>
                </c:pt>
                <c:pt idx="7" c:formatCode="&quot;$&quot;#,##0.00">
                  <c:v>100</c:v>
                </c:pt>
                <c:pt idx="8" c:formatCode="&quot;$&quot;#,##0.00">
                  <c:v>1177</c:v>
                </c:pt>
                <c:pt idx="9" c:formatCode="&quot;$&quot;#,##0.00">
                  <c:v>521</c:v>
                </c:pt>
                <c:pt idx="10" c:formatCode="&quot;$&quot;#,##0.00">
                  <c:v>3016</c:v>
                </c:pt>
                <c:pt idx="11" c:formatCode="&quot;$&quot;#,##0.00">
                  <c:v>62.2</c:v>
                </c:pt>
                <c:pt idx="12" c:formatCode="&quot;$&quot;#,##0.00">
                  <c:v>5174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'May 2022'!$G$6:$G$18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'May 2022'!$H$6:$H$18</c:f>
              <c:numCache>
                <c:formatCode>General</c:formatCode>
                <c:ptCount val="13"/>
                <c:pt idx="1" c:formatCode="&quot;$&quot;#,##0.00">
                  <c:v>683.21</c:v>
                </c:pt>
                <c:pt idx="2" c:formatCode="&quot;$&quot;#,##0.00">
                  <c:v>1281.3</c:v>
                </c:pt>
                <c:pt idx="3" c:formatCode="&quot;$&quot;#,##0.00">
                  <c:v>700.3</c:v>
                </c:pt>
                <c:pt idx="4" c:formatCode="&quot;$&quot;#,##0.00">
                  <c:v>1045.14</c:v>
                </c:pt>
                <c:pt idx="5" c:formatCode="&quot;$&quot;#,##0.00">
                  <c:v>38</c:v>
                </c:pt>
                <c:pt idx="6" c:formatCode="&quot;$&quot;#,##0.00">
                  <c:v>876.55</c:v>
                </c:pt>
                <c:pt idx="7" c:formatCode="&quot;$&quot;#,##0.00">
                  <c:v>100</c:v>
                </c:pt>
                <c:pt idx="8" c:formatCode="&quot;$&quot;#,##0.00">
                  <c:v>1177</c:v>
                </c:pt>
                <c:pt idx="9" c:formatCode="&quot;$&quot;#,##0.00">
                  <c:v>30</c:v>
                </c:pt>
                <c:pt idx="10" c:formatCode="&quot;$&quot;#,##0.00">
                  <c:v>0</c:v>
                </c:pt>
                <c:pt idx="11" c:formatCode="&quot;$&quot;#,##0.00">
                  <c:v>58.2</c:v>
                </c:pt>
                <c:pt idx="12" c:formatCode="&quot;$&quot;#,##0.00">
                  <c:v>2902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'Jun 2022'!$G$6:$G$18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'Jun 2022'!$H$6:$H$18</c:f>
              <c:numCache>
                <c:formatCode>General</c:formatCode>
                <c:ptCount val="13"/>
                <c:pt idx="1" c:formatCode="&quot;$&quot;#,##0.00">
                  <c:v>4333.82</c:v>
                </c:pt>
                <c:pt idx="2" c:formatCode="&quot;$&quot;#,##0.00">
                  <c:v>576.4</c:v>
                </c:pt>
                <c:pt idx="3" c:formatCode="&quot;$&quot;#,##0.00">
                  <c:v>550.6</c:v>
                </c:pt>
                <c:pt idx="4" c:formatCode="&quot;$&quot;#,##0.00">
                  <c:v>588.68</c:v>
                </c:pt>
                <c:pt idx="5" c:formatCode="&quot;$&quot;#,##0.00">
                  <c:v>95.89</c:v>
                </c:pt>
                <c:pt idx="6" c:formatCode="&quot;$&quot;#,##0.00">
                  <c:v>842.75</c:v>
                </c:pt>
                <c:pt idx="7" c:formatCode="&quot;$&quot;#,##0.00">
                  <c:v>100</c:v>
                </c:pt>
                <c:pt idx="8" c:formatCode="&quot;$&quot;#,##0.00">
                  <c:v>1177</c:v>
                </c:pt>
                <c:pt idx="9" c:formatCode="&quot;$&quot;#,##0.00">
                  <c:v>94.2</c:v>
                </c:pt>
                <c:pt idx="10" c:formatCode="&quot;$&quot;#,##0.00">
                  <c:v>946.58</c:v>
                </c:pt>
                <c:pt idx="11" c:formatCode="&quot;$&quot;#,##0.00">
                  <c:v>63.5</c:v>
                </c:pt>
                <c:pt idx="12" c:formatCode="&quot;$&quot;#,##0.00">
                  <c:v>5728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'Jul 2022'!$G$6:$G$18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'Jul 2022'!$H$6:$H$18</c:f>
              <c:numCache>
                <c:formatCode>General</c:formatCode>
                <c:ptCount val="13"/>
                <c:pt idx="1" c:formatCode="&quot;$&quot;#,##0.00">
                  <c:v>310</c:v>
                </c:pt>
                <c:pt idx="2" c:formatCode="&quot;$&quot;#,##0.00">
                  <c:v>470</c:v>
                </c:pt>
                <c:pt idx="3" c:formatCode="&quot;$&quot;#,##0.00">
                  <c:v>434.59</c:v>
                </c:pt>
                <c:pt idx="4" c:formatCode="&quot;$&quot;#,##0.00">
                  <c:v>1009.06</c:v>
                </c:pt>
                <c:pt idx="5" c:formatCode="&quot;$&quot;#,##0.00">
                  <c:v>114.2</c:v>
                </c:pt>
                <c:pt idx="6" c:formatCode="&quot;$&quot;#,##0.00">
                  <c:v>842.75</c:v>
                </c:pt>
                <c:pt idx="7" c:formatCode="&quot;$&quot;#,##0.00">
                  <c:v>100</c:v>
                </c:pt>
                <c:pt idx="8" c:formatCode="&quot;$&quot;#,##0.00">
                  <c:v>1177</c:v>
                </c:pt>
                <c:pt idx="9" c:formatCode="&quot;$&quot;#,##0.00">
                  <c:v>15</c:v>
                </c:pt>
                <c:pt idx="10" c:formatCode="&quot;$&quot;#,##0.00">
                  <c:v>395</c:v>
                </c:pt>
                <c:pt idx="11" c:formatCode="&quot;$&quot;#,##0.00">
                  <c:v>80.6</c:v>
                </c:pt>
                <c:pt idx="12" c:formatCode="&quot;$&quot;#,##0.00">
                  <c:v>3728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'Aug 2022'!$G$6:$G$18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'Aug 2022'!$H$6:$H$18</c:f>
              <c:numCache>
                <c:formatCode>General</c:formatCode>
                <c:ptCount val="13"/>
                <c:pt idx="1" c:formatCode="&quot;$&quot;#,##0.00">
                  <c:v>82.37</c:v>
                </c:pt>
                <c:pt idx="2" c:formatCode="&quot;$&quot;#,##0.00">
                  <c:v>505.5</c:v>
                </c:pt>
                <c:pt idx="3" c:formatCode="&quot;$&quot;#,##0.00">
                  <c:v>278.2</c:v>
                </c:pt>
                <c:pt idx="4" c:formatCode="&quot;$&quot;#,##0.00">
                  <c:v>643.76</c:v>
                </c:pt>
                <c:pt idx="5" c:formatCode="&quot;$&quot;#,##0.00">
                  <c:v>56.04</c:v>
                </c:pt>
                <c:pt idx="6" c:formatCode="&quot;$&quot;#,##0.00">
                  <c:v>888.35</c:v>
                </c:pt>
                <c:pt idx="7" c:formatCode="&quot;$&quot;#,##0.00">
                  <c:v>100</c:v>
                </c:pt>
                <c:pt idx="8" c:formatCode="&quot;$&quot;#,##0.00">
                  <c:v>1177</c:v>
                </c:pt>
                <c:pt idx="9" c:formatCode="&quot;$&quot;#,##0.00">
                  <c:v>62.7</c:v>
                </c:pt>
                <c:pt idx="10" c:formatCode="&quot;$&quot;#,##0.00">
                  <c:v>1153.67</c:v>
                </c:pt>
                <c:pt idx="11" c:formatCode="&quot;$&quot;#,##0.00">
                  <c:v>92.1</c:v>
                </c:pt>
                <c:pt idx="12" c:formatCode="&quot;$&quot;#,##0.00">
                  <c:v>3897.29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'Sep 2022'!$G$6:$G$18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'Sep 2022'!$H$6:$H$18</c:f>
              <c:numCache>
                <c:formatCode>General</c:formatCode>
                <c:ptCount val="13"/>
                <c:pt idx="1" c:formatCode="&quot;$&quot;#,##0.00">
                  <c:v>345.8</c:v>
                </c:pt>
                <c:pt idx="2" c:formatCode="&quot;$&quot;#,##0.00">
                  <c:v>1110</c:v>
                </c:pt>
                <c:pt idx="3" c:formatCode="&quot;$&quot;#,##0.00">
                  <c:v>543.13</c:v>
                </c:pt>
                <c:pt idx="4" c:formatCode="&quot;$&quot;#,##0.00">
                  <c:v>868.99</c:v>
                </c:pt>
                <c:pt idx="5" c:formatCode="&quot;$&quot;#,##0.00">
                  <c:v>0</c:v>
                </c:pt>
                <c:pt idx="6" c:formatCode="&quot;$&quot;#,##0.00">
                  <c:v>885.55</c:v>
                </c:pt>
                <c:pt idx="7" c:formatCode="&quot;$&quot;#,##0.00">
                  <c:v>100</c:v>
                </c:pt>
                <c:pt idx="8" c:formatCode="&quot;$&quot;#,##0.00">
                  <c:v>1177</c:v>
                </c:pt>
                <c:pt idx="9" c:formatCode="&quot;$&quot;#,##0.00">
                  <c:v>0</c:v>
                </c:pt>
                <c:pt idx="10" c:formatCode="&quot;$&quot;#,##0.00">
                  <c:v>0</c:v>
                </c:pt>
                <c:pt idx="11" c:formatCode="&quot;$&quot;#,##0.00">
                  <c:v>0</c:v>
                </c:pt>
                <c:pt idx="12" c:formatCode="&quot;$&quot;#,##0.00">
                  <c:v>3962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'Oct 2022'!$G$6:$G$18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'Oct 2022'!$H$6:$H$18</c:f>
              <c:numCache>
                <c:formatCode>General</c:formatCode>
                <c:ptCount val="13"/>
                <c:pt idx="1" c:formatCode="&quot;$&quot;#,##0.00">
                  <c:v>310</c:v>
                </c:pt>
                <c:pt idx="2" c:formatCode="&quot;$&quot;#,##0.00">
                  <c:v>470</c:v>
                </c:pt>
                <c:pt idx="3" c:formatCode="&quot;$&quot;#,##0.00">
                  <c:v>385.13</c:v>
                </c:pt>
                <c:pt idx="4" c:formatCode="&quot;$&quot;#,##0.00">
                  <c:v>1082.34</c:v>
                </c:pt>
                <c:pt idx="5" c:formatCode="&quot;$&quot;#,##0.00">
                  <c:v>83.1</c:v>
                </c:pt>
                <c:pt idx="6" c:formatCode="&quot;$&quot;#,##0.00">
                  <c:v>842.75</c:v>
                </c:pt>
                <c:pt idx="7" c:formatCode="&quot;$&quot;#,##0.00">
                  <c:v>100</c:v>
                </c:pt>
                <c:pt idx="8" c:formatCode="&quot;$&quot;#,##0.00">
                  <c:v>1177</c:v>
                </c:pt>
                <c:pt idx="9" c:formatCode="&quot;$&quot;#,##0.00">
                  <c:v>140.25</c:v>
                </c:pt>
                <c:pt idx="10" c:formatCode="&quot;$&quot;#,##0.00">
                  <c:v>472</c:v>
                </c:pt>
                <c:pt idx="11" c:formatCode="&quot;$&quot;#,##0.00">
                  <c:v>53</c:v>
                </c:pt>
                <c:pt idx="12" c:formatCode="&quot;$&quot;#,##0.00">
                  <c:v>4479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'Nov 2022'!$G$6:$G$18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'Nov 2022'!$H$6:$H$18</c:f>
              <c:numCache>
                <c:formatCode>General</c:formatCode>
                <c:ptCount val="13"/>
                <c:pt idx="1" c:formatCode="&quot;$&quot;#,##0.00">
                  <c:v>28.9</c:v>
                </c:pt>
                <c:pt idx="2" c:formatCode="&quot;$&quot;#,##0.00">
                  <c:v>785</c:v>
                </c:pt>
                <c:pt idx="3" c:formatCode="&quot;$&quot;#,##0.00">
                  <c:v>369.5</c:v>
                </c:pt>
                <c:pt idx="4" c:formatCode="&quot;$&quot;#,##0.00">
                  <c:v>465.17</c:v>
                </c:pt>
                <c:pt idx="5" c:formatCode="&quot;$&quot;#,##0.00">
                  <c:v>31.9</c:v>
                </c:pt>
                <c:pt idx="6" c:formatCode="&quot;$&quot;#,##0.00">
                  <c:v>963.65</c:v>
                </c:pt>
                <c:pt idx="7" c:formatCode="&quot;$&quot;#,##0.00">
                  <c:v>100</c:v>
                </c:pt>
                <c:pt idx="8" c:formatCode="&quot;$&quot;#,##0.00">
                  <c:v>1177</c:v>
                </c:pt>
                <c:pt idx="9" c:formatCode="&quot;$&quot;#,##0.00">
                  <c:v>70</c:v>
                </c:pt>
                <c:pt idx="10" c:formatCode="&quot;$&quot;#,##0.00">
                  <c:v>1580.59</c:v>
                </c:pt>
                <c:pt idx="11" c:formatCode="&quot;$&quot;#,##0.00">
                  <c:v>109</c:v>
                </c:pt>
                <c:pt idx="12" c:formatCode="&quot;$&quot;#,##0.00">
                  <c:v>4523.2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'Dec 2022'!$G$6:$G$18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'Dec 2022'!$H$6:$H$18</c:f>
              <c:numCache>
                <c:formatCode>General</c:formatCode>
                <c:ptCount val="13"/>
                <c:pt idx="1" c:formatCode="&quot;$&quot;#,##0.00">
                  <c:v>980</c:v>
                </c:pt>
                <c:pt idx="2" c:formatCode="&quot;$&quot;#,##0.00">
                  <c:v>470</c:v>
                </c:pt>
                <c:pt idx="3" c:formatCode="&quot;$&quot;#,##0.00">
                  <c:v>275.8</c:v>
                </c:pt>
                <c:pt idx="4" c:formatCode="&quot;$&quot;#,##0.00">
                  <c:v>988.14</c:v>
                </c:pt>
                <c:pt idx="5" c:formatCode="&quot;$&quot;#,##0.00">
                  <c:v>49.45</c:v>
                </c:pt>
                <c:pt idx="6" c:formatCode="&quot;$&quot;#,##0.00">
                  <c:v>852.65</c:v>
                </c:pt>
                <c:pt idx="7" c:formatCode="&quot;$&quot;#,##0.00">
                  <c:v>100</c:v>
                </c:pt>
                <c:pt idx="8" c:formatCode="&quot;$&quot;#,##0.00">
                  <c:v>1177</c:v>
                </c:pt>
                <c:pt idx="9" c:formatCode="&quot;$&quot;#,##0.00">
                  <c:v>0</c:v>
                </c:pt>
                <c:pt idx="10" c:formatCode="&quot;$&quot;#,##0.00">
                  <c:v>780.1</c:v>
                </c:pt>
                <c:pt idx="11" c:formatCode="&quot;$&quot;#,##0.00">
                  <c:v>153</c:v>
                </c:pt>
                <c:pt idx="12" c:formatCode="&quot;$&quot;#,##0.00">
                  <c:v>10008.35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'Jan 2023'!$G$6:$G$18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'Jan 2023'!$H$6:$H$18</c:f>
              <c:numCache>
                <c:formatCode>General</c:formatCode>
                <c:ptCount val="13"/>
                <c:pt idx="1" c:formatCode="&quot;$&quot;#,##0.00">
                  <c:v>0</c:v>
                </c:pt>
                <c:pt idx="2" c:formatCode="&quot;$&quot;#,##0.00">
                  <c:v>153.92</c:v>
                </c:pt>
                <c:pt idx="3" c:formatCode="&quot;$&quot;#,##0.00">
                  <c:v>511.55</c:v>
                </c:pt>
                <c:pt idx="4" c:formatCode="&quot;$&quot;#,##0.00">
                  <c:v>779.29</c:v>
                </c:pt>
                <c:pt idx="5" c:formatCode="&quot;$&quot;#,##0.00">
                  <c:v>29.25</c:v>
                </c:pt>
                <c:pt idx="6" c:formatCode="&quot;$&quot;#,##0.00">
                  <c:v>857.65</c:v>
                </c:pt>
                <c:pt idx="7" c:formatCode="&quot;$&quot;#,##0.00">
                  <c:v>100</c:v>
                </c:pt>
                <c:pt idx="8" c:formatCode="&quot;$&quot;#,##0.00">
                  <c:v>1177</c:v>
                </c:pt>
                <c:pt idx="9" c:formatCode="&quot;$&quot;#,##0.00">
                  <c:v>448.32</c:v>
                </c:pt>
                <c:pt idx="10" c:formatCode="&quot;$&quot;#,##0.00">
                  <c:v>321.7</c:v>
                </c:pt>
                <c:pt idx="11" c:formatCode="&quot;$&quot;#,##0.00">
                  <c:v>82</c:v>
                </c:pt>
                <c:pt idx="12" c:formatCode="&quot;$&quot;#,##0.00">
                  <c:v>5474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'Feb 2023'!$G$6:$G$18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'Feb 2023'!$H$6:$H$18</c:f>
              <c:numCache>
                <c:formatCode>General</c:formatCode>
                <c:ptCount val="13"/>
                <c:pt idx="1" c:formatCode="&quot;$&quot;#,##0.00">
                  <c:v>17.91</c:v>
                </c:pt>
                <c:pt idx="2" c:formatCode="&quot;$&quot;#,##0.00">
                  <c:v>44.2</c:v>
                </c:pt>
                <c:pt idx="3" c:formatCode="&quot;$&quot;#,##0.00">
                  <c:v>420.85</c:v>
                </c:pt>
                <c:pt idx="4" c:formatCode="&quot;$&quot;#,##0.00">
                  <c:v>1038.29</c:v>
                </c:pt>
                <c:pt idx="5" c:formatCode="&quot;$&quot;#,##0.00">
                  <c:v>0</c:v>
                </c:pt>
                <c:pt idx="6" c:formatCode="&quot;$&quot;#,##0.00">
                  <c:v>842.75</c:v>
                </c:pt>
                <c:pt idx="7" c:formatCode="&quot;$&quot;#,##0.00">
                  <c:v>100</c:v>
                </c:pt>
                <c:pt idx="8" c:formatCode="&quot;$&quot;#,##0.00">
                  <c:v>1177</c:v>
                </c:pt>
                <c:pt idx="9" c:formatCode="&quot;$&quot;#,##0.00">
                  <c:v>50</c:v>
                </c:pt>
                <c:pt idx="10" c:formatCode="&quot;$&quot;#,##0.00">
                  <c:v>707.4</c:v>
                </c:pt>
                <c:pt idx="11" c:formatCode="&quot;$&quot;#,##0.00">
                  <c:v>33.4</c:v>
                </c:pt>
                <c:pt idx="12" c:formatCode="&quot;$&quot;#,##0.00">
                  <c:v>4937.8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'Mar 2023'!$G$6:$G$18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'Mar 2023'!$H$6:$H$18</c:f>
              <c:numCache>
                <c:formatCode>General</c:formatCode>
                <c:ptCount val="13"/>
                <c:pt idx="1" c:formatCode="&quot;$&quot;#,##0.00">
                  <c:v>1650.56</c:v>
                </c:pt>
                <c:pt idx="2" c:formatCode="&quot;$&quot;#,##0.00">
                  <c:v>0</c:v>
                </c:pt>
                <c:pt idx="3" c:formatCode="&quot;$&quot;#,##0.00">
                  <c:v>421.66</c:v>
                </c:pt>
                <c:pt idx="4" c:formatCode="&quot;$&quot;#,##0.00">
                  <c:v>1025.15</c:v>
                </c:pt>
                <c:pt idx="5" c:formatCode="&quot;$&quot;#,##0.00">
                  <c:v>182.57</c:v>
                </c:pt>
                <c:pt idx="6" c:formatCode="&quot;$&quot;#,##0.00">
                  <c:v>858.35</c:v>
                </c:pt>
                <c:pt idx="7" c:formatCode="&quot;$&quot;#,##0.00">
                  <c:v>100</c:v>
                </c:pt>
                <c:pt idx="8" c:formatCode="&quot;$&quot;#,##0.00">
                  <c:v>1177</c:v>
                </c:pt>
                <c:pt idx="9" c:formatCode="&quot;$&quot;#,##0.00">
                  <c:v>39.5</c:v>
                </c:pt>
                <c:pt idx="10" c:formatCode="&quot;$&quot;#,##0.00">
                  <c:v>140</c:v>
                </c:pt>
                <c:pt idx="11" c:formatCode="&quot;$&quot;#,##0.00">
                  <c:v>102.1</c:v>
                </c:pt>
                <c:pt idx="12" c:formatCode="&quot;$&quot;#,##0.00">
                  <c:v>4444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'Apr 2023'!$G$6:$G$18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'Apr 2023'!$H$6:$H$18</c:f>
              <c:numCache>
                <c:formatCode>General</c:formatCode>
                <c:ptCount val="13"/>
                <c:pt idx="1" c:formatCode="&quot;$&quot;#,##0.00">
                  <c:v>29.31</c:v>
                </c:pt>
                <c:pt idx="2" c:formatCode="&quot;$&quot;#,##0.00">
                  <c:v>18.06</c:v>
                </c:pt>
                <c:pt idx="3" c:formatCode="&quot;$&quot;#,##0.00">
                  <c:v>356.6</c:v>
                </c:pt>
                <c:pt idx="4" c:formatCode="&quot;$&quot;#,##0.00">
                  <c:v>1147.16</c:v>
                </c:pt>
                <c:pt idx="5" c:formatCode="&quot;$&quot;#,##0.00">
                  <c:v>149.5</c:v>
                </c:pt>
                <c:pt idx="6" c:formatCode="&quot;$&quot;#,##0.00">
                  <c:v>1795.31</c:v>
                </c:pt>
                <c:pt idx="7" c:formatCode="&quot;$&quot;#,##0.00">
                  <c:v>100</c:v>
                </c:pt>
                <c:pt idx="8" c:formatCode="&quot;$&quot;#,##0.00">
                  <c:v>1177</c:v>
                </c:pt>
                <c:pt idx="9" c:formatCode="&quot;$&quot;#,##0.00">
                  <c:v>141</c:v>
                </c:pt>
                <c:pt idx="10" c:formatCode="&quot;$&quot;#,##0.00">
                  <c:v>960</c:v>
                </c:pt>
                <c:pt idx="11" c:formatCode="&quot;$&quot;#,##0.00">
                  <c:v>38.1</c:v>
                </c:pt>
                <c:pt idx="12" c:formatCode="&quot;$&quot;#,##0.00">
                  <c:v>4694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'May 2023'!$G$6:$G$18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'May 2023'!$H$6:$H$18</c:f>
              <c:numCache>
                <c:formatCode>General</c:formatCode>
                <c:ptCount val="13"/>
                <c:pt idx="1" c:formatCode="&quot;$&quot;#,##0.00">
                  <c:v>216.48</c:v>
                </c:pt>
                <c:pt idx="2" c:formatCode="&quot;$&quot;#,##0.00">
                  <c:v>0</c:v>
                </c:pt>
                <c:pt idx="3" c:formatCode="&quot;$&quot;#,##0.00">
                  <c:v>278.43</c:v>
                </c:pt>
                <c:pt idx="4" c:formatCode="&quot;$&quot;#,##0.00">
                  <c:v>955.79</c:v>
                </c:pt>
                <c:pt idx="5" c:formatCode="&quot;$&quot;#,##0.00">
                  <c:v>0</c:v>
                </c:pt>
                <c:pt idx="6" c:formatCode="&quot;$&quot;#,##0.00">
                  <c:v>842.75</c:v>
                </c:pt>
                <c:pt idx="7" c:formatCode="&quot;$&quot;#,##0.00">
                  <c:v>100</c:v>
                </c:pt>
                <c:pt idx="8" c:formatCode="&quot;$&quot;#,##0.00">
                  <c:v>1177</c:v>
                </c:pt>
                <c:pt idx="9" c:formatCode="&quot;$&quot;#,##0.00">
                  <c:v>256.7</c:v>
                </c:pt>
                <c:pt idx="10" c:formatCode="&quot;$&quot;#,##0.00">
                  <c:v>529.2</c:v>
                </c:pt>
                <c:pt idx="11" c:formatCode="&quot;$&quot;#,##0.00">
                  <c:v>113.4</c:v>
                </c:pt>
                <c:pt idx="12" c:formatCode="&quot;$&quot;#,##0.00">
                  <c:v>4472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'Jun 2023'!$G$6:$G$18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'Jun 2023'!$H$6:$H$18</c:f>
              <c:numCache>
                <c:formatCode>General</c:formatCode>
                <c:ptCount val="13"/>
                <c:pt idx="1" c:formatCode="&quot;$&quot;#,##0.00">
                  <c:v>0</c:v>
                </c:pt>
                <c:pt idx="2" c:formatCode="&quot;$&quot;#,##0.00">
                  <c:v>0</c:v>
                </c:pt>
                <c:pt idx="3" c:formatCode="&quot;$&quot;#,##0.00">
                  <c:v>374.76</c:v>
                </c:pt>
                <c:pt idx="4" c:formatCode="&quot;$&quot;#,##0.00">
                  <c:v>1169.62</c:v>
                </c:pt>
                <c:pt idx="5" c:formatCode="&quot;$&quot;#,##0.00">
                  <c:v>20.25</c:v>
                </c:pt>
                <c:pt idx="6" c:formatCode="&quot;$&quot;#,##0.00">
                  <c:v>1189.52</c:v>
                </c:pt>
                <c:pt idx="7" c:formatCode="&quot;$&quot;#,##0.00">
                  <c:v>100</c:v>
                </c:pt>
                <c:pt idx="8" c:formatCode="&quot;$&quot;#,##0.00">
                  <c:v>1177</c:v>
                </c:pt>
                <c:pt idx="9" c:formatCode="&quot;$&quot;#,##0.00">
                  <c:v>150</c:v>
                </c:pt>
                <c:pt idx="10" c:formatCode="&quot;$&quot;#,##0.00">
                  <c:v>2539.54</c:v>
                </c:pt>
                <c:pt idx="11" c:formatCode="&quot;$&quot;#,##0.00">
                  <c:v>18</c:v>
                </c:pt>
                <c:pt idx="12" c:formatCode="&quot;$&quot;#,##0.00">
                  <c:v>6720.61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'Jul 2023'!$G$6:$G$18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'Jul 2023'!$H$6:$H$18</c:f>
              <c:numCache>
                <c:formatCode>General</c:formatCode>
                <c:ptCount val="13"/>
                <c:pt idx="1" c:formatCode="&quot;$&quot;#,##0.00">
                  <c:v>0</c:v>
                </c:pt>
                <c:pt idx="2" c:formatCode="&quot;$&quot;#,##0.00">
                  <c:v>0</c:v>
                </c:pt>
                <c:pt idx="3" c:formatCode="&quot;$&quot;#,##0.00">
                  <c:v>373.89</c:v>
                </c:pt>
                <c:pt idx="4" c:formatCode="&quot;$&quot;#,##0.00">
                  <c:v>988.76</c:v>
                </c:pt>
                <c:pt idx="5" c:formatCode="&quot;$&quot;#,##0.00">
                  <c:v>21.6</c:v>
                </c:pt>
                <c:pt idx="6" c:formatCode="&quot;$&quot;#,##0.00">
                  <c:v>1994.98</c:v>
                </c:pt>
                <c:pt idx="7" c:formatCode="&quot;$&quot;#,##0.00">
                  <c:v>350</c:v>
                </c:pt>
                <c:pt idx="8" c:formatCode="&quot;$&quot;#,##0.00">
                  <c:v>1177</c:v>
                </c:pt>
                <c:pt idx="9" c:formatCode="&quot;$&quot;#,##0.00">
                  <c:v>42.31</c:v>
                </c:pt>
                <c:pt idx="10" c:formatCode="&quot;$&quot;#,##0.00">
                  <c:v>509.7</c:v>
                </c:pt>
                <c:pt idx="11" c:formatCode="&quot;$&quot;#,##0.00">
                  <c:v>161.5</c:v>
                </c:pt>
                <c:pt idx="12" c:formatCode="&quot;$&quot;#,##0.00">
                  <c:v>4444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ln>
              <a:noFill/>
              <a:prstDash val="solid"/>
            </a:ln>
          </c:spPr>
          <c:explosion val="0"/>
          <c:dPt>
            <c:idx val="0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1"/>
            <c:bubble3D val="0"/>
            <c:spPr>
              <a:solidFill>
                <a:srgbClr val="993366"/>
              </a:solidFill>
              <a:ln>
                <a:noFill/>
                <a:prstDash val="solid"/>
              </a:ln>
            </c:spPr>
          </c:dPt>
          <c:dPt>
            <c:idx val="2"/>
            <c:bubble3D val="0"/>
            <c:spPr>
              <a:solidFill>
                <a:srgbClr val="808080"/>
              </a:solidFill>
              <a:ln>
                <a:noFill/>
                <a:prstDash val="solid"/>
              </a:ln>
            </c:spPr>
          </c:dPt>
          <c:dPt>
            <c:idx val="3"/>
            <c:bubble3D val="0"/>
            <c:spPr>
              <a:solidFill>
                <a:srgbClr val="666699"/>
              </a:solidFill>
              <a:ln>
                <a:noFill/>
                <a:prstDash val="solid"/>
              </a:ln>
            </c:spPr>
          </c:dPt>
          <c:dPt>
            <c:idx val="4"/>
            <c:bubble3D val="0"/>
            <c:spPr>
              <a:solidFill>
                <a:srgbClr val="33CCCC"/>
              </a:solidFill>
              <a:ln>
                <a:noFill/>
                <a:prstDash val="solid"/>
              </a:ln>
            </c:spPr>
          </c:dPt>
          <c:dPt>
            <c:idx val="5"/>
            <c:bubble3D val="0"/>
            <c:spPr>
              <a:solidFill>
                <a:srgbClr val="FF8080"/>
              </a:solidFill>
              <a:ln>
                <a:noFill/>
                <a:prstDash val="solid"/>
              </a:ln>
            </c:spPr>
          </c:dPt>
          <c:dPt>
            <c:idx val="6"/>
            <c:bubble3D val="0"/>
            <c:spPr>
              <a:solidFill>
                <a:srgbClr val="333399"/>
              </a:solidFill>
              <a:ln>
                <a:noFill/>
                <a:prstDash val="solid"/>
              </a:ln>
            </c:spPr>
          </c:dPt>
          <c:dPt>
            <c:idx val="7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8"/>
            <c:bubble3D val="0"/>
            <c:spPr>
              <a:solidFill>
                <a:srgbClr val="808000"/>
              </a:solidFill>
              <a:ln>
                <a:noFill/>
                <a:prstDash val="solid"/>
              </a:ln>
            </c:spPr>
          </c:dPt>
          <c:dPt>
            <c:idx val="9"/>
            <c:bubble3D val="0"/>
            <c:spPr>
              <a:solidFill>
                <a:srgbClr val="333333"/>
              </a:solidFill>
              <a:ln>
                <a:noFill/>
                <a:prstDash val="solid"/>
              </a:ln>
            </c:spPr>
          </c:dPt>
          <c:dPt>
            <c:idx val="10"/>
            <c:bubble3D val="0"/>
            <c:spPr>
              <a:solidFill>
                <a:srgbClr val="008080"/>
              </a:solidFill>
              <a:ln>
                <a:noFill/>
                <a:prstDash val="solid"/>
              </a:ln>
            </c:spPr>
          </c:dPt>
          <c:dPt>
            <c:idx val="11"/>
            <c:bubble3D val="0"/>
            <c:spPr>
              <a:solidFill>
                <a:srgbClr val="993300"/>
              </a:solidFill>
              <a:ln>
                <a:noFill/>
                <a:prstDash val="solid"/>
              </a:ln>
            </c:spPr>
          </c:dPt>
          <c:dPt>
            <c:idx val="12"/>
            <c:bubble3D val="0"/>
            <c:spPr>
              <a:solidFill>
                <a:srgbClr val="C0C0C0"/>
              </a:solidFill>
              <a:ln>
                <a:noFill/>
                <a:prstDash val="solid"/>
              </a:ln>
            </c:spPr>
          </c:dPt>
          <c:dLbls>
            <c:spPr>
              <a:noFill/>
              <a:ln>
                <a:noFill/>
                <a:prstDash val="solid"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'Aug 2023'!$G$5:$G$17</c:f>
              <c:strCache>
                <c:ptCount val="13"/>
                <c:pt idx="0">
                  <c:v>Subtotal</c:v>
                </c:pt>
                <c:pt idx="1">
                  <c:v>Baby</c:v>
                </c:pt>
                <c:pt idx="2">
                  <c:v>Baby2</c:v>
                </c:pt>
                <c:pt idx="3">
                  <c:v>Food</c:v>
                </c:pt>
                <c:pt idx="4">
                  <c:v>Groceries</c:v>
                </c:pt>
                <c:pt idx="5">
                  <c:v>Healthcare</c:v>
                </c:pt>
                <c:pt idx="6">
                  <c:v>Household</c:v>
                </c:pt>
                <c:pt idx="7">
                  <c:v>Investments</c:v>
                </c:pt>
                <c:pt idx="8">
                  <c:v>Others</c:v>
                </c:pt>
                <c:pt idx="9">
                  <c:v>Shopping (A)</c:v>
                </c:pt>
                <c:pt idx="10">
                  <c:v>Shopping (J)</c:v>
                </c:pt>
                <c:pt idx="11">
                  <c:v>Snacks</c:v>
                </c:pt>
                <c:pt idx="12">
                  <c:v>Special</c:v>
                </c:pt>
              </c:strCache>
            </c:strRef>
          </c:cat>
          <c:val>
            <c:numRef>
              <c:f>'Aug 2023'!$H$5:$H$17</c:f>
              <c:numCache>
                <c:formatCode>General</c:formatCode>
                <c:ptCount val="13"/>
                <c:pt idx="1" c:formatCode="&quot;$&quot;#,##0.00">
                  <c:v>0</c:v>
                </c:pt>
                <c:pt idx="2" c:formatCode="&quot;$&quot;#,##0.00">
                  <c:v>0</c:v>
                </c:pt>
                <c:pt idx="3" c:formatCode="&quot;$&quot;#,##0.00">
                  <c:v>203.18</c:v>
                </c:pt>
                <c:pt idx="4" c:formatCode="&quot;$&quot;#,##0.00">
                  <c:v>614.05</c:v>
                </c:pt>
                <c:pt idx="5" c:formatCode="&quot;$&quot;#,##0.00">
                  <c:v>47.59</c:v>
                </c:pt>
                <c:pt idx="6" c:formatCode="&quot;$&quot;#,##0.00">
                  <c:v>815.5</c:v>
                </c:pt>
                <c:pt idx="7" c:formatCode="&quot;$&quot;#,##0.00">
                  <c:v>350</c:v>
                </c:pt>
                <c:pt idx="8" c:formatCode="&quot;$&quot;#,##0.00">
                  <c:v>1177</c:v>
                </c:pt>
                <c:pt idx="9" c:formatCode="&quot;$&quot;#,##0.00">
                  <c:v>86.4</c:v>
                </c:pt>
                <c:pt idx="10" c:formatCode="&quot;$&quot;#,##0.00">
                  <c:v>54</c:v>
                </c:pt>
                <c:pt idx="11" c:formatCode="&quot;$&quot;#,##0.00">
                  <c:v>89.16</c:v>
                </c:pt>
                <c:pt idx="12" c:formatCode="&quot;$&quot;#,##0.00">
                  <c:v>4487.4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142875</xdr:colOff>
      <xdr:row>8</xdr:row>
      <xdr:rowOff>76200</xdr:rowOff>
    </xdr:from>
    <xdr:ext cx="4057650" cy="2590800"/>
    <xdr:graphicFrame>
      <xdr:nvGraphicFramePr>
        <xdr:cNvPr id="2" name="Chart 1"/>
        <xdr:cNvGraphicFramePr/>
      </xdr:nvGraphicFramePr>
      <xdr:xfrm>
        <a:off x="7600950" y="1447800"/>
        <a:ext cx="4057650" cy="2590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190500</xdr:colOff>
      <xdr:row>5</xdr:row>
      <xdr:rowOff>114300</xdr:rowOff>
    </xdr:from>
    <xdr:ext cx="4057650" cy="2590800"/>
    <xdr:graphicFrame>
      <xdr:nvGraphicFramePr>
        <xdr:cNvPr id="2" name="Chart 1"/>
        <xdr:cNvGraphicFramePr/>
      </xdr:nvGraphicFramePr>
      <xdr:xfrm>
        <a:off x="7648575" y="971550"/>
        <a:ext cx="4057650" cy="2590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152400</xdr:colOff>
      <xdr:row>5</xdr:row>
      <xdr:rowOff>66675</xdr:rowOff>
    </xdr:from>
    <xdr:ext cx="4057650" cy="2590800"/>
    <xdr:graphicFrame>
      <xdr:nvGraphicFramePr>
        <xdr:cNvPr id="2" name="Chart 1"/>
        <xdr:cNvGraphicFramePr/>
      </xdr:nvGraphicFramePr>
      <xdr:xfrm>
        <a:off x="7610475" y="923925"/>
        <a:ext cx="4057650" cy="2590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190500</xdr:colOff>
      <xdr:row>4</xdr:row>
      <xdr:rowOff>47625</xdr:rowOff>
    </xdr:from>
    <xdr:ext cx="4057650" cy="2590800"/>
    <xdr:graphicFrame>
      <xdr:nvGraphicFramePr>
        <xdr:cNvPr id="2" name="Chart 1"/>
        <xdr:cNvGraphicFramePr/>
      </xdr:nvGraphicFramePr>
      <xdr:xfrm>
        <a:off x="7648575" y="733425"/>
        <a:ext cx="4057650" cy="2590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47625</xdr:colOff>
      <xdr:row>4</xdr:row>
      <xdr:rowOff>114300</xdr:rowOff>
    </xdr:from>
    <xdr:ext cx="4057650" cy="2590800"/>
    <xdr:graphicFrame>
      <xdr:nvGraphicFramePr>
        <xdr:cNvPr id="2" name="Chart 1"/>
        <xdr:cNvGraphicFramePr/>
      </xdr:nvGraphicFramePr>
      <xdr:xfrm>
        <a:off x="7505700" y="800100"/>
        <a:ext cx="4057650" cy="2590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76200</xdr:colOff>
      <xdr:row>3</xdr:row>
      <xdr:rowOff>171450</xdr:rowOff>
    </xdr:from>
    <xdr:ext cx="4057650" cy="2590800"/>
    <xdr:graphicFrame>
      <xdr:nvGraphicFramePr>
        <xdr:cNvPr id="2" name="Chart 1"/>
        <xdr:cNvGraphicFramePr/>
      </xdr:nvGraphicFramePr>
      <xdr:xfrm>
        <a:off x="7534275" y="685800"/>
        <a:ext cx="4057650" cy="2590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8</xdr:row>
      <xdr:rowOff>114300</xdr:rowOff>
    </xdr:from>
    <xdr:ext cx="4057650" cy="2590800"/>
    <xdr:graphicFrame>
      <xdr:nvGraphicFramePr>
        <xdr:cNvPr id="2" name="Chart 1"/>
        <xdr:cNvGraphicFramePr/>
      </xdr:nvGraphicFramePr>
      <xdr:xfrm>
        <a:off x="7800975" y="1485900"/>
        <a:ext cx="4057650" cy="2590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171450</xdr:colOff>
      <xdr:row>6</xdr:row>
      <xdr:rowOff>38100</xdr:rowOff>
    </xdr:from>
    <xdr:ext cx="4057650" cy="2590800"/>
    <xdr:graphicFrame>
      <xdr:nvGraphicFramePr>
        <xdr:cNvPr id="2" name="Chart 1"/>
        <xdr:cNvGraphicFramePr/>
      </xdr:nvGraphicFramePr>
      <xdr:xfrm>
        <a:off x="7629525" y="1066800"/>
        <a:ext cx="4057650" cy="2590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47625</xdr:colOff>
      <xdr:row>9</xdr:row>
      <xdr:rowOff>104775</xdr:rowOff>
    </xdr:from>
    <xdr:ext cx="4057650" cy="2590800"/>
    <xdr:graphicFrame>
      <xdr:nvGraphicFramePr>
        <xdr:cNvPr id="2" name="Chart 1"/>
        <xdr:cNvGraphicFramePr/>
      </xdr:nvGraphicFramePr>
      <xdr:xfrm>
        <a:off x="7505700" y="1647825"/>
        <a:ext cx="4057650" cy="2590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285750</xdr:colOff>
      <xdr:row>5</xdr:row>
      <xdr:rowOff>114300</xdr:rowOff>
    </xdr:from>
    <xdr:ext cx="4067175" cy="2590800"/>
    <xdr:graphicFrame>
      <xdr:nvGraphicFramePr>
        <xdr:cNvPr id="2" name="Chart 1"/>
        <xdr:cNvGraphicFramePr/>
      </xdr:nvGraphicFramePr>
      <xdr:xfrm>
        <a:off x="7743825" y="971550"/>
        <a:ext cx="4067175" cy="2590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180975</xdr:colOff>
      <xdr:row>7</xdr:row>
      <xdr:rowOff>19050</xdr:rowOff>
    </xdr:from>
    <xdr:ext cx="4057650" cy="2590800"/>
    <xdr:graphicFrame>
      <xdr:nvGraphicFramePr>
        <xdr:cNvPr id="2" name="Chart 1"/>
        <xdr:cNvGraphicFramePr/>
      </xdr:nvGraphicFramePr>
      <xdr:xfrm>
        <a:off x="7639050" y="1219200"/>
        <a:ext cx="4057650" cy="2590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85725</xdr:colOff>
      <xdr:row>5</xdr:row>
      <xdr:rowOff>104775</xdr:rowOff>
    </xdr:from>
    <xdr:ext cx="4038600" cy="2552700"/>
    <xdr:graphicFrame>
      <xdr:nvGraphicFramePr>
        <xdr:cNvPr id="2" name="Chart 1"/>
        <xdr:cNvGraphicFramePr/>
      </xdr:nvGraphicFramePr>
      <xdr:xfrm>
        <a:off x="7543800" y="962025"/>
        <a:ext cx="4038600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85725</xdr:colOff>
      <xdr:row>5</xdr:row>
      <xdr:rowOff>104775</xdr:rowOff>
    </xdr:from>
    <xdr:ext cx="4038600" cy="2552700"/>
    <xdr:graphicFrame>
      <xdr:nvGraphicFramePr>
        <xdr:cNvPr id="2" name="Chart 1"/>
        <xdr:cNvGraphicFramePr/>
      </xdr:nvGraphicFramePr>
      <xdr:xfrm>
        <a:off x="7543800" y="962025"/>
        <a:ext cx="4038600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85725</xdr:colOff>
      <xdr:row>5</xdr:row>
      <xdr:rowOff>104775</xdr:rowOff>
    </xdr:from>
    <xdr:ext cx="4038600" cy="2552700"/>
    <xdr:graphicFrame>
      <xdr:nvGraphicFramePr>
        <xdr:cNvPr id="2" name="Chart 1"/>
        <xdr:cNvGraphicFramePr/>
      </xdr:nvGraphicFramePr>
      <xdr:xfrm>
        <a:off x="7705725" y="962025"/>
        <a:ext cx="4038600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85725</xdr:colOff>
      <xdr:row>5</xdr:row>
      <xdr:rowOff>104775</xdr:rowOff>
    </xdr:from>
    <xdr:ext cx="4038600" cy="2552700"/>
    <xdr:graphicFrame>
      <xdr:nvGraphicFramePr>
        <xdr:cNvPr id="2" name="Chart 1"/>
        <xdr:cNvGraphicFramePr/>
      </xdr:nvGraphicFramePr>
      <xdr:xfrm>
        <a:off x="7743825" y="962025"/>
        <a:ext cx="4038600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85725</xdr:colOff>
      <xdr:row>5</xdr:row>
      <xdr:rowOff>104775</xdr:rowOff>
    </xdr:from>
    <xdr:ext cx="4038600" cy="2552700"/>
    <xdr:graphicFrame>
      <xdr:nvGraphicFramePr>
        <xdr:cNvPr id="2" name="Chart 1"/>
        <xdr:cNvGraphicFramePr/>
      </xdr:nvGraphicFramePr>
      <xdr:xfrm>
        <a:off x="7800975" y="962025"/>
        <a:ext cx="4038600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85725</xdr:colOff>
      <xdr:row>5</xdr:row>
      <xdr:rowOff>104775</xdr:rowOff>
    </xdr:from>
    <xdr:ext cx="4038600" cy="2552700"/>
    <xdr:graphicFrame>
      <xdr:nvGraphicFramePr>
        <xdr:cNvPr id="2" name="Chart 1"/>
        <xdr:cNvGraphicFramePr/>
      </xdr:nvGraphicFramePr>
      <xdr:xfrm>
        <a:off x="7886700" y="962025"/>
        <a:ext cx="4038600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85725</xdr:colOff>
      <xdr:row>5</xdr:row>
      <xdr:rowOff>104775</xdr:rowOff>
    </xdr:from>
    <xdr:ext cx="4038600" cy="2552700"/>
    <xdr:graphicFrame>
      <xdr:nvGraphicFramePr>
        <xdr:cNvPr id="2" name="Chart 1"/>
        <xdr:cNvGraphicFramePr/>
      </xdr:nvGraphicFramePr>
      <xdr:xfrm>
        <a:off x="8020050" y="962025"/>
        <a:ext cx="4038600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85725</xdr:colOff>
      <xdr:row>5</xdr:row>
      <xdr:rowOff>104775</xdr:rowOff>
    </xdr:from>
    <xdr:ext cx="4038600" cy="2552700"/>
    <xdr:graphicFrame>
      <xdr:nvGraphicFramePr>
        <xdr:cNvPr id="2" name="Chart 1"/>
        <xdr:cNvGraphicFramePr/>
      </xdr:nvGraphicFramePr>
      <xdr:xfrm>
        <a:off x="8010525" y="962025"/>
        <a:ext cx="4038600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85725</xdr:colOff>
      <xdr:row>5</xdr:row>
      <xdr:rowOff>104775</xdr:rowOff>
    </xdr:from>
    <xdr:ext cx="4038600" cy="2552700"/>
    <xdr:graphicFrame>
      <xdr:nvGraphicFramePr>
        <xdr:cNvPr id="2" name="Chart 1"/>
        <xdr:cNvGraphicFramePr/>
      </xdr:nvGraphicFramePr>
      <xdr:xfrm>
        <a:off x="7991475" y="962025"/>
        <a:ext cx="4038600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304800</xdr:colOff>
      <xdr:row>5</xdr:row>
      <xdr:rowOff>180975</xdr:rowOff>
    </xdr:from>
    <xdr:ext cx="4267200" cy="2543175"/>
    <xdr:graphicFrame>
      <xdr:nvGraphicFramePr>
        <xdr:cNvPr id="2" name="Chart 1"/>
        <xdr:cNvGraphicFramePr/>
      </xdr:nvGraphicFramePr>
      <xdr:xfrm>
        <a:off x="8115300" y="1028700"/>
        <a:ext cx="4267200" cy="25431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85725</xdr:colOff>
      <xdr:row>5</xdr:row>
      <xdr:rowOff>104775</xdr:rowOff>
    </xdr:from>
    <xdr:ext cx="4038600" cy="2552700"/>
    <xdr:graphicFrame>
      <xdr:nvGraphicFramePr>
        <xdr:cNvPr id="2" name="Chart 1"/>
        <xdr:cNvGraphicFramePr/>
      </xdr:nvGraphicFramePr>
      <xdr:xfrm>
        <a:off x="7820025" y="962025"/>
        <a:ext cx="4038600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85725</xdr:colOff>
      <xdr:row>5</xdr:row>
      <xdr:rowOff>104775</xdr:rowOff>
    </xdr:from>
    <xdr:ext cx="4038600" cy="2552700"/>
    <xdr:graphicFrame>
      <xdr:nvGraphicFramePr>
        <xdr:cNvPr id="2" name="Chart 1"/>
        <xdr:cNvGraphicFramePr/>
      </xdr:nvGraphicFramePr>
      <xdr:xfrm>
        <a:off x="7820025" y="962025"/>
        <a:ext cx="4038600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85725</xdr:colOff>
      <xdr:row>5</xdr:row>
      <xdr:rowOff>104775</xdr:rowOff>
    </xdr:from>
    <xdr:ext cx="4038600" cy="2552700"/>
    <xdr:graphicFrame>
      <xdr:nvGraphicFramePr>
        <xdr:cNvPr id="2" name="Chart 1"/>
        <xdr:cNvGraphicFramePr/>
      </xdr:nvGraphicFramePr>
      <xdr:xfrm>
        <a:off x="7820025" y="962025"/>
        <a:ext cx="4038600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85725</xdr:colOff>
      <xdr:row>5</xdr:row>
      <xdr:rowOff>104775</xdr:rowOff>
    </xdr:from>
    <xdr:ext cx="4038600" cy="2552700"/>
    <xdr:graphicFrame>
      <xdr:nvGraphicFramePr>
        <xdr:cNvPr id="2" name="Chart 1"/>
        <xdr:cNvGraphicFramePr/>
      </xdr:nvGraphicFramePr>
      <xdr:xfrm>
        <a:off x="7820025" y="962025"/>
        <a:ext cx="4038600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85725</xdr:colOff>
      <xdr:row>5</xdr:row>
      <xdr:rowOff>104775</xdr:rowOff>
    </xdr:from>
    <xdr:ext cx="4038600" cy="2552700"/>
    <xdr:graphicFrame>
      <xdr:nvGraphicFramePr>
        <xdr:cNvPr id="2" name="Chart 1"/>
        <xdr:cNvGraphicFramePr/>
      </xdr:nvGraphicFramePr>
      <xdr:xfrm>
        <a:off x="7896225" y="962025"/>
        <a:ext cx="4038600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85725</xdr:colOff>
      <xdr:row>5</xdr:row>
      <xdr:rowOff>104775</xdr:rowOff>
    </xdr:from>
    <xdr:ext cx="4038600" cy="2552700"/>
    <xdr:graphicFrame>
      <xdr:nvGraphicFramePr>
        <xdr:cNvPr id="2" name="Chart 1"/>
        <xdr:cNvGraphicFramePr/>
      </xdr:nvGraphicFramePr>
      <xdr:xfrm>
        <a:off x="7896225" y="962025"/>
        <a:ext cx="4038600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9</xdr:col>
      <xdr:colOff>104775</xdr:colOff>
      <xdr:row>5</xdr:row>
      <xdr:rowOff>104775</xdr:rowOff>
    </xdr:from>
    <xdr:ext cx="4467225" cy="2552700"/>
    <xdr:graphicFrame>
      <xdr:nvGraphicFramePr>
        <xdr:cNvPr id="2" name="Chart 1"/>
        <xdr:cNvGraphicFramePr/>
      </xdr:nvGraphicFramePr>
      <xdr:xfrm>
        <a:off x="8267700" y="962025"/>
        <a:ext cx="446722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267700" y="9620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267700" y="9620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267700" y="9620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267700" y="9620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267700" y="9620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267700" y="9620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267700" y="9620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267700" y="9620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267700" y="9620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267700" y="9620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267700" y="9620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267700" y="9620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267700" y="9620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267700" y="9620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372475" y="9620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410575" y="9620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372475" y="9620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410575" y="9620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410575" y="9620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5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410575" y="9620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48677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48677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257175</xdr:colOff>
      <xdr:row>2</xdr:row>
      <xdr:rowOff>133350</xdr:rowOff>
    </xdr:from>
    <xdr:ext cx="4019550" cy="2552700"/>
    <xdr:graphicFrame>
      <xdr:nvGraphicFramePr>
        <xdr:cNvPr id="2" name="Chart 1"/>
        <xdr:cNvGraphicFramePr/>
      </xdr:nvGraphicFramePr>
      <xdr:xfrm>
        <a:off x="8562975" y="476250"/>
        <a:ext cx="4019550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41057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41057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41057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41057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515350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553450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553450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553450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3917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3917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553450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553450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104775</xdr:colOff>
      <xdr:row>3</xdr:row>
      <xdr:rowOff>104775</xdr:rowOff>
    </xdr:from>
    <xdr:ext cx="4029075" cy="2552700"/>
    <xdr:graphicFrame>
      <xdr:nvGraphicFramePr>
        <xdr:cNvPr id="2" name="Chart 1"/>
        <xdr:cNvGraphicFramePr/>
      </xdr:nvGraphicFramePr>
      <xdr:xfrm>
        <a:off x="8620125" y="619125"/>
        <a:ext cx="40290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0"/>
  <sheetViews>
    <sheetView workbookViewId="0">
      <selection activeCell="C17" sqref="C17"/>
    </sheetView>
  </sheetViews>
  <sheetFormatPr defaultColWidth="14.4285714285714" defaultRowHeight="15" customHeight="1" outlineLevelCol="3"/>
  <cols>
    <col min="1" max="1" width="12.5714285714286" customWidth="1"/>
    <col min="2" max="2" width="14" customWidth="1"/>
    <col min="3" max="3" width="36.4285714285714" customWidth="1"/>
    <col min="4" max="4" width="14.4285714285714" customWidth="1"/>
    <col min="5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41789</v>
      </c>
      <c r="B2" s="3" t="s">
        <v>4</v>
      </c>
      <c r="C2" s="3" t="s">
        <v>5</v>
      </c>
      <c r="D2" s="4">
        <v>38.4</v>
      </c>
    </row>
    <row r="3" ht="13.5" customHeight="1" spans="1:4">
      <c r="A3" s="2">
        <v>41784</v>
      </c>
      <c r="B3" s="3" t="s">
        <v>4</v>
      </c>
      <c r="C3" s="3" t="s">
        <v>6</v>
      </c>
      <c r="D3" s="4">
        <v>7.8</v>
      </c>
    </row>
    <row r="4" ht="13.5" customHeight="1" spans="1:4">
      <c r="A4" s="2">
        <v>41778</v>
      </c>
      <c r="B4" s="3" t="s">
        <v>7</v>
      </c>
      <c r="C4" s="3" t="s">
        <v>8</v>
      </c>
      <c r="D4" s="4">
        <v>29</v>
      </c>
    </row>
    <row r="5" ht="13.5" customHeight="1" spans="1:4">
      <c r="A5" s="2">
        <v>41789</v>
      </c>
      <c r="B5" s="3" t="s">
        <v>9</v>
      </c>
      <c r="C5" s="3" t="s">
        <v>10</v>
      </c>
      <c r="D5" s="4">
        <v>16.1</v>
      </c>
    </row>
    <row r="6" ht="13.5" customHeight="1" spans="1:4">
      <c r="A6" s="2">
        <v>41779</v>
      </c>
      <c r="B6" s="3" t="s">
        <v>11</v>
      </c>
      <c r="C6" s="3" t="s">
        <v>12</v>
      </c>
      <c r="D6" s="4">
        <v>21.7</v>
      </c>
    </row>
    <row r="7" ht="13.5" customHeight="1" spans="1:4">
      <c r="A7" s="2">
        <v>41790</v>
      </c>
      <c r="B7" s="5" t="s">
        <v>13</v>
      </c>
      <c r="C7" s="3" t="s">
        <v>14</v>
      </c>
      <c r="D7" s="4">
        <v>130.41</v>
      </c>
    </row>
    <row r="8" ht="13.5" customHeight="1" spans="1:4">
      <c r="A8" s="2">
        <v>41775</v>
      </c>
      <c r="B8" s="3" t="s">
        <v>13</v>
      </c>
      <c r="C8" s="3" t="s">
        <v>15</v>
      </c>
      <c r="D8" s="4">
        <v>66</v>
      </c>
    </row>
    <row r="9" ht="13.5" customHeight="1" spans="1:4">
      <c r="A9" s="2">
        <v>41773</v>
      </c>
      <c r="B9" s="3" t="s">
        <v>13</v>
      </c>
      <c r="C9" s="3" t="s">
        <v>16</v>
      </c>
      <c r="D9" s="4">
        <v>14.5</v>
      </c>
    </row>
    <row r="10" ht="13.5" customHeight="1" spans="1:4">
      <c r="A10" s="2">
        <v>41772</v>
      </c>
      <c r="B10" s="3" t="s">
        <v>13</v>
      </c>
      <c r="C10" s="3" t="s">
        <v>17</v>
      </c>
      <c r="D10" s="4">
        <v>22.9</v>
      </c>
    </row>
    <row r="11" ht="13.5" customHeight="1" spans="1:4">
      <c r="A11" s="2">
        <v>41790</v>
      </c>
      <c r="B11" s="3" t="s">
        <v>18</v>
      </c>
      <c r="C11" s="3" t="s">
        <v>19</v>
      </c>
      <c r="D11" s="4">
        <v>40.85</v>
      </c>
    </row>
    <row r="12" ht="13.5" customHeight="1" spans="1:4">
      <c r="A12" s="2">
        <v>41789</v>
      </c>
      <c r="B12" s="3" t="s">
        <v>18</v>
      </c>
      <c r="C12" s="3" t="s">
        <v>20</v>
      </c>
      <c r="D12" s="4">
        <v>39.55</v>
      </c>
    </row>
    <row r="13" ht="13.5" customHeight="1" spans="1:4">
      <c r="A13" s="2">
        <v>41789</v>
      </c>
      <c r="B13" s="3" t="s">
        <v>18</v>
      </c>
      <c r="C13" s="3" t="s">
        <v>21</v>
      </c>
      <c r="D13" s="4">
        <v>15.05</v>
      </c>
    </row>
    <row r="14" ht="13.5" customHeight="1" spans="1:4">
      <c r="A14" s="2">
        <v>41783</v>
      </c>
      <c r="B14" s="3" t="s">
        <v>18</v>
      </c>
      <c r="C14" s="3" t="s">
        <v>22</v>
      </c>
      <c r="D14" s="4">
        <v>58</v>
      </c>
    </row>
    <row r="15" ht="13.5" customHeight="1" spans="1:4">
      <c r="A15" s="2">
        <v>41776</v>
      </c>
      <c r="B15" s="3" t="s">
        <v>18</v>
      </c>
      <c r="C15" s="3" t="s">
        <v>23</v>
      </c>
      <c r="D15" s="4">
        <v>70.05</v>
      </c>
    </row>
    <row r="16" ht="13.5" customHeight="1" spans="1:4">
      <c r="A16" s="2">
        <v>41789</v>
      </c>
      <c r="B16" s="3" t="s">
        <v>24</v>
      </c>
      <c r="C16" s="3" t="s">
        <v>25</v>
      </c>
      <c r="D16" s="4">
        <v>23.9</v>
      </c>
    </row>
    <row r="17" ht="13.5" customHeight="1" spans="1:4">
      <c r="A17" s="2">
        <v>41773</v>
      </c>
      <c r="B17" s="3" t="s">
        <v>24</v>
      </c>
      <c r="C17" s="3" t="s">
        <v>26</v>
      </c>
      <c r="D17" s="4">
        <v>30</v>
      </c>
    </row>
    <row r="18" ht="13.5" customHeight="1" spans="1:4">
      <c r="A18" s="2">
        <v>41783</v>
      </c>
      <c r="B18" s="3" t="s">
        <v>27</v>
      </c>
      <c r="C18" s="3" t="s">
        <v>28</v>
      </c>
      <c r="D18" s="4">
        <v>3000</v>
      </c>
    </row>
    <row r="19" ht="13.5" customHeight="1" spans="1:4">
      <c r="A19" s="2">
        <v>41783</v>
      </c>
      <c r="B19" s="3" t="s">
        <v>27</v>
      </c>
      <c r="C19" s="3" t="s">
        <v>29</v>
      </c>
      <c r="D19" s="4">
        <v>600</v>
      </c>
    </row>
    <row r="20" ht="13.5" customHeight="1" spans="1:4">
      <c r="A20" s="2">
        <v>41789</v>
      </c>
      <c r="B20" s="3" t="s">
        <v>30</v>
      </c>
      <c r="C20" s="3" t="s">
        <v>31</v>
      </c>
      <c r="D20" s="4">
        <v>42.45</v>
      </c>
    </row>
    <row r="21" ht="13.5" customHeight="1" spans="1:4">
      <c r="A21" s="2">
        <v>41789</v>
      </c>
      <c r="B21" s="3" t="s">
        <v>30</v>
      </c>
      <c r="C21" s="3" t="s">
        <v>32</v>
      </c>
      <c r="D21" s="4">
        <v>6.9</v>
      </c>
    </row>
    <row r="22" ht="13.5" customHeight="1" spans="1:4">
      <c r="A22" s="2">
        <v>41788</v>
      </c>
      <c r="B22" s="3" t="s">
        <v>30</v>
      </c>
      <c r="C22" s="3" t="s">
        <v>33</v>
      </c>
      <c r="D22" s="4">
        <v>22</v>
      </c>
    </row>
    <row r="23" ht="13.5" customHeight="1" spans="1:4">
      <c r="A23" s="2">
        <v>41790</v>
      </c>
      <c r="B23" s="3" t="s">
        <v>34</v>
      </c>
      <c r="C23" s="3" t="s">
        <v>35</v>
      </c>
      <c r="D23" s="4">
        <v>30.6</v>
      </c>
    </row>
    <row r="24" ht="13.5" customHeight="1" spans="1:4">
      <c r="A24" s="2">
        <v>41760</v>
      </c>
      <c r="B24" s="3" t="s">
        <v>36</v>
      </c>
      <c r="C24" s="3" t="s">
        <v>37</v>
      </c>
      <c r="D24" s="4">
        <v>700</v>
      </c>
    </row>
    <row r="25" ht="13.5" customHeight="1" spans="1:4">
      <c r="A25" s="2">
        <v>41760</v>
      </c>
      <c r="B25" s="3" t="s">
        <v>36</v>
      </c>
      <c r="C25" s="3" t="s">
        <v>38</v>
      </c>
      <c r="D25" s="4">
        <v>400</v>
      </c>
    </row>
    <row r="26" ht="13.5" customHeight="1" spans="1:4">
      <c r="A26" s="2">
        <v>41790</v>
      </c>
      <c r="B26" s="3" t="s">
        <v>39</v>
      </c>
      <c r="C26" s="3" t="s">
        <v>40</v>
      </c>
      <c r="D26" s="4">
        <v>47.99</v>
      </c>
    </row>
    <row r="27" ht="13.5" customHeight="1" spans="1:4">
      <c r="A27" s="2">
        <v>41789</v>
      </c>
      <c r="B27" s="3" t="s">
        <v>39</v>
      </c>
      <c r="C27" s="3" t="s">
        <v>40</v>
      </c>
      <c r="D27" s="4">
        <v>45.08</v>
      </c>
    </row>
    <row r="28" ht="13.5" customHeight="1" spans="1:4">
      <c r="A28" s="2">
        <v>41778</v>
      </c>
      <c r="B28" s="3" t="s">
        <v>39</v>
      </c>
      <c r="C28" s="3" t="s">
        <v>40</v>
      </c>
      <c r="D28" s="4">
        <v>77.37</v>
      </c>
    </row>
    <row r="29" ht="13.5" customHeight="1" spans="1:4">
      <c r="A29" s="2">
        <v>41760</v>
      </c>
      <c r="B29" s="3" t="s">
        <v>39</v>
      </c>
      <c r="C29" s="3" t="s">
        <v>41</v>
      </c>
      <c r="D29" s="4">
        <v>80</v>
      </c>
    </row>
    <row r="30" ht="13.5" customHeight="1" spans="1:4">
      <c r="A30" s="2">
        <v>41760</v>
      </c>
      <c r="B30" s="3" t="s">
        <v>39</v>
      </c>
      <c r="C30" s="3" t="s">
        <v>42</v>
      </c>
      <c r="D30" s="4">
        <v>90</v>
      </c>
    </row>
    <row r="31" ht="13.5" customHeight="1" spans="1:4">
      <c r="A31" s="2"/>
      <c r="D31" s="4"/>
    </row>
    <row r="32" ht="13.5" customHeight="1" spans="1:4">
      <c r="A32" s="2"/>
      <c r="D32" s="4"/>
    </row>
    <row r="33" ht="13.5" customHeight="1" spans="1:4">
      <c r="A33" s="21"/>
      <c r="C33" s="3" t="s">
        <v>43</v>
      </c>
      <c r="D33" s="4">
        <f>SUM(D2:D30)</f>
        <v>5766.6</v>
      </c>
    </row>
    <row r="34" ht="13.5" customHeight="1" spans="1:4">
      <c r="A34" s="21"/>
      <c r="D34" s="4"/>
    </row>
    <row r="35" ht="13.5" customHeight="1" spans="1:4">
      <c r="A35" s="21"/>
      <c r="D35" s="4"/>
    </row>
    <row r="36" ht="13.5" customHeight="1" spans="1:4">
      <c r="A36" s="21"/>
      <c r="D36" s="4"/>
    </row>
    <row r="37" ht="13.5" customHeight="1" spans="1:4">
      <c r="A37" s="21"/>
      <c r="D37" s="4"/>
    </row>
    <row r="38" ht="13.5" customHeight="1" spans="1:4">
      <c r="A38" s="21"/>
      <c r="D38" s="4"/>
    </row>
    <row r="39" ht="13.5" customHeight="1" spans="1:4">
      <c r="A39" s="21"/>
      <c r="D39" s="4"/>
    </row>
    <row r="40" ht="13.5" customHeight="1" spans="1:4">
      <c r="A40" s="21"/>
      <c r="D40" s="4"/>
    </row>
    <row r="41" ht="13.5" customHeight="1" spans="1:4">
      <c r="A41" s="21"/>
      <c r="D41" s="4"/>
    </row>
    <row r="42" ht="13.5" customHeight="1" spans="1:4">
      <c r="A42" s="21"/>
      <c r="D42" s="4"/>
    </row>
    <row r="43" ht="13.5" customHeight="1" spans="1:4">
      <c r="A43" s="21"/>
      <c r="D43" s="4"/>
    </row>
    <row r="44" ht="13.5" customHeight="1" spans="1:4">
      <c r="A44" s="21"/>
      <c r="D44" s="4"/>
    </row>
    <row r="45" ht="13.5" customHeight="1" spans="1:4">
      <c r="A45" s="21"/>
      <c r="D45" s="4"/>
    </row>
    <row r="46" ht="13.5" customHeight="1" spans="1:4">
      <c r="A46" s="21"/>
      <c r="D46" s="4"/>
    </row>
    <row r="47" ht="13.5" customHeight="1" spans="1:4">
      <c r="A47" s="21"/>
      <c r="D47" s="4"/>
    </row>
    <row r="48" ht="13.5" customHeight="1" spans="1:4">
      <c r="A48" s="21"/>
      <c r="D48" s="4"/>
    </row>
    <row r="49" ht="13.5" customHeight="1" spans="1:4">
      <c r="A49" s="21"/>
      <c r="D49" s="4"/>
    </row>
    <row r="50" ht="13.5" customHeight="1" spans="1:4">
      <c r="A50" s="21"/>
      <c r="D50" s="4"/>
    </row>
    <row r="51" ht="13.5" customHeight="1" spans="1:4">
      <c r="A51" s="21"/>
      <c r="D51" s="4"/>
    </row>
    <row r="52" ht="13.5" customHeight="1" spans="1:4">
      <c r="A52" s="21"/>
      <c r="D52" s="4"/>
    </row>
    <row r="53" ht="13.5" customHeight="1" spans="1:4">
      <c r="A53" s="21"/>
      <c r="D53" s="4"/>
    </row>
    <row r="54" ht="13.5" customHeight="1" spans="1:4">
      <c r="A54" s="21"/>
      <c r="D54" s="4"/>
    </row>
    <row r="55" ht="13.5" customHeight="1" spans="1:4">
      <c r="A55" s="21"/>
      <c r="D55" s="4"/>
    </row>
    <row r="56" ht="13.5" customHeight="1" spans="1:4">
      <c r="A56" s="21"/>
      <c r="D56" s="4"/>
    </row>
    <row r="57" ht="13.5" customHeight="1" spans="1:4">
      <c r="A57" s="21"/>
      <c r="D57" s="4"/>
    </row>
    <row r="58" ht="13.5" customHeight="1" spans="1:4">
      <c r="A58" s="21"/>
      <c r="D58" s="4"/>
    </row>
    <row r="59" ht="13.5" customHeight="1" spans="1:4">
      <c r="A59" s="21"/>
      <c r="D59" s="4"/>
    </row>
    <row r="60" ht="13.5" customHeight="1" spans="1:4">
      <c r="A60" s="21"/>
      <c r="D60" s="4"/>
    </row>
    <row r="61" ht="13.5" customHeight="1" spans="1:4">
      <c r="A61" s="21"/>
      <c r="D61" s="4"/>
    </row>
    <row r="62" ht="13.5" customHeight="1" spans="1:4">
      <c r="A62" s="21"/>
      <c r="D62" s="4"/>
    </row>
    <row r="63" ht="13.5" customHeight="1" spans="1:4">
      <c r="A63" s="21"/>
      <c r="D63" s="4"/>
    </row>
    <row r="64" ht="13.5" customHeight="1" spans="1:4">
      <c r="A64" s="21"/>
      <c r="D64" s="4"/>
    </row>
    <row r="65" ht="13.5" customHeight="1" spans="1:4">
      <c r="A65" s="21"/>
      <c r="D65" s="4"/>
    </row>
    <row r="66" ht="13.5" customHeight="1" spans="1:4">
      <c r="A66" s="21"/>
      <c r="D66" s="4"/>
    </row>
    <row r="67" ht="13.5" customHeight="1" spans="1:4">
      <c r="A67" s="21"/>
      <c r="D67" s="4"/>
    </row>
    <row r="68" ht="13.5" customHeight="1" spans="1:4">
      <c r="A68" s="21"/>
      <c r="D68" s="4"/>
    </row>
    <row r="69" ht="13.5" customHeight="1" spans="1:4">
      <c r="A69" s="21"/>
      <c r="D69" s="4"/>
    </row>
    <row r="70" ht="13.5" customHeight="1" spans="1:4">
      <c r="A70" s="21"/>
      <c r="D70" s="4"/>
    </row>
    <row r="71" ht="13.5" customHeight="1" spans="1:4">
      <c r="A71" s="21"/>
      <c r="D71" s="4"/>
    </row>
    <row r="72" ht="13.5" customHeight="1" spans="1:4">
      <c r="A72" s="21"/>
      <c r="D72" s="4"/>
    </row>
    <row r="73" ht="13.5" customHeight="1" spans="1:4">
      <c r="A73" s="21"/>
      <c r="D73" s="4"/>
    </row>
    <row r="74" ht="13.5" customHeight="1" spans="1:4">
      <c r="A74" s="21"/>
      <c r="D74" s="4"/>
    </row>
    <row r="75" ht="13.5" customHeight="1" spans="1:4">
      <c r="A75" s="21"/>
      <c r="D75" s="4"/>
    </row>
    <row r="76" ht="13.5" customHeight="1" spans="1:4">
      <c r="A76" s="21"/>
      <c r="D76" s="4"/>
    </row>
    <row r="77" ht="13.5" customHeight="1" spans="1:4">
      <c r="A77" s="21"/>
      <c r="D77" s="4"/>
    </row>
    <row r="78" ht="13.5" customHeight="1" spans="1:4">
      <c r="A78" s="21"/>
      <c r="D78" s="4"/>
    </row>
    <row r="79" ht="13.5" customHeight="1" spans="1:4">
      <c r="A79" s="21"/>
      <c r="D79" s="4"/>
    </row>
    <row r="80" ht="13.5" customHeight="1" spans="1:4">
      <c r="A80" s="21"/>
      <c r="D80" s="4"/>
    </row>
    <row r="81" ht="13.5" customHeight="1" spans="1:4">
      <c r="A81" s="21"/>
      <c r="D81" s="4"/>
    </row>
    <row r="82" ht="13.5" customHeight="1" spans="1:4">
      <c r="A82" s="21"/>
      <c r="D82" s="4"/>
    </row>
    <row r="83" ht="13.5" customHeight="1" spans="1:4">
      <c r="A83" s="21"/>
      <c r="D83" s="4"/>
    </row>
    <row r="84" ht="13.5" customHeight="1" spans="1:4">
      <c r="A84" s="21"/>
      <c r="D84" s="4"/>
    </row>
    <row r="85" ht="13.5" customHeight="1" spans="1:4">
      <c r="A85" s="21"/>
      <c r="D85" s="4"/>
    </row>
    <row r="86" ht="13.5" customHeight="1" spans="1:4">
      <c r="A86" s="21"/>
      <c r="D86" s="4"/>
    </row>
    <row r="87" ht="13.5" customHeight="1" spans="1:4">
      <c r="A87" s="21"/>
      <c r="D87" s="4"/>
    </row>
    <row r="88" ht="13.5" customHeight="1" spans="1:4">
      <c r="A88" s="21"/>
      <c r="D88" s="4"/>
    </row>
    <row r="89" ht="13.5" customHeight="1" spans="1:4">
      <c r="A89" s="21"/>
      <c r="D89" s="4"/>
    </row>
    <row r="90" ht="13.5" customHeight="1" spans="1:4">
      <c r="A90" s="21"/>
      <c r="D90" s="4"/>
    </row>
    <row r="91" ht="13.5" customHeight="1" spans="1:4">
      <c r="A91" s="21"/>
      <c r="D91" s="4"/>
    </row>
    <row r="92" ht="13.5" customHeight="1" spans="1:4">
      <c r="A92" s="21"/>
      <c r="D92" s="4"/>
    </row>
    <row r="93" ht="13.5" customHeight="1" spans="1:4">
      <c r="A93" s="21"/>
      <c r="D93" s="4"/>
    </row>
    <row r="94" ht="13.5" customHeight="1" spans="1:4">
      <c r="A94" s="21"/>
      <c r="D94" s="4"/>
    </row>
    <row r="95" ht="13.5" customHeight="1" spans="1:4">
      <c r="A95" s="21"/>
      <c r="D95" s="4"/>
    </row>
    <row r="96" ht="13.5" customHeight="1" spans="1:4">
      <c r="A96" s="21"/>
      <c r="D96" s="4"/>
    </row>
    <row r="97" ht="13.5" customHeight="1" spans="1:4">
      <c r="A97" s="21"/>
      <c r="D97" s="4"/>
    </row>
    <row r="98" ht="13.5" customHeight="1" spans="1:4">
      <c r="A98" s="21"/>
      <c r="D98" s="4"/>
    </row>
    <row r="99" ht="13.5" customHeight="1" spans="1:4">
      <c r="A99" s="21"/>
      <c r="D99" s="4"/>
    </row>
    <row r="100" ht="13.5" customHeight="1" spans="1:4">
      <c r="A100" s="21"/>
      <c r="D100" s="4"/>
    </row>
    <row r="101" ht="13.5" customHeight="1" spans="1:4">
      <c r="A101" s="21"/>
      <c r="D101" s="4"/>
    </row>
    <row r="102" ht="13.5" customHeight="1" spans="1:4">
      <c r="A102" s="21"/>
      <c r="D102" s="4"/>
    </row>
    <row r="103" ht="13.5" customHeight="1" spans="1:4">
      <c r="A103" s="21"/>
      <c r="D103" s="4"/>
    </row>
    <row r="104" ht="13.5" customHeight="1" spans="1:4">
      <c r="A104" s="21"/>
      <c r="D104" s="4"/>
    </row>
    <row r="105" ht="13.5" customHeight="1" spans="1:4">
      <c r="A105" s="21"/>
      <c r="D105" s="4"/>
    </row>
    <row r="106" ht="13.5" customHeight="1" spans="1:4">
      <c r="A106" s="21"/>
      <c r="D106" s="4"/>
    </row>
    <row r="107" ht="13.5" customHeight="1" spans="1:4">
      <c r="A107" s="21"/>
      <c r="D107" s="4"/>
    </row>
    <row r="108" ht="13.5" customHeight="1" spans="1:4">
      <c r="A108" s="21"/>
      <c r="D108" s="4"/>
    </row>
    <row r="109" ht="13.5" customHeight="1" spans="1:4">
      <c r="A109" s="21"/>
      <c r="D109" s="4"/>
    </row>
    <row r="110" ht="13.5" customHeight="1" spans="1:4">
      <c r="A110" s="21"/>
      <c r="D110" s="4"/>
    </row>
    <row r="111" ht="13.5" customHeight="1" spans="1:4">
      <c r="A111" s="21"/>
      <c r="D111" s="4"/>
    </row>
    <row r="112" ht="13.5" customHeight="1" spans="1:4">
      <c r="A112" s="21"/>
      <c r="D112" s="4"/>
    </row>
    <row r="113" ht="13.5" customHeight="1" spans="1:4">
      <c r="A113" s="21"/>
      <c r="D113" s="4"/>
    </row>
    <row r="114" ht="13.5" customHeight="1" spans="1:4">
      <c r="A114" s="21"/>
      <c r="D114" s="4"/>
    </row>
    <row r="115" ht="13.5" customHeight="1" spans="1:4">
      <c r="A115" s="21"/>
      <c r="D115" s="4"/>
    </row>
    <row r="116" ht="13.5" customHeight="1" spans="1:4">
      <c r="A116" s="21"/>
      <c r="D116" s="4"/>
    </row>
    <row r="117" ht="13.5" customHeight="1" spans="1:4">
      <c r="A117" s="21"/>
      <c r="D117" s="4"/>
    </row>
    <row r="118" ht="13.5" customHeight="1" spans="1:4">
      <c r="A118" s="21"/>
      <c r="D118" s="4"/>
    </row>
    <row r="119" ht="13.5" customHeight="1" spans="1:4">
      <c r="A119" s="21"/>
      <c r="D119" s="4"/>
    </row>
    <row r="120" ht="13.5" customHeight="1" spans="1:4">
      <c r="A120" s="21"/>
      <c r="D120" s="4"/>
    </row>
    <row r="121" ht="13.5" customHeight="1" spans="1:4">
      <c r="A121" s="21"/>
      <c r="D121" s="4"/>
    </row>
    <row r="122" ht="13.5" customHeight="1" spans="1:4">
      <c r="A122" s="21"/>
      <c r="D122" s="4"/>
    </row>
    <row r="123" ht="13.5" customHeight="1" spans="1:4">
      <c r="A123" s="21"/>
      <c r="D123" s="4"/>
    </row>
    <row r="124" ht="13.5" customHeight="1" spans="1:4">
      <c r="A124" s="21"/>
      <c r="D124" s="4"/>
    </row>
    <row r="125" ht="13.5" customHeight="1" spans="1:4">
      <c r="A125" s="21"/>
      <c r="D125" s="4"/>
    </row>
    <row r="126" ht="13.5" customHeight="1" spans="1:4">
      <c r="A126" s="21"/>
      <c r="D126" s="4"/>
    </row>
    <row r="127" ht="13.5" customHeight="1" spans="1:4">
      <c r="A127" s="21"/>
      <c r="D127" s="4"/>
    </row>
    <row r="128" ht="13.5" customHeight="1" spans="1:4">
      <c r="A128" s="21"/>
      <c r="D128" s="4"/>
    </row>
    <row r="129" ht="13.5" customHeight="1" spans="1:4">
      <c r="A129" s="21"/>
      <c r="D129" s="4"/>
    </row>
    <row r="130" ht="13.5" customHeight="1" spans="1:4">
      <c r="A130" s="21"/>
      <c r="D130" s="4"/>
    </row>
    <row r="131" ht="13.5" customHeight="1" spans="1:4">
      <c r="A131" s="21"/>
      <c r="D131" s="4"/>
    </row>
    <row r="132" ht="13.5" customHeight="1" spans="1:4">
      <c r="A132" s="21"/>
      <c r="D132" s="4"/>
    </row>
    <row r="133" ht="13.5" customHeight="1" spans="1:4">
      <c r="A133" s="21"/>
      <c r="D133" s="4"/>
    </row>
    <row r="134" ht="13.5" customHeight="1" spans="1:4">
      <c r="A134" s="21"/>
      <c r="D134" s="4"/>
    </row>
    <row r="135" ht="13.5" customHeight="1" spans="1:4">
      <c r="A135" s="21"/>
      <c r="D135" s="4"/>
    </row>
    <row r="136" ht="13.5" customHeight="1" spans="1:4">
      <c r="A136" s="21"/>
      <c r="D136" s="4"/>
    </row>
    <row r="137" ht="13.5" customHeight="1" spans="1:4">
      <c r="A137" s="21"/>
      <c r="D137" s="4"/>
    </row>
    <row r="138" ht="13.5" customHeight="1" spans="1:4">
      <c r="A138" s="21"/>
      <c r="D138" s="4"/>
    </row>
    <row r="139" ht="13.5" customHeight="1" spans="1:4">
      <c r="A139" s="21"/>
      <c r="D139" s="4"/>
    </row>
    <row r="140" ht="13.5" customHeight="1" spans="1:4">
      <c r="A140" s="21"/>
      <c r="D140" s="4"/>
    </row>
    <row r="141" ht="13.5" customHeight="1" spans="1:4">
      <c r="A141" s="21"/>
      <c r="D141" s="4"/>
    </row>
    <row r="142" ht="13.5" customHeight="1" spans="1:4">
      <c r="A142" s="21"/>
      <c r="D142" s="4"/>
    </row>
    <row r="143" ht="13.5" customHeight="1" spans="1:4">
      <c r="A143" s="21"/>
      <c r="D143" s="4"/>
    </row>
    <row r="144" ht="13.5" customHeight="1" spans="1:4">
      <c r="A144" s="21"/>
      <c r="D144" s="4"/>
    </row>
    <row r="145" ht="13.5" customHeight="1" spans="1:4">
      <c r="A145" s="21"/>
      <c r="D145" s="4"/>
    </row>
    <row r="146" ht="13.5" customHeight="1" spans="1:4">
      <c r="A146" s="21"/>
      <c r="D146" s="4"/>
    </row>
    <row r="147" ht="13.5" customHeight="1" spans="1:4">
      <c r="A147" s="21"/>
      <c r="D147" s="4"/>
    </row>
    <row r="148" ht="13.5" customHeight="1" spans="1:4">
      <c r="A148" s="21"/>
      <c r="D148" s="4"/>
    </row>
    <row r="149" ht="13.5" customHeight="1" spans="1:4">
      <c r="A149" s="21"/>
      <c r="D149" s="4"/>
    </row>
    <row r="150" ht="13.5" customHeight="1" spans="1:4">
      <c r="A150" s="21"/>
      <c r="D150" s="4"/>
    </row>
    <row r="151" ht="13.5" customHeight="1" spans="1:4">
      <c r="A151" s="21"/>
      <c r="D151" s="4"/>
    </row>
    <row r="152" ht="13.5" customHeight="1" spans="1:4">
      <c r="A152" s="21"/>
      <c r="D152" s="4"/>
    </row>
    <row r="153" ht="13.5" customHeight="1" spans="1:4">
      <c r="A153" s="21"/>
      <c r="D153" s="4"/>
    </row>
    <row r="154" ht="13.5" customHeight="1" spans="1:4">
      <c r="A154" s="21"/>
      <c r="D154" s="4"/>
    </row>
    <row r="155" ht="13.5" customHeight="1" spans="1:4">
      <c r="A155" s="21"/>
      <c r="D155" s="4"/>
    </row>
    <row r="156" ht="13.5" customHeight="1" spans="1:4">
      <c r="A156" s="21"/>
      <c r="D156" s="4"/>
    </row>
    <row r="157" ht="13.5" customHeight="1" spans="1:4">
      <c r="A157" s="21"/>
      <c r="D157" s="4"/>
    </row>
    <row r="158" ht="13.5" customHeight="1" spans="1:4">
      <c r="A158" s="21"/>
      <c r="D158" s="4"/>
    </row>
    <row r="159" ht="13.5" customHeight="1" spans="1:4">
      <c r="A159" s="21"/>
      <c r="D159" s="4"/>
    </row>
    <row r="160" ht="13.5" customHeight="1" spans="1:4">
      <c r="A160" s="21"/>
      <c r="D160" s="4"/>
    </row>
    <row r="161" ht="13.5" customHeight="1" spans="1:4">
      <c r="A161" s="21"/>
      <c r="D161" s="4"/>
    </row>
    <row r="162" ht="13.5" customHeight="1" spans="1:4">
      <c r="A162" s="21"/>
      <c r="D162" s="4"/>
    </row>
    <row r="163" ht="13.5" customHeight="1" spans="1:4">
      <c r="A163" s="21"/>
      <c r="D163" s="4"/>
    </row>
    <row r="164" ht="13.5" customHeight="1" spans="1:4">
      <c r="A164" s="21"/>
      <c r="D164" s="4"/>
    </row>
    <row r="165" ht="13.5" customHeight="1" spans="1:4">
      <c r="A165" s="21"/>
      <c r="D165" s="4"/>
    </row>
    <row r="166" ht="13.5" customHeight="1" spans="1:4">
      <c r="A166" s="21"/>
      <c r="D166" s="4"/>
    </row>
    <row r="167" ht="13.5" customHeight="1" spans="1:4">
      <c r="A167" s="21"/>
      <c r="D167" s="4"/>
    </row>
    <row r="168" ht="13.5" customHeight="1" spans="1:4">
      <c r="A168" s="21"/>
      <c r="D168" s="4"/>
    </row>
    <row r="169" ht="13.5" customHeight="1" spans="1:4">
      <c r="A169" s="21"/>
      <c r="D169" s="4"/>
    </row>
    <row r="170" ht="13.5" customHeight="1" spans="1:4">
      <c r="A170" s="21"/>
      <c r="D170" s="4"/>
    </row>
    <row r="171" ht="13.5" customHeight="1" spans="1:4">
      <c r="A171" s="21"/>
      <c r="D171" s="4"/>
    </row>
    <row r="172" ht="13.5" customHeight="1" spans="1:4">
      <c r="A172" s="21"/>
      <c r="D172" s="4"/>
    </row>
    <row r="173" ht="13.5" customHeight="1" spans="1:4">
      <c r="A173" s="21"/>
      <c r="D173" s="4"/>
    </row>
    <row r="174" ht="13.5" customHeight="1" spans="1:4">
      <c r="A174" s="21"/>
      <c r="D174" s="4"/>
    </row>
    <row r="175" ht="13.5" customHeight="1" spans="1:4">
      <c r="A175" s="21"/>
      <c r="D175" s="4"/>
    </row>
    <row r="176" ht="13.5" customHeight="1" spans="1:4">
      <c r="A176" s="21"/>
      <c r="D176" s="4"/>
    </row>
    <row r="177" ht="13.5" customHeight="1" spans="1:4">
      <c r="A177" s="21"/>
      <c r="D177" s="4"/>
    </row>
    <row r="178" ht="13.5" customHeight="1" spans="1:4">
      <c r="A178" s="21"/>
      <c r="D178" s="4"/>
    </row>
    <row r="179" ht="13.5" customHeight="1" spans="1:4">
      <c r="A179" s="21"/>
      <c r="D179" s="4"/>
    </row>
    <row r="180" ht="13.5" customHeight="1" spans="1:4">
      <c r="A180" s="21"/>
      <c r="D180" s="4"/>
    </row>
    <row r="181" ht="13.5" customHeight="1" spans="1:4">
      <c r="A181" s="21"/>
      <c r="D181" s="4"/>
    </row>
    <row r="182" ht="13.5" customHeight="1" spans="1:4">
      <c r="A182" s="21"/>
      <c r="D182" s="4"/>
    </row>
    <row r="183" ht="13.5" customHeight="1" spans="1:4">
      <c r="A183" s="21"/>
      <c r="D183" s="4"/>
    </row>
    <row r="184" ht="13.5" customHeight="1" spans="1:4">
      <c r="A184" s="21"/>
      <c r="D184" s="4"/>
    </row>
    <row r="185" ht="13.5" customHeight="1" spans="1:4">
      <c r="A185" s="21"/>
      <c r="D185" s="4"/>
    </row>
    <row r="186" ht="13.5" customHeight="1" spans="1:4">
      <c r="A186" s="21"/>
      <c r="D186" s="4"/>
    </row>
    <row r="187" ht="13.5" customHeight="1" spans="1:4">
      <c r="A187" s="21"/>
      <c r="D187" s="4"/>
    </row>
    <row r="188" ht="13.5" customHeight="1" spans="1:4">
      <c r="A188" s="21"/>
      <c r="D188" s="4"/>
    </row>
    <row r="189" ht="13.5" customHeight="1" spans="1:4">
      <c r="A189" s="21"/>
      <c r="D189" s="4"/>
    </row>
    <row r="190" ht="13.5" customHeight="1" spans="1:4">
      <c r="A190" s="21"/>
      <c r="D190" s="4"/>
    </row>
    <row r="191" ht="13.5" customHeight="1" spans="1:4">
      <c r="A191" s="21"/>
      <c r="D191" s="4"/>
    </row>
    <row r="192" ht="13.5" customHeight="1" spans="1:4">
      <c r="A192" s="21"/>
      <c r="D192" s="4"/>
    </row>
    <row r="193" ht="13.5" customHeight="1" spans="1:4">
      <c r="A193" s="21"/>
      <c r="D193" s="4"/>
    </row>
    <row r="194" ht="13.5" customHeight="1" spans="1:4">
      <c r="A194" s="21"/>
      <c r="D194" s="4"/>
    </row>
    <row r="195" ht="13.5" customHeight="1" spans="1:4">
      <c r="A195" s="21"/>
      <c r="D195" s="4"/>
    </row>
    <row r="196" ht="13.5" customHeight="1" spans="1:4">
      <c r="A196" s="21"/>
      <c r="D196" s="4"/>
    </row>
    <row r="197" ht="13.5" customHeight="1" spans="1:4">
      <c r="A197" s="21"/>
      <c r="D197" s="4"/>
    </row>
    <row r="198" ht="13.5" customHeight="1" spans="1:4">
      <c r="A198" s="21"/>
      <c r="D198" s="4"/>
    </row>
    <row r="199" ht="13.5" customHeight="1" spans="1:4">
      <c r="A199" s="21"/>
      <c r="D199" s="4"/>
    </row>
    <row r="200" ht="13.5" customHeight="1" spans="1:4">
      <c r="A200" s="21"/>
      <c r="D200" s="4"/>
    </row>
    <row r="201" ht="13.5" customHeight="1" spans="1:4">
      <c r="A201" s="21"/>
      <c r="D201" s="4"/>
    </row>
    <row r="202" ht="13.5" customHeight="1" spans="1:4">
      <c r="A202" s="21"/>
      <c r="D202" s="4"/>
    </row>
    <row r="203" ht="13.5" customHeight="1" spans="1:4">
      <c r="A203" s="21"/>
      <c r="D203" s="4"/>
    </row>
    <row r="204" ht="13.5" customHeight="1" spans="1:4">
      <c r="A204" s="21"/>
      <c r="D204" s="4"/>
    </row>
    <row r="205" ht="13.5" customHeight="1" spans="1:4">
      <c r="A205" s="21"/>
      <c r="D205" s="4"/>
    </row>
    <row r="206" ht="13.5" customHeight="1" spans="1:4">
      <c r="A206" s="21"/>
      <c r="D206" s="4"/>
    </row>
    <row r="207" ht="13.5" customHeight="1" spans="1:4">
      <c r="A207" s="21"/>
      <c r="D207" s="4"/>
    </row>
    <row r="208" ht="13.5" customHeight="1" spans="1:4">
      <c r="A208" s="21"/>
      <c r="D208" s="4"/>
    </row>
    <row r="209" ht="13.5" customHeight="1" spans="1:4">
      <c r="A209" s="21"/>
      <c r="D209" s="4"/>
    </row>
    <row r="210" ht="13.5" customHeight="1" spans="1:4">
      <c r="A210" s="21"/>
      <c r="D210" s="4"/>
    </row>
    <row r="211" ht="13.5" customHeight="1" spans="1:4">
      <c r="A211" s="21"/>
      <c r="D211" s="4"/>
    </row>
    <row r="212" ht="13.5" customHeight="1" spans="1:4">
      <c r="A212" s="21"/>
      <c r="D212" s="4"/>
    </row>
    <row r="213" ht="13.5" customHeight="1" spans="1:4">
      <c r="A213" s="21"/>
      <c r="D213" s="4"/>
    </row>
    <row r="214" ht="13.5" customHeight="1" spans="1:4">
      <c r="A214" s="21"/>
      <c r="D214" s="4"/>
    </row>
    <row r="215" ht="13.5" customHeight="1" spans="1:4">
      <c r="A215" s="21"/>
      <c r="D215" s="4"/>
    </row>
    <row r="216" ht="13.5" customHeight="1" spans="1:4">
      <c r="A216" s="21"/>
      <c r="D216" s="4"/>
    </row>
    <row r="217" ht="13.5" customHeight="1" spans="1:4">
      <c r="A217" s="21"/>
      <c r="D217" s="4"/>
    </row>
    <row r="218" ht="13.5" customHeight="1" spans="1:4">
      <c r="A218" s="21"/>
      <c r="D218" s="4"/>
    </row>
    <row r="219" ht="13.5" customHeight="1" spans="1:4">
      <c r="A219" s="21"/>
      <c r="D219" s="4"/>
    </row>
    <row r="220" ht="13.5" customHeight="1" spans="1:4">
      <c r="A220" s="21"/>
      <c r="D220" s="4"/>
    </row>
    <row r="221" ht="13.5" customHeight="1" spans="1:4">
      <c r="A221" s="21"/>
      <c r="D221" s="4"/>
    </row>
    <row r="222" ht="13.5" customHeight="1" spans="1:4">
      <c r="A222" s="21"/>
      <c r="D222" s="4"/>
    </row>
    <row r="223" ht="13.5" customHeight="1" spans="1:4">
      <c r="A223" s="21"/>
      <c r="D223" s="4"/>
    </row>
    <row r="224" ht="13.5" customHeight="1" spans="1:4">
      <c r="A224" s="21"/>
      <c r="D224" s="4"/>
    </row>
    <row r="225" ht="13.5" customHeight="1" spans="1:4">
      <c r="A225" s="21"/>
      <c r="D225" s="4"/>
    </row>
    <row r="226" ht="13.5" customHeight="1" spans="1:4">
      <c r="A226" s="21"/>
      <c r="D226" s="4"/>
    </row>
    <row r="227" ht="13.5" customHeight="1" spans="1:4">
      <c r="A227" s="21"/>
      <c r="D227" s="4"/>
    </row>
    <row r="228" ht="13.5" customHeight="1" spans="1:4">
      <c r="A228" s="21"/>
      <c r="D228" s="4"/>
    </row>
    <row r="229" ht="13.5" customHeight="1" spans="1:4">
      <c r="A229" s="21"/>
      <c r="D229" s="4"/>
    </row>
    <row r="230" ht="13.5" customHeight="1" spans="1:4">
      <c r="A230" s="21"/>
      <c r="D230" s="4"/>
    </row>
    <row r="231" ht="13.5" customHeight="1" spans="1:4">
      <c r="A231" s="21"/>
      <c r="D231" s="4"/>
    </row>
    <row r="232" ht="13.5" customHeight="1" spans="1:4">
      <c r="A232" s="21"/>
      <c r="D232" s="4"/>
    </row>
    <row r="233" ht="13.5" customHeight="1" spans="1:4">
      <c r="A233" s="21"/>
      <c r="D233" s="4"/>
    </row>
    <row r="234" ht="13.5" customHeight="1" spans="1:4">
      <c r="A234" s="21"/>
      <c r="D234" s="4"/>
    </row>
    <row r="235" ht="13.5" customHeight="1" spans="1:4">
      <c r="A235" s="21"/>
      <c r="D235" s="4"/>
    </row>
    <row r="236" ht="13.5" customHeight="1" spans="1:4">
      <c r="A236" s="21"/>
      <c r="D236" s="4"/>
    </row>
    <row r="237" ht="13.5" customHeight="1" spans="1:4">
      <c r="A237" s="21"/>
      <c r="D237" s="4"/>
    </row>
    <row r="238" ht="13.5" customHeight="1" spans="1:4">
      <c r="A238" s="21"/>
      <c r="D238" s="4"/>
    </row>
    <row r="239" ht="13.5" customHeight="1" spans="1:4">
      <c r="A239" s="21"/>
      <c r="D239" s="4"/>
    </row>
    <row r="240" ht="13.5" customHeight="1" spans="1:4">
      <c r="A240" s="21"/>
      <c r="D240" s="4"/>
    </row>
    <row r="241" ht="13.5" customHeight="1" spans="1:4">
      <c r="A241" s="21"/>
      <c r="D241" s="4"/>
    </row>
    <row r="242" ht="13.5" customHeight="1" spans="1:4">
      <c r="A242" s="21"/>
      <c r="D242" s="4"/>
    </row>
    <row r="243" ht="13.5" customHeight="1" spans="1:4">
      <c r="A243" s="21"/>
      <c r="D243" s="4"/>
    </row>
    <row r="244" ht="13.5" customHeight="1" spans="1:4">
      <c r="A244" s="21"/>
      <c r="D244" s="4"/>
    </row>
    <row r="245" ht="13.5" customHeight="1" spans="1:4">
      <c r="A245" s="21"/>
      <c r="D245" s="4"/>
    </row>
    <row r="246" ht="13.5" customHeight="1" spans="1:4">
      <c r="A246" s="21"/>
      <c r="D246" s="4"/>
    </row>
    <row r="247" ht="13.5" customHeight="1" spans="1:4">
      <c r="A247" s="21"/>
      <c r="D247" s="4"/>
    </row>
    <row r="248" ht="13.5" customHeight="1" spans="1:4">
      <c r="A248" s="21"/>
      <c r="D248" s="4"/>
    </row>
    <row r="249" ht="13.5" customHeight="1" spans="1:4">
      <c r="A249" s="21"/>
      <c r="D249" s="4"/>
    </row>
    <row r="250" ht="13.5" customHeight="1" spans="1:4">
      <c r="A250" s="21"/>
      <c r="D250" s="4"/>
    </row>
    <row r="251" ht="13.5" customHeight="1" spans="1:4">
      <c r="A251" s="21"/>
      <c r="D251" s="4"/>
    </row>
    <row r="252" ht="13.5" customHeight="1" spans="1:4">
      <c r="A252" s="21"/>
      <c r="D252" s="4"/>
    </row>
    <row r="253" ht="13.5" customHeight="1" spans="1:4">
      <c r="A253" s="21"/>
      <c r="D253" s="4"/>
    </row>
    <row r="254" ht="13.5" customHeight="1" spans="1:4">
      <c r="A254" s="21"/>
      <c r="D254" s="4"/>
    </row>
    <row r="255" ht="13.5" customHeight="1" spans="1:4">
      <c r="A255" s="21"/>
      <c r="D255" s="4"/>
    </row>
    <row r="256" ht="13.5" customHeight="1" spans="1:4">
      <c r="A256" s="21"/>
      <c r="D256" s="4"/>
    </row>
    <row r="257" ht="13.5" customHeight="1" spans="1:4">
      <c r="A257" s="21"/>
      <c r="D257" s="4"/>
    </row>
    <row r="258" ht="13.5" customHeight="1" spans="1:4">
      <c r="A258" s="21"/>
      <c r="D258" s="4"/>
    </row>
    <row r="259" ht="13.5" customHeight="1" spans="1:4">
      <c r="A259" s="21"/>
      <c r="D259" s="4"/>
    </row>
    <row r="260" ht="13.5" customHeight="1" spans="1:4">
      <c r="A260" s="21"/>
      <c r="D260" s="4"/>
    </row>
    <row r="261" ht="13.5" customHeight="1" spans="1:4">
      <c r="A261" s="21"/>
      <c r="D261" s="4"/>
    </row>
    <row r="262" ht="13.5" customHeight="1" spans="1:4">
      <c r="A262" s="21"/>
      <c r="D262" s="4"/>
    </row>
    <row r="263" ht="13.5" customHeight="1" spans="1:4">
      <c r="A263" s="21"/>
      <c r="D263" s="4"/>
    </row>
    <row r="264" ht="13.5" customHeight="1" spans="1:4">
      <c r="A264" s="21"/>
      <c r="D264" s="4"/>
    </row>
    <row r="265" ht="13.5" customHeight="1" spans="1:4">
      <c r="A265" s="21"/>
      <c r="D265" s="4"/>
    </row>
    <row r="266" ht="13.5" customHeight="1" spans="1:4">
      <c r="A266" s="21"/>
      <c r="D266" s="4"/>
    </row>
    <row r="267" ht="13.5" customHeight="1" spans="1:4">
      <c r="A267" s="21"/>
      <c r="D267" s="4"/>
    </row>
    <row r="268" ht="13.5" customHeight="1" spans="1:4">
      <c r="A268" s="21"/>
      <c r="D268" s="4"/>
    </row>
    <row r="269" ht="13.5" customHeight="1" spans="1:4">
      <c r="A269" s="21"/>
      <c r="D269" s="4"/>
    </row>
    <row r="270" ht="13.5" customHeight="1" spans="1:4">
      <c r="A270" s="21"/>
      <c r="D270" s="4"/>
    </row>
    <row r="271" ht="13.5" customHeight="1" spans="1:4">
      <c r="A271" s="21"/>
      <c r="D271" s="4"/>
    </row>
    <row r="272" ht="13.5" customHeight="1" spans="1:4">
      <c r="A272" s="21"/>
      <c r="D272" s="4"/>
    </row>
    <row r="273" ht="13.5" customHeight="1" spans="1:4">
      <c r="A273" s="21"/>
      <c r="D273" s="4"/>
    </row>
    <row r="274" ht="13.5" customHeight="1" spans="1:4">
      <c r="A274" s="21"/>
      <c r="D274" s="4"/>
    </row>
    <row r="275" ht="13.5" customHeight="1" spans="1:4">
      <c r="A275" s="21"/>
      <c r="D275" s="4"/>
    </row>
    <row r="276" ht="13.5" customHeight="1" spans="1:4">
      <c r="A276" s="21"/>
      <c r="D276" s="4"/>
    </row>
    <row r="277" ht="13.5" customHeight="1" spans="1:4">
      <c r="A277" s="21"/>
      <c r="D277" s="4"/>
    </row>
    <row r="278" ht="13.5" customHeight="1" spans="1:4">
      <c r="A278" s="21"/>
      <c r="D278" s="4"/>
    </row>
    <row r="279" ht="13.5" customHeight="1" spans="1:4">
      <c r="A279" s="21"/>
      <c r="D279" s="4"/>
    </row>
    <row r="280" ht="13.5" customHeight="1" spans="1:4">
      <c r="A280" s="21"/>
      <c r="D280" s="4"/>
    </row>
    <row r="281" ht="13.5" customHeight="1" spans="1:4">
      <c r="A281" s="21"/>
      <c r="D281" s="4"/>
    </row>
    <row r="282" ht="13.5" customHeight="1" spans="1:4">
      <c r="A282" s="21"/>
      <c r="D282" s="4"/>
    </row>
    <row r="283" ht="13.5" customHeight="1" spans="1:4">
      <c r="A283" s="21"/>
      <c r="D283" s="4"/>
    </row>
    <row r="284" ht="13.5" customHeight="1" spans="1:4">
      <c r="A284" s="21"/>
      <c r="D284" s="4"/>
    </row>
    <row r="285" ht="13.5" customHeight="1" spans="1:4">
      <c r="A285" s="21"/>
      <c r="D285" s="4"/>
    </row>
    <row r="286" ht="13.5" customHeight="1" spans="1:4">
      <c r="A286" s="21"/>
      <c r="D286" s="4"/>
    </row>
    <row r="287" ht="13.5" customHeight="1" spans="1:4">
      <c r="A287" s="21"/>
      <c r="D287" s="4"/>
    </row>
    <row r="288" ht="13.5" customHeight="1" spans="1:4">
      <c r="A288" s="21"/>
      <c r="D288" s="4"/>
    </row>
    <row r="289" ht="13.5" customHeight="1" spans="1:4">
      <c r="A289" s="21"/>
      <c r="D289" s="4"/>
    </row>
    <row r="290" ht="13.5" customHeight="1" spans="1:4">
      <c r="A290" s="21"/>
      <c r="D290" s="4"/>
    </row>
    <row r="291" ht="13.5" customHeight="1" spans="1:4">
      <c r="A291" s="21"/>
      <c r="D291" s="4"/>
    </row>
    <row r="292" ht="13.5" customHeight="1" spans="1:4">
      <c r="A292" s="21"/>
      <c r="D292" s="4"/>
    </row>
    <row r="293" ht="13.5" customHeight="1" spans="1:4">
      <c r="A293" s="21"/>
      <c r="D293" s="4"/>
    </row>
    <row r="294" ht="13.5" customHeight="1" spans="1:4">
      <c r="A294" s="21"/>
      <c r="D294" s="4"/>
    </row>
    <row r="295" ht="13.5" customHeight="1" spans="1:4">
      <c r="A295" s="21"/>
      <c r="D295" s="4"/>
    </row>
    <row r="296" ht="13.5" customHeight="1" spans="1:4">
      <c r="A296" s="21"/>
      <c r="D296" s="4"/>
    </row>
    <row r="297" ht="13.5" customHeight="1" spans="1:4">
      <c r="A297" s="21"/>
      <c r="D297" s="4"/>
    </row>
    <row r="298" ht="13.5" customHeight="1" spans="1:4">
      <c r="A298" s="21"/>
      <c r="D298" s="4"/>
    </row>
    <row r="299" ht="13.5" customHeight="1" spans="1:4">
      <c r="A299" s="21"/>
      <c r="D299" s="4"/>
    </row>
    <row r="300" ht="13.5" customHeight="1" spans="1:4">
      <c r="A300" s="21"/>
      <c r="D300" s="4"/>
    </row>
    <row r="301" ht="13.5" customHeight="1" spans="1:4">
      <c r="A301" s="21"/>
      <c r="D301" s="4"/>
    </row>
    <row r="302" ht="13.5" customHeight="1" spans="1:4">
      <c r="A302" s="21"/>
      <c r="D302" s="4"/>
    </row>
    <row r="303" ht="13.5" customHeight="1" spans="1:4">
      <c r="A303" s="21"/>
      <c r="D303" s="4"/>
    </row>
    <row r="304" ht="13.5" customHeight="1" spans="1:4">
      <c r="A304" s="21"/>
      <c r="D304" s="4"/>
    </row>
    <row r="305" ht="13.5" customHeight="1" spans="1:4">
      <c r="A305" s="21"/>
      <c r="D305" s="4"/>
    </row>
    <row r="306" ht="13.5" customHeight="1" spans="1:4">
      <c r="A306" s="21"/>
      <c r="D306" s="4"/>
    </row>
    <row r="307" ht="13.5" customHeight="1" spans="1:4">
      <c r="A307" s="21"/>
      <c r="D307" s="4"/>
    </row>
    <row r="308" ht="13.5" customHeight="1" spans="1:4">
      <c r="A308" s="21"/>
      <c r="D308" s="4"/>
    </row>
    <row r="309" ht="13.5" customHeight="1" spans="1:4">
      <c r="A309" s="21"/>
      <c r="D309" s="4"/>
    </row>
    <row r="310" ht="13.5" customHeight="1" spans="1:4">
      <c r="A310" s="21"/>
      <c r="D310" s="4"/>
    </row>
    <row r="311" ht="13.5" customHeight="1" spans="1:4">
      <c r="A311" s="21"/>
      <c r="D311" s="4"/>
    </row>
    <row r="312" ht="13.5" customHeight="1" spans="1:4">
      <c r="A312" s="21"/>
      <c r="D312" s="4"/>
    </row>
    <row r="313" ht="13.5" customHeight="1" spans="1:4">
      <c r="A313" s="21"/>
      <c r="D313" s="4"/>
    </row>
    <row r="314" ht="13.5" customHeight="1" spans="1:4">
      <c r="A314" s="21"/>
      <c r="D314" s="4"/>
    </row>
    <row r="315" ht="13.5" customHeight="1" spans="1:4">
      <c r="A315" s="21"/>
      <c r="D315" s="4"/>
    </row>
    <row r="316" ht="13.5" customHeight="1" spans="1:4">
      <c r="A316" s="21"/>
      <c r="D316" s="4"/>
    </row>
    <row r="317" ht="13.5" customHeight="1" spans="1:4">
      <c r="A317" s="21"/>
      <c r="D317" s="4"/>
    </row>
    <row r="318" ht="13.5" customHeight="1" spans="1:4">
      <c r="A318" s="21"/>
      <c r="D318" s="4"/>
    </row>
    <row r="319" ht="13.5" customHeight="1" spans="1:4">
      <c r="A319" s="21"/>
      <c r="D319" s="4"/>
    </row>
    <row r="320" ht="13.5" customHeight="1" spans="1:4">
      <c r="A320" s="21"/>
      <c r="D320" s="4"/>
    </row>
    <row r="321" ht="13.5" customHeight="1" spans="1:4">
      <c r="A321" s="21"/>
      <c r="D321" s="4"/>
    </row>
    <row r="322" ht="13.5" customHeight="1" spans="1:4">
      <c r="A322" s="21"/>
      <c r="D322" s="4"/>
    </row>
    <row r="323" ht="13.5" customHeight="1" spans="1:4">
      <c r="A323" s="21"/>
      <c r="D323" s="4"/>
    </row>
    <row r="324" ht="13.5" customHeight="1" spans="1:4">
      <c r="A324" s="21"/>
      <c r="D324" s="4"/>
    </row>
    <row r="325" ht="13.5" customHeight="1" spans="1:4">
      <c r="A325" s="21"/>
      <c r="D325" s="4"/>
    </row>
    <row r="326" ht="13.5" customHeight="1" spans="1:4">
      <c r="A326" s="21"/>
      <c r="D326" s="4"/>
    </row>
    <row r="327" ht="13.5" customHeight="1" spans="1:4">
      <c r="A327" s="21"/>
      <c r="D327" s="4"/>
    </row>
    <row r="328" ht="13.5" customHeight="1" spans="1:4">
      <c r="A328" s="21"/>
      <c r="D328" s="4"/>
    </row>
    <row r="329" ht="13.5" customHeight="1" spans="1:4">
      <c r="A329" s="21"/>
      <c r="D329" s="4"/>
    </row>
    <row r="330" ht="13.5" customHeight="1" spans="1:4">
      <c r="A330" s="21"/>
      <c r="D330" s="4"/>
    </row>
    <row r="331" ht="13.5" customHeight="1" spans="1:4">
      <c r="A331" s="21"/>
      <c r="D331" s="4"/>
    </row>
    <row r="332" ht="13.5" customHeight="1" spans="1:4">
      <c r="A332" s="21"/>
      <c r="D332" s="4"/>
    </row>
    <row r="333" ht="13.5" customHeight="1" spans="1:4">
      <c r="A333" s="21"/>
      <c r="D333" s="4"/>
    </row>
    <row r="334" ht="13.5" customHeight="1" spans="1:4">
      <c r="A334" s="21"/>
      <c r="D334" s="4"/>
    </row>
    <row r="335" ht="13.5" customHeight="1" spans="1:4">
      <c r="A335" s="21"/>
      <c r="D335" s="4"/>
    </row>
    <row r="336" ht="13.5" customHeight="1" spans="1:4">
      <c r="A336" s="21"/>
      <c r="D336" s="4"/>
    </row>
    <row r="337" ht="13.5" customHeight="1" spans="1:4">
      <c r="A337" s="21"/>
      <c r="D337" s="4"/>
    </row>
    <row r="338" ht="13.5" customHeight="1" spans="1:4">
      <c r="A338" s="21"/>
      <c r="D338" s="4"/>
    </row>
    <row r="339" ht="13.5" customHeight="1" spans="1:4">
      <c r="A339" s="21"/>
      <c r="D339" s="4"/>
    </row>
    <row r="340" ht="13.5" customHeight="1" spans="1:4">
      <c r="A340" s="21"/>
      <c r="D340" s="4"/>
    </row>
    <row r="341" ht="13.5" customHeight="1" spans="1:4">
      <c r="A341" s="21"/>
      <c r="D341" s="4"/>
    </row>
    <row r="342" ht="13.5" customHeight="1" spans="1:4">
      <c r="A342" s="21"/>
      <c r="D342" s="4"/>
    </row>
    <row r="343" ht="13.5" customHeight="1" spans="1:4">
      <c r="A343" s="21"/>
      <c r="D343" s="4"/>
    </row>
    <row r="344" ht="13.5" customHeight="1" spans="1:4">
      <c r="A344" s="21"/>
      <c r="D344" s="4"/>
    </row>
    <row r="345" ht="13.5" customHeight="1" spans="1:4">
      <c r="A345" s="21"/>
      <c r="D345" s="4"/>
    </row>
    <row r="346" ht="13.5" customHeight="1" spans="1:4">
      <c r="A346" s="21"/>
      <c r="D346" s="4"/>
    </row>
    <row r="347" ht="13.5" customHeight="1" spans="1:4">
      <c r="A347" s="21"/>
      <c r="D347" s="4"/>
    </row>
    <row r="348" ht="13.5" customHeight="1" spans="1:4">
      <c r="A348" s="21"/>
      <c r="D348" s="4"/>
    </row>
    <row r="349" ht="13.5" customHeight="1" spans="1:4">
      <c r="A349" s="21"/>
      <c r="D349" s="4"/>
    </row>
    <row r="350" ht="13.5" customHeight="1" spans="1:4">
      <c r="A350" s="21"/>
      <c r="D350" s="4"/>
    </row>
    <row r="351" ht="13.5" customHeight="1" spans="1:4">
      <c r="A351" s="21"/>
      <c r="D351" s="4"/>
    </row>
    <row r="352" ht="13.5" customHeight="1" spans="1:4">
      <c r="A352" s="21"/>
      <c r="D352" s="4"/>
    </row>
    <row r="353" ht="13.5" customHeight="1" spans="1:4">
      <c r="A353" s="21"/>
      <c r="D353" s="4"/>
    </row>
    <row r="354" ht="13.5" customHeight="1" spans="1:4">
      <c r="A354" s="21"/>
      <c r="D354" s="4"/>
    </row>
    <row r="355" ht="13.5" customHeight="1" spans="1:4">
      <c r="A355" s="21"/>
      <c r="D355" s="4"/>
    </row>
    <row r="356" ht="13.5" customHeight="1" spans="1:4">
      <c r="A356" s="21"/>
      <c r="D356" s="4"/>
    </row>
    <row r="357" ht="13.5" customHeight="1" spans="1:4">
      <c r="A357" s="21"/>
      <c r="D357" s="4"/>
    </row>
    <row r="358" ht="13.5" customHeight="1" spans="1:4">
      <c r="A358" s="21"/>
      <c r="D358" s="4"/>
    </row>
    <row r="359" ht="13.5" customHeight="1" spans="1:4">
      <c r="A359" s="21"/>
      <c r="D359" s="4"/>
    </row>
    <row r="360" ht="13.5" customHeight="1" spans="1:4">
      <c r="A360" s="21"/>
      <c r="D360" s="4"/>
    </row>
    <row r="361" ht="13.5" customHeight="1" spans="1:4">
      <c r="A361" s="21"/>
      <c r="D361" s="4"/>
    </row>
    <row r="362" ht="13.5" customHeight="1" spans="1:4">
      <c r="A362" s="21"/>
      <c r="D362" s="4"/>
    </row>
    <row r="363" ht="13.5" customHeight="1" spans="1:4">
      <c r="A363" s="21"/>
      <c r="D363" s="4"/>
    </row>
    <row r="364" ht="13.5" customHeight="1" spans="1:4">
      <c r="A364" s="21"/>
      <c r="D364" s="4"/>
    </row>
    <row r="365" ht="13.5" customHeight="1" spans="1:4">
      <c r="A365" s="21"/>
      <c r="D365" s="4"/>
    </row>
    <row r="366" ht="13.5" customHeight="1" spans="1:4">
      <c r="A366" s="21"/>
      <c r="D366" s="4"/>
    </row>
    <row r="367" ht="13.5" customHeight="1" spans="1:4">
      <c r="A367" s="21"/>
      <c r="D367" s="4"/>
    </row>
    <row r="368" ht="13.5" customHeight="1" spans="1:4">
      <c r="A368" s="21"/>
      <c r="D368" s="4"/>
    </row>
    <row r="369" ht="13.5" customHeight="1" spans="1:4">
      <c r="A369" s="21"/>
      <c r="D369" s="4"/>
    </row>
    <row r="370" ht="13.5" customHeight="1" spans="1:4">
      <c r="A370" s="21"/>
      <c r="D370" s="4"/>
    </row>
    <row r="371" ht="13.5" customHeight="1" spans="1:4">
      <c r="A371" s="21"/>
      <c r="D371" s="4"/>
    </row>
    <row r="372" ht="13.5" customHeight="1" spans="1:4">
      <c r="A372" s="21"/>
      <c r="D372" s="4"/>
    </row>
    <row r="373" ht="13.5" customHeight="1" spans="1:4">
      <c r="A373" s="21"/>
      <c r="D373" s="4"/>
    </row>
    <row r="374" ht="13.5" customHeight="1" spans="1:4">
      <c r="A374" s="21"/>
      <c r="D374" s="4"/>
    </row>
    <row r="375" ht="13.5" customHeight="1" spans="1:4">
      <c r="A375" s="21"/>
      <c r="D375" s="4"/>
    </row>
    <row r="376" ht="13.5" customHeight="1" spans="1:4">
      <c r="A376" s="21"/>
      <c r="D376" s="4"/>
    </row>
    <row r="377" ht="13.5" customHeight="1" spans="1:4">
      <c r="A377" s="21"/>
      <c r="D377" s="4"/>
    </row>
    <row r="378" ht="13.5" customHeight="1" spans="1:4">
      <c r="A378" s="21"/>
      <c r="D378" s="4"/>
    </row>
    <row r="379" ht="13.5" customHeight="1" spans="1:4">
      <c r="A379" s="21"/>
      <c r="D379" s="4"/>
    </row>
    <row r="380" ht="13.5" customHeight="1" spans="1:4">
      <c r="A380" s="21"/>
      <c r="D380" s="4"/>
    </row>
    <row r="381" ht="13.5" customHeight="1" spans="1:4">
      <c r="A381" s="21"/>
      <c r="D381" s="4"/>
    </row>
    <row r="382" ht="13.5" customHeight="1" spans="1:4">
      <c r="A382" s="21"/>
      <c r="D382" s="4"/>
    </row>
    <row r="383" ht="13.5" customHeight="1" spans="1:4">
      <c r="A383" s="21"/>
      <c r="D383" s="4"/>
    </row>
    <row r="384" ht="13.5" customHeight="1" spans="1:4">
      <c r="A384" s="21"/>
      <c r="D384" s="4"/>
    </row>
    <row r="385" ht="13.5" customHeight="1" spans="1:4">
      <c r="A385" s="21"/>
      <c r="D385" s="4"/>
    </row>
    <row r="386" ht="13.5" customHeight="1" spans="1:4">
      <c r="A386" s="21"/>
      <c r="D386" s="4"/>
    </row>
    <row r="387" ht="13.5" customHeight="1" spans="1:4">
      <c r="A387" s="21"/>
      <c r="D387" s="4"/>
    </row>
    <row r="388" ht="13.5" customHeight="1" spans="1:4">
      <c r="A388" s="21"/>
      <c r="D388" s="4"/>
    </row>
    <row r="389" ht="13.5" customHeight="1" spans="1:4">
      <c r="A389" s="21"/>
      <c r="D389" s="4"/>
    </row>
    <row r="390" ht="13.5" customHeight="1" spans="1:4">
      <c r="A390" s="21"/>
      <c r="D390" s="4"/>
    </row>
    <row r="391" ht="13.5" customHeight="1" spans="1:4">
      <c r="A391" s="21"/>
      <c r="D391" s="4"/>
    </row>
    <row r="392" ht="13.5" customHeight="1" spans="1:4">
      <c r="A392" s="21"/>
      <c r="D392" s="4"/>
    </row>
    <row r="393" ht="13.5" customHeight="1" spans="1:4">
      <c r="A393" s="21"/>
      <c r="D393" s="4"/>
    </row>
    <row r="394" ht="13.5" customHeight="1" spans="1:4">
      <c r="A394" s="21"/>
      <c r="D394" s="4"/>
    </row>
    <row r="395" ht="13.5" customHeight="1" spans="1:4">
      <c r="A395" s="21"/>
      <c r="D395" s="4"/>
    </row>
    <row r="396" ht="13.5" customHeight="1" spans="1:4">
      <c r="A396" s="21"/>
      <c r="D396" s="4"/>
    </row>
    <row r="397" ht="13.5" customHeight="1" spans="1:4">
      <c r="A397" s="21"/>
      <c r="D397" s="4"/>
    </row>
    <row r="398" ht="13.5" customHeight="1" spans="1:4">
      <c r="A398" s="21"/>
      <c r="D398" s="4"/>
    </row>
    <row r="399" ht="13.5" customHeight="1" spans="1:4">
      <c r="A399" s="21"/>
      <c r="D399" s="4"/>
    </row>
    <row r="400" ht="13.5" customHeight="1" spans="1:4">
      <c r="A400" s="21"/>
      <c r="D400" s="4"/>
    </row>
    <row r="401" ht="13.5" customHeight="1" spans="1:4">
      <c r="A401" s="21"/>
      <c r="D401" s="4"/>
    </row>
    <row r="402" ht="13.5" customHeight="1" spans="1:4">
      <c r="A402" s="21"/>
      <c r="D402" s="4"/>
    </row>
    <row r="403" ht="13.5" customHeight="1" spans="1:4">
      <c r="A403" s="21"/>
      <c r="D403" s="4"/>
    </row>
    <row r="404" ht="13.5" customHeight="1" spans="1:4">
      <c r="A404" s="21"/>
      <c r="D404" s="4"/>
    </row>
    <row r="405" ht="13.5" customHeight="1" spans="1:4">
      <c r="A405" s="21"/>
      <c r="D405" s="4"/>
    </row>
    <row r="406" ht="13.5" customHeight="1" spans="1:4">
      <c r="A406" s="21"/>
      <c r="D406" s="4"/>
    </row>
    <row r="407" ht="13.5" customHeight="1" spans="1:4">
      <c r="A407" s="21"/>
      <c r="D407" s="4"/>
    </row>
    <row r="408" ht="13.5" customHeight="1" spans="1:4">
      <c r="A408" s="21"/>
      <c r="D408" s="4"/>
    </row>
    <row r="409" ht="13.5" customHeight="1" spans="1:4">
      <c r="A409" s="21"/>
      <c r="D409" s="4"/>
    </row>
    <row r="410" ht="13.5" customHeight="1" spans="1:4">
      <c r="A410" s="21"/>
      <c r="D410" s="4"/>
    </row>
    <row r="411" ht="13.5" customHeight="1" spans="1:4">
      <c r="A411" s="21"/>
      <c r="D411" s="4"/>
    </row>
    <row r="412" ht="13.5" customHeight="1" spans="1:4">
      <c r="A412" s="21"/>
      <c r="D412" s="4"/>
    </row>
    <row r="413" ht="13.5" customHeight="1" spans="1:4">
      <c r="A413" s="21"/>
      <c r="D413" s="4"/>
    </row>
    <row r="414" ht="13.5" customHeight="1" spans="1:4">
      <c r="A414" s="21"/>
      <c r="D414" s="4"/>
    </row>
    <row r="415" ht="13.5" customHeight="1" spans="1:4">
      <c r="A415" s="21"/>
      <c r="D415" s="4"/>
    </row>
    <row r="416" ht="13.5" customHeight="1" spans="1:4">
      <c r="A416" s="21"/>
      <c r="D416" s="4"/>
    </row>
    <row r="417" ht="13.5" customHeight="1" spans="1:4">
      <c r="A417" s="21"/>
      <c r="D417" s="4"/>
    </row>
    <row r="418" ht="13.5" customHeight="1" spans="1:4">
      <c r="A418" s="21"/>
      <c r="D418" s="4"/>
    </row>
    <row r="419" ht="13.5" customHeight="1" spans="1:4">
      <c r="A419" s="21"/>
      <c r="D419" s="4"/>
    </row>
    <row r="420" ht="13.5" customHeight="1" spans="1:4">
      <c r="A420" s="21"/>
      <c r="D420" s="4"/>
    </row>
    <row r="421" ht="13.5" customHeight="1" spans="1:4">
      <c r="A421" s="21"/>
      <c r="D421" s="4"/>
    </row>
    <row r="422" ht="13.5" customHeight="1" spans="1:4">
      <c r="A422" s="21"/>
      <c r="D422" s="4"/>
    </row>
    <row r="423" ht="13.5" customHeight="1" spans="1:4">
      <c r="A423" s="21"/>
      <c r="D423" s="4"/>
    </row>
    <row r="424" ht="13.5" customHeight="1" spans="1:4">
      <c r="A424" s="21"/>
      <c r="D424" s="4"/>
    </row>
    <row r="425" ht="13.5" customHeight="1" spans="1:4">
      <c r="A425" s="21"/>
      <c r="D425" s="4"/>
    </row>
    <row r="426" ht="13.5" customHeight="1" spans="1:4">
      <c r="A426" s="21"/>
      <c r="D426" s="4"/>
    </row>
    <row r="427" ht="13.5" customHeight="1" spans="1:4">
      <c r="A427" s="21"/>
      <c r="D427" s="4"/>
    </row>
    <row r="428" ht="13.5" customHeight="1" spans="1:4">
      <c r="A428" s="21"/>
      <c r="D428" s="4"/>
    </row>
    <row r="429" ht="13.5" customHeight="1" spans="1:4">
      <c r="A429" s="21"/>
      <c r="D429" s="4"/>
    </row>
    <row r="430" ht="13.5" customHeight="1" spans="1:4">
      <c r="A430" s="21"/>
      <c r="D430" s="4"/>
    </row>
    <row r="431" ht="13.5" customHeight="1" spans="1:4">
      <c r="A431" s="21"/>
      <c r="D431" s="4"/>
    </row>
    <row r="432" ht="13.5" customHeight="1" spans="1:4">
      <c r="A432" s="21"/>
      <c r="D432" s="4"/>
    </row>
    <row r="433" ht="13.5" customHeight="1" spans="1:4">
      <c r="A433" s="21"/>
      <c r="D433" s="4"/>
    </row>
    <row r="434" ht="13.5" customHeight="1" spans="1:4">
      <c r="A434" s="21"/>
      <c r="D434" s="4"/>
    </row>
    <row r="435" ht="13.5" customHeight="1" spans="1:4">
      <c r="A435" s="21"/>
      <c r="D435" s="4"/>
    </row>
    <row r="436" ht="13.5" customHeight="1" spans="1:4">
      <c r="A436" s="21"/>
      <c r="D436" s="4"/>
    </row>
    <row r="437" ht="13.5" customHeight="1" spans="1:4">
      <c r="A437" s="21"/>
      <c r="D437" s="4"/>
    </row>
    <row r="438" ht="13.5" customHeight="1" spans="1:4">
      <c r="A438" s="21"/>
      <c r="D438" s="4"/>
    </row>
    <row r="439" ht="13.5" customHeight="1" spans="1:4">
      <c r="A439" s="21"/>
      <c r="D439" s="4"/>
    </row>
    <row r="440" ht="13.5" customHeight="1" spans="1:4">
      <c r="A440" s="21"/>
      <c r="D440" s="4"/>
    </row>
    <row r="441" ht="13.5" customHeight="1" spans="1:4">
      <c r="A441" s="21"/>
      <c r="D441" s="4"/>
    </row>
    <row r="442" ht="13.5" customHeight="1" spans="1:4">
      <c r="A442" s="21"/>
      <c r="D442" s="4"/>
    </row>
    <row r="443" ht="13.5" customHeight="1" spans="1:4">
      <c r="A443" s="21"/>
      <c r="D443" s="4"/>
    </row>
    <row r="444" ht="13.5" customHeight="1" spans="1:4">
      <c r="A444" s="21"/>
      <c r="D444" s="4"/>
    </row>
    <row r="445" ht="13.5" customHeight="1" spans="1:4">
      <c r="A445" s="21"/>
      <c r="D445" s="4"/>
    </row>
    <row r="446" ht="13.5" customHeight="1" spans="1:4">
      <c r="A446" s="21"/>
      <c r="D446" s="4"/>
    </row>
    <row r="447" ht="13.5" customHeight="1" spans="1:4">
      <c r="A447" s="21"/>
      <c r="D447" s="4"/>
    </row>
    <row r="448" ht="13.5" customHeight="1" spans="1:4">
      <c r="A448" s="21"/>
      <c r="D448" s="4"/>
    </row>
    <row r="449" ht="13.5" customHeight="1" spans="1:4">
      <c r="A449" s="21"/>
      <c r="D449" s="4"/>
    </row>
    <row r="450" ht="13.5" customHeight="1" spans="1:4">
      <c r="A450" s="21"/>
      <c r="D450" s="4"/>
    </row>
    <row r="451" ht="13.5" customHeight="1" spans="1:4">
      <c r="A451" s="21"/>
      <c r="D451" s="4"/>
    </row>
    <row r="452" ht="13.5" customHeight="1" spans="1:4">
      <c r="A452" s="21"/>
      <c r="D452" s="4"/>
    </row>
    <row r="453" ht="13.5" customHeight="1" spans="1:4">
      <c r="A453" s="21"/>
      <c r="D453" s="4"/>
    </row>
    <row r="454" ht="13.5" customHeight="1" spans="1:4">
      <c r="A454" s="21"/>
      <c r="D454" s="4"/>
    </row>
    <row r="455" ht="13.5" customHeight="1" spans="1:4">
      <c r="A455" s="21"/>
      <c r="D455" s="4"/>
    </row>
    <row r="456" ht="13.5" customHeight="1" spans="1:4">
      <c r="A456" s="21"/>
      <c r="D456" s="4"/>
    </row>
    <row r="457" ht="13.5" customHeight="1" spans="1:4">
      <c r="A457" s="21"/>
      <c r="D457" s="4"/>
    </row>
    <row r="458" ht="13.5" customHeight="1" spans="1:4">
      <c r="A458" s="21"/>
      <c r="D458" s="4"/>
    </row>
    <row r="459" ht="13.5" customHeight="1" spans="1:4">
      <c r="A459" s="21"/>
      <c r="D459" s="4"/>
    </row>
    <row r="460" ht="13.5" customHeight="1" spans="1:4">
      <c r="A460" s="21"/>
      <c r="D460" s="4"/>
    </row>
    <row r="461" ht="13.5" customHeight="1" spans="1:4">
      <c r="A461" s="21"/>
      <c r="D461" s="4"/>
    </row>
    <row r="462" ht="13.5" customHeight="1" spans="1:4">
      <c r="A462" s="21"/>
      <c r="D462" s="4"/>
    </row>
    <row r="463" ht="13.5" customHeight="1" spans="1:4">
      <c r="A463" s="21"/>
      <c r="D463" s="4"/>
    </row>
    <row r="464" ht="13.5" customHeight="1" spans="1:4">
      <c r="A464" s="21"/>
      <c r="D464" s="4"/>
    </row>
    <row r="465" ht="13.5" customHeight="1" spans="1:4">
      <c r="A465" s="21"/>
      <c r="D465" s="4"/>
    </row>
    <row r="466" ht="13.5" customHeight="1" spans="1:4">
      <c r="A466" s="21"/>
      <c r="D466" s="4"/>
    </row>
    <row r="467" ht="13.5" customHeight="1" spans="1:4">
      <c r="A467" s="21"/>
      <c r="D467" s="4"/>
    </row>
    <row r="468" ht="13.5" customHeight="1" spans="1:4">
      <c r="A468" s="21"/>
      <c r="D468" s="4"/>
    </row>
    <row r="469" ht="13.5" customHeight="1" spans="1:4">
      <c r="A469" s="21"/>
      <c r="D469" s="4"/>
    </row>
    <row r="470" ht="13.5" customHeight="1" spans="1:4">
      <c r="A470" s="21"/>
      <c r="D470" s="4"/>
    </row>
    <row r="471" ht="13.5" customHeight="1" spans="1:4">
      <c r="A471" s="21"/>
      <c r="D471" s="4"/>
    </row>
    <row r="472" ht="13.5" customHeight="1" spans="1:4">
      <c r="A472" s="21"/>
      <c r="D472" s="4"/>
    </row>
    <row r="473" ht="13.5" customHeight="1" spans="1:4">
      <c r="A473" s="21"/>
      <c r="D473" s="4"/>
    </row>
    <row r="474" ht="13.5" customHeight="1" spans="1:4">
      <c r="A474" s="21"/>
      <c r="D474" s="4"/>
    </row>
    <row r="475" ht="13.5" customHeight="1" spans="1:4">
      <c r="A475" s="21"/>
      <c r="D475" s="4"/>
    </row>
    <row r="476" ht="13.5" customHeight="1" spans="1:4">
      <c r="A476" s="21"/>
      <c r="D476" s="4"/>
    </row>
    <row r="477" ht="13.5" customHeight="1" spans="1:4">
      <c r="A477" s="21"/>
      <c r="D477" s="4"/>
    </row>
    <row r="478" ht="13.5" customHeight="1" spans="1:4">
      <c r="A478" s="21"/>
      <c r="D478" s="4"/>
    </row>
    <row r="479" ht="13.5" customHeight="1" spans="1:4">
      <c r="A479" s="21"/>
      <c r="D479" s="4"/>
    </row>
    <row r="480" ht="13.5" customHeight="1" spans="1:4">
      <c r="A480" s="21"/>
      <c r="D480" s="4"/>
    </row>
    <row r="481" ht="13.5" customHeight="1" spans="1:4">
      <c r="A481" s="21"/>
      <c r="D481" s="4"/>
    </row>
    <row r="482" ht="13.5" customHeight="1" spans="1:4">
      <c r="A482" s="21"/>
      <c r="D482" s="4"/>
    </row>
    <row r="483" ht="13.5" customHeight="1" spans="1:4">
      <c r="A483" s="21"/>
      <c r="D483" s="4"/>
    </row>
    <row r="484" ht="13.5" customHeight="1" spans="1:4">
      <c r="A484" s="21"/>
      <c r="D484" s="4"/>
    </row>
    <row r="485" ht="13.5" customHeight="1" spans="1:4">
      <c r="A485" s="21"/>
      <c r="D485" s="4"/>
    </row>
    <row r="486" ht="13.5" customHeight="1" spans="1:4">
      <c r="A486" s="21"/>
      <c r="D486" s="4"/>
    </row>
    <row r="487" ht="13.5" customHeight="1" spans="1:4">
      <c r="A487" s="21"/>
      <c r="D487" s="4"/>
    </row>
    <row r="488" ht="13.5" customHeight="1" spans="1:4">
      <c r="A488" s="21"/>
      <c r="D488" s="4"/>
    </row>
    <row r="489" ht="13.5" customHeight="1" spans="1:4">
      <c r="A489" s="21"/>
      <c r="D489" s="4"/>
    </row>
    <row r="490" ht="13.5" customHeight="1" spans="1:4">
      <c r="A490" s="21"/>
      <c r="D490" s="4"/>
    </row>
    <row r="491" ht="13.5" customHeight="1" spans="1:4">
      <c r="A491" s="21"/>
      <c r="D491" s="4"/>
    </row>
    <row r="492" ht="13.5" customHeight="1" spans="1:4">
      <c r="A492" s="21"/>
      <c r="D492" s="4"/>
    </row>
    <row r="493" ht="13.5" customHeight="1" spans="1:4">
      <c r="A493" s="21"/>
      <c r="D493" s="4"/>
    </row>
    <row r="494" ht="13.5" customHeight="1" spans="1:4">
      <c r="A494" s="21"/>
      <c r="D494" s="4"/>
    </row>
    <row r="495" ht="13.5" customHeight="1" spans="1:4">
      <c r="A495" s="21"/>
      <c r="D495" s="4"/>
    </row>
    <row r="496" ht="13.5" customHeight="1" spans="1:4">
      <c r="A496" s="21"/>
      <c r="D496" s="4"/>
    </row>
    <row r="497" ht="13.5" customHeight="1" spans="1:4">
      <c r="A497" s="21"/>
      <c r="D497" s="4"/>
    </row>
    <row r="498" ht="13.5" customHeight="1" spans="1:4">
      <c r="A498" s="21"/>
      <c r="D498" s="4"/>
    </row>
    <row r="499" ht="13.5" customHeight="1" spans="1:4">
      <c r="A499" s="21"/>
      <c r="D499" s="4"/>
    </row>
    <row r="500" ht="13.5" customHeight="1" spans="1:4">
      <c r="A500" s="21"/>
      <c r="D500" s="4"/>
    </row>
    <row r="501" ht="13.5" customHeight="1" spans="1:4">
      <c r="A501" s="21"/>
      <c r="D501" s="4"/>
    </row>
    <row r="502" ht="13.5" customHeight="1" spans="1:4">
      <c r="A502" s="21"/>
      <c r="D502" s="4"/>
    </row>
    <row r="503" ht="13.5" customHeight="1" spans="1:4">
      <c r="A503" s="21"/>
      <c r="D503" s="4"/>
    </row>
    <row r="504" ht="13.5" customHeight="1" spans="1:4">
      <c r="A504" s="21"/>
      <c r="D504" s="4"/>
    </row>
    <row r="505" ht="13.5" customHeight="1" spans="1:4">
      <c r="A505" s="21"/>
      <c r="D505" s="4"/>
    </row>
    <row r="506" ht="13.5" customHeight="1" spans="1:4">
      <c r="A506" s="21"/>
      <c r="D506" s="4"/>
    </row>
    <row r="507" ht="13.5" customHeight="1" spans="1:4">
      <c r="A507" s="21"/>
      <c r="D507" s="4"/>
    </row>
    <row r="508" ht="13.5" customHeight="1" spans="1:4">
      <c r="A508" s="21"/>
      <c r="D508" s="4"/>
    </row>
    <row r="509" ht="13.5" customHeight="1" spans="1:4">
      <c r="A509" s="21"/>
      <c r="D509" s="4"/>
    </row>
    <row r="510" ht="13.5" customHeight="1" spans="1:4">
      <c r="A510" s="21"/>
      <c r="D510" s="4"/>
    </row>
    <row r="511" ht="13.5" customHeight="1" spans="1:4">
      <c r="A511" s="21"/>
      <c r="D511" s="4"/>
    </row>
    <row r="512" ht="13.5" customHeight="1" spans="1:4">
      <c r="A512" s="21"/>
      <c r="D512" s="4"/>
    </row>
    <row r="513" ht="13.5" customHeight="1" spans="1:4">
      <c r="A513" s="21"/>
      <c r="D513" s="4"/>
    </row>
    <row r="514" ht="13.5" customHeight="1" spans="1:4">
      <c r="A514" s="21"/>
      <c r="D514" s="4"/>
    </row>
    <row r="515" ht="13.5" customHeight="1" spans="1:4">
      <c r="A515" s="21"/>
      <c r="D515" s="4"/>
    </row>
    <row r="516" ht="13.5" customHeight="1" spans="1:4">
      <c r="A516" s="21"/>
      <c r="D516" s="4"/>
    </row>
    <row r="517" ht="13.5" customHeight="1" spans="1:4">
      <c r="A517" s="21"/>
      <c r="D517" s="4"/>
    </row>
    <row r="518" ht="13.5" customHeight="1" spans="1:4">
      <c r="A518" s="21"/>
      <c r="D518" s="4"/>
    </row>
    <row r="519" ht="13.5" customHeight="1" spans="1:4">
      <c r="A519" s="21"/>
      <c r="D519" s="4"/>
    </row>
    <row r="520" ht="13.5" customHeight="1" spans="1:4">
      <c r="A520" s="21"/>
      <c r="D520" s="4"/>
    </row>
    <row r="521" ht="13.5" customHeight="1" spans="1:4">
      <c r="A521" s="21"/>
      <c r="D521" s="4"/>
    </row>
    <row r="522" ht="13.5" customHeight="1" spans="1:4">
      <c r="A522" s="21"/>
      <c r="D522" s="4"/>
    </row>
    <row r="523" ht="13.5" customHeight="1" spans="1:4">
      <c r="A523" s="21"/>
      <c r="D523" s="4"/>
    </row>
    <row r="524" ht="13.5" customHeight="1" spans="1:4">
      <c r="A524" s="21"/>
      <c r="D524" s="4"/>
    </row>
    <row r="525" ht="13.5" customHeight="1" spans="1:4">
      <c r="A525" s="21"/>
      <c r="D525" s="4"/>
    </row>
    <row r="526" ht="13.5" customHeight="1" spans="1:4">
      <c r="A526" s="21"/>
      <c r="D526" s="4"/>
    </row>
    <row r="527" ht="13.5" customHeight="1" spans="1:4">
      <c r="A527" s="21"/>
      <c r="D527" s="4"/>
    </row>
    <row r="528" ht="13.5" customHeight="1" spans="1:4">
      <c r="A528" s="21"/>
      <c r="D528" s="4"/>
    </row>
    <row r="529" ht="13.5" customHeight="1" spans="1:4">
      <c r="A529" s="21"/>
      <c r="D529" s="4"/>
    </row>
    <row r="530" ht="13.5" customHeight="1" spans="1:4">
      <c r="A530" s="21"/>
      <c r="D530" s="4"/>
    </row>
    <row r="531" ht="13.5" customHeight="1" spans="1:4">
      <c r="A531" s="21"/>
      <c r="D531" s="4"/>
    </row>
    <row r="532" ht="13.5" customHeight="1" spans="1:4">
      <c r="A532" s="21"/>
      <c r="D532" s="4"/>
    </row>
    <row r="533" ht="13.5" customHeight="1" spans="1:4">
      <c r="A533" s="21"/>
      <c r="D533" s="4"/>
    </row>
    <row r="534" ht="13.5" customHeight="1" spans="1:4">
      <c r="A534" s="21"/>
      <c r="D534" s="4"/>
    </row>
    <row r="535" ht="13.5" customHeight="1" spans="1:4">
      <c r="A535" s="21"/>
      <c r="D535" s="4"/>
    </row>
    <row r="536" ht="13.5" customHeight="1" spans="1:4">
      <c r="A536" s="21"/>
      <c r="D536" s="4"/>
    </row>
    <row r="537" ht="13.5" customHeight="1" spans="1:4">
      <c r="A537" s="21"/>
      <c r="D537" s="4"/>
    </row>
    <row r="538" ht="13.5" customHeight="1" spans="1:4">
      <c r="A538" s="21"/>
      <c r="D538" s="4"/>
    </row>
    <row r="539" ht="13.5" customHeight="1" spans="1:4">
      <c r="A539" s="21"/>
      <c r="D539" s="4"/>
    </row>
    <row r="540" ht="13.5" customHeight="1" spans="1:4">
      <c r="A540" s="21"/>
      <c r="D540" s="4"/>
    </row>
    <row r="541" ht="13.5" customHeight="1" spans="1:4">
      <c r="A541" s="21"/>
      <c r="D541" s="4"/>
    </row>
    <row r="542" ht="13.5" customHeight="1" spans="1:4">
      <c r="A542" s="21"/>
      <c r="D542" s="4"/>
    </row>
    <row r="543" ht="13.5" customHeight="1" spans="1:4">
      <c r="A543" s="21"/>
      <c r="D543" s="4"/>
    </row>
    <row r="544" ht="13.5" customHeight="1" spans="1:4">
      <c r="A544" s="21"/>
      <c r="D544" s="4"/>
    </row>
    <row r="545" ht="13.5" customHeight="1" spans="1:4">
      <c r="A545" s="21"/>
      <c r="D545" s="4"/>
    </row>
    <row r="546" ht="13.5" customHeight="1" spans="1:4">
      <c r="A546" s="21"/>
      <c r="D546" s="4"/>
    </row>
    <row r="547" ht="13.5" customHeight="1" spans="1:4">
      <c r="A547" s="21"/>
      <c r="D547" s="4"/>
    </row>
    <row r="548" ht="13.5" customHeight="1" spans="1:4">
      <c r="A548" s="21"/>
      <c r="D548" s="4"/>
    </row>
    <row r="549" ht="13.5" customHeight="1" spans="1:4">
      <c r="A549" s="21"/>
      <c r="D549" s="4"/>
    </row>
    <row r="550" ht="13.5" customHeight="1" spans="1:4">
      <c r="A550" s="21"/>
      <c r="D550" s="4"/>
    </row>
    <row r="551" ht="13.5" customHeight="1" spans="1:4">
      <c r="A551" s="21"/>
      <c r="D551" s="4"/>
    </row>
    <row r="552" ht="13.5" customHeight="1" spans="1:4">
      <c r="A552" s="21"/>
      <c r="D552" s="4"/>
    </row>
    <row r="553" ht="13.5" customHeight="1" spans="1:4">
      <c r="A553" s="21"/>
      <c r="D553" s="4"/>
    </row>
    <row r="554" ht="13.5" customHeight="1" spans="1:4">
      <c r="A554" s="21"/>
      <c r="D554" s="4"/>
    </row>
    <row r="555" ht="13.5" customHeight="1" spans="1:4">
      <c r="A555" s="21"/>
      <c r="D555" s="4"/>
    </row>
    <row r="556" ht="13.5" customHeight="1" spans="1:4">
      <c r="A556" s="21"/>
      <c r="D556" s="4"/>
    </row>
    <row r="557" ht="13.5" customHeight="1" spans="1:4">
      <c r="A557" s="21"/>
      <c r="D557" s="4"/>
    </row>
    <row r="558" ht="13.5" customHeight="1" spans="1:4">
      <c r="A558" s="21"/>
      <c r="D558" s="4"/>
    </row>
    <row r="559" ht="13.5" customHeight="1" spans="1:4">
      <c r="A559" s="21"/>
      <c r="D559" s="4"/>
    </row>
    <row r="560" ht="13.5" customHeight="1" spans="1:4">
      <c r="A560" s="21"/>
      <c r="D560" s="4"/>
    </row>
    <row r="561" ht="13.5" customHeight="1" spans="1:4">
      <c r="A561" s="21"/>
      <c r="D561" s="4"/>
    </row>
    <row r="562" ht="13.5" customHeight="1" spans="1:4">
      <c r="A562" s="21"/>
      <c r="D562" s="4"/>
    </row>
    <row r="563" ht="13.5" customHeight="1" spans="1:4">
      <c r="A563" s="21"/>
      <c r="D563" s="4"/>
    </row>
    <row r="564" ht="13.5" customHeight="1" spans="1:4">
      <c r="A564" s="21"/>
      <c r="D564" s="4"/>
    </row>
    <row r="565" ht="13.5" customHeight="1" spans="1:4">
      <c r="A565" s="21"/>
      <c r="D565" s="4"/>
    </row>
    <row r="566" ht="13.5" customHeight="1" spans="1:4">
      <c r="A566" s="21"/>
      <c r="D566" s="4"/>
    </row>
    <row r="567" ht="13.5" customHeight="1" spans="1:4">
      <c r="A567" s="21"/>
      <c r="D567" s="4"/>
    </row>
    <row r="568" ht="13.5" customHeight="1" spans="1:4">
      <c r="A568" s="21"/>
      <c r="D568" s="4"/>
    </row>
    <row r="569" ht="13.5" customHeight="1" spans="1:4">
      <c r="A569" s="21"/>
      <c r="D569" s="4"/>
    </row>
    <row r="570" ht="13.5" customHeight="1" spans="1:4">
      <c r="A570" s="21"/>
      <c r="D570" s="4"/>
    </row>
    <row r="571" ht="13.5" customHeight="1" spans="1:4">
      <c r="A571" s="21"/>
      <c r="D571" s="4"/>
    </row>
    <row r="572" ht="13.5" customHeight="1" spans="1:4">
      <c r="A572" s="21"/>
      <c r="D572" s="4"/>
    </row>
    <row r="573" ht="13.5" customHeight="1" spans="1:4">
      <c r="A573" s="21"/>
      <c r="D573" s="4"/>
    </row>
    <row r="574" ht="13.5" customHeight="1" spans="1:4">
      <c r="A574" s="21"/>
      <c r="D574" s="4"/>
    </row>
    <row r="575" ht="13.5" customHeight="1" spans="1:4">
      <c r="A575" s="21"/>
      <c r="D575" s="4"/>
    </row>
    <row r="576" ht="13.5" customHeight="1" spans="1:4">
      <c r="A576" s="21"/>
      <c r="D576" s="4"/>
    </row>
    <row r="577" ht="13.5" customHeight="1" spans="1:4">
      <c r="A577" s="21"/>
      <c r="D577" s="4"/>
    </row>
    <row r="578" ht="13.5" customHeight="1" spans="1:4">
      <c r="A578" s="21"/>
      <c r="D578" s="4"/>
    </row>
    <row r="579" ht="13.5" customHeight="1" spans="1:4">
      <c r="A579" s="21"/>
      <c r="D579" s="4"/>
    </row>
    <row r="580" ht="13.5" customHeight="1" spans="1:4">
      <c r="A580" s="21"/>
      <c r="D580" s="4"/>
    </row>
    <row r="581" ht="13.5" customHeight="1" spans="1:4">
      <c r="A581" s="21"/>
      <c r="D581" s="4"/>
    </row>
    <row r="582" ht="13.5" customHeight="1" spans="1:4">
      <c r="A582" s="21"/>
      <c r="D582" s="4"/>
    </row>
    <row r="583" ht="13.5" customHeight="1" spans="1:4">
      <c r="A583" s="21"/>
      <c r="D583" s="4"/>
    </row>
    <row r="584" ht="13.5" customHeight="1" spans="1:4">
      <c r="A584" s="21"/>
      <c r="D584" s="4"/>
    </row>
    <row r="585" ht="13.5" customHeight="1" spans="1:4">
      <c r="A585" s="21"/>
      <c r="D585" s="4"/>
    </row>
    <row r="586" ht="13.5" customHeight="1" spans="1:4">
      <c r="A586" s="21"/>
      <c r="D586" s="4"/>
    </row>
    <row r="587" ht="13.5" customHeight="1" spans="1:4">
      <c r="A587" s="21"/>
      <c r="D587" s="4"/>
    </row>
    <row r="588" ht="13.5" customHeight="1" spans="1:4">
      <c r="A588" s="21"/>
      <c r="D588" s="4"/>
    </row>
    <row r="589" ht="13.5" customHeight="1" spans="1:4">
      <c r="A589" s="21"/>
      <c r="D589" s="4"/>
    </row>
    <row r="590" ht="13.5" customHeight="1" spans="1:4">
      <c r="A590" s="21"/>
      <c r="D590" s="4"/>
    </row>
    <row r="591" ht="13.5" customHeight="1" spans="1:4">
      <c r="A591" s="21"/>
      <c r="D591" s="4"/>
    </row>
    <row r="592" ht="13.5" customHeight="1" spans="1:4">
      <c r="A592" s="21"/>
      <c r="D592" s="4"/>
    </row>
    <row r="593" ht="13.5" customHeight="1" spans="1:4">
      <c r="A593" s="21"/>
      <c r="D593" s="4"/>
    </row>
    <row r="594" ht="13.5" customHeight="1" spans="1:4">
      <c r="A594" s="21"/>
      <c r="D594" s="4"/>
    </row>
    <row r="595" ht="13.5" customHeight="1" spans="1:4">
      <c r="A595" s="21"/>
      <c r="D595" s="4"/>
    </row>
    <row r="596" ht="13.5" customHeight="1" spans="1:4">
      <c r="A596" s="21"/>
      <c r="D596" s="4"/>
    </row>
    <row r="597" ht="13.5" customHeight="1" spans="1:4">
      <c r="A597" s="21"/>
      <c r="D597" s="4"/>
    </row>
    <row r="598" ht="13.5" customHeight="1" spans="1:4">
      <c r="A598" s="21"/>
      <c r="D598" s="4"/>
    </row>
    <row r="599" ht="13.5" customHeight="1" spans="1:4">
      <c r="A599" s="21"/>
      <c r="D599" s="4"/>
    </row>
    <row r="600" ht="13.5" customHeight="1" spans="1:4">
      <c r="A600" s="21"/>
      <c r="D600" s="4"/>
    </row>
    <row r="601" ht="13.5" customHeight="1" spans="1:4">
      <c r="A601" s="21"/>
      <c r="D601" s="4"/>
    </row>
    <row r="602" ht="13.5" customHeight="1" spans="1:4">
      <c r="A602" s="21"/>
      <c r="D602" s="4"/>
    </row>
    <row r="603" ht="13.5" customHeight="1" spans="1:4">
      <c r="A603" s="21"/>
      <c r="D603" s="4"/>
    </row>
    <row r="604" ht="13.5" customHeight="1" spans="1:4">
      <c r="A604" s="21"/>
      <c r="D604" s="4"/>
    </row>
    <row r="605" ht="13.5" customHeight="1" spans="1:4">
      <c r="A605" s="21"/>
      <c r="D605" s="4"/>
    </row>
    <row r="606" ht="13.5" customHeight="1" spans="1:4">
      <c r="A606" s="21"/>
      <c r="D606" s="4"/>
    </row>
    <row r="607" ht="13.5" customHeight="1" spans="1:4">
      <c r="A607" s="21"/>
      <c r="D607" s="4"/>
    </row>
    <row r="608" ht="13.5" customHeight="1" spans="1:4">
      <c r="A608" s="21"/>
      <c r="D608" s="4"/>
    </row>
    <row r="609" ht="13.5" customHeight="1" spans="1:4">
      <c r="A609" s="21"/>
      <c r="D609" s="4"/>
    </row>
    <row r="610" ht="13.5" customHeight="1" spans="1:4">
      <c r="A610" s="21"/>
      <c r="D610" s="4"/>
    </row>
    <row r="611" ht="13.5" customHeight="1" spans="1:4">
      <c r="A611" s="21"/>
      <c r="D611" s="4"/>
    </row>
    <row r="612" ht="13.5" customHeight="1" spans="1:4">
      <c r="A612" s="21"/>
      <c r="D612" s="4"/>
    </row>
    <row r="613" ht="13.5" customHeight="1" spans="1:4">
      <c r="A613" s="21"/>
      <c r="D613" s="4"/>
    </row>
    <row r="614" ht="13.5" customHeight="1" spans="1:4">
      <c r="A614" s="21"/>
      <c r="D614" s="4"/>
    </row>
    <row r="615" ht="13.5" customHeight="1" spans="1:4">
      <c r="A615" s="21"/>
      <c r="D615" s="4"/>
    </row>
    <row r="616" ht="13.5" customHeight="1" spans="1:4">
      <c r="A616" s="21"/>
      <c r="D616" s="4"/>
    </row>
    <row r="617" ht="13.5" customHeight="1" spans="1:4">
      <c r="A617" s="21"/>
      <c r="D617" s="4"/>
    </row>
    <row r="618" ht="13.5" customHeight="1" spans="1:4">
      <c r="A618" s="21"/>
      <c r="D618" s="4"/>
    </row>
    <row r="619" ht="13.5" customHeight="1" spans="1:4">
      <c r="A619" s="21"/>
      <c r="D619" s="4"/>
    </row>
    <row r="620" ht="13.5" customHeight="1" spans="1:4">
      <c r="A620" s="21"/>
      <c r="D620" s="4"/>
    </row>
    <row r="621" ht="13.5" customHeight="1" spans="1:4">
      <c r="A621" s="21"/>
      <c r="D621" s="4"/>
    </row>
    <row r="622" ht="13.5" customHeight="1" spans="1:4">
      <c r="A622" s="21"/>
      <c r="D622" s="4"/>
    </row>
    <row r="623" ht="13.5" customHeight="1" spans="1:4">
      <c r="A623" s="21"/>
      <c r="D623" s="4"/>
    </row>
    <row r="624" ht="13.5" customHeight="1" spans="1:4">
      <c r="A624" s="21"/>
      <c r="D624" s="4"/>
    </row>
    <row r="625" ht="13.5" customHeight="1" spans="1:4">
      <c r="A625" s="21"/>
      <c r="D625" s="4"/>
    </row>
    <row r="626" ht="13.5" customHeight="1" spans="1:4">
      <c r="A626" s="21"/>
      <c r="D626" s="4"/>
    </row>
    <row r="627" ht="13.5" customHeight="1" spans="1:4">
      <c r="A627" s="21"/>
      <c r="D627" s="4"/>
    </row>
    <row r="628" ht="13.5" customHeight="1" spans="1:4">
      <c r="A628" s="21"/>
      <c r="D628" s="4"/>
    </row>
    <row r="629" ht="13.5" customHeight="1" spans="1:4">
      <c r="A629" s="21"/>
      <c r="D629" s="4"/>
    </row>
    <row r="630" ht="13.5" customHeight="1" spans="1:4">
      <c r="A630" s="21"/>
      <c r="D630" s="4"/>
    </row>
    <row r="631" ht="13.5" customHeight="1" spans="1:4">
      <c r="A631" s="21"/>
      <c r="D631" s="4"/>
    </row>
    <row r="632" ht="13.5" customHeight="1" spans="1:4">
      <c r="A632" s="21"/>
      <c r="D632" s="4"/>
    </row>
    <row r="633" ht="13.5" customHeight="1" spans="1:4">
      <c r="A633" s="21"/>
      <c r="D633" s="4"/>
    </row>
    <row r="634" ht="13.5" customHeight="1" spans="1:4">
      <c r="A634" s="21"/>
      <c r="D634" s="4"/>
    </row>
    <row r="635" ht="13.5" customHeight="1" spans="1:4">
      <c r="A635" s="21"/>
      <c r="D635" s="4"/>
    </row>
    <row r="636" ht="13.5" customHeight="1" spans="1:4">
      <c r="A636" s="21"/>
      <c r="D636" s="4"/>
    </row>
    <row r="637" ht="13.5" customHeight="1" spans="1:4">
      <c r="A637" s="21"/>
      <c r="D637" s="4"/>
    </row>
    <row r="638" ht="13.5" customHeight="1" spans="1:4">
      <c r="A638" s="21"/>
      <c r="D638" s="4"/>
    </row>
    <row r="639" ht="13.5" customHeight="1" spans="1:4">
      <c r="A639" s="21"/>
      <c r="D639" s="4"/>
    </row>
    <row r="640" ht="13.5" customHeight="1" spans="1:4">
      <c r="A640" s="21"/>
      <c r="D640" s="4"/>
    </row>
    <row r="641" ht="13.5" customHeight="1" spans="1:4">
      <c r="A641" s="21"/>
      <c r="D641" s="4"/>
    </row>
    <row r="642" ht="13.5" customHeight="1" spans="1:4">
      <c r="A642" s="21"/>
      <c r="D642" s="4"/>
    </row>
    <row r="643" ht="13.5" customHeight="1" spans="1:4">
      <c r="A643" s="21"/>
      <c r="D643" s="4"/>
    </row>
    <row r="644" ht="13.5" customHeight="1" spans="1:4">
      <c r="A644" s="21"/>
      <c r="D644" s="4"/>
    </row>
    <row r="645" ht="13.5" customHeight="1" spans="1:4">
      <c r="A645" s="21"/>
      <c r="D645" s="4"/>
    </row>
    <row r="646" ht="13.5" customHeight="1" spans="1:4">
      <c r="A646" s="21"/>
      <c r="D646" s="4"/>
    </row>
    <row r="647" ht="13.5" customHeight="1" spans="1:4">
      <c r="A647" s="21"/>
      <c r="D647" s="4"/>
    </row>
    <row r="648" ht="13.5" customHeight="1" spans="1:4">
      <c r="A648" s="21"/>
      <c r="D648" s="4"/>
    </row>
    <row r="649" ht="13.5" customHeight="1" spans="1:4">
      <c r="A649" s="21"/>
      <c r="D649" s="4"/>
    </row>
    <row r="650" ht="13.5" customHeight="1" spans="1:4">
      <c r="A650" s="21"/>
      <c r="D650" s="4"/>
    </row>
    <row r="651" ht="13.5" customHeight="1" spans="1:4">
      <c r="A651" s="21"/>
      <c r="D651" s="4"/>
    </row>
    <row r="652" ht="13.5" customHeight="1" spans="1:4">
      <c r="A652" s="21"/>
      <c r="D652" s="4"/>
    </row>
    <row r="653" ht="13.5" customHeight="1" spans="1:4">
      <c r="A653" s="21"/>
      <c r="D653" s="4"/>
    </row>
    <row r="654" ht="13.5" customHeight="1" spans="1:4">
      <c r="A654" s="21"/>
      <c r="D654" s="4"/>
    </row>
    <row r="655" ht="13.5" customHeight="1" spans="1:4">
      <c r="A655" s="21"/>
      <c r="D655" s="4"/>
    </row>
    <row r="656" ht="13.5" customHeight="1" spans="1:4">
      <c r="A656" s="21"/>
      <c r="D656" s="4"/>
    </row>
    <row r="657" ht="13.5" customHeight="1" spans="1:4">
      <c r="A657" s="21"/>
      <c r="D657" s="4"/>
    </row>
    <row r="658" ht="13.5" customHeight="1" spans="1:4">
      <c r="A658" s="21"/>
      <c r="D658" s="4"/>
    </row>
    <row r="659" ht="13.5" customHeight="1" spans="1:4">
      <c r="A659" s="21"/>
      <c r="D659" s="4"/>
    </row>
    <row r="660" ht="13.5" customHeight="1" spans="1:4">
      <c r="A660" s="21"/>
      <c r="D660" s="4"/>
    </row>
    <row r="661" ht="13.5" customHeight="1" spans="1:4">
      <c r="A661" s="21"/>
      <c r="D661" s="4"/>
    </row>
    <row r="662" ht="13.5" customHeight="1" spans="1:4">
      <c r="A662" s="21"/>
      <c r="D662" s="4"/>
    </row>
    <row r="663" ht="13.5" customHeight="1" spans="1:4">
      <c r="A663" s="21"/>
      <c r="D663" s="4"/>
    </row>
    <row r="664" ht="13.5" customHeight="1" spans="1:4">
      <c r="A664" s="21"/>
      <c r="D664" s="4"/>
    </row>
    <row r="665" ht="13.5" customHeight="1" spans="1:4">
      <c r="A665" s="21"/>
      <c r="D665" s="4"/>
    </row>
    <row r="666" ht="13.5" customHeight="1" spans="1:4">
      <c r="A666" s="21"/>
      <c r="D666" s="4"/>
    </row>
    <row r="667" ht="13.5" customHeight="1" spans="1:4">
      <c r="A667" s="21"/>
      <c r="D667" s="4"/>
    </row>
    <row r="668" ht="13.5" customHeight="1" spans="1:4">
      <c r="A668" s="21"/>
      <c r="D668" s="4"/>
    </row>
    <row r="669" ht="13.5" customHeight="1" spans="1:4">
      <c r="A669" s="21"/>
      <c r="D669" s="4"/>
    </row>
    <row r="670" ht="13.5" customHeight="1" spans="1:4">
      <c r="A670" s="21"/>
      <c r="D670" s="4"/>
    </row>
    <row r="671" ht="13.5" customHeight="1" spans="1:4">
      <c r="A671" s="21"/>
      <c r="D671" s="4"/>
    </row>
    <row r="672" ht="13.5" customHeight="1" spans="1:4">
      <c r="A672" s="21"/>
      <c r="D672" s="4"/>
    </row>
    <row r="673" ht="13.5" customHeight="1" spans="1:4">
      <c r="A673" s="21"/>
      <c r="D673" s="4"/>
    </row>
    <row r="674" ht="13.5" customHeight="1" spans="1:4">
      <c r="A674" s="21"/>
      <c r="D674" s="4"/>
    </row>
    <row r="675" ht="13.5" customHeight="1" spans="1:4">
      <c r="A675" s="21"/>
      <c r="D675" s="4"/>
    </row>
    <row r="676" ht="13.5" customHeight="1" spans="1:4">
      <c r="A676" s="21"/>
      <c r="D676" s="4"/>
    </row>
    <row r="677" ht="13.5" customHeight="1" spans="1:4">
      <c r="A677" s="21"/>
      <c r="D677" s="4"/>
    </row>
    <row r="678" ht="13.5" customHeight="1" spans="1:4">
      <c r="A678" s="21"/>
      <c r="D678" s="4"/>
    </row>
    <row r="679" ht="13.5" customHeight="1" spans="1:4">
      <c r="A679" s="21"/>
      <c r="D679" s="4"/>
    </row>
    <row r="680" ht="13.5" customHeight="1" spans="1:4">
      <c r="A680" s="21"/>
      <c r="D680" s="4"/>
    </row>
    <row r="681" ht="13.5" customHeight="1" spans="1:4">
      <c r="A681" s="21"/>
      <c r="D681" s="4"/>
    </row>
    <row r="682" ht="13.5" customHeight="1" spans="1:4">
      <c r="A682" s="21"/>
      <c r="D682" s="4"/>
    </row>
    <row r="683" ht="13.5" customHeight="1" spans="1:4">
      <c r="A683" s="21"/>
      <c r="D683" s="4"/>
    </row>
    <row r="684" ht="13.5" customHeight="1" spans="1:4">
      <c r="A684" s="21"/>
      <c r="D684" s="4"/>
    </row>
    <row r="685" ht="13.5" customHeight="1" spans="1:4">
      <c r="A685" s="21"/>
      <c r="D685" s="4"/>
    </row>
    <row r="686" ht="13.5" customHeight="1" spans="1:4">
      <c r="A686" s="21"/>
      <c r="D686" s="4"/>
    </row>
    <row r="687" ht="13.5" customHeight="1" spans="1:4">
      <c r="A687" s="21"/>
      <c r="D687" s="4"/>
    </row>
    <row r="688" ht="13.5" customHeight="1" spans="1:4">
      <c r="A688" s="21"/>
      <c r="D688" s="4"/>
    </row>
    <row r="689" ht="13.5" customHeight="1" spans="1:4">
      <c r="A689" s="21"/>
      <c r="D689" s="4"/>
    </row>
    <row r="690" ht="13.5" customHeight="1" spans="1:4">
      <c r="A690" s="21"/>
      <c r="D690" s="4"/>
    </row>
    <row r="691" ht="13.5" customHeight="1" spans="1:4">
      <c r="A691" s="21"/>
      <c r="D691" s="4"/>
    </row>
    <row r="692" ht="13.5" customHeight="1" spans="1:4">
      <c r="A692" s="21"/>
      <c r="D692" s="4"/>
    </row>
    <row r="693" ht="13.5" customHeight="1" spans="1:4">
      <c r="A693" s="21"/>
      <c r="D693" s="4"/>
    </row>
    <row r="694" ht="13.5" customHeight="1" spans="1:4">
      <c r="A694" s="21"/>
      <c r="D694" s="4"/>
    </row>
    <row r="695" ht="13.5" customHeight="1" spans="1:4">
      <c r="A695" s="21"/>
      <c r="D695" s="4"/>
    </row>
    <row r="696" ht="13.5" customHeight="1" spans="1:4">
      <c r="A696" s="21"/>
      <c r="D696" s="4"/>
    </row>
    <row r="697" ht="13.5" customHeight="1" spans="1:4">
      <c r="A697" s="21"/>
      <c r="D697" s="4"/>
    </row>
    <row r="698" ht="13.5" customHeight="1" spans="1:4">
      <c r="A698" s="21"/>
      <c r="D698" s="4"/>
    </row>
    <row r="699" ht="13.5" customHeight="1" spans="1:4">
      <c r="A699" s="21"/>
      <c r="D699" s="4"/>
    </row>
    <row r="700" ht="13.5" customHeight="1" spans="1:4">
      <c r="A700" s="21"/>
      <c r="D700" s="4"/>
    </row>
    <row r="701" ht="13.5" customHeight="1" spans="1:4">
      <c r="A701" s="21"/>
      <c r="D701" s="4"/>
    </row>
    <row r="702" ht="13.5" customHeight="1" spans="1:4">
      <c r="A702" s="21"/>
      <c r="D702" s="4"/>
    </row>
    <row r="703" ht="13.5" customHeight="1" spans="1:4">
      <c r="A703" s="21"/>
      <c r="D703" s="4"/>
    </row>
    <row r="704" ht="13.5" customHeight="1" spans="1:4">
      <c r="A704" s="21"/>
      <c r="D704" s="4"/>
    </row>
    <row r="705" ht="13.5" customHeight="1" spans="1:4">
      <c r="A705" s="21"/>
      <c r="D705" s="4"/>
    </row>
    <row r="706" ht="13.5" customHeight="1" spans="1:4">
      <c r="A706" s="21"/>
      <c r="D706" s="4"/>
    </row>
    <row r="707" ht="13.5" customHeight="1" spans="1:4">
      <c r="A707" s="21"/>
      <c r="D707" s="4"/>
    </row>
    <row r="708" ht="13.5" customHeight="1" spans="1:4">
      <c r="A708" s="21"/>
      <c r="D708" s="4"/>
    </row>
    <row r="709" ht="13.5" customHeight="1" spans="1:4">
      <c r="A709" s="21"/>
      <c r="D709" s="4"/>
    </row>
    <row r="710" ht="13.5" customHeight="1" spans="1:4">
      <c r="A710" s="21"/>
      <c r="D710" s="4"/>
    </row>
    <row r="711" ht="13.5" customHeight="1" spans="1:4">
      <c r="A711" s="21"/>
      <c r="D711" s="4"/>
    </row>
    <row r="712" ht="13.5" customHeight="1" spans="1:4">
      <c r="A712" s="21"/>
      <c r="D712" s="4"/>
    </row>
    <row r="713" ht="13.5" customHeight="1" spans="1:4">
      <c r="A713" s="21"/>
      <c r="D713" s="4"/>
    </row>
    <row r="714" ht="13.5" customHeight="1" spans="1:4">
      <c r="A714" s="21"/>
      <c r="D714" s="4"/>
    </row>
    <row r="715" ht="13.5" customHeight="1" spans="1:4">
      <c r="A715" s="21"/>
      <c r="D715" s="4"/>
    </row>
    <row r="716" ht="13.5" customHeight="1" spans="1:4">
      <c r="A716" s="21"/>
      <c r="D716" s="4"/>
    </row>
    <row r="717" ht="13.5" customHeight="1" spans="1:4">
      <c r="A717" s="21"/>
      <c r="D717" s="4"/>
    </row>
    <row r="718" ht="13.5" customHeight="1" spans="1:4">
      <c r="A718" s="21"/>
      <c r="D718" s="4"/>
    </row>
    <row r="719" ht="13.5" customHeight="1" spans="1:4">
      <c r="A719" s="21"/>
      <c r="D719" s="4"/>
    </row>
    <row r="720" ht="13.5" customHeight="1" spans="1:4">
      <c r="A720" s="21"/>
      <c r="D720" s="4"/>
    </row>
    <row r="721" ht="13.5" customHeight="1" spans="1:4">
      <c r="A721" s="21"/>
      <c r="D721" s="4"/>
    </row>
    <row r="722" ht="13.5" customHeight="1" spans="1:4">
      <c r="A722" s="21"/>
      <c r="D722" s="4"/>
    </row>
    <row r="723" ht="13.5" customHeight="1" spans="1:4">
      <c r="A723" s="21"/>
      <c r="D723" s="4"/>
    </row>
    <row r="724" ht="13.5" customHeight="1" spans="1:4">
      <c r="A724" s="21"/>
      <c r="D724" s="4"/>
    </row>
    <row r="725" ht="13.5" customHeight="1" spans="1:4">
      <c r="A725" s="21"/>
      <c r="D725" s="4"/>
    </row>
    <row r="726" ht="13.5" customHeight="1" spans="1:4">
      <c r="A726" s="21"/>
      <c r="D726" s="4"/>
    </row>
    <row r="727" ht="13.5" customHeight="1" spans="1:4">
      <c r="A727" s="21"/>
      <c r="D727" s="4"/>
    </row>
    <row r="728" ht="13.5" customHeight="1" spans="1:4">
      <c r="A728" s="21"/>
      <c r="D728" s="4"/>
    </row>
    <row r="729" ht="13.5" customHeight="1" spans="1:4">
      <c r="A729" s="21"/>
      <c r="D729" s="4"/>
    </row>
    <row r="730" ht="13.5" customHeight="1" spans="1:4">
      <c r="A730" s="21"/>
      <c r="D730" s="4"/>
    </row>
    <row r="731" ht="13.5" customHeight="1" spans="1:4">
      <c r="A731" s="21"/>
      <c r="D731" s="4"/>
    </row>
    <row r="732" ht="13.5" customHeight="1" spans="1:4">
      <c r="A732" s="21"/>
      <c r="D732" s="4"/>
    </row>
    <row r="733" ht="13.5" customHeight="1" spans="1:4">
      <c r="A733" s="21"/>
      <c r="D733" s="4"/>
    </row>
    <row r="734" ht="13.5" customHeight="1" spans="1:4">
      <c r="A734" s="21"/>
      <c r="D734" s="4"/>
    </row>
    <row r="735" ht="13.5" customHeight="1" spans="1:4">
      <c r="A735" s="21"/>
      <c r="D735" s="4"/>
    </row>
    <row r="736" ht="13.5" customHeight="1" spans="1:4">
      <c r="A736" s="21"/>
      <c r="D736" s="4"/>
    </row>
    <row r="737" ht="13.5" customHeight="1" spans="1:4">
      <c r="A737" s="21"/>
      <c r="D737" s="4"/>
    </row>
    <row r="738" ht="13.5" customHeight="1" spans="1:4">
      <c r="A738" s="21"/>
      <c r="D738" s="4"/>
    </row>
    <row r="739" ht="13.5" customHeight="1" spans="1:4">
      <c r="A739" s="21"/>
      <c r="D739" s="4"/>
    </row>
    <row r="740" ht="13.5" customHeight="1" spans="1:4">
      <c r="A740" s="21"/>
      <c r="D740" s="4"/>
    </row>
    <row r="741" ht="13.5" customHeight="1" spans="1:4">
      <c r="A741" s="21"/>
      <c r="D741" s="4"/>
    </row>
    <row r="742" ht="13.5" customHeight="1" spans="1:4">
      <c r="A742" s="21"/>
      <c r="D742" s="4"/>
    </row>
    <row r="743" ht="13.5" customHeight="1" spans="1:4">
      <c r="A743" s="21"/>
      <c r="D743" s="4"/>
    </row>
    <row r="744" ht="13.5" customHeight="1" spans="1:4">
      <c r="A744" s="21"/>
      <c r="D744" s="4"/>
    </row>
    <row r="745" ht="13.5" customHeight="1" spans="1:4">
      <c r="A745" s="21"/>
      <c r="D745" s="4"/>
    </row>
    <row r="746" ht="13.5" customHeight="1" spans="1:4">
      <c r="A746" s="21"/>
      <c r="D746" s="4"/>
    </row>
    <row r="747" ht="13.5" customHeight="1" spans="1:4">
      <c r="A747" s="21"/>
      <c r="D747" s="4"/>
    </row>
    <row r="748" ht="13.5" customHeight="1" spans="1:4">
      <c r="A748" s="21"/>
      <c r="D748" s="4"/>
    </row>
    <row r="749" ht="13.5" customHeight="1" spans="1:4">
      <c r="A749" s="21"/>
      <c r="D749" s="4"/>
    </row>
    <row r="750" ht="13.5" customHeight="1" spans="1:4">
      <c r="A750" s="21"/>
      <c r="D750" s="4"/>
    </row>
    <row r="751" ht="13.5" customHeight="1" spans="1:4">
      <c r="A751" s="21"/>
      <c r="D751" s="4"/>
    </row>
    <row r="752" ht="13.5" customHeight="1" spans="1:4">
      <c r="A752" s="21"/>
      <c r="D752" s="4"/>
    </row>
    <row r="753" ht="13.5" customHeight="1" spans="1:4">
      <c r="A753" s="21"/>
      <c r="D753" s="4"/>
    </row>
    <row r="754" ht="13.5" customHeight="1" spans="1:4">
      <c r="A754" s="21"/>
      <c r="D754" s="4"/>
    </row>
    <row r="755" ht="13.5" customHeight="1" spans="1:4">
      <c r="A755" s="21"/>
      <c r="D755" s="4"/>
    </row>
    <row r="756" ht="13.5" customHeight="1" spans="1:4">
      <c r="A756" s="21"/>
      <c r="D756" s="4"/>
    </row>
    <row r="757" ht="13.5" customHeight="1" spans="1:4">
      <c r="A757" s="21"/>
      <c r="D757" s="4"/>
    </row>
    <row r="758" ht="13.5" customHeight="1" spans="1:4">
      <c r="A758" s="21"/>
      <c r="D758" s="4"/>
    </row>
    <row r="759" ht="13.5" customHeight="1" spans="1:4">
      <c r="A759" s="21"/>
      <c r="D759" s="4"/>
    </row>
    <row r="760" ht="13.5" customHeight="1" spans="1:4">
      <c r="A760" s="21"/>
      <c r="D760" s="4"/>
    </row>
    <row r="761" ht="13.5" customHeight="1" spans="1:4">
      <c r="A761" s="21"/>
      <c r="D761" s="4"/>
    </row>
    <row r="762" ht="13.5" customHeight="1" spans="1:4">
      <c r="A762" s="21"/>
      <c r="D762" s="4"/>
    </row>
    <row r="763" ht="13.5" customHeight="1" spans="1:4">
      <c r="A763" s="21"/>
      <c r="D763" s="4"/>
    </row>
    <row r="764" ht="13.5" customHeight="1" spans="1:4">
      <c r="A764" s="21"/>
      <c r="D764" s="4"/>
    </row>
    <row r="765" ht="13.5" customHeight="1" spans="1:4">
      <c r="A765" s="21"/>
      <c r="D765" s="4"/>
    </row>
    <row r="766" ht="13.5" customHeight="1" spans="1:4">
      <c r="A766" s="21"/>
      <c r="D766" s="4"/>
    </row>
    <row r="767" ht="13.5" customHeight="1" spans="1:4">
      <c r="A767" s="21"/>
      <c r="D767" s="4"/>
    </row>
    <row r="768" ht="13.5" customHeight="1" spans="1:4">
      <c r="A768" s="21"/>
      <c r="D768" s="4"/>
    </row>
    <row r="769" ht="13.5" customHeight="1" spans="1:4">
      <c r="A769" s="21"/>
      <c r="D769" s="4"/>
    </row>
    <row r="770" ht="13.5" customHeight="1" spans="1:4">
      <c r="A770" s="21"/>
      <c r="D770" s="4"/>
    </row>
    <row r="771" ht="13.5" customHeight="1" spans="1:4">
      <c r="A771" s="21"/>
      <c r="D771" s="4"/>
    </row>
    <row r="772" ht="13.5" customHeight="1" spans="1:4">
      <c r="A772" s="21"/>
      <c r="D772" s="4"/>
    </row>
    <row r="773" ht="13.5" customHeight="1" spans="1:4">
      <c r="A773" s="21"/>
      <c r="D773" s="4"/>
    </row>
    <row r="774" ht="13.5" customHeight="1" spans="1:4">
      <c r="A774" s="21"/>
      <c r="D774" s="4"/>
    </row>
    <row r="775" ht="13.5" customHeight="1" spans="1:4">
      <c r="A775" s="21"/>
      <c r="D775" s="4"/>
    </row>
    <row r="776" ht="13.5" customHeight="1" spans="1:4">
      <c r="A776" s="21"/>
      <c r="D776" s="4"/>
    </row>
    <row r="777" ht="13.5" customHeight="1" spans="1:4">
      <c r="A777" s="21"/>
      <c r="D777" s="4"/>
    </row>
    <row r="778" ht="13.5" customHeight="1" spans="1:4">
      <c r="A778" s="21"/>
      <c r="D778" s="4"/>
    </row>
    <row r="779" ht="13.5" customHeight="1" spans="1:4">
      <c r="A779" s="21"/>
      <c r="D779" s="4"/>
    </row>
    <row r="780" ht="13.5" customHeight="1" spans="1:4">
      <c r="A780" s="21"/>
      <c r="D780" s="4"/>
    </row>
    <row r="781" ht="13.5" customHeight="1" spans="1:4">
      <c r="A781" s="21"/>
      <c r="D781" s="4"/>
    </row>
    <row r="782" ht="13.5" customHeight="1" spans="1:4">
      <c r="A782" s="21"/>
      <c r="D782" s="4"/>
    </row>
    <row r="783" ht="13.5" customHeight="1" spans="1:4">
      <c r="A783" s="21"/>
      <c r="D783" s="4"/>
    </row>
    <row r="784" ht="13.5" customHeight="1" spans="1:4">
      <c r="A784" s="21"/>
      <c r="D784" s="4"/>
    </row>
    <row r="785" ht="13.5" customHeight="1" spans="1:4">
      <c r="A785" s="21"/>
      <c r="D785" s="4"/>
    </row>
    <row r="786" ht="13.5" customHeight="1" spans="1:4">
      <c r="A786" s="21"/>
      <c r="D786" s="4"/>
    </row>
    <row r="787" ht="13.5" customHeight="1" spans="1:4">
      <c r="A787" s="21"/>
      <c r="D787" s="4"/>
    </row>
    <row r="788" ht="13.5" customHeight="1" spans="1:4">
      <c r="A788" s="21"/>
      <c r="D788" s="4"/>
    </row>
    <row r="789" ht="13.5" customHeight="1" spans="1:4">
      <c r="A789" s="21"/>
      <c r="D789" s="4"/>
    </row>
    <row r="790" ht="13.5" customHeight="1" spans="1:4">
      <c r="A790" s="21"/>
      <c r="D790" s="4"/>
    </row>
    <row r="791" ht="13.5" customHeight="1" spans="1:4">
      <c r="A791" s="21"/>
      <c r="D791" s="4"/>
    </row>
    <row r="792" ht="13.5" customHeight="1" spans="1:4">
      <c r="A792" s="21"/>
      <c r="D792" s="4"/>
    </row>
    <row r="793" ht="13.5" customHeight="1" spans="1:4">
      <c r="A793" s="21"/>
      <c r="D793" s="4"/>
    </row>
    <row r="794" ht="13.5" customHeight="1" spans="1:4">
      <c r="A794" s="21"/>
      <c r="D794" s="4"/>
    </row>
    <row r="795" ht="13.5" customHeight="1" spans="1:4">
      <c r="A795" s="21"/>
      <c r="D795" s="4"/>
    </row>
    <row r="796" ht="13.5" customHeight="1" spans="1:4">
      <c r="A796" s="21"/>
      <c r="D796" s="4"/>
    </row>
    <row r="797" ht="13.5" customHeight="1" spans="1:4">
      <c r="A797" s="21"/>
      <c r="D797" s="4"/>
    </row>
    <row r="798" ht="13.5" customHeight="1" spans="1:4">
      <c r="A798" s="21"/>
      <c r="D798" s="4"/>
    </row>
    <row r="799" ht="13.5" customHeight="1" spans="1:4">
      <c r="A799" s="21"/>
      <c r="D799" s="4"/>
    </row>
    <row r="800" ht="13.5" customHeight="1" spans="1:4">
      <c r="A800" s="21"/>
      <c r="D800" s="4"/>
    </row>
    <row r="801" ht="13.5" customHeight="1" spans="1:4">
      <c r="A801" s="21"/>
      <c r="D801" s="4"/>
    </row>
    <row r="802" ht="13.5" customHeight="1" spans="1:4">
      <c r="A802" s="21"/>
      <c r="D802" s="4"/>
    </row>
    <row r="803" ht="13.5" customHeight="1" spans="1:4">
      <c r="A803" s="21"/>
      <c r="D803" s="4"/>
    </row>
    <row r="804" ht="13.5" customHeight="1" spans="1:4">
      <c r="A804" s="21"/>
      <c r="D804" s="4"/>
    </row>
    <row r="805" ht="13.5" customHeight="1" spans="1:4">
      <c r="A805" s="21"/>
      <c r="D805" s="4"/>
    </row>
    <row r="806" ht="13.5" customHeight="1" spans="1:4">
      <c r="A806" s="21"/>
      <c r="D806" s="4"/>
    </row>
    <row r="807" ht="13.5" customHeight="1" spans="1:4">
      <c r="A807" s="21"/>
      <c r="D807" s="4"/>
    </row>
    <row r="808" ht="13.5" customHeight="1" spans="1:4">
      <c r="A808" s="21"/>
      <c r="D808" s="4"/>
    </row>
    <row r="809" ht="13.5" customHeight="1" spans="1:4">
      <c r="A809" s="21"/>
      <c r="D809" s="4"/>
    </row>
    <row r="810" ht="13.5" customHeight="1" spans="1:4">
      <c r="A810" s="21"/>
      <c r="D810" s="4"/>
    </row>
    <row r="811" ht="13.5" customHeight="1" spans="1:4">
      <c r="A811" s="21"/>
      <c r="D811" s="4"/>
    </row>
    <row r="812" ht="13.5" customHeight="1" spans="1:4">
      <c r="A812" s="21"/>
      <c r="D812" s="4"/>
    </row>
    <row r="813" ht="13.5" customHeight="1" spans="1:4">
      <c r="A813" s="21"/>
      <c r="D813" s="4"/>
    </row>
    <row r="814" ht="13.5" customHeight="1" spans="1:4">
      <c r="A814" s="21"/>
      <c r="D814" s="4"/>
    </row>
    <row r="815" ht="13.5" customHeight="1" spans="1:4">
      <c r="A815" s="21"/>
      <c r="D815" s="4"/>
    </row>
    <row r="816" ht="13.5" customHeight="1" spans="1:4">
      <c r="A816" s="21"/>
      <c r="D816" s="4"/>
    </row>
    <row r="817" ht="13.5" customHeight="1" spans="1:4">
      <c r="A817" s="21"/>
      <c r="D817" s="4"/>
    </row>
    <row r="818" ht="13.5" customHeight="1" spans="1:4">
      <c r="A818" s="21"/>
      <c r="D818" s="4"/>
    </row>
    <row r="819" ht="13.5" customHeight="1" spans="1:4">
      <c r="A819" s="21"/>
      <c r="D819" s="4"/>
    </row>
    <row r="820" ht="13.5" customHeight="1" spans="1:4">
      <c r="A820" s="21"/>
      <c r="D820" s="4"/>
    </row>
    <row r="821" ht="13.5" customHeight="1" spans="1:4">
      <c r="A821" s="21"/>
      <c r="D821" s="4"/>
    </row>
    <row r="822" ht="13.5" customHeight="1" spans="1:4">
      <c r="A822" s="21"/>
      <c r="D822" s="4"/>
    </row>
    <row r="823" ht="13.5" customHeight="1" spans="1:4">
      <c r="A823" s="21"/>
      <c r="D823" s="4"/>
    </row>
    <row r="824" ht="13.5" customHeight="1" spans="1:4">
      <c r="A824" s="21"/>
      <c r="D824" s="4"/>
    </row>
    <row r="825" ht="13.5" customHeight="1" spans="1:4">
      <c r="A825" s="21"/>
      <c r="D825" s="4"/>
    </row>
    <row r="826" ht="13.5" customHeight="1" spans="1:4">
      <c r="A826" s="21"/>
      <c r="D826" s="4"/>
    </row>
    <row r="827" ht="13.5" customHeight="1" spans="1:4">
      <c r="A827" s="21"/>
      <c r="D827" s="4"/>
    </row>
    <row r="828" ht="13.5" customHeight="1" spans="1:4">
      <c r="A828" s="21"/>
      <c r="D828" s="4"/>
    </row>
    <row r="829" ht="13.5" customHeight="1" spans="1:4">
      <c r="A829" s="21"/>
      <c r="D829" s="4"/>
    </row>
    <row r="830" ht="13.5" customHeight="1" spans="1:4">
      <c r="A830" s="21"/>
      <c r="D830" s="4"/>
    </row>
    <row r="831" ht="13.5" customHeight="1" spans="1:4">
      <c r="A831" s="21"/>
      <c r="D831" s="4"/>
    </row>
    <row r="832" ht="13.5" customHeight="1" spans="1:4">
      <c r="A832" s="21"/>
      <c r="D832" s="4"/>
    </row>
    <row r="833" ht="13.5" customHeight="1" spans="1:4">
      <c r="A833" s="21"/>
      <c r="D833" s="4"/>
    </row>
    <row r="834" ht="13.5" customHeight="1" spans="1:4">
      <c r="A834" s="21"/>
      <c r="D834" s="4"/>
    </row>
    <row r="835" ht="13.5" customHeight="1" spans="1:4">
      <c r="A835" s="21"/>
      <c r="D835" s="4"/>
    </row>
    <row r="836" ht="13.5" customHeight="1" spans="1:4">
      <c r="A836" s="21"/>
      <c r="D836" s="4"/>
    </row>
    <row r="837" ht="13.5" customHeight="1" spans="1:4">
      <c r="A837" s="21"/>
      <c r="D837" s="4"/>
    </row>
    <row r="838" ht="13.5" customHeight="1" spans="1:4">
      <c r="A838" s="21"/>
      <c r="D838" s="4"/>
    </row>
    <row r="839" ht="13.5" customHeight="1" spans="1:4">
      <c r="A839" s="21"/>
      <c r="D839" s="4"/>
    </row>
    <row r="840" ht="13.5" customHeight="1" spans="1:4">
      <c r="A840" s="21"/>
      <c r="D840" s="4"/>
    </row>
    <row r="841" ht="13.5" customHeight="1" spans="1:4">
      <c r="A841" s="21"/>
      <c r="D841" s="4"/>
    </row>
    <row r="842" ht="13.5" customHeight="1" spans="1:4">
      <c r="A842" s="21"/>
      <c r="D842" s="4"/>
    </row>
    <row r="843" ht="13.5" customHeight="1" spans="1:4">
      <c r="A843" s="21"/>
      <c r="D843" s="4"/>
    </row>
    <row r="844" ht="13.5" customHeight="1" spans="1:4">
      <c r="A844" s="21"/>
      <c r="D844" s="4"/>
    </row>
    <row r="845" ht="13.5" customHeight="1" spans="1:4">
      <c r="A845" s="21"/>
      <c r="D845" s="4"/>
    </row>
    <row r="846" ht="13.5" customHeight="1" spans="1:4">
      <c r="A846" s="21"/>
      <c r="D846" s="4"/>
    </row>
    <row r="847" ht="13.5" customHeight="1" spans="1:4">
      <c r="A847" s="21"/>
      <c r="D847" s="4"/>
    </row>
    <row r="848" ht="13.5" customHeight="1" spans="1:4">
      <c r="A848" s="21"/>
      <c r="D848" s="4"/>
    </row>
    <row r="849" ht="13.5" customHeight="1" spans="1:4">
      <c r="A849" s="21"/>
      <c r="D849" s="4"/>
    </row>
    <row r="850" ht="13.5" customHeight="1" spans="1:4">
      <c r="A850" s="21"/>
      <c r="D850" s="4"/>
    </row>
    <row r="851" ht="13.5" customHeight="1" spans="1:4">
      <c r="A851" s="21"/>
      <c r="D851" s="4"/>
    </row>
    <row r="852" ht="13.5" customHeight="1" spans="1:4">
      <c r="A852" s="21"/>
      <c r="D852" s="4"/>
    </row>
    <row r="853" ht="13.5" customHeight="1" spans="1:4">
      <c r="A853" s="21"/>
      <c r="D853" s="4"/>
    </row>
    <row r="854" ht="13.5" customHeight="1" spans="1:4">
      <c r="A854" s="21"/>
      <c r="D854" s="4"/>
    </row>
    <row r="855" ht="13.5" customHeight="1" spans="1:4">
      <c r="A855" s="21"/>
      <c r="D855" s="4"/>
    </row>
    <row r="856" ht="13.5" customHeight="1" spans="1:4">
      <c r="A856" s="21"/>
      <c r="D856" s="4"/>
    </row>
    <row r="857" ht="13.5" customHeight="1" spans="1:4">
      <c r="A857" s="21"/>
      <c r="D857" s="4"/>
    </row>
    <row r="858" ht="13.5" customHeight="1" spans="1:4">
      <c r="A858" s="21"/>
      <c r="D858" s="4"/>
    </row>
    <row r="859" ht="13.5" customHeight="1" spans="1:4">
      <c r="A859" s="21"/>
      <c r="D859" s="4"/>
    </row>
    <row r="860" ht="13.5" customHeight="1" spans="1:4">
      <c r="A860" s="21"/>
      <c r="D860" s="4"/>
    </row>
    <row r="861" ht="13.5" customHeight="1" spans="1:4">
      <c r="A861" s="21"/>
      <c r="D861" s="4"/>
    </row>
    <row r="862" ht="13.5" customHeight="1" spans="1:4">
      <c r="A862" s="21"/>
      <c r="D862" s="4"/>
    </row>
    <row r="863" ht="13.5" customHeight="1" spans="1:4">
      <c r="A863" s="21"/>
      <c r="D863" s="4"/>
    </row>
    <row r="864" ht="13.5" customHeight="1" spans="1:4">
      <c r="A864" s="21"/>
      <c r="D864" s="4"/>
    </row>
    <row r="865" ht="13.5" customHeight="1" spans="1:4">
      <c r="A865" s="21"/>
      <c r="D865" s="4"/>
    </row>
    <row r="866" ht="13.5" customHeight="1" spans="1:4">
      <c r="A866" s="21"/>
      <c r="D866" s="4"/>
    </row>
    <row r="867" ht="13.5" customHeight="1" spans="1:4">
      <c r="A867" s="21"/>
      <c r="D867" s="4"/>
    </row>
    <row r="868" ht="13.5" customHeight="1" spans="1:4">
      <c r="A868" s="21"/>
      <c r="D868" s="4"/>
    </row>
    <row r="869" ht="13.5" customHeight="1" spans="1:4">
      <c r="A869" s="21"/>
      <c r="D869" s="4"/>
    </row>
    <row r="870" ht="13.5" customHeight="1" spans="1:4">
      <c r="A870" s="21"/>
      <c r="D870" s="4"/>
    </row>
    <row r="871" ht="13.5" customHeight="1" spans="1:4">
      <c r="A871" s="21"/>
      <c r="D871" s="4"/>
    </row>
    <row r="872" ht="13.5" customHeight="1" spans="1:4">
      <c r="A872" s="21"/>
      <c r="D872" s="4"/>
    </row>
    <row r="873" ht="13.5" customHeight="1" spans="1:4">
      <c r="A873" s="21"/>
      <c r="D873" s="4"/>
    </row>
    <row r="874" ht="13.5" customHeight="1" spans="1:4">
      <c r="A874" s="21"/>
      <c r="D874" s="4"/>
    </row>
    <row r="875" ht="13.5" customHeight="1" spans="1:4">
      <c r="A875" s="21"/>
      <c r="D875" s="4"/>
    </row>
    <row r="876" ht="13.5" customHeight="1" spans="1:4">
      <c r="A876" s="21"/>
      <c r="D876" s="4"/>
    </row>
    <row r="877" ht="13.5" customHeight="1" spans="1:4">
      <c r="A877" s="21"/>
      <c r="D877" s="4"/>
    </row>
    <row r="878" ht="13.5" customHeight="1" spans="1:4">
      <c r="A878" s="21"/>
      <c r="D878" s="4"/>
    </row>
    <row r="879" ht="13.5" customHeight="1" spans="1:4">
      <c r="A879" s="21"/>
      <c r="D879" s="4"/>
    </row>
    <row r="880" ht="13.5" customHeight="1" spans="1:4">
      <c r="A880" s="21"/>
      <c r="D880" s="4"/>
    </row>
    <row r="881" ht="13.5" customHeight="1" spans="1:4">
      <c r="A881" s="21"/>
      <c r="D881" s="4"/>
    </row>
    <row r="882" ht="13.5" customHeight="1" spans="1:4">
      <c r="A882" s="21"/>
      <c r="D882" s="4"/>
    </row>
    <row r="883" ht="13.5" customHeight="1" spans="1:4">
      <c r="A883" s="21"/>
      <c r="D883" s="4"/>
    </row>
    <row r="884" ht="13.5" customHeight="1" spans="1:4">
      <c r="A884" s="21"/>
      <c r="D884" s="4"/>
    </row>
    <row r="885" ht="13.5" customHeight="1" spans="1:4">
      <c r="A885" s="21"/>
      <c r="D885" s="4"/>
    </row>
    <row r="886" ht="13.5" customHeight="1" spans="1:4">
      <c r="A886" s="21"/>
      <c r="D886" s="4"/>
    </row>
    <row r="887" ht="13.5" customHeight="1" spans="1:4">
      <c r="A887" s="21"/>
      <c r="D887" s="4"/>
    </row>
    <row r="888" ht="13.5" customHeight="1" spans="1:4">
      <c r="A888" s="21"/>
      <c r="D888" s="4"/>
    </row>
    <row r="889" ht="13.5" customHeight="1" spans="1:4">
      <c r="A889" s="21"/>
      <c r="D889" s="4"/>
    </row>
    <row r="890" ht="13.5" customHeight="1" spans="1:4">
      <c r="A890" s="21"/>
      <c r="D890" s="4"/>
    </row>
    <row r="891" ht="13.5" customHeight="1" spans="1:4">
      <c r="A891" s="21"/>
      <c r="D891" s="4"/>
    </row>
    <row r="892" ht="13.5" customHeight="1" spans="1:4">
      <c r="A892" s="21"/>
      <c r="D892" s="4"/>
    </row>
    <row r="893" ht="13.5" customHeight="1" spans="1:4">
      <c r="A893" s="21"/>
      <c r="D893" s="4"/>
    </row>
    <row r="894" ht="13.5" customHeight="1" spans="1:4">
      <c r="A894" s="21"/>
      <c r="D894" s="4"/>
    </row>
    <row r="895" ht="13.5" customHeight="1" spans="1:4">
      <c r="A895" s="21"/>
      <c r="D895" s="4"/>
    </row>
    <row r="896" ht="13.5" customHeight="1" spans="1:4">
      <c r="A896" s="21"/>
      <c r="D896" s="4"/>
    </row>
    <row r="897" ht="13.5" customHeight="1" spans="1:4">
      <c r="A897" s="21"/>
      <c r="D897" s="4"/>
    </row>
    <row r="898" ht="13.5" customHeight="1" spans="1:4">
      <c r="A898" s="21"/>
      <c r="D898" s="4"/>
    </row>
    <row r="899" ht="13.5" customHeight="1" spans="1:4">
      <c r="A899" s="21"/>
      <c r="D899" s="4"/>
    </row>
    <row r="900" ht="13.5" customHeight="1" spans="1:4">
      <c r="A900" s="21"/>
      <c r="D900" s="4"/>
    </row>
    <row r="901" ht="13.5" customHeight="1" spans="1:4">
      <c r="A901" s="21"/>
      <c r="D901" s="4"/>
    </row>
    <row r="902" ht="13.5" customHeight="1" spans="1:4">
      <c r="A902" s="21"/>
      <c r="D902" s="4"/>
    </row>
    <row r="903" ht="13.5" customHeight="1" spans="1:4">
      <c r="A903" s="21"/>
      <c r="D903" s="4"/>
    </row>
    <row r="904" ht="13.5" customHeight="1" spans="1:4">
      <c r="A904" s="21"/>
      <c r="D904" s="4"/>
    </row>
    <row r="905" ht="13.5" customHeight="1" spans="1:4">
      <c r="A905" s="21"/>
      <c r="D905" s="4"/>
    </row>
    <row r="906" ht="13.5" customHeight="1" spans="1:4">
      <c r="A906" s="21"/>
      <c r="D906" s="4"/>
    </row>
    <row r="907" ht="13.5" customHeight="1" spans="1:4">
      <c r="A907" s="21"/>
      <c r="D907" s="4"/>
    </row>
    <row r="908" ht="13.5" customHeight="1" spans="1:4">
      <c r="A908" s="21"/>
      <c r="D908" s="4"/>
    </row>
    <row r="909" ht="13.5" customHeight="1" spans="1:4">
      <c r="A909" s="21"/>
      <c r="D909" s="4"/>
    </row>
    <row r="910" ht="13.5" customHeight="1" spans="1:4">
      <c r="A910" s="21"/>
      <c r="D910" s="4"/>
    </row>
    <row r="911" ht="13.5" customHeight="1" spans="1:4">
      <c r="A911" s="21"/>
      <c r="D911" s="4"/>
    </row>
    <row r="912" ht="13.5" customHeight="1" spans="1:4">
      <c r="A912" s="21"/>
      <c r="D912" s="4"/>
    </row>
    <row r="913" ht="13.5" customHeight="1" spans="1:4">
      <c r="A913" s="21"/>
      <c r="D913" s="4"/>
    </row>
    <row r="914" ht="13.5" customHeight="1" spans="1:4">
      <c r="A914" s="21"/>
      <c r="D914" s="4"/>
    </row>
    <row r="915" ht="13.5" customHeight="1" spans="1:4">
      <c r="A915" s="21"/>
      <c r="D915" s="4"/>
    </row>
    <row r="916" ht="13.5" customHeight="1" spans="1:4">
      <c r="A916" s="21"/>
      <c r="D916" s="4"/>
    </row>
    <row r="917" ht="13.5" customHeight="1" spans="1:4">
      <c r="A917" s="21"/>
      <c r="D917" s="4"/>
    </row>
    <row r="918" ht="13.5" customHeight="1" spans="1:4">
      <c r="A918" s="21"/>
      <c r="D918" s="4"/>
    </row>
    <row r="919" ht="13.5" customHeight="1" spans="1:4">
      <c r="A919" s="21"/>
      <c r="D919" s="4"/>
    </row>
    <row r="920" ht="13.5" customHeight="1" spans="1:4">
      <c r="A920" s="21"/>
      <c r="D920" s="4"/>
    </row>
    <row r="921" ht="13.5" customHeight="1" spans="1:4">
      <c r="A921" s="21"/>
      <c r="D921" s="4"/>
    </row>
    <row r="922" ht="13.5" customHeight="1" spans="1:4">
      <c r="A922" s="21"/>
      <c r="D922" s="4"/>
    </row>
    <row r="923" ht="13.5" customHeight="1" spans="1:4">
      <c r="A923" s="21"/>
      <c r="D923" s="4"/>
    </row>
    <row r="924" ht="13.5" customHeight="1" spans="1:4">
      <c r="A924" s="21"/>
      <c r="D924" s="4"/>
    </row>
    <row r="925" ht="13.5" customHeight="1" spans="1:4">
      <c r="A925" s="21"/>
      <c r="D925" s="4"/>
    </row>
    <row r="926" ht="13.5" customHeight="1" spans="1:4">
      <c r="A926" s="21"/>
      <c r="D926" s="4"/>
    </row>
    <row r="927" ht="13.5" customHeight="1" spans="1:4">
      <c r="A927" s="21"/>
      <c r="D927" s="4"/>
    </row>
    <row r="928" ht="13.5" customHeight="1" spans="1:4">
      <c r="A928" s="21"/>
      <c r="D928" s="4"/>
    </row>
    <row r="929" ht="13.5" customHeight="1" spans="1:4">
      <c r="A929" s="21"/>
      <c r="D929" s="4"/>
    </row>
    <row r="930" ht="13.5" customHeight="1" spans="1:4">
      <c r="A930" s="21"/>
      <c r="D930" s="4"/>
    </row>
    <row r="931" ht="13.5" customHeight="1" spans="1:4">
      <c r="A931" s="21"/>
      <c r="D931" s="4"/>
    </row>
    <row r="932" ht="13.5" customHeight="1" spans="1:4">
      <c r="A932" s="21"/>
      <c r="D932" s="4"/>
    </row>
    <row r="933" ht="13.5" customHeight="1" spans="1:4">
      <c r="A933" s="21"/>
      <c r="D933" s="4"/>
    </row>
    <row r="934" ht="13.5" customHeight="1" spans="1:4">
      <c r="A934" s="21"/>
      <c r="D934" s="4"/>
    </row>
    <row r="935" ht="13.5" customHeight="1" spans="1:4">
      <c r="A935" s="21"/>
      <c r="D935" s="4"/>
    </row>
    <row r="936" ht="13.5" customHeight="1" spans="1:4">
      <c r="A936" s="21"/>
      <c r="D936" s="4"/>
    </row>
    <row r="937" ht="13.5" customHeight="1" spans="1:4">
      <c r="A937" s="21"/>
      <c r="D937" s="4"/>
    </row>
    <row r="938" ht="13.5" customHeight="1" spans="1:4">
      <c r="A938" s="21"/>
      <c r="D938" s="4"/>
    </row>
    <row r="939" ht="13.5" customHeight="1" spans="1:4">
      <c r="A939" s="21"/>
      <c r="D939" s="4"/>
    </row>
    <row r="940" ht="13.5" customHeight="1" spans="1:4">
      <c r="A940" s="21"/>
      <c r="D940" s="4"/>
    </row>
    <row r="941" ht="13.5" customHeight="1" spans="1:4">
      <c r="A941" s="21"/>
      <c r="D941" s="4"/>
    </row>
    <row r="942" ht="13.5" customHeight="1" spans="1:4">
      <c r="A942" s="21"/>
      <c r="D942" s="4"/>
    </row>
    <row r="943" ht="13.5" customHeight="1" spans="1:4">
      <c r="A943" s="21"/>
      <c r="D943" s="4"/>
    </row>
    <row r="944" ht="13.5" customHeight="1" spans="1:4">
      <c r="A944" s="21"/>
      <c r="D944" s="4"/>
    </row>
    <row r="945" ht="13.5" customHeight="1" spans="1:4">
      <c r="A945" s="21"/>
      <c r="D945" s="4"/>
    </row>
    <row r="946" ht="13.5" customHeight="1" spans="1:4">
      <c r="A946" s="21"/>
      <c r="D946" s="4"/>
    </row>
    <row r="947" ht="13.5" customHeight="1" spans="1:4">
      <c r="A947" s="21"/>
      <c r="D947" s="4"/>
    </row>
    <row r="948" ht="13.5" customHeight="1" spans="1:4">
      <c r="A948" s="21"/>
      <c r="D948" s="4"/>
    </row>
    <row r="949" ht="13.5" customHeight="1" spans="1:4">
      <c r="A949" s="21"/>
      <c r="D949" s="4"/>
    </row>
    <row r="950" ht="13.5" customHeight="1" spans="1:4">
      <c r="A950" s="21"/>
      <c r="D950" s="4"/>
    </row>
    <row r="951" ht="13.5" customHeight="1" spans="1:4">
      <c r="A951" s="21"/>
      <c r="D951" s="4"/>
    </row>
    <row r="952" ht="13.5" customHeight="1" spans="1:4">
      <c r="A952" s="21"/>
      <c r="D952" s="4"/>
    </row>
    <row r="953" ht="13.5" customHeight="1" spans="1:4">
      <c r="A953" s="21"/>
      <c r="D953" s="4"/>
    </row>
    <row r="954" ht="13.5" customHeight="1" spans="1:4">
      <c r="A954" s="21"/>
      <c r="D954" s="4"/>
    </row>
    <row r="955" ht="13.5" customHeight="1" spans="1:4">
      <c r="A955" s="21"/>
      <c r="D955" s="4"/>
    </row>
    <row r="956" ht="13.5" customHeight="1" spans="1:4">
      <c r="A956" s="21"/>
      <c r="D956" s="4"/>
    </row>
    <row r="957" ht="13.5" customHeight="1" spans="1:4">
      <c r="A957" s="21"/>
      <c r="D957" s="4"/>
    </row>
    <row r="958" ht="13.5" customHeight="1" spans="1:4">
      <c r="A958" s="21"/>
      <c r="D958" s="4"/>
    </row>
    <row r="959" ht="13.5" customHeight="1" spans="1:4">
      <c r="A959" s="21"/>
      <c r="D959" s="4"/>
    </row>
    <row r="960" ht="13.5" customHeight="1" spans="1:4">
      <c r="A960" s="21"/>
      <c r="D960" s="4"/>
    </row>
    <row r="961" ht="13.5" customHeight="1" spans="1:4">
      <c r="A961" s="21"/>
      <c r="D961" s="4"/>
    </row>
    <row r="962" ht="13.5" customHeight="1" spans="1:4">
      <c r="A962" s="21"/>
      <c r="D962" s="4"/>
    </row>
    <row r="963" ht="13.5" customHeight="1" spans="1:4">
      <c r="A963" s="21"/>
      <c r="D963" s="4"/>
    </row>
    <row r="964" ht="13.5" customHeight="1" spans="1:4">
      <c r="A964" s="21"/>
      <c r="D964" s="4"/>
    </row>
    <row r="965" ht="13.5" customHeight="1" spans="1:4">
      <c r="A965" s="21"/>
      <c r="D965" s="4"/>
    </row>
    <row r="966" ht="13.5" customHeight="1" spans="1:4">
      <c r="A966" s="21"/>
      <c r="D966" s="4"/>
    </row>
    <row r="967" ht="13.5" customHeight="1" spans="1:4">
      <c r="A967" s="21"/>
      <c r="D967" s="4"/>
    </row>
    <row r="968" ht="13.5" customHeight="1" spans="1:4">
      <c r="A968" s="21"/>
      <c r="D968" s="4"/>
    </row>
    <row r="969" ht="13.5" customHeight="1" spans="1:4">
      <c r="A969" s="21"/>
      <c r="D969" s="4"/>
    </row>
    <row r="970" ht="13.5" customHeight="1" spans="1:4">
      <c r="A970" s="21"/>
      <c r="D970" s="4"/>
    </row>
    <row r="971" ht="13.5" customHeight="1" spans="1:4">
      <c r="A971" s="21"/>
      <c r="D971" s="4"/>
    </row>
    <row r="972" ht="13.5" customHeight="1" spans="1:4">
      <c r="A972" s="21"/>
      <c r="D972" s="4"/>
    </row>
    <row r="973" ht="13.5" customHeight="1" spans="1:4">
      <c r="A973" s="21"/>
      <c r="D973" s="4"/>
    </row>
    <row r="974" ht="13.5" customHeight="1" spans="1:4">
      <c r="A974" s="21"/>
      <c r="D974" s="4"/>
    </row>
    <row r="975" ht="13.5" customHeight="1" spans="1:4">
      <c r="A975" s="21"/>
      <c r="D975" s="4"/>
    </row>
    <row r="976" ht="13.5" customHeight="1" spans="1:4">
      <c r="A976" s="21"/>
      <c r="D976" s="4"/>
    </row>
    <row r="977" ht="13.5" customHeight="1" spans="1:4">
      <c r="A977" s="21"/>
      <c r="D977" s="4"/>
    </row>
    <row r="978" ht="13.5" customHeight="1" spans="1:4">
      <c r="A978" s="21"/>
      <c r="D978" s="4"/>
    </row>
    <row r="979" ht="13.5" customHeight="1" spans="1:4">
      <c r="A979" s="21"/>
      <c r="D979" s="4"/>
    </row>
    <row r="980" ht="13.5" customHeight="1" spans="1:4">
      <c r="A980" s="21"/>
      <c r="D980" s="4"/>
    </row>
    <row r="981" ht="13.5" customHeight="1" spans="1:4">
      <c r="A981" s="21"/>
      <c r="D981" s="4"/>
    </row>
    <row r="982" ht="13.5" customHeight="1" spans="1:4">
      <c r="A982" s="21"/>
      <c r="D982" s="4"/>
    </row>
    <row r="983" ht="13.5" customHeight="1" spans="1:4">
      <c r="A983" s="21"/>
      <c r="D983" s="4"/>
    </row>
    <row r="984" ht="13.5" customHeight="1" spans="1:4">
      <c r="A984" s="21"/>
      <c r="D984" s="4"/>
    </row>
    <row r="985" ht="13.5" customHeight="1" spans="1:4">
      <c r="A985" s="21"/>
      <c r="D985" s="4"/>
    </row>
    <row r="986" ht="13.5" customHeight="1" spans="1:4">
      <c r="A986" s="21"/>
      <c r="D986" s="4"/>
    </row>
    <row r="987" ht="13.5" customHeight="1" spans="1:4">
      <c r="A987" s="21"/>
      <c r="D987" s="4"/>
    </row>
    <row r="988" ht="13.5" customHeight="1" spans="1:4">
      <c r="A988" s="21"/>
      <c r="D988" s="4"/>
    </row>
    <row r="989" ht="13.5" customHeight="1" spans="1:4">
      <c r="A989" s="21"/>
      <c r="D989" s="4"/>
    </row>
    <row r="990" ht="13.5" customHeight="1" spans="1:4">
      <c r="A990" s="21"/>
      <c r="D990" s="4"/>
    </row>
    <row r="991" ht="13.5" customHeight="1" spans="1:4">
      <c r="A991" s="21"/>
      <c r="D991" s="4"/>
    </row>
    <row r="992" ht="13.5" customHeight="1" spans="1:4">
      <c r="A992" s="21"/>
      <c r="D992" s="4"/>
    </row>
    <row r="993" ht="13.5" customHeight="1" spans="1:4">
      <c r="A993" s="21"/>
      <c r="D993" s="4"/>
    </row>
    <row r="994" ht="13.5" customHeight="1" spans="1:4">
      <c r="A994" s="21"/>
      <c r="D994" s="4"/>
    </row>
    <row r="995" ht="13.5" customHeight="1" spans="1:4">
      <c r="A995" s="21"/>
      <c r="D995" s="4"/>
    </row>
    <row r="996" ht="13.5" customHeight="1" spans="1:4">
      <c r="A996" s="21"/>
      <c r="D996" s="4"/>
    </row>
    <row r="997" ht="13.5" customHeight="1" spans="1:4">
      <c r="A997" s="21"/>
      <c r="D997" s="4"/>
    </row>
    <row r="998" ht="13.5" customHeight="1" spans="1:4">
      <c r="A998" s="21"/>
      <c r="D998" s="4"/>
    </row>
    <row r="999" ht="13.5" customHeight="1" spans="1:4">
      <c r="A999" s="21"/>
      <c r="D999" s="4"/>
    </row>
    <row r="1000" ht="13.5" customHeight="1" spans="1:4">
      <c r="A1000" s="21"/>
      <c r="D1000" s="4"/>
    </row>
  </sheetData>
  <pageMargins left="0.7" right="0.7" top="0.75" bottom="0.75" header="0" footer="0"/>
  <pageSetup paperSize="1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0"/>
  <sheetViews>
    <sheetView workbookViewId="0">
      <selection activeCell="A1" sqref="A1"/>
    </sheetView>
  </sheetViews>
  <sheetFormatPr defaultColWidth="14.4285714285714" defaultRowHeight="15" customHeight="1" outlineLevelCol="3"/>
  <cols>
    <col min="1" max="1" width="12.8571428571429" customWidth="1"/>
    <col min="2" max="2" width="10" customWidth="1"/>
    <col min="3" max="3" width="36.4285714285714" customWidth="1"/>
    <col min="4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41793</v>
      </c>
      <c r="B2" s="3" t="s">
        <v>44</v>
      </c>
      <c r="C2" s="3" t="s">
        <v>45</v>
      </c>
      <c r="D2" s="4">
        <v>78.4</v>
      </c>
    </row>
    <row r="3" ht="13.5" customHeight="1" spans="1:4">
      <c r="A3" s="2">
        <v>41796</v>
      </c>
      <c r="B3" s="3" t="s">
        <v>44</v>
      </c>
      <c r="C3" s="3" t="s">
        <v>46</v>
      </c>
      <c r="D3" s="4">
        <v>33.4</v>
      </c>
    </row>
    <row r="4" ht="13.5" customHeight="1" spans="1:4">
      <c r="A4" s="2">
        <v>41796</v>
      </c>
      <c r="B4" s="3" t="s">
        <v>44</v>
      </c>
      <c r="C4" s="3" t="s">
        <v>47</v>
      </c>
      <c r="D4" s="4">
        <v>26.64</v>
      </c>
    </row>
    <row r="5" ht="13.5" customHeight="1" spans="1:4">
      <c r="A5" s="2">
        <v>41798</v>
      </c>
      <c r="B5" s="3" t="s">
        <v>44</v>
      </c>
      <c r="C5" s="3" t="s">
        <v>48</v>
      </c>
      <c r="D5" s="4">
        <v>45.2</v>
      </c>
    </row>
    <row r="6" ht="13.5" customHeight="1" spans="1:4">
      <c r="A6" s="2">
        <v>41800</v>
      </c>
      <c r="B6" s="3" t="s">
        <v>44</v>
      </c>
      <c r="C6" s="3" t="s">
        <v>49</v>
      </c>
      <c r="D6" s="4">
        <v>25</v>
      </c>
    </row>
    <row r="7" ht="13.5" customHeight="1" spans="1:4">
      <c r="A7" s="2">
        <v>41805</v>
      </c>
      <c r="B7" s="3" t="s">
        <v>44</v>
      </c>
      <c r="C7" s="3" t="s">
        <v>50</v>
      </c>
      <c r="D7" s="4">
        <v>11.9</v>
      </c>
    </row>
    <row r="8" ht="13.5" customHeight="1" spans="1:4">
      <c r="A8" s="2">
        <v>41810</v>
      </c>
      <c r="B8" s="3" t="s">
        <v>44</v>
      </c>
      <c r="C8" s="3" t="s">
        <v>51</v>
      </c>
      <c r="D8" s="4">
        <v>13</v>
      </c>
    </row>
    <row r="9" ht="13.5" customHeight="1" spans="1:4">
      <c r="A9" s="2">
        <v>41810</v>
      </c>
      <c r="B9" s="3" t="s">
        <v>44</v>
      </c>
      <c r="C9" s="3" t="s">
        <v>52</v>
      </c>
      <c r="D9" s="4">
        <v>28.6</v>
      </c>
    </row>
    <row r="10" ht="13.5" customHeight="1" spans="1:4">
      <c r="A10" s="2">
        <v>41810</v>
      </c>
      <c r="B10" s="3" t="s">
        <v>44</v>
      </c>
      <c r="C10" s="3" t="s">
        <v>53</v>
      </c>
      <c r="D10" s="4">
        <v>80</v>
      </c>
    </row>
    <row r="11" ht="13.5" customHeight="1" spans="1:4">
      <c r="A11" s="2">
        <v>41808</v>
      </c>
      <c r="B11" s="3" t="s">
        <v>44</v>
      </c>
      <c r="C11" s="3" t="s">
        <v>54</v>
      </c>
      <c r="D11" s="4">
        <v>40.1</v>
      </c>
    </row>
    <row r="12" ht="13.5" customHeight="1" spans="1:4">
      <c r="A12" s="2">
        <v>41807</v>
      </c>
      <c r="B12" s="3" t="s">
        <v>44</v>
      </c>
      <c r="C12" s="3" t="s">
        <v>55</v>
      </c>
      <c r="D12" s="4">
        <v>51.2</v>
      </c>
    </row>
    <row r="13" ht="13.5" customHeight="1" spans="1:4">
      <c r="A13" s="2">
        <v>41805</v>
      </c>
      <c r="B13" s="3" t="s">
        <v>44</v>
      </c>
      <c r="C13" s="3" t="s">
        <v>56</v>
      </c>
      <c r="D13" s="4">
        <v>20.4</v>
      </c>
    </row>
    <row r="14" ht="13.5" customHeight="1" spans="1:4">
      <c r="A14" s="2">
        <v>41795</v>
      </c>
      <c r="B14" s="3" t="s">
        <v>11</v>
      </c>
      <c r="C14" s="3" t="s">
        <v>57</v>
      </c>
      <c r="D14" s="4">
        <v>18.6</v>
      </c>
    </row>
    <row r="15" ht="13.5" customHeight="1" spans="1:4">
      <c r="A15" s="2">
        <v>41796</v>
      </c>
      <c r="B15" s="3" t="s">
        <v>11</v>
      </c>
      <c r="C15" s="3" t="s">
        <v>58</v>
      </c>
      <c r="D15" s="4">
        <v>17.2</v>
      </c>
    </row>
    <row r="16" ht="13.5" customHeight="1" spans="1:4">
      <c r="A16" s="2">
        <v>41795</v>
      </c>
      <c r="B16" s="3" t="s">
        <v>11</v>
      </c>
      <c r="C16" s="3" t="s">
        <v>59</v>
      </c>
      <c r="D16" s="4">
        <v>8</v>
      </c>
    </row>
    <row r="17" ht="13.5" customHeight="1" spans="1:4">
      <c r="A17" s="2">
        <v>41805</v>
      </c>
      <c r="B17" s="3" t="s">
        <v>11</v>
      </c>
      <c r="C17" s="3" t="s">
        <v>60</v>
      </c>
      <c r="D17" s="4">
        <v>35</v>
      </c>
    </row>
    <row r="18" ht="13.5" customHeight="1" spans="1:4">
      <c r="A18" s="2">
        <v>41805</v>
      </c>
      <c r="B18" s="3" t="s">
        <v>11</v>
      </c>
      <c r="C18" s="3" t="s">
        <v>61</v>
      </c>
      <c r="D18" s="4">
        <v>28.4</v>
      </c>
    </row>
    <row r="19" ht="13.5" customHeight="1" spans="1:4">
      <c r="A19" s="2">
        <v>41805</v>
      </c>
      <c r="B19" s="3" t="s">
        <v>11</v>
      </c>
      <c r="C19" s="3" t="s">
        <v>62</v>
      </c>
      <c r="D19" s="4">
        <v>10</v>
      </c>
    </row>
    <row r="20" ht="13.5" customHeight="1" spans="1:4">
      <c r="A20" s="2">
        <v>41811</v>
      </c>
      <c r="B20" s="3" t="s">
        <v>11</v>
      </c>
      <c r="C20" s="3" t="s">
        <v>63</v>
      </c>
      <c r="D20" s="4">
        <v>41.45</v>
      </c>
    </row>
    <row r="21" ht="13.5" customHeight="1" spans="1:4">
      <c r="A21" s="2">
        <v>41812</v>
      </c>
      <c r="B21" s="3" t="s">
        <v>11</v>
      </c>
      <c r="C21" s="3" t="s">
        <v>60</v>
      </c>
      <c r="D21" s="4">
        <v>35</v>
      </c>
    </row>
    <row r="22" ht="13.5" customHeight="1" spans="1:4">
      <c r="A22" s="2">
        <v>41811</v>
      </c>
      <c r="B22" s="3" t="s">
        <v>11</v>
      </c>
      <c r="C22" s="3" t="s">
        <v>64</v>
      </c>
      <c r="D22" s="4">
        <v>11</v>
      </c>
    </row>
    <row r="23" ht="13.5" customHeight="1" spans="1:4">
      <c r="A23" s="2">
        <v>41805</v>
      </c>
      <c r="B23" s="3" t="s">
        <v>11</v>
      </c>
      <c r="C23" s="3" t="s">
        <v>65</v>
      </c>
      <c r="D23" s="4">
        <v>34.6</v>
      </c>
    </row>
    <row r="24" ht="13.5" customHeight="1" spans="1:4">
      <c r="A24" s="2">
        <v>41791</v>
      </c>
      <c r="B24" s="3" t="s">
        <v>13</v>
      </c>
      <c r="C24" s="3" t="s">
        <v>66</v>
      </c>
      <c r="D24" s="4">
        <v>186</v>
      </c>
    </row>
    <row r="25" ht="13.5" customHeight="1" spans="1:4">
      <c r="A25" s="2">
        <v>41795</v>
      </c>
      <c r="B25" s="3" t="s">
        <v>13</v>
      </c>
      <c r="C25" s="3" t="s">
        <v>67</v>
      </c>
      <c r="D25" s="4">
        <v>665</v>
      </c>
    </row>
    <row r="26" ht="13.5" customHeight="1" spans="1:4">
      <c r="A26" s="2">
        <v>41797</v>
      </c>
      <c r="B26" s="3" t="s">
        <v>68</v>
      </c>
      <c r="C26" s="3" t="s">
        <v>69</v>
      </c>
      <c r="D26" s="4">
        <v>87.3</v>
      </c>
    </row>
    <row r="27" ht="13.5" customHeight="1" spans="1:4">
      <c r="A27" s="2">
        <v>41805</v>
      </c>
      <c r="B27" s="3" t="s">
        <v>68</v>
      </c>
      <c r="C27" s="3" t="s">
        <v>20</v>
      </c>
      <c r="D27" s="4">
        <v>98.55</v>
      </c>
    </row>
    <row r="28" ht="13.5" customHeight="1" spans="1:4">
      <c r="A28" s="2">
        <v>41805</v>
      </c>
      <c r="B28" s="3" t="s">
        <v>68</v>
      </c>
      <c r="C28" s="3" t="s">
        <v>69</v>
      </c>
      <c r="D28" s="4">
        <v>15.05</v>
      </c>
    </row>
    <row r="29" ht="13.5" customHeight="1" spans="1:4">
      <c r="A29" s="2">
        <v>41812</v>
      </c>
      <c r="B29" s="3" t="s">
        <v>68</v>
      </c>
      <c r="C29" s="3" t="s">
        <v>69</v>
      </c>
      <c r="D29" s="4">
        <v>29.25</v>
      </c>
    </row>
    <row r="30" ht="13.5" customHeight="1" spans="1:4">
      <c r="A30" s="2">
        <v>41817</v>
      </c>
      <c r="B30" s="3" t="s">
        <v>68</v>
      </c>
      <c r="C30" s="3" t="s">
        <v>69</v>
      </c>
      <c r="D30" s="4">
        <v>36.35</v>
      </c>
    </row>
    <row r="31" ht="13.5" customHeight="1" spans="1:4">
      <c r="A31" s="2">
        <v>41797</v>
      </c>
      <c r="B31" s="3" t="s">
        <v>70</v>
      </c>
      <c r="C31" s="3" t="s">
        <v>71</v>
      </c>
      <c r="D31" s="4">
        <v>53.5</v>
      </c>
    </row>
    <row r="32" ht="13.5" customHeight="1" spans="1:4">
      <c r="A32" s="2">
        <v>41809</v>
      </c>
      <c r="B32" s="3" t="s">
        <v>70</v>
      </c>
      <c r="C32" s="3" t="s">
        <v>71</v>
      </c>
      <c r="D32" s="4">
        <v>42</v>
      </c>
    </row>
    <row r="33" ht="13.5" customHeight="1" spans="1:4">
      <c r="A33" s="2">
        <v>41811</v>
      </c>
      <c r="B33" s="3" t="s">
        <v>70</v>
      </c>
      <c r="C33" s="3" t="s">
        <v>72</v>
      </c>
      <c r="D33" s="4">
        <v>3.95</v>
      </c>
    </row>
    <row r="34" ht="13.5" customHeight="1" spans="1:4">
      <c r="A34" s="2">
        <v>41819</v>
      </c>
      <c r="B34" s="3" t="s">
        <v>70</v>
      </c>
      <c r="C34" s="3" t="s">
        <v>73</v>
      </c>
      <c r="D34" s="4">
        <v>50.4</v>
      </c>
    </row>
    <row r="35" ht="13.5" customHeight="1" spans="1:4">
      <c r="A35" s="2">
        <v>41796</v>
      </c>
      <c r="B35" s="3" t="s">
        <v>30</v>
      </c>
      <c r="C35" s="3" t="s">
        <v>74</v>
      </c>
      <c r="D35" s="4">
        <v>76.3</v>
      </c>
    </row>
    <row r="36" ht="13.5" customHeight="1" spans="1:4">
      <c r="A36" s="2">
        <v>41798</v>
      </c>
      <c r="B36" s="3" t="s">
        <v>30</v>
      </c>
      <c r="C36" s="3" t="s">
        <v>75</v>
      </c>
      <c r="D36" s="4">
        <v>35</v>
      </c>
    </row>
    <row r="37" ht="13.5" customHeight="1" spans="1:4">
      <c r="A37" s="2">
        <v>41810</v>
      </c>
      <c r="B37" s="3" t="s">
        <v>30</v>
      </c>
      <c r="C37" s="3" t="s">
        <v>76</v>
      </c>
      <c r="D37" s="4">
        <v>44.9</v>
      </c>
    </row>
    <row r="38" ht="13.5" customHeight="1" spans="1:4">
      <c r="A38" s="2">
        <v>41810</v>
      </c>
      <c r="B38" s="3" t="s">
        <v>30</v>
      </c>
      <c r="C38" s="3" t="s">
        <v>77</v>
      </c>
      <c r="D38" s="4">
        <v>38.75</v>
      </c>
    </row>
    <row r="39" ht="13.5" customHeight="1" spans="1:4">
      <c r="A39" s="2">
        <v>41812</v>
      </c>
      <c r="B39" s="3" t="s">
        <v>30</v>
      </c>
      <c r="C39" s="3" t="s">
        <v>78</v>
      </c>
      <c r="D39" s="4">
        <v>84.8</v>
      </c>
    </row>
    <row r="40" ht="13.5" customHeight="1" spans="1:4">
      <c r="A40" s="2">
        <v>41813</v>
      </c>
      <c r="B40" s="3" t="s">
        <v>30</v>
      </c>
      <c r="C40" s="3" t="s">
        <v>79</v>
      </c>
      <c r="D40" s="4">
        <v>315.4</v>
      </c>
    </row>
    <row r="41" ht="13.5" customHeight="1" spans="1:4">
      <c r="A41" s="2">
        <v>41797</v>
      </c>
      <c r="B41" s="3" t="s">
        <v>80</v>
      </c>
      <c r="C41" s="3" t="s">
        <v>81</v>
      </c>
      <c r="D41" s="4">
        <v>13.4</v>
      </c>
    </row>
    <row r="42" ht="13.5" customHeight="1" spans="1:4">
      <c r="A42" s="2">
        <v>41805</v>
      </c>
      <c r="B42" s="3" t="s">
        <v>80</v>
      </c>
      <c r="C42" s="3" t="s">
        <v>81</v>
      </c>
      <c r="D42" s="4">
        <v>24.1</v>
      </c>
    </row>
    <row r="43" ht="13.5" customHeight="1" spans="1:4">
      <c r="A43" s="2">
        <v>41812</v>
      </c>
      <c r="B43" s="3" t="s">
        <v>80</v>
      </c>
      <c r="C43" s="3" t="s">
        <v>81</v>
      </c>
      <c r="D43" s="4">
        <v>18.05</v>
      </c>
    </row>
    <row r="44" ht="13.5" customHeight="1" spans="1:4">
      <c r="A44" s="2">
        <v>41791</v>
      </c>
      <c r="B44" s="3" t="s">
        <v>36</v>
      </c>
      <c r="C44" s="3" t="s">
        <v>37</v>
      </c>
      <c r="D44" s="4">
        <v>700</v>
      </c>
    </row>
    <row r="45" ht="13.5" customHeight="1" spans="1:4">
      <c r="A45" s="2">
        <v>41791</v>
      </c>
      <c r="B45" s="3" t="s">
        <v>36</v>
      </c>
      <c r="C45" s="3" t="s">
        <v>38</v>
      </c>
      <c r="D45" s="4">
        <v>400</v>
      </c>
    </row>
    <row r="46" ht="13.5" customHeight="1" spans="1:4">
      <c r="A46" s="2">
        <v>41791</v>
      </c>
      <c r="B46" s="3" t="s">
        <v>39</v>
      </c>
      <c r="C46" s="3" t="s">
        <v>41</v>
      </c>
      <c r="D46" s="4">
        <v>80</v>
      </c>
    </row>
    <row r="47" ht="13.5" customHeight="1" spans="1:4">
      <c r="A47" s="2">
        <v>41791</v>
      </c>
      <c r="B47" s="3" t="s">
        <v>39</v>
      </c>
      <c r="C47" s="3" t="s">
        <v>42</v>
      </c>
      <c r="D47" s="4">
        <v>90</v>
      </c>
    </row>
    <row r="48" ht="13.5" customHeight="1" spans="1:4">
      <c r="A48" s="2">
        <v>41804</v>
      </c>
      <c r="B48" s="3" t="s">
        <v>39</v>
      </c>
      <c r="C48" s="3" t="s">
        <v>82</v>
      </c>
      <c r="D48" s="4">
        <v>50</v>
      </c>
    </row>
    <row r="49" ht="13.5" customHeight="1" spans="1:4">
      <c r="A49" s="2">
        <v>41801</v>
      </c>
      <c r="B49" s="3" t="s">
        <v>39</v>
      </c>
      <c r="C49" s="3" t="s">
        <v>83</v>
      </c>
      <c r="D49" s="4">
        <v>80.66</v>
      </c>
    </row>
    <row r="50" ht="13.5" customHeight="1" spans="1:4">
      <c r="A50" s="2">
        <v>41811</v>
      </c>
      <c r="B50" s="3" t="s">
        <v>39</v>
      </c>
      <c r="C50" s="3" t="s">
        <v>83</v>
      </c>
      <c r="D50" s="4">
        <v>89.84</v>
      </c>
    </row>
    <row r="51" ht="13.5" customHeight="1" spans="1:4">
      <c r="A51" s="2">
        <v>41813</v>
      </c>
      <c r="B51" s="3" t="s">
        <v>39</v>
      </c>
      <c r="C51" s="3" t="s">
        <v>82</v>
      </c>
      <c r="D51" s="4">
        <v>50</v>
      </c>
    </row>
    <row r="52" ht="13.5" customHeight="1" spans="1:4">
      <c r="A52" s="21"/>
      <c r="D52" s="4">
        <f>SUM(D2:D51)</f>
        <v>4151.64</v>
      </c>
    </row>
    <row r="53" ht="13.5" customHeight="1" spans="1:1">
      <c r="A53" s="21"/>
    </row>
    <row r="54" ht="13.5" customHeight="1" spans="1:1">
      <c r="A54" s="21"/>
    </row>
    <row r="55" ht="13.5" customHeight="1" spans="1:1">
      <c r="A55" s="21"/>
    </row>
    <row r="56" ht="13.5" customHeight="1" spans="1:1">
      <c r="A56" s="21"/>
    </row>
    <row r="57" ht="13.5" customHeight="1" spans="1:1">
      <c r="A57" s="21"/>
    </row>
    <row r="58" ht="13.5" customHeight="1" spans="1:1">
      <c r="A58" s="21"/>
    </row>
    <row r="59" ht="13.5" customHeight="1" spans="1:1">
      <c r="A59" s="21"/>
    </row>
    <row r="60" ht="13.5" customHeight="1" spans="1:1">
      <c r="A60" s="21"/>
    </row>
    <row r="61" ht="13.5" customHeight="1" spans="1:1">
      <c r="A61" s="21"/>
    </row>
    <row r="62" ht="13.5" customHeight="1" spans="1:1">
      <c r="A62" s="21"/>
    </row>
    <row r="63" ht="13.5" customHeight="1" spans="1:1">
      <c r="A63" s="21"/>
    </row>
    <row r="64" ht="13.5" customHeight="1" spans="1:1">
      <c r="A64" s="21"/>
    </row>
    <row r="65" ht="13.5" customHeight="1" spans="1:1">
      <c r="A65" s="21"/>
    </row>
    <row r="66" ht="13.5" customHeight="1" spans="1:1">
      <c r="A66" s="21"/>
    </row>
    <row r="67" ht="13.5" customHeight="1" spans="1:1">
      <c r="A67" s="21"/>
    </row>
    <row r="68" ht="13.5" customHeight="1" spans="1:1">
      <c r="A68" s="21"/>
    </row>
    <row r="69" ht="13.5" customHeight="1" spans="1:1">
      <c r="A69" s="21"/>
    </row>
    <row r="70" ht="13.5" customHeight="1" spans="1:1">
      <c r="A70" s="21"/>
    </row>
    <row r="71" ht="13.5" customHeight="1" spans="1:1">
      <c r="A71" s="21"/>
    </row>
    <row r="72" ht="13.5" customHeight="1" spans="1:1">
      <c r="A72" s="21"/>
    </row>
    <row r="73" ht="13.5" customHeight="1" spans="1:1">
      <c r="A73" s="21"/>
    </row>
    <row r="74" ht="13.5" customHeight="1" spans="1:1">
      <c r="A74" s="21"/>
    </row>
    <row r="75" ht="13.5" customHeight="1" spans="1:1">
      <c r="A75" s="21"/>
    </row>
    <row r="76" ht="13.5" customHeight="1" spans="1:1">
      <c r="A76" s="21"/>
    </row>
    <row r="77" ht="13.5" customHeight="1" spans="1:1">
      <c r="A77" s="21"/>
    </row>
    <row r="78" ht="13.5" customHeight="1" spans="1:1">
      <c r="A78" s="21"/>
    </row>
    <row r="79" ht="13.5" customHeight="1" spans="1:1">
      <c r="A79" s="21"/>
    </row>
    <row r="80" ht="13.5" customHeight="1" spans="1:1">
      <c r="A80" s="21"/>
    </row>
    <row r="81" ht="13.5" customHeight="1" spans="1:1">
      <c r="A81" s="21"/>
    </row>
    <row r="82" ht="13.5" customHeight="1" spans="1:1">
      <c r="A82" s="21"/>
    </row>
    <row r="83" ht="13.5" customHeight="1" spans="1:1">
      <c r="A83" s="21"/>
    </row>
    <row r="84" ht="13.5" customHeight="1" spans="1:1">
      <c r="A84" s="21"/>
    </row>
    <row r="85" ht="13.5" customHeight="1" spans="1:1">
      <c r="A85" s="21"/>
    </row>
    <row r="86" ht="13.5" customHeight="1" spans="1:1">
      <c r="A86" s="21"/>
    </row>
    <row r="87" ht="13.5" customHeight="1" spans="1:1">
      <c r="A87" s="21"/>
    </row>
    <row r="88" ht="13.5" customHeight="1" spans="1:1">
      <c r="A88" s="21"/>
    </row>
    <row r="89" ht="13.5" customHeight="1" spans="1:1">
      <c r="A89" s="21"/>
    </row>
    <row r="90" ht="13.5" customHeight="1" spans="1:1">
      <c r="A90" s="21"/>
    </row>
    <row r="91" ht="13.5" customHeight="1" spans="1:1">
      <c r="A91" s="21"/>
    </row>
    <row r="92" ht="13.5" customHeight="1" spans="1:1">
      <c r="A92" s="21"/>
    </row>
    <row r="93" ht="13.5" customHeight="1" spans="1:1">
      <c r="A93" s="21"/>
    </row>
    <row r="94" ht="13.5" customHeight="1" spans="1:1">
      <c r="A94" s="21"/>
    </row>
    <row r="95" ht="13.5" customHeight="1" spans="1:1">
      <c r="A95" s="21"/>
    </row>
    <row r="96" ht="13.5" customHeight="1" spans="1:1">
      <c r="A96" s="21"/>
    </row>
    <row r="97" ht="13.5" customHeight="1" spans="1:1">
      <c r="A97" s="21"/>
    </row>
    <row r="98" ht="13.5" customHeight="1" spans="1:1">
      <c r="A98" s="21"/>
    </row>
    <row r="99" ht="13.5" customHeight="1" spans="1:1">
      <c r="A99" s="21"/>
    </row>
    <row r="100" ht="13.5" customHeight="1" spans="1:1">
      <c r="A100" s="21"/>
    </row>
    <row r="101" ht="13.5" customHeight="1" spans="1:1">
      <c r="A101" s="21"/>
    </row>
    <row r="102" ht="13.5" customHeight="1" spans="1:1">
      <c r="A102" s="21"/>
    </row>
    <row r="103" ht="13.5" customHeight="1" spans="1:1">
      <c r="A103" s="21"/>
    </row>
    <row r="104" ht="13.5" customHeight="1" spans="1:1">
      <c r="A104" s="21"/>
    </row>
    <row r="105" ht="13.5" customHeight="1" spans="1:1">
      <c r="A105" s="21"/>
    </row>
    <row r="106" ht="13.5" customHeight="1" spans="1:1">
      <c r="A106" s="21"/>
    </row>
    <row r="107" ht="13.5" customHeight="1" spans="1:1">
      <c r="A107" s="21"/>
    </row>
    <row r="108" ht="13.5" customHeight="1" spans="1:1">
      <c r="A108" s="21"/>
    </row>
    <row r="109" ht="13.5" customHeight="1" spans="1:1">
      <c r="A109" s="21"/>
    </row>
    <row r="110" ht="13.5" customHeight="1" spans="1:1">
      <c r="A110" s="21"/>
    </row>
    <row r="111" ht="13.5" customHeight="1" spans="1:1">
      <c r="A111" s="21"/>
    </row>
    <row r="112" ht="13.5" customHeight="1" spans="1:1">
      <c r="A112" s="21"/>
    </row>
    <row r="113" ht="13.5" customHeight="1" spans="1:1">
      <c r="A113" s="21"/>
    </row>
    <row r="114" ht="13.5" customHeight="1" spans="1:1">
      <c r="A114" s="21"/>
    </row>
    <row r="115" ht="13.5" customHeight="1" spans="1:1">
      <c r="A115" s="21"/>
    </row>
    <row r="116" ht="13.5" customHeight="1" spans="1:1">
      <c r="A116" s="21"/>
    </row>
    <row r="117" ht="13.5" customHeight="1" spans="1:1">
      <c r="A117" s="21"/>
    </row>
    <row r="118" ht="13.5" customHeight="1" spans="1:1">
      <c r="A118" s="21"/>
    </row>
    <row r="119" ht="13.5" customHeight="1" spans="1:1">
      <c r="A119" s="21"/>
    </row>
    <row r="120" ht="13.5" customHeight="1" spans="1:1">
      <c r="A120" s="21"/>
    </row>
    <row r="121" ht="13.5" customHeight="1" spans="1:1">
      <c r="A121" s="21"/>
    </row>
    <row r="122" ht="13.5" customHeight="1" spans="1:1">
      <c r="A122" s="21"/>
    </row>
    <row r="123" ht="13.5" customHeight="1" spans="1:1">
      <c r="A123" s="21"/>
    </row>
    <row r="124" ht="13.5" customHeight="1" spans="1:1">
      <c r="A124" s="21"/>
    </row>
    <row r="125" ht="13.5" customHeight="1" spans="1:1">
      <c r="A125" s="21"/>
    </row>
    <row r="126" ht="13.5" customHeight="1" spans="1:1">
      <c r="A126" s="21"/>
    </row>
    <row r="127" ht="13.5" customHeight="1" spans="1:1">
      <c r="A127" s="21"/>
    </row>
    <row r="128" ht="13.5" customHeight="1" spans="1:1">
      <c r="A128" s="21"/>
    </row>
    <row r="129" ht="13.5" customHeight="1" spans="1:1">
      <c r="A129" s="21"/>
    </row>
    <row r="130" ht="13.5" customHeight="1" spans="1:1">
      <c r="A130" s="21"/>
    </row>
    <row r="131" ht="13.5" customHeight="1" spans="1:1">
      <c r="A131" s="21"/>
    </row>
    <row r="132" ht="13.5" customHeight="1" spans="1:1">
      <c r="A132" s="21"/>
    </row>
    <row r="133" ht="13.5" customHeight="1" spans="1:1">
      <c r="A133" s="21"/>
    </row>
    <row r="134" ht="13.5" customHeight="1" spans="1:1">
      <c r="A134" s="21"/>
    </row>
    <row r="135" ht="13.5" customHeight="1" spans="1:1">
      <c r="A135" s="21"/>
    </row>
    <row r="136" ht="13.5" customHeight="1" spans="1:1">
      <c r="A136" s="21"/>
    </row>
    <row r="137" ht="13.5" customHeight="1" spans="1:1">
      <c r="A137" s="21"/>
    </row>
    <row r="138" ht="13.5" customHeight="1" spans="1:1">
      <c r="A138" s="21"/>
    </row>
    <row r="139" ht="13.5" customHeight="1" spans="1:1">
      <c r="A139" s="21"/>
    </row>
    <row r="140" ht="13.5" customHeight="1" spans="1:1">
      <c r="A140" s="21"/>
    </row>
    <row r="141" ht="13.5" customHeight="1" spans="1:1">
      <c r="A141" s="21"/>
    </row>
    <row r="142" ht="13.5" customHeight="1" spans="1:1">
      <c r="A142" s="21"/>
    </row>
    <row r="143" ht="13.5" customHeight="1" spans="1:1">
      <c r="A143" s="21"/>
    </row>
    <row r="144" ht="13.5" customHeight="1" spans="1:1">
      <c r="A144" s="21"/>
    </row>
    <row r="145" ht="13.5" customHeight="1" spans="1:1">
      <c r="A145" s="21"/>
    </row>
    <row r="146" ht="13.5" customHeight="1" spans="1:1">
      <c r="A146" s="21"/>
    </row>
    <row r="147" ht="13.5" customHeight="1" spans="1:1">
      <c r="A147" s="21"/>
    </row>
    <row r="148" ht="13.5" customHeight="1" spans="1:1">
      <c r="A148" s="21"/>
    </row>
    <row r="149" ht="13.5" customHeight="1" spans="1:1">
      <c r="A149" s="21"/>
    </row>
    <row r="150" ht="13.5" customHeight="1" spans="1:1">
      <c r="A150" s="21"/>
    </row>
    <row r="151" ht="13.5" customHeight="1" spans="1:1">
      <c r="A151" s="21"/>
    </row>
    <row r="152" ht="13.5" customHeight="1" spans="1:1">
      <c r="A152" s="21"/>
    </row>
    <row r="153" ht="13.5" customHeight="1" spans="1:1">
      <c r="A153" s="21"/>
    </row>
    <row r="154" ht="13.5" customHeight="1" spans="1:1">
      <c r="A154" s="21"/>
    </row>
    <row r="155" ht="13.5" customHeight="1" spans="1:1">
      <c r="A155" s="21"/>
    </row>
    <row r="156" ht="13.5" customHeight="1" spans="1:1">
      <c r="A156" s="21"/>
    </row>
    <row r="157" ht="13.5" customHeight="1" spans="1:1">
      <c r="A157" s="21"/>
    </row>
    <row r="158" ht="13.5" customHeight="1" spans="1:1">
      <c r="A158" s="21"/>
    </row>
    <row r="159" ht="13.5" customHeight="1" spans="1:1">
      <c r="A159" s="21"/>
    </row>
    <row r="160" ht="13.5" customHeight="1" spans="1:1">
      <c r="A160" s="21"/>
    </row>
    <row r="161" ht="13.5" customHeight="1" spans="1:1">
      <c r="A161" s="21"/>
    </row>
    <row r="162" ht="13.5" customHeight="1" spans="1:1">
      <c r="A162" s="21"/>
    </row>
    <row r="163" ht="13.5" customHeight="1" spans="1:1">
      <c r="A163" s="21"/>
    </row>
    <row r="164" ht="13.5" customHeight="1" spans="1:1">
      <c r="A164" s="21"/>
    </row>
    <row r="165" ht="13.5" customHeight="1" spans="1:1">
      <c r="A165" s="21"/>
    </row>
    <row r="166" ht="13.5" customHeight="1" spans="1:1">
      <c r="A166" s="21"/>
    </row>
    <row r="167" ht="13.5" customHeight="1" spans="1:1">
      <c r="A167" s="21"/>
    </row>
    <row r="168" ht="13.5" customHeight="1" spans="1:1">
      <c r="A168" s="21"/>
    </row>
    <row r="169" ht="13.5" customHeight="1" spans="1:1">
      <c r="A169" s="21"/>
    </row>
    <row r="170" ht="13.5" customHeight="1" spans="1:1">
      <c r="A170" s="21"/>
    </row>
    <row r="171" ht="13.5" customHeight="1" spans="1:1">
      <c r="A171" s="21"/>
    </row>
    <row r="172" ht="13.5" customHeight="1" spans="1:1">
      <c r="A172" s="21"/>
    </row>
    <row r="173" ht="13.5" customHeight="1" spans="1:1">
      <c r="A173" s="21"/>
    </row>
    <row r="174" ht="13.5" customHeight="1" spans="1:1">
      <c r="A174" s="21"/>
    </row>
    <row r="175" ht="13.5" customHeight="1" spans="1:1">
      <c r="A175" s="21"/>
    </row>
    <row r="176" ht="13.5" customHeight="1" spans="1:1">
      <c r="A176" s="21"/>
    </row>
    <row r="177" ht="13.5" customHeight="1" spans="1:1">
      <c r="A177" s="21"/>
    </row>
    <row r="178" ht="13.5" customHeight="1" spans="1:1">
      <c r="A178" s="21"/>
    </row>
    <row r="179" ht="13.5" customHeight="1" spans="1:1">
      <c r="A179" s="21"/>
    </row>
    <row r="180" ht="13.5" customHeight="1" spans="1:1">
      <c r="A180" s="21"/>
    </row>
    <row r="181" ht="13.5" customHeight="1" spans="1:1">
      <c r="A181" s="21"/>
    </row>
    <row r="182" ht="13.5" customHeight="1" spans="1:1">
      <c r="A182" s="21"/>
    </row>
    <row r="183" ht="13.5" customHeight="1" spans="1:1">
      <c r="A183" s="21"/>
    </row>
    <row r="184" ht="13.5" customHeight="1" spans="1:1">
      <c r="A184" s="21"/>
    </row>
    <row r="185" ht="13.5" customHeight="1" spans="1:1">
      <c r="A185" s="21"/>
    </row>
    <row r="186" ht="13.5" customHeight="1" spans="1:1">
      <c r="A186" s="21"/>
    </row>
    <row r="187" ht="13.5" customHeight="1" spans="1:1">
      <c r="A187" s="21"/>
    </row>
    <row r="188" ht="13.5" customHeight="1" spans="1:1">
      <c r="A188" s="21"/>
    </row>
    <row r="189" ht="13.5" customHeight="1" spans="1:1">
      <c r="A189" s="21"/>
    </row>
    <row r="190" ht="13.5" customHeight="1" spans="1:1">
      <c r="A190" s="21"/>
    </row>
    <row r="191" ht="13.5" customHeight="1" spans="1:1">
      <c r="A191" s="21"/>
    </row>
    <row r="192" ht="13.5" customHeight="1" spans="1:1">
      <c r="A192" s="21"/>
    </row>
    <row r="193" ht="13.5" customHeight="1" spans="1:1">
      <c r="A193" s="21"/>
    </row>
    <row r="194" ht="13.5" customHeight="1" spans="1:1">
      <c r="A194" s="21"/>
    </row>
    <row r="195" ht="13.5" customHeight="1" spans="1:1">
      <c r="A195" s="21"/>
    </row>
    <row r="196" ht="13.5" customHeight="1" spans="1:1">
      <c r="A196" s="21"/>
    </row>
    <row r="197" ht="13.5" customHeight="1" spans="1:1">
      <c r="A197" s="21"/>
    </row>
    <row r="198" ht="13.5" customHeight="1" spans="1:1">
      <c r="A198" s="21"/>
    </row>
    <row r="199" ht="13.5" customHeight="1" spans="1:1">
      <c r="A199" s="21"/>
    </row>
    <row r="200" ht="13.5" customHeight="1" spans="1:1">
      <c r="A200" s="21"/>
    </row>
    <row r="201" ht="13.5" customHeight="1" spans="1:1">
      <c r="A201" s="21"/>
    </row>
    <row r="202" ht="13.5" customHeight="1" spans="1:1">
      <c r="A202" s="21"/>
    </row>
    <row r="203" ht="13.5" customHeight="1" spans="1:1">
      <c r="A203" s="21"/>
    </row>
    <row r="204" ht="13.5" customHeight="1" spans="1:1">
      <c r="A204" s="21"/>
    </row>
    <row r="205" ht="13.5" customHeight="1" spans="1:1">
      <c r="A205" s="21"/>
    </row>
    <row r="206" ht="13.5" customHeight="1" spans="1:1">
      <c r="A206" s="21"/>
    </row>
    <row r="207" ht="13.5" customHeight="1" spans="1:1">
      <c r="A207" s="21"/>
    </row>
    <row r="208" ht="13.5" customHeight="1" spans="1:1">
      <c r="A208" s="21"/>
    </row>
    <row r="209" ht="13.5" customHeight="1" spans="1:1">
      <c r="A209" s="21"/>
    </row>
    <row r="210" ht="13.5" customHeight="1" spans="1:1">
      <c r="A210" s="21"/>
    </row>
    <row r="211" ht="13.5" customHeight="1" spans="1:1">
      <c r="A211" s="21"/>
    </row>
    <row r="212" ht="13.5" customHeight="1" spans="1:1">
      <c r="A212" s="21"/>
    </row>
    <row r="213" ht="13.5" customHeight="1" spans="1:1">
      <c r="A213" s="21"/>
    </row>
    <row r="214" ht="13.5" customHeight="1" spans="1:1">
      <c r="A214" s="21"/>
    </row>
    <row r="215" ht="13.5" customHeight="1" spans="1:1">
      <c r="A215" s="21"/>
    </row>
    <row r="216" ht="13.5" customHeight="1" spans="1:1">
      <c r="A216" s="21"/>
    </row>
    <row r="217" ht="13.5" customHeight="1" spans="1:1">
      <c r="A217" s="21"/>
    </row>
    <row r="218" ht="13.5" customHeight="1" spans="1:1">
      <c r="A218" s="21"/>
    </row>
    <row r="219" ht="13.5" customHeight="1" spans="1:1">
      <c r="A219" s="21"/>
    </row>
    <row r="220" ht="13.5" customHeight="1" spans="1:1">
      <c r="A220" s="21"/>
    </row>
    <row r="221" ht="13.5" customHeight="1" spans="1:1">
      <c r="A221" s="21"/>
    </row>
    <row r="222" ht="13.5" customHeight="1" spans="1:1">
      <c r="A222" s="21"/>
    </row>
    <row r="223" ht="13.5" customHeight="1" spans="1:1">
      <c r="A223" s="21"/>
    </row>
    <row r="224" ht="13.5" customHeight="1" spans="1:1">
      <c r="A224" s="21"/>
    </row>
    <row r="225" ht="13.5" customHeight="1" spans="1:1">
      <c r="A225" s="21"/>
    </row>
    <row r="226" ht="13.5" customHeight="1" spans="1:1">
      <c r="A226" s="21"/>
    </row>
    <row r="227" ht="13.5" customHeight="1" spans="1:1">
      <c r="A227" s="21"/>
    </row>
    <row r="228" ht="13.5" customHeight="1" spans="1:1">
      <c r="A228" s="21"/>
    </row>
    <row r="229" ht="13.5" customHeight="1" spans="1:1">
      <c r="A229" s="21"/>
    </row>
    <row r="230" ht="13.5" customHeight="1" spans="1:1">
      <c r="A230" s="21"/>
    </row>
    <row r="231" ht="13.5" customHeight="1" spans="1:1">
      <c r="A231" s="21"/>
    </row>
    <row r="232" ht="13.5" customHeight="1" spans="1:1">
      <c r="A232" s="21"/>
    </row>
    <row r="233" ht="13.5" customHeight="1" spans="1:1">
      <c r="A233" s="21"/>
    </row>
    <row r="234" ht="13.5" customHeight="1" spans="1:1">
      <c r="A234" s="21"/>
    </row>
    <row r="235" ht="13.5" customHeight="1" spans="1:1">
      <c r="A235" s="21"/>
    </row>
    <row r="236" ht="13.5" customHeight="1" spans="1:1">
      <c r="A236" s="21"/>
    </row>
    <row r="237" ht="13.5" customHeight="1" spans="1:1">
      <c r="A237" s="21"/>
    </row>
    <row r="238" ht="13.5" customHeight="1" spans="1:1">
      <c r="A238" s="21"/>
    </row>
    <row r="239" ht="13.5" customHeight="1" spans="1:1">
      <c r="A239" s="21"/>
    </row>
    <row r="240" ht="13.5" customHeight="1" spans="1:1">
      <c r="A240" s="21"/>
    </row>
    <row r="241" ht="13.5" customHeight="1" spans="1:1">
      <c r="A241" s="21"/>
    </row>
    <row r="242" ht="13.5" customHeight="1" spans="1:1">
      <c r="A242" s="21"/>
    </row>
    <row r="243" ht="13.5" customHeight="1" spans="1:1">
      <c r="A243" s="21"/>
    </row>
    <row r="244" ht="13.5" customHeight="1" spans="1:1">
      <c r="A244" s="21"/>
    </row>
    <row r="245" ht="13.5" customHeight="1" spans="1:1">
      <c r="A245" s="21"/>
    </row>
    <row r="246" ht="13.5" customHeight="1" spans="1:1">
      <c r="A246" s="21"/>
    </row>
    <row r="247" ht="13.5" customHeight="1" spans="1:1">
      <c r="A247" s="21"/>
    </row>
    <row r="248" ht="13.5" customHeight="1" spans="1:1">
      <c r="A248" s="21"/>
    </row>
    <row r="249" ht="13.5" customHeight="1" spans="1:1">
      <c r="A249" s="21"/>
    </row>
    <row r="250" ht="13.5" customHeight="1" spans="1:1">
      <c r="A250" s="21"/>
    </row>
    <row r="251" ht="13.5" customHeight="1" spans="1:1">
      <c r="A251" s="21"/>
    </row>
    <row r="252" ht="13.5" customHeight="1" spans="1:1">
      <c r="A252" s="21"/>
    </row>
    <row r="253" ht="13.5" customHeight="1" spans="1:1">
      <c r="A253" s="21"/>
    </row>
    <row r="254" ht="13.5" customHeight="1" spans="1:1">
      <c r="A254" s="21"/>
    </row>
    <row r="255" ht="13.5" customHeight="1" spans="1:1">
      <c r="A255" s="21"/>
    </row>
    <row r="256" ht="13.5" customHeight="1" spans="1:1">
      <c r="A256" s="21"/>
    </row>
    <row r="257" ht="13.5" customHeight="1" spans="1:1">
      <c r="A257" s="21"/>
    </row>
    <row r="258" ht="13.5" customHeight="1" spans="1:1">
      <c r="A258" s="21"/>
    </row>
    <row r="259" ht="13.5" customHeight="1" spans="1:1">
      <c r="A259" s="21"/>
    </row>
    <row r="260" ht="13.5" customHeight="1" spans="1:1">
      <c r="A260" s="21"/>
    </row>
    <row r="261" ht="13.5" customHeight="1" spans="1:1">
      <c r="A261" s="21"/>
    </row>
    <row r="262" ht="13.5" customHeight="1" spans="1:1">
      <c r="A262" s="21"/>
    </row>
    <row r="263" ht="13.5" customHeight="1" spans="1:1">
      <c r="A263" s="21"/>
    </row>
    <row r="264" ht="13.5" customHeight="1" spans="1:1">
      <c r="A264" s="21"/>
    </row>
    <row r="265" ht="13.5" customHeight="1" spans="1:1">
      <c r="A265" s="21"/>
    </row>
    <row r="266" ht="13.5" customHeight="1" spans="1:1">
      <c r="A266" s="21"/>
    </row>
    <row r="267" ht="13.5" customHeight="1" spans="1:1">
      <c r="A267" s="21"/>
    </row>
    <row r="268" ht="13.5" customHeight="1" spans="1:1">
      <c r="A268" s="21"/>
    </row>
    <row r="269" ht="13.5" customHeight="1" spans="1:1">
      <c r="A269" s="21"/>
    </row>
    <row r="270" ht="13.5" customHeight="1" spans="1:1">
      <c r="A270" s="21"/>
    </row>
    <row r="271" ht="13.5" customHeight="1" spans="1:1">
      <c r="A271" s="21"/>
    </row>
    <row r="272" ht="13.5" customHeight="1" spans="1:1">
      <c r="A272" s="21"/>
    </row>
    <row r="273" ht="13.5" customHeight="1" spans="1:1">
      <c r="A273" s="21"/>
    </row>
    <row r="274" ht="13.5" customHeight="1" spans="1:1">
      <c r="A274" s="21"/>
    </row>
    <row r="275" ht="13.5" customHeight="1" spans="1:1">
      <c r="A275" s="21"/>
    </row>
    <row r="276" ht="13.5" customHeight="1" spans="1:1">
      <c r="A276" s="21"/>
    </row>
    <row r="277" ht="13.5" customHeight="1" spans="1:1">
      <c r="A277" s="21"/>
    </row>
    <row r="278" ht="13.5" customHeight="1" spans="1:1">
      <c r="A278" s="21"/>
    </row>
    <row r="279" ht="13.5" customHeight="1" spans="1:1">
      <c r="A279" s="21"/>
    </row>
    <row r="280" ht="13.5" customHeight="1" spans="1:1">
      <c r="A280" s="21"/>
    </row>
    <row r="281" ht="13.5" customHeight="1" spans="1:1">
      <c r="A281" s="21"/>
    </row>
    <row r="282" ht="13.5" customHeight="1" spans="1:1">
      <c r="A282" s="21"/>
    </row>
    <row r="283" ht="13.5" customHeight="1" spans="1:1">
      <c r="A283" s="21"/>
    </row>
    <row r="284" ht="13.5" customHeight="1" spans="1:1">
      <c r="A284" s="21"/>
    </row>
    <row r="285" ht="13.5" customHeight="1" spans="1:1">
      <c r="A285" s="21"/>
    </row>
    <row r="286" ht="13.5" customHeight="1" spans="1:1">
      <c r="A286" s="21"/>
    </row>
    <row r="287" ht="13.5" customHeight="1" spans="1:1">
      <c r="A287" s="21"/>
    </row>
    <row r="288" ht="13.5" customHeight="1" spans="1:1">
      <c r="A288" s="21"/>
    </row>
    <row r="289" ht="13.5" customHeight="1" spans="1:1">
      <c r="A289" s="21"/>
    </row>
    <row r="290" ht="13.5" customHeight="1" spans="1:1">
      <c r="A290" s="21"/>
    </row>
    <row r="291" ht="13.5" customHeight="1" spans="1:1">
      <c r="A291" s="21"/>
    </row>
    <row r="292" ht="13.5" customHeight="1" spans="1:1">
      <c r="A292" s="21"/>
    </row>
    <row r="293" ht="13.5" customHeight="1" spans="1:1">
      <c r="A293" s="21"/>
    </row>
    <row r="294" ht="13.5" customHeight="1" spans="1:1">
      <c r="A294" s="21"/>
    </row>
    <row r="295" ht="13.5" customHeight="1" spans="1:1">
      <c r="A295" s="21"/>
    </row>
    <row r="296" ht="13.5" customHeight="1" spans="1:1">
      <c r="A296" s="21"/>
    </row>
    <row r="297" ht="13.5" customHeight="1" spans="1:1">
      <c r="A297" s="21"/>
    </row>
    <row r="298" ht="13.5" customHeight="1" spans="1:1">
      <c r="A298" s="21"/>
    </row>
    <row r="299" ht="13.5" customHeight="1" spans="1:1">
      <c r="A299" s="21"/>
    </row>
    <row r="300" ht="13.5" customHeight="1" spans="1:1">
      <c r="A300" s="21"/>
    </row>
    <row r="301" ht="13.5" customHeight="1" spans="1:1">
      <c r="A301" s="21"/>
    </row>
    <row r="302" ht="13.5" customHeight="1" spans="1:1">
      <c r="A302" s="21"/>
    </row>
    <row r="303" ht="13.5" customHeight="1" spans="1:1">
      <c r="A303" s="21"/>
    </row>
    <row r="304" ht="13.5" customHeight="1" spans="1:1">
      <c r="A304" s="21"/>
    </row>
    <row r="305" ht="13.5" customHeight="1" spans="1:1">
      <c r="A305" s="21"/>
    </row>
    <row r="306" ht="13.5" customHeight="1" spans="1:1">
      <c r="A306" s="21"/>
    </row>
    <row r="307" ht="13.5" customHeight="1" spans="1:1">
      <c r="A307" s="21"/>
    </row>
    <row r="308" ht="13.5" customHeight="1" spans="1:1">
      <c r="A308" s="21"/>
    </row>
    <row r="309" ht="13.5" customHeight="1" spans="1:1">
      <c r="A309" s="21"/>
    </row>
    <row r="310" ht="13.5" customHeight="1" spans="1:1">
      <c r="A310" s="21"/>
    </row>
    <row r="311" ht="13.5" customHeight="1" spans="1:1">
      <c r="A311" s="21"/>
    </row>
    <row r="312" ht="13.5" customHeight="1" spans="1:1">
      <c r="A312" s="21"/>
    </row>
    <row r="313" ht="13.5" customHeight="1" spans="1:1">
      <c r="A313" s="21"/>
    </row>
    <row r="314" ht="13.5" customHeight="1" spans="1:1">
      <c r="A314" s="21"/>
    </row>
    <row r="315" ht="13.5" customHeight="1" spans="1:1">
      <c r="A315" s="21"/>
    </row>
    <row r="316" ht="13.5" customHeight="1" spans="1:1">
      <c r="A316" s="21"/>
    </row>
    <row r="317" ht="13.5" customHeight="1" spans="1:1">
      <c r="A317" s="21"/>
    </row>
    <row r="318" ht="13.5" customHeight="1" spans="1:1">
      <c r="A318" s="21"/>
    </row>
    <row r="319" ht="13.5" customHeight="1" spans="1:1">
      <c r="A319" s="21"/>
    </row>
    <row r="320" ht="13.5" customHeight="1" spans="1:1">
      <c r="A320" s="21"/>
    </row>
    <row r="321" ht="13.5" customHeight="1" spans="1:1">
      <c r="A321" s="21"/>
    </row>
    <row r="322" ht="13.5" customHeight="1" spans="1:1">
      <c r="A322" s="21"/>
    </row>
    <row r="323" ht="13.5" customHeight="1" spans="1:1">
      <c r="A323" s="21"/>
    </row>
    <row r="324" ht="13.5" customHeight="1" spans="1:1">
      <c r="A324" s="21"/>
    </row>
    <row r="325" ht="13.5" customHeight="1" spans="1:1">
      <c r="A325" s="21"/>
    </row>
    <row r="326" ht="13.5" customHeight="1" spans="1:1">
      <c r="A326" s="21"/>
    </row>
    <row r="327" ht="13.5" customHeight="1" spans="1:1">
      <c r="A327" s="21"/>
    </row>
    <row r="328" ht="13.5" customHeight="1" spans="1:1">
      <c r="A328" s="21"/>
    </row>
    <row r="329" ht="13.5" customHeight="1" spans="1:1">
      <c r="A329" s="21"/>
    </row>
    <row r="330" ht="13.5" customHeight="1" spans="1:1">
      <c r="A330" s="21"/>
    </row>
    <row r="331" ht="13.5" customHeight="1" spans="1:1">
      <c r="A331" s="21"/>
    </row>
    <row r="332" ht="13.5" customHeight="1" spans="1:1">
      <c r="A332" s="21"/>
    </row>
    <row r="333" ht="13.5" customHeight="1" spans="1:1">
      <c r="A333" s="21"/>
    </row>
    <row r="334" ht="13.5" customHeight="1" spans="1:1">
      <c r="A334" s="21"/>
    </row>
    <row r="335" ht="13.5" customHeight="1" spans="1:1">
      <c r="A335" s="21"/>
    </row>
    <row r="336" ht="13.5" customHeight="1" spans="1:1">
      <c r="A336" s="21"/>
    </row>
    <row r="337" ht="13.5" customHeight="1" spans="1:1">
      <c r="A337" s="21"/>
    </row>
    <row r="338" ht="13.5" customHeight="1" spans="1:1">
      <c r="A338" s="21"/>
    </row>
    <row r="339" ht="13.5" customHeight="1" spans="1:1">
      <c r="A339" s="21"/>
    </row>
    <row r="340" ht="13.5" customHeight="1" spans="1:1">
      <c r="A340" s="21"/>
    </row>
    <row r="341" ht="13.5" customHeight="1" spans="1:1">
      <c r="A341" s="21"/>
    </row>
    <row r="342" ht="13.5" customHeight="1" spans="1:1">
      <c r="A342" s="21"/>
    </row>
    <row r="343" ht="13.5" customHeight="1" spans="1:1">
      <c r="A343" s="21"/>
    </row>
    <row r="344" ht="13.5" customHeight="1" spans="1:1">
      <c r="A344" s="21"/>
    </row>
    <row r="345" ht="13.5" customHeight="1" spans="1:1">
      <c r="A345" s="21"/>
    </row>
    <row r="346" ht="13.5" customHeight="1" spans="1:1">
      <c r="A346" s="21"/>
    </row>
    <row r="347" ht="13.5" customHeight="1" spans="1:1">
      <c r="A347" s="21"/>
    </row>
    <row r="348" ht="13.5" customHeight="1" spans="1:1">
      <c r="A348" s="21"/>
    </row>
    <row r="349" ht="13.5" customHeight="1" spans="1:1">
      <c r="A349" s="21"/>
    </row>
    <row r="350" ht="13.5" customHeight="1" spans="1:1">
      <c r="A350" s="21"/>
    </row>
    <row r="351" ht="13.5" customHeight="1" spans="1:1">
      <c r="A351" s="21"/>
    </row>
    <row r="352" ht="13.5" customHeight="1" spans="1:1">
      <c r="A352" s="21"/>
    </row>
    <row r="353" ht="13.5" customHeight="1" spans="1:1">
      <c r="A353" s="21"/>
    </row>
    <row r="354" ht="13.5" customHeight="1" spans="1:1">
      <c r="A354" s="21"/>
    </row>
    <row r="355" ht="13.5" customHeight="1" spans="1:1">
      <c r="A355" s="21"/>
    </row>
    <row r="356" ht="13.5" customHeight="1" spans="1:1">
      <c r="A356" s="21"/>
    </row>
    <row r="357" ht="13.5" customHeight="1" spans="1:1">
      <c r="A357" s="21"/>
    </row>
    <row r="358" ht="13.5" customHeight="1" spans="1:1">
      <c r="A358" s="21"/>
    </row>
    <row r="359" ht="13.5" customHeight="1" spans="1:1">
      <c r="A359" s="21"/>
    </row>
    <row r="360" ht="13.5" customHeight="1" spans="1:1">
      <c r="A360" s="21"/>
    </row>
    <row r="361" ht="13.5" customHeight="1" spans="1:1">
      <c r="A361" s="21"/>
    </row>
    <row r="362" ht="13.5" customHeight="1" spans="1:1">
      <c r="A362" s="21"/>
    </row>
    <row r="363" ht="13.5" customHeight="1" spans="1:1">
      <c r="A363" s="21"/>
    </row>
    <row r="364" ht="13.5" customHeight="1" spans="1:1">
      <c r="A364" s="21"/>
    </row>
    <row r="365" ht="13.5" customHeight="1" spans="1:1">
      <c r="A365" s="21"/>
    </row>
    <row r="366" ht="13.5" customHeight="1" spans="1:1">
      <c r="A366" s="21"/>
    </row>
    <row r="367" ht="13.5" customHeight="1" spans="1:1">
      <c r="A367" s="21"/>
    </row>
    <row r="368" ht="13.5" customHeight="1" spans="1:1">
      <c r="A368" s="21"/>
    </row>
    <row r="369" ht="13.5" customHeight="1" spans="1:1">
      <c r="A369" s="21"/>
    </row>
    <row r="370" ht="13.5" customHeight="1" spans="1:1">
      <c r="A370" s="21"/>
    </row>
    <row r="371" ht="13.5" customHeight="1" spans="1:1">
      <c r="A371" s="21"/>
    </row>
    <row r="372" ht="13.5" customHeight="1" spans="1:1">
      <c r="A372" s="21"/>
    </row>
    <row r="373" ht="13.5" customHeight="1" spans="1:1">
      <c r="A373" s="21"/>
    </row>
    <row r="374" ht="13.5" customHeight="1" spans="1:1">
      <c r="A374" s="21"/>
    </row>
    <row r="375" ht="13.5" customHeight="1" spans="1:1">
      <c r="A375" s="21"/>
    </row>
    <row r="376" ht="13.5" customHeight="1" spans="1:1">
      <c r="A376" s="21"/>
    </row>
    <row r="377" ht="13.5" customHeight="1" spans="1:1">
      <c r="A377" s="21"/>
    </row>
    <row r="378" ht="13.5" customHeight="1" spans="1:1">
      <c r="A378" s="21"/>
    </row>
    <row r="379" ht="13.5" customHeight="1" spans="1:1">
      <c r="A379" s="21"/>
    </row>
    <row r="380" ht="13.5" customHeight="1" spans="1:1">
      <c r="A380" s="21"/>
    </row>
    <row r="381" ht="13.5" customHeight="1" spans="1:1">
      <c r="A381" s="21"/>
    </row>
    <row r="382" ht="13.5" customHeight="1" spans="1:1">
      <c r="A382" s="21"/>
    </row>
    <row r="383" ht="13.5" customHeight="1" spans="1:1">
      <c r="A383" s="21"/>
    </row>
    <row r="384" ht="13.5" customHeight="1" spans="1:1">
      <c r="A384" s="21"/>
    </row>
    <row r="385" ht="13.5" customHeight="1" spans="1:1">
      <c r="A385" s="21"/>
    </row>
    <row r="386" ht="13.5" customHeight="1" spans="1:1">
      <c r="A386" s="21"/>
    </row>
    <row r="387" ht="13.5" customHeight="1" spans="1:1">
      <c r="A387" s="21"/>
    </row>
    <row r="388" ht="13.5" customHeight="1" spans="1:1">
      <c r="A388" s="21"/>
    </row>
    <row r="389" ht="13.5" customHeight="1" spans="1:1">
      <c r="A389" s="21"/>
    </row>
    <row r="390" ht="13.5" customHeight="1" spans="1:1">
      <c r="A390" s="21"/>
    </row>
    <row r="391" ht="13.5" customHeight="1" spans="1:1">
      <c r="A391" s="21"/>
    </row>
    <row r="392" ht="13.5" customHeight="1" spans="1:1">
      <c r="A392" s="21"/>
    </row>
    <row r="393" ht="13.5" customHeight="1" spans="1:1">
      <c r="A393" s="21"/>
    </row>
    <row r="394" ht="13.5" customHeight="1" spans="1:1">
      <c r="A394" s="21"/>
    </row>
    <row r="395" ht="13.5" customHeight="1" spans="1:1">
      <c r="A395" s="21"/>
    </row>
    <row r="396" ht="13.5" customHeight="1" spans="1:1">
      <c r="A396" s="21"/>
    </row>
    <row r="397" ht="13.5" customHeight="1" spans="1:1">
      <c r="A397" s="21"/>
    </row>
    <row r="398" ht="13.5" customHeight="1" spans="1:1">
      <c r="A398" s="21"/>
    </row>
    <row r="399" ht="13.5" customHeight="1" spans="1:1">
      <c r="A399" s="21"/>
    </row>
    <row r="400" ht="13.5" customHeight="1" spans="1:1">
      <c r="A400" s="21"/>
    </row>
    <row r="401" ht="13.5" customHeight="1" spans="1:1">
      <c r="A401" s="21"/>
    </row>
    <row r="402" ht="13.5" customHeight="1" spans="1:1">
      <c r="A402" s="21"/>
    </row>
    <row r="403" ht="13.5" customHeight="1" spans="1:1">
      <c r="A403" s="21"/>
    </row>
    <row r="404" ht="13.5" customHeight="1" spans="1:1">
      <c r="A404" s="21"/>
    </row>
    <row r="405" ht="13.5" customHeight="1" spans="1:1">
      <c r="A405" s="21"/>
    </row>
    <row r="406" ht="13.5" customHeight="1" spans="1:1">
      <c r="A406" s="21"/>
    </row>
    <row r="407" ht="13.5" customHeight="1" spans="1:1">
      <c r="A407" s="21"/>
    </row>
    <row r="408" ht="13.5" customHeight="1" spans="1:1">
      <c r="A408" s="21"/>
    </row>
    <row r="409" ht="13.5" customHeight="1" spans="1:1">
      <c r="A409" s="21"/>
    </row>
    <row r="410" ht="13.5" customHeight="1" spans="1:1">
      <c r="A410" s="21"/>
    </row>
    <row r="411" ht="13.5" customHeight="1" spans="1:1">
      <c r="A411" s="21"/>
    </row>
    <row r="412" ht="13.5" customHeight="1" spans="1:1">
      <c r="A412" s="21"/>
    </row>
    <row r="413" ht="13.5" customHeight="1" spans="1:1">
      <c r="A413" s="21"/>
    </row>
    <row r="414" ht="13.5" customHeight="1" spans="1:1">
      <c r="A414" s="21"/>
    </row>
    <row r="415" ht="13.5" customHeight="1" spans="1:1">
      <c r="A415" s="21"/>
    </row>
    <row r="416" ht="13.5" customHeight="1" spans="1:1">
      <c r="A416" s="21"/>
    </row>
    <row r="417" ht="13.5" customHeight="1" spans="1:1">
      <c r="A417" s="21"/>
    </row>
    <row r="418" ht="13.5" customHeight="1" spans="1:1">
      <c r="A418" s="21"/>
    </row>
    <row r="419" ht="13.5" customHeight="1" spans="1:1">
      <c r="A419" s="21"/>
    </row>
    <row r="420" ht="13.5" customHeight="1" spans="1:1">
      <c r="A420" s="21"/>
    </row>
    <row r="421" ht="13.5" customHeight="1" spans="1:1">
      <c r="A421" s="21"/>
    </row>
    <row r="422" ht="13.5" customHeight="1" spans="1:1">
      <c r="A422" s="21"/>
    </row>
    <row r="423" ht="13.5" customHeight="1" spans="1:1">
      <c r="A423" s="21"/>
    </row>
    <row r="424" ht="13.5" customHeight="1" spans="1:1">
      <c r="A424" s="21"/>
    </row>
    <row r="425" ht="13.5" customHeight="1" spans="1:1">
      <c r="A425" s="21"/>
    </row>
    <row r="426" ht="13.5" customHeight="1" spans="1:1">
      <c r="A426" s="21"/>
    </row>
    <row r="427" ht="13.5" customHeight="1" spans="1:1">
      <c r="A427" s="21"/>
    </row>
    <row r="428" ht="13.5" customHeight="1" spans="1:1">
      <c r="A428" s="21"/>
    </row>
    <row r="429" ht="13.5" customHeight="1" spans="1:1">
      <c r="A429" s="21"/>
    </row>
    <row r="430" ht="13.5" customHeight="1" spans="1:1">
      <c r="A430" s="21"/>
    </row>
    <row r="431" ht="13.5" customHeight="1" spans="1:1">
      <c r="A431" s="21"/>
    </row>
    <row r="432" ht="13.5" customHeight="1" spans="1:1">
      <c r="A432" s="21"/>
    </row>
    <row r="433" ht="13.5" customHeight="1" spans="1:1">
      <c r="A433" s="21"/>
    </row>
    <row r="434" ht="13.5" customHeight="1" spans="1:1">
      <c r="A434" s="21"/>
    </row>
    <row r="435" ht="13.5" customHeight="1" spans="1:1">
      <c r="A435" s="21"/>
    </row>
    <row r="436" ht="13.5" customHeight="1" spans="1:1">
      <c r="A436" s="21"/>
    </row>
    <row r="437" ht="13.5" customHeight="1" spans="1:1">
      <c r="A437" s="21"/>
    </row>
    <row r="438" ht="13.5" customHeight="1" spans="1:1">
      <c r="A438" s="21"/>
    </row>
    <row r="439" ht="13.5" customHeight="1" spans="1:1">
      <c r="A439" s="21"/>
    </row>
    <row r="440" ht="13.5" customHeight="1" spans="1:1">
      <c r="A440" s="21"/>
    </row>
    <row r="441" ht="13.5" customHeight="1" spans="1:1">
      <c r="A441" s="21"/>
    </row>
    <row r="442" ht="13.5" customHeight="1" spans="1:1">
      <c r="A442" s="21"/>
    </row>
    <row r="443" ht="13.5" customHeight="1" spans="1:1">
      <c r="A443" s="21"/>
    </row>
    <row r="444" ht="13.5" customHeight="1" spans="1:1">
      <c r="A444" s="21"/>
    </row>
    <row r="445" ht="13.5" customHeight="1" spans="1:1">
      <c r="A445" s="21"/>
    </row>
    <row r="446" ht="13.5" customHeight="1" spans="1:1">
      <c r="A446" s="21"/>
    </row>
    <row r="447" ht="13.5" customHeight="1" spans="1:1">
      <c r="A447" s="21"/>
    </row>
    <row r="448" ht="13.5" customHeight="1" spans="1:1">
      <c r="A448" s="21"/>
    </row>
    <row r="449" ht="13.5" customHeight="1" spans="1:1">
      <c r="A449" s="21"/>
    </row>
    <row r="450" ht="13.5" customHeight="1" spans="1:1">
      <c r="A450" s="21"/>
    </row>
    <row r="451" ht="13.5" customHeight="1" spans="1:1">
      <c r="A451" s="21"/>
    </row>
    <row r="452" ht="13.5" customHeight="1" spans="1:1">
      <c r="A452" s="21"/>
    </row>
    <row r="453" ht="13.5" customHeight="1" spans="1:1">
      <c r="A453" s="21"/>
    </row>
    <row r="454" ht="13.5" customHeight="1" spans="1:1">
      <c r="A454" s="21"/>
    </row>
    <row r="455" ht="13.5" customHeight="1" spans="1:1">
      <c r="A455" s="21"/>
    </row>
    <row r="456" ht="13.5" customHeight="1" spans="1:1">
      <c r="A456" s="21"/>
    </row>
    <row r="457" ht="13.5" customHeight="1" spans="1:1">
      <c r="A457" s="21"/>
    </row>
    <row r="458" ht="13.5" customHeight="1" spans="1:1">
      <c r="A458" s="21"/>
    </row>
    <row r="459" ht="13.5" customHeight="1" spans="1:1">
      <c r="A459" s="21"/>
    </row>
    <row r="460" ht="13.5" customHeight="1" spans="1:1">
      <c r="A460" s="21"/>
    </row>
    <row r="461" ht="13.5" customHeight="1" spans="1:1">
      <c r="A461" s="21"/>
    </row>
    <row r="462" ht="13.5" customHeight="1" spans="1:1">
      <c r="A462" s="21"/>
    </row>
    <row r="463" ht="13.5" customHeight="1" spans="1:1">
      <c r="A463" s="21"/>
    </row>
    <row r="464" ht="13.5" customHeight="1" spans="1:1">
      <c r="A464" s="21"/>
    </row>
    <row r="465" ht="13.5" customHeight="1" spans="1:1">
      <c r="A465" s="21"/>
    </row>
    <row r="466" ht="13.5" customHeight="1" spans="1:1">
      <c r="A466" s="21"/>
    </row>
    <row r="467" ht="13.5" customHeight="1" spans="1:1">
      <c r="A467" s="21"/>
    </row>
    <row r="468" ht="13.5" customHeight="1" spans="1:1">
      <c r="A468" s="21"/>
    </row>
    <row r="469" ht="13.5" customHeight="1" spans="1:1">
      <c r="A469" s="21"/>
    </row>
    <row r="470" ht="13.5" customHeight="1" spans="1:1">
      <c r="A470" s="21"/>
    </row>
    <row r="471" ht="13.5" customHeight="1" spans="1:1">
      <c r="A471" s="21"/>
    </row>
    <row r="472" ht="13.5" customHeight="1" spans="1:1">
      <c r="A472" s="21"/>
    </row>
    <row r="473" ht="13.5" customHeight="1" spans="1:1">
      <c r="A473" s="21"/>
    </row>
    <row r="474" ht="13.5" customHeight="1" spans="1:1">
      <c r="A474" s="21"/>
    </row>
    <row r="475" ht="13.5" customHeight="1" spans="1:1">
      <c r="A475" s="21"/>
    </row>
    <row r="476" ht="13.5" customHeight="1" spans="1:1">
      <c r="A476" s="21"/>
    </row>
    <row r="477" ht="13.5" customHeight="1" spans="1:1">
      <c r="A477" s="21"/>
    </row>
    <row r="478" ht="13.5" customHeight="1" spans="1:1">
      <c r="A478" s="21"/>
    </row>
    <row r="479" ht="13.5" customHeight="1" spans="1:1">
      <c r="A479" s="21"/>
    </row>
    <row r="480" ht="13.5" customHeight="1" spans="1:1">
      <c r="A480" s="21"/>
    </row>
    <row r="481" ht="13.5" customHeight="1" spans="1:1">
      <c r="A481" s="21"/>
    </row>
    <row r="482" ht="13.5" customHeight="1" spans="1:1">
      <c r="A482" s="21"/>
    </row>
    <row r="483" ht="13.5" customHeight="1" spans="1:1">
      <c r="A483" s="21"/>
    </row>
    <row r="484" ht="13.5" customHeight="1" spans="1:1">
      <c r="A484" s="21"/>
    </row>
    <row r="485" ht="13.5" customHeight="1" spans="1:1">
      <c r="A485" s="21"/>
    </row>
    <row r="486" ht="13.5" customHeight="1" spans="1:1">
      <c r="A486" s="21"/>
    </row>
    <row r="487" ht="13.5" customHeight="1" spans="1:1">
      <c r="A487" s="21"/>
    </row>
    <row r="488" ht="13.5" customHeight="1" spans="1:1">
      <c r="A488" s="21"/>
    </row>
    <row r="489" ht="13.5" customHeight="1" spans="1:1">
      <c r="A489" s="21"/>
    </row>
    <row r="490" ht="13.5" customHeight="1" spans="1:1">
      <c r="A490" s="21"/>
    </row>
    <row r="491" ht="13.5" customHeight="1" spans="1:1">
      <c r="A491" s="21"/>
    </row>
    <row r="492" ht="13.5" customHeight="1" spans="1:1">
      <c r="A492" s="21"/>
    </row>
    <row r="493" ht="13.5" customHeight="1" spans="1:1">
      <c r="A493" s="21"/>
    </row>
    <row r="494" ht="13.5" customHeight="1" spans="1:1">
      <c r="A494" s="21"/>
    </row>
    <row r="495" ht="13.5" customHeight="1" spans="1:1">
      <c r="A495" s="21"/>
    </row>
    <row r="496" ht="13.5" customHeight="1" spans="1:1">
      <c r="A496" s="21"/>
    </row>
    <row r="497" ht="13.5" customHeight="1" spans="1:1">
      <c r="A497" s="21"/>
    </row>
    <row r="498" ht="13.5" customHeight="1" spans="1:1">
      <c r="A498" s="21"/>
    </row>
    <row r="499" ht="13.5" customHeight="1" spans="1:1">
      <c r="A499" s="21"/>
    </row>
    <row r="500" ht="13.5" customHeight="1" spans="1:1">
      <c r="A500" s="21"/>
    </row>
    <row r="501" ht="13.5" customHeight="1" spans="1:1">
      <c r="A501" s="21"/>
    </row>
    <row r="502" ht="13.5" customHeight="1" spans="1:1">
      <c r="A502" s="21"/>
    </row>
    <row r="503" ht="13.5" customHeight="1" spans="1:1">
      <c r="A503" s="21"/>
    </row>
    <row r="504" ht="13.5" customHeight="1" spans="1:1">
      <c r="A504" s="21"/>
    </row>
    <row r="505" ht="13.5" customHeight="1" spans="1:1">
      <c r="A505" s="21"/>
    </row>
    <row r="506" ht="13.5" customHeight="1" spans="1:1">
      <c r="A506" s="21"/>
    </row>
    <row r="507" ht="13.5" customHeight="1" spans="1:1">
      <c r="A507" s="21"/>
    </row>
    <row r="508" ht="13.5" customHeight="1" spans="1:1">
      <c r="A508" s="21"/>
    </row>
    <row r="509" ht="13.5" customHeight="1" spans="1:1">
      <c r="A509" s="21"/>
    </row>
    <row r="510" ht="13.5" customHeight="1" spans="1:1">
      <c r="A510" s="21"/>
    </row>
    <row r="511" ht="13.5" customHeight="1" spans="1:1">
      <c r="A511" s="21"/>
    </row>
    <row r="512" ht="13.5" customHeight="1" spans="1:1">
      <c r="A512" s="21"/>
    </row>
    <row r="513" ht="13.5" customHeight="1" spans="1:1">
      <c r="A513" s="21"/>
    </row>
    <row r="514" ht="13.5" customHeight="1" spans="1:1">
      <c r="A514" s="21"/>
    </row>
    <row r="515" ht="13.5" customHeight="1" spans="1:1">
      <c r="A515" s="21"/>
    </row>
    <row r="516" ht="13.5" customHeight="1" spans="1:1">
      <c r="A516" s="21"/>
    </row>
    <row r="517" ht="13.5" customHeight="1" spans="1:1">
      <c r="A517" s="21"/>
    </row>
    <row r="518" ht="13.5" customHeight="1" spans="1:1">
      <c r="A518" s="21"/>
    </row>
    <row r="519" ht="13.5" customHeight="1" spans="1:1">
      <c r="A519" s="21"/>
    </row>
    <row r="520" ht="13.5" customHeight="1" spans="1:1">
      <c r="A520" s="21"/>
    </row>
    <row r="521" ht="13.5" customHeight="1" spans="1:1">
      <c r="A521" s="21"/>
    </row>
    <row r="522" ht="13.5" customHeight="1" spans="1:1">
      <c r="A522" s="21"/>
    </row>
    <row r="523" ht="13.5" customHeight="1" spans="1:1">
      <c r="A523" s="21"/>
    </row>
    <row r="524" ht="13.5" customHeight="1" spans="1:1">
      <c r="A524" s="21"/>
    </row>
    <row r="525" ht="13.5" customHeight="1" spans="1:1">
      <c r="A525" s="21"/>
    </row>
    <row r="526" ht="13.5" customHeight="1" spans="1:1">
      <c r="A526" s="21"/>
    </row>
    <row r="527" ht="13.5" customHeight="1" spans="1:1">
      <c r="A527" s="21"/>
    </row>
    <row r="528" ht="13.5" customHeight="1" spans="1:1">
      <c r="A528" s="21"/>
    </row>
    <row r="529" ht="13.5" customHeight="1" spans="1:1">
      <c r="A529" s="21"/>
    </row>
    <row r="530" ht="13.5" customHeight="1" spans="1:1">
      <c r="A530" s="21"/>
    </row>
    <row r="531" ht="13.5" customHeight="1" spans="1:1">
      <c r="A531" s="21"/>
    </row>
    <row r="532" ht="13.5" customHeight="1" spans="1:1">
      <c r="A532" s="21"/>
    </row>
    <row r="533" ht="13.5" customHeight="1" spans="1:1">
      <c r="A533" s="21"/>
    </row>
    <row r="534" ht="13.5" customHeight="1" spans="1:1">
      <c r="A534" s="21"/>
    </row>
    <row r="535" ht="13.5" customHeight="1" spans="1:1">
      <c r="A535" s="21"/>
    </row>
    <row r="536" ht="13.5" customHeight="1" spans="1:1">
      <c r="A536" s="21"/>
    </row>
    <row r="537" ht="13.5" customHeight="1" spans="1:1">
      <c r="A537" s="21"/>
    </row>
    <row r="538" ht="13.5" customHeight="1" spans="1:1">
      <c r="A538" s="21"/>
    </row>
    <row r="539" ht="13.5" customHeight="1" spans="1:1">
      <c r="A539" s="21"/>
    </row>
    <row r="540" ht="13.5" customHeight="1" spans="1:1">
      <c r="A540" s="21"/>
    </row>
    <row r="541" ht="13.5" customHeight="1" spans="1:1">
      <c r="A541" s="21"/>
    </row>
    <row r="542" ht="13.5" customHeight="1" spans="1:1">
      <c r="A542" s="21"/>
    </row>
    <row r="543" ht="13.5" customHeight="1" spans="1:1">
      <c r="A543" s="21"/>
    </row>
    <row r="544" ht="13.5" customHeight="1" spans="1:1">
      <c r="A544" s="21"/>
    </row>
    <row r="545" ht="13.5" customHeight="1" spans="1:1">
      <c r="A545" s="21"/>
    </row>
    <row r="546" ht="13.5" customHeight="1" spans="1:1">
      <c r="A546" s="21"/>
    </row>
    <row r="547" ht="13.5" customHeight="1" spans="1:1">
      <c r="A547" s="21"/>
    </row>
    <row r="548" ht="13.5" customHeight="1" spans="1:1">
      <c r="A548" s="21"/>
    </row>
    <row r="549" ht="13.5" customHeight="1" spans="1:1">
      <c r="A549" s="21"/>
    </row>
    <row r="550" ht="13.5" customHeight="1" spans="1:1">
      <c r="A550" s="21"/>
    </row>
    <row r="551" ht="13.5" customHeight="1" spans="1:1">
      <c r="A551" s="21"/>
    </row>
    <row r="552" ht="13.5" customHeight="1" spans="1:1">
      <c r="A552" s="21"/>
    </row>
    <row r="553" ht="13.5" customHeight="1" spans="1:1">
      <c r="A553" s="21"/>
    </row>
    <row r="554" ht="13.5" customHeight="1" spans="1:1">
      <c r="A554" s="21"/>
    </row>
    <row r="555" ht="13.5" customHeight="1" spans="1:1">
      <c r="A555" s="21"/>
    </row>
    <row r="556" ht="13.5" customHeight="1" spans="1:1">
      <c r="A556" s="21"/>
    </row>
    <row r="557" ht="13.5" customHeight="1" spans="1:1">
      <c r="A557" s="21"/>
    </row>
    <row r="558" ht="13.5" customHeight="1" spans="1:1">
      <c r="A558" s="21"/>
    </row>
    <row r="559" ht="13.5" customHeight="1" spans="1:1">
      <c r="A559" s="21"/>
    </row>
    <row r="560" ht="13.5" customHeight="1" spans="1:1">
      <c r="A560" s="21"/>
    </row>
    <row r="561" ht="13.5" customHeight="1" spans="1:1">
      <c r="A561" s="21"/>
    </row>
    <row r="562" ht="13.5" customHeight="1" spans="1:1">
      <c r="A562" s="21"/>
    </row>
    <row r="563" ht="13.5" customHeight="1" spans="1:1">
      <c r="A563" s="21"/>
    </row>
    <row r="564" ht="13.5" customHeight="1" spans="1:1">
      <c r="A564" s="21"/>
    </row>
    <row r="565" ht="13.5" customHeight="1" spans="1:1">
      <c r="A565" s="21"/>
    </row>
    <row r="566" ht="13.5" customHeight="1" spans="1:1">
      <c r="A566" s="21"/>
    </row>
    <row r="567" ht="13.5" customHeight="1" spans="1:1">
      <c r="A567" s="21"/>
    </row>
    <row r="568" ht="13.5" customHeight="1" spans="1:1">
      <c r="A568" s="21"/>
    </row>
    <row r="569" ht="13.5" customHeight="1" spans="1:1">
      <c r="A569" s="21"/>
    </row>
    <row r="570" ht="13.5" customHeight="1" spans="1:1">
      <c r="A570" s="21"/>
    </row>
    <row r="571" ht="13.5" customHeight="1" spans="1:1">
      <c r="A571" s="21"/>
    </row>
    <row r="572" ht="13.5" customHeight="1" spans="1:1">
      <c r="A572" s="21"/>
    </row>
    <row r="573" ht="13.5" customHeight="1" spans="1:1">
      <c r="A573" s="21"/>
    </row>
    <row r="574" ht="13.5" customHeight="1" spans="1:1">
      <c r="A574" s="21"/>
    </row>
    <row r="575" ht="13.5" customHeight="1" spans="1:1">
      <c r="A575" s="21"/>
    </row>
    <row r="576" ht="13.5" customHeight="1" spans="1:1">
      <c r="A576" s="21"/>
    </row>
    <row r="577" ht="13.5" customHeight="1" spans="1:1">
      <c r="A577" s="21"/>
    </row>
    <row r="578" ht="13.5" customHeight="1" spans="1:1">
      <c r="A578" s="21"/>
    </row>
    <row r="579" ht="13.5" customHeight="1" spans="1:1">
      <c r="A579" s="21"/>
    </row>
    <row r="580" ht="13.5" customHeight="1" spans="1:1">
      <c r="A580" s="21"/>
    </row>
    <row r="581" ht="13.5" customHeight="1" spans="1:1">
      <c r="A581" s="21"/>
    </row>
    <row r="582" ht="13.5" customHeight="1" spans="1:1">
      <c r="A582" s="21"/>
    </row>
    <row r="583" ht="13.5" customHeight="1" spans="1:1">
      <c r="A583" s="21"/>
    </row>
    <row r="584" ht="13.5" customHeight="1" spans="1:1">
      <c r="A584" s="21"/>
    </row>
    <row r="585" ht="13.5" customHeight="1" spans="1:1">
      <c r="A585" s="21"/>
    </row>
    <row r="586" ht="13.5" customHeight="1" spans="1:1">
      <c r="A586" s="21"/>
    </row>
    <row r="587" ht="13.5" customHeight="1" spans="1:1">
      <c r="A587" s="21"/>
    </row>
    <row r="588" ht="13.5" customHeight="1" spans="1:1">
      <c r="A588" s="21"/>
    </row>
    <row r="589" ht="13.5" customHeight="1" spans="1:1">
      <c r="A589" s="21"/>
    </row>
    <row r="590" ht="13.5" customHeight="1" spans="1:1">
      <c r="A590" s="21"/>
    </row>
    <row r="591" ht="13.5" customHeight="1" spans="1:1">
      <c r="A591" s="21"/>
    </row>
    <row r="592" ht="13.5" customHeight="1" spans="1:1">
      <c r="A592" s="21"/>
    </row>
    <row r="593" ht="13.5" customHeight="1" spans="1:1">
      <c r="A593" s="21"/>
    </row>
    <row r="594" ht="13.5" customHeight="1" spans="1:1">
      <c r="A594" s="21"/>
    </row>
    <row r="595" ht="13.5" customHeight="1" spans="1:1">
      <c r="A595" s="21"/>
    </row>
    <row r="596" ht="13.5" customHeight="1" spans="1:1">
      <c r="A596" s="21"/>
    </row>
    <row r="597" ht="13.5" customHeight="1" spans="1:1">
      <c r="A597" s="21"/>
    </row>
    <row r="598" ht="13.5" customHeight="1" spans="1:1">
      <c r="A598" s="21"/>
    </row>
    <row r="599" ht="13.5" customHeight="1" spans="1:1">
      <c r="A599" s="21"/>
    </row>
    <row r="600" ht="13.5" customHeight="1" spans="1:1">
      <c r="A600" s="21"/>
    </row>
    <row r="601" ht="13.5" customHeight="1" spans="1:1">
      <c r="A601" s="21"/>
    </row>
    <row r="602" ht="13.5" customHeight="1" spans="1:1">
      <c r="A602" s="21"/>
    </row>
    <row r="603" ht="13.5" customHeight="1" spans="1:1">
      <c r="A603" s="21"/>
    </row>
    <row r="604" ht="13.5" customHeight="1" spans="1:1">
      <c r="A604" s="21"/>
    </row>
    <row r="605" ht="13.5" customHeight="1" spans="1:1">
      <c r="A605" s="21"/>
    </row>
    <row r="606" ht="13.5" customHeight="1" spans="1:1">
      <c r="A606" s="21"/>
    </row>
    <row r="607" ht="13.5" customHeight="1" spans="1:1">
      <c r="A607" s="21"/>
    </row>
    <row r="608" ht="13.5" customHeight="1" spans="1:1">
      <c r="A608" s="21"/>
    </row>
    <row r="609" ht="13.5" customHeight="1" spans="1:1">
      <c r="A609" s="21"/>
    </row>
    <row r="610" ht="13.5" customHeight="1" spans="1:1">
      <c r="A610" s="21"/>
    </row>
    <row r="611" ht="13.5" customHeight="1" spans="1:1">
      <c r="A611" s="21"/>
    </row>
    <row r="612" ht="13.5" customHeight="1" spans="1:1">
      <c r="A612" s="21"/>
    </row>
    <row r="613" ht="13.5" customHeight="1" spans="1:1">
      <c r="A613" s="21"/>
    </row>
    <row r="614" ht="13.5" customHeight="1" spans="1:1">
      <c r="A614" s="21"/>
    </row>
    <row r="615" ht="13.5" customHeight="1" spans="1:1">
      <c r="A615" s="21"/>
    </row>
    <row r="616" ht="13.5" customHeight="1" spans="1:1">
      <c r="A616" s="21"/>
    </row>
    <row r="617" ht="13.5" customHeight="1" spans="1:1">
      <c r="A617" s="21"/>
    </row>
    <row r="618" ht="13.5" customHeight="1" spans="1:1">
      <c r="A618" s="21"/>
    </row>
    <row r="619" ht="13.5" customHeight="1" spans="1:1">
      <c r="A619" s="21"/>
    </row>
    <row r="620" ht="13.5" customHeight="1" spans="1:1">
      <c r="A620" s="21"/>
    </row>
    <row r="621" ht="13.5" customHeight="1" spans="1:1">
      <c r="A621" s="21"/>
    </row>
    <row r="622" ht="13.5" customHeight="1" spans="1:1">
      <c r="A622" s="21"/>
    </row>
    <row r="623" ht="13.5" customHeight="1" spans="1:1">
      <c r="A623" s="21"/>
    </row>
    <row r="624" ht="13.5" customHeight="1" spans="1:1">
      <c r="A624" s="21"/>
    </row>
    <row r="625" ht="13.5" customHeight="1" spans="1:1">
      <c r="A625" s="21"/>
    </row>
    <row r="626" ht="13.5" customHeight="1" spans="1:1">
      <c r="A626" s="21"/>
    </row>
    <row r="627" ht="13.5" customHeight="1" spans="1:1">
      <c r="A627" s="21"/>
    </row>
    <row r="628" ht="13.5" customHeight="1" spans="1:1">
      <c r="A628" s="21"/>
    </row>
    <row r="629" ht="13.5" customHeight="1" spans="1:1">
      <c r="A629" s="21"/>
    </row>
    <row r="630" ht="13.5" customHeight="1" spans="1:1">
      <c r="A630" s="21"/>
    </row>
    <row r="631" ht="13.5" customHeight="1" spans="1:1">
      <c r="A631" s="21"/>
    </row>
    <row r="632" ht="13.5" customHeight="1" spans="1:1">
      <c r="A632" s="21"/>
    </row>
    <row r="633" ht="13.5" customHeight="1" spans="1:1">
      <c r="A633" s="21"/>
    </row>
    <row r="634" ht="13.5" customHeight="1" spans="1:1">
      <c r="A634" s="21"/>
    </row>
    <row r="635" ht="13.5" customHeight="1" spans="1:1">
      <c r="A635" s="21"/>
    </row>
    <row r="636" ht="13.5" customHeight="1" spans="1:1">
      <c r="A636" s="21"/>
    </row>
    <row r="637" ht="13.5" customHeight="1" spans="1:1">
      <c r="A637" s="21"/>
    </row>
    <row r="638" ht="13.5" customHeight="1" spans="1:1">
      <c r="A638" s="21"/>
    </row>
    <row r="639" ht="13.5" customHeight="1" spans="1:1">
      <c r="A639" s="21"/>
    </row>
    <row r="640" ht="13.5" customHeight="1" spans="1:1">
      <c r="A640" s="21"/>
    </row>
    <row r="641" ht="13.5" customHeight="1" spans="1:1">
      <c r="A641" s="21"/>
    </row>
    <row r="642" ht="13.5" customHeight="1" spans="1:1">
      <c r="A642" s="21"/>
    </row>
    <row r="643" ht="13.5" customHeight="1" spans="1:1">
      <c r="A643" s="21"/>
    </row>
    <row r="644" ht="13.5" customHeight="1" spans="1:1">
      <c r="A644" s="21"/>
    </row>
    <row r="645" ht="13.5" customHeight="1" spans="1:1">
      <c r="A645" s="21"/>
    </row>
    <row r="646" ht="13.5" customHeight="1" spans="1:1">
      <c r="A646" s="21"/>
    </row>
    <row r="647" ht="13.5" customHeight="1" spans="1:1">
      <c r="A647" s="21"/>
    </row>
    <row r="648" ht="13.5" customHeight="1" spans="1:1">
      <c r="A648" s="21"/>
    </row>
    <row r="649" ht="13.5" customHeight="1" spans="1:1">
      <c r="A649" s="21"/>
    </row>
    <row r="650" ht="13.5" customHeight="1" spans="1:1">
      <c r="A650" s="21"/>
    </row>
    <row r="651" ht="13.5" customHeight="1" spans="1:1">
      <c r="A651" s="21"/>
    </row>
    <row r="652" ht="13.5" customHeight="1" spans="1:1">
      <c r="A652" s="21"/>
    </row>
    <row r="653" ht="13.5" customHeight="1" spans="1:1">
      <c r="A653" s="21"/>
    </row>
    <row r="654" ht="13.5" customHeight="1" spans="1:1">
      <c r="A654" s="21"/>
    </row>
    <row r="655" ht="13.5" customHeight="1" spans="1:1">
      <c r="A655" s="21"/>
    </row>
    <row r="656" ht="13.5" customHeight="1" spans="1:1">
      <c r="A656" s="21"/>
    </row>
    <row r="657" ht="13.5" customHeight="1" spans="1:1">
      <c r="A657" s="21"/>
    </row>
    <row r="658" ht="13.5" customHeight="1" spans="1:1">
      <c r="A658" s="21"/>
    </row>
    <row r="659" ht="13.5" customHeight="1" spans="1:1">
      <c r="A659" s="21"/>
    </row>
    <row r="660" ht="13.5" customHeight="1" spans="1:1">
      <c r="A660" s="21"/>
    </row>
    <row r="661" ht="13.5" customHeight="1" spans="1:1">
      <c r="A661" s="21"/>
    </row>
    <row r="662" ht="13.5" customHeight="1" spans="1:1">
      <c r="A662" s="21"/>
    </row>
    <row r="663" ht="13.5" customHeight="1" spans="1:1">
      <c r="A663" s="21"/>
    </row>
    <row r="664" ht="13.5" customHeight="1" spans="1:1">
      <c r="A664" s="21"/>
    </row>
    <row r="665" ht="13.5" customHeight="1" spans="1:1">
      <c r="A665" s="21"/>
    </row>
    <row r="666" ht="13.5" customHeight="1" spans="1:1">
      <c r="A666" s="21"/>
    </row>
    <row r="667" ht="13.5" customHeight="1" spans="1:1">
      <c r="A667" s="21"/>
    </row>
    <row r="668" ht="13.5" customHeight="1" spans="1:1">
      <c r="A668" s="21"/>
    </row>
    <row r="669" ht="13.5" customHeight="1" spans="1:1">
      <c r="A669" s="21"/>
    </row>
    <row r="670" ht="13.5" customHeight="1" spans="1:1">
      <c r="A670" s="21"/>
    </row>
    <row r="671" ht="13.5" customHeight="1" spans="1:1">
      <c r="A671" s="21"/>
    </row>
    <row r="672" ht="13.5" customHeight="1" spans="1:1">
      <c r="A672" s="21"/>
    </row>
    <row r="673" ht="13.5" customHeight="1" spans="1:1">
      <c r="A673" s="21"/>
    </row>
    <row r="674" ht="13.5" customHeight="1" spans="1:1">
      <c r="A674" s="21"/>
    </row>
    <row r="675" ht="13.5" customHeight="1" spans="1:1">
      <c r="A675" s="21"/>
    </row>
    <row r="676" ht="13.5" customHeight="1" spans="1:1">
      <c r="A676" s="21"/>
    </row>
    <row r="677" ht="13.5" customHeight="1" spans="1:1">
      <c r="A677" s="21"/>
    </row>
    <row r="678" ht="13.5" customHeight="1" spans="1:1">
      <c r="A678" s="21"/>
    </row>
    <row r="679" ht="13.5" customHeight="1" spans="1:1">
      <c r="A679" s="21"/>
    </row>
    <row r="680" ht="13.5" customHeight="1" spans="1:1">
      <c r="A680" s="21"/>
    </row>
    <row r="681" ht="13.5" customHeight="1" spans="1:1">
      <c r="A681" s="21"/>
    </row>
    <row r="682" ht="13.5" customHeight="1" spans="1:1">
      <c r="A682" s="21"/>
    </row>
    <row r="683" ht="13.5" customHeight="1" spans="1:1">
      <c r="A683" s="21"/>
    </row>
    <row r="684" ht="13.5" customHeight="1" spans="1:1">
      <c r="A684" s="21"/>
    </row>
    <row r="685" ht="13.5" customHeight="1" spans="1:1">
      <c r="A685" s="21"/>
    </row>
    <row r="686" ht="13.5" customHeight="1" spans="1:1">
      <c r="A686" s="21"/>
    </row>
    <row r="687" ht="13.5" customHeight="1" spans="1:1">
      <c r="A687" s="21"/>
    </row>
    <row r="688" ht="13.5" customHeight="1" spans="1:1">
      <c r="A688" s="21"/>
    </row>
    <row r="689" ht="13.5" customHeight="1" spans="1:1">
      <c r="A689" s="21"/>
    </row>
    <row r="690" ht="13.5" customHeight="1" spans="1:1">
      <c r="A690" s="21"/>
    </row>
    <row r="691" ht="13.5" customHeight="1" spans="1:1">
      <c r="A691" s="21"/>
    </row>
    <row r="692" ht="13.5" customHeight="1" spans="1:1">
      <c r="A692" s="21"/>
    </row>
    <row r="693" ht="13.5" customHeight="1" spans="1:1">
      <c r="A693" s="21"/>
    </row>
    <row r="694" ht="13.5" customHeight="1" spans="1:1">
      <c r="A694" s="21"/>
    </row>
    <row r="695" ht="13.5" customHeight="1" spans="1:1">
      <c r="A695" s="21"/>
    </row>
    <row r="696" ht="13.5" customHeight="1" spans="1:1">
      <c r="A696" s="21"/>
    </row>
    <row r="697" ht="13.5" customHeight="1" spans="1:1">
      <c r="A697" s="21"/>
    </row>
    <row r="698" ht="13.5" customHeight="1" spans="1:1">
      <c r="A698" s="21"/>
    </row>
    <row r="699" ht="13.5" customHeight="1" spans="1:1">
      <c r="A699" s="21"/>
    </row>
    <row r="700" ht="13.5" customHeight="1" spans="1:1">
      <c r="A700" s="21"/>
    </row>
    <row r="701" ht="13.5" customHeight="1" spans="1:1">
      <c r="A701" s="21"/>
    </row>
    <row r="702" ht="13.5" customHeight="1" spans="1:1">
      <c r="A702" s="21"/>
    </row>
    <row r="703" ht="13.5" customHeight="1" spans="1:1">
      <c r="A703" s="21"/>
    </row>
    <row r="704" ht="13.5" customHeight="1" spans="1:1">
      <c r="A704" s="21"/>
    </row>
    <row r="705" ht="13.5" customHeight="1" spans="1:1">
      <c r="A705" s="21"/>
    </row>
    <row r="706" ht="13.5" customHeight="1" spans="1:1">
      <c r="A706" s="21"/>
    </row>
    <row r="707" ht="13.5" customHeight="1" spans="1:1">
      <c r="A707" s="21"/>
    </row>
    <row r="708" ht="13.5" customHeight="1" spans="1:1">
      <c r="A708" s="21"/>
    </row>
    <row r="709" ht="13.5" customHeight="1" spans="1:1">
      <c r="A709" s="21"/>
    </row>
    <row r="710" ht="13.5" customHeight="1" spans="1:1">
      <c r="A710" s="21"/>
    </row>
    <row r="711" ht="13.5" customHeight="1" spans="1:1">
      <c r="A711" s="21"/>
    </row>
    <row r="712" ht="13.5" customHeight="1" spans="1:1">
      <c r="A712" s="21"/>
    </row>
    <row r="713" ht="13.5" customHeight="1" spans="1:1">
      <c r="A713" s="21"/>
    </row>
    <row r="714" ht="13.5" customHeight="1" spans="1:1">
      <c r="A714" s="21"/>
    </row>
    <row r="715" ht="13.5" customHeight="1" spans="1:1">
      <c r="A715" s="21"/>
    </row>
    <row r="716" ht="13.5" customHeight="1" spans="1:1">
      <c r="A716" s="21"/>
    </row>
    <row r="717" ht="13.5" customHeight="1" spans="1:1">
      <c r="A717" s="21"/>
    </row>
    <row r="718" ht="13.5" customHeight="1" spans="1:1">
      <c r="A718" s="21"/>
    </row>
    <row r="719" ht="13.5" customHeight="1" spans="1:1">
      <c r="A719" s="21"/>
    </row>
    <row r="720" ht="13.5" customHeight="1" spans="1:1">
      <c r="A720" s="21"/>
    </row>
    <row r="721" ht="13.5" customHeight="1" spans="1:1">
      <c r="A721" s="21"/>
    </row>
    <row r="722" ht="13.5" customHeight="1" spans="1:1">
      <c r="A722" s="21"/>
    </row>
    <row r="723" ht="13.5" customHeight="1" spans="1:1">
      <c r="A723" s="21"/>
    </row>
    <row r="724" ht="13.5" customHeight="1" spans="1:1">
      <c r="A724" s="21"/>
    </row>
    <row r="725" ht="13.5" customHeight="1" spans="1:1">
      <c r="A725" s="21"/>
    </row>
    <row r="726" ht="13.5" customHeight="1" spans="1:1">
      <c r="A726" s="21"/>
    </row>
    <row r="727" ht="13.5" customHeight="1" spans="1:1">
      <c r="A727" s="21"/>
    </row>
    <row r="728" ht="13.5" customHeight="1" spans="1:1">
      <c r="A728" s="21"/>
    </row>
    <row r="729" ht="13.5" customHeight="1" spans="1:1">
      <c r="A729" s="21"/>
    </row>
    <row r="730" ht="13.5" customHeight="1" spans="1:1">
      <c r="A730" s="21"/>
    </row>
    <row r="731" ht="13.5" customHeight="1" spans="1:1">
      <c r="A731" s="21"/>
    </row>
    <row r="732" ht="13.5" customHeight="1" spans="1:1">
      <c r="A732" s="21"/>
    </row>
    <row r="733" ht="13.5" customHeight="1" spans="1:1">
      <c r="A733" s="21"/>
    </row>
    <row r="734" ht="13.5" customHeight="1" spans="1:1">
      <c r="A734" s="21"/>
    </row>
    <row r="735" ht="13.5" customHeight="1" spans="1:1">
      <c r="A735" s="21"/>
    </row>
    <row r="736" ht="13.5" customHeight="1" spans="1:1">
      <c r="A736" s="21"/>
    </row>
    <row r="737" ht="13.5" customHeight="1" spans="1:1">
      <c r="A737" s="21"/>
    </row>
    <row r="738" ht="13.5" customHeight="1" spans="1:1">
      <c r="A738" s="21"/>
    </row>
    <row r="739" ht="13.5" customHeight="1" spans="1:1">
      <c r="A739" s="21"/>
    </row>
    <row r="740" ht="13.5" customHeight="1" spans="1:1">
      <c r="A740" s="21"/>
    </row>
    <row r="741" ht="13.5" customHeight="1" spans="1:1">
      <c r="A741" s="21"/>
    </row>
    <row r="742" ht="13.5" customHeight="1" spans="1:1">
      <c r="A742" s="21"/>
    </row>
    <row r="743" ht="13.5" customHeight="1" spans="1:1">
      <c r="A743" s="21"/>
    </row>
    <row r="744" ht="13.5" customHeight="1" spans="1:1">
      <c r="A744" s="21"/>
    </row>
    <row r="745" ht="13.5" customHeight="1" spans="1:1">
      <c r="A745" s="21"/>
    </row>
    <row r="746" ht="13.5" customHeight="1" spans="1:1">
      <c r="A746" s="21"/>
    </row>
    <row r="747" ht="13.5" customHeight="1" spans="1:1">
      <c r="A747" s="21"/>
    </row>
    <row r="748" ht="13.5" customHeight="1" spans="1:1">
      <c r="A748" s="21"/>
    </row>
    <row r="749" ht="13.5" customHeight="1" spans="1:1">
      <c r="A749" s="21"/>
    </row>
    <row r="750" ht="13.5" customHeight="1" spans="1:1">
      <c r="A750" s="21"/>
    </row>
    <row r="751" ht="13.5" customHeight="1" spans="1:1">
      <c r="A751" s="21"/>
    </row>
    <row r="752" ht="13.5" customHeight="1" spans="1:1">
      <c r="A752" s="21"/>
    </row>
    <row r="753" ht="13.5" customHeight="1" spans="1:1">
      <c r="A753" s="21"/>
    </row>
    <row r="754" ht="13.5" customHeight="1" spans="1:1">
      <c r="A754" s="21"/>
    </row>
    <row r="755" ht="13.5" customHeight="1" spans="1:1">
      <c r="A755" s="21"/>
    </row>
    <row r="756" ht="13.5" customHeight="1" spans="1:1">
      <c r="A756" s="21"/>
    </row>
    <row r="757" ht="13.5" customHeight="1" spans="1:1">
      <c r="A757" s="21"/>
    </row>
    <row r="758" ht="13.5" customHeight="1" spans="1:1">
      <c r="A758" s="21"/>
    </row>
    <row r="759" ht="13.5" customHeight="1" spans="1:1">
      <c r="A759" s="21"/>
    </row>
    <row r="760" ht="13.5" customHeight="1" spans="1:1">
      <c r="A760" s="21"/>
    </row>
    <row r="761" ht="13.5" customHeight="1" spans="1:1">
      <c r="A761" s="21"/>
    </row>
    <row r="762" ht="13.5" customHeight="1" spans="1:1">
      <c r="A762" s="21"/>
    </row>
    <row r="763" ht="13.5" customHeight="1" spans="1:1">
      <c r="A763" s="21"/>
    </row>
    <row r="764" ht="13.5" customHeight="1" spans="1:1">
      <c r="A764" s="21"/>
    </row>
    <row r="765" ht="13.5" customHeight="1" spans="1:1">
      <c r="A765" s="21"/>
    </row>
    <row r="766" ht="13.5" customHeight="1" spans="1:1">
      <c r="A766" s="21"/>
    </row>
    <row r="767" ht="13.5" customHeight="1" spans="1:1">
      <c r="A767" s="21"/>
    </row>
    <row r="768" ht="13.5" customHeight="1" spans="1:1">
      <c r="A768" s="21"/>
    </row>
    <row r="769" ht="13.5" customHeight="1" spans="1:1">
      <c r="A769" s="21"/>
    </row>
    <row r="770" ht="13.5" customHeight="1" spans="1:1">
      <c r="A770" s="21"/>
    </row>
    <row r="771" ht="13.5" customHeight="1" spans="1:1">
      <c r="A771" s="21"/>
    </row>
    <row r="772" ht="13.5" customHeight="1" spans="1:1">
      <c r="A772" s="21"/>
    </row>
    <row r="773" ht="13.5" customHeight="1" spans="1:1">
      <c r="A773" s="21"/>
    </row>
    <row r="774" ht="13.5" customHeight="1" spans="1:1">
      <c r="A774" s="21"/>
    </row>
    <row r="775" ht="13.5" customHeight="1" spans="1:1">
      <c r="A775" s="21"/>
    </row>
    <row r="776" ht="13.5" customHeight="1" spans="1:1">
      <c r="A776" s="21"/>
    </row>
    <row r="777" ht="13.5" customHeight="1" spans="1:1">
      <c r="A777" s="21"/>
    </row>
    <row r="778" ht="13.5" customHeight="1" spans="1:1">
      <c r="A778" s="21"/>
    </row>
    <row r="779" ht="13.5" customHeight="1" spans="1:1">
      <c r="A779" s="21"/>
    </row>
    <row r="780" ht="13.5" customHeight="1" spans="1:1">
      <c r="A780" s="21"/>
    </row>
    <row r="781" ht="13.5" customHeight="1" spans="1:1">
      <c r="A781" s="21"/>
    </row>
    <row r="782" ht="13.5" customHeight="1" spans="1:1">
      <c r="A782" s="21"/>
    </row>
    <row r="783" ht="13.5" customHeight="1" spans="1:1">
      <c r="A783" s="21"/>
    </row>
    <row r="784" ht="13.5" customHeight="1" spans="1:1">
      <c r="A784" s="21"/>
    </row>
    <row r="785" ht="13.5" customHeight="1" spans="1:1">
      <c r="A785" s="21"/>
    </row>
    <row r="786" ht="13.5" customHeight="1" spans="1:1">
      <c r="A786" s="21"/>
    </row>
    <row r="787" ht="13.5" customHeight="1" spans="1:1">
      <c r="A787" s="21"/>
    </row>
    <row r="788" ht="13.5" customHeight="1" spans="1:1">
      <c r="A788" s="21"/>
    </row>
    <row r="789" ht="13.5" customHeight="1" spans="1:1">
      <c r="A789" s="21"/>
    </row>
    <row r="790" ht="13.5" customHeight="1" spans="1:1">
      <c r="A790" s="21"/>
    </row>
    <row r="791" ht="13.5" customHeight="1" spans="1:1">
      <c r="A791" s="21"/>
    </row>
    <row r="792" ht="13.5" customHeight="1" spans="1:1">
      <c r="A792" s="21"/>
    </row>
    <row r="793" ht="13.5" customHeight="1" spans="1:1">
      <c r="A793" s="21"/>
    </row>
    <row r="794" ht="13.5" customHeight="1" spans="1:1">
      <c r="A794" s="21"/>
    </row>
    <row r="795" ht="13.5" customHeight="1" spans="1:1">
      <c r="A795" s="21"/>
    </row>
    <row r="796" ht="13.5" customHeight="1" spans="1:1">
      <c r="A796" s="21"/>
    </row>
    <row r="797" ht="13.5" customHeight="1" spans="1:1">
      <c r="A797" s="21"/>
    </row>
    <row r="798" ht="13.5" customHeight="1" spans="1:1">
      <c r="A798" s="21"/>
    </row>
    <row r="799" ht="13.5" customHeight="1" spans="1:1">
      <c r="A799" s="21"/>
    </row>
    <row r="800" ht="13.5" customHeight="1" spans="1:1">
      <c r="A800" s="21"/>
    </row>
    <row r="801" ht="13.5" customHeight="1" spans="1:1">
      <c r="A801" s="21"/>
    </row>
    <row r="802" ht="13.5" customHeight="1" spans="1:1">
      <c r="A802" s="21"/>
    </row>
    <row r="803" ht="13.5" customHeight="1" spans="1:1">
      <c r="A803" s="21"/>
    </row>
    <row r="804" ht="13.5" customHeight="1" spans="1:1">
      <c r="A804" s="21"/>
    </row>
    <row r="805" ht="13.5" customHeight="1" spans="1:1">
      <c r="A805" s="21"/>
    </row>
    <row r="806" ht="13.5" customHeight="1" spans="1:1">
      <c r="A806" s="21"/>
    </row>
    <row r="807" ht="13.5" customHeight="1" spans="1:1">
      <c r="A807" s="21"/>
    </row>
    <row r="808" ht="13.5" customHeight="1" spans="1:1">
      <c r="A808" s="21"/>
    </row>
    <row r="809" ht="13.5" customHeight="1" spans="1:1">
      <c r="A809" s="21"/>
    </row>
    <row r="810" ht="13.5" customHeight="1" spans="1:1">
      <c r="A810" s="21"/>
    </row>
    <row r="811" ht="13.5" customHeight="1" spans="1:1">
      <c r="A811" s="21"/>
    </row>
    <row r="812" ht="13.5" customHeight="1" spans="1:1">
      <c r="A812" s="21"/>
    </row>
    <row r="813" ht="13.5" customHeight="1" spans="1:1">
      <c r="A813" s="21"/>
    </row>
    <row r="814" ht="13.5" customHeight="1" spans="1:1">
      <c r="A814" s="21"/>
    </row>
    <row r="815" ht="13.5" customHeight="1" spans="1:1">
      <c r="A815" s="21"/>
    </row>
    <row r="816" ht="13.5" customHeight="1" spans="1:1">
      <c r="A816" s="21"/>
    </row>
    <row r="817" ht="13.5" customHeight="1" spans="1:1">
      <c r="A817" s="21"/>
    </row>
    <row r="818" ht="13.5" customHeight="1" spans="1:1">
      <c r="A818" s="21"/>
    </row>
    <row r="819" ht="13.5" customHeight="1" spans="1:1">
      <c r="A819" s="21"/>
    </row>
    <row r="820" ht="13.5" customHeight="1" spans="1:1">
      <c r="A820" s="21"/>
    </row>
    <row r="821" ht="13.5" customHeight="1" spans="1:1">
      <c r="A821" s="21"/>
    </row>
    <row r="822" ht="13.5" customHeight="1" spans="1:1">
      <c r="A822" s="21"/>
    </row>
    <row r="823" ht="13.5" customHeight="1" spans="1:1">
      <c r="A823" s="21"/>
    </row>
    <row r="824" ht="13.5" customHeight="1" spans="1:1">
      <c r="A824" s="21"/>
    </row>
    <row r="825" ht="13.5" customHeight="1" spans="1:1">
      <c r="A825" s="21"/>
    </row>
    <row r="826" ht="13.5" customHeight="1" spans="1:1">
      <c r="A826" s="21"/>
    </row>
    <row r="827" ht="13.5" customHeight="1" spans="1:1">
      <c r="A827" s="21"/>
    </row>
    <row r="828" ht="13.5" customHeight="1" spans="1:1">
      <c r="A828" s="21"/>
    </row>
    <row r="829" ht="13.5" customHeight="1" spans="1:1">
      <c r="A829" s="21"/>
    </row>
    <row r="830" ht="13.5" customHeight="1" spans="1:1">
      <c r="A830" s="21"/>
    </row>
    <row r="831" ht="13.5" customHeight="1" spans="1:1">
      <c r="A831" s="21"/>
    </row>
    <row r="832" ht="13.5" customHeight="1" spans="1:1">
      <c r="A832" s="21"/>
    </row>
    <row r="833" ht="13.5" customHeight="1" spans="1:1">
      <c r="A833" s="21"/>
    </row>
    <row r="834" ht="13.5" customHeight="1" spans="1:1">
      <c r="A834" s="21"/>
    </row>
    <row r="835" ht="13.5" customHeight="1" spans="1:1">
      <c r="A835" s="21"/>
    </row>
    <row r="836" ht="13.5" customHeight="1" spans="1:1">
      <c r="A836" s="21"/>
    </row>
    <row r="837" ht="13.5" customHeight="1" spans="1:1">
      <c r="A837" s="21"/>
    </row>
    <row r="838" ht="13.5" customHeight="1" spans="1:1">
      <c r="A838" s="21"/>
    </row>
    <row r="839" ht="13.5" customHeight="1" spans="1:1">
      <c r="A839" s="21"/>
    </row>
    <row r="840" ht="13.5" customHeight="1" spans="1:1">
      <c r="A840" s="21"/>
    </row>
    <row r="841" ht="13.5" customHeight="1" spans="1:1">
      <c r="A841" s="21"/>
    </row>
    <row r="842" ht="13.5" customHeight="1" spans="1:1">
      <c r="A842" s="21"/>
    </row>
    <row r="843" ht="13.5" customHeight="1" spans="1:1">
      <c r="A843" s="21"/>
    </row>
    <row r="844" ht="13.5" customHeight="1" spans="1:1">
      <c r="A844" s="21"/>
    </row>
    <row r="845" ht="13.5" customHeight="1" spans="1:1">
      <c r="A845" s="21"/>
    </row>
    <row r="846" ht="13.5" customHeight="1" spans="1:1">
      <c r="A846" s="21"/>
    </row>
    <row r="847" ht="13.5" customHeight="1" spans="1:1">
      <c r="A847" s="21"/>
    </row>
    <row r="848" ht="13.5" customHeight="1" spans="1:1">
      <c r="A848" s="21"/>
    </row>
    <row r="849" ht="13.5" customHeight="1" spans="1:1">
      <c r="A849" s="21"/>
    </row>
    <row r="850" ht="13.5" customHeight="1" spans="1:1">
      <c r="A850" s="21"/>
    </row>
    <row r="851" ht="13.5" customHeight="1" spans="1:1">
      <c r="A851" s="21"/>
    </row>
    <row r="852" ht="13.5" customHeight="1" spans="1:1">
      <c r="A852" s="21"/>
    </row>
    <row r="853" ht="13.5" customHeight="1" spans="1:1">
      <c r="A853" s="21"/>
    </row>
    <row r="854" ht="13.5" customHeight="1" spans="1:1">
      <c r="A854" s="21"/>
    </row>
    <row r="855" ht="13.5" customHeight="1" spans="1:1">
      <c r="A855" s="21"/>
    </row>
    <row r="856" ht="13.5" customHeight="1" spans="1:1">
      <c r="A856" s="21"/>
    </row>
    <row r="857" ht="13.5" customHeight="1" spans="1:1">
      <c r="A857" s="21"/>
    </row>
    <row r="858" ht="13.5" customHeight="1" spans="1:1">
      <c r="A858" s="21"/>
    </row>
    <row r="859" ht="13.5" customHeight="1" spans="1:1">
      <c r="A859" s="21"/>
    </row>
    <row r="860" ht="13.5" customHeight="1" spans="1:1">
      <c r="A860" s="21"/>
    </row>
    <row r="861" ht="13.5" customHeight="1" spans="1:1">
      <c r="A861" s="21"/>
    </row>
    <row r="862" ht="13.5" customHeight="1" spans="1:1">
      <c r="A862" s="21"/>
    </row>
    <row r="863" ht="13.5" customHeight="1" spans="1:1">
      <c r="A863" s="21"/>
    </row>
    <row r="864" ht="13.5" customHeight="1" spans="1:1">
      <c r="A864" s="21"/>
    </row>
    <row r="865" ht="13.5" customHeight="1" spans="1:1">
      <c r="A865" s="21"/>
    </row>
    <row r="866" ht="13.5" customHeight="1" spans="1:1">
      <c r="A866" s="21"/>
    </row>
    <row r="867" ht="13.5" customHeight="1" spans="1:1">
      <c r="A867" s="21"/>
    </row>
    <row r="868" ht="13.5" customHeight="1" spans="1:1">
      <c r="A868" s="21"/>
    </row>
    <row r="869" ht="13.5" customHeight="1" spans="1:1">
      <c r="A869" s="21"/>
    </row>
    <row r="870" ht="13.5" customHeight="1" spans="1:1">
      <c r="A870" s="21"/>
    </row>
    <row r="871" ht="13.5" customHeight="1" spans="1:1">
      <c r="A871" s="21"/>
    </row>
    <row r="872" ht="13.5" customHeight="1" spans="1:1">
      <c r="A872" s="21"/>
    </row>
    <row r="873" ht="13.5" customHeight="1" spans="1:1">
      <c r="A873" s="21"/>
    </row>
    <row r="874" ht="13.5" customHeight="1" spans="1:1">
      <c r="A874" s="21"/>
    </row>
    <row r="875" ht="13.5" customHeight="1" spans="1:1">
      <c r="A875" s="21"/>
    </row>
    <row r="876" ht="13.5" customHeight="1" spans="1:1">
      <c r="A876" s="21"/>
    </row>
    <row r="877" ht="13.5" customHeight="1" spans="1:1">
      <c r="A877" s="21"/>
    </row>
    <row r="878" ht="13.5" customHeight="1" spans="1:1">
      <c r="A878" s="21"/>
    </row>
    <row r="879" ht="13.5" customHeight="1" spans="1:1">
      <c r="A879" s="21"/>
    </row>
    <row r="880" ht="13.5" customHeight="1" spans="1:1">
      <c r="A880" s="21"/>
    </row>
    <row r="881" ht="13.5" customHeight="1" spans="1:1">
      <c r="A881" s="21"/>
    </row>
    <row r="882" ht="13.5" customHeight="1" spans="1:1">
      <c r="A882" s="21"/>
    </row>
    <row r="883" ht="13.5" customHeight="1" spans="1:1">
      <c r="A883" s="21"/>
    </row>
    <row r="884" ht="13.5" customHeight="1" spans="1:1">
      <c r="A884" s="21"/>
    </row>
    <row r="885" ht="13.5" customHeight="1" spans="1:1">
      <c r="A885" s="21"/>
    </row>
    <row r="886" ht="13.5" customHeight="1" spans="1:1">
      <c r="A886" s="21"/>
    </row>
    <row r="887" ht="13.5" customHeight="1" spans="1:1">
      <c r="A887" s="21"/>
    </row>
    <row r="888" ht="13.5" customHeight="1" spans="1:1">
      <c r="A888" s="21"/>
    </row>
    <row r="889" ht="13.5" customHeight="1" spans="1:1">
      <c r="A889" s="21"/>
    </row>
    <row r="890" ht="13.5" customHeight="1" spans="1:1">
      <c r="A890" s="21"/>
    </row>
    <row r="891" ht="13.5" customHeight="1" spans="1:1">
      <c r="A891" s="21"/>
    </row>
    <row r="892" ht="13.5" customHeight="1" spans="1:1">
      <c r="A892" s="21"/>
    </row>
    <row r="893" ht="13.5" customHeight="1" spans="1:1">
      <c r="A893" s="21"/>
    </row>
    <row r="894" ht="13.5" customHeight="1" spans="1:1">
      <c r="A894" s="21"/>
    </row>
    <row r="895" ht="13.5" customHeight="1" spans="1:1">
      <c r="A895" s="21"/>
    </row>
    <row r="896" ht="13.5" customHeight="1" spans="1:1">
      <c r="A896" s="21"/>
    </row>
    <row r="897" ht="13.5" customHeight="1" spans="1:1">
      <c r="A897" s="21"/>
    </row>
    <row r="898" ht="13.5" customHeight="1" spans="1:1">
      <c r="A898" s="21"/>
    </row>
    <row r="899" ht="13.5" customHeight="1" spans="1:1">
      <c r="A899" s="21"/>
    </row>
    <row r="900" ht="13.5" customHeight="1" spans="1:1">
      <c r="A900" s="21"/>
    </row>
    <row r="901" ht="13.5" customHeight="1" spans="1:1">
      <c r="A901" s="21"/>
    </row>
    <row r="902" ht="13.5" customHeight="1" spans="1:1">
      <c r="A902" s="21"/>
    </row>
    <row r="903" ht="13.5" customHeight="1" spans="1:1">
      <c r="A903" s="21"/>
    </row>
    <row r="904" ht="13.5" customHeight="1" spans="1:1">
      <c r="A904" s="21"/>
    </row>
    <row r="905" ht="13.5" customHeight="1" spans="1:1">
      <c r="A905" s="21"/>
    </row>
    <row r="906" ht="13.5" customHeight="1" spans="1:1">
      <c r="A906" s="21"/>
    </row>
    <row r="907" ht="13.5" customHeight="1" spans="1:1">
      <c r="A907" s="21"/>
    </row>
    <row r="908" ht="13.5" customHeight="1" spans="1:1">
      <c r="A908" s="21"/>
    </row>
    <row r="909" ht="13.5" customHeight="1" spans="1:1">
      <c r="A909" s="21"/>
    </row>
    <row r="910" ht="13.5" customHeight="1" spans="1:1">
      <c r="A910" s="21"/>
    </row>
    <row r="911" ht="13.5" customHeight="1" spans="1:1">
      <c r="A911" s="21"/>
    </row>
    <row r="912" ht="13.5" customHeight="1" spans="1:1">
      <c r="A912" s="21"/>
    </row>
    <row r="913" ht="13.5" customHeight="1" spans="1:1">
      <c r="A913" s="21"/>
    </row>
    <row r="914" ht="13.5" customHeight="1" spans="1:1">
      <c r="A914" s="21"/>
    </row>
    <row r="915" ht="13.5" customHeight="1" spans="1:1">
      <c r="A915" s="21"/>
    </row>
    <row r="916" ht="13.5" customHeight="1" spans="1:1">
      <c r="A916" s="21"/>
    </row>
    <row r="917" ht="13.5" customHeight="1" spans="1:1">
      <c r="A917" s="21"/>
    </row>
    <row r="918" ht="13.5" customHeight="1" spans="1:1">
      <c r="A918" s="21"/>
    </row>
    <row r="919" ht="13.5" customHeight="1" spans="1:1">
      <c r="A919" s="21"/>
    </row>
    <row r="920" ht="13.5" customHeight="1" spans="1:1">
      <c r="A920" s="21"/>
    </row>
    <row r="921" ht="13.5" customHeight="1" spans="1:1">
      <c r="A921" s="21"/>
    </row>
    <row r="922" ht="13.5" customHeight="1" spans="1:1">
      <c r="A922" s="21"/>
    </row>
    <row r="923" ht="13.5" customHeight="1" spans="1:1">
      <c r="A923" s="21"/>
    </row>
    <row r="924" ht="13.5" customHeight="1" spans="1:1">
      <c r="A924" s="21"/>
    </row>
    <row r="925" ht="13.5" customHeight="1" spans="1:1">
      <c r="A925" s="21"/>
    </row>
    <row r="926" ht="13.5" customHeight="1" spans="1:1">
      <c r="A926" s="21"/>
    </row>
    <row r="927" ht="13.5" customHeight="1" spans="1:1">
      <c r="A927" s="21"/>
    </row>
    <row r="928" ht="13.5" customHeight="1" spans="1:1">
      <c r="A928" s="21"/>
    </row>
    <row r="929" ht="13.5" customHeight="1" spans="1:1">
      <c r="A929" s="21"/>
    </row>
    <row r="930" ht="13.5" customHeight="1" spans="1:1">
      <c r="A930" s="21"/>
    </row>
    <row r="931" ht="13.5" customHeight="1" spans="1:1">
      <c r="A931" s="21"/>
    </row>
    <row r="932" ht="13.5" customHeight="1" spans="1:1">
      <c r="A932" s="21"/>
    </row>
    <row r="933" ht="13.5" customHeight="1" spans="1:1">
      <c r="A933" s="21"/>
    </row>
    <row r="934" ht="13.5" customHeight="1" spans="1:1">
      <c r="A934" s="21"/>
    </row>
    <row r="935" ht="13.5" customHeight="1" spans="1:1">
      <c r="A935" s="21"/>
    </row>
    <row r="936" ht="13.5" customHeight="1" spans="1:1">
      <c r="A936" s="21"/>
    </row>
    <row r="937" ht="13.5" customHeight="1" spans="1:1">
      <c r="A937" s="21"/>
    </row>
    <row r="938" ht="13.5" customHeight="1" spans="1:1">
      <c r="A938" s="21"/>
    </row>
    <row r="939" ht="13.5" customHeight="1" spans="1:1">
      <c r="A939" s="21"/>
    </row>
    <row r="940" ht="13.5" customHeight="1" spans="1:1">
      <c r="A940" s="21"/>
    </row>
    <row r="941" ht="13.5" customHeight="1" spans="1:1">
      <c r="A941" s="21"/>
    </row>
    <row r="942" ht="13.5" customHeight="1" spans="1:1">
      <c r="A942" s="21"/>
    </row>
    <row r="943" ht="13.5" customHeight="1" spans="1:1">
      <c r="A943" s="21"/>
    </row>
    <row r="944" ht="13.5" customHeight="1" spans="1:1">
      <c r="A944" s="21"/>
    </row>
    <row r="945" ht="13.5" customHeight="1" spans="1:1">
      <c r="A945" s="21"/>
    </row>
    <row r="946" ht="13.5" customHeight="1" spans="1:1">
      <c r="A946" s="21"/>
    </row>
    <row r="947" ht="13.5" customHeight="1" spans="1:1">
      <c r="A947" s="21"/>
    </row>
    <row r="948" ht="13.5" customHeight="1" spans="1:1">
      <c r="A948" s="21"/>
    </row>
    <row r="949" ht="13.5" customHeight="1" spans="1:1">
      <c r="A949" s="21"/>
    </row>
    <row r="950" ht="13.5" customHeight="1" spans="1:1">
      <c r="A950" s="21"/>
    </row>
    <row r="951" ht="13.5" customHeight="1" spans="1:1">
      <c r="A951" s="21"/>
    </row>
    <row r="952" ht="13.5" customHeight="1" spans="1:1">
      <c r="A952" s="21"/>
    </row>
    <row r="953" ht="13.5" customHeight="1" spans="1:1">
      <c r="A953" s="21"/>
    </row>
    <row r="954" ht="13.5" customHeight="1" spans="1:1">
      <c r="A954" s="21"/>
    </row>
    <row r="955" ht="13.5" customHeight="1" spans="1:1">
      <c r="A955" s="21"/>
    </row>
    <row r="956" ht="13.5" customHeight="1" spans="1:1">
      <c r="A956" s="21"/>
    </row>
    <row r="957" ht="13.5" customHeight="1" spans="1:1">
      <c r="A957" s="21"/>
    </row>
    <row r="958" ht="13.5" customHeight="1" spans="1:1">
      <c r="A958" s="21"/>
    </row>
    <row r="959" ht="13.5" customHeight="1" spans="1:1">
      <c r="A959" s="21"/>
    </row>
    <row r="960" ht="13.5" customHeight="1" spans="1:1">
      <c r="A960" s="21"/>
    </row>
    <row r="961" ht="13.5" customHeight="1" spans="1:1">
      <c r="A961" s="21"/>
    </row>
    <row r="962" ht="13.5" customHeight="1" spans="1:1">
      <c r="A962" s="21"/>
    </row>
    <row r="963" ht="13.5" customHeight="1" spans="1:1">
      <c r="A963" s="21"/>
    </row>
    <row r="964" ht="13.5" customHeight="1" spans="1:1">
      <c r="A964" s="21"/>
    </row>
    <row r="965" ht="13.5" customHeight="1" spans="1:1">
      <c r="A965" s="21"/>
    </row>
    <row r="966" ht="13.5" customHeight="1" spans="1:1">
      <c r="A966" s="21"/>
    </row>
    <row r="967" ht="13.5" customHeight="1" spans="1:1">
      <c r="A967" s="21"/>
    </row>
    <row r="968" ht="13.5" customHeight="1" spans="1:1">
      <c r="A968" s="21"/>
    </row>
    <row r="969" ht="13.5" customHeight="1" spans="1:1">
      <c r="A969" s="21"/>
    </row>
    <row r="970" ht="13.5" customHeight="1" spans="1:1">
      <c r="A970" s="21"/>
    </row>
    <row r="971" ht="13.5" customHeight="1" spans="1:1">
      <c r="A971" s="21"/>
    </row>
    <row r="972" ht="13.5" customHeight="1" spans="1:1">
      <c r="A972" s="21"/>
    </row>
    <row r="973" ht="13.5" customHeight="1" spans="1:1">
      <c r="A973" s="21"/>
    </row>
    <row r="974" ht="13.5" customHeight="1" spans="1:1">
      <c r="A974" s="21"/>
    </row>
    <row r="975" ht="13.5" customHeight="1" spans="1:1">
      <c r="A975" s="21"/>
    </row>
    <row r="976" ht="13.5" customHeight="1" spans="1:1">
      <c r="A976" s="21"/>
    </row>
    <row r="977" ht="13.5" customHeight="1" spans="1:1">
      <c r="A977" s="21"/>
    </row>
    <row r="978" ht="13.5" customHeight="1" spans="1:1">
      <c r="A978" s="21"/>
    </row>
    <row r="979" ht="13.5" customHeight="1" spans="1:1">
      <c r="A979" s="21"/>
    </row>
    <row r="980" ht="13.5" customHeight="1" spans="1:1">
      <c r="A980" s="21"/>
    </row>
    <row r="981" ht="13.5" customHeight="1" spans="1:1">
      <c r="A981" s="21"/>
    </row>
    <row r="982" ht="13.5" customHeight="1" spans="1:1">
      <c r="A982" s="21"/>
    </row>
    <row r="983" ht="13.5" customHeight="1" spans="1:1">
      <c r="A983" s="21"/>
    </row>
    <row r="984" ht="13.5" customHeight="1" spans="1:1">
      <c r="A984" s="21"/>
    </row>
    <row r="985" ht="13.5" customHeight="1" spans="1:1">
      <c r="A985" s="21"/>
    </row>
    <row r="986" ht="13.5" customHeight="1" spans="1:1">
      <c r="A986" s="21"/>
    </row>
    <row r="987" ht="13.5" customHeight="1" spans="1:1">
      <c r="A987" s="21"/>
    </row>
    <row r="988" ht="13.5" customHeight="1" spans="1:1">
      <c r="A988" s="21"/>
    </row>
    <row r="989" ht="13.5" customHeight="1" spans="1:1">
      <c r="A989" s="21"/>
    </row>
    <row r="990" ht="13.5" customHeight="1" spans="1:1">
      <c r="A990" s="21"/>
    </row>
    <row r="991" ht="13.5" customHeight="1" spans="1:1">
      <c r="A991" s="21"/>
    </row>
    <row r="992" ht="13.5" customHeight="1" spans="1:1">
      <c r="A992" s="21"/>
    </row>
    <row r="993" ht="13.5" customHeight="1" spans="1:1">
      <c r="A993" s="21"/>
    </row>
    <row r="994" ht="13.5" customHeight="1" spans="1:1">
      <c r="A994" s="21"/>
    </row>
    <row r="995" ht="13.5" customHeight="1" spans="1:1">
      <c r="A995" s="21"/>
    </row>
    <row r="996" ht="13.5" customHeight="1" spans="1:1">
      <c r="A996" s="21"/>
    </row>
    <row r="997" ht="13.5" customHeight="1" spans="1:1">
      <c r="A997" s="21"/>
    </row>
    <row r="998" ht="13.5" customHeight="1" spans="1:1">
      <c r="A998" s="21"/>
    </row>
    <row r="999" ht="13.5" customHeight="1" spans="1:1">
      <c r="A999" s="21"/>
    </row>
    <row r="1000" ht="13.5" customHeight="1" spans="1:1">
      <c r="A1000" s="21"/>
    </row>
  </sheetData>
  <pageMargins left="0.7" right="0.7" top="0.75" bottom="0.75" header="0" footer="0"/>
  <pageSetup paperSize="1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0"/>
  <sheetViews>
    <sheetView workbookViewId="0">
      <selection activeCell="A1" sqref="A1"/>
    </sheetView>
  </sheetViews>
  <sheetFormatPr defaultColWidth="14.4285714285714" defaultRowHeight="15" customHeight="1" outlineLevelCol="3"/>
  <cols>
    <col min="1" max="1" width="12.2857142857143" customWidth="1"/>
    <col min="2" max="2" width="16.2857142857143" customWidth="1"/>
    <col min="3" max="3" width="36.4285714285714" customWidth="1"/>
    <col min="4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41825</v>
      </c>
      <c r="B2" s="3" t="s">
        <v>44</v>
      </c>
      <c r="C2" s="3" t="s">
        <v>84</v>
      </c>
      <c r="D2" s="4">
        <v>69</v>
      </c>
    </row>
    <row r="3" ht="13.5" customHeight="1" spans="1:4">
      <c r="A3" s="2">
        <v>41825</v>
      </c>
      <c r="B3" s="3" t="s">
        <v>44</v>
      </c>
      <c r="C3" s="3" t="s">
        <v>85</v>
      </c>
      <c r="D3" s="4">
        <v>36.9</v>
      </c>
    </row>
    <row r="4" ht="13.5" customHeight="1" spans="1:4">
      <c r="A4" s="2">
        <v>41827</v>
      </c>
      <c r="B4" s="3" t="s">
        <v>44</v>
      </c>
      <c r="C4" s="3" t="s">
        <v>85</v>
      </c>
      <c r="D4" s="4">
        <v>33.8</v>
      </c>
    </row>
    <row r="5" ht="13.5" customHeight="1" spans="1:4">
      <c r="A5" s="2">
        <v>41832</v>
      </c>
      <c r="B5" s="3" t="s">
        <v>44</v>
      </c>
      <c r="C5" s="3" t="s">
        <v>85</v>
      </c>
      <c r="D5" s="4">
        <v>16.6</v>
      </c>
    </row>
    <row r="6" ht="13.5" customHeight="1" spans="1:4">
      <c r="A6" s="2">
        <v>41846</v>
      </c>
      <c r="B6" s="3" t="s">
        <v>44</v>
      </c>
      <c r="C6" s="3" t="s">
        <v>86</v>
      </c>
      <c r="D6" s="4">
        <v>74.3</v>
      </c>
    </row>
    <row r="7" ht="13.5" customHeight="1" spans="1:4">
      <c r="A7" s="2">
        <v>41825</v>
      </c>
      <c r="B7" s="3" t="s">
        <v>11</v>
      </c>
      <c r="C7" s="3" t="s">
        <v>87</v>
      </c>
      <c r="D7" s="4">
        <v>50.02</v>
      </c>
    </row>
    <row r="8" ht="13.5" customHeight="1" spans="1:4">
      <c r="A8" s="2">
        <v>41826</v>
      </c>
      <c r="B8" s="3" t="s">
        <v>11</v>
      </c>
      <c r="C8" s="3" t="s">
        <v>88</v>
      </c>
      <c r="D8" s="4">
        <v>37.25</v>
      </c>
    </row>
    <row r="9" ht="13.5" customHeight="1" spans="1:4">
      <c r="A9" s="2">
        <v>41838</v>
      </c>
      <c r="B9" s="3" t="s">
        <v>11</v>
      </c>
      <c r="C9" s="3" t="s">
        <v>89</v>
      </c>
      <c r="D9" s="4">
        <v>36.8</v>
      </c>
    </row>
    <row r="10" ht="13.5" customHeight="1" spans="1:4">
      <c r="A10" s="2">
        <v>41839</v>
      </c>
      <c r="B10" s="3" t="s">
        <v>11</v>
      </c>
      <c r="C10" s="3" t="s">
        <v>90</v>
      </c>
      <c r="D10" s="4">
        <v>27.1</v>
      </c>
    </row>
    <row r="11" ht="13.5" customHeight="1" spans="1:4">
      <c r="A11" s="2">
        <v>41821</v>
      </c>
      <c r="B11" s="3" t="s">
        <v>11</v>
      </c>
      <c r="C11" s="3" t="s">
        <v>60</v>
      </c>
      <c r="D11" s="4">
        <v>35</v>
      </c>
    </row>
    <row r="12" ht="13.5" customHeight="1" spans="1:4">
      <c r="A12" s="2">
        <v>41827</v>
      </c>
      <c r="B12" s="3" t="s">
        <v>11</v>
      </c>
      <c r="C12" s="3" t="s">
        <v>60</v>
      </c>
      <c r="D12" s="4">
        <v>35</v>
      </c>
    </row>
    <row r="13" ht="13.5" customHeight="1" spans="1:4">
      <c r="A13" s="2">
        <v>41834</v>
      </c>
      <c r="B13" s="3" t="s">
        <v>11</v>
      </c>
      <c r="C13" s="3" t="s">
        <v>60</v>
      </c>
      <c r="D13" s="4">
        <v>35</v>
      </c>
    </row>
    <row r="14" ht="13.5" customHeight="1" spans="1:4">
      <c r="A14" s="2">
        <v>41847</v>
      </c>
      <c r="B14" s="3" t="s">
        <v>11</v>
      </c>
      <c r="C14" s="3" t="s">
        <v>91</v>
      </c>
      <c r="D14" s="4">
        <v>39</v>
      </c>
    </row>
    <row r="15" ht="13.5" customHeight="1" spans="1:4">
      <c r="A15" s="2">
        <v>41846</v>
      </c>
      <c r="B15" s="3" t="s">
        <v>11</v>
      </c>
      <c r="C15" s="3" t="s">
        <v>92</v>
      </c>
      <c r="D15" s="4">
        <v>7.45</v>
      </c>
    </row>
    <row r="16" ht="13.5" customHeight="1" spans="1:4">
      <c r="A16" s="2">
        <v>41846</v>
      </c>
      <c r="B16" s="3" t="s">
        <v>11</v>
      </c>
      <c r="C16" s="3" t="s">
        <v>93</v>
      </c>
      <c r="D16" s="4">
        <v>60</v>
      </c>
    </row>
    <row r="17" ht="13.5" customHeight="1" spans="1:4">
      <c r="A17" s="2">
        <v>41841</v>
      </c>
      <c r="B17" s="3" t="s">
        <v>11</v>
      </c>
      <c r="C17" s="3" t="s">
        <v>60</v>
      </c>
      <c r="D17" s="4">
        <v>35</v>
      </c>
    </row>
    <row r="18" ht="13.5" customHeight="1" spans="1:4">
      <c r="A18" s="2">
        <v>41848</v>
      </c>
      <c r="B18" s="3" t="s">
        <v>11</v>
      </c>
      <c r="C18" s="3" t="s">
        <v>60</v>
      </c>
      <c r="D18" s="4">
        <v>35</v>
      </c>
    </row>
    <row r="19" ht="13.5" customHeight="1" spans="1:4">
      <c r="A19" s="2">
        <v>41825</v>
      </c>
      <c r="B19" s="3" t="s">
        <v>13</v>
      </c>
      <c r="C19" s="3" t="s">
        <v>94</v>
      </c>
      <c r="D19" s="4">
        <v>23</v>
      </c>
    </row>
    <row r="20" ht="13.5" customHeight="1" spans="1:4">
      <c r="A20" s="2">
        <v>41825</v>
      </c>
      <c r="B20" s="3" t="s">
        <v>13</v>
      </c>
      <c r="C20" s="3" t="s">
        <v>95</v>
      </c>
      <c r="D20" s="4">
        <v>350</v>
      </c>
    </row>
    <row r="21" ht="13.5" customHeight="1" spans="1:4">
      <c r="A21" s="2">
        <v>41824</v>
      </c>
      <c r="B21" s="3" t="s">
        <v>68</v>
      </c>
      <c r="C21" s="3" t="s">
        <v>96</v>
      </c>
      <c r="D21" s="4">
        <v>39.36</v>
      </c>
    </row>
    <row r="22" ht="13.5" customHeight="1" spans="1:4">
      <c r="A22" s="2">
        <v>41831</v>
      </c>
      <c r="B22" s="3" t="s">
        <v>68</v>
      </c>
      <c r="C22" s="3" t="s">
        <v>20</v>
      </c>
      <c r="D22" s="4">
        <v>74</v>
      </c>
    </row>
    <row r="23" ht="13.5" customHeight="1" spans="1:4">
      <c r="A23" s="2">
        <v>41838</v>
      </c>
      <c r="B23" s="3" t="s">
        <v>68</v>
      </c>
      <c r="C23" s="3" t="s">
        <v>20</v>
      </c>
      <c r="D23" s="4">
        <v>52.6</v>
      </c>
    </row>
    <row r="24" ht="13.5" customHeight="1" spans="1:4">
      <c r="A24" s="2">
        <v>41836</v>
      </c>
      <c r="B24" s="3" t="s">
        <v>68</v>
      </c>
      <c r="C24" s="3" t="s">
        <v>19</v>
      </c>
      <c r="D24" s="4">
        <v>10.3</v>
      </c>
    </row>
    <row r="25" ht="13.5" customHeight="1" spans="1:4">
      <c r="A25" s="2">
        <v>41846</v>
      </c>
      <c r="B25" s="3" t="s">
        <v>68</v>
      </c>
      <c r="C25" s="3" t="s">
        <v>23</v>
      </c>
      <c r="D25" s="4">
        <v>50.7</v>
      </c>
    </row>
    <row r="26" ht="13.5" customHeight="1" spans="1:4">
      <c r="A26" s="2">
        <v>41851</v>
      </c>
      <c r="B26" s="3" t="s">
        <v>68</v>
      </c>
      <c r="C26" s="3" t="s">
        <v>19</v>
      </c>
      <c r="D26" s="4">
        <v>27.45</v>
      </c>
    </row>
    <row r="27" ht="13.5" customHeight="1" spans="1:4">
      <c r="A27" s="2">
        <v>41831</v>
      </c>
      <c r="B27" s="3" t="s">
        <v>97</v>
      </c>
      <c r="C27" s="3" t="s">
        <v>98</v>
      </c>
      <c r="D27" s="4">
        <v>136.75</v>
      </c>
    </row>
    <row r="28" ht="13.5" customHeight="1" spans="1:4">
      <c r="A28" s="2">
        <v>41831</v>
      </c>
      <c r="B28" s="3" t="s">
        <v>97</v>
      </c>
      <c r="C28" s="3" t="s">
        <v>99</v>
      </c>
      <c r="D28" s="4">
        <v>26</v>
      </c>
    </row>
    <row r="29" ht="13.5" customHeight="1" spans="1:4">
      <c r="A29" s="2">
        <v>41824</v>
      </c>
      <c r="B29" s="3" t="s">
        <v>80</v>
      </c>
      <c r="C29" s="3" t="s">
        <v>81</v>
      </c>
      <c r="D29" s="4">
        <v>10.4</v>
      </c>
    </row>
    <row r="30" ht="13.5" customHeight="1" spans="1:4">
      <c r="A30" s="2">
        <v>41839</v>
      </c>
      <c r="B30" s="3" t="s">
        <v>80</v>
      </c>
      <c r="C30" s="3" t="s">
        <v>81</v>
      </c>
      <c r="D30" s="4">
        <v>20.55</v>
      </c>
    </row>
    <row r="31" ht="13.5" customHeight="1" spans="1:4">
      <c r="A31" s="2">
        <v>41846</v>
      </c>
      <c r="B31" s="3" t="s">
        <v>80</v>
      </c>
      <c r="C31" s="3" t="s">
        <v>100</v>
      </c>
      <c r="D31" s="4">
        <v>4.7</v>
      </c>
    </row>
    <row r="32" ht="13.5" customHeight="1" spans="1:4">
      <c r="A32" s="2">
        <v>41821</v>
      </c>
      <c r="B32" s="3" t="s">
        <v>36</v>
      </c>
      <c r="C32" s="3" t="s">
        <v>37</v>
      </c>
      <c r="D32" s="4">
        <v>700</v>
      </c>
    </row>
    <row r="33" ht="13.5" customHeight="1" spans="1:4">
      <c r="A33" s="2">
        <v>41821</v>
      </c>
      <c r="B33" s="3" t="s">
        <v>36</v>
      </c>
      <c r="C33" s="3" t="s">
        <v>38</v>
      </c>
      <c r="D33" s="4">
        <v>400</v>
      </c>
    </row>
    <row r="34" ht="13.5" customHeight="1" spans="1:4">
      <c r="A34" s="2">
        <v>41821</v>
      </c>
      <c r="B34" s="3" t="s">
        <v>39</v>
      </c>
      <c r="C34" s="3" t="s">
        <v>41</v>
      </c>
      <c r="D34" s="4">
        <v>80</v>
      </c>
    </row>
    <row r="35" ht="13.5" customHeight="1" spans="1:4">
      <c r="A35" s="2">
        <v>41821</v>
      </c>
      <c r="B35" s="3" t="s">
        <v>39</v>
      </c>
      <c r="C35" s="3" t="s">
        <v>42</v>
      </c>
      <c r="D35" s="4">
        <v>90</v>
      </c>
    </row>
    <row r="36" ht="13.5" customHeight="1" spans="1:4">
      <c r="A36" s="2">
        <v>41821</v>
      </c>
      <c r="B36" s="3" t="s">
        <v>39</v>
      </c>
      <c r="C36" s="3" t="s">
        <v>83</v>
      </c>
      <c r="D36" s="4">
        <v>85.94</v>
      </c>
    </row>
    <row r="37" ht="13.5" customHeight="1" spans="1:4">
      <c r="A37" s="2">
        <v>41832</v>
      </c>
      <c r="B37" s="3" t="s">
        <v>39</v>
      </c>
      <c r="C37" s="3" t="s">
        <v>83</v>
      </c>
      <c r="D37" s="4">
        <v>85.11</v>
      </c>
    </row>
    <row r="38" ht="13.5" customHeight="1" spans="1:4">
      <c r="A38" s="2">
        <v>41836</v>
      </c>
      <c r="B38" s="3" t="s">
        <v>39</v>
      </c>
      <c r="C38" s="3" t="s">
        <v>101</v>
      </c>
      <c r="D38" s="4">
        <v>50</v>
      </c>
    </row>
    <row r="39" ht="13.5" customHeight="1" spans="1:4">
      <c r="A39" s="2">
        <v>41840</v>
      </c>
      <c r="B39" s="3" t="s">
        <v>39</v>
      </c>
      <c r="C39" s="3" t="s">
        <v>83</v>
      </c>
      <c r="D39" s="4">
        <v>45</v>
      </c>
    </row>
    <row r="40" ht="13.5" customHeight="1" spans="1:4">
      <c r="A40" s="2">
        <v>41851</v>
      </c>
      <c r="B40" s="3" t="s">
        <v>39</v>
      </c>
      <c r="C40" s="3" t="s">
        <v>101</v>
      </c>
      <c r="D40" s="4">
        <v>50</v>
      </c>
    </row>
    <row r="41" ht="13.5" customHeight="1" spans="1:4">
      <c r="A41" s="2">
        <v>41846</v>
      </c>
      <c r="B41" s="3" t="s">
        <v>39</v>
      </c>
      <c r="C41" s="3" t="s">
        <v>83</v>
      </c>
      <c r="D41" s="4">
        <v>81.83</v>
      </c>
    </row>
    <row r="42" ht="13.5" customHeight="1" spans="1:4">
      <c r="A42" s="2"/>
      <c r="D42" s="4"/>
    </row>
    <row r="43" ht="13.5" customHeight="1" spans="1:4">
      <c r="A43" s="2"/>
      <c r="D43" s="4"/>
    </row>
    <row r="44" ht="13.5" customHeight="1" spans="1:4">
      <c r="A44" s="2"/>
      <c r="D44" s="4"/>
    </row>
    <row r="45" ht="13.5" customHeight="1" spans="1:4">
      <c r="A45" s="2"/>
      <c r="D45" s="4"/>
    </row>
    <row r="46" ht="13.5" customHeight="1" spans="1:4">
      <c r="A46" s="2"/>
      <c r="D46" s="4"/>
    </row>
    <row r="47" ht="13.5" customHeight="1" spans="1:4">
      <c r="A47" s="2"/>
      <c r="D47" s="4"/>
    </row>
    <row r="48" ht="13.5" customHeight="1" spans="1:4">
      <c r="A48" s="2"/>
      <c r="D48" s="4"/>
    </row>
    <row r="49" ht="13.5" customHeight="1" spans="1:1">
      <c r="A49" s="21"/>
    </row>
    <row r="50" ht="13.5" customHeight="1" spans="1:1">
      <c r="A50" s="21"/>
    </row>
    <row r="51" ht="13.5" customHeight="1" spans="1:4">
      <c r="A51" s="21"/>
      <c r="D51" s="4">
        <f>SUM(D2:D41)</f>
        <v>3156.91</v>
      </c>
    </row>
    <row r="52" ht="13.5" customHeight="1" spans="1:1">
      <c r="A52" s="21"/>
    </row>
    <row r="53" ht="13.5" customHeight="1" spans="1:1">
      <c r="A53" s="21"/>
    </row>
    <row r="54" ht="13.5" customHeight="1" spans="1:1">
      <c r="A54" s="21"/>
    </row>
    <row r="55" ht="13.5" customHeight="1" spans="1:1">
      <c r="A55" s="21"/>
    </row>
    <row r="56" ht="13.5" customHeight="1" spans="1:1">
      <c r="A56" s="21"/>
    </row>
    <row r="57" ht="13.5" customHeight="1" spans="1:1">
      <c r="A57" s="21"/>
    </row>
    <row r="58" ht="13.5" customHeight="1" spans="1:1">
      <c r="A58" s="21"/>
    </row>
    <row r="59" ht="13.5" customHeight="1" spans="1:1">
      <c r="A59" s="21"/>
    </row>
    <row r="60" ht="13.5" customHeight="1" spans="1:1">
      <c r="A60" s="21"/>
    </row>
    <row r="61" ht="13.5" customHeight="1" spans="1:1">
      <c r="A61" s="21"/>
    </row>
    <row r="62" ht="13.5" customHeight="1" spans="1:1">
      <c r="A62" s="21"/>
    </row>
    <row r="63" ht="13.5" customHeight="1" spans="1:1">
      <c r="A63" s="21"/>
    </row>
    <row r="64" ht="13.5" customHeight="1" spans="1:1">
      <c r="A64" s="21"/>
    </row>
    <row r="65" ht="13.5" customHeight="1" spans="1:1">
      <c r="A65" s="21"/>
    </row>
    <row r="66" ht="13.5" customHeight="1" spans="1:1">
      <c r="A66" s="21"/>
    </row>
    <row r="67" ht="13.5" customHeight="1" spans="1:1">
      <c r="A67" s="21"/>
    </row>
    <row r="68" ht="13.5" customHeight="1" spans="1:1">
      <c r="A68" s="21"/>
    </row>
    <row r="69" ht="13.5" customHeight="1" spans="1:1">
      <c r="A69" s="21"/>
    </row>
    <row r="70" ht="13.5" customHeight="1" spans="1:1">
      <c r="A70" s="21"/>
    </row>
    <row r="71" ht="13.5" customHeight="1" spans="1:1">
      <c r="A71" s="21"/>
    </row>
    <row r="72" ht="13.5" customHeight="1" spans="1:1">
      <c r="A72" s="21"/>
    </row>
    <row r="73" ht="13.5" customHeight="1" spans="1:1">
      <c r="A73" s="21"/>
    </row>
    <row r="74" ht="13.5" customHeight="1" spans="1:1">
      <c r="A74" s="21"/>
    </row>
    <row r="75" ht="13.5" customHeight="1" spans="1:1">
      <c r="A75" s="21"/>
    </row>
    <row r="76" ht="13.5" customHeight="1" spans="1:1">
      <c r="A76" s="21"/>
    </row>
    <row r="77" ht="13.5" customHeight="1" spans="1:1">
      <c r="A77" s="21"/>
    </row>
    <row r="78" ht="13.5" customHeight="1" spans="1:1">
      <c r="A78" s="21"/>
    </row>
    <row r="79" ht="13.5" customHeight="1" spans="1:1">
      <c r="A79" s="21"/>
    </row>
    <row r="80" ht="13.5" customHeight="1" spans="1:1">
      <c r="A80" s="21"/>
    </row>
    <row r="81" ht="13.5" customHeight="1" spans="1:1">
      <c r="A81" s="21"/>
    </row>
    <row r="82" ht="13.5" customHeight="1" spans="1:1">
      <c r="A82" s="21"/>
    </row>
    <row r="83" ht="13.5" customHeight="1" spans="1:1">
      <c r="A83" s="21"/>
    </row>
    <row r="84" ht="13.5" customHeight="1" spans="1:1">
      <c r="A84" s="21"/>
    </row>
    <row r="85" ht="13.5" customHeight="1" spans="1:1">
      <c r="A85" s="21"/>
    </row>
    <row r="86" ht="13.5" customHeight="1" spans="1:1">
      <c r="A86" s="21"/>
    </row>
    <row r="87" ht="13.5" customHeight="1" spans="1:1">
      <c r="A87" s="21"/>
    </row>
    <row r="88" ht="13.5" customHeight="1" spans="1:1">
      <c r="A88" s="21"/>
    </row>
    <row r="89" ht="13.5" customHeight="1" spans="1:1">
      <c r="A89" s="21"/>
    </row>
    <row r="90" ht="13.5" customHeight="1" spans="1:1">
      <c r="A90" s="21"/>
    </row>
    <row r="91" ht="13.5" customHeight="1" spans="1:1">
      <c r="A91" s="21"/>
    </row>
    <row r="92" ht="13.5" customHeight="1" spans="1:1">
      <c r="A92" s="21"/>
    </row>
    <row r="93" ht="13.5" customHeight="1" spans="1:1">
      <c r="A93" s="21"/>
    </row>
    <row r="94" ht="13.5" customHeight="1" spans="1:1">
      <c r="A94" s="21"/>
    </row>
    <row r="95" ht="13.5" customHeight="1" spans="1:1">
      <c r="A95" s="21"/>
    </row>
    <row r="96" ht="13.5" customHeight="1" spans="1:1">
      <c r="A96" s="21"/>
    </row>
    <row r="97" ht="13.5" customHeight="1" spans="1:1">
      <c r="A97" s="21"/>
    </row>
    <row r="98" ht="13.5" customHeight="1" spans="1:1">
      <c r="A98" s="21"/>
    </row>
    <row r="99" ht="13.5" customHeight="1" spans="1:1">
      <c r="A99" s="21"/>
    </row>
    <row r="100" ht="13.5" customHeight="1" spans="1:1">
      <c r="A100" s="21"/>
    </row>
    <row r="101" ht="13.5" customHeight="1" spans="1:1">
      <c r="A101" s="21"/>
    </row>
    <row r="102" ht="13.5" customHeight="1" spans="1:1">
      <c r="A102" s="21"/>
    </row>
    <row r="103" ht="13.5" customHeight="1" spans="1:1">
      <c r="A103" s="21"/>
    </row>
    <row r="104" ht="13.5" customHeight="1" spans="1:1">
      <c r="A104" s="21"/>
    </row>
    <row r="105" ht="13.5" customHeight="1" spans="1:1">
      <c r="A105" s="21"/>
    </row>
    <row r="106" ht="13.5" customHeight="1" spans="1:1">
      <c r="A106" s="21"/>
    </row>
    <row r="107" ht="13.5" customHeight="1" spans="1:1">
      <c r="A107" s="21"/>
    </row>
    <row r="108" ht="13.5" customHeight="1" spans="1:1">
      <c r="A108" s="21"/>
    </row>
    <row r="109" ht="13.5" customHeight="1" spans="1:1">
      <c r="A109" s="21"/>
    </row>
    <row r="110" ht="13.5" customHeight="1" spans="1:1">
      <c r="A110" s="21"/>
    </row>
    <row r="111" ht="13.5" customHeight="1" spans="1:1">
      <c r="A111" s="21"/>
    </row>
    <row r="112" ht="13.5" customHeight="1" spans="1:1">
      <c r="A112" s="21"/>
    </row>
    <row r="113" ht="13.5" customHeight="1" spans="1:1">
      <c r="A113" s="21"/>
    </row>
    <row r="114" ht="13.5" customHeight="1" spans="1:1">
      <c r="A114" s="21"/>
    </row>
    <row r="115" ht="13.5" customHeight="1" spans="1:1">
      <c r="A115" s="21"/>
    </row>
    <row r="116" ht="13.5" customHeight="1" spans="1:1">
      <c r="A116" s="21"/>
    </row>
    <row r="117" ht="13.5" customHeight="1" spans="1:1">
      <c r="A117" s="21"/>
    </row>
    <row r="118" ht="13.5" customHeight="1" spans="1:1">
      <c r="A118" s="21"/>
    </row>
    <row r="119" ht="13.5" customHeight="1" spans="1:1">
      <c r="A119" s="21"/>
    </row>
    <row r="120" ht="13.5" customHeight="1" spans="1:1">
      <c r="A120" s="21"/>
    </row>
    <row r="121" ht="13.5" customHeight="1" spans="1:1">
      <c r="A121" s="21"/>
    </row>
    <row r="122" ht="13.5" customHeight="1" spans="1:1">
      <c r="A122" s="21"/>
    </row>
    <row r="123" ht="13.5" customHeight="1" spans="1:1">
      <c r="A123" s="21"/>
    </row>
    <row r="124" ht="13.5" customHeight="1" spans="1:1">
      <c r="A124" s="21"/>
    </row>
    <row r="125" ht="13.5" customHeight="1" spans="1:1">
      <c r="A125" s="21"/>
    </row>
    <row r="126" ht="13.5" customHeight="1" spans="1:1">
      <c r="A126" s="21"/>
    </row>
    <row r="127" ht="13.5" customHeight="1" spans="1:1">
      <c r="A127" s="21"/>
    </row>
    <row r="128" ht="13.5" customHeight="1" spans="1:1">
      <c r="A128" s="21"/>
    </row>
    <row r="129" ht="13.5" customHeight="1" spans="1:1">
      <c r="A129" s="21"/>
    </row>
    <row r="130" ht="13.5" customHeight="1" spans="1:1">
      <c r="A130" s="21"/>
    </row>
    <row r="131" ht="13.5" customHeight="1" spans="1:1">
      <c r="A131" s="21"/>
    </row>
    <row r="132" ht="13.5" customHeight="1" spans="1:1">
      <c r="A132" s="21"/>
    </row>
    <row r="133" ht="13.5" customHeight="1" spans="1:1">
      <c r="A133" s="21"/>
    </row>
    <row r="134" ht="13.5" customHeight="1" spans="1:1">
      <c r="A134" s="21"/>
    </row>
    <row r="135" ht="13.5" customHeight="1" spans="1:1">
      <c r="A135" s="21"/>
    </row>
    <row r="136" ht="13.5" customHeight="1" spans="1:1">
      <c r="A136" s="21"/>
    </row>
    <row r="137" ht="13.5" customHeight="1" spans="1:1">
      <c r="A137" s="21"/>
    </row>
    <row r="138" ht="13.5" customHeight="1" spans="1:1">
      <c r="A138" s="21"/>
    </row>
    <row r="139" ht="13.5" customHeight="1" spans="1:1">
      <c r="A139" s="21"/>
    </row>
    <row r="140" ht="13.5" customHeight="1" spans="1:1">
      <c r="A140" s="21"/>
    </row>
    <row r="141" ht="13.5" customHeight="1" spans="1:1">
      <c r="A141" s="21"/>
    </row>
    <row r="142" ht="13.5" customHeight="1" spans="1:1">
      <c r="A142" s="21"/>
    </row>
    <row r="143" ht="13.5" customHeight="1" spans="1:1">
      <c r="A143" s="21"/>
    </row>
    <row r="144" ht="13.5" customHeight="1" spans="1:1">
      <c r="A144" s="21"/>
    </row>
    <row r="145" ht="13.5" customHeight="1" spans="1:1">
      <c r="A145" s="21"/>
    </row>
    <row r="146" ht="13.5" customHeight="1" spans="1:1">
      <c r="A146" s="21"/>
    </row>
    <row r="147" ht="13.5" customHeight="1" spans="1:1">
      <c r="A147" s="21"/>
    </row>
    <row r="148" ht="13.5" customHeight="1" spans="1:1">
      <c r="A148" s="21"/>
    </row>
    <row r="149" ht="13.5" customHeight="1" spans="1:1">
      <c r="A149" s="21"/>
    </row>
    <row r="150" ht="13.5" customHeight="1" spans="1:1">
      <c r="A150" s="21"/>
    </row>
    <row r="151" ht="13.5" customHeight="1" spans="1:1">
      <c r="A151" s="21"/>
    </row>
    <row r="152" ht="13.5" customHeight="1" spans="1:1">
      <c r="A152" s="21"/>
    </row>
    <row r="153" ht="13.5" customHeight="1" spans="1:1">
      <c r="A153" s="21"/>
    </row>
    <row r="154" ht="13.5" customHeight="1" spans="1:1">
      <c r="A154" s="21"/>
    </row>
    <row r="155" ht="13.5" customHeight="1" spans="1:1">
      <c r="A155" s="21"/>
    </row>
    <row r="156" ht="13.5" customHeight="1" spans="1:1">
      <c r="A156" s="21"/>
    </row>
    <row r="157" ht="13.5" customHeight="1" spans="1:1">
      <c r="A157" s="21"/>
    </row>
    <row r="158" ht="13.5" customHeight="1" spans="1:1">
      <c r="A158" s="21"/>
    </row>
    <row r="159" ht="13.5" customHeight="1" spans="1:1">
      <c r="A159" s="21"/>
    </row>
    <row r="160" ht="13.5" customHeight="1" spans="1:1">
      <c r="A160" s="21"/>
    </row>
    <row r="161" ht="13.5" customHeight="1" spans="1:1">
      <c r="A161" s="21"/>
    </row>
    <row r="162" ht="13.5" customHeight="1" spans="1:1">
      <c r="A162" s="21"/>
    </row>
    <row r="163" ht="13.5" customHeight="1" spans="1:1">
      <c r="A163" s="21"/>
    </row>
    <row r="164" ht="13.5" customHeight="1" spans="1:1">
      <c r="A164" s="21"/>
    </row>
    <row r="165" ht="13.5" customHeight="1" spans="1:1">
      <c r="A165" s="21"/>
    </row>
    <row r="166" ht="13.5" customHeight="1" spans="1:1">
      <c r="A166" s="21"/>
    </row>
    <row r="167" ht="13.5" customHeight="1" spans="1:1">
      <c r="A167" s="21"/>
    </row>
    <row r="168" ht="13.5" customHeight="1" spans="1:1">
      <c r="A168" s="21"/>
    </row>
    <row r="169" ht="13.5" customHeight="1" spans="1:1">
      <c r="A169" s="21"/>
    </row>
    <row r="170" ht="13.5" customHeight="1" spans="1:1">
      <c r="A170" s="21"/>
    </row>
    <row r="171" ht="13.5" customHeight="1" spans="1:1">
      <c r="A171" s="21"/>
    </row>
    <row r="172" ht="13.5" customHeight="1" spans="1:1">
      <c r="A172" s="21"/>
    </row>
    <row r="173" ht="13.5" customHeight="1" spans="1:1">
      <c r="A173" s="21"/>
    </row>
    <row r="174" ht="13.5" customHeight="1" spans="1:1">
      <c r="A174" s="21"/>
    </row>
    <row r="175" ht="13.5" customHeight="1" spans="1:1">
      <c r="A175" s="21"/>
    </row>
    <row r="176" ht="13.5" customHeight="1" spans="1:1">
      <c r="A176" s="21"/>
    </row>
    <row r="177" ht="13.5" customHeight="1" spans="1:1">
      <c r="A177" s="21"/>
    </row>
    <row r="178" ht="13.5" customHeight="1" spans="1:1">
      <c r="A178" s="21"/>
    </row>
    <row r="179" ht="13.5" customHeight="1" spans="1:1">
      <c r="A179" s="21"/>
    </row>
    <row r="180" ht="13.5" customHeight="1" spans="1:1">
      <c r="A180" s="21"/>
    </row>
    <row r="181" ht="13.5" customHeight="1" spans="1:1">
      <c r="A181" s="21"/>
    </row>
    <row r="182" ht="13.5" customHeight="1" spans="1:1">
      <c r="A182" s="21"/>
    </row>
    <row r="183" ht="13.5" customHeight="1" spans="1:1">
      <c r="A183" s="21"/>
    </row>
    <row r="184" ht="13.5" customHeight="1" spans="1:1">
      <c r="A184" s="21"/>
    </row>
    <row r="185" ht="13.5" customHeight="1" spans="1:1">
      <c r="A185" s="21"/>
    </row>
    <row r="186" ht="13.5" customHeight="1" spans="1:1">
      <c r="A186" s="21"/>
    </row>
    <row r="187" ht="13.5" customHeight="1" spans="1:1">
      <c r="A187" s="21"/>
    </row>
    <row r="188" ht="13.5" customHeight="1" spans="1:1">
      <c r="A188" s="21"/>
    </row>
    <row r="189" ht="13.5" customHeight="1" spans="1:1">
      <c r="A189" s="21"/>
    </row>
    <row r="190" ht="13.5" customHeight="1" spans="1:1">
      <c r="A190" s="21"/>
    </row>
    <row r="191" ht="13.5" customHeight="1" spans="1:1">
      <c r="A191" s="21"/>
    </row>
    <row r="192" ht="13.5" customHeight="1" spans="1:1">
      <c r="A192" s="21"/>
    </row>
    <row r="193" ht="13.5" customHeight="1" spans="1:1">
      <c r="A193" s="21"/>
    </row>
    <row r="194" ht="13.5" customHeight="1" spans="1:1">
      <c r="A194" s="21"/>
    </row>
    <row r="195" ht="13.5" customHeight="1" spans="1:1">
      <c r="A195" s="21"/>
    </row>
    <row r="196" ht="13.5" customHeight="1" spans="1:1">
      <c r="A196" s="21"/>
    </row>
    <row r="197" ht="13.5" customHeight="1" spans="1:1">
      <c r="A197" s="21"/>
    </row>
    <row r="198" ht="13.5" customHeight="1" spans="1:1">
      <c r="A198" s="21"/>
    </row>
    <row r="199" ht="13.5" customHeight="1" spans="1:1">
      <c r="A199" s="21"/>
    </row>
    <row r="200" ht="13.5" customHeight="1" spans="1:1">
      <c r="A200" s="21"/>
    </row>
    <row r="201" ht="13.5" customHeight="1" spans="1:1">
      <c r="A201" s="21"/>
    </row>
    <row r="202" ht="13.5" customHeight="1" spans="1:1">
      <c r="A202" s="21"/>
    </row>
    <row r="203" ht="13.5" customHeight="1" spans="1:1">
      <c r="A203" s="21"/>
    </row>
    <row r="204" ht="13.5" customHeight="1" spans="1:1">
      <c r="A204" s="21"/>
    </row>
    <row r="205" ht="13.5" customHeight="1" spans="1:1">
      <c r="A205" s="21"/>
    </row>
    <row r="206" ht="13.5" customHeight="1" spans="1:1">
      <c r="A206" s="21"/>
    </row>
    <row r="207" ht="13.5" customHeight="1" spans="1:1">
      <c r="A207" s="21"/>
    </row>
    <row r="208" ht="13.5" customHeight="1" spans="1:1">
      <c r="A208" s="21"/>
    </row>
    <row r="209" ht="13.5" customHeight="1" spans="1:1">
      <c r="A209" s="21"/>
    </row>
    <row r="210" ht="13.5" customHeight="1" spans="1:1">
      <c r="A210" s="21"/>
    </row>
    <row r="211" ht="13.5" customHeight="1" spans="1:1">
      <c r="A211" s="21"/>
    </row>
    <row r="212" ht="13.5" customHeight="1" spans="1:1">
      <c r="A212" s="21"/>
    </row>
    <row r="213" ht="13.5" customHeight="1" spans="1:1">
      <c r="A213" s="21"/>
    </row>
    <row r="214" ht="13.5" customHeight="1" spans="1:1">
      <c r="A214" s="21"/>
    </row>
    <row r="215" ht="13.5" customHeight="1" spans="1:1">
      <c r="A215" s="21"/>
    </row>
    <row r="216" ht="13.5" customHeight="1" spans="1:1">
      <c r="A216" s="21"/>
    </row>
    <row r="217" ht="13.5" customHeight="1" spans="1:1">
      <c r="A217" s="21"/>
    </row>
    <row r="218" ht="13.5" customHeight="1" spans="1:1">
      <c r="A218" s="21"/>
    </row>
    <row r="219" ht="13.5" customHeight="1" spans="1:1">
      <c r="A219" s="21"/>
    </row>
    <row r="220" ht="13.5" customHeight="1" spans="1:1">
      <c r="A220" s="21"/>
    </row>
    <row r="221" ht="13.5" customHeight="1" spans="1:1">
      <c r="A221" s="21"/>
    </row>
    <row r="222" ht="13.5" customHeight="1" spans="1:1">
      <c r="A222" s="21"/>
    </row>
    <row r="223" ht="13.5" customHeight="1" spans="1:1">
      <c r="A223" s="21"/>
    </row>
    <row r="224" ht="13.5" customHeight="1" spans="1:1">
      <c r="A224" s="21"/>
    </row>
    <row r="225" ht="13.5" customHeight="1" spans="1:1">
      <c r="A225" s="21"/>
    </row>
    <row r="226" ht="13.5" customHeight="1" spans="1:1">
      <c r="A226" s="21"/>
    </row>
    <row r="227" ht="13.5" customHeight="1" spans="1:1">
      <c r="A227" s="21"/>
    </row>
    <row r="228" ht="13.5" customHeight="1" spans="1:1">
      <c r="A228" s="21"/>
    </row>
    <row r="229" ht="13.5" customHeight="1" spans="1:1">
      <c r="A229" s="21"/>
    </row>
    <row r="230" ht="13.5" customHeight="1" spans="1:1">
      <c r="A230" s="21"/>
    </row>
    <row r="231" ht="13.5" customHeight="1" spans="1:1">
      <c r="A231" s="21"/>
    </row>
    <row r="232" ht="13.5" customHeight="1" spans="1:1">
      <c r="A232" s="21"/>
    </row>
    <row r="233" ht="13.5" customHeight="1" spans="1:1">
      <c r="A233" s="21"/>
    </row>
    <row r="234" ht="13.5" customHeight="1" spans="1:1">
      <c r="A234" s="21"/>
    </row>
    <row r="235" ht="13.5" customHeight="1" spans="1:1">
      <c r="A235" s="21"/>
    </row>
    <row r="236" ht="13.5" customHeight="1" spans="1:1">
      <c r="A236" s="21"/>
    </row>
    <row r="237" ht="13.5" customHeight="1" spans="1:1">
      <c r="A237" s="21"/>
    </row>
    <row r="238" ht="13.5" customHeight="1" spans="1:1">
      <c r="A238" s="21"/>
    </row>
    <row r="239" ht="13.5" customHeight="1" spans="1:1">
      <c r="A239" s="21"/>
    </row>
    <row r="240" ht="13.5" customHeight="1" spans="1:1">
      <c r="A240" s="21"/>
    </row>
    <row r="241" ht="13.5" customHeight="1" spans="1:1">
      <c r="A241" s="21"/>
    </row>
    <row r="242" ht="13.5" customHeight="1" spans="1:1">
      <c r="A242" s="21"/>
    </row>
    <row r="243" ht="13.5" customHeight="1" spans="1:1">
      <c r="A243" s="21"/>
    </row>
    <row r="244" ht="13.5" customHeight="1" spans="1:1">
      <c r="A244" s="21"/>
    </row>
    <row r="245" ht="13.5" customHeight="1" spans="1:1">
      <c r="A245" s="21"/>
    </row>
    <row r="246" ht="13.5" customHeight="1" spans="1:1">
      <c r="A246" s="21"/>
    </row>
    <row r="247" ht="13.5" customHeight="1" spans="1:1">
      <c r="A247" s="21"/>
    </row>
    <row r="248" ht="13.5" customHeight="1" spans="1:1">
      <c r="A248" s="21"/>
    </row>
    <row r="249" ht="13.5" customHeight="1" spans="1:1">
      <c r="A249" s="21"/>
    </row>
    <row r="250" ht="13.5" customHeight="1" spans="1:1">
      <c r="A250" s="21"/>
    </row>
    <row r="251" ht="13.5" customHeight="1" spans="1:1">
      <c r="A251" s="21"/>
    </row>
    <row r="252" ht="13.5" customHeight="1" spans="1:1">
      <c r="A252" s="21"/>
    </row>
    <row r="253" ht="13.5" customHeight="1" spans="1:1">
      <c r="A253" s="21"/>
    </row>
    <row r="254" ht="13.5" customHeight="1" spans="1:1">
      <c r="A254" s="21"/>
    </row>
    <row r="255" ht="13.5" customHeight="1" spans="1:1">
      <c r="A255" s="21"/>
    </row>
    <row r="256" ht="13.5" customHeight="1" spans="1:1">
      <c r="A256" s="21"/>
    </row>
    <row r="257" ht="13.5" customHeight="1" spans="1:1">
      <c r="A257" s="21"/>
    </row>
    <row r="258" ht="13.5" customHeight="1" spans="1:1">
      <c r="A258" s="21"/>
    </row>
    <row r="259" ht="13.5" customHeight="1" spans="1:1">
      <c r="A259" s="21"/>
    </row>
    <row r="260" ht="13.5" customHeight="1" spans="1:1">
      <c r="A260" s="21"/>
    </row>
    <row r="261" ht="13.5" customHeight="1" spans="1:1">
      <c r="A261" s="21"/>
    </row>
    <row r="262" ht="13.5" customHeight="1" spans="1:1">
      <c r="A262" s="21"/>
    </row>
    <row r="263" ht="13.5" customHeight="1" spans="1:1">
      <c r="A263" s="21"/>
    </row>
    <row r="264" ht="13.5" customHeight="1" spans="1:1">
      <c r="A264" s="21"/>
    </row>
    <row r="265" ht="13.5" customHeight="1" spans="1:1">
      <c r="A265" s="21"/>
    </row>
    <row r="266" ht="13.5" customHeight="1" spans="1:1">
      <c r="A266" s="21"/>
    </row>
    <row r="267" ht="13.5" customHeight="1" spans="1:1">
      <c r="A267" s="21"/>
    </row>
    <row r="268" ht="13.5" customHeight="1" spans="1:1">
      <c r="A268" s="21"/>
    </row>
    <row r="269" ht="13.5" customHeight="1" spans="1:1">
      <c r="A269" s="21"/>
    </row>
    <row r="270" ht="13.5" customHeight="1" spans="1:1">
      <c r="A270" s="21"/>
    </row>
    <row r="271" ht="13.5" customHeight="1" spans="1:1">
      <c r="A271" s="21"/>
    </row>
    <row r="272" ht="13.5" customHeight="1" spans="1:1">
      <c r="A272" s="21"/>
    </row>
    <row r="273" ht="13.5" customHeight="1" spans="1:1">
      <c r="A273" s="21"/>
    </row>
    <row r="274" ht="13.5" customHeight="1" spans="1:1">
      <c r="A274" s="21"/>
    </row>
    <row r="275" ht="13.5" customHeight="1" spans="1:1">
      <c r="A275" s="21"/>
    </row>
    <row r="276" ht="13.5" customHeight="1" spans="1:1">
      <c r="A276" s="21"/>
    </row>
    <row r="277" ht="13.5" customHeight="1" spans="1:1">
      <c r="A277" s="21"/>
    </row>
    <row r="278" ht="13.5" customHeight="1" spans="1:1">
      <c r="A278" s="21"/>
    </row>
    <row r="279" ht="13.5" customHeight="1" spans="1:1">
      <c r="A279" s="21"/>
    </row>
    <row r="280" ht="13.5" customHeight="1" spans="1:1">
      <c r="A280" s="21"/>
    </row>
    <row r="281" ht="13.5" customHeight="1" spans="1:1">
      <c r="A281" s="21"/>
    </row>
    <row r="282" ht="13.5" customHeight="1" spans="1:1">
      <c r="A282" s="21"/>
    </row>
    <row r="283" ht="13.5" customHeight="1" spans="1:1">
      <c r="A283" s="21"/>
    </row>
    <row r="284" ht="13.5" customHeight="1" spans="1:1">
      <c r="A284" s="21"/>
    </row>
    <row r="285" ht="13.5" customHeight="1" spans="1:1">
      <c r="A285" s="21"/>
    </row>
    <row r="286" ht="13.5" customHeight="1" spans="1:1">
      <c r="A286" s="21"/>
    </row>
    <row r="287" ht="13.5" customHeight="1" spans="1:1">
      <c r="A287" s="21"/>
    </row>
    <row r="288" ht="13.5" customHeight="1" spans="1:1">
      <c r="A288" s="21"/>
    </row>
    <row r="289" ht="13.5" customHeight="1" spans="1:1">
      <c r="A289" s="21"/>
    </row>
    <row r="290" ht="13.5" customHeight="1" spans="1:1">
      <c r="A290" s="21"/>
    </row>
    <row r="291" ht="13.5" customHeight="1" spans="1:1">
      <c r="A291" s="21"/>
    </row>
    <row r="292" ht="13.5" customHeight="1" spans="1:1">
      <c r="A292" s="21"/>
    </row>
    <row r="293" ht="13.5" customHeight="1" spans="1:1">
      <c r="A293" s="21"/>
    </row>
    <row r="294" ht="13.5" customHeight="1" spans="1:1">
      <c r="A294" s="21"/>
    </row>
    <row r="295" ht="13.5" customHeight="1" spans="1:1">
      <c r="A295" s="21"/>
    </row>
    <row r="296" ht="13.5" customHeight="1" spans="1:1">
      <c r="A296" s="21"/>
    </row>
    <row r="297" ht="13.5" customHeight="1" spans="1:1">
      <c r="A297" s="21"/>
    </row>
    <row r="298" ht="13.5" customHeight="1" spans="1:1">
      <c r="A298" s="21"/>
    </row>
    <row r="299" ht="13.5" customHeight="1" spans="1:1">
      <c r="A299" s="21"/>
    </row>
    <row r="300" ht="13.5" customHeight="1" spans="1:1">
      <c r="A300" s="21"/>
    </row>
    <row r="301" ht="13.5" customHeight="1" spans="1:1">
      <c r="A301" s="21"/>
    </row>
    <row r="302" ht="13.5" customHeight="1" spans="1:1">
      <c r="A302" s="21"/>
    </row>
    <row r="303" ht="13.5" customHeight="1" spans="1:1">
      <c r="A303" s="21"/>
    </row>
    <row r="304" ht="13.5" customHeight="1" spans="1:1">
      <c r="A304" s="21"/>
    </row>
    <row r="305" ht="13.5" customHeight="1" spans="1:1">
      <c r="A305" s="21"/>
    </row>
    <row r="306" ht="13.5" customHeight="1" spans="1:1">
      <c r="A306" s="21"/>
    </row>
    <row r="307" ht="13.5" customHeight="1" spans="1:1">
      <c r="A307" s="21"/>
    </row>
    <row r="308" ht="13.5" customHeight="1" spans="1:1">
      <c r="A308" s="21"/>
    </row>
    <row r="309" ht="13.5" customHeight="1" spans="1:1">
      <c r="A309" s="21"/>
    </row>
    <row r="310" ht="13.5" customHeight="1" spans="1:1">
      <c r="A310" s="21"/>
    </row>
    <row r="311" ht="13.5" customHeight="1" spans="1:1">
      <c r="A311" s="21"/>
    </row>
    <row r="312" ht="13.5" customHeight="1" spans="1:1">
      <c r="A312" s="21"/>
    </row>
    <row r="313" ht="13.5" customHeight="1" spans="1:1">
      <c r="A313" s="21"/>
    </row>
    <row r="314" ht="13.5" customHeight="1" spans="1:1">
      <c r="A314" s="21"/>
    </row>
    <row r="315" ht="13.5" customHeight="1" spans="1:1">
      <c r="A315" s="21"/>
    </row>
    <row r="316" ht="13.5" customHeight="1" spans="1:1">
      <c r="A316" s="21"/>
    </row>
    <row r="317" ht="13.5" customHeight="1" spans="1:1">
      <c r="A317" s="21"/>
    </row>
    <row r="318" ht="13.5" customHeight="1" spans="1:1">
      <c r="A318" s="21"/>
    </row>
    <row r="319" ht="13.5" customHeight="1" spans="1:1">
      <c r="A319" s="21"/>
    </row>
    <row r="320" ht="13.5" customHeight="1" spans="1:1">
      <c r="A320" s="21"/>
    </row>
    <row r="321" ht="13.5" customHeight="1" spans="1:1">
      <c r="A321" s="21"/>
    </row>
    <row r="322" ht="13.5" customHeight="1" spans="1:1">
      <c r="A322" s="21"/>
    </row>
    <row r="323" ht="13.5" customHeight="1" spans="1:1">
      <c r="A323" s="21"/>
    </row>
    <row r="324" ht="13.5" customHeight="1" spans="1:1">
      <c r="A324" s="21"/>
    </row>
    <row r="325" ht="13.5" customHeight="1" spans="1:1">
      <c r="A325" s="21"/>
    </row>
    <row r="326" ht="13.5" customHeight="1" spans="1:1">
      <c r="A326" s="21"/>
    </row>
    <row r="327" ht="13.5" customHeight="1" spans="1:1">
      <c r="A327" s="21"/>
    </row>
    <row r="328" ht="13.5" customHeight="1" spans="1:1">
      <c r="A328" s="21"/>
    </row>
    <row r="329" ht="13.5" customHeight="1" spans="1:1">
      <c r="A329" s="21"/>
    </row>
    <row r="330" ht="13.5" customHeight="1" spans="1:1">
      <c r="A330" s="21"/>
    </row>
    <row r="331" ht="13.5" customHeight="1" spans="1:1">
      <c r="A331" s="21"/>
    </row>
    <row r="332" ht="13.5" customHeight="1" spans="1:1">
      <c r="A332" s="21"/>
    </row>
    <row r="333" ht="13.5" customHeight="1" spans="1:1">
      <c r="A333" s="21"/>
    </row>
    <row r="334" ht="13.5" customHeight="1" spans="1:1">
      <c r="A334" s="21"/>
    </row>
    <row r="335" ht="13.5" customHeight="1" spans="1:1">
      <c r="A335" s="21"/>
    </row>
    <row r="336" ht="13.5" customHeight="1" spans="1:1">
      <c r="A336" s="21"/>
    </row>
    <row r="337" ht="13.5" customHeight="1" spans="1:1">
      <c r="A337" s="21"/>
    </row>
    <row r="338" ht="13.5" customHeight="1" spans="1:1">
      <c r="A338" s="21"/>
    </row>
    <row r="339" ht="13.5" customHeight="1" spans="1:1">
      <c r="A339" s="21"/>
    </row>
    <row r="340" ht="13.5" customHeight="1" spans="1:1">
      <c r="A340" s="21"/>
    </row>
    <row r="341" ht="13.5" customHeight="1" spans="1:1">
      <c r="A341" s="21"/>
    </row>
    <row r="342" ht="13.5" customHeight="1" spans="1:1">
      <c r="A342" s="21"/>
    </row>
    <row r="343" ht="13.5" customHeight="1" spans="1:1">
      <c r="A343" s="21"/>
    </row>
    <row r="344" ht="13.5" customHeight="1" spans="1:1">
      <c r="A344" s="21"/>
    </row>
    <row r="345" ht="13.5" customHeight="1" spans="1:1">
      <c r="A345" s="21"/>
    </row>
    <row r="346" ht="13.5" customHeight="1" spans="1:1">
      <c r="A346" s="21"/>
    </row>
    <row r="347" ht="13.5" customHeight="1" spans="1:1">
      <c r="A347" s="21"/>
    </row>
    <row r="348" ht="13.5" customHeight="1" spans="1:1">
      <c r="A348" s="21"/>
    </row>
    <row r="349" ht="13.5" customHeight="1" spans="1:1">
      <c r="A349" s="21"/>
    </row>
    <row r="350" ht="13.5" customHeight="1" spans="1:1">
      <c r="A350" s="21"/>
    </row>
    <row r="351" ht="13.5" customHeight="1" spans="1:1">
      <c r="A351" s="21"/>
    </row>
    <row r="352" ht="13.5" customHeight="1" spans="1:1">
      <c r="A352" s="21"/>
    </row>
    <row r="353" ht="13.5" customHeight="1" spans="1:1">
      <c r="A353" s="21"/>
    </row>
    <row r="354" ht="13.5" customHeight="1" spans="1:1">
      <c r="A354" s="21"/>
    </row>
    <row r="355" ht="13.5" customHeight="1" spans="1:1">
      <c r="A355" s="21"/>
    </row>
    <row r="356" ht="13.5" customHeight="1" spans="1:1">
      <c r="A356" s="21"/>
    </row>
    <row r="357" ht="13.5" customHeight="1" spans="1:1">
      <c r="A357" s="21"/>
    </row>
    <row r="358" ht="13.5" customHeight="1" spans="1:1">
      <c r="A358" s="21"/>
    </row>
    <row r="359" ht="13.5" customHeight="1" spans="1:1">
      <c r="A359" s="21"/>
    </row>
    <row r="360" ht="13.5" customHeight="1" spans="1:1">
      <c r="A360" s="21"/>
    </row>
    <row r="361" ht="13.5" customHeight="1" spans="1:1">
      <c r="A361" s="21"/>
    </row>
    <row r="362" ht="13.5" customHeight="1" spans="1:1">
      <c r="A362" s="21"/>
    </row>
    <row r="363" ht="13.5" customHeight="1" spans="1:1">
      <c r="A363" s="21"/>
    </row>
    <row r="364" ht="13.5" customHeight="1" spans="1:1">
      <c r="A364" s="21"/>
    </row>
    <row r="365" ht="13.5" customHeight="1" spans="1:1">
      <c r="A365" s="21"/>
    </row>
    <row r="366" ht="13.5" customHeight="1" spans="1:1">
      <c r="A366" s="21"/>
    </row>
    <row r="367" ht="13.5" customHeight="1" spans="1:1">
      <c r="A367" s="21"/>
    </row>
    <row r="368" ht="13.5" customHeight="1" spans="1:1">
      <c r="A368" s="21"/>
    </row>
    <row r="369" ht="13.5" customHeight="1" spans="1:1">
      <c r="A369" s="21"/>
    </row>
    <row r="370" ht="13.5" customHeight="1" spans="1:1">
      <c r="A370" s="21"/>
    </row>
    <row r="371" ht="13.5" customHeight="1" spans="1:1">
      <c r="A371" s="21"/>
    </row>
    <row r="372" ht="13.5" customHeight="1" spans="1:1">
      <c r="A372" s="21"/>
    </row>
    <row r="373" ht="13.5" customHeight="1" spans="1:1">
      <c r="A373" s="21"/>
    </row>
    <row r="374" ht="13.5" customHeight="1" spans="1:1">
      <c r="A374" s="21"/>
    </row>
    <row r="375" ht="13.5" customHeight="1" spans="1:1">
      <c r="A375" s="21"/>
    </row>
    <row r="376" ht="13.5" customHeight="1" spans="1:1">
      <c r="A376" s="21"/>
    </row>
    <row r="377" ht="13.5" customHeight="1" spans="1:1">
      <c r="A377" s="21"/>
    </row>
    <row r="378" ht="13.5" customHeight="1" spans="1:1">
      <c r="A378" s="21"/>
    </row>
    <row r="379" ht="13.5" customHeight="1" spans="1:1">
      <c r="A379" s="21"/>
    </row>
    <row r="380" ht="13.5" customHeight="1" spans="1:1">
      <c r="A380" s="21"/>
    </row>
    <row r="381" ht="13.5" customHeight="1" spans="1:1">
      <c r="A381" s="21"/>
    </row>
    <row r="382" ht="13.5" customHeight="1" spans="1:1">
      <c r="A382" s="21"/>
    </row>
    <row r="383" ht="13.5" customHeight="1" spans="1:1">
      <c r="A383" s="21"/>
    </row>
    <row r="384" ht="13.5" customHeight="1" spans="1:1">
      <c r="A384" s="21"/>
    </row>
    <row r="385" ht="13.5" customHeight="1" spans="1:1">
      <c r="A385" s="21"/>
    </row>
    <row r="386" ht="13.5" customHeight="1" spans="1:1">
      <c r="A386" s="21"/>
    </row>
    <row r="387" ht="13.5" customHeight="1" spans="1:1">
      <c r="A387" s="21"/>
    </row>
    <row r="388" ht="13.5" customHeight="1" spans="1:1">
      <c r="A388" s="21"/>
    </row>
    <row r="389" ht="13.5" customHeight="1" spans="1:1">
      <c r="A389" s="21"/>
    </row>
    <row r="390" ht="13.5" customHeight="1" spans="1:1">
      <c r="A390" s="21"/>
    </row>
    <row r="391" ht="13.5" customHeight="1" spans="1:1">
      <c r="A391" s="21"/>
    </row>
    <row r="392" ht="13.5" customHeight="1" spans="1:1">
      <c r="A392" s="21"/>
    </row>
    <row r="393" ht="13.5" customHeight="1" spans="1:1">
      <c r="A393" s="21"/>
    </row>
    <row r="394" ht="13.5" customHeight="1" spans="1:1">
      <c r="A394" s="21"/>
    </row>
    <row r="395" ht="13.5" customHeight="1" spans="1:1">
      <c r="A395" s="21"/>
    </row>
    <row r="396" ht="13.5" customHeight="1" spans="1:1">
      <c r="A396" s="21"/>
    </row>
    <row r="397" ht="13.5" customHeight="1" spans="1:1">
      <c r="A397" s="21"/>
    </row>
    <row r="398" ht="13.5" customHeight="1" spans="1:1">
      <c r="A398" s="21"/>
    </row>
    <row r="399" ht="13.5" customHeight="1" spans="1:1">
      <c r="A399" s="21"/>
    </row>
    <row r="400" ht="13.5" customHeight="1" spans="1:1">
      <c r="A400" s="21"/>
    </row>
    <row r="401" ht="13.5" customHeight="1" spans="1:1">
      <c r="A401" s="21"/>
    </row>
    <row r="402" ht="13.5" customHeight="1" spans="1:1">
      <c r="A402" s="21"/>
    </row>
    <row r="403" ht="13.5" customHeight="1" spans="1:1">
      <c r="A403" s="21"/>
    </row>
    <row r="404" ht="13.5" customHeight="1" spans="1:1">
      <c r="A404" s="21"/>
    </row>
    <row r="405" ht="13.5" customHeight="1" spans="1:1">
      <c r="A405" s="21"/>
    </row>
    <row r="406" ht="13.5" customHeight="1" spans="1:1">
      <c r="A406" s="21"/>
    </row>
    <row r="407" ht="13.5" customHeight="1" spans="1:1">
      <c r="A407" s="21"/>
    </row>
    <row r="408" ht="13.5" customHeight="1" spans="1:1">
      <c r="A408" s="21"/>
    </row>
    <row r="409" ht="13.5" customHeight="1" spans="1:1">
      <c r="A409" s="21"/>
    </row>
    <row r="410" ht="13.5" customHeight="1" spans="1:1">
      <c r="A410" s="21"/>
    </row>
    <row r="411" ht="13.5" customHeight="1" spans="1:1">
      <c r="A411" s="21"/>
    </row>
    <row r="412" ht="13.5" customHeight="1" spans="1:1">
      <c r="A412" s="21"/>
    </row>
    <row r="413" ht="13.5" customHeight="1" spans="1:1">
      <c r="A413" s="21"/>
    </row>
    <row r="414" ht="13.5" customHeight="1" spans="1:1">
      <c r="A414" s="21"/>
    </row>
    <row r="415" ht="13.5" customHeight="1" spans="1:1">
      <c r="A415" s="21"/>
    </row>
    <row r="416" ht="13.5" customHeight="1" spans="1:1">
      <c r="A416" s="21"/>
    </row>
    <row r="417" ht="13.5" customHeight="1" spans="1:1">
      <c r="A417" s="21"/>
    </row>
    <row r="418" ht="13.5" customHeight="1" spans="1:1">
      <c r="A418" s="21"/>
    </row>
    <row r="419" ht="13.5" customHeight="1" spans="1:1">
      <c r="A419" s="21"/>
    </row>
    <row r="420" ht="13.5" customHeight="1" spans="1:1">
      <c r="A420" s="21"/>
    </row>
    <row r="421" ht="13.5" customHeight="1" spans="1:1">
      <c r="A421" s="21"/>
    </row>
    <row r="422" ht="13.5" customHeight="1" spans="1:1">
      <c r="A422" s="21"/>
    </row>
    <row r="423" ht="13.5" customHeight="1" spans="1:1">
      <c r="A423" s="21"/>
    </row>
    <row r="424" ht="13.5" customHeight="1" spans="1:1">
      <c r="A424" s="21"/>
    </row>
    <row r="425" ht="13.5" customHeight="1" spans="1:1">
      <c r="A425" s="21"/>
    </row>
    <row r="426" ht="13.5" customHeight="1" spans="1:1">
      <c r="A426" s="21"/>
    </row>
    <row r="427" ht="13.5" customHeight="1" spans="1:1">
      <c r="A427" s="21"/>
    </row>
    <row r="428" ht="13.5" customHeight="1" spans="1:1">
      <c r="A428" s="21"/>
    </row>
    <row r="429" ht="13.5" customHeight="1" spans="1:1">
      <c r="A429" s="21"/>
    </row>
    <row r="430" ht="13.5" customHeight="1" spans="1:1">
      <c r="A430" s="21"/>
    </row>
    <row r="431" ht="13.5" customHeight="1" spans="1:1">
      <c r="A431" s="21"/>
    </row>
    <row r="432" ht="13.5" customHeight="1" spans="1:1">
      <c r="A432" s="21"/>
    </row>
    <row r="433" ht="13.5" customHeight="1" spans="1:1">
      <c r="A433" s="21"/>
    </row>
    <row r="434" ht="13.5" customHeight="1" spans="1:1">
      <c r="A434" s="21"/>
    </row>
    <row r="435" ht="13.5" customHeight="1" spans="1:1">
      <c r="A435" s="21"/>
    </row>
    <row r="436" ht="13.5" customHeight="1" spans="1:1">
      <c r="A436" s="21"/>
    </row>
    <row r="437" ht="13.5" customHeight="1" spans="1:1">
      <c r="A437" s="21"/>
    </row>
    <row r="438" ht="13.5" customHeight="1" spans="1:1">
      <c r="A438" s="21"/>
    </row>
    <row r="439" ht="13.5" customHeight="1" spans="1:1">
      <c r="A439" s="21"/>
    </row>
    <row r="440" ht="13.5" customHeight="1" spans="1:1">
      <c r="A440" s="21"/>
    </row>
    <row r="441" ht="13.5" customHeight="1" spans="1:1">
      <c r="A441" s="21"/>
    </row>
    <row r="442" ht="13.5" customHeight="1" spans="1:1">
      <c r="A442" s="21"/>
    </row>
    <row r="443" ht="13.5" customHeight="1" spans="1:1">
      <c r="A443" s="21"/>
    </row>
    <row r="444" ht="13.5" customHeight="1" spans="1:1">
      <c r="A444" s="21"/>
    </row>
    <row r="445" ht="13.5" customHeight="1" spans="1:1">
      <c r="A445" s="21"/>
    </row>
    <row r="446" ht="13.5" customHeight="1" spans="1:1">
      <c r="A446" s="21"/>
    </row>
    <row r="447" ht="13.5" customHeight="1" spans="1:1">
      <c r="A447" s="21"/>
    </row>
    <row r="448" ht="13.5" customHeight="1" spans="1:1">
      <c r="A448" s="21"/>
    </row>
    <row r="449" ht="13.5" customHeight="1" spans="1:1">
      <c r="A449" s="21"/>
    </row>
    <row r="450" ht="13.5" customHeight="1" spans="1:1">
      <c r="A450" s="21"/>
    </row>
    <row r="451" ht="13.5" customHeight="1" spans="1:1">
      <c r="A451" s="21"/>
    </row>
    <row r="452" ht="13.5" customHeight="1" spans="1:1">
      <c r="A452" s="21"/>
    </row>
    <row r="453" ht="13.5" customHeight="1" spans="1:1">
      <c r="A453" s="21"/>
    </row>
    <row r="454" ht="13.5" customHeight="1" spans="1:1">
      <c r="A454" s="21"/>
    </row>
    <row r="455" ht="13.5" customHeight="1" spans="1:1">
      <c r="A455" s="21"/>
    </row>
    <row r="456" ht="13.5" customHeight="1" spans="1:1">
      <c r="A456" s="21"/>
    </row>
    <row r="457" ht="13.5" customHeight="1" spans="1:1">
      <c r="A457" s="21"/>
    </row>
    <row r="458" ht="13.5" customHeight="1" spans="1:1">
      <c r="A458" s="21"/>
    </row>
    <row r="459" ht="13.5" customHeight="1" spans="1:1">
      <c r="A459" s="21"/>
    </row>
    <row r="460" ht="13.5" customHeight="1" spans="1:1">
      <c r="A460" s="21"/>
    </row>
    <row r="461" ht="13.5" customHeight="1" spans="1:1">
      <c r="A461" s="21"/>
    </row>
    <row r="462" ht="13.5" customHeight="1" spans="1:1">
      <c r="A462" s="21"/>
    </row>
    <row r="463" ht="13.5" customHeight="1" spans="1:1">
      <c r="A463" s="21"/>
    </row>
    <row r="464" ht="13.5" customHeight="1" spans="1:1">
      <c r="A464" s="21"/>
    </row>
    <row r="465" ht="13.5" customHeight="1" spans="1:1">
      <c r="A465" s="21"/>
    </row>
    <row r="466" ht="13.5" customHeight="1" spans="1:1">
      <c r="A466" s="21"/>
    </row>
    <row r="467" ht="13.5" customHeight="1" spans="1:1">
      <c r="A467" s="21"/>
    </row>
    <row r="468" ht="13.5" customHeight="1" spans="1:1">
      <c r="A468" s="21"/>
    </row>
    <row r="469" ht="13.5" customHeight="1" spans="1:1">
      <c r="A469" s="21"/>
    </row>
    <row r="470" ht="13.5" customHeight="1" spans="1:1">
      <c r="A470" s="21"/>
    </row>
    <row r="471" ht="13.5" customHeight="1" spans="1:1">
      <c r="A471" s="21"/>
    </row>
    <row r="472" ht="13.5" customHeight="1" spans="1:1">
      <c r="A472" s="21"/>
    </row>
    <row r="473" ht="13.5" customHeight="1" spans="1:1">
      <c r="A473" s="21"/>
    </row>
    <row r="474" ht="13.5" customHeight="1" spans="1:1">
      <c r="A474" s="21"/>
    </row>
    <row r="475" ht="13.5" customHeight="1" spans="1:1">
      <c r="A475" s="21"/>
    </row>
    <row r="476" ht="13.5" customHeight="1" spans="1:1">
      <c r="A476" s="21"/>
    </row>
    <row r="477" ht="13.5" customHeight="1" spans="1:1">
      <c r="A477" s="21"/>
    </row>
    <row r="478" ht="13.5" customHeight="1" spans="1:1">
      <c r="A478" s="21"/>
    </row>
    <row r="479" ht="13.5" customHeight="1" spans="1:1">
      <c r="A479" s="21"/>
    </row>
    <row r="480" ht="13.5" customHeight="1" spans="1:1">
      <c r="A480" s="21"/>
    </row>
    <row r="481" ht="13.5" customHeight="1" spans="1:1">
      <c r="A481" s="21"/>
    </row>
    <row r="482" ht="13.5" customHeight="1" spans="1:1">
      <c r="A482" s="21"/>
    </row>
    <row r="483" ht="13.5" customHeight="1" spans="1:1">
      <c r="A483" s="21"/>
    </row>
    <row r="484" ht="13.5" customHeight="1" spans="1:1">
      <c r="A484" s="21"/>
    </row>
    <row r="485" ht="13.5" customHeight="1" spans="1:1">
      <c r="A485" s="21"/>
    </row>
    <row r="486" ht="13.5" customHeight="1" spans="1:1">
      <c r="A486" s="21"/>
    </row>
    <row r="487" ht="13.5" customHeight="1" spans="1:1">
      <c r="A487" s="21"/>
    </row>
    <row r="488" ht="13.5" customHeight="1" spans="1:1">
      <c r="A488" s="21"/>
    </row>
    <row r="489" ht="13.5" customHeight="1" spans="1:1">
      <c r="A489" s="21"/>
    </row>
    <row r="490" ht="13.5" customHeight="1" spans="1:1">
      <c r="A490" s="21"/>
    </row>
    <row r="491" ht="13.5" customHeight="1" spans="1:1">
      <c r="A491" s="21"/>
    </row>
    <row r="492" ht="13.5" customHeight="1" spans="1:1">
      <c r="A492" s="21"/>
    </row>
    <row r="493" ht="13.5" customHeight="1" spans="1:1">
      <c r="A493" s="21"/>
    </row>
    <row r="494" ht="13.5" customHeight="1" spans="1:1">
      <c r="A494" s="21"/>
    </row>
    <row r="495" ht="13.5" customHeight="1" spans="1:1">
      <c r="A495" s="21"/>
    </row>
    <row r="496" ht="13.5" customHeight="1" spans="1:1">
      <c r="A496" s="21"/>
    </row>
    <row r="497" ht="13.5" customHeight="1" spans="1:1">
      <c r="A497" s="21"/>
    </row>
    <row r="498" ht="13.5" customHeight="1" spans="1:1">
      <c r="A498" s="21"/>
    </row>
    <row r="499" ht="13.5" customHeight="1" spans="1:1">
      <c r="A499" s="21"/>
    </row>
    <row r="500" ht="13.5" customHeight="1" spans="1:1">
      <c r="A500" s="21"/>
    </row>
    <row r="501" ht="13.5" customHeight="1" spans="1:1">
      <c r="A501" s="21"/>
    </row>
    <row r="502" ht="13.5" customHeight="1" spans="1:1">
      <c r="A502" s="21"/>
    </row>
    <row r="503" ht="13.5" customHeight="1" spans="1:1">
      <c r="A503" s="21"/>
    </row>
    <row r="504" ht="13.5" customHeight="1" spans="1:1">
      <c r="A504" s="21"/>
    </row>
    <row r="505" ht="13.5" customHeight="1" spans="1:1">
      <c r="A505" s="21"/>
    </row>
    <row r="506" ht="13.5" customHeight="1" spans="1:1">
      <c r="A506" s="21"/>
    </row>
    <row r="507" ht="13.5" customHeight="1" spans="1:1">
      <c r="A507" s="21"/>
    </row>
    <row r="508" ht="13.5" customHeight="1" spans="1:1">
      <c r="A508" s="21"/>
    </row>
    <row r="509" ht="13.5" customHeight="1" spans="1:1">
      <c r="A509" s="21"/>
    </row>
    <row r="510" ht="13.5" customHeight="1" spans="1:1">
      <c r="A510" s="21"/>
    </row>
    <row r="511" ht="13.5" customHeight="1" spans="1:1">
      <c r="A511" s="21"/>
    </row>
    <row r="512" ht="13.5" customHeight="1" spans="1:1">
      <c r="A512" s="21"/>
    </row>
    <row r="513" ht="13.5" customHeight="1" spans="1:1">
      <c r="A513" s="21"/>
    </row>
    <row r="514" ht="13.5" customHeight="1" spans="1:1">
      <c r="A514" s="21"/>
    </row>
    <row r="515" ht="13.5" customHeight="1" spans="1:1">
      <c r="A515" s="21"/>
    </row>
    <row r="516" ht="13.5" customHeight="1" spans="1:1">
      <c r="A516" s="21"/>
    </row>
    <row r="517" ht="13.5" customHeight="1" spans="1:1">
      <c r="A517" s="21"/>
    </row>
    <row r="518" ht="13.5" customHeight="1" spans="1:1">
      <c r="A518" s="21"/>
    </row>
    <row r="519" ht="13.5" customHeight="1" spans="1:1">
      <c r="A519" s="21"/>
    </row>
    <row r="520" ht="13.5" customHeight="1" spans="1:1">
      <c r="A520" s="21"/>
    </row>
    <row r="521" ht="13.5" customHeight="1" spans="1:1">
      <c r="A521" s="21"/>
    </row>
    <row r="522" ht="13.5" customHeight="1" spans="1:1">
      <c r="A522" s="21"/>
    </row>
    <row r="523" ht="13.5" customHeight="1" spans="1:1">
      <c r="A523" s="21"/>
    </row>
    <row r="524" ht="13.5" customHeight="1" spans="1:1">
      <c r="A524" s="21"/>
    </row>
    <row r="525" ht="13.5" customHeight="1" spans="1:1">
      <c r="A525" s="21"/>
    </row>
    <row r="526" ht="13.5" customHeight="1" spans="1:1">
      <c r="A526" s="21"/>
    </row>
    <row r="527" ht="13.5" customHeight="1" spans="1:1">
      <c r="A527" s="21"/>
    </row>
    <row r="528" ht="13.5" customHeight="1" spans="1:1">
      <c r="A528" s="21"/>
    </row>
    <row r="529" ht="13.5" customHeight="1" spans="1:1">
      <c r="A529" s="21"/>
    </row>
    <row r="530" ht="13.5" customHeight="1" spans="1:1">
      <c r="A530" s="21"/>
    </row>
    <row r="531" ht="13.5" customHeight="1" spans="1:1">
      <c r="A531" s="21"/>
    </row>
    <row r="532" ht="13.5" customHeight="1" spans="1:1">
      <c r="A532" s="21"/>
    </row>
    <row r="533" ht="13.5" customHeight="1" spans="1:1">
      <c r="A533" s="21"/>
    </row>
    <row r="534" ht="13.5" customHeight="1" spans="1:1">
      <c r="A534" s="21"/>
    </row>
    <row r="535" ht="13.5" customHeight="1" spans="1:1">
      <c r="A535" s="21"/>
    </row>
    <row r="536" ht="13.5" customHeight="1" spans="1:1">
      <c r="A536" s="21"/>
    </row>
    <row r="537" ht="13.5" customHeight="1" spans="1:1">
      <c r="A537" s="21"/>
    </row>
    <row r="538" ht="13.5" customHeight="1" spans="1:1">
      <c r="A538" s="21"/>
    </row>
    <row r="539" ht="13.5" customHeight="1" spans="1:1">
      <c r="A539" s="21"/>
    </row>
    <row r="540" ht="13.5" customHeight="1" spans="1:1">
      <c r="A540" s="21"/>
    </row>
    <row r="541" ht="13.5" customHeight="1" spans="1:1">
      <c r="A541" s="21"/>
    </row>
    <row r="542" ht="13.5" customHeight="1" spans="1:1">
      <c r="A542" s="21"/>
    </row>
    <row r="543" ht="13.5" customHeight="1" spans="1:1">
      <c r="A543" s="21"/>
    </row>
    <row r="544" ht="13.5" customHeight="1" spans="1:1">
      <c r="A544" s="21"/>
    </row>
    <row r="545" ht="13.5" customHeight="1" spans="1:1">
      <c r="A545" s="21"/>
    </row>
    <row r="546" ht="13.5" customHeight="1" spans="1:1">
      <c r="A546" s="21"/>
    </row>
    <row r="547" ht="13.5" customHeight="1" spans="1:1">
      <c r="A547" s="21"/>
    </row>
    <row r="548" ht="13.5" customHeight="1" spans="1:1">
      <c r="A548" s="21"/>
    </row>
    <row r="549" ht="13.5" customHeight="1" spans="1:1">
      <c r="A549" s="21"/>
    </row>
    <row r="550" ht="13.5" customHeight="1" spans="1:1">
      <c r="A550" s="21"/>
    </row>
    <row r="551" ht="13.5" customHeight="1" spans="1:1">
      <c r="A551" s="21"/>
    </row>
    <row r="552" ht="13.5" customHeight="1" spans="1:1">
      <c r="A552" s="21"/>
    </row>
    <row r="553" ht="13.5" customHeight="1" spans="1:1">
      <c r="A553" s="21"/>
    </row>
    <row r="554" ht="13.5" customHeight="1" spans="1:1">
      <c r="A554" s="21"/>
    </row>
    <row r="555" ht="13.5" customHeight="1" spans="1:1">
      <c r="A555" s="21"/>
    </row>
    <row r="556" ht="13.5" customHeight="1" spans="1:1">
      <c r="A556" s="21"/>
    </row>
    <row r="557" ht="13.5" customHeight="1" spans="1:1">
      <c r="A557" s="21"/>
    </row>
    <row r="558" ht="13.5" customHeight="1" spans="1:1">
      <c r="A558" s="21"/>
    </row>
    <row r="559" ht="13.5" customHeight="1" spans="1:1">
      <c r="A559" s="21"/>
    </row>
    <row r="560" ht="13.5" customHeight="1" spans="1:1">
      <c r="A560" s="21"/>
    </row>
    <row r="561" ht="13.5" customHeight="1" spans="1:1">
      <c r="A561" s="21"/>
    </row>
    <row r="562" ht="13.5" customHeight="1" spans="1:1">
      <c r="A562" s="21"/>
    </row>
    <row r="563" ht="13.5" customHeight="1" spans="1:1">
      <c r="A563" s="21"/>
    </row>
    <row r="564" ht="13.5" customHeight="1" spans="1:1">
      <c r="A564" s="21"/>
    </row>
    <row r="565" ht="13.5" customHeight="1" spans="1:1">
      <c r="A565" s="21"/>
    </row>
    <row r="566" ht="13.5" customHeight="1" spans="1:1">
      <c r="A566" s="21"/>
    </row>
    <row r="567" ht="13.5" customHeight="1" spans="1:1">
      <c r="A567" s="21"/>
    </row>
    <row r="568" ht="13.5" customHeight="1" spans="1:1">
      <c r="A568" s="21"/>
    </row>
    <row r="569" ht="13.5" customHeight="1" spans="1:1">
      <c r="A569" s="21"/>
    </row>
    <row r="570" ht="13.5" customHeight="1" spans="1:1">
      <c r="A570" s="21"/>
    </row>
    <row r="571" ht="13.5" customHeight="1" spans="1:1">
      <c r="A571" s="21"/>
    </row>
    <row r="572" ht="13.5" customHeight="1" spans="1:1">
      <c r="A572" s="21"/>
    </row>
    <row r="573" ht="13.5" customHeight="1" spans="1:1">
      <c r="A573" s="21"/>
    </row>
    <row r="574" ht="13.5" customHeight="1" spans="1:1">
      <c r="A574" s="21"/>
    </row>
    <row r="575" ht="13.5" customHeight="1" spans="1:1">
      <c r="A575" s="21"/>
    </row>
    <row r="576" ht="13.5" customHeight="1" spans="1:1">
      <c r="A576" s="21"/>
    </row>
    <row r="577" ht="13.5" customHeight="1" spans="1:1">
      <c r="A577" s="21"/>
    </row>
    <row r="578" ht="13.5" customHeight="1" spans="1:1">
      <c r="A578" s="21"/>
    </row>
    <row r="579" ht="13.5" customHeight="1" spans="1:1">
      <c r="A579" s="21"/>
    </row>
    <row r="580" ht="13.5" customHeight="1" spans="1:1">
      <c r="A580" s="21"/>
    </row>
    <row r="581" ht="13.5" customHeight="1" spans="1:1">
      <c r="A581" s="21"/>
    </row>
    <row r="582" ht="13.5" customHeight="1" spans="1:1">
      <c r="A582" s="21"/>
    </row>
    <row r="583" ht="13.5" customHeight="1" spans="1:1">
      <c r="A583" s="21"/>
    </row>
    <row r="584" ht="13.5" customHeight="1" spans="1:1">
      <c r="A584" s="21"/>
    </row>
    <row r="585" ht="13.5" customHeight="1" spans="1:1">
      <c r="A585" s="21"/>
    </row>
    <row r="586" ht="13.5" customHeight="1" spans="1:1">
      <c r="A586" s="21"/>
    </row>
    <row r="587" ht="13.5" customHeight="1" spans="1:1">
      <c r="A587" s="21"/>
    </row>
    <row r="588" ht="13.5" customHeight="1" spans="1:1">
      <c r="A588" s="21"/>
    </row>
    <row r="589" ht="13.5" customHeight="1" spans="1:1">
      <c r="A589" s="21"/>
    </row>
    <row r="590" ht="13.5" customHeight="1" spans="1:1">
      <c r="A590" s="21"/>
    </row>
    <row r="591" ht="13.5" customHeight="1" spans="1:1">
      <c r="A591" s="21"/>
    </row>
    <row r="592" ht="13.5" customHeight="1" spans="1:1">
      <c r="A592" s="21"/>
    </row>
    <row r="593" ht="13.5" customHeight="1" spans="1:1">
      <c r="A593" s="21"/>
    </row>
    <row r="594" ht="13.5" customHeight="1" spans="1:1">
      <c r="A594" s="21"/>
    </row>
    <row r="595" ht="13.5" customHeight="1" spans="1:1">
      <c r="A595" s="21"/>
    </row>
    <row r="596" ht="13.5" customHeight="1" spans="1:1">
      <c r="A596" s="21"/>
    </row>
    <row r="597" ht="13.5" customHeight="1" spans="1:1">
      <c r="A597" s="21"/>
    </row>
    <row r="598" ht="13.5" customHeight="1" spans="1:1">
      <c r="A598" s="21"/>
    </row>
    <row r="599" ht="13.5" customHeight="1" spans="1:1">
      <c r="A599" s="21"/>
    </row>
    <row r="600" ht="13.5" customHeight="1" spans="1:1">
      <c r="A600" s="21"/>
    </row>
    <row r="601" ht="13.5" customHeight="1" spans="1:1">
      <c r="A601" s="21"/>
    </row>
    <row r="602" ht="13.5" customHeight="1" spans="1:1">
      <c r="A602" s="21"/>
    </row>
    <row r="603" ht="13.5" customHeight="1" spans="1:1">
      <c r="A603" s="21"/>
    </row>
    <row r="604" ht="13.5" customHeight="1" spans="1:1">
      <c r="A604" s="21"/>
    </row>
    <row r="605" ht="13.5" customHeight="1" spans="1:1">
      <c r="A605" s="21"/>
    </row>
    <row r="606" ht="13.5" customHeight="1" spans="1:1">
      <c r="A606" s="21"/>
    </row>
    <row r="607" ht="13.5" customHeight="1" spans="1:1">
      <c r="A607" s="21"/>
    </row>
    <row r="608" ht="13.5" customHeight="1" spans="1:1">
      <c r="A608" s="21"/>
    </row>
    <row r="609" ht="13.5" customHeight="1" spans="1:1">
      <c r="A609" s="21"/>
    </row>
    <row r="610" ht="13.5" customHeight="1" spans="1:1">
      <c r="A610" s="21"/>
    </row>
    <row r="611" ht="13.5" customHeight="1" spans="1:1">
      <c r="A611" s="21"/>
    </row>
    <row r="612" ht="13.5" customHeight="1" spans="1:1">
      <c r="A612" s="21"/>
    </row>
    <row r="613" ht="13.5" customHeight="1" spans="1:1">
      <c r="A613" s="21"/>
    </row>
    <row r="614" ht="13.5" customHeight="1" spans="1:1">
      <c r="A614" s="21"/>
    </row>
    <row r="615" ht="13.5" customHeight="1" spans="1:1">
      <c r="A615" s="21"/>
    </row>
    <row r="616" ht="13.5" customHeight="1" spans="1:1">
      <c r="A616" s="21"/>
    </row>
    <row r="617" ht="13.5" customHeight="1" spans="1:1">
      <c r="A617" s="21"/>
    </row>
    <row r="618" ht="13.5" customHeight="1" spans="1:1">
      <c r="A618" s="21"/>
    </row>
    <row r="619" ht="13.5" customHeight="1" spans="1:1">
      <c r="A619" s="21"/>
    </row>
    <row r="620" ht="13.5" customHeight="1" spans="1:1">
      <c r="A620" s="21"/>
    </row>
    <row r="621" ht="13.5" customHeight="1" spans="1:1">
      <c r="A621" s="21"/>
    </row>
    <row r="622" ht="13.5" customHeight="1" spans="1:1">
      <c r="A622" s="21"/>
    </row>
    <row r="623" ht="13.5" customHeight="1" spans="1:1">
      <c r="A623" s="21"/>
    </row>
    <row r="624" ht="13.5" customHeight="1" spans="1:1">
      <c r="A624" s="21"/>
    </row>
    <row r="625" ht="13.5" customHeight="1" spans="1:1">
      <c r="A625" s="21"/>
    </row>
    <row r="626" ht="13.5" customHeight="1" spans="1:1">
      <c r="A626" s="21"/>
    </row>
    <row r="627" ht="13.5" customHeight="1" spans="1:1">
      <c r="A627" s="21"/>
    </row>
    <row r="628" ht="13.5" customHeight="1" spans="1:1">
      <c r="A628" s="21"/>
    </row>
    <row r="629" ht="13.5" customHeight="1" spans="1:1">
      <c r="A629" s="21"/>
    </row>
    <row r="630" ht="13.5" customHeight="1" spans="1:1">
      <c r="A630" s="21"/>
    </row>
    <row r="631" ht="13.5" customHeight="1" spans="1:1">
      <c r="A631" s="21"/>
    </row>
    <row r="632" ht="13.5" customHeight="1" spans="1:1">
      <c r="A632" s="21"/>
    </row>
    <row r="633" ht="13.5" customHeight="1" spans="1:1">
      <c r="A633" s="21"/>
    </row>
    <row r="634" ht="13.5" customHeight="1" spans="1:1">
      <c r="A634" s="21"/>
    </row>
    <row r="635" ht="13.5" customHeight="1" spans="1:1">
      <c r="A635" s="21"/>
    </row>
    <row r="636" ht="13.5" customHeight="1" spans="1:1">
      <c r="A636" s="21"/>
    </row>
    <row r="637" ht="13.5" customHeight="1" spans="1:1">
      <c r="A637" s="21"/>
    </row>
    <row r="638" ht="13.5" customHeight="1" spans="1:1">
      <c r="A638" s="21"/>
    </row>
    <row r="639" ht="13.5" customHeight="1" spans="1:1">
      <c r="A639" s="21"/>
    </row>
    <row r="640" ht="13.5" customHeight="1" spans="1:1">
      <c r="A640" s="21"/>
    </row>
    <row r="641" ht="13.5" customHeight="1" spans="1:1">
      <c r="A641" s="21"/>
    </row>
    <row r="642" ht="13.5" customHeight="1" spans="1:1">
      <c r="A642" s="21"/>
    </row>
    <row r="643" ht="13.5" customHeight="1" spans="1:1">
      <c r="A643" s="21"/>
    </row>
    <row r="644" ht="13.5" customHeight="1" spans="1:1">
      <c r="A644" s="21"/>
    </row>
    <row r="645" ht="13.5" customHeight="1" spans="1:1">
      <c r="A645" s="21"/>
    </row>
    <row r="646" ht="13.5" customHeight="1" spans="1:1">
      <c r="A646" s="21"/>
    </row>
    <row r="647" ht="13.5" customHeight="1" spans="1:1">
      <c r="A647" s="21"/>
    </row>
    <row r="648" ht="13.5" customHeight="1" spans="1:1">
      <c r="A648" s="21"/>
    </row>
    <row r="649" ht="13.5" customHeight="1" spans="1:1">
      <c r="A649" s="21"/>
    </row>
    <row r="650" ht="13.5" customHeight="1" spans="1:1">
      <c r="A650" s="21"/>
    </row>
    <row r="651" ht="13.5" customHeight="1" spans="1:1">
      <c r="A651" s="21"/>
    </row>
    <row r="652" ht="13.5" customHeight="1" spans="1:1">
      <c r="A652" s="21"/>
    </row>
    <row r="653" ht="13.5" customHeight="1" spans="1:1">
      <c r="A653" s="21"/>
    </row>
    <row r="654" ht="13.5" customHeight="1" spans="1:1">
      <c r="A654" s="21"/>
    </row>
    <row r="655" ht="13.5" customHeight="1" spans="1:1">
      <c r="A655" s="21"/>
    </row>
    <row r="656" ht="13.5" customHeight="1" spans="1:1">
      <c r="A656" s="21"/>
    </row>
    <row r="657" ht="13.5" customHeight="1" spans="1:1">
      <c r="A657" s="21"/>
    </row>
    <row r="658" ht="13.5" customHeight="1" spans="1:1">
      <c r="A658" s="21"/>
    </row>
    <row r="659" ht="13.5" customHeight="1" spans="1:1">
      <c r="A659" s="21"/>
    </row>
    <row r="660" ht="13.5" customHeight="1" spans="1:1">
      <c r="A660" s="21"/>
    </row>
    <row r="661" ht="13.5" customHeight="1" spans="1:1">
      <c r="A661" s="21"/>
    </row>
    <row r="662" ht="13.5" customHeight="1" spans="1:1">
      <c r="A662" s="21"/>
    </row>
    <row r="663" ht="13.5" customHeight="1" spans="1:1">
      <c r="A663" s="21"/>
    </row>
    <row r="664" ht="13.5" customHeight="1" spans="1:1">
      <c r="A664" s="21"/>
    </row>
    <row r="665" ht="13.5" customHeight="1" spans="1:1">
      <c r="A665" s="21"/>
    </row>
    <row r="666" ht="13.5" customHeight="1" spans="1:1">
      <c r="A666" s="21"/>
    </row>
    <row r="667" ht="13.5" customHeight="1" spans="1:1">
      <c r="A667" s="21"/>
    </row>
    <row r="668" ht="13.5" customHeight="1" spans="1:1">
      <c r="A668" s="21"/>
    </row>
    <row r="669" ht="13.5" customHeight="1" spans="1:1">
      <c r="A669" s="21"/>
    </row>
    <row r="670" ht="13.5" customHeight="1" spans="1:1">
      <c r="A670" s="21"/>
    </row>
    <row r="671" ht="13.5" customHeight="1" spans="1:1">
      <c r="A671" s="21"/>
    </row>
    <row r="672" ht="13.5" customHeight="1" spans="1:1">
      <c r="A672" s="21"/>
    </row>
    <row r="673" ht="13.5" customHeight="1" spans="1:1">
      <c r="A673" s="21"/>
    </row>
    <row r="674" ht="13.5" customHeight="1" spans="1:1">
      <c r="A674" s="21"/>
    </row>
    <row r="675" ht="13.5" customHeight="1" spans="1:1">
      <c r="A675" s="21"/>
    </row>
    <row r="676" ht="13.5" customHeight="1" spans="1:1">
      <c r="A676" s="21"/>
    </row>
    <row r="677" ht="13.5" customHeight="1" spans="1:1">
      <c r="A677" s="21"/>
    </row>
    <row r="678" ht="13.5" customHeight="1" spans="1:1">
      <c r="A678" s="21"/>
    </row>
    <row r="679" ht="13.5" customHeight="1" spans="1:1">
      <c r="A679" s="21"/>
    </row>
    <row r="680" ht="13.5" customHeight="1" spans="1:1">
      <c r="A680" s="21"/>
    </row>
    <row r="681" ht="13.5" customHeight="1" spans="1:1">
      <c r="A681" s="21"/>
    </row>
    <row r="682" ht="13.5" customHeight="1" spans="1:1">
      <c r="A682" s="21"/>
    </row>
    <row r="683" ht="13.5" customHeight="1" spans="1:1">
      <c r="A683" s="21"/>
    </row>
    <row r="684" ht="13.5" customHeight="1" spans="1:1">
      <c r="A684" s="21"/>
    </row>
    <row r="685" ht="13.5" customHeight="1" spans="1:1">
      <c r="A685" s="21"/>
    </row>
    <row r="686" ht="13.5" customHeight="1" spans="1:1">
      <c r="A686" s="21"/>
    </row>
    <row r="687" ht="13.5" customHeight="1" spans="1:1">
      <c r="A687" s="21"/>
    </row>
    <row r="688" ht="13.5" customHeight="1" spans="1:1">
      <c r="A688" s="21"/>
    </row>
    <row r="689" ht="13.5" customHeight="1" spans="1:1">
      <c r="A689" s="21"/>
    </row>
    <row r="690" ht="13.5" customHeight="1" spans="1:1">
      <c r="A690" s="21"/>
    </row>
    <row r="691" ht="13.5" customHeight="1" spans="1:1">
      <c r="A691" s="21"/>
    </row>
    <row r="692" ht="13.5" customHeight="1" spans="1:1">
      <c r="A692" s="21"/>
    </row>
    <row r="693" ht="13.5" customHeight="1" spans="1:1">
      <c r="A693" s="21"/>
    </row>
    <row r="694" ht="13.5" customHeight="1" spans="1:1">
      <c r="A694" s="21"/>
    </row>
    <row r="695" ht="13.5" customHeight="1" spans="1:1">
      <c r="A695" s="21"/>
    </row>
    <row r="696" ht="13.5" customHeight="1" spans="1:1">
      <c r="A696" s="21"/>
    </row>
    <row r="697" ht="13.5" customHeight="1" spans="1:1">
      <c r="A697" s="21"/>
    </row>
    <row r="698" ht="13.5" customHeight="1" spans="1:1">
      <c r="A698" s="21"/>
    </row>
    <row r="699" ht="13.5" customHeight="1" spans="1:1">
      <c r="A699" s="21"/>
    </row>
    <row r="700" ht="13.5" customHeight="1" spans="1:1">
      <c r="A700" s="21"/>
    </row>
    <row r="701" ht="13.5" customHeight="1" spans="1:1">
      <c r="A701" s="21"/>
    </row>
    <row r="702" ht="13.5" customHeight="1" spans="1:1">
      <c r="A702" s="21"/>
    </row>
    <row r="703" ht="13.5" customHeight="1" spans="1:1">
      <c r="A703" s="21"/>
    </row>
    <row r="704" ht="13.5" customHeight="1" spans="1:1">
      <c r="A704" s="21"/>
    </row>
    <row r="705" ht="13.5" customHeight="1" spans="1:1">
      <c r="A705" s="21"/>
    </row>
    <row r="706" ht="13.5" customHeight="1" spans="1:1">
      <c r="A706" s="21"/>
    </row>
    <row r="707" ht="13.5" customHeight="1" spans="1:1">
      <c r="A707" s="21"/>
    </row>
    <row r="708" ht="13.5" customHeight="1" spans="1:1">
      <c r="A708" s="21"/>
    </row>
    <row r="709" ht="13.5" customHeight="1" spans="1:1">
      <c r="A709" s="21"/>
    </row>
    <row r="710" ht="13.5" customHeight="1" spans="1:1">
      <c r="A710" s="21"/>
    </row>
    <row r="711" ht="13.5" customHeight="1" spans="1:1">
      <c r="A711" s="21"/>
    </row>
    <row r="712" ht="13.5" customHeight="1" spans="1:1">
      <c r="A712" s="21"/>
    </row>
    <row r="713" ht="13.5" customHeight="1" spans="1:1">
      <c r="A713" s="21"/>
    </row>
    <row r="714" ht="13.5" customHeight="1" spans="1:1">
      <c r="A714" s="21"/>
    </row>
    <row r="715" ht="13.5" customHeight="1" spans="1:1">
      <c r="A715" s="21"/>
    </row>
    <row r="716" ht="13.5" customHeight="1" spans="1:1">
      <c r="A716" s="21"/>
    </row>
    <row r="717" ht="13.5" customHeight="1" spans="1:1">
      <c r="A717" s="21"/>
    </row>
    <row r="718" ht="13.5" customHeight="1" spans="1:1">
      <c r="A718" s="21"/>
    </row>
    <row r="719" ht="13.5" customHeight="1" spans="1:1">
      <c r="A719" s="21"/>
    </row>
    <row r="720" ht="13.5" customHeight="1" spans="1:1">
      <c r="A720" s="21"/>
    </row>
    <row r="721" ht="13.5" customHeight="1" spans="1:1">
      <c r="A721" s="21"/>
    </row>
    <row r="722" ht="13.5" customHeight="1" spans="1:1">
      <c r="A722" s="21"/>
    </row>
    <row r="723" ht="13.5" customHeight="1" spans="1:1">
      <c r="A723" s="21"/>
    </row>
    <row r="724" ht="13.5" customHeight="1" spans="1:1">
      <c r="A724" s="21"/>
    </row>
    <row r="725" ht="13.5" customHeight="1" spans="1:1">
      <c r="A725" s="21"/>
    </row>
    <row r="726" ht="13.5" customHeight="1" spans="1:1">
      <c r="A726" s="21"/>
    </row>
    <row r="727" ht="13.5" customHeight="1" spans="1:1">
      <c r="A727" s="21"/>
    </row>
    <row r="728" ht="13.5" customHeight="1" spans="1:1">
      <c r="A728" s="21"/>
    </row>
    <row r="729" ht="13.5" customHeight="1" spans="1:1">
      <c r="A729" s="21"/>
    </row>
    <row r="730" ht="13.5" customHeight="1" spans="1:1">
      <c r="A730" s="21"/>
    </row>
    <row r="731" ht="13.5" customHeight="1" spans="1:1">
      <c r="A731" s="21"/>
    </row>
    <row r="732" ht="13.5" customHeight="1" spans="1:1">
      <c r="A732" s="21"/>
    </row>
    <row r="733" ht="13.5" customHeight="1" spans="1:1">
      <c r="A733" s="21"/>
    </row>
    <row r="734" ht="13.5" customHeight="1" spans="1:1">
      <c r="A734" s="21"/>
    </row>
    <row r="735" ht="13.5" customHeight="1" spans="1:1">
      <c r="A735" s="21"/>
    </row>
    <row r="736" ht="13.5" customHeight="1" spans="1:1">
      <c r="A736" s="21"/>
    </row>
    <row r="737" ht="13.5" customHeight="1" spans="1:1">
      <c r="A737" s="21"/>
    </row>
    <row r="738" ht="13.5" customHeight="1" spans="1:1">
      <c r="A738" s="21"/>
    </row>
    <row r="739" ht="13.5" customHeight="1" spans="1:1">
      <c r="A739" s="21"/>
    </row>
    <row r="740" ht="13.5" customHeight="1" spans="1:1">
      <c r="A740" s="21"/>
    </row>
    <row r="741" ht="13.5" customHeight="1" spans="1:1">
      <c r="A741" s="21"/>
    </row>
    <row r="742" ht="13.5" customHeight="1" spans="1:1">
      <c r="A742" s="21"/>
    </row>
    <row r="743" ht="13.5" customHeight="1" spans="1:1">
      <c r="A743" s="21"/>
    </row>
    <row r="744" ht="13.5" customHeight="1" spans="1:1">
      <c r="A744" s="21"/>
    </row>
    <row r="745" ht="13.5" customHeight="1" spans="1:1">
      <c r="A745" s="21"/>
    </row>
    <row r="746" ht="13.5" customHeight="1" spans="1:1">
      <c r="A746" s="21"/>
    </row>
    <row r="747" ht="13.5" customHeight="1" spans="1:1">
      <c r="A747" s="21"/>
    </row>
    <row r="748" ht="13.5" customHeight="1" spans="1:1">
      <c r="A748" s="21"/>
    </row>
    <row r="749" ht="13.5" customHeight="1" spans="1:1">
      <c r="A749" s="21"/>
    </row>
    <row r="750" ht="13.5" customHeight="1" spans="1:1">
      <c r="A750" s="21"/>
    </row>
    <row r="751" ht="13.5" customHeight="1" spans="1:1">
      <c r="A751" s="21"/>
    </row>
    <row r="752" ht="13.5" customHeight="1" spans="1:1">
      <c r="A752" s="21"/>
    </row>
    <row r="753" ht="13.5" customHeight="1" spans="1:1">
      <c r="A753" s="21"/>
    </row>
    <row r="754" ht="13.5" customHeight="1" spans="1:1">
      <c r="A754" s="21"/>
    </row>
    <row r="755" ht="13.5" customHeight="1" spans="1:1">
      <c r="A755" s="21"/>
    </row>
    <row r="756" ht="13.5" customHeight="1" spans="1:1">
      <c r="A756" s="21"/>
    </row>
    <row r="757" ht="13.5" customHeight="1" spans="1:1">
      <c r="A757" s="21"/>
    </row>
    <row r="758" ht="13.5" customHeight="1" spans="1:1">
      <c r="A758" s="21"/>
    </row>
    <row r="759" ht="13.5" customHeight="1" spans="1:1">
      <c r="A759" s="21"/>
    </row>
    <row r="760" ht="13.5" customHeight="1" spans="1:1">
      <c r="A760" s="21"/>
    </row>
    <row r="761" ht="13.5" customHeight="1" spans="1:1">
      <c r="A761" s="21"/>
    </row>
    <row r="762" ht="13.5" customHeight="1" spans="1:1">
      <c r="A762" s="21"/>
    </row>
    <row r="763" ht="13.5" customHeight="1" spans="1:1">
      <c r="A763" s="21"/>
    </row>
    <row r="764" ht="13.5" customHeight="1" spans="1:1">
      <c r="A764" s="21"/>
    </row>
    <row r="765" ht="13.5" customHeight="1" spans="1:1">
      <c r="A765" s="21"/>
    </row>
    <row r="766" ht="13.5" customHeight="1" spans="1:1">
      <c r="A766" s="21"/>
    </row>
    <row r="767" ht="13.5" customHeight="1" spans="1:1">
      <c r="A767" s="21"/>
    </row>
    <row r="768" ht="13.5" customHeight="1" spans="1:1">
      <c r="A768" s="21"/>
    </row>
    <row r="769" ht="13.5" customHeight="1" spans="1:1">
      <c r="A769" s="21"/>
    </row>
    <row r="770" ht="13.5" customHeight="1" spans="1:1">
      <c r="A770" s="21"/>
    </row>
    <row r="771" ht="13.5" customHeight="1" spans="1:1">
      <c r="A771" s="21"/>
    </row>
    <row r="772" ht="13.5" customHeight="1" spans="1:1">
      <c r="A772" s="21"/>
    </row>
    <row r="773" ht="13.5" customHeight="1" spans="1:1">
      <c r="A773" s="21"/>
    </row>
    <row r="774" ht="13.5" customHeight="1" spans="1:1">
      <c r="A774" s="21"/>
    </row>
    <row r="775" ht="13.5" customHeight="1" spans="1:1">
      <c r="A775" s="21"/>
    </row>
    <row r="776" ht="13.5" customHeight="1" spans="1:1">
      <c r="A776" s="21"/>
    </row>
    <row r="777" ht="13.5" customHeight="1" spans="1:1">
      <c r="A777" s="21"/>
    </row>
    <row r="778" ht="13.5" customHeight="1" spans="1:1">
      <c r="A778" s="21"/>
    </row>
    <row r="779" ht="13.5" customHeight="1" spans="1:1">
      <c r="A779" s="21"/>
    </row>
    <row r="780" ht="13.5" customHeight="1" spans="1:1">
      <c r="A780" s="21"/>
    </row>
    <row r="781" ht="13.5" customHeight="1" spans="1:1">
      <c r="A781" s="21"/>
    </row>
    <row r="782" ht="13.5" customHeight="1" spans="1:1">
      <c r="A782" s="21"/>
    </row>
    <row r="783" ht="13.5" customHeight="1" spans="1:1">
      <c r="A783" s="21"/>
    </row>
    <row r="784" ht="13.5" customHeight="1" spans="1:1">
      <c r="A784" s="21"/>
    </row>
    <row r="785" ht="13.5" customHeight="1" spans="1:1">
      <c r="A785" s="21"/>
    </row>
    <row r="786" ht="13.5" customHeight="1" spans="1:1">
      <c r="A786" s="21"/>
    </row>
    <row r="787" ht="13.5" customHeight="1" spans="1:1">
      <c r="A787" s="21"/>
    </row>
    <row r="788" ht="13.5" customHeight="1" spans="1:1">
      <c r="A788" s="21"/>
    </row>
    <row r="789" ht="13.5" customHeight="1" spans="1:1">
      <c r="A789" s="21"/>
    </row>
    <row r="790" ht="13.5" customHeight="1" spans="1:1">
      <c r="A790" s="21"/>
    </row>
    <row r="791" ht="13.5" customHeight="1" spans="1:1">
      <c r="A791" s="21"/>
    </row>
    <row r="792" ht="13.5" customHeight="1" spans="1:1">
      <c r="A792" s="21"/>
    </row>
    <row r="793" ht="13.5" customHeight="1" spans="1:1">
      <c r="A793" s="21"/>
    </row>
    <row r="794" ht="13.5" customHeight="1" spans="1:1">
      <c r="A794" s="21"/>
    </row>
    <row r="795" ht="13.5" customHeight="1" spans="1:1">
      <c r="A795" s="21"/>
    </row>
    <row r="796" ht="13.5" customHeight="1" spans="1:1">
      <c r="A796" s="21"/>
    </row>
    <row r="797" ht="13.5" customHeight="1" spans="1:1">
      <c r="A797" s="21"/>
    </row>
    <row r="798" ht="13.5" customHeight="1" spans="1:1">
      <c r="A798" s="21"/>
    </row>
    <row r="799" ht="13.5" customHeight="1" spans="1:1">
      <c r="A799" s="21"/>
    </row>
    <row r="800" ht="13.5" customHeight="1" spans="1:1">
      <c r="A800" s="21"/>
    </row>
    <row r="801" ht="13.5" customHeight="1" spans="1:1">
      <c r="A801" s="21"/>
    </row>
    <row r="802" ht="13.5" customHeight="1" spans="1:1">
      <c r="A802" s="21"/>
    </row>
    <row r="803" ht="13.5" customHeight="1" spans="1:1">
      <c r="A803" s="21"/>
    </row>
    <row r="804" ht="13.5" customHeight="1" spans="1:1">
      <c r="A804" s="21"/>
    </row>
    <row r="805" ht="13.5" customHeight="1" spans="1:1">
      <c r="A805" s="21"/>
    </row>
    <row r="806" ht="13.5" customHeight="1" spans="1:1">
      <c r="A806" s="21"/>
    </row>
    <row r="807" ht="13.5" customHeight="1" spans="1:1">
      <c r="A807" s="21"/>
    </row>
    <row r="808" ht="13.5" customHeight="1" spans="1:1">
      <c r="A808" s="21"/>
    </row>
    <row r="809" ht="13.5" customHeight="1" spans="1:1">
      <c r="A809" s="21"/>
    </row>
    <row r="810" ht="13.5" customHeight="1" spans="1:1">
      <c r="A810" s="21"/>
    </row>
    <row r="811" ht="13.5" customHeight="1" spans="1:1">
      <c r="A811" s="21"/>
    </row>
    <row r="812" ht="13.5" customHeight="1" spans="1:1">
      <c r="A812" s="21"/>
    </row>
    <row r="813" ht="13.5" customHeight="1" spans="1:1">
      <c r="A813" s="21"/>
    </row>
    <row r="814" ht="13.5" customHeight="1" spans="1:1">
      <c r="A814" s="21"/>
    </row>
    <row r="815" ht="13.5" customHeight="1" spans="1:1">
      <c r="A815" s="21"/>
    </row>
    <row r="816" ht="13.5" customHeight="1" spans="1:1">
      <c r="A816" s="21"/>
    </row>
    <row r="817" ht="13.5" customHeight="1" spans="1:1">
      <c r="A817" s="21"/>
    </row>
    <row r="818" ht="13.5" customHeight="1" spans="1:1">
      <c r="A818" s="21"/>
    </row>
    <row r="819" ht="13.5" customHeight="1" spans="1:1">
      <c r="A819" s="21"/>
    </row>
    <row r="820" ht="13.5" customHeight="1" spans="1:1">
      <c r="A820" s="21"/>
    </row>
    <row r="821" ht="13.5" customHeight="1" spans="1:1">
      <c r="A821" s="21"/>
    </row>
    <row r="822" ht="13.5" customHeight="1" spans="1:1">
      <c r="A822" s="21"/>
    </row>
    <row r="823" ht="13.5" customHeight="1" spans="1:1">
      <c r="A823" s="21"/>
    </row>
    <row r="824" ht="13.5" customHeight="1" spans="1:1">
      <c r="A824" s="21"/>
    </row>
    <row r="825" ht="13.5" customHeight="1" spans="1:1">
      <c r="A825" s="21"/>
    </row>
    <row r="826" ht="13.5" customHeight="1" spans="1:1">
      <c r="A826" s="21"/>
    </row>
    <row r="827" ht="13.5" customHeight="1" spans="1:1">
      <c r="A827" s="21"/>
    </row>
    <row r="828" ht="13.5" customHeight="1" spans="1:1">
      <c r="A828" s="21"/>
    </row>
    <row r="829" ht="13.5" customHeight="1" spans="1:1">
      <c r="A829" s="21"/>
    </row>
    <row r="830" ht="13.5" customHeight="1" spans="1:1">
      <c r="A830" s="21"/>
    </row>
    <row r="831" ht="13.5" customHeight="1" spans="1:1">
      <c r="A831" s="21"/>
    </row>
    <row r="832" ht="13.5" customHeight="1" spans="1:1">
      <c r="A832" s="21"/>
    </row>
    <row r="833" ht="13.5" customHeight="1" spans="1:1">
      <c r="A833" s="21"/>
    </row>
    <row r="834" ht="13.5" customHeight="1" spans="1:1">
      <c r="A834" s="21"/>
    </row>
    <row r="835" ht="13.5" customHeight="1" spans="1:1">
      <c r="A835" s="21"/>
    </row>
    <row r="836" ht="13.5" customHeight="1" spans="1:1">
      <c r="A836" s="21"/>
    </row>
    <row r="837" ht="13.5" customHeight="1" spans="1:1">
      <c r="A837" s="21"/>
    </row>
    <row r="838" ht="13.5" customHeight="1" spans="1:1">
      <c r="A838" s="21"/>
    </row>
    <row r="839" ht="13.5" customHeight="1" spans="1:1">
      <c r="A839" s="21"/>
    </row>
    <row r="840" ht="13.5" customHeight="1" spans="1:1">
      <c r="A840" s="21"/>
    </row>
    <row r="841" ht="13.5" customHeight="1" spans="1:1">
      <c r="A841" s="21"/>
    </row>
    <row r="842" ht="13.5" customHeight="1" spans="1:1">
      <c r="A842" s="21"/>
    </row>
    <row r="843" ht="13.5" customHeight="1" spans="1:1">
      <c r="A843" s="21"/>
    </row>
    <row r="844" ht="13.5" customHeight="1" spans="1:1">
      <c r="A844" s="21"/>
    </row>
    <row r="845" ht="13.5" customHeight="1" spans="1:1">
      <c r="A845" s="21"/>
    </row>
    <row r="846" ht="13.5" customHeight="1" spans="1:1">
      <c r="A846" s="21"/>
    </row>
    <row r="847" ht="13.5" customHeight="1" spans="1:1">
      <c r="A847" s="21"/>
    </row>
    <row r="848" ht="13.5" customHeight="1" spans="1:1">
      <c r="A848" s="21"/>
    </row>
    <row r="849" ht="13.5" customHeight="1" spans="1:1">
      <c r="A849" s="21"/>
    </row>
    <row r="850" ht="13.5" customHeight="1" spans="1:1">
      <c r="A850" s="21"/>
    </row>
    <row r="851" ht="13.5" customHeight="1" spans="1:1">
      <c r="A851" s="21"/>
    </row>
    <row r="852" ht="13.5" customHeight="1" spans="1:1">
      <c r="A852" s="21"/>
    </row>
    <row r="853" ht="13.5" customHeight="1" spans="1:1">
      <c r="A853" s="21"/>
    </row>
    <row r="854" ht="13.5" customHeight="1" spans="1:1">
      <c r="A854" s="21"/>
    </row>
    <row r="855" ht="13.5" customHeight="1" spans="1:1">
      <c r="A855" s="21"/>
    </row>
    <row r="856" ht="13.5" customHeight="1" spans="1:1">
      <c r="A856" s="21"/>
    </row>
    <row r="857" ht="13.5" customHeight="1" spans="1:1">
      <c r="A857" s="21"/>
    </row>
    <row r="858" ht="13.5" customHeight="1" spans="1:1">
      <c r="A858" s="21"/>
    </row>
    <row r="859" ht="13.5" customHeight="1" spans="1:1">
      <c r="A859" s="21"/>
    </row>
    <row r="860" ht="13.5" customHeight="1" spans="1:1">
      <c r="A860" s="21"/>
    </row>
    <row r="861" ht="13.5" customHeight="1" spans="1:1">
      <c r="A861" s="21"/>
    </row>
    <row r="862" ht="13.5" customHeight="1" spans="1:1">
      <c r="A862" s="21"/>
    </row>
    <row r="863" ht="13.5" customHeight="1" spans="1:1">
      <c r="A863" s="21"/>
    </row>
    <row r="864" ht="13.5" customHeight="1" spans="1:1">
      <c r="A864" s="21"/>
    </row>
    <row r="865" ht="13.5" customHeight="1" spans="1:1">
      <c r="A865" s="21"/>
    </row>
    <row r="866" ht="13.5" customHeight="1" spans="1:1">
      <c r="A866" s="21"/>
    </row>
    <row r="867" ht="13.5" customHeight="1" spans="1:1">
      <c r="A867" s="21"/>
    </row>
    <row r="868" ht="13.5" customHeight="1" spans="1:1">
      <c r="A868" s="21"/>
    </row>
    <row r="869" ht="13.5" customHeight="1" spans="1:1">
      <c r="A869" s="21"/>
    </row>
    <row r="870" ht="13.5" customHeight="1" spans="1:1">
      <c r="A870" s="21"/>
    </row>
    <row r="871" ht="13.5" customHeight="1" spans="1:1">
      <c r="A871" s="21"/>
    </row>
    <row r="872" ht="13.5" customHeight="1" spans="1:1">
      <c r="A872" s="21"/>
    </row>
    <row r="873" ht="13.5" customHeight="1" spans="1:1">
      <c r="A873" s="21"/>
    </row>
    <row r="874" ht="13.5" customHeight="1" spans="1:1">
      <c r="A874" s="21"/>
    </row>
    <row r="875" ht="13.5" customHeight="1" spans="1:1">
      <c r="A875" s="21"/>
    </row>
    <row r="876" ht="13.5" customHeight="1" spans="1:1">
      <c r="A876" s="21"/>
    </row>
    <row r="877" ht="13.5" customHeight="1" spans="1:1">
      <c r="A877" s="21"/>
    </row>
    <row r="878" ht="13.5" customHeight="1" spans="1:1">
      <c r="A878" s="21"/>
    </row>
    <row r="879" ht="13.5" customHeight="1" spans="1:1">
      <c r="A879" s="21"/>
    </row>
    <row r="880" ht="13.5" customHeight="1" spans="1:1">
      <c r="A880" s="21"/>
    </row>
    <row r="881" ht="13.5" customHeight="1" spans="1:1">
      <c r="A881" s="21"/>
    </row>
    <row r="882" ht="13.5" customHeight="1" spans="1:1">
      <c r="A882" s="21"/>
    </row>
    <row r="883" ht="13.5" customHeight="1" spans="1:1">
      <c r="A883" s="21"/>
    </row>
    <row r="884" ht="13.5" customHeight="1" spans="1:1">
      <c r="A884" s="21"/>
    </row>
    <row r="885" ht="13.5" customHeight="1" spans="1:1">
      <c r="A885" s="21"/>
    </row>
    <row r="886" ht="13.5" customHeight="1" spans="1:1">
      <c r="A886" s="21"/>
    </row>
    <row r="887" ht="13.5" customHeight="1" spans="1:1">
      <c r="A887" s="21"/>
    </row>
    <row r="888" ht="13.5" customHeight="1" spans="1:1">
      <c r="A888" s="21"/>
    </row>
    <row r="889" ht="13.5" customHeight="1" spans="1:1">
      <c r="A889" s="21"/>
    </row>
    <row r="890" ht="13.5" customHeight="1" spans="1:1">
      <c r="A890" s="21"/>
    </row>
    <row r="891" ht="13.5" customHeight="1" spans="1:1">
      <c r="A891" s="21"/>
    </row>
    <row r="892" ht="13.5" customHeight="1" spans="1:1">
      <c r="A892" s="21"/>
    </row>
    <row r="893" ht="13.5" customHeight="1" spans="1:1">
      <c r="A893" s="21"/>
    </row>
    <row r="894" ht="13.5" customHeight="1" spans="1:1">
      <c r="A894" s="21"/>
    </row>
    <row r="895" ht="13.5" customHeight="1" spans="1:1">
      <c r="A895" s="21"/>
    </row>
    <row r="896" ht="13.5" customHeight="1" spans="1:1">
      <c r="A896" s="21"/>
    </row>
    <row r="897" ht="13.5" customHeight="1" spans="1:1">
      <c r="A897" s="21"/>
    </row>
    <row r="898" ht="13.5" customHeight="1" spans="1:1">
      <c r="A898" s="21"/>
    </row>
    <row r="899" ht="13.5" customHeight="1" spans="1:1">
      <c r="A899" s="21"/>
    </row>
    <row r="900" ht="13.5" customHeight="1" spans="1:1">
      <c r="A900" s="21"/>
    </row>
    <row r="901" ht="13.5" customHeight="1" spans="1:1">
      <c r="A901" s="21"/>
    </row>
    <row r="902" ht="13.5" customHeight="1" spans="1:1">
      <c r="A902" s="21"/>
    </row>
    <row r="903" ht="13.5" customHeight="1" spans="1:1">
      <c r="A903" s="21"/>
    </row>
    <row r="904" ht="13.5" customHeight="1" spans="1:1">
      <c r="A904" s="21"/>
    </row>
    <row r="905" ht="13.5" customHeight="1" spans="1:1">
      <c r="A905" s="21"/>
    </row>
    <row r="906" ht="13.5" customHeight="1" spans="1:1">
      <c r="A906" s="21"/>
    </row>
    <row r="907" ht="13.5" customHeight="1" spans="1:1">
      <c r="A907" s="21"/>
    </row>
    <row r="908" ht="13.5" customHeight="1" spans="1:1">
      <c r="A908" s="21"/>
    </row>
    <row r="909" ht="13.5" customHeight="1" spans="1:1">
      <c r="A909" s="21"/>
    </row>
    <row r="910" ht="13.5" customHeight="1" spans="1:1">
      <c r="A910" s="21"/>
    </row>
    <row r="911" ht="13.5" customHeight="1" spans="1:1">
      <c r="A911" s="21"/>
    </row>
    <row r="912" ht="13.5" customHeight="1" spans="1:1">
      <c r="A912" s="21"/>
    </row>
    <row r="913" ht="13.5" customHeight="1" spans="1:1">
      <c r="A913" s="21"/>
    </row>
    <row r="914" ht="13.5" customHeight="1" spans="1:1">
      <c r="A914" s="21"/>
    </row>
    <row r="915" ht="13.5" customHeight="1" spans="1:1">
      <c r="A915" s="21"/>
    </row>
    <row r="916" ht="13.5" customHeight="1" spans="1:1">
      <c r="A916" s="21"/>
    </row>
    <row r="917" ht="13.5" customHeight="1" spans="1:1">
      <c r="A917" s="21"/>
    </row>
    <row r="918" ht="13.5" customHeight="1" spans="1:1">
      <c r="A918" s="21"/>
    </row>
    <row r="919" ht="13.5" customHeight="1" spans="1:1">
      <c r="A919" s="21"/>
    </row>
    <row r="920" ht="13.5" customHeight="1" spans="1:1">
      <c r="A920" s="21"/>
    </row>
    <row r="921" ht="13.5" customHeight="1" spans="1:1">
      <c r="A921" s="21"/>
    </row>
    <row r="922" ht="13.5" customHeight="1" spans="1:1">
      <c r="A922" s="21"/>
    </row>
    <row r="923" ht="13.5" customHeight="1" spans="1:1">
      <c r="A923" s="21"/>
    </row>
    <row r="924" ht="13.5" customHeight="1" spans="1:1">
      <c r="A924" s="21"/>
    </row>
    <row r="925" ht="13.5" customHeight="1" spans="1:1">
      <c r="A925" s="21"/>
    </row>
    <row r="926" ht="13.5" customHeight="1" spans="1:1">
      <c r="A926" s="21"/>
    </row>
    <row r="927" ht="13.5" customHeight="1" spans="1:1">
      <c r="A927" s="21"/>
    </row>
    <row r="928" ht="13.5" customHeight="1" spans="1:1">
      <c r="A928" s="21"/>
    </row>
    <row r="929" ht="13.5" customHeight="1" spans="1:1">
      <c r="A929" s="21"/>
    </row>
    <row r="930" ht="13.5" customHeight="1" spans="1:1">
      <c r="A930" s="21"/>
    </row>
    <row r="931" ht="13.5" customHeight="1" spans="1:1">
      <c r="A931" s="21"/>
    </row>
    <row r="932" ht="13.5" customHeight="1" spans="1:1">
      <c r="A932" s="21"/>
    </row>
    <row r="933" ht="13.5" customHeight="1" spans="1:1">
      <c r="A933" s="21"/>
    </row>
    <row r="934" ht="13.5" customHeight="1" spans="1:1">
      <c r="A934" s="21"/>
    </row>
    <row r="935" ht="13.5" customHeight="1" spans="1:1">
      <c r="A935" s="21"/>
    </row>
    <row r="936" ht="13.5" customHeight="1" spans="1:1">
      <c r="A936" s="21"/>
    </row>
    <row r="937" ht="13.5" customHeight="1" spans="1:1">
      <c r="A937" s="21"/>
    </row>
    <row r="938" ht="13.5" customHeight="1" spans="1:1">
      <c r="A938" s="21"/>
    </row>
    <row r="939" ht="13.5" customHeight="1" spans="1:1">
      <c r="A939" s="21"/>
    </row>
    <row r="940" ht="13.5" customHeight="1" spans="1:1">
      <c r="A940" s="21"/>
    </row>
    <row r="941" ht="13.5" customHeight="1" spans="1:1">
      <c r="A941" s="21"/>
    </row>
    <row r="942" ht="13.5" customHeight="1" spans="1:1">
      <c r="A942" s="21"/>
    </row>
    <row r="943" ht="13.5" customHeight="1" spans="1:1">
      <c r="A943" s="21"/>
    </row>
    <row r="944" ht="13.5" customHeight="1" spans="1:1">
      <c r="A944" s="21"/>
    </row>
    <row r="945" ht="13.5" customHeight="1" spans="1:1">
      <c r="A945" s="21"/>
    </row>
    <row r="946" ht="13.5" customHeight="1" spans="1:1">
      <c r="A946" s="21"/>
    </row>
    <row r="947" ht="13.5" customHeight="1" spans="1:1">
      <c r="A947" s="21"/>
    </row>
    <row r="948" ht="13.5" customHeight="1" spans="1:1">
      <c r="A948" s="21"/>
    </row>
    <row r="949" ht="13.5" customHeight="1" spans="1:1">
      <c r="A949" s="21"/>
    </row>
    <row r="950" ht="13.5" customHeight="1" spans="1:1">
      <c r="A950" s="21"/>
    </row>
    <row r="951" ht="13.5" customHeight="1" spans="1:1">
      <c r="A951" s="21"/>
    </row>
    <row r="952" ht="13.5" customHeight="1" spans="1:1">
      <c r="A952" s="21"/>
    </row>
    <row r="953" ht="13.5" customHeight="1" spans="1:1">
      <c r="A953" s="21"/>
    </row>
    <row r="954" ht="13.5" customHeight="1" spans="1:1">
      <c r="A954" s="21"/>
    </row>
    <row r="955" ht="13.5" customHeight="1" spans="1:1">
      <c r="A955" s="21"/>
    </row>
    <row r="956" ht="13.5" customHeight="1" spans="1:1">
      <c r="A956" s="21"/>
    </row>
    <row r="957" ht="13.5" customHeight="1" spans="1:1">
      <c r="A957" s="21"/>
    </row>
    <row r="958" ht="13.5" customHeight="1" spans="1:1">
      <c r="A958" s="21"/>
    </row>
    <row r="959" ht="13.5" customHeight="1" spans="1:1">
      <c r="A959" s="21"/>
    </row>
    <row r="960" ht="13.5" customHeight="1" spans="1:1">
      <c r="A960" s="21"/>
    </row>
    <row r="961" ht="13.5" customHeight="1" spans="1:1">
      <c r="A961" s="21"/>
    </row>
    <row r="962" ht="13.5" customHeight="1" spans="1:1">
      <c r="A962" s="21"/>
    </row>
    <row r="963" ht="13.5" customHeight="1" spans="1:1">
      <c r="A963" s="21"/>
    </row>
    <row r="964" ht="13.5" customHeight="1" spans="1:1">
      <c r="A964" s="21"/>
    </row>
    <row r="965" ht="13.5" customHeight="1" spans="1:1">
      <c r="A965" s="21"/>
    </row>
    <row r="966" ht="13.5" customHeight="1" spans="1:1">
      <c r="A966" s="21"/>
    </row>
    <row r="967" ht="13.5" customHeight="1" spans="1:1">
      <c r="A967" s="21"/>
    </row>
    <row r="968" ht="13.5" customHeight="1" spans="1:1">
      <c r="A968" s="21"/>
    </row>
    <row r="969" ht="13.5" customHeight="1" spans="1:1">
      <c r="A969" s="21"/>
    </row>
    <row r="970" ht="13.5" customHeight="1" spans="1:1">
      <c r="A970" s="21"/>
    </row>
    <row r="971" ht="13.5" customHeight="1" spans="1:1">
      <c r="A971" s="21"/>
    </row>
    <row r="972" ht="13.5" customHeight="1" spans="1:1">
      <c r="A972" s="21"/>
    </row>
    <row r="973" ht="13.5" customHeight="1" spans="1:1">
      <c r="A973" s="21"/>
    </row>
    <row r="974" ht="13.5" customHeight="1" spans="1:1">
      <c r="A974" s="21"/>
    </row>
    <row r="975" ht="13.5" customHeight="1" spans="1:1">
      <c r="A975" s="21"/>
    </row>
    <row r="976" ht="13.5" customHeight="1" spans="1:1">
      <c r="A976" s="21"/>
    </row>
    <row r="977" ht="13.5" customHeight="1" spans="1:1">
      <c r="A977" s="21"/>
    </row>
    <row r="978" ht="13.5" customHeight="1" spans="1:1">
      <c r="A978" s="21"/>
    </row>
    <row r="979" ht="13.5" customHeight="1" spans="1:1">
      <c r="A979" s="21"/>
    </row>
    <row r="980" ht="13.5" customHeight="1" spans="1:1">
      <c r="A980" s="21"/>
    </row>
    <row r="981" ht="13.5" customHeight="1" spans="1:1">
      <c r="A981" s="21"/>
    </row>
    <row r="982" ht="13.5" customHeight="1" spans="1:1">
      <c r="A982" s="21"/>
    </row>
    <row r="983" ht="13.5" customHeight="1" spans="1:1">
      <c r="A983" s="21"/>
    </row>
    <row r="984" ht="13.5" customHeight="1" spans="1:1">
      <c r="A984" s="21"/>
    </row>
    <row r="985" ht="13.5" customHeight="1" spans="1:1">
      <c r="A985" s="21"/>
    </row>
    <row r="986" ht="13.5" customHeight="1" spans="1:1">
      <c r="A986" s="21"/>
    </row>
    <row r="987" ht="13.5" customHeight="1" spans="1:1">
      <c r="A987" s="21"/>
    </row>
    <row r="988" ht="13.5" customHeight="1" spans="1:1">
      <c r="A988" s="21"/>
    </row>
    <row r="989" ht="13.5" customHeight="1" spans="1:1">
      <c r="A989" s="21"/>
    </row>
    <row r="990" ht="13.5" customHeight="1" spans="1:1">
      <c r="A990" s="21"/>
    </row>
    <row r="991" ht="13.5" customHeight="1" spans="1:1">
      <c r="A991" s="21"/>
    </row>
    <row r="992" ht="13.5" customHeight="1" spans="1:1">
      <c r="A992" s="21"/>
    </row>
    <row r="993" ht="13.5" customHeight="1" spans="1:1">
      <c r="A993" s="21"/>
    </row>
    <row r="994" ht="13.5" customHeight="1" spans="1:1">
      <c r="A994" s="21"/>
    </row>
    <row r="995" ht="13.5" customHeight="1" spans="1:1">
      <c r="A995" s="21"/>
    </row>
    <row r="996" ht="13.5" customHeight="1" spans="1:1">
      <c r="A996" s="21"/>
    </row>
    <row r="997" ht="13.5" customHeight="1" spans="1:1">
      <c r="A997" s="21"/>
    </row>
    <row r="998" ht="13.5" customHeight="1" spans="1:1">
      <c r="A998" s="21"/>
    </row>
    <row r="999" ht="13.5" customHeight="1" spans="1:1">
      <c r="A999" s="21"/>
    </row>
    <row r="1000" ht="13.5" customHeight="1" spans="1:1">
      <c r="A1000" s="21"/>
    </row>
  </sheetData>
  <pageMargins left="0.7" right="0.7" top="0.75" bottom="0.75" header="0" footer="0"/>
  <pageSetup paperSize="1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0"/>
  <sheetViews>
    <sheetView workbookViewId="0">
      <selection activeCell="A1" sqref="A1"/>
    </sheetView>
  </sheetViews>
  <sheetFormatPr defaultColWidth="14.4285714285714" defaultRowHeight="15" customHeight="1" outlineLevelCol="3"/>
  <cols>
    <col min="1" max="1" width="9.14285714285714" customWidth="1"/>
    <col min="2" max="2" width="16.2857142857143" customWidth="1"/>
    <col min="3" max="3" width="36.4285714285714" customWidth="1"/>
    <col min="4" max="4" width="11.2857142857143" customWidth="1"/>
    <col min="5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41856</v>
      </c>
      <c r="B2" s="3" t="s">
        <v>44</v>
      </c>
      <c r="C2" s="3" t="s">
        <v>102</v>
      </c>
      <c r="D2" s="4">
        <v>50.6</v>
      </c>
    </row>
    <row r="3" ht="13.5" customHeight="1" spans="1:4">
      <c r="A3" s="2">
        <v>41860</v>
      </c>
      <c r="B3" s="3" t="s">
        <v>44</v>
      </c>
      <c r="C3" s="3" t="s">
        <v>103</v>
      </c>
      <c r="D3" s="4">
        <v>17.9</v>
      </c>
    </row>
    <row r="4" ht="13.5" customHeight="1" spans="1:4">
      <c r="A4" s="2">
        <v>41863</v>
      </c>
      <c r="B4" s="3" t="s">
        <v>44</v>
      </c>
      <c r="C4" s="3" t="s">
        <v>104</v>
      </c>
      <c r="D4" s="4">
        <v>22</v>
      </c>
    </row>
    <row r="5" ht="13.5" customHeight="1" spans="1:4">
      <c r="A5" s="2">
        <v>41875</v>
      </c>
      <c r="B5" s="3" t="s">
        <v>44</v>
      </c>
      <c r="C5" s="3" t="s">
        <v>52</v>
      </c>
      <c r="D5" s="4">
        <v>47</v>
      </c>
    </row>
    <row r="6" ht="13.5" customHeight="1" spans="1:4">
      <c r="A6" s="2">
        <v>41869</v>
      </c>
      <c r="B6" s="3" t="s">
        <v>44</v>
      </c>
      <c r="C6" s="3" t="s">
        <v>48</v>
      </c>
      <c r="D6" s="4">
        <v>93.35</v>
      </c>
    </row>
    <row r="7" ht="13.5" customHeight="1" spans="1:4">
      <c r="A7" s="2">
        <v>41878</v>
      </c>
      <c r="B7" s="3" t="s">
        <v>44</v>
      </c>
      <c r="C7" s="3" t="s">
        <v>105</v>
      </c>
      <c r="D7" s="4">
        <v>5.2</v>
      </c>
    </row>
    <row r="8" ht="13.5" customHeight="1" spans="1:4">
      <c r="A8" s="2">
        <v>41854</v>
      </c>
      <c r="B8" s="3" t="s">
        <v>106</v>
      </c>
      <c r="C8" s="3" t="s">
        <v>107</v>
      </c>
      <c r="D8" s="4">
        <v>20.9</v>
      </c>
    </row>
    <row r="9" ht="13.5" customHeight="1" spans="1:4">
      <c r="A9" s="2">
        <v>41882</v>
      </c>
      <c r="B9" s="3" t="s">
        <v>106</v>
      </c>
      <c r="C9" s="3" t="s">
        <v>108</v>
      </c>
      <c r="D9" s="4">
        <v>20.9</v>
      </c>
    </row>
    <row r="10" ht="13.5" customHeight="1" spans="1:4">
      <c r="A10" s="2">
        <v>41852</v>
      </c>
      <c r="B10" s="3" t="s">
        <v>11</v>
      </c>
      <c r="C10" s="3" t="s">
        <v>109</v>
      </c>
      <c r="D10" s="4">
        <v>26</v>
      </c>
    </row>
    <row r="11" ht="13.5" customHeight="1" spans="1:4">
      <c r="A11" s="2">
        <v>41859</v>
      </c>
      <c r="B11" s="3" t="s">
        <v>11</v>
      </c>
      <c r="C11" s="3" t="s">
        <v>110</v>
      </c>
      <c r="D11" s="4">
        <v>43.2</v>
      </c>
    </row>
    <row r="12" ht="13.5" customHeight="1" spans="1:4">
      <c r="A12" s="2">
        <v>41864</v>
      </c>
      <c r="B12" s="3" t="s">
        <v>11</v>
      </c>
      <c r="C12" s="3" t="s">
        <v>111</v>
      </c>
      <c r="D12" s="4">
        <v>43.55</v>
      </c>
    </row>
    <row r="13" ht="13.5" customHeight="1" spans="1:4">
      <c r="A13" s="2">
        <v>41866</v>
      </c>
      <c r="B13" s="3" t="s">
        <v>11</v>
      </c>
      <c r="C13" s="3" t="s">
        <v>112</v>
      </c>
      <c r="D13" s="4">
        <v>19.7</v>
      </c>
    </row>
    <row r="14" ht="13.5" customHeight="1" spans="1:4">
      <c r="A14" s="2">
        <v>41855</v>
      </c>
      <c r="B14" s="3" t="s">
        <v>11</v>
      </c>
      <c r="C14" s="3" t="s">
        <v>60</v>
      </c>
      <c r="D14" s="4">
        <v>35</v>
      </c>
    </row>
    <row r="15" ht="13.5" customHeight="1" spans="1:4">
      <c r="A15" s="2">
        <v>41862</v>
      </c>
      <c r="B15" s="3" t="s">
        <v>11</v>
      </c>
      <c r="C15" s="3" t="s">
        <v>60</v>
      </c>
      <c r="D15" s="4">
        <v>35</v>
      </c>
    </row>
    <row r="16" ht="13.5" customHeight="1" spans="1:4">
      <c r="A16" s="2">
        <v>41874</v>
      </c>
      <c r="B16" s="3" t="s">
        <v>11</v>
      </c>
      <c r="C16" s="3" t="s">
        <v>113</v>
      </c>
      <c r="D16" s="4">
        <v>28.95</v>
      </c>
    </row>
    <row r="17" ht="13.5" customHeight="1" spans="1:4">
      <c r="A17" s="2">
        <v>41875</v>
      </c>
      <c r="B17" s="3" t="s">
        <v>11</v>
      </c>
      <c r="C17" s="3" t="s">
        <v>114</v>
      </c>
      <c r="D17" s="4">
        <v>23</v>
      </c>
    </row>
    <row r="18" ht="13.5" customHeight="1" spans="1:4">
      <c r="A18" s="2">
        <v>41869</v>
      </c>
      <c r="B18" s="3" t="s">
        <v>11</v>
      </c>
      <c r="C18" s="3" t="s">
        <v>115</v>
      </c>
      <c r="D18" s="4">
        <v>46.15</v>
      </c>
    </row>
    <row r="19" ht="13.5" customHeight="1" spans="1:4">
      <c r="A19" s="2">
        <v>41876</v>
      </c>
      <c r="B19" s="3" t="s">
        <v>11</v>
      </c>
      <c r="C19" s="3" t="s">
        <v>116</v>
      </c>
      <c r="D19" s="4">
        <v>17.1</v>
      </c>
    </row>
    <row r="20" ht="13.5" customHeight="1" spans="1:4">
      <c r="A20" s="2">
        <v>41880</v>
      </c>
      <c r="B20" s="3" t="s">
        <v>11</v>
      </c>
      <c r="C20" s="3" t="s">
        <v>117</v>
      </c>
      <c r="D20" s="4">
        <v>47.05</v>
      </c>
    </row>
    <row r="21" ht="13.5" customHeight="1" spans="1:4">
      <c r="A21" s="2">
        <v>41869</v>
      </c>
      <c r="B21" s="3" t="s">
        <v>11</v>
      </c>
      <c r="C21" s="3" t="s">
        <v>60</v>
      </c>
      <c r="D21" s="4">
        <v>35</v>
      </c>
    </row>
    <row r="22" ht="13.5" customHeight="1" spans="1:4">
      <c r="A22" s="2">
        <v>41876</v>
      </c>
      <c r="B22" s="3" t="s">
        <v>11</v>
      </c>
      <c r="C22" s="3" t="s">
        <v>60</v>
      </c>
      <c r="D22" s="4">
        <v>35</v>
      </c>
    </row>
    <row r="23" ht="13.5" customHeight="1" spans="1:4">
      <c r="A23" s="2">
        <v>41881</v>
      </c>
      <c r="B23" s="3" t="s">
        <v>11</v>
      </c>
      <c r="C23" s="3" t="s">
        <v>118</v>
      </c>
      <c r="D23" s="4">
        <v>16</v>
      </c>
    </row>
    <row r="24" ht="13.5" customHeight="1" spans="1:4">
      <c r="A24" s="2">
        <v>41853</v>
      </c>
      <c r="B24" s="3" t="s">
        <v>68</v>
      </c>
      <c r="C24" s="3" t="s">
        <v>119</v>
      </c>
      <c r="D24" s="4">
        <v>45</v>
      </c>
    </row>
    <row r="25" ht="13.5" customHeight="1" spans="1:4">
      <c r="A25" s="2">
        <v>41854</v>
      </c>
      <c r="B25" s="3" t="s">
        <v>68</v>
      </c>
      <c r="C25" s="3" t="s">
        <v>20</v>
      </c>
      <c r="D25" s="4">
        <v>37.35</v>
      </c>
    </row>
    <row r="26" ht="13.5" customHeight="1" spans="1:4">
      <c r="A26" s="2">
        <v>41859</v>
      </c>
      <c r="B26" s="3" t="s">
        <v>68</v>
      </c>
      <c r="C26" s="3" t="s">
        <v>20</v>
      </c>
      <c r="D26" s="4">
        <v>43.15</v>
      </c>
    </row>
    <row r="27" ht="13.5" customHeight="1" spans="1:4">
      <c r="A27" s="2">
        <v>41868</v>
      </c>
      <c r="B27" s="3" t="s">
        <v>68</v>
      </c>
      <c r="C27" s="3" t="s">
        <v>69</v>
      </c>
      <c r="D27" s="4">
        <v>94.5</v>
      </c>
    </row>
    <row r="28" ht="13.5" customHeight="1" spans="1:4">
      <c r="A28" s="2">
        <v>41874</v>
      </c>
      <c r="B28" s="3" t="s">
        <v>68</v>
      </c>
      <c r="C28" s="3" t="s">
        <v>69</v>
      </c>
      <c r="D28" s="4">
        <v>8.35</v>
      </c>
    </row>
    <row r="29" ht="13.5" customHeight="1" spans="1:4">
      <c r="A29" s="2">
        <v>41875</v>
      </c>
      <c r="B29" s="3" t="s">
        <v>68</v>
      </c>
      <c r="C29" s="3" t="s">
        <v>119</v>
      </c>
      <c r="D29" s="4">
        <v>47</v>
      </c>
    </row>
    <row r="30" ht="13.5" customHeight="1" spans="1:4">
      <c r="A30" s="2">
        <v>41871</v>
      </c>
      <c r="B30" s="3" t="s">
        <v>68</v>
      </c>
      <c r="C30" s="3" t="s">
        <v>120</v>
      </c>
      <c r="D30" s="4">
        <v>23.1</v>
      </c>
    </row>
    <row r="31" ht="13.5" customHeight="1" spans="1:4">
      <c r="A31" s="2">
        <v>41869</v>
      </c>
      <c r="B31" s="3" t="s">
        <v>68</v>
      </c>
      <c r="C31" s="3" t="s">
        <v>121</v>
      </c>
      <c r="D31" s="4">
        <v>48.4</v>
      </c>
    </row>
    <row r="32" ht="13.5" customHeight="1" spans="1:4">
      <c r="A32" s="2">
        <v>41880</v>
      </c>
      <c r="B32" s="3" t="s">
        <v>68</v>
      </c>
      <c r="C32" s="3" t="s">
        <v>122</v>
      </c>
      <c r="D32" s="4">
        <v>18.15</v>
      </c>
    </row>
    <row r="33" ht="13.5" customHeight="1" spans="1:4">
      <c r="A33" s="2">
        <v>41881</v>
      </c>
      <c r="B33" s="3" t="s">
        <v>68</v>
      </c>
      <c r="C33" s="3" t="s">
        <v>69</v>
      </c>
      <c r="D33" s="4">
        <v>66.8</v>
      </c>
    </row>
    <row r="34" ht="13.5" customHeight="1" spans="1:4">
      <c r="A34" s="2">
        <v>41866</v>
      </c>
      <c r="B34" s="3" t="s">
        <v>70</v>
      </c>
      <c r="C34" s="3" t="s">
        <v>123</v>
      </c>
      <c r="D34" s="4">
        <v>37.2</v>
      </c>
    </row>
    <row r="35" ht="13.5" customHeight="1" spans="1:4">
      <c r="A35" s="2">
        <v>41882</v>
      </c>
      <c r="B35" s="3" t="s">
        <v>70</v>
      </c>
      <c r="C35" s="3" t="s">
        <v>124</v>
      </c>
      <c r="D35" s="4">
        <v>42.15</v>
      </c>
    </row>
    <row r="36" ht="13.5" customHeight="1" spans="1:4">
      <c r="A36" s="2">
        <v>41866</v>
      </c>
      <c r="B36" s="3" t="s">
        <v>125</v>
      </c>
      <c r="C36" s="3" t="s">
        <v>126</v>
      </c>
      <c r="D36" s="4">
        <v>13.7</v>
      </c>
    </row>
    <row r="37" ht="13.5" customHeight="1" spans="1:4">
      <c r="A37" s="2">
        <v>41853</v>
      </c>
      <c r="B37" s="3" t="s">
        <v>127</v>
      </c>
      <c r="C37" s="3" t="s">
        <v>128</v>
      </c>
      <c r="D37" s="4">
        <v>60.95</v>
      </c>
    </row>
    <row r="38" ht="13.5" customHeight="1" spans="1:4">
      <c r="A38" s="2">
        <v>41860</v>
      </c>
      <c r="B38" s="3" t="s">
        <v>127</v>
      </c>
      <c r="C38" s="3" t="s">
        <v>129</v>
      </c>
      <c r="D38" s="4">
        <v>8</v>
      </c>
    </row>
    <row r="39" ht="13.5" customHeight="1" spans="1:4">
      <c r="A39" s="2">
        <v>41867</v>
      </c>
      <c r="B39" s="3" t="s">
        <v>127</v>
      </c>
      <c r="C39" s="3" t="s">
        <v>130</v>
      </c>
      <c r="D39" s="4">
        <v>327</v>
      </c>
    </row>
    <row r="40" ht="13.5" customHeight="1" spans="1:4">
      <c r="A40" s="2">
        <v>41866</v>
      </c>
      <c r="B40" s="3" t="s">
        <v>127</v>
      </c>
      <c r="C40" s="3" t="s">
        <v>131</v>
      </c>
      <c r="D40" s="4">
        <v>420</v>
      </c>
    </row>
    <row r="41" ht="13.5" customHeight="1" spans="1:4">
      <c r="A41" s="2">
        <v>41875</v>
      </c>
      <c r="B41" s="3" t="s">
        <v>127</v>
      </c>
      <c r="C41" s="3" t="s">
        <v>132</v>
      </c>
      <c r="D41" s="4">
        <v>14000</v>
      </c>
    </row>
    <row r="42" ht="13.5" customHeight="1" spans="1:4">
      <c r="A42" s="2">
        <v>41875</v>
      </c>
      <c r="B42" s="3" t="s">
        <v>127</v>
      </c>
      <c r="C42" s="3" t="s">
        <v>133</v>
      </c>
      <c r="D42" s="4">
        <v>873.99</v>
      </c>
    </row>
    <row r="43" ht="13.5" customHeight="1" spans="1:4">
      <c r="A43" s="2">
        <v>41866</v>
      </c>
      <c r="B43" s="3" t="s">
        <v>134</v>
      </c>
      <c r="C43" s="3" t="s">
        <v>98</v>
      </c>
      <c r="D43" s="4">
        <v>257.75</v>
      </c>
    </row>
    <row r="44" ht="13.5" customHeight="1" spans="1:4">
      <c r="A44" s="2">
        <v>41869</v>
      </c>
      <c r="B44" s="3" t="s">
        <v>134</v>
      </c>
      <c r="C44" s="3" t="s">
        <v>135</v>
      </c>
      <c r="D44" s="4">
        <v>125.8</v>
      </c>
    </row>
    <row r="45" ht="13.5" customHeight="1" spans="1:4">
      <c r="A45" s="2">
        <v>41854</v>
      </c>
      <c r="B45" s="3" t="s">
        <v>34</v>
      </c>
      <c r="C45" s="3" t="s">
        <v>136</v>
      </c>
      <c r="D45" s="4">
        <v>17.1</v>
      </c>
    </row>
    <row r="46" ht="13.5" customHeight="1" spans="1:4">
      <c r="A46" s="2">
        <v>41868</v>
      </c>
      <c r="B46" s="3" t="s">
        <v>34</v>
      </c>
      <c r="C46" s="3" t="s">
        <v>137</v>
      </c>
      <c r="D46" s="4">
        <v>22.7</v>
      </c>
    </row>
    <row r="47" ht="13.5" customHeight="1" spans="1:4">
      <c r="A47" s="2">
        <v>41874</v>
      </c>
      <c r="B47" s="3" t="s">
        <v>34</v>
      </c>
      <c r="C47" s="3" t="s">
        <v>138</v>
      </c>
      <c r="D47" s="4">
        <v>4.7</v>
      </c>
    </row>
    <row r="48" ht="13.5" customHeight="1" spans="1:4">
      <c r="A48" s="2">
        <v>41882</v>
      </c>
      <c r="B48" s="3" t="s">
        <v>34</v>
      </c>
      <c r="C48" s="3" t="s">
        <v>81</v>
      </c>
      <c r="D48" s="4">
        <v>13.85</v>
      </c>
    </row>
    <row r="49" ht="13.5" customHeight="1" spans="1:4">
      <c r="A49" s="2">
        <v>41852</v>
      </c>
      <c r="B49" s="3" t="s">
        <v>36</v>
      </c>
      <c r="C49" s="3" t="s">
        <v>37</v>
      </c>
      <c r="D49" s="4">
        <v>700</v>
      </c>
    </row>
    <row r="50" ht="13.5" customHeight="1" spans="1:4">
      <c r="A50" s="2">
        <v>41852</v>
      </c>
      <c r="B50" s="3" t="s">
        <v>36</v>
      </c>
      <c r="C50" s="3" t="s">
        <v>38</v>
      </c>
      <c r="D50" s="4">
        <v>400</v>
      </c>
    </row>
    <row r="51" ht="13.5" customHeight="1" spans="1:4">
      <c r="A51" s="2">
        <v>41852</v>
      </c>
      <c r="B51" s="3" t="s">
        <v>39</v>
      </c>
      <c r="C51" s="3" t="s">
        <v>41</v>
      </c>
      <c r="D51" s="4">
        <v>80</v>
      </c>
    </row>
    <row r="52" ht="13.5" customHeight="1" spans="1:4">
      <c r="A52" s="2">
        <v>41852</v>
      </c>
      <c r="B52" s="3" t="s">
        <v>39</v>
      </c>
      <c r="C52" s="3" t="s">
        <v>42</v>
      </c>
      <c r="D52" s="4">
        <v>90</v>
      </c>
    </row>
    <row r="53" ht="13.5" customHeight="1" spans="1:4">
      <c r="A53" s="2">
        <v>41854</v>
      </c>
      <c r="B53" s="3" t="s">
        <v>39</v>
      </c>
      <c r="C53" s="3" t="s">
        <v>139</v>
      </c>
      <c r="D53" s="4">
        <v>80.58</v>
      </c>
    </row>
    <row r="54" ht="13.5" customHeight="1" spans="1:4">
      <c r="A54" s="2">
        <v>41862</v>
      </c>
      <c r="B54" s="3" t="s">
        <v>39</v>
      </c>
      <c r="C54" s="3" t="s">
        <v>140</v>
      </c>
      <c r="D54" s="4">
        <v>50</v>
      </c>
    </row>
    <row r="55" ht="13.5" customHeight="1" spans="1:4">
      <c r="A55" s="2">
        <v>41852</v>
      </c>
      <c r="B55" s="3" t="s">
        <v>39</v>
      </c>
      <c r="C55" s="3" t="s">
        <v>141</v>
      </c>
      <c r="D55" s="4">
        <v>90</v>
      </c>
    </row>
    <row r="56" ht="13.5" customHeight="1" spans="1:4">
      <c r="A56" s="2">
        <v>41862</v>
      </c>
      <c r="B56" s="3" t="s">
        <v>39</v>
      </c>
      <c r="C56" s="3" t="s">
        <v>83</v>
      </c>
      <c r="D56" s="4">
        <v>79.86</v>
      </c>
    </row>
    <row r="57" ht="13.5" customHeight="1" spans="1:4">
      <c r="A57" s="2">
        <v>41872</v>
      </c>
      <c r="B57" s="3" t="s">
        <v>39</v>
      </c>
      <c r="C57" s="3" t="s">
        <v>83</v>
      </c>
      <c r="D57" s="4">
        <v>86.85</v>
      </c>
    </row>
    <row r="58" ht="13.5" customHeight="1" spans="1:4">
      <c r="A58" s="2">
        <v>41881</v>
      </c>
      <c r="B58" s="3" t="s">
        <v>39</v>
      </c>
      <c r="C58" s="3" t="s">
        <v>83</v>
      </c>
      <c r="D58" s="4">
        <v>108.14</v>
      </c>
    </row>
    <row r="59" ht="13.5" customHeight="1" spans="1:4">
      <c r="A59" s="2">
        <v>41881</v>
      </c>
      <c r="B59" s="3" t="s">
        <v>39</v>
      </c>
      <c r="C59" s="3" t="s">
        <v>83</v>
      </c>
      <c r="D59" s="4">
        <v>44.05</v>
      </c>
    </row>
    <row r="60" ht="13.5" customHeight="1" spans="1:4">
      <c r="A60" s="2">
        <v>41877</v>
      </c>
      <c r="B60" s="3" t="s">
        <v>39</v>
      </c>
      <c r="C60" s="3" t="s">
        <v>140</v>
      </c>
      <c r="D60" s="4">
        <v>50</v>
      </c>
    </row>
    <row r="61" ht="13.5" customHeight="1" spans="1:4">
      <c r="A61" s="2">
        <v>41879</v>
      </c>
      <c r="B61" s="3" t="s">
        <v>39</v>
      </c>
      <c r="C61" s="3" t="s">
        <v>83</v>
      </c>
      <c r="D61" s="4">
        <v>80.38</v>
      </c>
    </row>
    <row r="62" ht="13.5" customHeight="1" spans="1:4">
      <c r="A62" s="2"/>
      <c r="D62" s="4"/>
    </row>
    <row r="63" ht="13.5" customHeight="1" spans="1:4">
      <c r="A63" s="21"/>
      <c r="D63" s="4">
        <f>SUM(D2:D61)</f>
        <v>19325.1</v>
      </c>
    </row>
    <row r="64" ht="13.5" customHeight="1" spans="1:1">
      <c r="A64" s="21"/>
    </row>
    <row r="65" ht="13.5" customHeight="1" spans="1:1">
      <c r="A65" s="21"/>
    </row>
    <row r="66" ht="13.5" customHeight="1" spans="1:1">
      <c r="A66" s="21"/>
    </row>
    <row r="67" ht="13.5" customHeight="1" spans="1:1">
      <c r="A67" s="21"/>
    </row>
    <row r="68" ht="13.5" customHeight="1" spans="1:1">
      <c r="A68" s="21"/>
    </row>
    <row r="69" ht="13.5" customHeight="1" spans="1:1">
      <c r="A69" s="21"/>
    </row>
    <row r="70" ht="13.5" customHeight="1" spans="1:1">
      <c r="A70" s="21"/>
    </row>
    <row r="71" ht="13.5" customHeight="1" spans="1:1">
      <c r="A71" s="21"/>
    </row>
    <row r="72" ht="13.5" customHeight="1" spans="1:1">
      <c r="A72" s="21"/>
    </row>
    <row r="73" ht="13.5" customHeight="1" spans="1:1">
      <c r="A73" s="21"/>
    </row>
    <row r="74" ht="13.5" customHeight="1" spans="1:1">
      <c r="A74" s="21"/>
    </row>
    <row r="75" ht="13.5" customHeight="1" spans="1:1">
      <c r="A75" s="21"/>
    </row>
    <row r="76" ht="13.5" customHeight="1" spans="1:1">
      <c r="A76" s="21"/>
    </row>
    <row r="77" ht="13.5" customHeight="1" spans="1:1">
      <c r="A77" s="21"/>
    </row>
    <row r="78" ht="13.5" customHeight="1" spans="1:1">
      <c r="A78" s="21"/>
    </row>
    <row r="79" ht="13.5" customHeight="1" spans="1:1">
      <c r="A79" s="21"/>
    </row>
    <row r="80" ht="13.5" customHeight="1" spans="1:1">
      <c r="A80" s="21"/>
    </row>
    <row r="81" ht="13.5" customHeight="1" spans="1:1">
      <c r="A81" s="21"/>
    </row>
    <row r="82" ht="13.5" customHeight="1" spans="1:1">
      <c r="A82" s="21"/>
    </row>
    <row r="83" ht="13.5" customHeight="1" spans="1:1">
      <c r="A83" s="21"/>
    </row>
    <row r="84" ht="13.5" customHeight="1" spans="1:1">
      <c r="A84" s="21"/>
    </row>
    <row r="85" ht="13.5" customHeight="1" spans="1:1">
      <c r="A85" s="21"/>
    </row>
    <row r="86" ht="13.5" customHeight="1" spans="1:1">
      <c r="A86" s="21"/>
    </row>
    <row r="87" ht="13.5" customHeight="1" spans="1:1">
      <c r="A87" s="21"/>
    </row>
    <row r="88" ht="13.5" customHeight="1" spans="1:1">
      <c r="A88" s="21"/>
    </row>
    <row r="89" ht="13.5" customHeight="1" spans="1:1">
      <c r="A89" s="21"/>
    </row>
    <row r="90" ht="13.5" customHeight="1" spans="1:1">
      <c r="A90" s="21"/>
    </row>
    <row r="91" ht="13.5" customHeight="1" spans="1:1">
      <c r="A91" s="21"/>
    </row>
    <row r="92" ht="13.5" customHeight="1" spans="1:1">
      <c r="A92" s="21"/>
    </row>
    <row r="93" ht="13.5" customHeight="1" spans="1:1">
      <c r="A93" s="21"/>
    </row>
    <row r="94" ht="13.5" customHeight="1" spans="1:1">
      <c r="A94" s="21"/>
    </row>
    <row r="95" ht="13.5" customHeight="1" spans="1:1">
      <c r="A95" s="21"/>
    </row>
    <row r="96" ht="13.5" customHeight="1" spans="1:1">
      <c r="A96" s="21"/>
    </row>
    <row r="97" ht="13.5" customHeight="1" spans="1:1">
      <c r="A97" s="21"/>
    </row>
    <row r="98" ht="13.5" customHeight="1" spans="1:1">
      <c r="A98" s="21"/>
    </row>
    <row r="99" ht="13.5" customHeight="1" spans="1:1">
      <c r="A99" s="21"/>
    </row>
    <row r="100" ht="13.5" customHeight="1" spans="1:1">
      <c r="A100" s="21"/>
    </row>
    <row r="101" ht="13.5" customHeight="1" spans="1:1">
      <c r="A101" s="21"/>
    </row>
    <row r="102" ht="13.5" customHeight="1" spans="1:1">
      <c r="A102" s="21"/>
    </row>
    <row r="103" ht="13.5" customHeight="1" spans="1:1">
      <c r="A103" s="21"/>
    </row>
    <row r="104" ht="13.5" customHeight="1" spans="1:1">
      <c r="A104" s="21"/>
    </row>
    <row r="105" ht="13.5" customHeight="1" spans="1:1">
      <c r="A105" s="21"/>
    </row>
    <row r="106" ht="13.5" customHeight="1" spans="1:1">
      <c r="A106" s="21"/>
    </row>
    <row r="107" ht="13.5" customHeight="1" spans="1:1">
      <c r="A107" s="21"/>
    </row>
    <row r="108" ht="13.5" customHeight="1" spans="1:1">
      <c r="A108" s="21"/>
    </row>
    <row r="109" ht="13.5" customHeight="1" spans="1:1">
      <c r="A109" s="21"/>
    </row>
    <row r="110" ht="13.5" customHeight="1" spans="1:1">
      <c r="A110" s="21"/>
    </row>
    <row r="111" ht="13.5" customHeight="1" spans="1:1">
      <c r="A111" s="21"/>
    </row>
    <row r="112" ht="13.5" customHeight="1" spans="1:1">
      <c r="A112" s="21"/>
    </row>
    <row r="113" ht="13.5" customHeight="1" spans="1:1">
      <c r="A113" s="21"/>
    </row>
    <row r="114" ht="13.5" customHeight="1" spans="1:1">
      <c r="A114" s="21"/>
    </row>
    <row r="115" ht="13.5" customHeight="1" spans="1:1">
      <c r="A115" s="21"/>
    </row>
    <row r="116" ht="13.5" customHeight="1" spans="1:1">
      <c r="A116" s="21"/>
    </row>
    <row r="117" ht="13.5" customHeight="1" spans="1:1">
      <c r="A117" s="21"/>
    </row>
    <row r="118" ht="13.5" customHeight="1" spans="1:1">
      <c r="A118" s="21"/>
    </row>
    <row r="119" ht="13.5" customHeight="1" spans="1:1">
      <c r="A119" s="21"/>
    </row>
    <row r="120" ht="13.5" customHeight="1" spans="1:1">
      <c r="A120" s="21"/>
    </row>
    <row r="121" ht="13.5" customHeight="1" spans="1:1">
      <c r="A121" s="21"/>
    </row>
    <row r="122" ht="13.5" customHeight="1" spans="1:1">
      <c r="A122" s="21"/>
    </row>
    <row r="123" ht="13.5" customHeight="1" spans="1:1">
      <c r="A123" s="21"/>
    </row>
    <row r="124" ht="13.5" customHeight="1" spans="1:1">
      <c r="A124" s="21"/>
    </row>
    <row r="125" ht="13.5" customHeight="1" spans="1:1">
      <c r="A125" s="21"/>
    </row>
    <row r="126" ht="13.5" customHeight="1" spans="1:1">
      <c r="A126" s="21"/>
    </row>
    <row r="127" ht="13.5" customHeight="1" spans="1:1">
      <c r="A127" s="21"/>
    </row>
    <row r="128" ht="13.5" customHeight="1" spans="1:1">
      <c r="A128" s="21"/>
    </row>
    <row r="129" ht="13.5" customHeight="1" spans="1:1">
      <c r="A129" s="21"/>
    </row>
    <row r="130" ht="13.5" customHeight="1" spans="1:1">
      <c r="A130" s="21"/>
    </row>
    <row r="131" ht="13.5" customHeight="1" spans="1:1">
      <c r="A131" s="21"/>
    </row>
    <row r="132" ht="13.5" customHeight="1" spans="1:1">
      <c r="A132" s="21"/>
    </row>
    <row r="133" ht="13.5" customHeight="1" spans="1:1">
      <c r="A133" s="21"/>
    </row>
    <row r="134" ht="13.5" customHeight="1" spans="1:1">
      <c r="A134" s="21"/>
    </row>
    <row r="135" ht="13.5" customHeight="1" spans="1:1">
      <c r="A135" s="21"/>
    </row>
    <row r="136" ht="13.5" customHeight="1" spans="1:1">
      <c r="A136" s="21"/>
    </row>
    <row r="137" ht="13.5" customHeight="1" spans="1:1">
      <c r="A137" s="21"/>
    </row>
    <row r="138" ht="13.5" customHeight="1" spans="1:1">
      <c r="A138" s="21"/>
    </row>
    <row r="139" ht="13.5" customHeight="1" spans="1:1">
      <c r="A139" s="21"/>
    </row>
    <row r="140" ht="13.5" customHeight="1" spans="1:1">
      <c r="A140" s="21"/>
    </row>
    <row r="141" ht="13.5" customHeight="1" spans="1:1">
      <c r="A141" s="21"/>
    </row>
    <row r="142" ht="13.5" customHeight="1" spans="1:1">
      <c r="A142" s="21"/>
    </row>
    <row r="143" ht="13.5" customHeight="1" spans="1:1">
      <c r="A143" s="21"/>
    </row>
    <row r="144" ht="13.5" customHeight="1" spans="1:1">
      <c r="A144" s="21"/>
    </row>
    <row r="145" ht="13.5" customHeight="1" spans="1:1">
      <c r="A145" s="21"/>
    </row>
    <row r="146" ht="13.5" customHeight="1" spans="1:1">
      <c r="A146" s="21"/>
    </row>
    <row r="147" ht="13.5" customHeight="1" spans="1:1">
      <c r="A147" s="21"/>
    </row>
    <row r="148" ht="13.5" customHeight="1" spans="1:1">
      <c r="A148" s="21"/>
    </row>
    <row r="149" ht="13.5" customHeight="1" spans="1:1">
      <c r="A149" s="21"/>
    </row>
    <row r="150" ht="13.5" customHeight="1" spans="1:1">
      <c r="A150" s="21"/>
    </row>
    <row r="151" ht="13.5" customHeight="1" spans="1:1">
      <c r="A151" s="21"/>
    </row>
    <row r="152" ht="13.5" customHeight="1" spans="1:1">
      <c r="A152" s="21"/>
    </row>
    <row r="153" ht="13.5" customHeight="1" spans="1:1">
      <c r="A153" s="21"/>
    </row>
    <row r="154" ht="13.5" customHeight="1" spans="1:1">
      <c r="A154" s="21"/>
    </row>
    <row r="155" ht="13.5" customHeight="1" spans="1:1">
      <c r="A155" s="21"/>
    </row>
    <row r="156" ht="13.5" customHeight="1" spans="1:1">
      <c r="A156" s="21"/>
    </row>
    <row r="157" ht="13.5" customHeight="1" spans="1:1">
      <c r="A157" s="21"/>
    </row>
    <row r="158" ht="13.5" customHeight="1" spans="1:1">
      <c r="A158" s="21"/>
    </row>
    <row r="159" ht="13.5" customHeight="1" spans="1:1">
      <c r="A159" s="21"/>
    </row>
    <row r="160" ht="13.5" customHeight="1" spans="1:1">
      <c r="A160" s="21"/>
    </row>
    <row r="161" ht="13.5" customHeight="1" spans="1:1">
      <c r="A161" s="21"/>
    </row>
    <row r="162" ht="13.5" customHeight="1" spans="1:1">
      <c r="A162" s="21"/>
    </row>
    <row r="163" ht="13.5" customHeight="1" spans="1:1">
      <c r="A163" s="21"/>
    </row>
    <row r="164" ht="13.5" customHeight="1" spans="1:1">
      <c r="A164" s="21"/>
    </row>
    <row r="165" ht="13.5" customHeight="1" spans="1:1">
      <c r="A165" s="21"/>
    </row>
    <row r="166" ht="13.5" customHeight="1" spans="1:1">
      <c r="A166" s="21"/>
    </row>
    <row r="167" ht="13.5" customHeight="1" spans="1:1">
      <c r="A167" s="21"/>
    </row>
    <row r="168" ht="13.5" customHeight="1" spans="1:1">
      <c r="A168" s="21"/>
    </row>
    <row r="169" ht="13.5" customHeight="1" spans="1:1">
      <c r="A169" s="21"/>
    </row>
    <row r="170" ht="13.5" customHeight="1" spans="1:1">
      <c r="A170" s="21"/>
    </row>
    <row r="171" ht="13.5" customHeight="1" spans="1:1">
      <c r="A171" s="21"/>
    </row>
    <row r="172" ht="13.5" customHeight="1" spans="1:1">
      <c r="A172" s="21"/>
    </row>
    <row r="173" ht="13.5" customHeight="1" spans="1:1">
      <c r="A173" s="21"/>
    </row>
    <row r="174" ht="13.5" customHeight="1" spans="1:1">
      <c r="A174" s="21"/>
    </row>
    <row r="175" ht="13.5" customHeight="1" spans="1:1">
      <c r="A175" s="21"/>
    </row>
    <row r="176" ht="13.5" customHeight="1" spans="1:1">
      <c r="A176" s="21"/>
    </row>
    <row r="177" ht="13.5" customHeight="1" spans="1:1">
      <c r="A177" s="21"/>
    </row>
    <row r="178" ht="13.5" customHeight="1" spans="1:1">
      <c r="A178" s="21"/>
    </row>
    <row r="179" ht="13.5" customHeight="1" spans="1:1">
      <c r="A179" s="21"/>
    </row>
    <row r="180" ht="13.5" customHeight="1" spans="1:1">
      <c r="A180" s="21"/>
    </row>
    <row r="181" ht="13.5" customHeight="1" spans="1:1">
      <c r="A181" s="21"/>
    </row>
    <row r="182" ht="13.5" customHeight="1" spans="1:1">
      <c r="A182" s="21"/>
    </row>
    <row r="183" ht="13.5" customHeight="1" spans="1:1">
      <c r="A183" s="21"/>
    </row>
    <row r="184" ht="13.5" customHeight="1" spans="1:1">
      <c r="A184" s="21"/>
    </row>
    <row r="185" ht="13.5" customHeight="1" spans="1:1">
      <c r="A185" s="21"/>
    </row>
    <row r="186" ht="13.5" customHeight="1" spans="1:1">
      <c r="A186" s="21"/>
    </row>
    <row r="187" ht="13.5" customHeight="1" spans="1:1">
      <c r="A187" s="21"/>
    </row>
    <row r="188" ht="13.5" customHeight="1" spans="1:1">
      <c r="A188" s="21"/>
    </row>
    <row r="189" ht="13.5" customHeight="1" spans="1:1">
      <c r="A189" s="21"/>
    </row>
    <row r="190" ht="13.5" customHeight="1" spans="1:1">
      <c r="A190" s="21"/>
    </row>
    <row r="191" ht="13.5" customHeight="1" spans="1:1">
      <c r="A191" s="21"/>
    </row>
    <row r="192" ht="13.5" customHeight="1" spans="1:1">
      <c r="A192" s="21"/>
    </row>
    <row r="193" ht="13.5" customHeight="1" spans="1:1">
      <c r="A193" s="21"/>
    </row>
    <row r="194" ht="13.5" customHeight="1" spans="1:1">
      <c r="A194" s="21"/>
    </row>
    <row r="195" ht="13.5" customHeight="1" spans="1:1">
      <c r="A195" s="21"/>
    </row>
    <row r="196" ht="13.5" customHeight="1" spans="1:1">
      <c r="A196" s="21"/>
    </row>
    <row r="197" ht="13.5" customHeight="1" spans="1:1">
      <c r="A197" s="21"/>
    </row>
    <row r="198" ht="13.5" customHeight="1" spans="1:1">
      <c r="A198" s="21"/>
    </row>
    <row r="199" ht="13.5" customHeight="1" spans="1:1">
      <c r="A199" s="21"/>
    </row>
    <row r="200" ht="13.5" customHeight="1" spans="1:1">
      <c r="A200" s="21"/>
    </row>
    <row r="201" ht="13.5" customHeight="1" spans="1:1">
      <c r="A201" s="21"/>
    </row>
    <row r="202" ht="13.5" customHeight="1" spans="1:1">
      <c r="A202" s="21"/>
    </row>
    <row r="203" ht="13.5" customHeight="1" spans="1:1">
      <c r="A203" s="21"/>
    </row>
    <row r="204" ht="13.5" customHeight="1" spans="1:1">
      <c r="A204" s="21"/>
    </row>
    <row r="205" ht="13.5" customHeight="1" spans="1:1">
      <c r="A205" s="21"/>
    </row>
    <row r="206" ht="13.5" customHeight="1" spans="1:1">
      <c r="A206" s="21"/>
    </row>
    <row r="207" ht="13.5" customHeight="1" spans="1:1">
      <c r="A207" s="21"/>
    </row>
    <row r="208" ht="13.5" customHeight="1" spans="1:1">
      <c r="A208" s="21"/>
    </row>
    <row r="209" ht="13.5" customHeight="1" spans="1:1">
      <c r="A209" s="21"/>
    </row>
    <row r="210" ht="13.5" customHeight="1" spans="1:1">
      <c r="A210" s="21"/>
    </row>
    <row r="211" ht="13.5" customHeight="1" spans="1:1">
      <c r="A211" s="21"/>
    </row>
    <row r="212" ht="13.5" customHeight="1" spans="1:1">
      <c r="A212" s="21"/>
    </row>
    <row r="213" ht="13.5" customHeight="1" spans="1:1">
      <c r="A213" s="21"/>
    </row>
    <row r="214" ht="13.5" customHeight="1" spans="1:1">
      <c r="A214" s="21"/>
    </row>
    <row r="215" ht="13.5" customHeight="1" spans="1:1">
      <c r="A215" s="21"/>
    </row>
    <row r="216" ht="13.5" customHeight="1" spans="1:1">
      <c r="A216" s="21"/>
    </row>
    <row r="217" ht="13.5" customHeight="1" spans="1:1">
      <c r="A217" s="21"/>
    </row>
    <row r="218" ht="13.5" customHeight="1" spans="1:1">
      <c r="A218" s="21"/>
    </row>
    <row r="219" ht="13.5" customHeight="1" spans="1:1">
      <c r="A219" s="21"/>
    </row>
    <row r="220" ht="13.5" customHeight="1" spans="1:1">
      <c r="A220" s="21"/>
    </row>
    <row r="221" ht="13.5" customHeight="1" spans="1:1">
      <c r="A221" s="21"/>
    </row>
    <row r="222" ht="13.5" customHeight="1" spans="1:1">
      <c r="A222" s="21"/>
    </row>
    <row r="223" ht="13.5" customHeight="1" spans="1:1">
      <c r="A223" s="21"/>
    </row>
    <row r="224" ht="13.5" customHeight="1" spans="1:1">
      <c r="A224" s="21"/>
    </row>
    <row r="225" ht="13.5" customHeight="1" spans="1:1">
      <c r="A225" s="21"/>
    </row>
    <row r="226" ht="13.5" customHeight="1" spans="1:1">
      <c r="A226" s="21"/>
    </row>
    <row r="227" ht="13.5" customHeight="1" spans="1:1">
      <c r="A227" s="21"/>
    </row>
    <row r="228" ht="13.5" customHeight="1" spans="1:1">
      <c r="A228" s="21"/>
    </row>
    <row r="229" ht="13.5" customHeight="1" spans="1:1">
      <c r="A229" s="21"/>
    </row>
    <row r="230" ht="13.5" customHeight="1" spans="1:1">
      <c r="A230" s="21"/>
    </row>
    <row r="231" ht="13.5" customHeight="1" spans="1:1">
      <c r="A231" s="21"/>
    </row>
    <row r="232" ht="13.5" customHeight="1" spans="1:1">
      <c r="A232" s="21"/>
    </row>
    <row r="233" ht="13.5" customHeight="1" spans="1:1">
      <c r="A233" s="21"/>
    </row>
    <row r="234" ht="13.5" customHeight="1" spans="1:1">
      <c r="A234" s="21"/>
    </row>
    <row r="235" ht="13.5" customHeight="1" spans="1:1">
      <c r="A235" s="21"/>
    </row>
    <row r="236" ht="13.5" customHeight="1" spans="1:1">
      <c r="A236" s="21"/>
    </row>
    <row r="237" ht="13.5" customHeight="1" spans="1:1">
      <c r="A237" s="21"/>
    </row>
    <row r="238" ht="13.5" customHeight="1" spans="1:1">
      <c r="A238" s="21"/>
    </row>
    <row r="239" ht="13.5" customHeight="1" spans="1:1">
      <c r="A239" s="21"/>
    </row>
    <row r="240" ht="13.5" customHeight="1" spans="1:1">
      <c r="A240" s="21"/>
    </row>
    <row r="241" ht="13.5" customHeight="1" spans="1:1">
      <c r="A241" s="21"/>
    </row>
    <row r="242" ht="13.5" customHeight="1" spans="1:1">
      <c r="A242" s="21"/>
    </row>
    <row r="243" ht="13.5" customHeight="1" spans="1:1">
      <c r="A243" s="21"/>
    </row>
    <row r="244" ht="13.5" customHeight="1" spans="1:1">
      <c r="A244" s="21"/>
    </row>
    <row r="245" ht="13.5" customHeight="1" spans="1:1">
      <c r="A245" s="21"/>
    </row>
    <row r="246" ht="13.5" customHeight="1" spans="1:1">
      <c r="A246" s="21"/>
    </row>
    <row r="247" ht="13.5" customHeight="1" spans="1:1">
      <c r="A247" s="21"/>
    </row>
    <row r="248" ht="13.5" customHeight="1" spans="1:1">
      <c r="A248" s="21"/>
    </row>
    <row r="249" ht="13.5" customHeight="1" spans="1:1">
      <c r="A249" s="21"/>
    </row>
    <row r="250" ht="13.5" customHeight="1" spans="1:1">
      <c r="A250" s="21"/>
    </row>
    <row r="251" ht="13.5" customHeight="1" spans="1:1">
      <c r="A251" s="21"/>
    </row>
    <row r="252" ht="13.5" customHeight="1" spans="1:1">
      <c r="A252" s="21"/>
    </row>
    <row r="253" ht="13.5" customHeight="1" spans="1:1">
      <c r="A253" s="21"/>
    </row>
    <row r="254" ht="13.5" customHeight="1" spans="1:1">
      <c r="A254" s="21"/>
    </row>
    <row r="255" ht="13.5" customHeight="1" spans="1:1">
      <c r="A255" s="21"/>
    </row>
    <row r="256" ht="13.5" customHeight="1" spans="1:1">
      <c r="A256" s="21"/>
    </row>
    <row r="257" ht="13.5" customHeight="1" spans="1:1">
      <c r="A257" s="21"/>
    </row>
    <row r="258" ht="13.5" customHeight="1" spans="1:1">
      <c r="A258" s="21"/>
    </row>
    <row r="259" ht="13.5" customHeight="1" spans="1:1">
      <c r="A259" s="21"/>
    </row>
    <row r="260" ht="13.5" customHeight="1" spans="1:1">
      <c r="A260" s="21"/>
    </row>
    <row r="261" ht="13.5" customHeight="1" spans="1:1">
      <c r="A261" s="21"/>
    </row>
    <row r="262" ht="13.5" customHeight="1" spans="1:1">
      <c r="A262" s="21"/>
    </row>
    <row r="263" ht="13.5" customHeight="1" spans="1:1">
      <c r="A263" s="21"/>
    </row>
    <row r="264" ht="13.5" customHeight="1" spans="1:1">
      <c r="A264" s="21"/>
    </row>
    <row r="265" ht="13.5" customHeight="1" spans="1:1">
      <c r="A265" s="21"/>
    </row>
    <row r="266" ht="13.5" customHeight="1" spans="1:1">
      <c r="A266" s="21"/>
    </row>
    <row r="267" ht="13.5" customHeight="1" spans="1:1">
      <c r="A267" s="21"/>
    </row>
    <row r="268" ht="13.5" customHeight="1" spans="1:1">
      <c r="A268" s="21"/>
    </row>
    <row r="269" ht="13.5" customHeight="1" spans="1:1">
      <c r="A269" s="21"/>
    </row>
    <row r="270" ht="13.5" customHeight="1" spans="1:1">
      <c r="A270" s="21"/>
    </row>
    <row r="271" ht="13.5" customHeight="1" spans="1:1">
      <c r="A271" s="21"/>
    </row>
    <row r="272" ht="13.5" customHeight="1" spans="1:1">
      <c r="A272" s="21"/>
    </row>
    <row r="273" ht="13.5" customHeight="1" spans="1:1">
      <c r="A273" s="21"/>
    </row>
    <row r="274" ht="13.5" customHeight="1" spans="1:1">
      <c r="A274" s="21"/>
    </row>
    <row r="275" ht="13.5" customHeight="1" spans="1:1">
      <c r="A275" s="21"/>
    </row>
    <row r="276" ht="13.5" customHeight="1" spans="1:1">
      <c r="A276" s="21"/>
    </row>
    <row r="277" ht="13.5" customHeight="1" spans="1:1">
      <c r="A277" s="21"/>
    </row>
    <row r="278" ht="13.5" customHeight="1" spans="1:1">
      <c r="A278" s="21"/>
    </row>
    <row r="279" ht="13.5" customHeight="1" spans="1:1">
      <c r="A279" s="21"/>
    </row>
    <row r="280" ht="13.5" customHeight="1" spans="1:1">
      <c r="A280" s="21"/>
    </row>
    <row r="281" ht="13.5" customHeight="1" spans="1:1">
      <c r="A281" s="21"/>
    </row>
    <row r="282" ht="13.5" customHeight="1" spans="1:1">
      <c r="A282" s="21"/>
    </row>
    <row r="283" ht="13.5" customHeight="1" spans="1:1">
      <c r="A283" s="21"/>
    </row>
    <row r="284" ht="13.5" customHeight="1" spans="1:1">
      <c r="A284" s="21"/>
    </row>
    <row r="285" ht="13.5" customHeight="1" spans="1:1">
      <c r="A285" s="21"/>
    </row>
    <row r="286" ht="13.5" customHeight="1" spans="1:1">
      <c r="A286" s="21"/>
    </row>
    <row r="287" ht="13.5" customHeight="1" spans="1:1">
      <c r="A287" s="21"/>
    </row>
    <row r="288" ht="13.5" customHeight="1" spans="1:1">
      <c r="A288" s="21"/>
    </row>
    <row r="289" ht="13.5" customHeight="1" spans="1:1">
      <c r="A289" s="21"/>
    </row>
    <row r="290" ht="13.5" customHeight="1" spans="1:1">
      <c r="A290" s="21"/>
    </row>
    <row r="291" ht="13.5" customHeight="1" spans="1:1">
      <c r="A291" s="21"/>
    </row>
    <row r="292" ht="13.5" customHeight="1" spans="1:1">
      <c r="A292" s="21"/>
    </row>
    <row r="293" ht="13.5" customHeight="1" spans="1:1">
      <c r="A293" s="21"/>
    </row>
    <row r="294" ht="13.5" customHeight="1" spans="1:1">
      <c r="A294" s="21"/>
    </row>
    <row r="295" ht="13.5" customHeight="1" spans="1:1">
      <c r="A295" s="21"/>
    </row>
    <row r="296" ht="13.5" customHeight="1" spans="1:1">
      <c r="A296" s="21"/>
    </row>
    <row r="297" ht="13.5" customHeight="1" spans="1:1">
      <c r="A297" s="21"/>
    </row>
    <row r="298" ht="13.5" customHeight="1" spans="1:1">
      <c r="A298" s="21"/>
    </row>
    <row r="299" ht="13.5" customHeight="1" spans="1:1">
      <c r="A299" s="21"/>
    </row>
    <row r="300" ht="13.5" customHeight="1" spans="1:1">
      <c r="A300" s="21"/>
    </row>
    <row r="301" ht="13.5" customHeight="1" spans="1:1">
      <c r="A301" s="21"/>
    </row>
    <row r="302" ht="13.5" customHeight="1" spans="1:1">
      <c r="A302" s="21"/>
    </row>
    <row r="303" ht="13.5" customHeight="1" spans="1:1">
      <c r="A303" s="21"/>
    </row>
    <row r="304" ht="13.5" customHeight="1" spans="1:1">
      <c r="A304" s="21"/>
    </row>
    <row r="305" ht="13.5" customHeight="1" spans="1:1">
      <c r="A305" s="21"/>
    </row>
    <row r="306" ht="13.5" customHeight="1" spans="1:1">
      <c r="A306" s="21"/>
    </row>
    <row r="307" ht="13.5" customHeight="1" spans="1:1">
      <c r="A307" s="21"/>
    </row>
    <row r="308" ht="13.5" customHeight="1" spans="1:1">
      <c r="A308" s="21"/>
    </row>
    <row r="309" ht="13.5" customHeight="1" spans="1:1">
      <c r="A309" s="21"/>
    </row>
    <row r="310" ht="13.5" customHeight="1" spans="1:1">
      <c r="A310" s="21"/>
    </row>
    <row r="311" ht="13.5" customHeight="1" spans="1:1">
      <c r="A311" s="21"/>
    </row>
    <row r="312" ht="13.5" customHeight="1" spans="1:1">
      <c r="A312" s="21"/>
    </row>
    <row r="313" ht="13.5" customHeight="1" spans="1:1">
      <c r="A313" s="21"/>
    </row>
    <row r="314" ht="13.5" customHeight="1" spans="1:1">
      <c r="A314" s="21"/>
    </row>
    <row r="315" ht="13.5" customHeight="1" spans="1:1">
      <c r="A315" s="21"/>
    </row>
    <row r="316" ht="13.5" customHeight="1" spans="1:1">
      <c r="A316" s="21"/>
    </row>
    <row r="317" ht="13.5" customHeight="1" spans="1:1">
      <c r="A317" s="21"/>
    </row>
    <row r="318" ht="13.5" customHeight="1" spans="1:1">
      <c r="A318" s="21"/>
    </row>
    <row r="319" ht="13.5" customHeight="1" spans="1:1">
      <c r="A319" s="21"/>
    </row>
    <row r="320" ht="13.5" customHeight="1" spans="1:1">
      <c r="A320" s="21"/>
    </row>
    <row r="321" ht="13.5" customHeight="1" spans="1:1">
      <c r="A321" s="21"/>
    </row>
    <row r="322" ht="13.5" customHeight="1" spans="1:1">
      <c r="A322" s="21"/>
    </row>
    <row r="323" ht="13.5" customHeight="1" spans="1:1">
      <c r="A323" s="21"/>
    </row>
    <row r="324" ht="13.5" customHeight="1" spans="1:1">
      <c r="A324" s="21"/>
    </row>
    <row r="325" ht="13.5" customHeight="1" spans="1:1">
      <c r="A325" s="21"/>
    </row>
    <row r="326" ht="13.5" customHeight="1" spans="1:1">
      <c r="A326" s="21"/>
    </row>
    <row r="327" ht="13.5" customHeight="1" spans="1:1">
      <c r="A327" s="21"/>
    </row>
    <row r="328" ht="13.5" customHeight="1" spans="1:1">
      <c r="A328" s="21"/>
    </row>
    <row r="329" ht="13.5" customHeight="1" spans="1:1">
      <c r="A329" s="21"/>
    </row>
    <row r="330" ht="13.5" customHeight="1" spans="1:1">
      <c r="A330" s="21"/>
    </row>
    <row r="331" ht="13.5" customHeight="1" spans="1:1">
      <c r="A331" s="21"/>
    </row>
    <row r="332" ht="13.5" customHeight="1" spans="1:1">
      <c r="A332" s="21"/>
    </row>
    <row r="333" ht="13.5" customHeight="1" spans="1:1">
      <c r="A333" s="21"/>
    </row>
    <row r="334" ht="13.5" customHeight="1" spans="1:1">
      <c r="A334" s="21"/>
    </row>
    <row r="335" ht="13.5" customHeight="1" spans="1:1">
      <c r="A335" s="21"/>
    </row>
    <row r="336" ht="13.5" customHeight="1" spans="1:1">
      <c r="A336" s="21"/>
    </row>
    <row r="337" ht="13.5" customHeight="1" spans="1:1">
      <c r="A337" s="21"/>
    </row>
    <row r="338" ht="13.5" customHeight="1" spans="1:1">
      <c r="A338" s="21"/>
    </row>
    <row r="339" ht="13.5" customHeight="1" spans="1:1">
      <c r="A339" s="21"/>
    </row>
    <row r="340" ht="13.5" customHeight="1" spans="1:1">
      <c r="A340" s="21"/>
    </row>
    <row r="341" ht="13.5" customHeight="1" spans="1:1">
      <c r="A341" s="21"/>
    </row>
    <row r="342" ht="13.5" customHeight="1" spans="1:1">
      <c r="A342" s="21"/>
    </row>
    <row r="343" ht="13.5" customHeight="1" spans="1:1">
      <c r="A343" s="21"/>
    </row>
    <row r="344" ht="13.5" customHeight="1" spans="1:1">
      <c r="A344" s="21"/>
    </row>
    <row r="345" ht="13.5" customHeight="1" spans="1:1">
      <c r="A345" s="21"/>
    </row>
    <row r="346" ht="13.5" customHeight="1" spans="1:1">
      <c r="A346" s="21"/>
    </row>
    <row r="347" ht="13.5" customHeight="1" spans="1:1">
      <c r="A347" s="21"/>
    </row>
    <row r="348" ht="13.5" customHeight="1" spans="1:1">
      <c r="A348" s="21"/>
    </row>
    <row r="349" ht="13.5" customHeight="1" spans="1:1">
      <c r="A349" s="21"/>
    </row>
    <row r="350" ht="13.5" customHeight="1" spans="1:1">
      <c r="A350" s="21"/>
    </row>
    <row r="351" ht="13.5" customHeight="1" spans="1:1">
      <c r="A351" s="21"/>
    </row>
    <row r="352" ht="13.5" customHeight="1" spans="1:1">
      <c r="A352" s="21"/>
    </row>
    <row r="353" ht="13.5" customHeight="1" spans="1:1">
      <c r="A353" s="21"/>
    </row>
    <row r="354" ht="13.5" customHeight="1" spans="1:1">
      <c r="A354" s="21"/>
    </row>
    <row r="355" ht="13.5" customHeight="1" spans="1:1">
      <c r="A355" s="21"/>
    </row>
    <row r="356" ht="13.5" customHeight="1" spans="1:1">
      <c r="A356" s="21"/>
    </row>
    <row r="357" ht="13.5" customHeight="1" spans="1:1">
      <c r="A357" s="21"/>
    </row>
    <row r="358" ht="13.5" customHeight="1" spans="1:1">
      <c r="A358" s="21"/>
    </row>
    <row r="359" ht="13.5" customHeight="1" spans="1:1">
      <c r="A359" s="21"/>
    </row>
    <row r="360" ht="13.5" customHeight="1" spans="1:1">
      <c r="A360" s="21"/>
    </row>
    <row r="361" ht="13.5" customHeight="1" spans="1:1">
      <c r="A361" s="21"/>
    </row>
    <row r="362" ht="13.5" customHeight="1" spans="1:1">
      <c r="A362" s="21"/>
    </row>
    <row r="363" ht="13.5" customHeight="1" spans="1:1">
      <c r="A363" s="21"/>
    </row>
    <row r="364" ht="13.5" customHeight="1" spans="1:1">
      <c r="A364" s="21"/>
    </row>
    <row r="365" ht="13.5" customHeight="1" spans="1:1">
      <c r="A365" s="21"/>
    </row>
    <row r="366" ht="13.5" customHeight="1" spans="1:1">
      <c r="A366" s="21"/>
    </row>
    <row r="367" ht="13.5" customHeight="1" spans="1:1">
      <c r="A367" s="21"/>
    </row>
    <row r="368" ht="13.5" customHeight="1" spans="1:1">
      <c r="A368" s="21"/>
    </row>
    <row r="369" ht="13.5" customHeight="1" spans="1:1">
      <c r="A369" s="21"/>
    </row>
    <row r="370" ht="13.5" customHeight="1" spans="1:1">
      <c r="A370" s="21"/>
    </row>
    <row r="371" ht="13.5" customHeight="1" spans="1:1">
      <c r="A371" s="21"/>
    </row>
    <row r="372" ht="13.5" customHeight="1" spans="1:1">
      <c r="A372" s="21"/>
    </row>
    <row r="373" ht="13.5" customHeight="1" spans="1:1">
      <c r="A373" s="21"/>
    </row>
    <row r="374" ht="13.5" customHeight="1" spans="1:1">
      <c r="A374" s="21"/>
    </row>
    <row r="375" ht="13.5" customHeight="1" spans="1:1">
      <c r="A375" s="21"/>
    </row>
    <row r="376" ht="13.5" customHeight="1" spans="1:1">
      <c r="A376" s="21"/>
    </row>
    <row r="377" ht="13.5" customHeight="1" spans="1:1">
      <c r="A377" s="21"/>
    </row>
    <row r="378" ht="13.5" customHeight="1" spans="1:1">
      <c r="A378" s="21"/>
    </row>
    <row r="379" ht="13.5" customHeight="1" spans="1:1">
      <c r="A379" s="21"/>
    </row>
    <row r="380" ht="13.5" customHeight="1" spans="1:1">
      <c r="A380" s="21"/>
    </row>
    <row r="381" ht="13.5" customHeight="1" spans="1:1">
      <c r="A381" s="21"/>
    </row>
    <row r="382" ht="13.5" customHeight="1" spans="1:1">
      <c r="A382" s="21"/>
    </row>
    <row r="383" ht="13.5" customHeight="1" spans="1:1">
      <c r="A383" s="21"/>
    </row>
    <row r="384" ht="13.5" customHeight="1" spans="1:1">
      <c r="A384" s="21"/>
    </row>
    <row r="385" ht="13.5" customHeight="1" spans="1:1">
      <c r="A385" s="21"/>
    </row>
    <row r="386" ht="13.5" customHeight="1" spans="1:1">
      <c r="A386" s="21"/>
    </row>
    <row r="387" ht="13.5" customHeight="1" spans="1:1">
      <c r="A387" s="21"/>
    </row>
    <row r="388" ht="13.5" customHeight="1" spans="1:1">
      <c r="A388" s="21"/>
    </row>
    <row r="389" ht="13.5" customHeight="1" spans="1:1">
      <c r="A389" s="21"/>
    </row>
    <row r="390" ht="13.5" customHeight="1" spans="1:1">
      <c r="A390" s="21"/>
    </row>
    <row r="391" ht="13.5" customHeight="1" spans="1:1">
      <c r="A391" s="21"/>
    </row>
    <row r="392" ht="13.5" customHeight="1" spans="1:1">
      <c r="A392" s="21"/>
    </row>
    <row r="393" ht="13.5" customHeight="1" spans="1:1">
      <c r="A393" s="21"/>
    </row>
    <row r="394" ht="13.5" customHeight="1" spans="1:1">
      <c r="A394" s="21"/>
    </row>
    <row r="395" ht="13.5" customHeight="1" spans="1:1">
      <c r="A395" s="21"/>
    </row>
    <row r="396" ht="13.5" customHeight="1" spans="1:1">
      <c r="A396" s="21"/>
    </row>
    <row r="397" ht="13.5" customHeight="1" spans="1:1">
      <c r="A397" s="21"/>
    </row>
    <row r="398" ht="13.5" customHeight="1" spans="1:1">
      <c r="A398" s="21"/>
    </row>
    <row r="399" ht="13.5" customHeight="1" spans="1:1">
      <c r="A399" s="21"/>
    </row>
    <row r="400" ht="13.5" customHeight="1" spans="1:1">
      <c r="A400" s="21"/>
    </row>
    <row r="401" ht="13.5" customHeight="1" spans="1:1">
      <c r="A401" s="21"/>
    </row>
    <row r="402" ht="13.5" customHeight="1" spans="1:1">
      <c r="A402" s="21"/>
    </row>
    <row r="403" ht="13.5" customHeight="1" spans="1:1">
      <c r="A403" s="21"/>
    </row>
    <row r="404" ht="13.5" customHeight="1" spans="1:1">
      <c r="A404" s="21"/>
    </row>
    <row r="405" ht="13.5" customHeight="1" spans="1:1">
      <c r="A405" s="21"/>
    </row>
    <row r="406" ht="13.5" customHeight="1" spans="1:1">
      <c r="A406" s="21"/>
    </row>
    <row r="407" ht="13.5" customHeight="1" spans="1:1">
      <c r="A407" s="21"/>
    </row>
    <row r="408" ht="13.5" customHeight="1" spans="1:1">
      <c r="A408" s="21"/>
    </row>
    <row r="409" ht="13.5" customHeight="1" spans="1:1">
      <c r="A409" s="21"/>
    </row>
    <row r="410" ht="13.5" customHeight="1" spans="1:1">
      <c r="A410" s="21"/>
    </row>
    <row r="411" ht="13.5" customHeight="1" spans="1:1">
      <c r="A411" s="21"/>
    </row>
    <row r="412" ht="13.5" customHeight="1" spans="1:1">
      <c r="A412" s="21"/>
    </row>
    <row r="413" ht="13.5" customHeight="1" spans="1:1">
      <c r="A413" s="21"/>
    </row>
    <row r="414" ht="13.5" customHeight="1" spans="1:1">
      <c r="A414" s="21"/>
    </row>
    <row r="415" ht="13.5" customHeight="1" spans="1:1">
      <c r="A415" s="21"/>
    </row>
    <row r="416" ht="13.5" customHeight="1" spans="1:1">
      <c r="A416" s="21"/>
    </row>
    <row r="417" ht="13.5" customHeight="1" spans="1:1">
      <c r="A417" s="21"/>
    </row>
    <row r="418" ht="13.5" customHeight="1" spans="1:1">
      <c r="A418" s="21"/>
    </row>
    <row r="419" ht="13.5" customHeight="1" spans="1:1">
      <c r="A419" s="21"/>
    </row>
    <row r="420" ht="13.5" customHeight="1" spans="1:1">
      <c r="A420" s="21"/>
    </row>
    <row r="421" ht="13.5" customHeight="1" spans="1:1">
      <c r="A421" s="21"/>
    </row>
    <row r="422" ht="13.5" customHeight="1" spans="1:1">
      <c r="A422" s="21"/>
    </row>
    <row r="423" ht="13.5" customHeight="1" spans="1:1">
      <c r="A423" s="21"/>
    </row>
    <row r="424" ht="13.5" customHeight="1" spans="1:1">
      <c r="A424" s="21"/>
    </row>
    <row r="425" ht="13.5" customHeight="1" spans="1:1">
      <c r="A425" s="21"/>
    </row>
    <row r="426" ht="13.5" customHeight="1" spans="1:1">
      <c r="A426" s="21"/>
    </row>
    <row r="427" ht="13.5" customHeight="1" spans="1:1">
      <c r="A427" s="21"/>
    </row>
    <row r="428" ht="13.5" customHeight="1" spans="1:1">
      <c r="A428" s="21"/>
    </row>
    <row r="429" ht="13.5" customHeight="1" spans="1:1">
      <c r="A429" s="21"/>
    </row>
    <row r="430" ht="13.5" customHeight="1" spans="1:1">
      <c r="A430" s="21"/>
    </row>
    <row r="431" ht="13.5" customHeight="1" spans="1:1">
      <c r="A431" s="21"/>
    </row>
    <row r="432" ht="13.5" customHeight="1" spans="1:1">
      <c r="A432" s="21"/>
    </row>
    <row r="433" ht="13.5" customHeight="1" spans="1:1">
      <c r="A433" s="21"/>
    </row>
    <row r="434" ht="13.5" customHeight="1" spans="1:1">
      <c r="A434" s="21"/>
    </row>
    <row r="435" ht="13.5" customHeight="1" spans="1:1">
      <c r="A435" s="21"/>
    </row>
    <row r="436" ht="13.5" customHeight="1" spans="1:1">
      <c r="A436" s="21"/>
    </row>
    <row r="437" ht="13.5" customHeight="1" spans="1:1">
      <c r="A437" s="21"/>
    </row>
    <row r="438" ht="13.5" customHeight="1" spans="1:1">
      <c r="A438" s="21"/>
    </row>
    <row r="439" ht="13.5" customHeight="1" spans="1:1">
      <c r="A439" s="21"/>
    </row>
    <row r="440" ht="13.5" customHeight="1" spans="1:1">
      <c r="A440" s="21"/>
    </row>
    <row r="441" ht="13.5" customHeight="1" spans="1:1">
      <c r="A441" s="21"/>
    </row>
    <row r="442" ht="13.5" customHeight="1" spans="1:1">
      <c r="A442" s="21"/>
    </row>
    <row r="443" ht="13.5" customHeight="1" spans="1:1">
      <c r="A443" s="21"/>
    </row>
    <row r="444" ht="13.5" customHeight="1" spans="1:1">
      <c r="A444" s="21"/>
    </row>
    <row r="445" ht="13.5" customHeight="1" spans="1:1">
      <c r="A445" s="21"/>
    </row>
    <row r="446" ht="13.5" customHeight="1" spans="1:1">
      <c r="A446" s="21"/>
    </row>
    <row r="447" ht="13.5" customHeight="1" spans="1:1">
      <c r="A447" s="21"/>
    </row>
    <row r="448" ht="13.5" customHeight="1" spans="1:1">
      <c r="A448" s="21"/>
    </row>
    <row r="449" ht="13.5" customHeight="1" spans="1:1">
      <c r="A449" s="21"/>
    </row>
    <row r="450" ht="13.5" customHeight="1" spans="1:1">
      <c r="A450" s="21"/>
    </row>
    <row r="451" ht="13.5" customHeight="1" spans="1:1">
      <c r="A451" s="21"/>
    </row>
    <row r="452" ht="13.5" customHeight="1" spans="1:1">
      <c r="A452" s="21"/>
    </row>
    <row r="453" ht="13.5" customHeight="1" spans="1:1">
      <c r="A453" s="21"/>
    </row>
    <row r="454" ht="13.5" customHeight="1" spans="1:1">
      <c r="A454" s="21"/>
    </row>
    <row r="455" ht="13.5" customHeight="1" spans="1:1">
      <c r="A455" s="21"/>
    </row>
    <row r="456" ht="13.5" customHeight="1" spans="1:1">
      <c r="A456" s="21"/>
    </row>
    <row r="457" ht="13.5" customHeight="1" spans="1:1">
      <c r="A457" s="21"/>
    </row>
    <row r="458" ht="13.5" customHeight="1" spans="1:1">
      <c r="A458" s="21"/>
    </row>
    <row r="459" ht="13.5" customHeight="1" spans="1:1">
      <c r="A459" s="21"/>
    </row>
    <row r="460" ht="13.5" customHeight="1" spans="1:1">
      <c r="A460" s="21"/>
    </row>
    <row r="461" ht="13.5" customHeight="1" spans="1:1">
      <c r="A461" s="21"/>
    </row>
    <row r="462" ht="13.5" customHeight="1" spans="1:1">
      <c r="A462" s="21"/>
    </row>
    <row r="463" ht="13.5" customHeight="1" spans="1:1">
      <c r="A463" s="21"/>
    </row>
    <row r="464" ht="13.5" customHeight="1" spans="1:1">
      <c r="A464" s="21"/>
    </row>
    <row r="465" ht="13.5" customHeight="1" spans="1:1">
      <c r="A465" s="21"/>
    </row>
    <row r="466" ht="13.5" customHeight="1" spans="1:1">
      <c r="A466" s="21"/>
    </row>
    <row r="467" ht="13.5" customHeight="1" spans="1:1">
      <c r="A467" s="21"/>
    </row>
    <row r="468" ht="13.5" customHeight="1" spans="1:1">
      <c r="A468" s="21"/>
    </row>
    <row r="469" ht="13.5" customHeight="1" spans="1:1">
      <c r="A469" s="21"/>
    </row>
    <row r="470" ht="13.5" customHeight="1" spans="1:1">
      <c r="A470" s="21"/>
    </row>
    <row r="471" ht="13.5" customHeight="1" spans="1:1">
      <c r="A471" s="21"/>
    </row>
    <row r="472" ht="13.5" customHeight="1" spans="1:1">
      <c r="A472" s="21"/>
    </row>
    <row r="473" ht="13.5" customHeight="1" spans="1:1">
      <c r="A473" s="21"/>
    </row>
    <row r="474" ht="13.5" customHeight="1" spans="1:1">
      <c r="A474" s="21"/>
    </row>
    <row r="475" ht="13.5" customHeight="1" spans="1:1">
      <c r="A475" s="21"/>
    </row>
    <row r="476" ht="13.5" customHeight="1" spans="1:1">
      <c r="A476" s="21"/>
    </row>
    <row r="477" ht="13.5" customHeight="1" spans="1:1">
      <c r="A477" s="21"/>
    </row>
    <row r="478" ht="13.5" customHeight="1" spans="1:1">
      <c r="A478" s="21"/>
    </row>
    <row r="479" ht="13.5" customHeight="1" spans="1:1">
      <c r="A479" s="21"/>
    </row>
    <row r="480" ht="13.5" customHeight="1" spans="1:1">
      <c r="A480" s="21"/>
    </row>
    <row r="481" ht="13.5" customHeight="1" spans="1:1">
      <c r="A481" s="21"/>
    </row>
    <row r="482" ht="13.5" customHeight="1" spans="1:1">
      <c r="A482" s="21"/>
    </row>
    <row r="483" ht="13.5" customHeight="1" spans="1:1">
      <c r="A483" s="21"/>
    </row>
    <row r="484" ht="13.5" customHeight="1" spans="1:1">
      <c r="A484" s="21"/>
    </row>
    <row r="485" ht="13.5" customHeight="1" spans="1:1">
      <c r="A485" s="21"/>
    </row>
    <row r="486" ht="13.5" customHeight="1" spans="1:1">
      <c r="A486" s="21"/>
    </row>
    <row r="487" ht="13.5" customHeight="1" spans="1:1">
      <c r="A487" s="21"/>
    </row>
    <row r="488" ht="13.5" customHeight="1" spans="1:1">
      <c r="A488" s="21"/>
    </row>
    <row r="489" ht="13.5" customHeight="1" spans="1:1">
      <c r="A489" s="21"/>
    </row>
    <row r="490" ht="13.5" customHeight="1" spans="1:1">
      <c r="A490" s="21"/>
    </row>
    <row r="491" ht="13.5" customHeight="1" spans="1:1">
      <c r="A491" s="21"/>
    </row>
    <row r="492" ht="13.5" customHeight="1" spans="1:1">
      <c r="A492" s="21"/>
    </row>
    <row r="493" ht="13.5" customHeight="1" spans="1:1">
      <c r="A493" s="21"/>
    </row>
    <row r="494" ht="13.5" customHeight="1" spans="1:1">
      <c r="A494" s="21"/>
    </row>
    <row r="495" ht="13.5" customHeight="1" spans="1:1">
      <c r="A495" s="21"/>
    </row>
    <row r="496" ht="13.5" customHeight="1" spans="1:1">
      <c r="A496" s="21"/>
    </row>
    <row r="497" ht="13.5" customHeight="1" spans="1:1">
      <c r="A497" s="21"/>
    </row>
    <row r="498" ht="13.5" customHeight="1" spans="1:1">
      <c r="A498" s="21"/>
    </row>
    <row r="499" ht="13.5" customHeight="1" spans="1:1">
      <c r="A499" s="21"/>
    </row>
    <row r="500" ht="13.5" customHeight="1" spans="1:1">
      <c r="A500" s="21"/>
    </row>
    <row r="501" ht="13.5" customHeight="1" spans="1:1">
      <c r="A501" s="21"/>
    </row>
    <row r="502" ht="13.5" customHeight="1" spans="1:1">
      <c r="A502" s="21"/>
    </row>
    <row r="503" ht="13.5" customHeight="1" spans="1:1">
      <c r="A503" s="21"/>
    </row>
    <row r="504" ht="13.5" customHeight="1" spans="1:1">
      <c r="A504" s="21"/>
    </row>
    <row r="505" ht="13.5" customHeight="1" spans="1:1">
      <c r="A505" s="21"/>
    </row>
    <row r="506" ht="13.5" customHeight="1" spans="1:1">
      <c r="A506" s="21"/>
    </row>
    <row r="507" ht="13.5" customHeight="1" spans="1:1">
      <c r="A507" s="21"/>
    </row>
    <row r="508" ht="13.5" customHeight="1" spans="1:1">
      <c r="A508" s="21"/>
    </row>
    <row r="509" ht="13.5" customHeight="1" spans="1:1">
      <c r="A509" s="21"/>
    </row>
    <row r="510" ht="13.5" customHeight="1" spans="1:1">
      <c r="A510" s="21"/>
    </row>
    <row r="511" ht="13.5" customHeight="1" spans="1:1">
      <c r="A511" s="21"/>
    </row>
    <row r="512" ht="13.5" customHeight="1" spans="1:1">
      <c r="A512" s="21"/>
    </row>
    <row r="513" ht="13.5" customHeight="1" spans="1:1">
      <c r="A513" s="21"/>
    </row>
    <row r="514" ht="13.5" customHeight="1" spans="1:1">
      <c r="A514" s="21"/>
    </row>
    <row r="515" ht="13.5" customHeight="1" spans="1:1">
      <c r="A515" s="21"/>
    </row>
    <row r="516" ht="13.5" customHeight="1" spans="1:1">
      <c r="A516" s="21"/>
    </row>
    <row r="517" ht="13.5" customHeight="1" spans="1:1">
      <c r="A517" s="21"/>
    </row>
    <row r="518" ht="13.5" customHeight="1" spans="1:1">
      <c r="A518" s="21"/>
    </row>
    <row r="519" ht="13.5" customHeight="1" spans="1:1">
      <c r="A519" s="21"/>
    </row>
    <row r="520" ht="13.5" customHeight="1" spans="1:1">
      <c r="A520" s="21"/>
    </row>
    <row r="521" ht="13.5" customHeight="1" spans="1:1">
      <c r="A521" s="21"/>
    </row>
    <row r="522" ht="13.5" customHeight="1" spans="1:1">
      <c r="A522" s="21"/>
    </row>
    <row r="523" ht="13.5" customHeight="1" spans="1:1">
      <c r="A523" s="21"/>
    </row>
    <row r="524" ht="13.5" customHeight="1" spans="1:1">
      <c r="A524" s="21"/>
    </row>
    <row r="525" ht="13.5" customHeight="1" spans="1:1">
      <c r="A525" s="21"/>
    </row>
    <row r="526" ht="13.5" customHeight="1" spans="1:1">
      <c r="A526" s="21"/>
    </row>
    <row r="527" ht="13.5" customHeight="1" spans="1:1">
      <c r="A527" s="21"/>
    </row>
    <row r="528" ht="13.5" customHeight="1" spans="1:1">
      <c r="A528" s="21"/>
    </row>
    <row r="529" ht="13.5" customHeight="1" spans="1:1">
      <c r="A529" s="21"/>
    </row>
    <row r="530" ht="13.5" customHeight="1" spans="1:1">
      <c r="A530" s="21"/>
    </row>
    <row r="531" ht="13.5" customHeight="1" spans="1:1">
      <c r="A531" s="21"/>
    </row>
    <row r="532" ht="13.5" customHeight="1" spans="1:1">
      <c r="A532" s="21"/>
    </row>
    <row r="533" ht="13.5" customHeight="1" spans="1:1">
      <c r="A533" s="21"/>
    </row>
    <row r="534" ht="13.5" customHeight="1" spans="1:1">
      <c r="A534" s="21"/>
    </row>
    <row r="535" ht="13.5" customHeight="1" spans="1:1">
      <c r="A535" s="21"/>
    </row>
    <row r="536" ht="13.5" customHeight="1" spans="1:1">
      <c r="A536" s="21"/>
    </row>
    <row r="537" ht="13.5" customHeight="1" spans="1:1">
      <c r="A537" s="21"/>
    </row>
    <row r="538" ht="13.5" customHeight="1" spans="1:1">
      <c r="A538" s="21"/>
    </row>
    <row r="539" ht="13.5" customHeight="1" spans="1:1">
      <c r="A539" s="21"/>
    </row>
    <row r="540" ht="13.5" customHeight="1" spans="1:1">
      <c r="A540" s="21"/>
    </row>
    <row r="541" ht="13.5" customHeight="1" spans="1:1">
      <c r="A541" s="21"/>
    </row>
    <row r="542" ht="13.5" customHeight="1" spans="1:1">
      <c r="A542" s="21"/>
    </row>
    <row r="543" ht="13.5" customHeight="1" spans="1:1">
      <c r="A543" s="21"/>
    </row>
    <row r="544" ht="13.5" customHeight="1" spans="1:1">
      <c r="A544" s="21"/>
    </row>
    <row r="545" ht="13.5" customHeight="1" spans="1:1">
      <c r="A545" s="21"/>
    </row>
    <row r="546" ht="13.5" customHeight="1" spans="1:1">
      <c r="A546" s="21"/>
    </row>
    <row r="547" ht="13.5" customHeight="1" spans="1:1">
      <c r="A547" s="21"/>
    </row>
    <row r="548" ht="13.5" customHeight="1" spans="1:1">
      <c r="A548" s="21"/>
    </row>
    <row r="549" ht="13.5" customHeight="1" spans="1:1">
      <c r="A549" s="21"/>
    </row>
    <row r="550" ht="13.5" customHeight="1" spans="1:1">
      <c r="A550" s="21"/>
    </row>
    <row r="551" ht="13.5" customHeight="1" spans="1:1">
      <c r="A551" s="21"/>
    </row>
    <row r="552" ht="13.5" customHeight="1" spans="1:1">
      <c r="A552" s="21"/>
    </row>
    <row r="553" ht="13.5" customHeight="1" spans="1:1">
      <c r="A553" s="21"/>
    </row>
    <row r="554" ht="13.5" customHeight="1" spans="1:1">
      <c r="A554" s="21"/>
    </row>
    <row r="555" ht="13.5" customHeight="1" spans="1:1">
      <c r="A555" s="21"/>
    </row>
    <row r="556" ht="13.5" customHeight="1" spans="1:1">
      <c r="A556" s="21"/>
    </row>
    <row r="557" ht="13.5" customHeight="1" spans="1:1">
      <c r="A557" s="21"/>
    </row>
    <row r="558" ht="13.5" customHeight="1" spans="1:1">
      <c r="A558" s="21"/>
    </row>
    <row r="559" ht="13.5" customHeight="1" spans="1:1">
      <c r="A559" s="21"/>
    </row>
    <row r="560" ht="13.5" customHeight="1" spans="1:1">
      <c r="A560" s="21"/>
    </row>
    <row r="561" ht="13.5" customHeight="1" spans="1:1">
      <c r="A561" s="21"/>
    </row>
    <row r="562" ht="13.5" customHeight="1" spans="1:1">
      <c r="A562" s="21"/>
    </row>
    <row r="563" ht="13.5" customHeight="1" spans="1:1">
      <c r="A563" s="21"/>
    </row>
    <row r="564" ht="13.5" customHeight="1" spans="1:1">
      <c r="A564" s="21"/>
    </row>
    <row r="565" ht="13.5" customHeight="1" spans="1:1">
      <c r="A565" s="21"/>
    </row>
    <row r="566" ht="13.5" customHeight="1" spans="1:1">
      <c r="A566" s="21"/>
    </row>
    <row r="567" ht="13.5" customHeight="1" spans="1:1">
      <c r="A567" s="21"/>
    </row>
    <row r="568" ht="13.5" customHeight="1" spans="1:1">
      <c r="A568" s="21"/>
    </row>
    <row r="569" ht="13.5" customHeight="1" spans="1:1">
      <c r="A569" s="21"/>
    </row>
    <row r="570" ht="13.5" customHeight="1" spans="1:1">
      <c r="A570" s="21"/>
    </row>
    <row r="571" ht="13.5" customHeight="1" spans="1:1">
      <c r="A571" s="21"/>
    </row>
    <row r="572" ht="13.5" customHeight="1" spans="1:1">
      <c r="A572" s="21"/>
    </row>
    <row r="573" ht="13.5" customHeight="1" spans="1:1">
      <c r="A573" s="21"/>
    </row>
    <row r="574" ht="13.5" customHeight="1" spans="1:1">
      <c r="A574" s="21"/>
    </row>
    <row r="575" ht="13.5" customHeight="1" spans="1:1">
      <c r="A575" s="21"/>
    </row>
    <row r="576" ht="13.5" customHeight="1" spans="1:1">
      <c r="A576" s="21"/>
    </row>
    <row r="577" ht="13.5" customHeight="1" spans="1:1">
      <c r="A577" s="21"/>
    </row>
    <row r="578" ht="13.5" customHeight="1" spans="1:1">
      <c r="A578" s="21"/>
    </row>
    <row r="579" ht="13.5" customHeight="1" spans="1:1">
      <c r="A579" s="21"/>
    </row>
    <row r="580" ht="13.5" customHeight="1" spans="1:1">
      <c r="A580" s="21"/>
    </row>
    <row r="581" ht="13.5" customHeight="1" spans="1:1">
      <c r="A581" s="21"/>
    </row>
    <row r="582" ht="13.5" customHeight="1" spans="1:1">
      <c r="A582" s="21"/>
    </row>
    <row r="583" ht="13.5" customHeight="1" spans="1:1">
      <c r="A583" s="21"/>
    </row>
    <row r="584" ht="13.5" customHeight="1" spans="1:1">
      <c r="A584" s="21"/>
    </row>
    <row r="585" ht="13.5" customHeight="1" spans="1:1">
      <c r="A585" s="21"/>
    </row>
    <row r="586" ht="13.5" customHeight="1" spans="1:1">
      <c r="A586" s="21"/>
    </row>
    <row r="587" ht="13.5" customHeight="1" spans="1:1">
      <c r="A587" s="21"/>
    </row>
    <row r="588" ht="13.5" customHeight="1" spans="1:1">
      <c r="A588" s="21"/>
    </row>
    <row r="589" ht="13.5" customHeight="1" spans="1:1">
      <c r="A589" s="21"/>
    </row>
    <row r="590" ht="13.5" customHeight="1" spans="1:1">
      <c r="A590" s="21"/>
    </row>
    <row r="591" ht="13.5" customHeight="1" spans="1:1">
      <c r="A591" s="21"/>
    </row>
    <row r="592" ht="13.5" customHeight="1" spans="1:1">
      <c r="A592" s="21"/>
    </row>
    <row r="593" ht="13.5" customHeight="1" spans="1:1">
      <c r="A593" s="21"/>
    </row>
    <row r="594" ht="13.5" customHeight="1" spans="1:1">
      <c r="A594" s="21"/>
    </row>
    <row r="595" ht="13.5" customHeight="1" spans="1:1">
      <c r="A595" s="21"/>
    </row>
    <row r="596" ht="13.5" customHeight="1" spans="1:1">
      <c r="A596" s="21"/>
    </row>
    <row r="597" ht="13.5" customHeight="1" spans="1:1">
      <c r="A597" s="21"/>
    </row>
    <row r="598" ht="13.5" customHeight="1" spans="1:1">
      <c r="A598" s="21"/>
    </row>
    <row r="599" ht="13.5" customHeight="1" spans="1:1">
      <c r="A599" s="21"/>
    </row>
    <row r="600" ht="13.5" customHeight="1" spans="1:1">
      <c r="A600" s="21"/>
    </row>
    <row r="601" ht="13.5" customHeight="1" spans="1:1">
      <c r="A601" s="21"/>
    </row>
    <row r="602" ht="13.5" customHeight="1" spans="1:1">
      <c r="A602" s="21"/>
    </row>
    <row r="603" ht="13.5" customHeight="1" spans="1:1">
      <c r="A603" s="21"/>
    </row>
    <row r="604" ht="13.5" customHeight="1" spans="1:1">
      <c r="A604" s="21"/>
    </row>
    <row r="605" ht="13.5" customHeight="1" spans="1:1">
      <c r="A605" s="21"/>
    </row>
    <row r="606" ht="13.5" customHeight="1" spans="1:1">
      <c r="A606" s="21"/>
    </row>
    <row r="607" ht="13.5" customHeight="1" spans="1:1">
      <c r="A607" s="21"/>
    </row>
    <row r="608" ht="13.5" customHeight="1" spans="1:1">
      <c r="A608" s="21"/>
    </row>
    <row r="609" ht="13.5" customHeight="1" spans="1:1">
      <c r="A609" s="21"/>
    </row>
    <row r="610" ht="13.5" customHeight="1" spans="1:1">
      <c r="A610" s="21"/>
    </row>
    <row r="611" ht="13.5" customHeight="1" spans="1:1">
      <c r="A611" s="21"/>
    </row>
    <row r="612" ht="13.5" customHeight="1" spans="1:1">
      <c r="A612" s="21"/>
    </row>
    <row r="613" ht="13.5" customHeight="1" spans="1:1">
      <c r="A613" s="21"/>
    </row>
    <row r="614" ht="13.5" customHeight="1" spans="1:1">
      <c r="A614" s="21"/>
    </row>
    <row r="615" ht="13.5" customHeight="1" spans="1:1">
      <c r="A615" s="21"/>
    </row>
    <row r="616" ht="13.5" customHeight="1" spans="1:1">
      <c r="A616" s="21"/>
    </row>
    <row r="617" ht="13.5" customHeight="1" spans="1:1">
      <c r="A617" s="21"/>
    </row>
    <row r="618" ht="13.5" customHeight="1" spans="1:1">
      <c r="A618" s="21"/>
    </row>
    <row r="619" ht="13.5" customHeight="1" spans="1:1">
      <c r="A619" s="21"/>
    </row>
    <row r="620" ht="13.5" customHeight="1" spans="1:1">
      <c r="A620" s="21"/>
    </row>
    <row r="621" ht="13.5" customHeight="1" spans="1:1">
      <c r="A621" s="21"/>
    </row>
    <row r="622" ht="13.5" customHeight="1" spans="1:1">
      <c r="A622" s="21"/>
    </row>
    <row r="623" ht="13.5" customHeight="1" spans="1:1">
      <c r="A623" s="21"/>
    </row>
    <row r="624" ht="13.5" customHeight="1" spans="1:1">
      <c r="A624" s="21"/>
    </row>
    <row r="625" ht="13.5" customHeight="1" spans="1:1">
      <c r="A625" s="21"/>
    </row>
    <row r="626" ht="13.5" customHeight="1" spans="1:1">
      <c r="A626" s="21"/>
    </row>
    <row r="627" ht="13.5" customHeight="1" spans="1:1">
      <c r="A627" s="21"/>
    </row>
    <row r="628" ht="13.5" customHeight="1" spans="1:1">
      <c r="A628" s="21"/>
    </row>
    <row r="629" ht="13.5" customHeight="1" spans="1:1">
      <c r="A629" s="21"/>
    </row>
    <row r="630" ht="13.5" customHeight="1" spans="1:1">
      <c r="A630" s="21"/>
    </row>
    <row r="631" ht="13.5" customHeight="1" spans="1:1">
      <c r="A631" s="21"/>
    </row>
    <row r="632" ht="13.5" customHeight="1" spans="1:1">
      <c r="A632" s="21"/>
    </row>
    <row r="633" ht="13.5" customHeight="1" spans="1:1">
      <c r="A633" s="21"/>
    </row>
    <row r="634" ht="13.5" customHeight="1" spans="1:1">
      <c r="A634" s="21"/>
    </row>
    <row r="635" ht="13.5" customHeight="1" spans="1:1">
      <c r="A635" s="21"/>
    </row>
    <row r="636" ht="13.5" customHeight="1" spans="1:1">
      <c r="A636" s="21"/>
    </row>
    <row r="637" ht="13.5" customHeight="1" spans="1:1">
      <c r="A637" s="21"/>
    </row>
    <row r="638" ht="13.5" customHeight="1" spans="1:1">
      <c r="A638" s="21"/>
    </row>
    <row r="639" ht="13.5" customHeight="1" spans="1:1">
      <c r="A639" s="21"/>
    </row>
    <row r="640" ht="13.5" customHeight="1" spans="1:1">
      <c r="A640" s="21"/>
    </row>
    <row r="641" ht="13.5" customHeight="1" spans="1:1">
      <c r="A641" s="21"/>
    </row>
    <row r="642" ht="13.5" customHeight="1" spans="1:1">
      <c r="A642" s="21"/>
    </row>
    <row r="643" ht="13.5" customHeight="1" spans="1:1">
      <c r="A643" s="21"/>
    </row>
    <row r="644" ht="13.5" customHeight="1" spans="1:1">
      <c r="A644" s="21"/>
    </row>
    <row r="645" ht="13.5" customHeight="1" spans="1:1">
      <c r="A645" s="21"/>
    </row>
    <row r="646" ht="13.5" customHeight="1" spans="1:1">
      <c r="A646" s="21"/>
    </row>
    <row r="647" ht="13.5" customHeight="1" spans="1:1">
      <c r="A647" s="21"/>
    </row>
    <row r="648" ht="13.5" customHeight="1" spans="1:1">
      <c r="A648" s="21"/>
    </row>
    <row r="649" ht="13.5" customHeight="1" spans="1:1">
      <c r="A649" s="21"/>
    </row>
    <row r="650" ht="13.5" customHeight="1" spans="1:1">
      <c r="A650" s="21"/>
    </row>
    <row r="651" ht="13.5" customHeight="1" spans="1:1">
      <c r="A651" s="21"/>
    </row>
    <row r="652" ht="13.5" customHeight="1" spans="1:1">
      <c r="A652" s="21"/>
    </row>
    <row r="653" ht="13.5" customHeight="1" spans="1:1">
      <c r="A653" s="21"/>
    </row>
    <row r="654" ht="13.5" customHeight="1" spans="1:1">
      <c r="A654" s="21"/>
    </row>
    <row r="655" ht="13.5" customHeight="1" spans="1:1">
      <c r="A655" s="21"/>
    </row>
    <row r="656" ht="13.5" customHeight="1" spans="1:1">
      <c r="A656" s="21"/>
    </row>
    <row r="657" ht="13.5" customHeight="1" spans="1:1">
      <c r="A657" s="21"/>
    </row>
    <row r="658" ht="13.5" customHeight="1" spans="1:1">
      <c r="A658" s="21"/>
    </row>
    <row r="659" ht="13.5" customHeight="1" spans="1:1">
      <c r="A659" s="21"/>
    </row>
    <row r="660" ht="13.5" customHeight="1" spans="1:1">
      <c r="A660" s="21"/>
    </row>
    <row r="661" ht="13.5" customHeight="1" spans="1:1">
      <c r="A661" s="21"/>
    </row>
    <row r="662" ht="13.5" customHeight="1" spans="1:1">
      <c r="A662" s="21"/>
    </row>
    <row r="663" ht="13.5" customHeight="1" spans="1:1">
      <c r="A663" s="21"/>
    </row>
    <row r="664" ht="13.5" customHeight="1" spans="1:1">
      <c r="A664" s="21"/>
    </row>
    <row r="665" ht="13.5" customHeight="1" spans="1:1">
      <c r="A665" s="21"/>
    </row>
    <row r="666" ht="13.5" customHeight="1" spans="1:1">
      <c r="A666" s="21"/>
    </row>
    <row r="667" ht="13.5" customHeight="1" spans="1:1">
      <c r="A667" s="21"/>
    </row>
    <row r="668" ht="13.5" customHeight="1" spans="1:1">
      <c r="A668" s="21"/>
    </row>
    <row r="669" ht="13.5" customHeight="1" spans="1:1">
      <c r="A669" s="21"/>
    </row>
    <row r="670" ht="13.5" customHeight="1" spans="1:1">
      <c r="A670" s="21"/>
    </row>
    <row r="671" ht="13.5" customHeight="1" spans="1:1">
      <c r="A671" s="21"/>
    </row>
    <row r="672" ht="13.5" customHeight="1" spans="1:1">
      <c r="A672" s="21"/>
    </row>
    <row r="673" ht="13.5" customHeight="1" spans="1:1">
      <c r="A673" s="21"/>
    </row>
    <row r="674" ht="13.5" customHeight="1" spans="1:1">
      <c r="A674" s="21"/>
    </row>
    <row r="675" ht="13.5" customHeight="1" spans="1:1">
      <c r="A675" s="21"/>
    </row>
    <row r="676" ht="13.5" customHeight="1" spans="1:1">
      <c r="A676" s="21"/>
    </row>
    <row r="677" ht="13.5" customHeight="1" spans="1:1">
      <c r="A677" s="21"/>
    </row>
    <row r="678" ht="13.5" customHeight="1" spans="1:1">
      <c r="A678" s="21"/>
    </row>
    <row r="679" ht="13.5" customHeight="1" spans="1:1">
      <c r="A679" s="21"/>
    </row>
    <row r="680" ht="13.5" customHeight="1" spans="1:1">
      <c r="A680" s="21"/>
    </row>
    <row r="681" ht="13.5" customHeight="1" spans="1:1">
      <c r="A681" s="21"/>
    </row>
    <row r="682" ht="13.5" customHeight="1" spans="1:1">
      <c r="A682" s="21"/>
    </row>
    <row r="683" ht="13.5" customHeight="1" spans="1:1">
      <c r="A683" s="21"/>
    </row>
    <row r="684" ht="13.5" customHeight="1" spans="1:1">
      <c r="A684" s="21"/>
    </row>
    <row r="685" ht="13.5" customHeight="1" spans="1:1">
      <c r="A685" s="21"/>
    </row>
    <row r="686" ht="13.5" customHeight="1" spans="1:1">
      <c r="A686" s="21"/>
    </row>
    <row r="687" ht="13.5" customHeight="1" spans="1:1">
      <c r="A687" s="21"/>
    </row>
    <row r="688" ht="13.5" customHeight="1" spans="1:1">
      <c r="A688" s="21"/>
    </row>
    <row r="689" ht="13.5" customHeight="1" spans="1:1">
      <c r="A689" s="21"/>
    </row>
    <row r="690" ht="13.5" customHeight="1" spans="1:1">
      <c r="A690" s="21"/>
    </row>
    <row r="691" ht="13.5" customHeight="1" spans="1:1">
      <c r="A691" s="21"/>
    </row>
    <row r="692" ht="13.5" customHeight="1" spans="1:1">
      <c r="A692" s="21"/>
    </row>
    <row r="693" ht="13.5" customHeight="1" spans="1:1">
      <c r="A693" s="21"/>
    </row>
    <row r="694" ht="13.5" customHeight="1" spans="1:1">
      <c r="A694" s="21"/>
    </row>
    <row r="695" ht="13.5" customHeight="1" spans="1:1">
      <c r="A695" s="21"/>
    </row>
    <row r="696" ht="13.5" customHeight="1" spans="1:1">
      <c r="A696" s="21"/>
    </row>
    <row r="697" ht="13.5" customHeight="1" spans="1:1">
      <c r="A697" s="21"/>
    </row>
    <row r="698" ht="13.5" customHeight="1" spans="1:1">
      <c r="A698" s="21"/>
    </row>
    <row r="699" ht="13.5" customHeight="1" spans="1:1">
      <c r="A699" s="21"/>
    </row>
    <row r="700" ht="13.5" customHeight="1" spans="1:1">
      <c r="A700" s="21"/>
    </row>
    <row r="701" ht="13.5" customHeight="1" spans="1:1">
      <c r="A701" s="21"/>
    </row>
    <row r="702" ht="13.5" customHeight="1" spans="1:1">
      <c r="A702" s="21"/>
    </row>
    <row r="703" ht="13.5" customHeight="1" spans="1:1">
      <c r="A703" s="21"/>
    </row>
    <row r="704" ht="13.5" customHeight="1" spans="1:1">
      <c r="A704" s="21"/>
    </row>
    <row r="705" ht="13.5" customHeight="1" spans="1:1">
      <c r="A705" s="21"/>
    </row>
    <row r="706" ht="13.5" customHeight="1" spans="1:1">
      <c r="A706" s="21"/>
    </row>
    <row r="707" ht="13.5" customHeight="1" spans="1:1">
      <c r="A707" s="21"/>
    </row>
    <row r="708" ht="13.5" customHeight="1" spans="1:1">
      <c r="A708" s="21"/>
    </row>
    <row r="709" ht="13.5" customHeight="1" spans="1:1">
      <c r="A709" s="21"/>
    </row>
    <row r="710" ht="13.5" customHeight="1" spans="1:1">
      <c r="A710" s="21"/>
    </row>
    <row r="711" ht="13.5" customHeight="1" spans="1:1">
      <c r="A711" s="21"/>
    </row>
    <row r="712" ht="13.5" customHeight="1" spans="1:1">
      <c r="A712" s="21"/>
    </row>
    <row r="713" ht="13.5" customHeight="1" spans="1:1">
      <c r="A713" s="21"/>
    </row>
    <row r="714" ht="13.5" customHeight="1" spans="1:1">
      <c r="A714" s="21"/>
    </row>
    <row r="715" ht="13.5" customHeight="1" spans="1:1">
      <c r="A715" s="21"/>
    </row>
    <row r="716" ht="13.5" customHeight="1" spans="1:1">
      <c r="A716" s="21"/>
    </row>
    <row r="717" ht="13.5" customHeight="1" spans="1:1">
      <c r="A717" s="21"/>
    </row>
    <row r="718" ht="13.5" customHeight="1" spans="1:1">
      <c r="A718" s="21"/>
    </row>
    <row r="719" ht="13.5" customHeight="1" spans="1:1">
      <c r="A719" s="21"/>
    </row>
    <row r="720" ht="13.5" customHeight="1" spans="1:1">
      <c r="A720" s="21"/>
    </row>
    <row r="721" ht="13.5" customHeight="1" spans="1:1">
      <c r="A721" s="21"/>
    </row>
    <row r="722" ht="13.5" customHeight="1" spans="1:1">
      <c r="A722" s="21"/>
    </row>
    <row r="723" ht="13.5" customHeight="1" spans="1:1">
      <c r="A723" s="21"/>
    </row>
    <row r="724" ht="13.5" customHeight="1" spans="1:1">
      <c r="A724" s="21"/>
    </row>
    <row r="725" ht="13.5" customHeight="1" spans="1:1">
      <c r="A725" s="21"/>
    </row>
    <row r="726" ht="13.5" customHeight="1" spans="1:1">
      <c r="A726" s="21"/>
    </row>
    <row r="727" ht="13.5" customHeight="1" spans="1:1">
      <c r="A727" s="21"/>
    </row>
    <row r="728" ht="13.5" customHeight="1" spans="1:1">
      <c r="A728" s="21"/>
    </row>
    <row r="729" ht="13.5" customHeight="1" spans="1:1">
      <c r="A729" s="21"/>
    </row>
    <row r="730" ht="13.5" customHeight="1" spans="1:1">
      <c r="A730" s="21"/>
    </row>
    <row r="731" ht="13.5" customHeight="1" spans="1:1">
      <c r="A731" s="21"/>
    </row>
    <row r="732" ht="13.5" customHeight="1" spans="1:1">
      <c r="A732" s="21"/>
    </row>
    <row r="733" ht="13.5" customHeight="1" spans="1:1">
      <c r="A733" s="21"/>
    </row>
    <row r="734" ht="13.5" customHeight="1" spans="1:1">
      <c r="A734" s="21"/>
    </row>
    <row r="735" ht="13.5" customHeight="1" spans="1:1">
      <c r="A735" s="21"/>
    </row>
    <row r="736" ht="13.5" customHeight="1" spans="1:1">
      <c r="A736" s="21"/>
    </row>
    <row r="737" ht="13.5" customHeight="1" spans="1:1">
      <c r="A737" s="21"/>
    </row>
    <row r="738" ht="13.5" customHeight="1" spans="1:1">
      <c r="A738" s="21"/>
    </row>
    <row r="739" ht="13.5" customHeight="1" spans="1:1">
      <c r="A739" s="21"/>
    </row>
    <row r="740" ht="13.5" customHeight="1" spans="1:1">
      <c r="A740" s="21"/>
    </row>
    <row r="741" ht="13.5" customHeight="1" spans="1:1">
      <c r="A741" s="21"/>
    </row>
    <row r="742" ht="13.5" customHeight="1" spans="1:1">
      <c r="A742" s="21"/>
    </row>
    <row r="743" ht="13.5" customHeight="1" spans="1:1">
      <c r="A743" s="21"/>
    </row>
    <row r="744" ht="13.5" customHeight="1" spans="1:1">
      <c r="A744" s="21"/>
    </row>
    <row r="745" ht="13.5" customHeight="1" spans="1:1">
      <c r="A745" s="21"/>
    </row>
    <row r="746" ht="13.5" customHeight="1" spans="1:1">
      <c r="A746" s="21"/>
    </row>
    <row r="747" ht="13.5" customHeight="1" spans="1:1">
      <c r="A747" s="21"/>
    </row>
    <row r="748" ht="13.5" customHeight="1" spans="1:1">
      <c r="A748" s="21"/>
    </row>
    <row r="749" ht="13.5" customHeight="1" spans="1:1">
      <c r="A749" s="21"/>
    </row>
    <row r="750" ht="13.5" customHeight="1" spans="1:1">
      <c r="A750" s="21"/>
    </row>
    <row r="751" ht="13.5" customHeight="1" spans="1:1">
      <c r="A751" s="21"/>
    </row>
    <row r="752" ht="13.5" customHeight="1" spans="1:1">
      <c r="A752" s="21"/>
    </row>
    <row r="753" ht="13.5" customHeight="1" spans="1:1">
      <c r="A753" s="21"/>
    </row>
    <row r="754" ht="13.5" customHeight="1" spans="1:1">
      <c r="A754" s="21"/>
    </row>
    <row r="755" ht="13.5" customHeight="1" spans="1:1">
      <c r="A755" s="21"/>
    </row>
    <row r="756" ht="13.5" customHeight="1" spans="1:1">
      <c r="A756" s="21"/>
    </row>
    <row r="757" ht="13.5" customHeight="1" spans="1:1">
      <c r="A757" s="21"/>
    </row>
    <row r="758" ht="13.5" customHeight="1" spans="1:1">
      <c r="A758" s="21"/>
    </row>
    <row r="759" ht="13.5" customHeight="1" spans="1:1">
      <c r="A759" s="21"/>
    </row>
    <row r="760" ht="13.5" customHeight="1" spans="1:1">
      <c r="A760" s="21"/>
    </row>
    <row r="761" ht="13.5" customHeight="1" spans="1:1">
      <c r="A761" s="21"/>
    </row>
    <row r="762" ht="13.5" customHeight="1" spans="1:1">
      <c r="A762" s="21"/>
    </row>
    <row r="763" ht="13.5" customHeight="1" spans="1:1">
      <c r="A763" s="21"/>
    </row>
    <row r="764" ht="13.5" customHeight="1" spans="1:1">
      <c r="A764" s="21"/>
    </row>
    <row r="765" ht="13.5" customHeight="1" spans="1:1">
      <c r="A765" s="21"/>
    </row>
    <row r="766" ht="13.5" customHeight="1" spans="1:1">
      <c r="A766" s="21"/>
    </row>
    <row r="767" ht="13.5" customHeight="1" spans="1:1">
      <c r="A767" s="21"/>
    </row>
    <row r="768" ht="13.5" customHeight="1" spans="1:1">
      <c r="A768" s="21"/>
    </row>
    <row r="769" ht="13.5" customHeight="1" spans="1:1">
      <c r="A769" s="21"/>
    </row>
    <row r="770" ht="13.5" customHeight="1" spans="1:1">
      <c r="A770" s="21"/>
    </row>
    <row r="771" ht="13.5" customHeight="1" spans="1:1">
      <c r="A771" s="21"/>
    </row>
    <row r="772" ht="13.5" customHeight="1" spans="1:1">
      <c r="A772" s="21"/>
    </row>
    <row r="773" ht="13.5" customHeight="1" spans="1:1">
      <c r="A773" s="21"/>
    </row>
    <row r="774" ht="13.5" customHeight="1" spans="1:1">
      <c r="A774" s="21"/>
    </row>
    <row r="775" ht="13.5" customHeight="1" spans="1:1">
      <c r="A775" s="21"/>
    </row>
    <row r="776" ht="13.5" customHeight="1" spans="1:1">
      <c r="A776" s="21"/>
    </row>
    <row r="777" ht="13.5" customHeight="1" spans="1:1">
      <c r="A777" s="21"/>
    </row>
    <row r="778" ht="13.5" customHeight="1" spans="1:1">
      <c r="A778" s="21"/>
    </row>
    <row r="779" ht="13.5" customHeight="1" spans="1:1">
      <c r="A779" s="21"/>
    </row>
    <row r="780" ht="13.5" customHeight="1" spans="1:1">
      <c r="A780" s="21"/>
    </row>
    <row r="781" ht="13.5" customHeight="1" spans="1:1">
      <c r="A781" s="21"/>
    </row>
    <row r="782" ht="13.5" customHeight="1" spans="1:1">
      <c r="A782" s="21"/>
    </row>
    <row r="783" ht="13.5" customHeight="1" spans="1:1">
      <c r="A783" s="21"/>
    </row>
    <row r="784" ht="13.5" customHeight="1" spans="1:1">
      <c r="A784" s="21"/>
    </row>
    <row r="785" ht="13.5" customHeight="1" spans="1:1">
      <c r="A785" s="21"/>
    </row>
    <row r="786" ht="13.5" customHeight="1" spans="1:1">
      <c r="A786" s="21"/>
    </row>
    <row r="787" ht="13.5" customHeight="1" spans="1:1">
      <c r="A787" s="21"/>
    </row>
    <row r="788" ht="13.5" customHeight="1" spans="1:1">
      <c r="A788" s="21"/>
    </row>
    <row r="789" ht="13.5" customHeight="1" spans="1:1">
      <c r="A789" s="21"/>
    </row>
    <row r="790" ht="13.5" customHeight="1" spans="1:1">
      <c r="A790" s="21"/>
    </row>
    <row r="791" ht="13.5" customHeight="1" spans="1:1">
      <c r="A791" s="21"/>
    </row>
    <row r="792" ht="13.5" customHeight="1" spans="1:1">
      <c r="A792" s="21"/>
    </row>
    <row r="793" ht="13.5" customHeight="1" spans="1:1">
      <c r="A793" s="21"/>
    </row>
    <row r="794" ht="13.5" customHeight="1" spans="1:1">
      <c r="A794" s="21"/>
    </row>
    <row r="795" ht="13.5" customHeight="1" spans="1:1">
      <c r="A795" s="21"/>
    </row>
    <row r="796" ht="13.5" customHeight="1" spans="1:1">
      <c r="A796" s="21"/>
    </row>
    <row r="797" ht="13.5" customHeight="1" spans="1:1">
      <c r="A797" s="21"/>
    </row>
    <row r="798" ht="13.5" customHeight="1" spans="1:1">
      <c r="A798" s="21"/>
    </row>
    <row r="799" ht="13.5" customHeight="1" spans="1:1">
      <c r="A799" s="21"/>
    </row>
    <row r="800" ht="13.5" customHeight="1" spans="1:1">
      <c r="A800" s="21"/>
    </row>
    <row r="801" ht="13.5" customHeight="1" spans="1:1">
      <c r="A801" s="21"/>
    </row>
    <row r="802" ht="13.5" customHeight="1" spans="1:1">
      <c r="A802" s="21"/>
    </row>
    <row r="803" ht="13.5" customHeight="1" spans="1:1">
      <c r="A803" s="21"/>
    </row>
    <row r="804" ht="13.5" customHeight="1" spans="1:1">
      <c r="A804" s="21"/>
    </row>
    <row r="805" ht="13.5" customHeight="1" spans="1:1">
      <c r="A805" s="21"/>
    </row>
    <row r="806" ht="13.5" customHeight="1" spans="1:1">
      <c r="A806" s="21"/>
    </row>
    <row r="807" ht="13.5" customHeight="1" spans="1:1">
      <c r="A807" s="21"/>
    </row>
    <row r="808" ht="13.5" customHeight="1" spans="1:1">
      <c r="A808" s="21"/>
    </row>
    <row r="809" ht="13.5" customHeight="1" spans="1:1">
      <c r="A809" s="21"/>
    </row>
    <row r="810" ht="13.5" customHeight="1" spans="1:1">
      <c r="A810" s="21"/>
    </row>
    <row r="811" ht="13.5" customHeight="1" spans="1:1">
      <c r="A811" s="21"/>
    </row>
    <row r="812" ht="13.5" customHeight="1" spans="1:1">
      <c r="A812" s="21"/>
    </row>
    <row r="813" ht="13.5" customHeight="1" spans="1:1">
      <c r="A813" s="21"/>
    </row>
    <row r="814" ht="13.5" customHeight="1" spans="1:1">
      <c r="A814" s="21"/>
    </row>
    <row r="815" ht="13.5" customHeight="1" spans="1:1">
      <c r="A815" s="21"/>
    </row>
    <row r="816" ht="13.5" customHeight="1" spans="1:1">
      <c r="A816" s="21"/>
    </row>
    <row r="817" ht="13.5" customHeight="1" spans="1:1">
      <c r="A817" s="21"/>
    </row>
    <row r="818" ht="13.5" customHeight="1" spans="1:1">
      <c r="A818" s="21"/>
    </row>
    <row r="819" ht="13.5" customHeight="1" spans="1:1">
      <c r="A819" s="21"/>
    </row>
    <row r="820" ht="13.5" customHeight="1" spans="1:1">
      <c r="A820" s="21"/>
    </row>
    <row r="821" ht="13.5" customHeight="1" spans="1:1">
      <c r="A821" s="21"/>
    </row>
    <row r="822" ht="13.5" customHeight="1" spans="1:1">
      <c r="A822" s="21"/>
    </row>
    <row r="823" ht="13.5" customHeight="1" spans="1:1">
      <c r="A823" s="21"/>
    </row>
    <row r="824" ht="13.5" customHeight="1" spans="1:1">
      <c r="A824" s="21"/>
    </row>
    <row r="825" ht="13.5" customHeight="1" spans="1:1">
      <c r="A825" s="21"/>
    </row>
    <row r="826" ht="13.5" customHeight="1" spans="1:1">
      <c r="A826" s="21"/>
    </row>
    <row r="827" ht="13.5" customHeight="1" spans="1:1">
      <c r="A827" s="21"/>
    </row>
    <row r="828" ht="13.5" customHeight="1" spans="1:1">
      <c r="A828" s="21"/>
    </row>
    <row r="829" ht="13.5" customHeight="1" spans="1:1">
      <c r="A829" s="21"/>
    </row>
    <row r="830" ht="13.5" customHeight="1" spans="1:1">
      <c r="A830" s="21"/>
    </row>
    <row r="831" ht="13.5" customHeight="1" spans="1:1">
      <c r="A831" s="21"/>
    </row>
    <row r="832" ht="13.5" customHeight="1" spans="1:1">
      <c r="A832" s="21"/>
    </row>
    <row r="833" ht="13.5" customHeight="1" spans="1:1">
      <c r="A833" s="21"/>
    </row>
    <row r="834" ht="13.5" customHeight="1" spans="1:1">
      <c r="A834" s="21"/>
    </row>
    <row r="835" ht="13.5" customHeight="1" spans="1:1">
      <c r="A835" s="21"/>
    </row>
    <row r="836" ht="13.5" customHeight="1" spans="1:1">
      <c r="A836" s="21"/>
    </row>
    <row r="837" ht="13.5" customHeight="1" spans="1:1">
      <c r="A837" s="21"/>
    </row>
    <row r="838" ht="13.5" customHeight="1" spans="1:1">
      <c r="A838" s="21"/>
    </row>
    <row r="839" ht="13.5" customHeight="1" spans="1:1">
      <c r="A839" s="21"/>
    </row>
    <row r="840" ht="13.5" customHeight="1" spans="1:1">
      <c r="A840" s="21"/>
    </row>
    <row r="841" ht="13.5" customHeight="1" spans="1:1">
      <c r="A841" s="21"/>
    </row>
    <row r="842" ht="13.5" customHeight="1" spans="1:1">
      <c r="A842" s="21"/>
    </row>
    <row r="843" ht="13.5" customHeight="1" spans="1:1">
      <c r="A843" s="21"/>
    </row>
    <row r="844" ht="13.5" customHeight="1" spans="1:1">
      <c r="A844" s="21"/>
    </row>
    <row r="845" ht="13.5" customHeight="1" spans="1:1">
      <c r="A845" s="21"/>
    </row>
    <row r="846" ht="13.5" customHeight="1" spans="1:1">
      <c r="A846" s="21"/>
    </row>
    <row r="847" ht="13.5" customHeight="1" spans="1:1">
      <c r="A847" s="21"/>
    </row>
    <row r="848" ht="13.5" customHeight="1" spans="1:1">
      <c r="A848" s="21"/>
    </row>
    <row r="849" ht="13.5" customHeight="1" spans="1:1">
      <c r="A849" s="21"/>
    </row>
    <row r="850" ht="13.5" customHeight="1" spans="1:1">
      <c r="A850" s="21"/>
    </row>
    <row r="851" ht="13.5" customHeight="1" spans="1:1">
      <c r="A851" s="21"/>
    </row>
    <row r="852" ht="13.5" customHeight="1" spans="1:1">
      <c r="A852" s="21"/>
    </row>
    <row r="853" ht="13.5" customHeight="1" spans="1:1">
      <c r="A853" s="21"/>
    </row>
    <row r="854" ht="13.5" customHeight="1" spans="1:1">
      <c r="A854" s="21"/>
    </row>
    <row r="855" ht="13.5" customHeight="1" spans="1:1">
      <c r="A855" s="21"/>
    </row>
    <row r="856" ht="13.5" customHeight="1" spans="1:1">
      <c r="A856" s="21"/>
    </row>
    <row r="857" ht="13.5" customHeight="1" spans="1:1">
      <c r="A857" s="21"/>
    </row>
    <row r="858" ht="13.5" customHeight="1" spans="1:1">
      <c r="A858" s="21"/>
    </row>
    <row r="859" ht="13.5" customHeight="1" spans="1:1">
      <c r="A859" s="21"/>
    </row>
    <row r="860" ht="13.5" customHeight="1" spans="1:1">
      <c r="A860" s="21"/>
    </row>
    <row r="861" ht="13.5" customHeight="1" spans="1:1">
      <c r="A861" s="21"/>
    </row>
    <row r="862" ht="13.5" customHeight="1" spans="1:1">
      <c r="A862" s="21"/>
    </row>
    <row r="863" ht="13.5" customHeight="1" spans="1:1">
      <c r="A863" s="21"/>
    </row>
    <row r="864" ht="13.5" customHeight="1" spans="1:1">
      <c r="A864" s="21"/>
    </row>
    <row r="865" ht="13.5" customHeight="1" spans="1:1">
      <c r="A865" s="21"/>
    </row>
    <row r="866" ht="13.5" customHeight="1" spans="1:1">
      <c r="A866" s="21"/>
    </row>
    <row r="867" ht="13.5" customHeight="1" spans="1:1">
      <c r="A867" s="21"/>
    </row>
    <row r="868" ht="13.5" customHeight="1" spans="1:1">
      <c r="A868" s="21"/>
    </row>
    <row r="869" ht="13.5" customHeight="1" spans="1:1">
      <c r="A869" s="21"/>
    </row>
    <row r="870" ht="13.5" customHeight="1" spans="1:1">
      <c r="A870" s="21"/>
    </row>
    <row r="871" ht="13.5" customHeight="1" spans="1:1">
      <c r="A871" s="21"/>
    </row>
    <row r="872" ht="13.5" customHeight="1" spans="1:1">
      <c r="A872" s="21"/>
    </row>
    <row r="873" ht="13.5" customHeight="1" spans="1:1">
      <c r="A873" s="21"/>
    </row>
    <row r="874" ht="13.5" customHeight="1" spans="1:1">
      <c r="A874" s="21"/>
    </row>
    <row r="875" ht="13.5" customHeight="1" spans="1:1">
      <c r="A875" s="21"/>
    </row>
    <row r="876" ht="13.5" customHeight="1" spans="1:1">
      <c r="A876" s="21"/>
    </row>
    <row r="877" ht="13.5" customHeight="1" spans="1:1">
      <c r="A877" s="21"/>
    </row>
    <row r="878" ht="13.5" customHeight="1" spans="1:1">
      <c r="A878" s="21"/>
    </row>
    <row r="879" ht="13.5" customHeight="1" spans="1:1">
      <c r="A879" s="21"/>
    </row>
    <row r="880" ht="13.5" customHeight="1" spans="1:1">
      <c r="A880" s="21"/>
    </row>
    <row r="881" ht="13.5" customHeight="1" spans="1:1">
      <c r="A881" s="21"/>
    </row>
    <row r="882" ht="13.5" customHeight="1" spans="1:1">
      <c r="A882" s="21"/>
    </row>
    <row r="883" ht="13.5" customHeight="1" spans="1:1">
      <c r="A883" s="21"/>
    </row>
    <row r="884" ht="13.5" customHeight="1" spans="1:1">
      <c r="A884" s="21"/>
    </row>
    <row r="885" ht="13.5" customHeight="1" spans="1:1">
      <c r="A885" s="21"/>
    </row>
    <row r="886" ht="13.5" customHeight="1" spans="1:1">
      <c r="A886" s="21"/>
    </row>
    <row r="887" ht="13.5" customHeight="1" spans="1:1">
      <c r="A887" s="21"/>
    </row>
    <row r="888" ht="13.5" customHeight="1" spans="1:1">
      <c r="A888" s="21"/>
    </row>
    <row r="889" ht="13.5" customHeight="1" spans="1:1">
      <c r="A889" s="21"/>
    </row>
    <row r="890" ht="13.5" customHeight="1" spans="1:1">
      <c r="A890" s="21"/>
    </row>
    <row r="891" ht="13.5" customHeight="1" spans="1:1">
      <c r="A891" s="21"/>
    </row>
    <row r="892" ht="13.5" customHeight="1" spans="1:1">
      <c r="A892" s="21"/>
    </row>
    <row r="893" ht="13.5" customHeight="1" spans="1:1">
      <c r="A893" s="21"/>
    </row>
    <row r="894" ht="13.5" customHeight="1" spans="1:1">
      <c r="A894" s="21"/>
    </row>
    <row r="895" ht="13.5" customHeight="1" spans="1:1">
      <c r="A895" s="21"/>
    </row>
    <row r="896" ht="13.5" customHeight="1" spans="1:1">
      <c r="A896" s="21"/>
    </row>
    <row r="897" ht="13.5" customHeight="1" spans="1:1">
      <c r="A897" s="21"/>
    </row>
    <row r="898" ht="13.5" customHeight="1" spans="1:1">
      <c r="A898" s="21"/>
    </row>
    <row r="899" ht="13.5" customHeight="1" spans="1:1">
      <c r="A899" s="21"/>
    </row>
    <row r="900" ht="13.5" customHeight="1" spans="1:1">
      <c r="A900" s="21"/>
    </row>
    <row r="901" ht="13.5" customHeight="1" spans="1:1">
      <c r="A901" s="21"/>
    </row>
    <row r="902" ht="13.5" customHeight="1" spans="1:1">
      <c r="A902" s="21"/>
    </row>
    <row r="903" ht="13.5" customHeight="1" spans="1:1">
      <c r="A903" s="21"/>
    </row>
    <row r="904" ht="13.5" customHeight="1" spans="1:1">
      <c r="A904" s="21"/>
    </row>
    <row r="905" ht="13.5" customHeight="1" spans="1:1">
      <c r="A905" s="21"/>
    </row>
    <row r="906" ht="13.5" customHeight="1" spans="1:1">
      <c r="A906" s="21"/>
    </row>
    <row r="907" ht="13.5" customHeight="1" spans="1:1">
      <c r="A907" s="21"/>
    </row>
    <row r="908" ht="13.5" customHeight="1" spans="1:1">
      <c r="A908" s="21"/>
    </row>
    <row r="909" ht="13.5" customHeight="1" spans="1:1">
      <c r="A909" s="21"/>
    </row>
    <row r="910" ht="13.5" customHeight="1" spans="1:1">
      <c r="A910" s="21"/>
    </row>
    <row r="911" ht="13.5" customHeight="1" spans="1:1">
      <c r="A911" s="21"/>
    </row>
    <row r="912" ht="13.5" customHeight="1" spans="1:1">
      <c r="A912" s="21"/>
    </row>
    <row r="913" ht="13.5" customHeight="1" spans="1:1">
      <c r="A913" s="21"/>
    </row>
    <row r="914" ht="13.5" customHeight="1" spans="1:1">
      <c r="A914" s="21"/>
    </row>
    <row r="915" ht="13.5" customHeight="1" spans="1:1">
      <c r="A915" s="21"/>
    </row>
    <row r="916" ht="13.5" customHeight="1" spans="1:1">
      <c r="A916" s="21"/>
    </row>
    <row r="917" ht="13.5" customHeight="1" spans="1:1">
      <c r="A917" s="21"/>
    </row>
    <row r="918" ht="13.5" customHeight="1" spans="1:1">
      <c r="A918" s="21"/>
    </row>
    <row r="919" ht="13.5" customHeight="1" spans="1:1">
      <c r="A919" s="21"/>
    </row>
    <row r="920" ht="13.5" customHeight="1" spans="1:1">
      <c r="A920" s="21"/>
    </row>
    <row r="921" ht="13.5" customHeight="1" spans="1:1">
      <c r="A921" s="21"/>
    </row>
    <row r="922" ht="13.5" customHeight="1" spans="1:1">
      <c r="A922" s="21"/>
    </row>
    <row r="923" ht="13.5" customHeight="1" spans="1:1">
      <c r="A923" s="21"/>
    </row>
    <row r="924" ht="13.5" customHeight="1" spans="1:1">
      <c r="A924" s="21"/>
    </row>
    <row r="925" ht="13.5" customHeight="1" spans="1:1">
      <c r="A925" s="21"/>
    </row>
    <row r="926" ht="13.5" customHeight="1" spans="1:1">
      <c r="A926" s="21"/>
    </row>
    <row r="927" ht="13.5" customHeight="1" spans="1:1">
      <c r="A927" s="21"/>
    </row>
    <row r="928" ht="13.5" customHeight="1" spans="1:1">
      <c r="A928" s="21"/>
    </row>
    <row r="929" ht="13.5" customHeight="1" spans="1:1">
      <c r="A929" s="21"/>
    </row>
    <row r="930" ht="13.5" customHeight="1" spans="1:1">
      <c r="A930" s="21"/>
    </row>
    <row r="931" ht="13.5" customHeight="1" spans="1:1">
      <c r="A931" s="21"/>
    </row>
    <row r="932" ht="13.5" customHeight="1" spans="1:1">
      <c r="A932" s="21"/>
    </row>
    <row r="933" ht="13.5" customHeight="1" spans="1:1">
      <c r="A933" s="21"/>
    </row>
    <row r="934" ht="13.5" customHeight="1" spans="1:1">
      <c r="A934" s="21"/>
    </row>
    <row r="935" ht="13.5" customHeight="1" spans="1:1">
      <c r="A935" s="21"/>
    </row>
    <row r="936" ht="13.5" customHeight="1" spans="1:1">
      <c r="A936" s="21"/>
    </row>
    <row r="937" ht="13.5" customHeight="1" spans="1:1">
      <c r="A937" s="21"/>
    </row>
    <row r="938" ht="13.5" customHeight="1" spans="1:1">
      <c r="A938" s="21"/>
    </row>
    <row r="939" ht="13.5" customHeight="1" spans="1:1">
      <c r="A939" s="21"/>
    </row>
    <row r="940" ht="13.5" customHeight="1" spans="1:1">
      <c r="A940" s="21"/>
    </row>
    <row r="941" ht="13.5" customHeight="1" spans="1:1">
      <c r="A941" s="21"/>
    </row>
    <row r="942" ht="13.5" customHeight="1" spans="1:1">
      <c r="A942" s="21"/>
    </row>
    <row r="943" ht="13.5" customHeight="1" spans="1:1">
      <c r="A943" s="21"/>
    </row>
    <row r="944" ht="13.5" customHeight="1" spans="1:1">
      <c r="A944" s="21"/>
    </row>
    <row r="945" ht="13.5" customHeight="1" spans="1:1">
      <c r="A945" s="21"/>
    </row>
    <row r="946" ht="13.5" customHeight="1" spans="1:1">
      <c r="A946" s="21"/>
    </row>
    <row r="947" ht="13.5" customHeight="1" spans="1:1">
      <c r="A947" s="21"/>
    </row>
    <row r="948" ht="13.5" customHeight="1" spans="1:1">
      <c r="A948" s="21"/>
    </row>
    <row r="949" ht="13.5" customHeight="1" spans="1:1">
      <c r="A949" s="21"/>
    </row>
    <row r="950" ht="13.5" customHeight="1" spans="1:1">
      <c r="A950" s="21"/>
    </row>
    <row r="951" ht="13.5" customHeight="1" spans="1:1">
      <c r="A951" s="21"/>
    </row>
    <row r="952" ht="13.5" customHeight="1" spans="1:1">
      <c r="A952" s="21"/>
    </row>
    <row r="953" ht="13.5" customHeight="1" spans="1:1">
      <c r="A953" s="21"/>
    </row>
    <row r="954" ht="13.5" customHeight="1" spans="1:1">
      <c r="A954" s="21"/>
    </row>
    <row r="955" ht="13.5" customHeight="1" spans="1:1">
      <c r="A955" s="21"/>
    </row>
    <row r="956" ht="13.5" customHeight="1" spans="1:1">
      <c r="A956" s="21"/>
    </row>
    <row r="957" ht="13.5" customHeight="1" spans="1:1">
      <c r="A957" s="21"/>
    </row>
    <row r="958" ht="13.5" customHeight="1" spans="1:1">
      <c r="A958" s="21"/>
    </row>
    <row r="959" ht="13.5" customHeight="1" spans="1:1">
      <c r="A959" s="21"/>
    </row>
    <row r="960" ht="13.5" customHeight="1" spans="1:1">
      <c r="A960" s="21"/>
    </row>
    <row r="961" ht="13.5" customHeight="1" spans="1:1">
      <c r="A961" s="21"/>
    </row>
    <row r="962" ht="13.5" customHeight="1" spans="1:1">
      <c r="A962" s="21"/>
    </row>
    <row r="963" ht="13.5" customHeight="1" spans="1:1">
      <c r="A963" s="21"/>
    </row>
    <row r="964" ht="13.5" customHeight="1" spans="1:1">
      <c r="A964" s="21"/>
    </row>
    <row r="965" ht="13.5" customHeight="1" spans="1:1">
      <c r="A965" s="21"/>
    </row>
    <row r="966" ht="13.5" customHeight="1" spans="1:1">
      <c r="A966" s="21"/>
    </row>
    <row r="967" ht="13.5" customHeight="1" spans="1:1">
      <c r="A967" s="21"/>
    </row>
    <row r="968" ht="13.5" customHeight="1" spans="1:1">
      <c r="A968" s="21"/>
    </row>
    <row r="969" ht="13.5" customHeight="1" spans="1:1">
      <c r="A969" s="21"/>
    </row>
    <row r="970" ht="13.5" customHeight="1" spans="1:1">
      <c r="A970" s="21"/>
    </row>
    <row r="971" ht="13.5" customHeight="1" spans="1:1">
      <c r="A971" s="21"/>
    </row>
    <row r="972" ht="13.5" customHeight="1" spans="1:1">
      <c r="A972" s="21"/>
    </row>
    <row r="973" ht="13.5" customHeight="1" spans="1:1">
      <c r="A973" s="21"/>
    </row>
    <row r="974" ht="13.5" customHeight="1" spans="1:1">
      <c r="A974" s="21"/>
    </row>
    <row r="975" ht="13.5" customHeight="1" spans="1:1">
      <c r="A975" s="21"/>
    </row>
    <row r="976" ht="13.5" customHeight="1" spans="1:1">
      <c r="A976" s="21"/>
    </row>
    <row r="977" ht="13.5" customHeight="1" spans="1:1">
      <c r="A977" s="21"/>
    </row>
    <row r="978" ht="13.5" customHeight="1" spans="1:1">
      <c r="A978" s="21"/>
    </row>
    <row r="979" ht="13.5" customHeight="1" spans="1:1">
      <c r="A979" s="21"/>
    </row>
    <row r="980" ht="13.5" customHeight="1" spans="1:1">
      <c r="A980" s="21"/>
    </row>
    <row r="981" ht="13.5" customHeight="1" spans="1:1">
      <c r="A981" s="21"/>
    </row>
    <row r="982" ht="13.5" customHeight="1" spans="1:1">
      <c r="A982" s="21"/>
    </row>
    <row r="983" ht="13.5" customHeight="1" spans="1:1">
      <c r="A983" s="21"/>
    </row>
    <row r="984" ht="13.5" customHeight="1" spans="1:1">
      <c r="A984" s="21"/>
    </row>
    <row r="985" ht="13.5" customHeight="1" spans="1:1">
      <c r="A985" s="21"/>
    </row>
    <row r="986" ht="13.5" customHeight="1" spans="1:1">
      <c r="A986" s="21"/>
    </row>
    <row r="987" ht="13.5" customHeight="1" spans="1:1">
      <c r="A987" s="21"/>
    </row>
    <row r="988" ht="13.5" customHeight="1" spans="1:1">
      <c r="A988" s="21"/>
    </row>
    <row r="989" ht="13.5" customHeight="1" spans="1:1">
      <c r="A989" s="21"/>
    </row>
    <row r="990" ht="13.5" customHeight="1" spans="1:1">
      <c r="A990" s="21"/>
    </row>
    <row r="991" ht="13.5" customHeight="1" spans="1:1">
      <c r="A991" s="21"/>
    </row>
    <row r="992" ht="13.5" customHeight="1" spans="1:1">
      <c r="A992" s="21"/>
    </row>
    <row r="993" ht="13.5" customHeight="1" spans="1:1">
      <c r="A993" s="21"/>
    </row>
    <row r="994" ht="13.5" customHeight="1" spans="1:1">
      <c r="A994" s="21"/>
    </row>
    <row r="995" ht="13.5" customHeight="1" spans="1:1">
      <c r="A995" s="21"/>
    </row>
    <row r="996" ht="13.5" customHeight="1" spans="1:1">
      <c r="A996" s="21"/>
    </row>
    <row r="997" ht="13.5" customHeight="1" spans="1:1">
      <c r="A997" s="21"/>
    </row>
    <row r="998" ht="13.5" customHeight="1" spans="1:1">
      <c r="A998" s="21"/>
    </row>
    <row r="999" ht="13.5" customHeight="1" spans="1:1">
      <c r="A999" s="21"/>
    </row>
    <row r="1000" ht="13.5" customHeight="1" spans="1:1">
      <c r="A1000" s="21"/>
    </row>
  </sheetData>
  <pageMargins left="0.7" right="0.7" top="0.75" bottom="0.75" header="0" footer="0"/>
  <pageSetup paperSize="1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0"/>
  <sheetViews>
    <sheetView workbookViewId="0">
      <selection activeCell="A1" sqref="A1"/>
    </sheetView>
  </sheetViews>
  <sheetFormatPr defaultColWidth="14.4285714285714" defaultRowHeight="15" customHeight="1" outlineLevelCol="3"/>
  <cols>
    <col min="1" max="1" width="9.14285714285714" customWidth="1"/>
    <col min="2" max="2" width="16.2857142857143" customWidth="1"/>
    <col min="3" max="3" width="36.4285714285714" customWidth="1"/>
    <col min="4" max="4" width="11.2857142857143" customWidth="1"/>
    <col min="5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41896</v>
      </c>
      <c r="B2" s="3" t="s">
        <v>44</v>
      </c>
      <c r="C2" s="3" t="s">
        <v>86</v>
      </c>
      <c r="D2" s="4">
        <v>71.35</v>
      </c>
    </row>
    <row r="3" ht="13.5" customHeight="1" spans="1:4">
      <c r="A3" s="2">
        <v>41897</v>
      </c>
      <c r="B3" s="3" t="s">
        <v>44</v>
      </c>
      <c r="C3" s="3" t="s">
        <v>102</v>
      </c>
      <c r="D3" s="4">
        <v>38.7</v>
      </c>
    </row>
    <row r="4" ht="13.5" customHeight="1" spans="1:4">
      <c r="A4" s="2">
        <v>41909</v>
      </c>
      <c r="B4" s="3" t="s">
        <v>44</v>
      </c>
      <c r="C4" s="3" t="s">
        <v>142</v>
      </c>
      <c r="D4" s="4">
        <v>13.7</v>
      </c>
    </row>
    <row r="5" ht="13.5" customHeight="1" spans="1:4">
      <c r="A5" s="2">
        <v>41896</v>
      </c>
      <c r="B5" s="3" t="s">
        <v>44</v>
      </c>
      <c r="C5" s="3" t="s">
        <v>143</v>
      </c>
      <c r="D5" s="4">
        <v>353.5</v>
      </c>
    </row>
    <row r="6" ht="13.5" customHeight="1" spans="1:4">
      <c r="A6" s="2">
        <v>41889</v>
      </c>
      <c r="B6" s="3" t="s">
        <v>106</v>
      </c>
      <c r="C6" s="3" t="s">
        <v>144</v>
      </c>
      <c r="D6" s="4">
        <v>102</v>
      </c>
    </row>
    <row r="7" ht="13.5" customHeight="1" spans="1:4">
      <c r="A7" s="2">
        <v>41894</v>
      </c>
      <c r="B7" s="3" t="s">
        <v>7</v>
      </c>
      <c r="C7" s="3" t="s">
        <v>145</v>
      </c>
      <c r="D7" s="4">
        <v>27.5</v>
      </c>
    </row>
    <row r="8" ht="13.5" customHeight="1" spans="1:4">
      <c r="A8" s="2">
        <v>41890</v>
      </c>
      <c r="B8" s="3" t="s">
        <v>11</v>
      </c>
      <c r="C8" s="3" t="s">
        <v>146</v>
      </c>
      <c r="D8" s="4">
        <v>50.61</v>
      </c>
    </row>
    <row r="9" ht="13.5" customHeight="1" spans="1:4">
      <c r="A9" s="2">
        <v>41888</v>
      </c>
      <c r="B9" s="3" t="s">
        <v>11</v>
      </c>
      <c r="C9" s="3" t="s">
        <v>147</v>
      </c>
      <c r="D9" s="4">
        <v>40.72</v>
      </c>
    </row>
    <row r="10" ht="13.5" customHeight="1" spans="1:4">
      <c r="A10" s="2">
        <v>41892</v>
      </c>
      <c r="B10" s="3" t="s">
        <v>11</v>
      </c>
      <c r="C10" s="3" t="s">
        <v>148</v>
      </c>
      <c r="D10" s="4">
        <v>28.55</v>
      </c>
    </row>
    <row r="11" ht="13.5" customHeight="1" spans="1:4">
      <c r="A11" s="2">
        <v>41901</v>
      </c>
      <c r="B11" s="3" t="s">
        <v>11</v>
      </c>
      <c r="C11" s="3" t="s">
        <v>149</v>
      </c>
      <c r="D11" s="4">
        <v>28.1</v>
      </c>
    </row>
    <row r="12" ht="13.5" customHeight="1" spans="1:4">
      <c r="A12" s="2">
        <v>41896</v>
      </c>
      <c r="B12" s="3" t="s">
        <v>11</v>
      </c>
      <c r="C12" s="3" t="s">
        <v>150</v>
      </c>
      <c r="D12" s="4">
        <v>12.4</v>
      </c>
    </row>
    <row r="13" ht="13.5" customHeight="1" spans="1:4">
      <c r="A13" s="2">
        <v>41883</v>
      </c>
      <c r="B13" s="3" t="s">
        <v>11</v>
      </c>
      <c r="C13" s="3" t="s">
        <v>151</v>
      </c>
      <c r="D13" s="4">
        <v>22.9</v>
      </c>
    </row>
    <row r="14" ht="13.5" customHeight="1" spans="1:4">
      <c r="A14" s="2">
        <v>41901</v>
      </c>
      <c r="B14" s="3" t="s">
        <v>11</v>
      </c>
      <c r="C14" s="3" t="s">
        <v>152</v>
      </c>
      <c r="D14" s="4">
        <v>25.3</v>
      </c>
    </row>
    <row r="15" ht="13.5" customHeight="1" spans="1:4">
      <c r="A15" s="2">
        <v>41909</v>
      </c>
      <c r="B15" s="3" t="s">
        <v>11</v>
      </c>
      <c r="C15" s="3" t="s">
        <v>153</v>
      </c>
      <c r="D15" s="4">
        <v>43.31</v>
      </c>
    </row>
    <row r="16" ht="13.5" customHeight="1" spans="1:4">
      <c r="A16" s="2">
        <v>41908</v>
      </c>
      <c r="B16" s="3" t="s">
        <v>11</v>
      </c>
      <c r="C16" s="3" t="s">
        <v>154</v>
      </c>
      <c r="D16" s="4">
        <v>23.9</v>
      </c>
    </row>
    <row r="17" ht="13.5" customHeight="1" spans="1:4">
      <c r="A17" s="2">
        <v>41912</v>
      </c>
      <c r="B17" s="3" t="s">
        <v>11</v>
      </c>
      <c r="C17" s="3" t="s">
        <v>60</v>
      </c>
      <c r="D17" s="4">
        <v>140</v>
      </c>
    </row>
    <row r="18" ht="13.5" customHeight="1" spans="1:4">
      <c r="A18" s="2">
        <v>41889</v>
      </c>
      <c r="B18" s="3" t="s">
        <v>13</v>
      </c>
      <c r="C18" s="3" t="s">
        <v>155</v>
      </c>
      <c r="D18" s="4">
        <v>300</v>
      </c>
    </row>
    <row r="19" ht="13.5" customHeight="1" spans="1:4">
      <c r="A19" s="2">
        <v>41893</v>
      </c>
      <c r="B19" s="3" t="s">
        <v>68</v>
      </c>
      <c r="C19" s="3" t="s">
        <v>69</v>
      </c>
      <c r="D19" s="4">
        <v>16.7</v>
      </c>
    </row>
    <row r="20" ht="13.5" customHeight="1" spans="1:4">
      <c r="A20" s="2">
        <v>41896</v>
      </c>
      <c r="B20" s="3" t="s">
        <v>68</v>
      </c>
      <c r="C20" s="3" t="s">
        <v>20</v>
      </c>
      <c r="D20" s="4">
        <v>39.85</v>
      </c>
    </row>
    <row r="21" ht="13.5" customHeight="1" spans="1:4">
      <c r="A21" s="2">
        <v>41887</v>
      </c>
      <c r="B21" s="3" t="s">
        <v>68</v>
      </c>
      <c r="C21" s="3" t="s">
        <v>20</v>
      </c>
      <c r="D21" s="4">
        <v>19.35</v>
      </c>
    </row>
    <row r="22" ht="13.5" customHeight="1" spans="1:4">
      <c r="A22" s="2">
        <v>41902</v>
      </c>
      <c r="B22" s="3" t="s">
        <v>68</v>
      </c>
      <c r="C22" s="3" t="s">
        <v>156</v>
      </c>
      <c r="D22" s="4">
        <v>68.55</v>
      </c>
    </row>
    <row r="23" ht="13.5" customHeight="1" spans="1:4">
      <c r="A23" s="2">
        <v>41908</v>
      </c>
      <c r="B23" s="3" t="s">
        <v>68</v>
      </c>
      <c r="C23" s="3" t="s">
        <v>20</v>
      </c>
      <c r="D23" s="4">
        <v>35.5</v>
      </c>
    </row>
    <row r="24" ht="13.5" customHeight="1" spans="1:4">
      <c r="A24" s="2">
        <v>41912</v>
      </c>
      <c r="B24" s="3" t="s">
        <v>68</v>
      </c>
      <c r="C24" s="3" t="s">
        <v>19</v>
      </c>
      <c r="D24" s="4">
        <v>37.7</v>
      </c>
    </row>
    <row r="25" ht="13.5" customHeight="1" spans="1:4">
      <c r="A25" s="2">
        <v>41893</v>
      </c>
      <c r="B25" s="3" t="s">
        <v>157</v>
      </c>
      <c r="C25" s="3" t="s">
        <v>158</v>
      </c>
      <c r="D25" s="4">
        <v>546</v>
      </c>
    </row>
    <row r="26" ht="13.5" customHeight="1" spans="1:4">
      <c r="A26" s="2">
        <v>41886</v>
      </c>
      <c r="B26" s="3" t="s">
        <v>157</v>
      </c>
      <c r="C26" s="3" t="s">
        <v>159</v>
      </c>
      <c r="D26" s="4">
        <v>400</v>
      </c>
    </row>
    <row r="27" ht="13.5" customHeight="1" spans="1:4">
      <c r="A27" s="2">
        <v>41889</v>
      </c>
      <c r="B27" s="3" t="s">
        <v>157</v>
      </c>
      <c r="C27" s="3" t="s">
        <v>160</v>
      </c>
      <c r="D27" s="4">
        <v>120</v>
      </c>
    </row>
    <row r="28" ht="13.5" customHeight="1" spans="1:4">
      <c r="A28" s="2">
        <v>41894</v>
      </c>
      <c r="B28" s="3" t="s">
        <v>157</v>
      </c>
      <c r="C28" s="3" t="s">
        <v>161</v>
      </c>
      <c r="D28" s="4">
        <v>1052.88</v>
      </c>
    </row>
    <row r="29" ht="13.5" customHeight="1" spans="1:4">
      <c r="A29" s="2">
        <v>41898</v>
      </c>
      <c r="B29" s="3" t="s">
        <v>157</v>
      </c>
      <c r="C29" s="3" t="s">
        <v>162</v>
      </c>
      <c r="D29" s="4">
        <v>80.1</v>
      </c>
    </row>
    <row r="30" ht="13.5" customHeight="1" spans="1:4">
      <c r="A30" s="2">
        <v>41887</v>
      </c>
      <c r="B30" s="3" t="s">
        <v>163</v>
      </c>
      <c r="C30" s="3" t="s">
        <v>164</v>
      </c>
      <c r="D30" s="4">
        <v>14</v>
      </c>
    </row>
    <row r="31" ht="13.5" customHeight="1" spans="1:4">
      <c r="A31" s="2">
        <v>41902</v>
      </c>
      <c r="B31" s="3" t="s">
        <v>163</v>
      </c>
      <c r="C31" s="3" t="s">
        <v>165</v>
      </c>
      <c r="D31" s="4">
        <v>8</v>
      </c>
    </row>
    <row r="32" ht="13.5" customHeight="1" spans="1:4">
      <c r="A32" s="2">
        <v>41910</v>
      </c>
      <c r="B32" s="3" t="s">
        <v>134</v>
      </c>
      <c r="C32" s="3" t="s">
        <v>166</v>
      </c>
      <c r="D32" s="4">
        <v>232.4</v>
      </c>
    </row>
    <row r="33" ht="13.5" customHeight="1" spans="1:4">
      <c r="A33" s="2">
        <v>41889</v>
      </c>
      <c r="B33" s="3" t="s">
        <v>34</v>
      </c>
      <c r="C33" s="3" t="s">
        <v>167</v>
      </c>
      <c r="D33" s="4">
        <v>8.7</v>
      </c>
    </row>
    <row r="34" ht="13.5" customHeight="1" spans="1:4">
      <c r="A34" s="2">
        <v>41902</v>
      </c>
      <c r="B34" s="3" t="s">
        <v>34</v>
      </c>
      <c r="C34" s="3" t="s">
        <v>168</v>
      </c>
      <c r="D34" s="4">
        <v>27.75</v>
      </c>
    </row>
    <row r="35" ht="13.5" customHeight="1" spans="1:4">
      <c r="A35" s="2">
        <v>41883</v>
      </c>
      <c r="B35" s="3" t="s">
        <v>36</v>
      </c>
      <c r="C35" s="3" t="s">
        <v>37</v>
      </c>
      <c r="D35" s="4">
        <v>700</v>
      </c>
    </row>
    <row r="36" ht="13.5" customHeight="1" spans="1:4">
      <c r="A36" s="2">
        <v>41883</v>
      </c>
      <c r="B36" s="3" t="s">
        <v>36</v>
      </c>
      <c r="C36" s="3" t="s">
        <v>38</v>
      </c>
      <c r="D36" s="4">
        <v>400</v>
      </c>
    </row>
    <row r="37" ht="13.5" customHeight="1" spans="1:4">
      <c r="A37" s="2">
        <v>41883</v>
      </c>
      <c r="B37" s="3" t="s">
        <v>39</v>
      </c>
      <c r="C37" s="3" t="s">
        <v>41</v>
      </c>
      <c r="D37" s="4">
        <v>80</v>
      </c>
    </row>
    <row r="38" ht="13.5" customHeight="1" spans="1:4">
      <c r="A38" s="2">
        <v>41883</v>
      </c>
      <c r="B38" s="3" t="s">
        <v>39</v>
      </c>
      <c r="C38" s="3" t="s">
        <v>42</v>
      </c>
      <c r="D38" s="4">
        <v>90</v>
      </c>
    </row>
    <row r="39" ht="13.5" customHeight="1" spans="1:4">
      <c r="A39" s="2">
        <v>41888</v>
      </c>
      <c r="B39" s="3" t="s">
        <v>39</v>
      </c>
      <c r="C39" s="3" t="s">
        <v>83</v>
      </c>
      <c r="D39" s="4">
        <v>79.24</v>
      </c>
    </row>
    <row r="40" ht="13.5" customHeight="1" spans="1:4">
      <c r="A40" s="2">
        <v>41894</v>
      </c>
      <c r="B40" s="3" t="s">
        <v>39</v>
      </c>
      <c r="C40" s="3" t="s">
        <v>169</v>
      </c>
      <c r="D40" s="4">
        <v>734</v>
      </c>
    </row>
    <row r="41" ht="13.5" customHeight="1" spans="1:4">
      <c r="A41" s="2">
        <v>41896</v>
      </c>
      <c r="B41" s="3" t="s">
        <v>39</v>
      </c>
      <c r="C41" s="3" t="s">
        <v>83</v>
      </c>
      <c r="D41" s="4">
        <v>77.51</v>
      </c>
    </row>
    <row r="42" ht="13.5" customHeight="1" spans="1:4">
      <c r="A42" s="2">
        <v>41902</v>
      </c>
      <c r="B42" s="3" t="s">
        <v>39</v>
      </c>
      <c r="C42" s="3" t="s">
        <v>170</v>
      </c>
      <c r="D42" s="4">
        <v>50</v>
      </c>
    </row>
    <row r="43" ht="13.5" customHeight="1" spans="1:4">
      <c r="A43" s="2">
        <v>41893</v>
      </c>
      <c r="B43" s="3" t="s">
        <v>39</v>
      </c>
      <c r="C43" s="3" t="s">
        <v>140</v>
      </c>
      <c r="D43" s="4">
        <v>50</v>
      </c>
    </row>
    <row r="44" ht="13.5" customHeight="1" spans="1:4">
      <c r="A44" s="2">
        <v>41902</v>
      </c>
      <c r="B44" s="3" t="s">
        <v>39</v>
      </c>
      <c r="C44" s="3" t="s">
        <v>171</v>
      </c>
      <c r="D44" s="4">
        <v>20</v>
      </c>
    </row>
    <row r="45" ht="13.5" customHeight="1" spans="1:4">
      <c r="A45" s="2">
        <v>41910</v>
      </c>
      <c r="B45" s="3" t="s">
        <v>39</v>
      </c>
      <c r="C45" s="3" t="s">
        <v>83</v>
      </c>
      <c r="D45" s="4">
        <v>92.88</v>
      </c>
    </row>
    <row r="46" ht="13.5" customHeight="1" spans="1:4">
      <c r="A46" s="2">
        <v>41904</v>
      </c>
      <c r="B46" s="3" t="s">
        <v>39</v>
      </c>
      <c r="C46" s="3" t="s">
        <v>140</v>
      </c>
      <c r="D46" s="4">
        <v>50</v>
      </c>
    </row>
    <row r="47" ht="13.5" customHeight="1" spans="1:4">
      <c r="A47" s="2">
        <v>41909</v>
      </c>
      <c r="B47" s="3" t="s">
        <v>39</v>
      </c>
      <c r="C47" s="3" t="s">
        <v>172</v>
      </c>
      <c r="D47" s="4">
        <v>132</v>
      </c>
    </row>
    <row r="48" ht="13.5" customHeight="1" spans="1:4">
      <c r="A48" s="2">
        <v>41903</v>
      </c>
      <c r="B48" s="3" t="s">
        <v>39</v>
      </c>
      <c r="C48" s="3" t="s">
        <v>83</v>
      </c>
      <c r="D48" s="4">
        <v>77.17</v>
      </c>
    </row>
    <row r="49" ht="13.5" customHeight="1" spans="1:4">
      <c r="A49" s="2">
        <v>41907</v>
      </c>
      <c r="B49" s="3" t="s">
        <v>39</v>
      </c>
      <c r="C49" s="3" t="s">
        <v>173</v>
      </c>
      <c r="D49" s="4">
        <v>20</v>
      </c>
    </row>
    <row r="50" ht="13.5" customHeight="1" spans="1:4">
      <c r="A50" s="2">
        <v>41910</v>
      </c>
      <c r="B50" s="3" t="s">
        <v>39</v>
      </c>
      <c r="C50" s="3" t="s">
        <v>140</v>
      </c>
      <c r="D50" s="4">
        <v>50</v>
      </c>
    </row>
    <row r="51" ht="13.5" customHeight="1" spans="1:4">
      <c r="A51" s="2">
        <v>41884</v>
      </c>
      <c r="B51" s="3" t="s">
        <v>39</v>
      </c>
      <c r="C51" s="3" t="s">
        <v>174</v>
      </c>
      <c r="D51" s="4">
        <v>1491</v>
      </c>
    </row>
    <row r="52" ht="13.5" customHeight="1" spans="1:4">
      <c r="A52" s="21"/>
      <c r="D52" s="4">
        <f>SUM(D2:D51)</f>
        <v>8223.82</v>
      </c>
    </row>
    <row r="53" ht="13.5" customHeight="1" spans="1:1">
      <c r="A53" s="21"/>
    </row>
    <row r="54" ht="13.5" customHeight="1" spans="1:1">
      <c r="A54" s="21"/>
    </row>
    <row r="55" ht="13.5" customHeight="1" spans="1:1">
      <c r="A55" s="21"/>
    </row>
    <row r="56" ht="13.5" customHeight="1" spans="1:1">
      <c r="A56" s="21"/>
    </row>
    <row r="57" ht="13.5" customHeight="1" spans="1:1">
      <c r="A57" s="21"/>
    </row>
    <row r="58" ht="13.5" customHeight="1" spans="1:1">
      <c r="A58" s="21"/>
    </row>
    <row r="59" ht="13.5" customHeight="1" spans="1:1">
      <c r="A59" s="21"/>
    </row>
    <row r="60" ht="13.5" customHeight="1" spans="1:1">
      <c r="A60" s="21"/>
    </row>
    <row r="61" ht="13.5" customHeight="1" spans="1:1">
      <c r="A61" s="21"/>
    </row>
    <row r="62" ht="13.5" customHeight="1" spans="1:1">
      <c r="A62" s="21"/>
    </row>
    <row r="63" ht="13.5" customHeight="1" spans="1:1">
      <c r="A63" s="21"/>
    </row>
    <row r="64" ht="13.5" customHeight="1" spans="1:1">
      <c r="A64" s="21"/>
    </row>
    <row r="65" ht="13.5" customHeight="1" spans="1:1">
      <c r="A65" s="21"/>
    </row>
    <row r="66" ht="13.5" customHeight="1" spans="1:1">
      <c r="A66" s="21"/>
    </row>
    <row r="67" ht="13.5" customHeight="1" spans="1:1">
      <c r="A67" s="21"/>
    </row>
    <row r="68" ht="13.5" customHeight="1" spans="1:1">
      <c r="A68" s="21"/>
    </row>
    <row r="69" ht="13.5" customHeight="1" spans="1:1">
      <c r="A69" s="21"/>
    </row>
    <row r="70" ht="13.5" customHeight="1" spans="1:1">
      <c r="A70" s="21"/>
    </row>
    <row r="71" ht="13.5" customHeight="1" spans="1:1">
      <c r="A71" s="21"/>
    </row>
    <row r="72" ht="13.5" customHeight="1" spans="1:1">
      <c r="A72" s="21"/>
    </row>
    <row r="73" ht="13.5" customHeight="1" spans="1:1">
      <c r="A73" s="21"/>
    </row>
    <row r="74" ht="13.5" customHeight="1" spans="1:1">
      <c r="A74" s="21"/>
    </row>
    <row r="75" ht="13.5" customHeight="1" spans="1:1">
      <c r="A75" s="21"/>
    </row>
    <row r="76" ht="13.5" customHeight="1" spans="1:1">
      <c r="A76" s="21"/>
    </row>
    <row r="77" ht="13.5" customHeight="1" spans="1:1">
      <c r="A77" s="21"/>
    </row>
    <row r="78" ht="13.5" customHeight="1" spans="1:1">
      <c r="A78" s="21"/>
    </row>
    <row r="79" ht="13.5" customHeight="1" spans="1:1">
      <c r="A79" s="21"/>
    </row>
    <row r="80" ht="13.5" customHeight="1" spans="1:1">
      <c r="A80" s="21"/>
    </row>
    <row r="81" ht="13.5" customHeight="1" spans="1:1">
      <c r="A81" s="21"/>
    </row>
    <row r="82" ht="13.5" customHeight="1" spans="1:1">
      <c r="A82" s="21"/>
    </row>
    <row r="83" ht="13.5" customHeight="1" spans="1:1">
      <c r="A83" s="21"/>
    </row>
    <row r="84" ht="13.5" customHeight="1" spans="1:1">
      <c r="A84" s="21"/>
    </row>
    <row r="85" ht="13.5" customHeight="1" spans="1:1">
      <c r="A85" s="21"/>
    </row>
    <row r="86" ht="13.5" customHeight="1" spans="1:1">
      <c r="A86" s="21"/>
    </row>
    <row r="87" ht="13.5" customHeight="1" spans="1:1">
      <c r="A87" s="21"/>
    </row>
    <row r="88" ht="13.5" customHeight="1" spans="1:1">
      <c r="A88" s="21"/>
    </row>
    <row r="89" ht="13.5" customHeight="1" spans="1:1">
      <c r="A89" s="21"/>
    </row>
    <row r="90" ht="13.5" customHeight="1" spans="1:1">
      <c r="A90" s="21"/>
    </row>
    <row r="91" ht="13.5" customHeight="1" spans="1:1">
      <c r="A91" s="21"/>
    </row>
    <row r="92" ht="13.5" customHeight="1" spans="1:1">
      <c r="A92" s="21"/>
    </row>
    <row r="93" ht="13.5" customHeight="1" spans="1:1">
      <c r="A93" s="21"/>
    </row>
    <row r="94" ht="13.5" customHeight="1" spans="1:1">
      <c r="A94" s="21"/>
    </row>
    <row r="95" ht="13.5" customHeight="1" spans="1:1">
      <c r="A95" s="21"/>
    </row>
    <row r="96" ht="13.5" customHeight="1" spans="1:1">
      <c r="A96" s="21"/>
    </row>
    <row r="97" ht="13.5" customHeight="1" spans="1:1">
      <c r="A97" s="21"/>
    </row>
    <row r="98" ht="13.5" customHeight="1" spans="1:1">
      <c r="A98" s="21"/>
    </row>
    <row r="99" ht="13.5" customHeight="1" spans="1:1">
      <c r="A99" s="21"/>
    </row>
    <row r="100" ht="13.5" customHeight="1" spans="1:1">
      <c r="A100" s="21"/>
    </row>
    <row r="101" ht="13.5" customHeight="1" spans="1:1">
      <c r="A101" s="21"/>
    </row>
    <row r="102" ht="13.5" customHeight="1" spans="1:1">
      <c r="A102" s="21"/>
    </row>
    <row r="103" ht="13.5" customHeight="1" spans="1:1">
      <c r="A103" s="21"/>
    </row>
    <row r="104" ht="13.5" customHeight="1" spans="1:1">
      <c r="A104" s="21"/>
    </row>
    <row r="105" ht="13.5" customHeight="1" spans="1:1">
      <c r="A105" s="21"/>
    </row>
    <row r="106" ht="13.5" customHeight="1" spans="1:1">
      <c r="A106" s="21"/>
    </row>
    <row r="107" ht="13.5" customHeight="1" spans="1:1">
      <c r="A107" s="21"/>
    </row>
    <row r="108" ht="13.5" customHeight="1" spans="1:1">
      <c r="A108" s="21"/>
    </row>
    <row r="109" ht="13.5" customHeight="1" spans="1:1">
      <c r="A109" s="21"/>
    </row>
    <row r="110" ht="13.5" customHeight="1" spans="1:1">
      <c r="A110" s="21"/>
    </row>
    <row r="111" ht="13.5" customHeight="1" spans="1:1">
      <c r="A111" s="21"/>
    </row>
    <row r="112" ht="13.5" customHeight="1" spans="1:1">
      <c r="A112" s="21"/>
    </row>
    <row r="113" ht="13.5" customHeight="1" spans="1:1">
      <c r="A113" s="21"/>
    </row>
    <row r="114" ht="13.5" customHeight="1" spans="1:1">
      <c r="A114" s="21"/>
    </row>
    <row r="115" ht="13.5" customHeight="1" spans="1:1">
      <c r="A115" s="21"/>
    </row>
    <row r="116" ht="13.5" customHeight="1" spans="1:1">
      <c r="A116" s="21"/>
    </row>
    <row r="117" ht="13.5" customHeight="1" spans="1:1">
      <c r="A117" s="21"/>
    </row>
    <row r="118" ht="13.5" customHeight="1" spans="1:1">
      <c r="A118" s="21"/>
    </row>
    <row r="119" ht="13.5" customHeight="1" spans="1:1">
      <c r="A119" s="21"/>
    </row>
    <row r="120" ht="13.5" customHeight="1" spans="1:1">
      <c r="A120" s="21"/>
    </row>
    <row r="121" ht="13.5" customHeight="1" spans="1:1">
      <c r="A121" s="21"/>
    </row>
    <row r="122" ht="13.5" customHeight="1" spans="1:1">
      <c r="A122" s="21"/>
    </row>
    <row r="123" ht="13.5" customHeight="1" spans="1:1">
      <c r="A123" s="21"/>
    </row>
    <row r="124" ht="13.5" customHeight="1" spans="1:1">
      <c r="A124" s="21"/>
    </row>
    <row r="125" ht="13.5" customHeight="1" spans="1:1">
      <c r="A125" s="21"/>
    </row>
    <row r="126" ht="13.5" customHeight="1" spans="1:1">
      <c r="A126" s="21"/>
    </row>
    <row r="127" ht="13.5" customHeight="1" spans="1:1">
      <c r="A127" s="21"/>
    </row>
    <row r="128" ht="13.5" customHeight="1" spans="1:1">
      <c r="A128" s="21"/>
    </row>
    <row r="129" ht="13.5" customHeight="1" spans="1:1">
      <c r="A129" s="21"/>
    </row>
    <row r="130" ht="13.5" customHeight="1" spans="1:1">
      <c r="A130" s="21"/>
    </row>
    <row r="131" ht="13.5" customHeight="1" spans="1:1">
      <c r="A131" s="21"/>
    </row>
    <row r="132" ht="13.5" customHeight="1" spans="1:1">
      <c r="A132" s="21"/>
    </row>
    <row r="133" ht="13.5" customHeight="1" spans="1:1">
      <c r="A133" s="21"/>
    </row>
    <row r="134" ht="13.5" customHeight="1" spans="1:1">
      <c r="A134" s="21"/>
    </row>
    <row r="135" ht="13.5" customHeight="1" spans="1:1">
      <c r="A135" s="21"/>
    </row>
    <row r="136" ht="13.5" customHeight="1" spans="1:1">
      <c r="A136" s="21"/>
    </row>
    <row r="137" ht="13.5" customHeight="1" spans="1:1">
      <c r="A137" s="21"/>
    </row>
    <row r="138" ht="13.5" customHeight="1" spans="1:1">
      <c r="A138" s="21"/>
    </row>
    <row r="139" ht="13.5" customHeight="1" spans="1:1">
      <c r="A139" s="21"/>
    </row>
    <row r="140" ht="13.5" customHeight="1" spans="1:1">
      <c r="A140" s="21"/>
    </row>
    <row r="141" ht="13.5" customHeight="1" spans="1:1">
      <c r="A141" s="21"/>
    </row>
    <row r="142" ht="13.5" customHeight="1" spans="1:1">
      <c r="A142" s="21"/>
    </row>
    <row r="143" ht="13.5" customHeight="1" spans="1:1">
      <c r="A143" s="21"/>
    </row>
    <row r="144" ht="13.5" customHeight="1" spans="1:1">
      <c r="A144" s="21"/>
    </row>
    <row r="145" ht="13.5" customHeight="1" spans="1:1">
      <c r="A145" s="21"/>
    </row>
    <row r="146" ht="13.5" customHeight="1" spans="1:1">
      <c r="A146" s="21"/>
    </row>
    <row r="147" ht="13.5" customHeight="1" spans="1:1">
      <c r="A147" s="21"/>
    </row>
    <row r="148" ht="13.5" customHeight="1" spans="1:1">
      <c r="A148" s="21"/>
    </row>
    <row r="149" ht="13.5" customHeight="1" spans="1:1">
      <c r="A149" s="21"/>
    </row>
    <row r="150" ht="13.5" customHeight="1" spans="1:1">
      <c r="A150" s="21"/>
    </row>
    <row r="151" ht="13.5" customHeight="1" spans="1:1">
      <c r="A151" s="21"/>
    </row>
    <row r="152" ht="13.5" customHeight="1" spans="1:1">
      <c r="A152" s="21"/>
    </row>
    <row r="153" ht="13.5" customHeight="1" spans="1:1">
      <c r="A153" s="21"/>
    </row>
    <row r="154" ht="13.5" customHeight="1" spans="1:1">
      <c r="A154" s="21"/>
    </row>
    <row r="155" ht="13.5" customHeight="1" spans="1:1">
      <c r="A155" s="21"/>
    </row>
    <row r="156" ht="13.5" customHeight="1" spans="1:1">
      <c r="A156" s="21"/>
    </row>
    <row r="157" ht="13.5" customHeight="1" spans="1:1">
      <c r="A157" s="21"/>
    </row>
    <row r="158" ht="13.5" customHeight="1" spans="1:1">
      <c r="A158" s="21"/>
    </row>
    <row r="159" ht="13.5" customHeight="1" spans="1:1">
      <c r="A159" s="21"/>
    </row>
    <row r="160" ht="13.5" customHeight="1" spans="1:1">
      <c r="A160" s="21"/>
    </row>
    <row r="161" ht="13.5" customHeight="1" spans="1:1">
      <c r="A161" s="21"/>
    </row>
    <row r="162" ht="13.5" customHeight="1" spans="1:1">
      <c r="A162" s="21"/>
    </row>
    <row r="163" ht="13.5" customHeight="1" spans="1:1">
      <c r="A163" s="21"/>
    </row>
    <row r="164" ht="13.5" customHeight="1" spans="1:1">
      <c r="A164" s="21"/>
    </row>
    <row r="165" ht="13.5" customHeight="1" spans="1:1">
      <c r="A165" s="21"/>
    </row>
    <row r="166" ht="13.5" customHeight="1" spans="1:1">
      <c r="A166" s="21"/>
    </row>
    <row r="167" ht="13.5" customHeight="1" spans="1:1">
      <c r="A167" s="21"/>
    </row>
    <row r="168" ht="13.5" customHeight="1" spans="1:1">
      <c r="A168" s="21"/>
    </row>
    <row r="169" ht="13.5" customHeight="1" spans="1:1">
      <c r="A169" s="21"/>
    </row>
    <row r="170" ht="13.5" customHeight="1" spans="1:1">
      <c r="A170" s="21"/>
    </row>
    <row r="171" ht="13.5" customHeight="1" spans="1:1">
      <c r="A171" s="21"/>
    </row>
    <row r="172" ht="13.5" customHeight="1" spans="1:1">
      <c r="A172" s="21"/>
    </row>
    <row r="173" ht="13.5" customHeight="1" spans="1:1">
      <c r="A173" s="21"/>
    </row>
    <row r="174" ht="13.5" customHeight="1" spans="1:1">
      <c r="A174" s="21"/>
    </row>
    <row r="175" ht="13.5" customHeight="1" spans="1:1">
      <c r="A175" s="21"/>
    </row>
    <row r="176" ht="13.5" customHeight="1" spans="1:1">
      <c r="A176" s="21"/>
    </row>
    <row r="177" ht="13.5" customHeight="1" spans="1:1">
      <c r="A177" s="21"/>
    </row>
    <row r="178" ht="13.5" customHeight="1" spans="1:1">
      <c r="A178" s="21"/>
    </row>
    <row r="179" ht="13.5" customHeight="1" spans="1:1">
      <c r="A179" s="21"/>
    </row>
    <row r="180" ht="13.5" customHeight="1" spans="1:1">
      <c r="A180" s="21"/>
    </row>
    <row r="181" ht="13.5" customHeight="1" spans="1:1">
      <c r="A181" s="21"/>
    </row>
    <row r="182" ht="13.5" customHeight="1" spans="1:1">
      <c r="A182" s="21"/>
    </row>
    <row r="183" ht="13.5" customHeight="1" spans="1:1">
      <c r="A183" s="21"/>
    </row>
    <row r="184" ht="13.5" customHeight="1" spans="1:1">
      <c r="A184" s="21"/>
    </row>
    <row r="185" ht="13.5" customHeight="1" spans="1:1">
      <c r="A185" s="21"/>
    </row>
    <row r="186" ht="13.5" customHeight="1" spans="1:1">
      <c r="A186" s="21"/>
    </row>
    <row r="187" ht="13.5" customHeight="1" spans="1:1">
      <c r="A187" s="21"/>
    </row>
    <row r="188" ht="13.5" customHeight="1" spans="1:1">
      <c r="A188" s="21"/>
    </row>
    <row r="189" ht="13.5" customHeight="1" spans="1:1">
      <c r="A189" s="21"/>
    </row>
    <row r="190" ht="13.5" customHeight="1" spans="1:1">
      <c r="A190" s="21"/>
    </row>
    <row r="191" ht="13.5" customHeight="1" spans="1:1">
      <c r="A191" s="21"/>
    </row>
    <row r="192" ht="13.5" customHeight="1" spans="1:1">
      <c r="A192" s="21"/>
    </row>
    <row r="193" ht="13.5" customHeight="1" spans="1:1">
      <c r="A193" s="21"/>
    </row>
    <row r="194" ht="13.5" customHeight="1" spans="1:1">
      <c r="A194" s="21"/>
    </row>
    <row r="195" ht="13.5" customHeight="1" spans="1:1">
      <c r="A195" s="21"/>
    </row>
    <row r="196" ht="13.5" customHeight="1" spans="1:1">
      <c r="A196" s="21"/>
    </row>
    <row r="197" ht="13.5" customHeight="1" spans="1:1">
      <c r="A197" s="21"/>
    </row>
    <row r="198" ht="13.5" customHeight="1" spans="1:1">
      <c r="A198" s="21"/>
    </row>
    <row r="199" ht="13.5" customHeight="1" spans="1:1">
      <c r="A199" s="21"/>
    </row>
    <row r="200" ht="13.5" customHeight="1" spans="1:1">
      <c r="A200" s="21"/>
    </row>
    <row r="201" ht="13.5" customHeight="1" spans="1:1">
      <c r="A201" s="21"/>
    </row>
    <row r="202" ht="13.5" customHeight="1" spans="1:1">
      <c r="A202" s="21"/>
    </row>
    <row r="203" ht="13.5" customHeight="1" spans="1:1">
      <c r="A203" s="21"/>
    </row>
    <row r="204" ht="13.5" customHeight="1" spans="1:1">
      <c r="A204" s="21"/>
    </row>
    <row r="205" ht="13.5" customHeight="1" spans="1:1">
      <c r="A205" s="21"/>
    </row>
    <row r="206" ht="13.5" customHeight="1" spans="1:1">
      <c r="A206" s="21"/>
    </row>
    <row r="207" ht="13.5" customHeight="1" spans="1:1">
      <c r="A207" s="21"/>
    </row>
    <row r="208" ht="13.5" customHeight="1" spans="1:1">
      <c r="A208" s="21"/>
    </row>
    <row r="209" ht="13.5" customHeight="1" spans="1:1">
      <c r="A209" s="21"/>
    </row>
    <row r="210" ht="13.5" customHeight="1" spans="1:1">
      <c r="A210" s="21"/>
    </row>
    <row r="211" ht="13.5" customHeight="1" spans="1:1">
      <c r="A211" s="21"/>
    </row>
    <row r="212" ht="13.5" customHeight="1" spans="1:1">
      <c r="A212" s="21"/>
    </row>
    <row r="213" ht="13.5" customHeight="1" spans="1:1">
      <c r="A213" s="21"/>
    </row>
    <row r="214" ht="13.5" customHeight="1" spans="1:1">
      <c r="A214" s="21"/>
    </row>
    <row r="215" ht="13.5" customHeight="1" spans="1:1">
      <c r="A215" s="21"/>
    </row>
    <row r="216" ht="13.5" customHeight="1" spans="1:1">
      <c r="A216" s="21"/>
    </row>
    <row r="217" ht="13.5" customHeight="1" spans="1:1">
      <c r="A217" s="21"/>
    </row>
    <row r="218" ht="13.5" customHeight="1" spans="1:1">
      <c r="A218" s="21"/>
    </row>
    <row r="219" ht="13.5" customHeight="1" spans="1:1">
      <c r="A219" s="21"/>
    </row>
    <row r="220" ht="13.5" customHeight="1" spans="1:1">
      <c r="A220" s="21"/>
    </row>
    <row r="221" ht="13.5" customHeight="1" spans="1:1">
      <c r="A221" s="21"/>
    </row>
    <row r="222" ht="13.5" customHeight="1" spans="1:1">
      <c r="A222" s="21"/>
    </row>
    <row r="223" ht="13.5" customHeight="1" spans="1:1">
      <c r="A223" s="21"/>
    </row>
    <row r="224" ht="13.5" customHeight="1" spans="1:1">
      <c r="A224" s="21"/>
    </row>
    <row r="225" ht="13.5" customHeight="1" spans="1:1">
      <c r="A225" s="21"/>
    </row>
    <row r="226" ht="13.5" customHeight="1" spans="1:1">
      <c r="A226" s="21"/>
    </row>
    <row r="227" ht="13.5" customHeight="1" spans="1:1">
      <c r="A227" s="21"/>
    </row>
    <row r="228" ht="13.5" customHeight="1" spans="1:1">
      <c r="A228" s="21"/>
    </row>
    <row r="229" ht="13.5" customHeight="1" spans="1:1">
      <c r="A229" s="21"/>
    </row>
    <row r="230" ht="13.5" customHeight="1" spans="1:1">
      <c r="A230" s="21"/>
    </row>
    <row r="231" ht="13.5" customHeight="1" spans="1:1">
      <c r="A231" s="21"/>
    </row>
    <row r="232" ht="13.5" customHeight="1" spans="1:1">
      <c r="A232" s="21"/>
    </row>
    <row r="233" ht="13.5" customHeight="1" spans="1:1">
      <c r="A233" s="21"/>
    </row>
    <row r="234" ht="13.5" customHeight="1" spans="1:1">
      <c r="A234" s="21"/>
    </row>
    <row r="235" ht="13.5" customHeight="1" spans="1:1">
      <c r="A235" s="21"/>
    </row>
    <row r="236" ht="13.5" customHeight="1" spans="1:1">
      <c r="A236" s="21"/>
    </row>
    <row r="237" ht="13.5" customHeight="1" spans="1:1">
      <c r="A237" s="21"/>
    </row>
    <row r="238" ht="13.5" customHeight="1" spans="1:1">
      <c r="A238" s="21"/>
    </row>
    <row r="239" ht="13.5" customHeight="1" spans="1:1">
      <c r="A239" s="21"/>
    </row>
    <row r="240" ht="13.5" customHeight="1" spans="1:1">
      <c r="A240" s="21"/>
    </row>
    <row r="241" ht="13.5" customHeight="1" spans="1:1">
      <c r="A241" s="21"/>
    </row>
    <row r="242" ht="13.5" customHeight="1" spans="1:1">
      <c r="A242" s="21"/>
    </row>
    <row r="243" ht="13.5" customHeight="1" spans="1:1">
      <c r="A243" s="21"/>
    </row>
    <row r="244" ht="13.5" customHeight="1" spans="1:1">
      <c r="A244" s="21"/>
    </row>
    <row r="245" ht="13.5" customHeight="1" spans="1:1">
      <c r="A245" s="21"/>
    </row>
    <row r="246" ht="13.5" customHeight="1" spans="1:1">
      <c r="A246" s="21"/>
    </row>
    <row r="247" ht="13.5" customHeight="1" spans="1:1">
      <c r="A247" s="21"/>
    </row>
    <row r="248" ht="13.5" customHeight="1" spans="1:1">
      <c r="A248" s="21"/>
    </row>
    <row r="249" ht="13.5" customHeight="1" spans="1:1">
      <c r="A249" s="21"/>
    </row>
    <row r="250" ht="13.5" customHeight="1" spans="1:1">
      <c r="A250" s="21"/>
    </row>
    <row r="251" ht="13.5" customHeight="1" spans="1:1">
      <c r="A251" s="21"/>
    </row>
    <row r="252" ht="13.5" customHeight="1" spans="1:1">
      <c r="A252" s="21"/>
    </row>
    <row r="253" ht="13.5" customHeight="1" spans="1:1">
      <c r="A253" s="21"/>
    </row>
    <row r="254" ht="13.5" customHeight="1" spans="1:1">
      <c r="A254" s="21"/>
    </row>
    <row r="255" ht="13.5" customHeight="1" spans="1:1">
      <c r="A255" s="21"/>
    </row>
    <row r="256" ht="13.5" customHeight="1" spans="1:1">
      <c r="A256" s="21"/>
    </row>
    <row r="257" ht="13.5" customHeight="1" spans="1:1">
      <c r="A257" s="21"/>
    </row>
    <row r="258" ht="13.5" customHeight="1" spans="1:1">
      <c r="A258" s="21"/>
    </row>
    <row r="259" ht="13.5" customHeight="1" spans="1:1">
      <c r="A259" s="21"/>
    </row>
    <row r="260" ht="13.5" customHeight="1" spans="1:1">
      <c r="A260" s="21"/>
    </row>
    <row r="261" ht="13.5" customHeight="1" spans="1:1">
      <c r="A261" s="21"/>
    </row>
    <row r="262" ht="13.5" customHeight="1" spans="1:1">
      <c r="A262" s="21"/>
    </row>
    <row r="263" ht="13.5" customHeight="1" spans="1:1">
      <c r="A263" s="21"/>
    </row>
    <row r="264" ht="13.5" customHeight="1" spans="1:1">
      <c r="A264" s="21"/>
    </row>
    <row r="265" ht="13.5" customHeight="1" spans="1:1">
      <c r="A265" s="21"/>
    </row>
    <row r="266" ht="13.5" customHeight="1" spans="1:1">
      <c r="A266" s="21"/>
    </row>
    <row r="267" ht="13.5" customHeight="1" spans="1:1">
      <c r="A267" s="21"/>
    </row>
    <row r="268" ht="13.5" customHeight="1" spans="1:1">
      <c r="A268" s="21"/>
    </row>
    <row r="269" ht="13.5" customHeight="1" spans="1:1">
      <c r="A269" s="21"/>
    </row>
    <row r="270" ht="13.5" customHeight="1" spans="1:1">
      <c r="A270" s="21"/>
    </row>
    <row r="271" ht="13.5" customHeight="1" spans="1:1">
      <c r="A271" s="21"/>
    </row>
    <row r="272" ht="13.5" customHeight="1" spans="1:1">
      <c r="A272" s="21"/>
    </row>
    <row r="273" ht="13.5" customHeight="1" spans="1:1">
      <c r="A273" s="21"/>
    </row>
    <row r="274" ht="13.5" customHeight="1" spans="1:1">
      <c r="A274" s="21"/>
    </row>
    <row r="275" ht="13.5" customHeight="1" spans="1:1">
      <c r="A275" s="21"/>
    </row>
    <row r="276" ht="13.5" customHeight="1" spans="1:1">
      <c r="A276" s="21"/>
    </row>
    <row r="277" ht="13.5" customHeight="1" spans="1:1">
      <c r="A277" s="21"/>
    </row>
    <row r="278" ht="13.5" customHeight="1" spans="1:1">
      <c r="A278" s="21"/>
    </row>
    <row r="279" ht="13.5" customHeight="1" spans="1:1">
      <c r="A279" s="21"/>
    </row>
    <row r="280" ht="13.5" customHeight="1" spans="1:1">
      <c r="A280" s="21"/>
    </row>
    <row r="281" ht="13.5" customHeight="1" spans="1:1">
      <c r="A281" s="21"/>
    </row>
    <row r="282" ht="13.5" customHeight="1" spans="1:1">
      <c r="A282" s="21"/>
    </row>
    <row r="283" ht="13.5" customHeight="1" spans="1:1">
      <c r="A283" s="21"/>
    </row>
    <row r="284" ht="13.5" customHeight="1" spans="1:1">
      <c r="A284" s="21"/>
    </row>
    <row r="285" ht="13.5" customHeight="1" spans="1:1">
      <c r="A285" s="21"/>
    </row>
    <row r="286" ht="13.5" customHeight="1" spans="1:1">
      <c r="A286" s="21"/>
    </row>
    <row r="287" ht="13.5" customHeight="1" spans="1:1">
      <c r="A287" s="21"/>
    </row>
    <row r="288" ht="13.5" customHeight="1" spans="1:1">
      <c r="A288" s="21"/>
    </row>
    <row r="289" ht="13.5" customHeight="1" spans="1:1">
      <c r="A289" s="21"/>
    </row>
    <row r="290" ht="13.5" customHeight="1" spans="1:1">
      <c r="A290" s="21"/>
    </row>
    <row r="291" ht="13.5" customHeight="1" spans="1:1">
      <c r="A291" s="21"/>
    </row>
    <row r="292" ht="13.5" customHeight="1" spans="1:1">
      <c r="A292" s="21"/>
    </row>
    <row r="293" ht="13.5" customHeight="1" spans="1:1">
      <c r="A293" s="21"/>
    </row>
    <row r="294" ht="13.5" customHeight="1" spans="1:1">
      <c r="A294" s="21"/>
    </row>
    <row r="295" ht="13.5" customHeight="1" spans="1:1">
      <c r="A295" s="21"/>
    </row>
    <row r="296" ht="13.5" customHeight="1" spans="1:1">
      <c r="A296" s="21"/>
    </row>
    <row r="297" ht="13.5" customHeight="1" spans="1:1">
      <c r="A297" s="21"/>
    </row>
    <row r="298" ht="13.5" customHeight="1" spans="1:1">
      <c r="A298" s="21"/>
    </row>
    <row r="299" ht="13.5" customHeight="1" spans="1:1">
      <c r="A299" s="21"/>
    </row>
    <row r="300" ht="13.5" customHeight="1" spans="1:1">
      <c r="A300" s="21"/>
    </row>
    <row r="301" ht="13.5" customHeight="1" spans="1:1">
      <c r="A301" s="21"/>
    </row>
    <row r="302" ht="13.5" customHeight="1" spans="1:1">
      <c r="A302" s="21"/>
    </row>
    <row r="303" ht="13.5" customHeight="1" spans="1:1">
      <c r="A303" s="21"/>
    </row>
    <row r="304" ht="13.5" customHeight="1" spans="1:1">
      <c r="A304" s="21"/>
    </row>
    <row r="305" ht="13.5" customHeight="1" spans="1:1">
      <c r="A305" s="21"/>
    </row>
    <row r="306" ht="13.5" customHeight="1" spans="1:1">
      <c r="A306" s="21"/>
    </row>
    <row r="307" ht="13.5" customHeight="1" spans="1:1">
      <c r="A307" s="21"/>
    </row>
    <row r="308" ht="13.5" customHeight="1" spans="1:1">
      <c r="A308" s="21"/>
    </row>
    <row r="309" ht="13.5" customHeight="1" spans="1:1">
      <c r="A309" s="21"/>
    </row>
    <row r="310" ht="13.5" customHeight="1" spans="1:1">
      <c r="A310" s="21"/>
    </row>
    <row r="311" ht="13.5" customHeight="1" spans="1:1">
      <c r="A311" s="21"/>
    </row>
    <row r="312" ht="13.5" customHeight="1" spans="1:1">
      <c r="A312" s="21"/>
    </row>
    <row r="313" ht="13.5" customHeight="1" spans="1:1">
      <c r="A313" s="21"/>
    </row>
    <row r="314" ht="13.5" customHeight="1" spans="1:1">
      <c r="A314" s="21"/>
    </row>
    <row r="315" ht="13.5" customHeight="1" spans="1:1">
      <c r="A315" s="21"/>
    </row>
    <row r="316" ht="13.5" customHeight="1" spans="1:1">
      <c r="A316" s="21"/>
    </row>
    <row r="317" ht="13.5" customHeight="1" spans="1:1">
      <c r="A317" s="21"/>
    </row>
    <row r="318" ht="13.5" customHeight="1" spans="1:1">
      <c r="A318" s="21"/>
    </row>
    <row r="319" ht="13.5" customHeight="1" spans="1:1">
      <c r="A319" s="21"/>
    </row>
    <row r="320" ht="13.5" customHeight="1" spans="1:1">
      <c r="A320" s="21"/>
    </row>
    <row r="321" ht="13.5" customHeight="1" spans="1:1">
      <c r="A321" s="21"/>
    </row>
    <row r="322" ht="13.5" customHeight="1" spans="1:1">
      <c r="A322" s="21"/>
    </row>
    <row r="323" ht="13.5" customHeight="1" spans="1:1">
      <c r="A323" s="21"/>
    </row>
    <row r="324" ht="13.5" customHeight="1" spans="1:1">
      <c r="A324" s="21"/>
    </row>
    <row r="325" ht="13.5" customHeight="1" spans="1:1">
      <c r="A325" s="21"/>
    </row>
    <row r="326" ht="13.5" customHeight="1" spans="1:1">
      <c r="A326" s="21"/>
    </row>
    <row r="327" ht="13.5" customHeight="1" spans="1:1">
      <c r="A327" s="21"/>
    </row>
    <row r="328" ht="13.5" customHeight="1" spans="1:1">
      <c r="A328" s="21"/>
    </row>
    <row r="329" ht="13.5" customHeight="1" spans="1:1">
      <c r="A329" s="21"/>
    </row>
    <row r="330" ht="13.5" customHeight="1" spans="1:1">
      <c r="A330" s="21"/>
    </row>
    <row r="331" ht="13.5" customHeight="1" spans="1:1">
      <c r="A331" s="21"/>
    </row>
    <row r="332" ht="13.5" customHeight="1" spans="1:1">
      <c r="A332" s="21"/>
    </row>
    <row r="333" ht="13.5" customHeight="1" spans="1:1">
      <c r="A333" s="21"/>
    </row>
    <row r="334" ht="13.5" customHeight="1" spans="1:1">
      <c r="A334" s="21"/>
    </row>
    <row r="335" ht="13.5" customHeight="1" spans="1:1">
      <c r="A335" s="21"/>
    </row>
    <row r="336" ht="13.5" customHeight="1" spans="1:1">
      <c r="A336" s="21"/>
    </row>
    <row r="337" ht="13.5" customHeight="1" spans="1:1">
      <c r="A337" s="21"/>
    </row>
    <row r="338" ht="13.5" customHeight="1" spans="1:1">
      <c r="A338" s="21"/>
    </row>
    <row r="339" ht="13.5" customHeight="1" spans="1:1">
      <c r="A339" s="21"/>
    </row>
    <row r="340" ht="13.5" customHeight="1" spans="1:1">
      <c r="A340" s="21"/>
    </row>
    <row r="341" ht="13.5" customHeight="1" spans="1:1">
      <c r="A341" s="21"/>
    </row>
    <row r="342" ht="13.5" customHeight="1" spans="1:1">
      <c r="A342" s="21"/>
    </row>
    <row r="343" ht="13.5" customHeight="1" spans="1:1">
      <c r="A343" s="21"/>
    </row>
    <row r="344" ht="13.5" customHeight="1" spans="1:1">
      <c r="A344" s="21"/>
    </row>
    <row r="345" ht="13.5" customHeight="1" spans="1:1">
      <c r="A345" s="21"/>
    </row>
    <row r="346" ht="13.5" customHeight="1" spans="1:1">
      <c r="A346" s="21"/>
    </row>
    <row r="347" ht="13.5" customHeight="1" spans="1:1">
      <c r="A347" s="21"/>
    </row>
    <row r="348" ht="13.5" customHeight="1" spans="1:1">
      <c r="A348" s="21"/>
    </row>
    <row r="349" ht="13.5" customHeight="1" spans="1:1">
      <c r="A349" s="21"/>
    </row>
    <row r="350" ht="13.5" customHeight="1" spans="1:1">
      <c r="A350" s="21"/>
    </row>
    <row r="351" ht="13.5" customHeight="1" spans="1:1">
      <c r="A351" s="21"/>
    </row>
    <row r="352" ht="13.5" customHeight="1" spans="1:1">
      <c r="A352" s="21"/>
    </row>
    <row r="353" ht="13.5" customHeight="1" spans="1:1">
      <c r="A353" s="21"/>
    </row>
    <row r="354" ht="13.5" customHeight="1" spans="1:1">
      <c r="A354" s="21"/>
    </row>
    <row r="355" ht="13.5" customHeight="1" spans="1:1">
      <c r="A355" s="21"/>
    </row>
    <row r="356" ht="13.5" customHeight="1" spans="1:1">
      <c r="A356" s="21"/>
    </row>
    <row r="357" ht="13.5" customHeight="1" spans="1:1">
      <c r="A357" s="21"/>
    </row>
    <row r="358" ht="13.5" customHeight="1" spans="1:1">
      <c r="A358" s="21"/>
    </row>
    <row r="359" ht="13.5" customHeight="1" spans="1:1">
      <c r="A359" s="21"/>
    </row>
    <row r="360" ht="13.5" customHeight="1" spans="1:1">
      <c r="A360" s="21"/>
    </row>
    <row r="361" ht="13.5" customHeight="1" spans="1:1">
      <c r="A361" s="21"/>
    </row>
    <row r="362" ht="13.5" customHeight="1" spans="1:1">
      <c r="A362" s="21"/>
    </row>
    <row r="363" ht="13.5" customHeight="1" spans="1:1">
      <c r="A363" s="21"/>
    </row>
    <row r="364" ht="13.5" customHeight="1" spans="1:1">
      <c r="A364" s="21"/>
    </row>
    <row r="365" ht="13.5" customHeight="1" spans="1:1">
      <c r="A365" s="21"/>
    </row>
    <row r="366" ht="13.5" customHeight="1" spans="1:1">
      <c r="A366" s="21"/>
    </row>
    <row r="367" ht="13.5" customHeight="1" spans="1:1">
      <c r="A367" s="21"/>
    </row>
    <row r="368" ht="13.5" customHeight="1" spans="1:1">
      <c r="A368" s="21"/>
    </row>
    <row r="369" ht="13.5" customHeight="1" spans="1:1">
      <c r="A369" s="21"/>
    </row>
    <row r="370" ht="13.5" customHeight="1" spans="1:1">
      <c r="A370" s="21"/>
    </row>
    <row r="371" ht="13.5" customHeight="1" spans="1:1">
      <c r="A371" s="21"/>
    </row>
    <row r="372" ht="13.5" customHeight="1" spans="1:1">
      <c r="A372" s="21"/>
    </row>
    <row r="373" ht="13.5" customHeight="1" spans="1:1">
      <c r="A373" s="21"/>
    </row>
    <row r="374" ht="13.5" customHeight="1" spans="1:1">
      <c r="A374" s="21"/>
    </row>
    <row r="375" ht="13.5" customHeight="1" spans="1:1">
      <c r="A375" s="21"/>
    </row>
    <row r="376" ht="13.5" customHeight="1" spans="1:1">
      <c r="A376" s="21"/>
    </row>
    <row r="377" ht="13.5" customHeight="1" spans="1:1">
      <c r="A377" s="21"/>
    </row>
    <row r="378" ht="13.5" customHeight="1" spans="1:1">
      <c r="A378" s="21"/>
    </row>
    <row r="379" ht="13.5" customHeight="1" spans="1:1">
      <c r="A379" s="21"/>
    </row>
    <row r="380" ht="13.5" customHeight="1" spans="1:1">
      <c r="A380" s="21"/>
    </row>
    <row r="381" ht="13.5" customHeight="1" spans="1:1">
      <c r="A381" s="21"/>
    </row>
    <row r="382" ht="13.5" customHeight="1" spans="1:1">
      <c r="A382" s="21"/>
    </row>
    <row r="383" ht="13.5" customHeight="1" spans="1:1">
      <c r="A383" s="21"/>
    </row>
    <row r="384" ht="13.5" customHeight="1" spans="1:1">
      <c r="A384" s="21"/>
    </row>
    <row r="385" ht="13.5" customHeight="1" spans="1:1">
      <c r="A385" s="21"/>
    </row>
    <row r="386" ht="13.5" customHeight="1" spans="1:1">
      <c r="A386" s="21"/>
    </row>
    <row r="387" ht="13.5" customHeight="1" spans="1:1">
      <c r="A387" s="21"/>
    </row>
    <row r="388" ht="13.5" customHeight="1" spans="1:1">
      <c r="A388" s="21"/>
    </row>
    <row r="389" ht="13.5" customHeight="1" spans="1:1">
      <c r="A389" s="21"/>
    </row>
    <row r="390" ht="13.5" customHeight="1" spans="1:1">
      <c r="A390" s="21"/>
    </row>
    <row r="391" ht="13.5" customHeight="1" spans="1:1">
      <c r="A391" s="21"/>
    </row>
    <row r="392" ht="13.5" customHeight="1" spans="1:1">
      <c r="A392" s="21"/>
    </row>
    <row r="393" ht="13.5" customHeight="1" spans="1:1">
      <c r="A393" s="21"/>
    </row>
    <row r="394" ht="13.5" customHeight="1" spans="1:1">
      <c r="A394" s="21"/>
    </row>
    <row r="395" ht="13.5" customHeight="1" spans="1:1">
      <c r="A395" s="21"/>
    </row>
    <row r="396" ht="13.5" customHeight="1" spans="1:1">
      <c r="A396" s="21"/>
    </row>
    <row r="397" ht="13.5" customHeight="1" spans="1:1">
      <c r="A397" s="21"/>
    </row>
    <row r="398" ht="13.5" customHeight="1" spans="1:1">
      <c r="A398" s="21"/>
    </row>
    <row r="399" ht="13.5" customHeight="1" spans="1:1">
      <c r="A399" s="21"/>
    </row>
    <row r="400" ht="13.5" customHeight="1" spans="1:1">
      <c r="A400" s="21"/>
    </row>
    <row r="401" ht="13.5" customHeight="1" spans="1:1">
      <c r="A401" s="21"/>
    </row>
    <row r="402" ht="13.5" customHeight="1" spans="1:1">
      <c r="A402" s="21"/>
    </row>
    <row r="403" ht="13.5" customHeight="1" spans="1:1">
      <c r="A403" s="21"/>
    </row>
    <row r="404" ht="13.5" customHeight="1" spans="1:1">
      <c r="A404" s="21"/>
    </row>
    <row r="405" ht="13.5" customHeight="1" spans="1:1">
      <c r="A405" s="21"/>
    </row>
    <row r="406" ht="13.5" customHeight="1" spans="1:1">
      <c r="A406" s="21"/>
    </row>
    <row r="407" ht="13.5" customHeight="1" spans="1:1">
      <c r="A407" s="21"/>
    </row>
    <row r="408" ht="13.5" customHeight="1" spans="1:1">
      <c r="A408" s="21"/>
    </row>
    <row r="409" ht="13.5" customHeight="1" spans="1:1">
      <c r="A409" s="21"/>
    </row>
    <row r="410" ht="13.5" customHeight="1" spans="1:1">
      <c r="A410" s="21"/>
    </row>
    <row r="411" ht="13.5" customHeight="1" spans="1:1">
      <c r="A411" s="21"/>
    </row>
    <row r="412" ht="13.5" customHeight="1" spans="1:1">
      <c r="A412" s="21"/>
    </row>
    <row r="413" ht="13.5" customHeight="1" spans="1:1">
      <c r="A413" s="21"/>
    </row>
    <row r="414" ht="13.5" customHeight="1" spans="1:1">
      <c r="A414" s="21"/>
    </row>
    <row r="415" ht="13.5" customHeight="1" spans="1:1">
      <c r="A415" s="21"/>
    </row>
    <row r="416" ht="13.5" customHeight="1" spans="1:1">
      <c r="A416" s="21"/>
    </row>
    <row r="417" ht="13.5" customHeight="1" spans="1:1">
      <c r="A417" s="21"/>
    </row>
    <row r="418" ht="13.5" customHeight="1" spans="1:1">
      <c r="A418" s="21"/>
    </row>
    <row r="419" ht="13.5" customHeight="1" spans="1:1">
      <c r="A419" s="21"/>
    </row>
    <row r="420" ht="13.5" customHeight="1" spans="1:1">
      <c r="A420" s="21"/>
    </row>
    <row r="421" ht="13.5" customHeight="1" spans="1:1">
      <c r="A421" s="21"/>
    </row>
    <row r="422" ht="13.5" customHeight="1" spans="1:1">
      <c r="A422" s="21"/>
    </row>
    <row r="423" ht="13.5" customHeight="1" spans="1:1">
      <c r="A423" s="21"/>
    </row>
    <row r="424" ht="13.5" customHeight="1" spans="1:1">
      <c r="A424" s="21"/>
    </row>
    <row r="425" ht="13.5" customHeight="1" spans="1:1">
      <c r="A425" s="21"/>
    </row>
    <row r="426" ht="13.5" customHeight="1" spans="1:1">
      <c r="A426" s="21"/>
    </row>
    <row r="427" ht="13.5" customHeight="1" spans="1:1">
      <c r="A427" s="21"/>
    </row>
    <row r="428" ht="13.5" customHeight="1" spans="1:1">
      <c r="A428" s="21"/>
    </row>
    <row r="429" ht="13.5" customHeight="1" spans="1:1">
      <c r="A429" s="21"/>
    </row>
    <row r="430" ht="13.5" customHeight="1" spans="1:1">
      <c r="A430" s="21"/>
    </row>
    <row r="431" ht="13.5" customHeight="1" spans="1:1">
      <c r="A431" s="21"/>
    </row>
    <row r="432" ht="13.5" customHeight="1" spans="1:1">
      <c r="A432" s="21"/>
    </row>
    <row r="433" ht="13.5" customHeight="1" spans="1:1">
      <c r="A433" s="21"/>
    </row>
    <row r="434" ht="13.5" customHeight="1" spans="1:1">
      <c r="A434" s="21"/>
    </row>
    <row r="435" ht="13.5" customHeight="1" spans="1:1">
      <c r="A435" s="21"/>
    </row>
    <row r="436" ht="13.5" customHeight="1" spans="1:1">
      <c r="A436" s="21"/>
    </row>
    <row r="437" ht="13.5" customHeight="1" spans="1:1">
      <c r="A437" s="21"/>
    </row>
    <row r="438" ht="13.5" customHeight="1" spans="1:1">
      <c r="A438" s="21"/>
    </row>
    <row r="439" ht="13.5" customHeight="1" spans="1:1">
      <c r="A439" s="21"/>
    </row>
    <row r="440" ht="13.5" customHeight="1" spans="1:1">
      <c r="A440" s="21"/>
    </row>
    <row r="441" ht="13.5" customHeight="1" spans="1:1">
      <c r="A441" s="21"/>
    </row>
    <row r="442" ht="13.5" customHeight="1" spans="1:1">
      <c r="A442" s="21"/>
    </row>
    <row r="443" ht="13.5" customHeight="1" spans="1:1">
      <c r="A443" s="21"/>
    </row>
    <row r="444" ht="13.5" customHeight="1" spans="1:1">
      <c r="A444" s="21"/>
    </row>
    <row r="445" ht="13.5" customHeight="1" spans="1:1">
      <c r="A445" s="21"/>
    </row>
    <row r="446" ht="13.5" customHeight="1" spans="1:1">
      <c r="A446" s="21"/>
    </row>
    <row r="447" ht="13.5" customHeight="1" spans="1:1">
      <c r="A447" s="21"/>
    </row>
    <row r="448" ht="13.5" customHeight="1" spans="1:1">
      <c r="A448" s="21"/>
    </row>
    <row r="449" ht="13.5" customHeight="1" spans="1:1">
      <c r="A449" s="21"/>
    </row>
    <row r="450" ht="13.5" customHeight="1" spans="1:1">
      <c r="A450" s="21"/>
    </row>
    <row r="451" ht="13.5" customHeight="1" spans="1:1">
      <c r="A451" s="21"/>
    </row>
    <row r="452" ht="13.5" customHeight="1" spans="1:1">
      <c r="A452" s="21"/>
    </row>
    <row r="453" ht="13.5" customHeight="1" spans="1:1">
      <c r="A453" s="21"/>
    </row>
    <row r="454" ht="13.5" customHeight="1" spans="1:1">
      <c r="A454" s="21"/>
    </row>
    <row r="455" ht="13.5" customHeight="1" spans="1:1">
      <c r="A455" s="21"/>
    </row>
    <row r="456" ht="13.5" customHeight="1" spans="1:1">
      <c r="A456" s="21"/>
    </row>
    <row r="457" ht="13.5" customHeight="1" spans="1:1">
      <c r="A457" s="21"/>
    </row>
    <row r="458" ht="13.5" customHeight="1" spans="1:1">
      <c r="A458" s="21"/>
    </row>
    <row r="459" ht="13.5" customHeight="1" spans="1:1">
      <c r="A459" s="21"/>
    </row>
    <row r="460" ht="13.5" customHeight="1" spans="1:1">
      <c r="A460" s="21"/>
    </row>
    <row r="461" ht="13.5" customHeight="1" spans="1:1">
      <c r="A461" s="21"/>
    </row>
    <row r="462" ht="13.5" customHeight="1" spans="1:1">
      <c r="A462" s="21"/>
    </row>
    <row r="463" ht="13.5" customHeight="1" spans="1:1">
      <c r="A463" s="21"/>
    </row>
    <row r="464" ht="13.5" customHeight="1" spans="1:1">
      <c r="A464" s="21"/>
    </row>
    <row r="465" ht="13.5" customHeight="1" spans="1:1">
      <c r="A465" s="21"/>
    </row>
    <row r="466" ht="13.5" customHeight="1" spans="1:1">
      <c r="A466" s="21"/>
    </row>
    <row r="467" ht="13.5" customHeight="1" spans="1:1">
      <c r="A467" s="21"/>
    </row>
    <row r="468" ht="13.5" customHeight="1" spans="1:1">
      <c r="A468" s="21"/>
    </row>
    <row r="469" ht="13.5" customHeight="1" spans="1:1">
      <c r="A469" s="21"/>
    </row>
    <row r="470" ht="13.5" customHeight="1" spans="1:1">
      <c r="A470" s="21"/>
    </row>
    <row r="471" ht="13.5" customHeight="1" spans="1:1">
      <c r="A471" s="21"/>
    </row>
    <row r="472" ht="13.5" customHeight="1" spans="1:1">
      <c r="A472" s="21"/>
    </row>
    <row r="473" ht="13.5" customHeight="1" spans="1:1">
      <c r="A473" s="21"/>
    </row>
    <row r="474" ht="13.5" customHeight="1" spans="1:1">
      <c r="A474" s="21"/>
    </row>
    <row r="475" ht="13.5" customHeight="1" spans="1:1">
      <c r="A475" s="21"/>
    </row>
    <row r="476" ht="13.5" customHeight="1" spans="1:1">
      <c r="A476" s="21"/>
    </row>
    <row r="477" ht="13.5" customHeight="1" spans="1:1">
      <c r="A477" s="21"/>
    </row>
    <row r="478" ht="13.5" customHeight="1" spans="1:1">
      <c r="A478" s="21"/>
    </row>
    <row r="479" ht="13.5" customHeight="1" spans="1:1">
      <c r="A479" s="21"/>
    </row>
    <row r="480" ht="13.5" customHeight="1" spans="1:1">
      <c r="A480" s="21"/>
    </row>
    <row r="481" ht="13.5" customHeight="1" spans="1:1">
      <c r="A481" s="21"/>
    </row>
    <row r="482" ht="13.5" customHeight="1" spans="1:1">
      <c r="A482" s="21"/>
    </row>
    <row r="483" ht="13.5" customHeight="1" spans="1:1">
      <c r="A483" s="21"/>
    </row>
    <row r="484" ht="13.5" customHeight="1" spans="1:1">
      <c r="A484" s="21"/>
    </row>
    <row r="485" ht="13.5" customHeight="1" spans="1:1">
      <c r="A485" s="21"/>
    </row>
    <row r="486" ht="13.5" customHeight="1" spans="1:1">
      <c r="A486" s="21"/>
    </row>
    <row r="487" ht="13.5" customHeight="1" spans="1:1">
      <c r="A487" s="21"/>
    </row>
    <row r="488" ht="13.5" customHeight="1" spans="1:1">
      <c r="A488" s="21"/>
    </row>
    <row r="489" ht="13.5" customHeight="1" spans="1:1">
      <c r="A489" s="21"/>
    </row>
    <row r="490" ht="13.5" customHeight="1" spans="1:1">
      <c r="A490" s="21"/>
    </row>
    <row r="491" ht="13.5" customHeight="1" spans="1:1">
      <c r="A491" s="21"/>
    </row>
    <row r="492" ht="13.5" customHeight="1" spans="1:1">
      <c r="A492" s="21"/>
    </row>
    <row r="493" ht="13.5" customHeight="1" spans="1:1">
      <c r="A493" s="21"/>
    </row>
    <row r="494" ht="13.5" customHeight="1" spans="1:1">
      <c r="A494" s="21"/>
    </row>
    <row r="495" ht="13.5" customHeight="1" spans="1:1">
      <c r="A495" s="21"/>
    </row>
    <row r="496" ht="13.5" customHeight="1" spans="1:1">
      <c r="A496" s="21"/>
    </row>
    <row r="497" ht="13.5" customHeight="1" spans="1:1">
      <c r="A497" s="21"/>
    </row>
    <row r="498" ht="13.5" customHeight="1" spans="1:1">
      <c r="A498" s="21"/>
    </row>
    <row r="499" ht="13.5" customHeight="1" spans="1:1">
      <c r="A499" s="21"/>
    </row>
    <row r="500" ht="13.5" customHeight="1" spans="1:1">
      <c r="A500" s="21"/>
    </row>
    <row r="501" ht="13.5" customHeight="1" spans="1:1">
      <c r="A501" s="21"/>
    </row>
    <row r="502" ht="13.5" customHeight="1" spans="1:1">
      <c r="A502" s="21"/>
    </row>
    <row r="503" ht="13.5" customHeight="1" spans="1:1">
      <c r="A503" s="21"/>
    </row>
    <row r="504" ht="13.5" customHeight="1" spans="1:1">
      <c r="A504" s="21"/>
    </row>
    <row r="505" ht="13.5" customHeight="1" spans="1:1">
      <c r="A505" s="21"/>
    </row>
    <row r="506" ht="13.5" customHeight="1" spans="1:1">
      <c r="A506" s="21"/>
    </row>
    <row r="507" ht="13.5" customHeight="1" spans="1:1">
      <c r="A507" s="21"/>
    </row>
    <row r="508" ht="13.5" customHeight="1" spans="1:1">
      <c r="A508" s="21"/>
    </row>
    <row r="509" ht="13.5" customHeight="1" spans="1:1">
      <c r="A509" s="21"/>
    </row>
    <row r="510" ht="13.5" customHeight="1" spans="1:1">
      <c r="A510" s="21"/>
    </row>
    <row r="511" ht="13.5" customHeight="1" spans="1:1">
      <c r="A511" s="21"/>
    </row>
    <row r="512" ht="13.5" customHeight="1" spans="1:1">
      <c r="A512" s="21"/>
    </row>
    <row r="513" ht="13.5" customHeight="1" spans="1:1">
      <c r="A513" s="21"/>
    </row>
    <row r="514" ht="13.5" customHeight="1" spans="1:1">
      <c r="A514" s="21"/>
    </row>
    <row r="515" ht="13.5" customHeight="1" spans="1:1">
      <c r="A515" s="21"/>
    </row>
    <row r="516" ht="13.5" customHeight="1" spans="1:1">
      <c r="A516" s="21"/>
    </row>
    <row r="517" ht="13.5" customHeight="1" spans="1:1">
      <c r="A517" s="21"/>
    </row>
    <row r="518" ht="13.5" customHeight="1" spans="1:1">
      <c r="A518" s="21"/>
    </row>
    <row r="519" ht="13.5" customHeight="1" spans="1:1">
      <c r="A519" s="21"/>
    </row>
    <row r="520" ht="13.5" customHeight="1" spans="1:1">
      <c r="A520" s="21"/>
    </row>
    <row r="521" ht="13.5" customHeight="1" spans="1:1">
      <c r="A521" s="21"/>
    </row>
    <row r="522" ht="13.5" customHeight="1" spans="1:1">
      <c r="A522" s="21"/>
    </row>
    <row r="523" ht="13.5" customHeight="1" spans="1:1">
      <c r="A523" s="21"/>
    </row>
    <row r="524" ht="13.5" customHeight="1" spans="1:1">
      <c r="A524" s="21"/>
    </row>
    <row r="525" ht="13.5" customHeight="1" spans="1:1">
      <c r="A525" s="21"/>
    </row>
    <row r="526" ht="13.5" customHeight="1" spans="1:1">
      <c r="A526" s="21"/>
    </row>
    <row r="527" ht="13.5" customHeight="1" spans="1:1">
      <c r="A527" s="21"/>
    </row>
    <row r="528" ht="13.5" customHeight="1" spans="1:1">
      <c r="A528" s="21"/>
    </row>
    <row r="529" ht="13.5" customHeight="1" spans="1:1">
      <c r="A529" s="21"/>
    </row>
    <row r="530" ht="13.5" customHeight="1" spans="1:1">
      <c r="A530" s="21"/>
    </row>
    <row r="531" ht="13.5" customHeight="1" spans="1:1">
      <c r="A531" s="21"/>
    </row>
    <row r="532" ht="13.5" customHeight="1" spans="1:1">
      <c r="A532" s="21"/>
    </row>
    <row r="533" ht="13.5" customHeight="1" spans="1:1">
      <c r="A533" s="21"/>
    </row>
    <row r="534" ht="13.5" customHeight="1" spans="1:1">
      <c r="A534" s="21"/>
    </row>
    <row r="535" ht="13.5" customHeight="1" spans="1:1">
      <c r="A535" s="21"/>
    </row>
    <row r="536" ht="13.5" customHeight="1" spans="1:1">
      <c r="A536" s="21"/>
    </row>
    <row r="537" ht="13.5" customHeight="1" spans="1:1">
      <c r="A537" s="21"/>
    </row>
    <row r="538" ht="13.5" customHeight="1" spans="1:1">
      <c r="A538" s="21"/>
    </row>
    <row r="539" ht="13.5" customHeight="1" spans="1:1">
      <c r="A539" s="21"/>
    </row>
    <row r="540" ht="13.5" customHeight="1" spans="1:1">
      <c r="A540" s="21"/>
    </row>
    <row r="541" ht="13.5" customHeight="1" spans="1:1">
      <c r="A541" s="21"/>
    </row>
    <row r="542" ht="13.5" customHeight="1" spans="1:1">
      <c r="A542" s="21"/>
    </row>
    <row r="543" ht="13.5" customHeight="1" spans="1:1">
      <c r="A543" s="21"/>
    </row>
    <row r="544" ht="13.5" customHeight="1" spans="1:1">
      <c r="A544" s="21"/>
    </row>
    <row r="545" ht="13.5" customHeight="1" spans="1:1">
      <c r="A545" s="21"/>
    </row>
    <row r="546" ht="13.5" customHeight="1" spans="1:1">
      <c r="A546" s="21"/>
    </row>
    <row r="547" ht="13.5" customHeight="1" spans="1:1">
      <c r="A547" s="21"/>
    </row>
    <row r="548" ht="13.5" customHeight="1" spans="1:1">
      <c r="A548" s="21"/>
    </row>
    <row r="549" ht="13.5" customHeight="1" spans="1:1">
      <c r="A549" s="21"/>
    </row>
    <row r="550" ht="13.5" customHeight="1" spans="1:1">
      <c r="A550" s="21"/>
    </row>
    <row r="551" ht="13.5" customHeight="1" spans="1:1">
      <c r="A551" s="21"/>
    </row>
    <row r="552" ht="13.5" customHeight="1" spans="1:1">
      <c r="A552" s="21"/>
    </row>
    <row r="553" ht="13.5" customHeight="1" spans="1:1">
      <c r="A553" s="21"/>
    </row>
    <row r="554" ht="13.5" customHeight="1" spans="1:1">
      <c r="A554" s="21"/>
    </row>
    <row r="555" ht="13.5" customHeight="1" spans="1:1">
      <c r="A555" s="21"/>
    </row>
    <row r="556" ht="13.5" customHeight="1" spans="1:1">
      <c r="A556" s="21"/>
    </row>
    <row r="557" ht="13.5" customHeight="1" spans="1:1">
      <c r="A557" s="21"/>
    </row>
    <row r="558" ht="13.5" customHeight="1" spans="1:1">
      <c r="A558" s="21"/>
    </row>
    <row r="559" ht="13.5" customHeight="1" spans="1:1">
      <c r="A559" s="21"/>
    </row>
    <row r="560" ht="13.5" customHeight="1" spans="1:1">
      <c r="A560" s="21"/>
    </row>
    <row r="561" ht="13.5" customHeight="1" spans="1:1">
      <c r="A561" s="21"/>
    </row>
    <row r="562" ht="13.5" customHeight="1" spans="1:1">
      <c r="A562" s="21"/>
    </row>
    <row r="563" ht="13.5" customHeight="1" spans="1:1">
      <c r="A563" s="21"/>
    </row>
    <row r="564" ht="13.5" customHeight="1" spans="1:1">
      <c r="A564" s="21"/>
    </row>
    <row r="565" ht="13.5" customHeight="1" spans="1:1">
      <c r="A565" s="21"/>
    </row>
    <row r="566" ht="13.5" customHeight="1" spans="1:1">
      <c r="A566" s="21"/>
    </row>
    <row r="567" ht="13.5" customHeight="1" spans="1:1">
      <c r="A567" s="21"/>
    </row>
    <row r="568" ht="13.5" customHeight="1" spans="1:1">
      <c r="A568" s="21"/>
    </row>
    <row r="569" ht="13.5" customHeight="1" spans="1:1">
      <c r="A569" s="21"/>
    </row>
    <row r="570" ht="13.5" customHeight="1" spans="1:1">
      <c r="A570" s="21"/>
    </row>
    <row r="571" ht="13.5" customHeight="1" spans="1:1">
      <c r="A571" s="21"/>
    </row>
    <row r="572" ht="13.5" customHeight="1" spans="1:1">
      <c r="A572" s="21"/>
    </row>
    <row r="573" ht="13.5" customHeight="1" spans="1:1">
      <c r="A573" s="21"/>
    </row>
    <row r="574" ht="13.5" customHeight="1" spans="1:1">
      <c r="A574" s="21"/>
    </row>
    <row r="575" ht="13.5" customHeight="1" spans="1:1">
      <c r="A575" s="21"/>
    </row>
    <row r="576" ht="13.5" customHeight="1" spans="1:1">
      <c r="A576" s="21"/>
    </row>
    <row r="577" ht="13.5" customHeight="1" spans="1:1">
      <c r="A577" s="21"/>
    </row>
    <row r="578" ht="13.5" customHeight="1" spans="1:1">
      <c r="A578" s="21"/>
    </row>
    <row r="579" ht="13.5" customHeight="1" spans="1:1">
      <c r="A579" s="21"/>
    </row>
    <row r="580" ht="13.5" customHeight="1" spans="1:1">
      <c r="A580" s="21"/>
    </row>
    <row r="581" ht="13.5" customHeight="1" spans="1:1">
      <c r="A581" s="21"/>
    </row>
    <row r="582" ht="13.5" customHeight="1" spans="1:1">
      <c r="A582" s="21"/>
    </row>
    <row r="583" ht="13.5" customHeight="1" spans="1:1">
      <c r="A583" s="21"/>
    </row>
    <row r="584" ht="13.5" customHeight="1" spans="1:1">
      <c r="A584" s="21"/>
    </row>
    <row r="585" ht="13.5" customHeight="1" spans="1:1">
      <c r="A585" s="21"/>
    </row>
    <row r="586" ht="13.5" customHeight="1" spans="1:1">
      <c r="A586" s="21"/>
    </row>
    <row r="587" ht="13.5" customHeight="1" spans="1:1">
      <c r="A587" s="21"/>
    </row>
    <row r="588" ht="13.5" customHeight="1" spans="1:1">
      <c r="A588" s="21"/>
    </row>
    <row r="589" ht="13.5" customHeight="1" spans="1:1">
      <c r="A589" s="21"/>
    </row>
    <row r="590" ht="13.5" customHeight="1" spans="1:1">
      <c r="A590" s="21"/>
    </row>
    <row r="591" ht="13.5" customHeight="1" spans="1:1">
      <c r="A591" s="21"/>
    </row>
    <row r="592" ht="13.5" customHeight="1" spans="1:1">
      <c r="A592" s="21"/>
    </row>
    <row r="593" ht="13.5" customHeight="1" spans="1:1">
      <c r="A593" s="21"/>
    </row>
    <row r="594" ht="13.5" customHeight="1" spans="1:1">
      <c r="A594" s="21"/>
    </row>
    <row r="595" ht="13.5" customHeight="1" spans="1:1">
      <c r="A595" s="21"/>
    </row>
    <row r="596" ht="13.5" customHeight="1" spans="1:1">
      <c r="A596" s="21"/>
    </row>
    <row r="597" ht="13.5" customHeight="1" spans="1:1">
      <c r="A597" s="21"/>
    </row>
    <row r="598" ht="13.5" customHeight="1" spans="1:1">
      <c r="A598" s="21"/>
    </row>
    <row r="599" ht="13.5" customHeight="1" spans="1:1">
      <c r="A599" s="21"/>
    </row>
    <row r="600" ht="13.5" customHeight="1" spans="1:1">
      <c r="A600" s="21"/>
    </row>
    <row r="601" ht="13.5" customHeight="1" spans="1:1">
      <c r="A601" s="21"/>
    </row>
    <row r="602" ht="13.5" customHeight="1" spans="1:1">
      <c r="A602" s="21"/>
    </row>
    <row r="603" ht="13.5" customHeight="1" spans="1:1">
      <c r="A603" s="21"/>
    </row>
    <row r="604" ht="13.5" customHeight="1" spans="1:1">
      <c r="A604" s="21"/>
    </row>
    <row r="605" ht="13.5" customHeight="1" spans="1:1">
      <c r="A605" s="21"/>
    </row>
    <row r="606" ht="13.5" customHeight="1" spans="1:1">
      <c r="A606" s="21"/>
    </row>
    <row r="607" ht="13.5" customHeight="1" spans="1:1">
      <c r="A607" s="21"/>
    </row>
    <row r="608" ht="13.5" customHeight="1" spans="1:1">
      <c r="A608" s="21"/>
    </row>
    <row r="609" ht="13.5" customHeight="1" spans="1:1">
      <c r="A609" s="21"/>
    </row>
    <row r="610" ht="13.5" customHeight="1" spans="1:1">
      <c r="A610" s="21"/>
    </row>
    <row r="611" ht="13.5" customHeight="1" spans="1:1">
      <c r="A611" s="21"/>
    </row>
    <row r="612" ht="13.5" customHeight="1" spans="1:1">
      <c r="A612" s="21"/>
    </row>
    <row r="613" ht="13.5" customHeight="1" spans="1:1">
      <c r="A613" s="21"/>
    </row>
    <row r="614" ht="13.5" customHeight="1" spans="1:1">
      <c r="A614" s="21"/>
    </row>
    <row r="615" ht="13.5" customHeight="1" spans="1:1">
      <c r="A615" s="21"/>
    </row>
    <row r="616" ht="13.5" customHeight="1" spans="1:1">
      <c r="A616" s="21"/>
    </row>
    <row r="617" ht="13.5" customHeight="1" spans="1:1">
      <c r="A617" s="21"/>
    </row>
    <row r="618" ht="13.5" customHeight="1" spans="1:1">
      <c r="A618" s="21"/>
    </row>
    <row r="619" ht="13.5" customHeight="1" spans="1:1">
      <c r="A619" s="21"/>
    </row>
    <row r="620" ht="13.5" customHeight="1" spans="1:1">
      <c r="A620" s="21"/>
    </row>
    <row r="621" ht="13.5" customHeight="1" spans="1:1">
      <c r="A621" s="21"/>
    </row>
    <row r="622" ht="13.5" customHeight="1" spans="1:1">
      <c r="A622" s="21"/>
    </row>
    <row r="623" ht="13.5" customHeight="1" spans="1:1">
      <c r="A623" s="21"/>
    </row>
    <row r="624" ht="13.5" customHeight="1" spans="1:1">
      <c r="A624" s="21"/>
    </row>
    <row r="625" ht="13.5" customHeight="1" spans="1:1">
      <c r="A625" s="21"/>
    </row>
    <row r="626" ht="13.5" customHeight="1" spans="1:1">
      <c r="A626" s="21"/>
    </row>
    <row r="627" ht="13.5" customHeight="1" spans="1:1">
      <c r="A627" s="21"/>
    </row>
    <row r="628" ht="13.5" customHeight="1" spans="1:1">
      <c r="A628" s="21"/>
    </row>
    <row r="629" ht="13.5" customHeight="1" spans="1:1">
      <c r="A629" s="21"/>
    </row>
    <row r="630" ht="13.5" customHeight="1" spans="1:1">
      <c r="A630" s="21"/>
    </row>
    <row r="631" ht="13.5" customHeight="1" spans="1:1">
      <c r="A631" s="21"/>
    </row>
    <row r="632" ht="13.5" customHeight="1" spans="1:1">
      <c r="A632" s="21"/>
    </row>
    <row r="633" ht="13.5" customHeight="1" spans="1:1">
      <c r="A633" s="21"/>
    </row>
    <row r="634" ht="13.5" customHeight="1" spans="1:1">
      <c r="A634" s="21"/>
    </row>
    <row r="635" ht="13.5" customHeight="1" spans="1:1">
      <c r="A635" s="21"/>
    </row>
    <row r="636" ht="13.5" customHeight="1" spans="1:1">
      <c r="A636" s="21"/>
    </row>
    <row r="637" ht="13.5" customHeight="1" spans="1:1">
      <c r="A637" s="21"/>
    </row>
    <row r="638" ht="13.5" customHeight="1" spans="1:1">
      <c r="A638" s="21"/>
    </row>
    <row r="639" ht="13.5" customHeight="1" spans="1:1">
      <c r="A639" s="21"/>
    </row>
    <row r="640" ht="13.5" customHeight="1" spans="1:1">
      <c r="A640" s="21"/>
    </row>
    <row r="641" ht="13.5" customHeight="1" spans="1:1">
      <c r="A641" s="21"/>
    </row>
    <row r="642" ht="13.5" customHeight="1" spans="1:1">
      <c r="A642" s="21"/>
    </row>
    <row r="643" ht="13.5" customHeight="1" spans="1:1">
      <c r="A643" s="21"/>
    </row>
    <row r="644" ht="13.5" customHeight="1" spans="1:1">
      <c r="A644" s="21"/>
    </row>
    <row r="645" ht="13.5" customHeight="1" spans="1:1">
      <c r="A645" s="21"/>
    </row>
    <row r="646" ht="13.5" customHeight="1" spans="1:1">
      <c r="A646" s="21"/>
    </row>
    <row r="647" ht="13.5" customHeight="1" spans="1:1">
      <c r="A647" s="21"/>
    </row>
    <row r="648" ht="13.5" customHeight="1" spans="1:1">
      <c r="A648" s="21"/>
    </row>
    <row r="649" ht="13.5" customHeight="1" spans="1:1">
      <c r="A649" s="21"/>
    </row>
    <row r="650" ht="13.5" customHeight="1" spans="1:1">
      <c r="A650" s="21"/>
    </row>
    <row r="651" ht="13.5" customHeight="1" spans="1:1">
      <c r="A651" s="21"/>
    </row>
    <row r="652" ht="13.5" customHeight="1" spans="1:1">
      <c r="A652" s="21"/>
    </row>
    <row r="653" ht="13.5" customHeight="1" spans="1:1">
      <c r="A653" s="21"/>
    </row>
    <row r="654" ht="13.5" customHeight="1" spans="1:1">
      <c r="A654" s="21"/>
    </row>
    <row r="655" ht="13.5" customHeight="1" spans="1:1">
      <c r="A655" s="21"/>
    </row>
    <row r="656" ht="13.5" customHeight="1" spans="1:1">
      <c r="A656" s="21"/>
    </row>
    <row r="657" ht="13.5" customHeight="1" spans="1:1">
      <c r="A657" s="21"/>
    </row>
    <row r="658" ht="13.5" customHeight="1" spans="1:1">
      <c r="A658" s="21"/>
    </row>
    <row r="659" ht="13.5" customHeight="1" spans="1:1">
      <c r="A659" s="21"/>
    </row>
    <row r="660" ht="13.5" customHeight="1" spans="1:1">
      <c r="A660" s="21"/>
    </row>
    <row r="661" ht="13.5" customHeight="1" spans="1:1">
      <c r="A661" s="21"/>
    </row>
    <row r="662" ht="13.5" customHeight="1" spans="1:1">
      <c r="A662" s="21"/>
    </row>
    <row r="663" ht="13.5" customHeight="1" spans="1:1">
      <c r="A663" s="21"/>
    </row>
    <row r="664" ht="13.5" customHeight="1" spans="1:1">
      <c r="A664" s="21"/>
    </row>
    <row r="665" ht="13.5" customHeight="1" spans="1:1">
      <c r="A665" s="21"/>
    </row>
    <row r="666" ht="13.5" customHeight="1" spans="1:1">
      <c r="A666" s="21"/>
    </row>
    <row r="667" ht="13.5" customHeight="1" spans="1:1">
      <c r="A667" s="21"/>
    </row>
    <row r="668" ht="13.5" customHeight="1" spans="1:1">
      <c r="A668" s="21"/>
    </row>
    <row r="669" ht="13.5" customHeight="1" spans="1:1">
      <c r="A669" s="21"/>
    </row>
    <row r="670" ht="13.5" customHeight="1" spans="1:1">
      <c r="A670" s="21"/>
    </row>
    <row r="671" ht="13.5" customHeight="1" spans="1:1">
      <c r="A671" s="21"/>
    </row>
    <row r="672" ht="13.5" customHeight="1" spans="1:1">
      <c r="A672" s="21"/>
    </row>
    <row r="673" ht="13.5" customHeight="1" spans="1:1">
      <c r="A673" s="21"/>
    </row>
    <row r="674" ht="13.5" customHeight="1" spans="1:1">
      <c r="A674" s="21"/>
    </row>
    <row r="675" ht="13.5" customHeight="1" spans="1:1">
      <c r="A675" s="21"/>
    </row>
    <row r="676" ht="13.5" customHeight="1" spans="1:1">
      <c r="A676" s="21"/>
    </row>
    <row r="677" ht="13.5" customHeight="1" spans="1:1">
      <c r="A677" s="21"/>
    </row>
    <row r="678" ht="13.5" customHeight="1" spans="1:1">
      <c r="A678" s="21"/>
    </row>
    <row r="679" ht="13.5" customHeight="1" spans="1:1">
      <c r="A679" s="21"/>
    </row>
    <row r="680" ht="13.5" customHeight="1" spans="1:1">
      <c r="A680" s="21"/>
    </row>
    <row r="681" ht="13.5" customHeight="1" spans="1:1">
      <c r="A681" s="21"/>
    </row>
    <row r="682" ht="13.5" customHeight="1" spans="1:1">
      <c r="A682" s="21"/>
    </row>
    <row r="683" ht="13.5" customHeight="1" spans="1:1">
      <c r="A683" s="21"/>
    </row>
    <row r="684" ht="13.5" customHeight="1" spans="1:1">
      <c r="A684" s="21"/>
    </row>
    <row r="685" ht="13.5" customHeight="1" spans="1:1">
      <c r="A685" s="21"/>
    </row>
    <row r="686" ht="13.5" customHeight="1" spans="1:1">
      <c r="A686" s="21"/>
    </row>
    <row r="687" ht="13.5" customHeight="1" spans="1:1">
      <c r="A687" s="21"/>
    </row>
    <row r="688" ht="13.5" customHeight="1" spans="1:1">
      <c r="A688" s="21"/>
    </row>
    <row r="689" ht="13.5" customHeight="1" spans="1:1">
      <c r="A689" s="21"/>
    </row>
    <row r="690" ht="13.5" customHeight="1" spans="1:1">
      <c r="A690" s="21"/>
    </row>
    <row r="691" ht="13.5" customHeight="1" spans="1:1">
      <c r="A691" s="21"/>
    </row>
    <row r="692" ht="13.5" customHeight="1" spans="1:1">
      <c r="A692" s="21"/>
    </row>
    <row r="693" ht="13.5" customHeight="1" spans="1:1">
      <c r="A693" s="21"/>
    </row>
    <row r="694" ht="13.5" customHeight="1" spans="1:1">
      <c r="A694" s="21"/>
    </row>
    <row r="695" ht="13.5" customHeight="1" spans="1:1">
      <c r="A695" s="21"/>
    </row>
    <row r="696" ht="13.5" customHeight="1" spans="1:1">
      <c r="A696" s="21"/>
    </row>
    <row r="697" ht="13.5" customHeight="1" spans="1:1">
      <c r="A697" s="21"/>
    </row>
    <row r="698" ht="13.5" customHeight="1" spans="1:1">
      <c r="A698" s="21"/>
    </row>
    <row r="699" ht="13.5" customHeight="1" spans="1:1">
      <c r="A699" s="21"/>
    </row>
    <row r="700" ht="13.5" customHeight="1" spans="1:1">
      <c r="A700" s="21"/>
    </row>
    <row r="701" ht="13.5" customHeight="1" spans="1:1">
      <c r="A701" s="21"/>
    </row>
    <row r="702" ht="13.5" customHeight="1" spans="1:1">
      <c r="A702" s="21"/>
    </row>
    <row r="703" ht="13.5" customHeight="1" spans="1:1">
      <c r="A703" s="21"/>
    </row>
    <row r="704" ht="13.5" customHeight="1" spans="1:1">
      <c r="A704" s="21"/>
    </row>
    <row r="705" ht="13.5" customHeight="1" spans="1:1">
      <c r="A705" s="21"/>
    </row>
    <row r="706" ht="13.5" customHeight="1" spans="1:1">
      <c r="A706" s="21"/>
    </row>
    <row r="707" ht="13.5" customHeight="1" spans="1:1">
      <c r="A707" s="21"/>
    </row>
    <row r="708" ht="13.5" customHeight="1" spans="1:1">
      <c r="A708" s="21"/>
    </row>
    <row r="709" ht="13.5" customHeight="1" spans="1:1">
      <c r="A709" s="21"/>
    </row>
    <row r="710" ht="13.5" customHeight="1" spans="1:1">
      <c r="A710" s="21"/>
    </row>
    <row r="711" ht="13.5" customHeight="1" spans="1:1">
      <c r="A711" s="21"/>
    </row>
    <row r="712" ht="13.5" customHeight="1" spans="1:1">
      <c r="A712" s="21"/>
    </row>
    <row r="713" ht="13.5" customHeight="1" spans="1:1">
      <c r="A713" s="21"/>
    </row>
    <row r="714" ht="13.5" customHeight="1" spans="1:1">
      <c r="A714" s="21"/>
    </row>
    <row r="715" ht="13.5" customHeight="1" spans="1:1">
      <c r="A715" s="21"/>
    </row>
    <row r="716" ht="13.5" customHeight="1" spans="1:1">
      <c r="A716" s="21"/>
    </row>
    <row r="717" ht="13.5" customHeight="1" spans="1:1">
      <c r="A717" s="21"/>
    </row>
    <row r="718" ht="13.5" customHeight="1" spans="1:1">
      <c r="A718" s="21"/>
    </row>
    <row r="719" ht="13.5" customHeight="1" spans="1:1">
      <c r="A719" s="21"/>
    </row>
    <row r="720" ht="13.5" customHeight="1" spans="1:1">
      <c r="A720" s="21"/>
    </row>
    <row r="721" ht="13.5" customHeight="1" spans="1:1">
      <c r="A721" s="21"/>
    </row>
    <row r="722" ht="13.5" customHeight="1" spans="1:1">
      <c r="A722" s="21"/>
    </row>
    <row r="723" ht="13.5" customHeight="1" spans="1:1">
      <c r="A723" s="21"/>
    </row>
    <row r="724" ht="13.5" customHeight="1" spans="1:1">
      <c r="A724" s="21"/>
    </row>
    <row r="725" ht="13.5" customHeight="1" spans="1:1">
      <c r="A725" s="21"/>
    </row>
    <row r="726" ht="13.5" customHeight="1" spans="1:1">
      <c r="A726" s="21"/>
    </row>
    <row r="727" ht="13.5" customHeight="1" spans="1:1">
      <c r="A727" s="21"/>
    </row>
    <row r="728" ht="13.5" customHeight="1" spans="1:1">
      <c r="A728" s="21"/>
    </row>
    <row r="729" ht="13.5" customHeight="1" spans="1:1">
      <c r="A729" s="21"/>
    </row>
    <row r="730" ht="13.5" customHeight="1" spans="1:1">
      <c r="A730" s="21"/>
    </row>
    <row r="731" ht="13.5" customHeight="1" spans="1:1">
      <c r="A731" s="21"/>
    </row>
    <row r="732" ht="13.5" customHeight="1" spans="1:1">
      <c r="A732" s="21"/>
    </row>
    <row r="733" ht="13.5" customHeight="1" spans="1:1">
      <c r="A733" s="21"/>
    </row>
    <row r="734" ht="13.5" customHeight="1" spans="1:1">
      <c r="A734" s="21"/>
    </row>
    <row r="735" ht="13.5" customHeight="1" spans="1:1">
      <c r="A735" s="21"/>
    </row>
    <row r="736" ht="13.5" customHeight="1" spans="1:1">
      <c r="A736" s="21"/>
    </row>
    <row r="737" ht="13.5" customHeight="1" spans="1:1">
      <c r="A737" s="21"/>
    </row>
    <row r="738" ht="13.5" customHeight="1" spans="1:1">
      <c r="A738" s="21"/>
    </row>
    <row r="739" ht="13.5" customHeight="1" spans="1:1">
      <c r="A739" s="21"/>
    </row>
    <row r="740" ht="13.5" customHeight="1" spans="1:1">
      <c r="A740" s="21"/>
    </row>
    <row r="741" ht="13.5" customHeight="1" spans="1:1">
      <c r="A741" s="21"/>
    </row>
    <row r="742" ht="13.5" customHeight="1" spans="1:1">
      <c r="A742" s="21"/>
    </row>
    <row r="743" ht="13.5" customHeight="1" spans="1:1">
      <c r="A743" s="21"/>
    </row>
    <row r="744" ht="13.5" customHeight="1" spans="1:1">
      <c r="A744" s="21"/>
    </row>
    <row r="745" ht="13.5" customHeight="1" spans="1:1">
      <c r="A745" s="21"/>
    </row>
    <row r="746" ht="13.5" customHeight="1" spans="1:1">
      <c r="A746" s="21"/>
    </row>
    <row r="747" ht="13.5" customHeight="1" spans="1:1">
      <c r="A747" s="21"/>
    </row>
    <row r="748" ht="13.5" customHeight="1" spans="1:1">
      <c r="A748" s="21"/>
    </row>
    <row r="749" ht="13.5" customHeight="1" spans="1:1">
      <c r="A749" s="21"/>
    </row>
    <row r="750" ht="13.5" customHeight="1" spans="1:1">
      <c r="A750" s="21"/>
    </row>
    <row r="751" ht="13.5" customHeight="1" spans="1:1">
      <c r="A751" s="21"/>
    </row>
    <row r="752" ht="13.5" customHeight="1" spans="1:1">
      <c r="A752" s="21"/>
    </row>
    <row r="753" ht="13.5" customHeight="1" spans="1:1">
      <c r="A753" s="21"/>
    </row>
    <row r="754" ht="13.5" customHeight="1" spans="1:1">
      <c r="A754" s="21"/>
    </row>
    <row r="755" ht="13.5" customHeight="1" spans="1:1">
      <c r="A755" s="21"/>
    </row>
    <row r="756" ht="13.5" customHeight="1" spans="1:1">
      <c r="A756" s="21"/>
    </row>
    <row r="757" ht="13.5" customHeight="1" spans="1:1">
      <c r="A757" s="21"/>
    </row>
    <row r="758" ht="13.5" customHeight="1" spans="1:1">
      <c r="A758" s="21"/>
    </row>
    <row r="759" ht="13.5" customHeight="1" spans="1:1">
      <c r="A759" s="21"/>
    </row>
    <row r="760" ht="13.5" customHeight="1" spans="1:1">
      <c r="A760" s="21"/>
    </row>
    <row r="761" ht="13.5" customHeight="1" spans="1:1">
      <c r="A761" s="21"/>
    </row>
    <row r="762" ht="13.5" customHeight="1" spans="1:1">
      <c r="A762" s="21"/>
    </row>
    <row r="763" ht="13.5" customHeight="1" spans="1:1">
      <c r="A763" s="21"/>
    </row>
    <row r="764" ht="13.5" customHeight="1" spans="1:1">
      <c r="A764" s="21"/>
    </row>
    <row r="765" ht="13.5" customHeight="1" spans="1:1">
      <c r="A765" s="21"/>
    </row>
    <row r="766" ht="13.5" customHeight="1" spans="1:1">
      <c r="A766" s="21"/>
    </row>
    <row r="767" ht="13.5" customHeight="1" spans="1:1">
      <c r="A767" s="21"/>
    </row>
    <row r="768" ht="13.5" customHeight="1" spans="1:1">
      <c r="A768" s="21"/>
    </row>
    <row r="769" ht="13.5" customHeight="1" spans="1:1">
      <c r="A769" s="21"/>
    </row>
    <row r="770" ht="13.5" customHeight="1" spans="1:1">
      <c r="A770" s="21"/>
    </row>
    <row r="771" ht="13.5" customHeight="1" spans="1:1">
      <c r="A771" s="21"/>
    </row>
    <row r="772" ht="13.5" customHeight="1" spans="1:1">
      <c r="A772" s="21"/>
    </row>
    <row r="773" ht="13.5" customHeight="1" spans="1:1">
      <c r="A773" s="21"/>
    </row>
    <row r="774" ht="13.5" customHeight="1" spans="1:1">
      <c r="A774" s="21"/>
    </row>
    <row r="775" ht="13.5" customHeight="1" spans="1:1">
      <c r="A775" s="21"/>
    </row>
    <row r="776" ht="13.5" customHeight="1" spans="1:1">
      <c r="A776" s="21"/>
    </row>
    <row r="777" ht="13.5" customHeight="1" spans="1:1">
      <c r="A777" s="21"/>
    </row>
    <row r="778" ht="13.5" customHeight="1" spans="1:1">
      <c r="A778" s="21"/>
    </row>
    <row r="779" ht="13.5" customHeight="1" spans="1:1">
      <c r="A779" s="21"/>
    </row>
    <row r="780" ht="13.5" customHeight="1" spans="1:1">
      <c r="A780" s="21"/>
    </row>
    <row r="781" ht="13.5" customHeight="1" spans="1:1">
      <c r="A781" s="21"/>
    </row>
    <row r="782" ht="13.5" customHeight="1" spans="1:1">
      <c r="A782" s="21"/>
    </row>
    <row r="783" ht="13.5" customHeight="1" spans="1:1">
      <c r="A783" s="21"/>
    </row>
    <row r="784" ht="13.5" customHeight="1" spans="1:1">
      <c r="A784" s="21"/>
    </row>
    <row r="785" ht="13.5" customHeight="1" spans="1:1">
      <c r="A785" s="21"/>
    </row>
    <row r="786" ht="13.5" customHeight="1" spans="1:1">
      <c r="A786" s="21"/>
    </row>
    <row r="787" ht="13.5" customHeight="1" spans="1:1">
      <c r="A787" s="21"/>
    </row>
    <row r="788" ht="13.5" customHeight="1" spans="1:1">
      <c r="A788" s="21"/>
    </row>
    <row r="789" ht="13.5" customHeight="1" spans="1:1">
      <c r="A789" s="21"/>
    </row>
    <row r="790" ht="13.5" customHeight="1" spans="1:1">
      <c r="A790" s="21"/>
    </row>
    <row r="791" ht="13.5" customHeight="1" spans="1:1">
      <c r="A791" s="21"/>
    </row>
    <row r="792" ht="13.5" customHeight="1" spans="1:1">
      <c r="A792" s="21"/>
    </row>
    <row r="793" ht="13.5" customHeight="1" spans="1:1">
      <c r="A793" s="21"/>
    </row>
    <row r="794" ht="13.5" customHeight="1" spans="1:1">
      <c r="A794" s="21"/>
    </row>
    <row r="795" ht="13.5" customHeight="1" spans="1:1">
      <c r="A795" s="21"/>
    </row>
    <row r="796" ht="13.5" customHeight="1" spans="1:1">
      <c r="A796" s="21"/>
    </row>
    <row r="797" ht="13.5" customHeight="1" spans="1:1">
      <c r="A797" s="21"/>
    </row>
    <row r="798" ht="13.5" customHeight="1" spans="1:1">
      <c r="A798" s="21"/>
    </row>
    <row r="799" ht="13.5" customHeight="1" spans="1:1">
      <c r="A799" s="21"/>
    </row>
    <row r="800" ht="13.5" customHeight="1" spans="1:1">
      <c r="A800" s="21"/>
    </row>
    <row r="801" ht="13.5" customHeight="1" spans="1:1">
      <c r="A801" s="21"/>
    </row>
    <row r="802" ht="13.5" customHeight="1" spans="1:1">
      <c r="A802" s="21"/>
    </row>
    <row r="803" ht="13.5" customHeight="1" spans="1:1">
      <c r="A803" s="21"/>
    </row>
    <row r="804" ht="13.5" customHeight="1" spans="1:1">
      <c r="A804" s="21"/>
    </row>
    <row r="805" ht="13.5" customHeight="1" spans="1:1">
      <c r="A805" s="21"/>
    </row>
    <row r="806" ht="13.5" customHeight="1" spans="1:1">
      <c r="A806" s="21"/>
    </row>
    <row r="807" ht="13.5" customHeight="1" spans="1:1">
      <c r="A807" s="21"/>
    </row>
    <row r="808" ht="13.5" customHeight="1" spans="1:1">
      <c r="A808" s="21"/>
    </row>
    <row r="809" ht="13.5" customHeight="1" spans="1:1">
      <c r="A809" s="21"/>
    </row>
    <row r="810" ht="13.5" customHeight="1" spans="1:1">
      <c r="A810" s="21"/>
    </row>
    <row r="811" ht="13.5" customHeight="1" spans="1:1">
      <c r="A811" s="21"/>
    </row>
    <row r="812" ht="13.5" customHeight="1" spans="1:1">
      <c r="A812" s="21"/>
    </row>
    <row r="813" ht="13.5" customHeight="1" spans="1:1">
      <c r="A813" s="21"/>
    </row>
    <row r="814" ht="13.5" customHeight="1" spans="1:1">
      <c r="A814" s="21"/>
    </row>
    <row r="815" ht="13.5" customHeight="1" spans="1:1">
      <c r="A815" s="21"/>
    </row>
    <row r="816" ht="13.5" customHeight="1" spans="1:1">
      <c r="A816" s="21"/>
    </row>
    <row r="817" ht="13.5" customHeight="1" spans="1:1">
      <c r="A817" s="21"/>
    </row>
    <row r="818" ht="13.5" customHeight="1" spans="1:1">
      <c r="A818" s="21"/>
    </row>
    <row r="819" ht="13.5" customHeight="1" spans="1:1">
      <c r="A819" s="21"/>
    </row>
    <row r="820" ht="13.5" customHeight="1" spans="1:1">
      <c r="A820" s="21"/>
    </row>
    <row r="821" ht="13.5" customHeight="1" spans="1:1">
      <c r="A821" s="21"/>
    </row>
    <row r="822" ht="13.5" customHeight="1" spans="1:1">
      <c r="A822" s="21"/>
    </row>
    <row r="823" ht="13.5" customHeight="1" spans="1:1">
      <c r="A823" s="21"/>
    </row>
    <row r="824" ht="13.5" customHeight="1" spans="1:1">
      <c r="A824" s="21"/>
    </row>
    <row r="825" ht="13.5" customHeight="1" spans="1:1">
      <c r="A825" s="21"/>
    </row>
    <row r="826" ht="13.5" customHeight="1" spans="1:1">
      <c r="A826" s="21"/>
    </row>
    <row r="827" ht="13.5" customHeight="1" spans="1:1">
      <c r="A827" s="21"/>
    </row>
    <row r="828" ht="13.5" customHeight="1" spans="1:1">
      <c r="A828" s="21"/>
    </row>
    <row r="829" ht="13.5" customHeight="1" spans="1:1">
      <c r="A829" s="21"/>
    </row>
    <row r="830" ht="13.5" customHeight="1" spans="1:1">
      <c r="A830" s="21"/>
    </row>
    <row r="831" ht="13.5" customHeight="1" spans="1:1">
      <c r="A831" s="21"/>
    </row>
    <row r="832" ht="13.5" customHeight="1" spans="1:1">
      <c r="A832" s="21"/>
    </row>
    <row r="833" ht="13.5" customHeight="1" spans="1:1">
      <c r="A833" s="21"/>
    </row>
    <row r="834" ht="13.5" customHeight="1" spans="1:1">
      <c r="A834" s="21"/>
    </row>
    <row r="835" ht="13.5" customHeight="1" spans="1:1">
      <c r="A835" s="21"/>
    </row>
    <row r="836" ht="13.5" customHeight="1" spans="1:1">
      <c r="A836" s="21"/>
    </row>
    <row r="837" ht="13.5" customHeight="1" spans="1:1">
      <c r="A837" s="21"/>
    </row>
    <row r="838" ht="13.5" customHeight="1" spans="1:1">
      <c r="A838" s="21"/>
    </row>
    <row r="839" ht="13.5" customHeight="1" spans="1:1">
      <c r="A839" s="21"/>
    </row>
    <row r="840" ht="13.5" customHeight="1" spans="1:1">
      <c r="A840" s="21"/>
    </row>
    <row r="841" ht="13.5" customHeight="1" spans="1:1">
      <c r="A841" s="21"/>
    </row>
    <row r="842" ht="13.5" customHeight="1" spans="1:1">
      <c r="A842" s="21"/>
    </row>
    <row r="843" ht="13.5" customHeight="1" spans="1:1">
      <c r="A843" s="21"/>
    </row>
    <row r="844" ht="13.5" customHeight="1" spans="1:1">
      <c r="A844" s="21"/>
    </row>
    <row r="845" ht="13.5" customHeight="1" spans="1:1">
      <c r="A845" s="21"/>
    </row>
    <row r="846" ht="13.5" customHeight="1" spans="1:1">
      <c r="A846" s="21"/>
    </row>
    <row r="847" ht="13.5" customHeight="1" spans="1:1">
      <c r="A847" s="21"/>
    </row>
    <row r="848" ht="13.5" customHeight="1" spans="1:1">
      <c r="A848" s="21"/>
    </row>
    <row r="849" ht="13.5" customHeight="1" spans="1:1">
      <c r="A849" s="21"/>
    </row>
    <row r="850" ht="13.5" customHeight="1" spans="1:1">
      <c r="A850" s="21"/>
    </row>
    <row r="851" ht="13.5" customHeight="1" spans="1:1">
      <c r="A851" s="21"/>
    </row>
    <row r="852" ht="13.5" customHeight="1" spans="1:1">
      <c r="A852" s="21"/>
    </row>
    <row r="853" ht="13.5" customHeight="1" spans="1:1">
      <c r="A853" s="21"/>
    </row>
    <row r="854" ht="13.5" customHeight="1" spans="1:1">
      <c r="A854" s="21"/>
    </row>
    <row r="855" ht="13.5" customHeight="1" spans="1:1">
      <c r="A855" s="21"/>
    </row>
    <row r="856" ht="13.5" customHeight="1" spans="1:1">
      <c r="A856" s="21"/>
    </row>
    <row r="857" ht="13.5" customHeight="1" spans="1:1">
      <c r="A857" s="21"/>
    </row>
    <row r="858" ht="13.5" customHeight="1" spans="1:1">
      <c r="A858" s="21"/>
    </row>
    <row r="859" ht="13.5" customHeight="1" spans="1:1">
      <c r="A859" s="21"/>
    </row>
    <row r="860" ht="13.5" customHeight="1" spans="1:1">
      <c r="A860" s="21"/>
    </row>
    <row r="861" ht="13.5" customHeight="1" spans="1:1">
      <c r="A861" s="21"/>
    </row>
    <row r="862" ht="13.5" customHeight="1" spans="1:1">
      <c r="A862" s="21"/>
    </row>
    <row r="863" ht="13.5" customHeight="1" spans="1:1">
      <c r="A863" s="21"/>
    </row>
    <row r="864" ht="13.5" customHeight="1" spans="1:1">
      <c r="A864" s="21"/>
    </row>
    <row r="865" ht="13.5" customHeight="1" spans="1:1">
      <c r="A865" s="21"/>
    </row>
    <row r="866" ht="13.5" customHeight="1" spans="1:1">
      <c r="A866" s="21"/>
    </row>
    <row r="867" ht="13.5" customHeight="1" spans="1:1">
      <c r="A867" s="21"/>
    </row>
    <row r="868" ht="13.5" customHeight="1" spans="1:1">
      <c r="A868" s="21"/>
    </row>
    <row r="869" ht="13.5" customHeight="1" spans="1:1">
      <c r="A869" s="21"/>
    </row>
    <row r="870" ht="13.5" customHeight="1" spans="1:1">
      <c r="A870" s="21"/>
    </row>
    <row r="871" ht="13.5" customHeight="1" spans="1:1">
      <c r="A871" s="21"/>
    </row>
    <row r="872" ht="13.5" customHeight="1" spans="1:1">
      <c r="A872" s="21"/>
    </row>
    <row r="873" ht="13.5" customHeight="1" spans="1:1">
      <c r="A873" s="21"/>
    </row>
    <row r="874" ht="13.5" customHeight="1" spans="1:1">
      <c r="A874" s="21"/>
    </row>
    <row r="875" ht="13.5" customHeight="1" spans="1:1">
      <c r="A875" s="21"/>
    </row>
    <row r="876" ht="13.5" customHeight="1" spans="1:1">
      <c r="A876" s="21"/>
    </row>
    <row r="877" ht="13.5" customHeight="1" spans="1:1">
      <c r="A877" s="21"/>
    </row>
    <row r="878" ht="13.5" customHeight="1" spans="1:1">
      <c r="A878" s="21"/>
    </row>
    <row r="879" ht="13.5" customHeight="1" spans="1:1">
      <c r="A879" s="21"/>
    </row>
    <row r="880" ht="13.5" customHeight="1" spans="1:1">
      <c r="A880" s="21"/>
    </row>
    <row r="881" ht="13.5" customHeight="1" spans="1:1">
      <c r="A881" s="21"/>
    </row>
    <row r="882" ht="13.5" customHeight="1" spans="1:1">
      <c r="A882" s="21"/>
    </row>
    <row r="883" ht="13.5" customHeight="1" spans="1:1">
      <c r="A883" s="21"/>
    </row>
    <row r="884" ht="13.5" customHeight="1" spans="1:1">
      <c r="A884" s="21"/>
    </row>
    <row r="885" ht="13.5" customHeight="1" spans="1:1">
      <c r="A885" s="21"/>
    </row>
    <row r="886" ht="13.5" customHeight="1" spans="1:1">
      <c r="A886" s="21"/>
    </row>
    <row r="887" ht="13.5" customHeight="1" spans="1:1">
      <c r="A887" s="21"/>
    </row>
    <row r="888" ht="13.5" customHeight="1" spans="1:1">
      <c r="A888" s="21"/>
    </row>
    <row r="889" ht="13.5" customHeight="1" spans="1:1">
      <c r="A889" s="21"/>
    </row>
    <row r="890" ht="13.5" customHeight="1" spans="1:1">
      <c r="A890" s="21"/>
    </row>
    <row r="891" ht="13.5" customHeight="1" spans="1:1">
      <c r="A891" s="21"/>
    </row>
    <row r="892" ht="13.5" customHeight="1" spans="1:1">
      <c r="A892" s="21"/>
    </row>
    <row r="893" ht="13.5" customHeight="1" spans="1:1">
      <c r="A893" s="21"/>
    </row>
    <row r="894" ht="13.5" customHeight="1" spans="1:1">
      <c r="A894" s="21"/>
    </row>
    <row r="895" ht="13.5" customHeight="1" spans="1:1">
      <c r="A895" s="21"/>
    </row>
    <row r="896" ht="13.5" customHeight="1" spans="1:1">
      <c r="A896" s="21"/>
    </row>
    <row r="897" ht="13.5" customHeight="1" spans="1:1">
      <c r="A897" s="21"/>
    </row>
    <row r="898" ht="13.5" customHeight="1" spans="1:1">
      <c r="A898" s="21"/>
    </row>
    <row r="899" ht="13.5" customHeight="1" spans="1:1">
      <c r="A899" s="21"/>
    </row>
    <row r="900" ht="13.5" customHeight="1" spans="1:1">
      <c r="A900" s="21"/>
    </row>
    <row r="901" ht="13.5" customHeight="1" spans="1:1">
      <c r="A901" s="21"/>
    </row>
    <row r="902" ht="13.5" customHeight="1" spans="1:1">
      <c r="A902" s="21"/>
    </row>
    <row r="903" ht="13.5" customHeight="1" spans="1:1">
      <c r="A903" s="21"/>
    </row>
    <row r="904" ht="13.5" customHeight="1" spans="1:1">
      <c r="A904" s="21"/>
    </row>
    <row r="905" ht="13.5" customHeight="1" spans="1:1">
      <c r="A905" s="21"/>
    </row>
    <row r="906" ht="13.5" customHeight="1" spans="1:1">
      <c r="A906" s="21"/>
    </row>
    <row r="907" ht="13.5" customHeight="1" spans="1:1">
      <c r="A907" s="21"/>
    </row>
    <row r="908" ht="13.5" customHeight="1" spans="1:1">
      <c r="A908" s="21"/>
    </row>
    <row r="909" ht="13.5" customHeight="1" spans="1:1">
      <c r="A909" s="21"/>
    </row>
    <row r="910" ht="13.5" customHeight="1" spans="1:1">
      <c r="A910" s="21"/>
    </row>
    <row r="911" ht="13.5" customHeight="1" spans="1:1">
      <c r="A911" s="21"/>
    </row>
    <row r="912" ht="13.5" customHeight="1" spans="1:1">
      <c r="A912" s="21"/>
    </row>
    <row r="913" ht="13.5" customHeight="1" spans="1:1">
      <c r="A913" s="21"/>
    </row>
    <row r="914" ht="13.5" customHeight="1" spans="1:1">
      <c r="A914" s="21"/>
    </row>
    <row r="915" ht="13.5" customHeight="1" spans="1:1">
      <c r="A915" s="21"/>
    </row>
    <row r="916" ht="13.5" customHeight="1" spans="1:1">
      <c r="A916" s="21"/>
    </row>
    <row r="917" ht="13.5" customHeight="1" spans="1:1">
      <c r="A917" s="21"/>
    </row>
    <row r="918" ht="13.5" customHeight="1" spans="1:1">
      <c r="A918" s="21"/>
    </row>
    <row r="919" ht="13.5" customHeight="1" spans="1:1">
      <c r="A919" s="21"/>
    </row>
    <row r="920" ht="13.5" customHeight="1" spans="1:1">
      <c r="A920" s="21"/>
    </row>
    <row r="921" ht="13.5" customHeight="1" spans="1:1">
      <c r="A921" s="21"/>
    </row>
    <row r="922" ht="13.5" customHeight="1" spans="1:1">
      <c r="A922" s="21"/>
    </row>
    <row r="923" ht="13.5" customHeight="1" spans="1:1">
      <c r="A923" s="21"/>
    </row>
    <row r="924" ht="13.5" customHeight="1" spans="1:1">
      <c r="A924" s="21"/>
    </row>
    <row r="925" ht="13.5" customHeight="1" spans="1:1">
      <c r="A925" s="21"/>
    </row>
    <row r="926" ht="13.5" customHeight="1" spans="1:1">
      <c r="A926" s="21"/>
    </row>
    <row r="927" ht="13.5" customHeight="1" spans="1:1">
      <c r="A927" s="21"/>
    </row>
    <row r="928" ht="13.5" customHeight="1" spans="1:1">
      <c r="A928" s="21"/>
    </row>
    <row r="929" ht="13.5" customHeight="1" spans="1:1">
      <c r="A929" s="21"/>
    </row>
    <row r="930" ht="13.5" customHeight="1" spans="1:1">
      <c r="A930" s="21"/>
    </row>
    <row r="931" ht="13.5" customHeight="1" spans="1:1">
      <c r="A931" s="21"/>
    </row>
    <row r="932" ht="13.5" customHeight="1" spans="1:1">
      <c r="A932" s="21"/>
    </row>
    <row r="933" ht="13.5" customHeight="1" spans="1:1">
      <c r="A933" s="21"/>
    </row>
    <row r="934" ht="13.5" customHeight="1" spans="1:1">
      <c r="A934" s="21"/>
    </row>
    <row r="935" ht="13.5" customHeight="1" spans="1:1">
      <c r="A935" s="21"/>
    </row>
    <row r="936" ht="13.5" customHeight="1" spans="1:1">
      <c r="A936" s="21"/>
    </row>
    <row r="937" ht="13.5" customHeight="1" spans="1:1">
      <c r="A937" s="21"/>
    </row>
    <row r="938" ht="13.5" customHeight="1" spans="1:1">
      <c r="A938" s="21"/>
    </row>
    <row r="939" ht="13.5" customHeight="1" spans="1:1">
      <c r="A939" s="21"/>
    </row>
    <row r="940" ht="13.5" customHeight="1" spans="1:1">
      <c r="A940" s="21"/>
    </row>
    <row r="941" ht="13.5" customHeight="1" spans="1:1">
      <c r="A941" s="21"/>
    </row>
    <row r="942" ht="13.5" customHeight="1" spans="1:1">
      <c r="A942" s="21"/>
    </row>
    <row r="943" ht="13.5" customHeight="1" spans="1:1">
      <c r="A943" s="21"/>
    </row>
    <row r="944" ht="13.5" customHeight="1" spans="1:1">
      <c r="A944" s="21"/>
    </row>
    <row r="945" ht="13.5" customHeight="1" spans="1:1">
      <c r="A945" s="21"/>
    </row>
    <row r="946" ht="13.5" customHeight="1" spans="1:1">
      <c r="A946" s="21"/>
    </row>
    <row r="947" ht="13.5" customHeight="1" spans="1:1">
      <c r="A947" s="21"/>
    </row>
    <row r="948" ht="13.5" customHeight="1" spans="1:1">
      <c r="A948" s="21"/>
    </row>
    <row r="949" ht="13.5" customHeight="1" spans="1:1">
      <c r="A949" s="21"/>
    </row>
    <row r="950" ht="13.5" customHeight="1" spans="1:1">
      <c r="A950" s="21"/>
    </row>
    <row r="951" ht="13.5" customHeight="1" spans="1:1">
      <c r="A951" s="21"/>
    </row>
    <row r="952" ht="13.5" customHeight="1" spans="1:1">
      <c r="A952" s="21"/>
    </row>
    <row r="953" ht="13.5" customHeight="1" spans="1:1">
      <c r="A953" s="21"/>
    </row>
    <row r="954" ht="13.5" customHeight="1" spans="1:1">
      <c r="A954" s="21"/>
    </row>
    <row r="955" ht="13.5" customHeight="1" spans="1:1">
      <c r="A955" s="21"/>
    </row>
    <row r="956" ht="13.5" customHeight="1" spans="1:1">
      <c r="A956" s="21"/>
    </row>
    <row r="957" ht="13.5" customHeight="1" spans="1:1">
      <c r="A957" s="21"/>
    </row>
    <row r="958" ht="13.5" customHeight="1" spans="1:1">
      <c r="A958" s="21"/>
    </row>
    <row r="959" ht="13.5" customHeight="1" spans="1:1">
      <c r="A959" s="21"/>
    </row>
    <row r="960" ht="13.5" customHeight="1" spans="1:1">
      <c r="A960" s="21"/>
    </row>
    <row r="961" ht="13.5" customHeight="1" spans="1:1">
      <c r="A961" s="21"/>
    </row>
    <row r="962" ht="13.5" customHeight="1" spans="1:1">
      <c r="A962" s="21"/>
    </row>
    <row r="963" ht="13.5" customHeight="1" spans="1:1">
      <c r="A963" s="21"/>
    </row>
    <row r="964" ht="13.5" customHeight="1" spans="1:1">
      <c r="A964" s="21"/>
    </row>
    <row r="965" ht="13.5" customHeight="1" spans="1:1">
      <c r="A965" s="21"/>
    </row>
    <row r="966" ht="13.5" customHeight="1" spans="1:1">
      <c r="A966" s="21"/>
    </row>
    <row r="967" ht="13.5" customHeight="1" spans="1:1">
      <c r="A967" s="21"/>
    </row>
    <row r="968" ht="13.5" customHeight="1" spans="1:1">
      <c r="A968" s="21"/>
    </row>
    <row r="969" ht="13.5" customHeight="1" spans="1:1">
      <c r="A969" s="21"/>
    </row>
    <row r="970" ht="13.5" customHeight="1" spans="1:1">
      <c r="A970" s="21"/>
    </row>
    <row r="971" ht="13.5" customHeight="1" spans="1:1">
      <c r="A971" s="21"/>
    </row>
    <row r="972" ht="13.5" customHeight="1" spans="1:1">
      <c r="A972" s="21"/>
    </row>
    <row r="973" ht="13.5" customHeight="1" spans="1:1">
      <c r="A973" s="21"/>
    </row>
    <row r="974" ht="13.5" customHeight="1" spans="1:1">
      <c r="A974" s="21"/>
    </row>
    <row r="975" ht="13.5" customHeight="1" spans="1:1">
      <c r="A975" s="21"/>
    </row>
    <row r="976" ht="13.5" customHeight="1" spans="1:1">
      <c r="A976" s="21"/>
    </row>
    <row r="977" ht="13.5" customHeight="1" spans="1:1">
      <c r="A977" s="21"/>
    </row>
    <row r="978" ht="13.5" customHeight="1" spans="1:1">
      <c r="A978" s="21"/>
    </row>
    <row r="979" ht="13.5" customHeight="1" spans="1:1">
      <c r="A979" s="21"/>
    </row>
    <row r="980" ht="13.5" customHeight="1" spans="1:1">
      <c r="A980" s="21"/>
    </row>
    <row r="981" ht="13.5" customHeight="1" spans="1:1">
      <c r="A981" s="21"/>
    </row>
    <row r="982" ht="13.5" customHeight="1" spans="1:1">
      <c r="A982" s="21"/>
    </row>
    <row r="983" ht="13.5" customHeight="1" spans="1:1">
      <c r="A983" s="21"/>
    </row>
    <row r="984" ht="13.5" customHeight="1" spans="1:1">
      <c r="A984" s="21"/>
    </row>
    <row r="985" ht="13.5" customHeight="1" spans="1:1">
      <c r="A985" s="21"/>
    </row>
    <row r="986" ht="13.5" customHeight="1" spans="1:1">
      <c r="A986" s="21"/>
    </row>
    <row r="987" ht="13.5" customHeight="1" spans="1:1">
      <c r="A987" s="21"/>
    </row>
    <row r="988" ht="13.5" customHeight="1" spans="1:1">
      <c r="A988" s="21"/>
    </row>
    <row r="989" ht="13.5" customHeight="1" spans="1:1">
      <c r="A989" s="21"/>
    </row>
    <row r="990" ht="13.5" customHeight="1" spans="1:1">
      <c r="A990" s="21"/>
    </row>
    <row r="991" ht="13.5" customHeight="1" spans="1:1">
      <c r="A991" s="21"/>
    </row>
    <row r="992" ht="13.5" customHeight="1" spans="1:1">
      <c r="A992" s="21"/>
    </row>
    <row r="993" ht="13.5" customHeight="1" spans="1:1">
      <c r="A993" s="21"/>
    </row>
    <row r="994" ht="13.5" customHeight="1" spans="1:1">
      <c r="A994" s="21"/>
    </row>
    <row r="995" ht="13.5" customHeight="1" spans="1:1">
      <c r="A995" s="21"/>
    </row>
    <row r="996" ht="13.5" customHeight="1" spans="1:1">
      <c r="A996" s="21"/>
    </row>
    <row r="997" ht="13.5" customHeight="1" spans="1:1">
      <c r="A997" s="21"/>
    </row>
    <row r="998" ht="13.5" customHeight="1" spans="1:1">
      <c r="A998" s="21"/>
    </row>
    <row r="999" ht="13.5" customHeight="1" spans="1:1">
      <c r="A999" s="21"/>
    </row>
    <row r="1000" ht="13.5" customHeight="1" spans="1:1">
      <c r="A1000" s="21"/>
    </row>
  </sheetData>
  <pageMargins left="0.7" right="0.7" top="0.75" bottom="0.75" header="0" footer="0"/>
  <pageSetup paperSize="1" orientation="landscape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0"/>
  <sheetViews>
    <sheetView workbookViewId="0">
      <selection activeCell="A1" sqref="A1"/>
    </sheetView>
  </sheetViews>
  <sheetFormatPr defaultColWidth="14.4285714285714" defaultRowHeight="15" customHeight="1" outlineLevelCol="3"/>
  <cols>
    <col min="1" max="1" width="11.2857142857143" customWidth="1"/>
    <col min="2" max="2" width="16.2857142857143" customWidth="1"/>
    <col min="3" max="3" width="36.4285714285714" customWidth="1"/>
    <col min="4" max="4" width="11.2857142857143" customWidth="1"/>
    <col min="5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41918</v>
      </c>
      <c r="B2" s="3" t="s">
        <v>44</v>
      </c>
      <c r="C2" s="3" t="s">
        <v>86</v>
      </c>
      <c r="D2" s="4">
        <v>75.1</v>
      </c>
    </row>
    <row r="3" ht="13.5" customHeight="1" spans="1:4">
      <c r="A3" s="2">
        <v>41917</v>
      </c>
      <c r="B3" s="3" t="s">
        <v>44</v>
      </c>
      <c r="C3" s="3" t="s">
        <v>175</v>
      </c>
      <c r="D3" s="4">
        <v>59</v>
      </c>
    </row>
    <row r="4" ht="13.5" customHeight="1" spans="1:4">
      <c r="A4" s="2">
        <v>41914</v>
      </c>
      <c r="B4" s="3" t="s">
        <v>44</v>
      </c>
      <c r="C4" s="3" t="s">
        <v>176</v>
      </c>
      <c r="D4" s="4">
        <v>100</v>
      </c>
    </row>
    <row r="5" ht="13.5" customHeight="1" spans="1:4">
      <c r="A5" s="2">
        <v>41930</v>
      </c>
      <c r="B5" s="3" t="s">
        <v>44</v>
      </c>
      <c r="C5" s="3" t="s">
        <v>20</v>
      </c>
      <c r="D5" s="4">
        <v>94.25</v>
      </c>
    </row>
    <row r="6" ht="13.5" customHeight="1" spans="1:4">
      <c r="A6" s="2">
        <v>41933</v>
      </c>
      <c r="B6" s="3" t="s">
        <v>44</v>
      </c>
      <c r="C6" s="3" t="s">
        <v>177</v>
      </c>
      <c r="D6" s="4">
        <v>124.9</v>
      </c>
    </row>
    <row r="7" ht="13.5" customHeight="1" spans="1:4">
      <c r="A7" s="2">
        <v>41913</v>
      </c>
      <c r="B7" s="3" t="s">
        <v>11</v>
      </c>
      <c r="C7" s="3" t="s">
        <v>60</v>
      </c>
      <c r="D7" s="4">
        <v>140</v>
      </c>
    </row>
    <row r="8" ht="13.5" customHeight="1" spans="1:4">
      <c r="A8" s="2">
        <v>41916</v>
      </c>
      <c r="B8" s="3" t="s">
        <v>11</v>
      </c>
      <c r="C8" s="3" t="s">
        <v>178</v>
      </c>
      <c r="D8" s="4">
        <v>76.74</v>
      </c>
    </row>
    <row r="9" ht="13.5" customHeight="1" spans="1:4">
      <c r="A9" s="2">
        <v>41916</v>
      </c>
      <c r="B9" s="3" t="s">
        <v>11</v>
      </c>
      <c r="C9" s="3" t="s">
        <v>179</v>
      </c>
      <c r="D9" s="4">
        <v>21.5</v>
      </c>
    </row>
    <row r="10" ht="13.5" customHeight="1" spans="1:4">
      <c r="A10" s="2">
        <v>41917</v>
      </c>
      <c r="B10" s="3" t="s">
        <v>11</v>
      </c>
      <c r="C10" s="3" t="s">
        <v>180</v>
      </c>
      <c r="D10" s="4">
        <v>42</v>
      </c>
    </row>
    <row r="11" ht="13.5" customHeight="1" spans="1:4">
      <c r="A11" s="2">
        <v>41922</v>
      </c>
      <c r="B11" s="3" t="s">
        <v>11</v>
      </c>
      <c r="C11" s="3" t="s">
        <v>181</v>
      </c>
      <c r="D11" s="4">
        <v>26</v>
      </c>
    </row>
    <row r="12" ht="13.5" customHeight="1" spans="1:4">
      <c r="A12" s="2">
        <v>41924</v>
      </c>
      <c r="B12" s="3" t="s">
        <v>11</v>
      </c>
      <c r="C12" s="3" t="s">
        <v>182</v>
      </c>
      <c r="D12" s="4">
        <v>26</v>
      </c>
    </row>
    <row r="13" ht="13.5" customHeight="1" spans="1:4">
      <c r="A13" s="2">
        <v>41923</v>
      </c>
      <c r="B13" s="3" t="s">
        <v>11</v>
      </c>
      <c r="C13" s="3" t="s">
        <v>183</v>
      </c>
      <c r="D13" s="4">
        <v>19.4</v>
      </c>
    </row>
    <row r="14" ht="13.5" customHeight="1" spans="1:4">
      <c r="A14" s="2">
        <v>41918</v>
      </c>
      <c r="B14" s="3" t="s">
        <v>11</v>
      </c>
      <c r="C14" s="3" t="s">
        <v>184</v>
      </c>
      <c r="D14" s="4">
        <v>16</v>
      </c>
    </row>
    <row r="15" ht="13.5" customHeight="1" spans="1:4">
      <c r="A15" s="2">
        <v>41923</v>
      </c>
      <c r="B15" s="3" t="s">
        <v>11</v>
      </c>
      <c r="C15" s="3" t="s">
        <v>185</v>
      </c>
      <c r="D15" s="4">
        <v>8</v>
      </c>
    </row>
    <row r="16" ht="13.5" customHeight="1" spans="1:4">
      <c r="A16" s="2">
        <v>41923</v>
      </c>
      <c r="B16" s="3" t="s">
        <v>11</v>
      </c>
      <c r="C16" s="3" t="s">
        <v>186</v>
      </c>
      <c r="D16" s="4">
        <v>8</v>
      </c>
    </row>
    <row r="17" ht="13.5" customHeight="1" spans="1:4">
      <c r="A17" s="2">
        <v>41924</v>
      </c>
      <c r="B17" s="3" t="s">
        <v>11</v>
      </c>
      <c r="C17" s="3" t="s">
        <v>34</v>
      </c>
      <c r="D17" s="4">
        <v>28.05</v>
      </c>
    </row>
    <row r="18" ht="13.5" customHeight="1" spans="1:4">
      <c r="A18" s="2">
        <v>41931</v>
      </c>
      <c r="B18" s="3" t="s">
        <v>11</v>
      </c>
      <c r="C18" s="3" t="s">
        <v>187</v>
      </c>
      <c r="D18" s="4">
        <v>27</v>
      </c>
    </row>
    <row r="19" ht="13.5" customHeight="1" spans="1:4">
      <c r="A19" s="2">
        <v>41925</v>
      </c>
      <c r="B19" s="3" t="s">
        <v>11</v>
      </c>
      <c r="C19" s="3" t="s">
        <v>188</v>
      </c>
      <c r="D19" s="4">
        <v>20</v>
      </c>
    </row>
    <row r="20" ht="13.5" customHeight="1" spans="1:4">
      <c r="A20" s="2">
        <v>41930</v>
      </c>
      <c r="B20" s="3" t="s">
        <v>11</v>
      </c>
      <c r="C20" s="3" t="s">
        <v>114</v>
      </c>
      <c r="D20" s="4">
        <v>26.4</v>
      </c>
    </row>
    <row r="21" ht="13.5" customHeight="1" spans="1:4">
      <c r="A21" s="2">
        <v>41936</v>
      </c>
      <c r="B21" s="3" t="s">
        <v>11</v>
      </c>
      <c r="C21" s="3" t="s">
        <v>147</v>
      </c>
      <c r="D21" s="4">
        <v>40.66</v>
      </c>
    </row>
    <row r="22" ht="13.5" customHeight="1" spans="1:4">
      <c r="A22" s="2">
        <v>41935</v>
      </c>
      <c r="B22" s="3" t="s">
        <v>11</v>
      </c>
      <c r="C22" s="3" t="s">
        <v>189</v>
      </c>
      <c r="D22" s="4">
        <v>53.79</v>
      </c>
    </row>
    <row r="23" ht="13.5" customHeight="1" spans="1:4">
      <c r="A23" s="2">
        <v>41937</v>
      </c>
      <c r="B23" s="3" t="s">
        <v>11</v>
      </c>
      <c r="C23" s="3" t="s">
        <v>190</v>
      </c>
      <c r="D23" s="4">
        <v>16</v>
      </c>
    </row>
    <row r="24" ht="13.5" customHeight="1" spans="1:4">
      <c r="A24" s="2">
        <v>41938</v>
      </c>
      <c r="B24" s="3" t="s">
        <v>11</v>
      </c>
      <c r="C24" s="3" t="s">
        <v>191</v>
      </c>
      <c r="D24" s="4">
        <v>18.1</v>
      </c>
    </row>
    <row r="25" ht="13.5" customHeight="1" spans="1:4">
      <c r="A25" s="2">
        <v>41929</v>
      </c>
      <c r="B25" s="3" t="s">
        <v>11</v>
      </c>
      <c r="C25" s="3" t="s">
        <v>192</v>
      </c>
      <c r="D25" s="4">
        <v>32.95</v>
      </c>
    </row>
    <row r="26" ht="13.5" customHeight="1" spans="1:4">
      <c r="A26" s="2">
        <v>41939</v>
      </c>
      <c r="B26" s="3" t="s">
        <v>11</v>
      </c>
      <c r="C26" s="3" t="s">
        <v>114</v>
      </c>
      <c r="D26" s="4">
        <v>20</v>
      </c>
    </row>
    <row r="27" ht="13.5" customHeight="1" spans="1:4">
      <c r="A27" s="2">
        <v>41940</v>
      </c>
      <c r="B27" s="3" t="s">
        <v>11</v>
      </c>
      <c r="C27" s="3" t="s">
        <v>193</v>
      </c>
      <c r="D27" s="4">
        <v>30</v>
      </c>
    </row>
    <row r="28" ht="13.5" customHeight="1" spans="1:4">
      <c r="A28" s="2">
        <v>41938</v>
      </c>
      <c r="B28" s="3" t="s">
        <v>11</v>
      </c>
      <c r="C28" s="3" t="s">
        <v>187</v>
      </c>
      <c r="D28" s="4">
        <v>17</v>
      </c>
    </row>
    <row r="29" ht="13.5" customHeight="1" spans="1:4">
      <c r="A29" s="2">
        <v>41943</v>
      </c>
      <c r="B29" s="3" t="s">
        <v>11</v>
      </c>
      <c r="C29" s="3" t="s">
        <v>194</v>
      </c>
      <c r="D29" s="4">
        <v>22.95</v>
      </c>
    </row>
    <row r="30" ht="13.5" customHeight="1" spans="1:4">
      <c r="A30" s="2">
        <v>41922</v>
      </c>
      <c r="B30" s="3" t="s">
        <v>68</v>
      </c>
      <c r="C30" s="3" t="s">
        <v>23</v>
      </c>
      <c r="D30" s="4">
        <v>20.9</v>
      </c>
    </row>
    <row r="31" ht="13.5" customHeight="1" spans="1:4">
      <c r="A31" s="2">
        <v>41923</v>
      </c>
      <c r="B31" s="3" t="s">
        <v>68</v>
      </c>
      <c r="C31" s="3" t="s">
        <v>195</v>
      </c>
      <c r="D31" s="4">
        <v>10.5</v>
      </c>
    </row>
    <row r="32" ht="13.5" customHeight="1" spans="1:4">
      <c r="A32" s="2">
        <v>41924</v>
      </c>
      <c r="B32" s="3" t="s">
        <v>68</v>
      </c>
      <c r="C32" s="3" t="s">
        <v>20</v>
      </c>
      <c r="D32" s="4">
        <v>30.75</v>
      </c>
    </row>
    <row r="33" ht="13.5" customHeight="1" spans="1:4">
      <c r="A33" s="2">
        <v>41924</v>
      </c>
      <c r="B33" s="3" t="s">
        <v>68</v>
      </c>
      <c r="C33" s="3" t="s">
        <v>19</v>
      </c>
      <c r="D33" s="4">
        <v>114.4</v>
      </c>
    </row>
    <row r="34" ht="13.5" customHeight="1" spans="1:4">
      <c r="A34" s="2">
        <v>41936</v>
      </c>
      <c r="B34" s="3" t="s">
        <v>68</v>
      </c>
      <c r="C34" s="3" t="s">
        <v>20</v>
      </c>
      <c r="D34" s="4">
        <v>19.15</v>
      </c>
    </row>
    <row r="35" ht="13.5" customHeight="1" spans="1:4">
      <c r="A35" s="2">
        <v>41938</v>
      </c>
      <c r="B35" s="3" t="s">
        <v>68</v>
      </c>
      <c r="C35" s="3" t="s">
        <v>19</v>
      </c>
      <c r="D35" s="4">
        <v>71.5</v>
      </c>
    </row>
    <row r="36" ht="13.5" customHeight="1" spans="1:4">
      <c r="A36" s="2">
        <v>41943</v>
      </c>
      <c r="B36" s="3" t="s">
        <v>68</v>
      </c>
      <c r="C36" s="3" t="s">
        <v>196</v>
      </c>
      <c r="D36" s="4">
        <v>37.35</v>
      </c>
    </row>
    <row r="37" ht="13.5" customHeight="1" spans="1:4">
      <c r="A37" s="2">
        <v>41943</v>
      </c>
      <c r="B37" s="3" t="s">
        <v>68</v>
      </c>
      <c r="C37" s="3" t="s">
        <v>20</v>
      </c>
      <c r="D37" s="4">
        <v>9.85</v>
      </c>
    </row>
    <row r="38" ht="13.5" customHeight="1" spans="1:4">
      <c r="A38" s="2">
        <v>41932</v>
      </c>
      <c r="B38" s="3" t="s">
        <v>68</v>
      </c>
      <c r="C38" s="3" t="s">
        <v>20</v>
      </c>
      <c r="D38" s="4">
        <v>22.05</v>
      </c>
    </row>
    <row r="39" ht="13.5" customHeight="1" spans="1:4">
      <c r="A39" s="2">
        <v>41943</v>
      </c>
      <c r="B39" s="3" t="s">
        <v>68</v>
      </c>
      <c r="C39" s="3" t="s">
        <v>19</v>
      </c>
      <c r="D39" s="4">
        <v>41.85</v>
      </c>
    </row>
    <row r="40" ht="13.5" customHeight="1" spans="1:4">
      <c r="A40" s="2">
        <v>41929</v>
      </c>
      <c r="B40" s="3" t="s">
        <v>197</v>
      </c>
      <c r="C40" s="3" t="s">
        <v>198</v>
      </c>
      <c r="D40" s="4">
        <v>299.6</v>
      </c>
    </row>
    <row r="41" ht="13.5" customHeight="1" spans="1:4">
      <c r="A41" s="2">
        <v>41937</v>
      </c>
      <c r="B41" s="3" t="s">
        <v>199</v>
      </c>
      <c r="C41" s="3" t="s">
        <v>200</v>
      </c>
      <c r="D41" s="4">
        <v>1151</v>
      </c>
    </row>
    <row r="42" ht="13.5" customHeight="1" spans="1:4">
      <c r="A42" s="2">
        <v>41943</v>
      </c>
      <c r="B42" s="3" t="s">
        <v>199</v>
      </c>
      <c r="C42" s="3" t="s">
        <v>201</v>
      </c>
      <c r="D42" s="4">
        <v>1472</v>
      </c>
    </row>
    <row r="43" ht="13.5" customHeight="1" spans="1:4">
      <c r="A43" s="2">
        <v>41914</v>
      </c>
      <c r="B43" s="3" t="s">
        <v>163</v>
      </c>
      <c r="C43" s="3" t="s">
        <v>202</v>
      </c>
      <c r="D43" s="4">
        <v>16</v>
      </c>
    </row>
    <row r="44" ht="13.5" customHeight="1" spans="1:4">
      <c r="A44" s="2">
        <v>41914</v>
      </c>
      <c r="B44" s="3" t="s">
        <v>163</v>
      </c>
      <c r="C44" s="3" t="s">
        <v>176</v>
      </c>
      <c r="D44" s="4">
        <v>50</v>
      </c>
    </row>
    <row r="45" ht="13.5" customHeight="1" spans="1:4">
      <c r="A45" s="2">
        <v>41917</v>
      </c>
      <c r="B45" s="3" t="s">
        <v>134</v>
      </c>
      <c r="C45" s="3" t="s">
        <v>203</v>
      </c>
      <c r="D45" s="4">
        <v>38</v>
      </c>
    </row>
    <row r="46" ht="13.5" customHeight="1" spans="1:4">
      <c r="A46" s="2">
        <v>41936</v>
      </c>
      <c r="B46" s="3" t="s">
        <v>204</v>
      </c>
      <c r="C46" s="3" t="s">
        <v>205</v>
      </c>
      <c r="D46" s="4">
        <v>49</v>
      </c>
    </row>
    <row r="47" ht="13.5" customHeight="1" spans="1:4">
      <c r="A47" s="2">
        <v>41930</v>
      </c>
      <c r="B47" s="3" t="s">
        <v>204</v>
      </c>
      <c r="C47" s="3" t="s">
        <v>206</v>
      </c>
      <c r="D47" s="4">
        <v>8.9</v>
      </c>
    </row>
    <row r="48" ht="13.5" customHeight="1" spans="1:4">
      <c r="A48" s="2">
        <v>41930</v>
      </c>
      <c r="B48" s="3" t="s">
        <v>204</v>
      </c>
      <c r="C48" s="3" t="s">
        <v>207</v>
      </c>
      <c r="D48" s="4">
        <v>39.9</v>
      </c>
    </row>
    <row r="49" ht="13.5" customHeight="1" spans="1:4">
      <c r="A49" s="2">
        <v>41938</v>
      </c>
      <c r="B49" s="3" t="s">
        <v>34</v>
      </c>
      <c r="C49" s="3" t="s">
        <v>81</v>
      </c>
      <c r="D49" s="4">
        <v>11.05</v>
      </c>
    </row>
    <row r="50" ht="13.5" customHeight="1" spans="1:4">
      <c r="A50" s="2">
        <v>41943</v>
      </c>
      <c r="B50" s="3" t="s">
        <v>34</v>
      </c>
      <c r="C50" s="3" t="s">
        <v>81</v>
      </c>
      <c r="D50" s="4">
        <v>12.7</v>
      </c>
    </row>
    <row r="51" ht="13.5" customHeight="1" spans="1:4">
      <c r="A51" s="2">
        <v>41913</v>
      </c>
      <c r="B51" s="3" t="s">
        <v>36</v>
      </c>
      <c r="C51" s="3" t="s">
        <v>37</v>
      </c>
      <c r="D51" s="4">
        <v>700</v>
      </c>
    </row>
    <row r="52" ht="13.5" customHeight="1" spans="1:4">
      <c r="A52" s="2">
        <v>41913</v>
      </c>
      <c r="B52" s="3" t="s">
        <v>36</v>
      </c>
      <c r="C52" s="3" t="s">
        <v>38</v>
      </c>
      <c r="D52" s="4">
        <v>400</v>
      </c>
    </row>
    <row r="53" ht="13.5" customHeight="1" spans="1:4">
      <c r="A53" s="2">
        <v>41941</v>
      </c>
      <c r="B53" s="3" t="s">
        <v>208</v>
      </c>
      <c r="C53" s="3" t="s">
        <v>209</v>
      </c>
      <c r="D53" s="4">
        <v>22.1</v>
      </c>
    </row>
    <row r="54" ht="13.5" customHeight="1" spans="1:4">
      <c r="A54" s="2">
        <v>41913</v>
      </c>
      <c r="B54" s="3" t="s">
        <v>39</v>
      </c>
      <c r="C54" s="3" t="s">
        <v>41</v>
      </c>
      <c r="D54" s="4">
        <v>80</v>
      </c>
    </row>
    <row r="55" ht="13.5" customHeight="1" spans="1:4">
      <c r="A55" s="2">
        <v>41913</v>
      </c>
      <c r="B55" s="3" t="s">
        <v>39</v>
      </c>
      <c r="C55" s="3" t="s">
        <v>42</v>
      </c>
      <c r="D55" s="4">
        <v>90</v>
      </c>
    </row>
    <row r="56" ht="13.5" customHeight="1" spans="1:4">
      <c r="A56" s="2">
        <v>41918</v>
      </c>
      <c r="B56" s="3" t="s">
        <v>39</v>
      </c>
      <c r="C56" s="3" t="s">
        <v>210</v>
      </c>
      <c r="D56" s="4">
        <v>100</v>
      </c>
    </row>
    <row r="57" ht="13.5" customHeight="1" spans="1:4">
      <c r="A57" s="2">
        <v>41918</v>
      </c>
      <c r="B57" s="3" t="s">
        <v>39</v>
      </c>
      <c r="C57" s="3" t="s">
        <v>211</v>
      </c>
      <c r="D57" s="4">
        <v>20</v>
      </c>
    </row>
    <row r="58" ht="13.5" customHeight="1" spans="1:4">
      <c r="A58" s="2">
        <v>41918</v>
      </c>
      <c r="B58" s="3" t="s">
        <v>39</v>
      </c>
      <c r="C58" s="3" t="s">
        <v>83</v>
      </c>
      <c r="D58" s="4">
        <v>74.19</v>
      </c>
    </row>
    <row r="59" ht="13.5" customHeight="1" spans="1:4">
      <c r="A59" s="2">
        <v>41936</v>
      </c>
      <c r="B59" s="3" t="s">
        <v>39</v>
      </c>
      <c r="C59" s="3" t="s">
        <v>83</v>
      </c>
      <c r="D59" s="4">
        <v>83.38</v>
      </c>
    </row>
    <row r="60" ht="13.5" customHeight="1" spans="1:4">
      <c r="A60" s="2">
        <v>41927</v>
      </c>
      <c r="B60" s="3" t="s">
        <v>39</v>
      </c>
      <c r="C60" s="3" t="s">
        <v>83</v>
      </c>
      <c r="D60" s="4">
        <v>73</v>
      </c>
    </row>
    <row r="61" ht="13.5" customHeight="1" spans="1:1">
      <c r="A61" s="21"/>
    </row>
    <row r="62" ht="13.5" customHeight="1" spans="1:4">
      <c r="A62" s="21"/>
      <c r="D62" s="4">
        <f>SUM(D2:D61)</f>
        <v>6358.91</v>
      </c>
    </row>
    <row r="63" ht="13.5" customHeight="1" spans="1:1">
      <c r="A63" s="21"/>
    </row>
    <row r="64" ht="13.5" customHeight="1" spans="1:1">
      <c r="A64" s="21"/>
    </row>
    <row r="65" ht="13.5" customHeight="1" spans="1:1">
      <c r="A65" s="21"/>
    </row>
    <row r="66" ht="13.5" customHeight="1" spans="1:1">
      <c r="A66" s="21"/>
    </row>
    <row r="67" ht="13.5" customHeight="1" spans="1:1">
      <c r="A67" s="21"/>
    </row>
    <row r="68" ht="13.5" customHeight="1" spans="1:1">
      <c r="A68" s="21"/>
    </row>
    <row r="69" ht="13.5" customHeight="1" spans="1:1">
      <c r="A69" s="21"/>
    </row>
    <row r="70" ht="13.5" customHeight="1" spans="1:1">
      <c r="A70" s="21"/>
    </row>
    <row r="71" ht="13.5" customHeight="1" spans="1:1">
      <c r="A71" s="21"/>
    </row>
    <row r="72" ht="13.5" customHeight="1" spans="1:1">
      <c r="A72" s="21"/>
    </row>
    <row r="73" ht="13.5" customHeight="1" spans="1:1">
      <c r="A73" s="21"/>
    </row>
    <row r="74" ht="13.5" customHeight="1" spans="1:1">
      <c r="A74" s="21"/>
    </row>
    <row r="75" ht="13.5" customHeight="1" spans="1:1">
      <c r="A75" s="21"/>
    </row>
    <row r="76" ht="13.5" customHeight="1" spans="1:1">
      <c r="A76" s="21"/>
    </row>
    <row r="77" ht="13.5" customHeight="1" spans="1:1">
      <c r="A77" s="21"/>
    </row>
    <row r="78" ht="13.5" customHeight="1" spans="1:1">
      <c r="A78" s="21"/>
    </row>
    <row r="79" ht="13.5" customHeight="1" spans="1:1">
      <c r="A79" s="21"/>
    </row>
    <row r="80" ht="13.5" customHeight="1" spans="1:1">
      <c r="A80" s="21"/>
    </row>
    <row r="81" ht="13.5" customHeight="1" spans="1:1">
      <c r="A81" s="21"/>
    </row>
    <row r="82" ht="13.5" customHeight="1" spans="1:1">
      <c r="A82" s="21"/>
    </row>
    <row r="83" ht="13.5" customHeight="1" spans="1:1">
      <c r="A83" s="21"/>
    </row>
    <row r="84" ht="13.5" customHeight="1" spans="1:1">
      <c r="A84" s="21"/>
    </row>
    <row r="85" ht="13.5" customHeight="1" spans="1:1">
      <c r="A85" s="21"/>
    </row>
    <row r="86" ht="13.5" customHeight="1" spans="1:1">
      <c r="A86" s="21"/>
    </row>
    <row r="87" ht="13.5" customHeight="1" spans="1:1">
      <c r="A87" s="21"/>
    </row>
    <row r="88" ht="13.5" customHeight="1" spans="1:1">
      <c r="A88" s="21"/>
    </row>
    <row r="89" ht="13.5" customHeight="1" spans="1:1">
      <c r="A89" s="21"/>
    </row>
    <row r="90" ht="13.5" customHeight="1" spans="1:1">
      <c r="A90" s="21"/>
    </row>
    <row r="91" ht="13.5" customHeight="1" spans="1:1">
      <c r="A91" s="21"/>
    </row>
    <row r="92" ht="13.5" customHeight="1" spans="1:1">
      <c r="A92" s="21"/>
    </row>
    <row r="93" ht="13.5" customHeight="1" spans="1:1">
      <c r="A93" s="21"/>
    </row>
    <row r="94" ht="13.5" customHeight="1" spans="1:1">
      <c r="A94" s="21"/>
    </row>
    <row r="95" ht="13.5" customHeight="1" spans="1:1">
      <c r="A95" s="21"/>
    </row>
    <row r="96" ht="13.5" customHeight="1" spans="1:1">
      <c r="A96" s="21"/>
    </row>
    <row r="97" ht="13.5" customHeight="1" spans="1:1">
      <c r="A97" s="21"/>
    </row>
    <row r="98" ht="13.5" customHeight="1" spans="1:1">
      <c r="A98" s="21"/>
    </row>
    <row r="99" ht="13.5" customHeight="1" spans="1:1">
      <c r="A99" s="21"/>
    </row>
    <row r="100" ht="13.5" customHeight="1" spans="1:1">
      <c r="A100" s="21"/>
    </row>
    <row r="101" ht="13.5" customHeight="1" spans="1:1">
      <c r="A101" s="21"/>
    </row>
    <row r="102" ht="13.5" customHeight="1" spans="1:1">
      <c r="A102" s="21"/>
    </row>
    <row r="103" ht="13.5" customHeight="1" spans="1:1">
      <c r="A103" s="21"/>
    </row>
    <row r="104" ht="13.5" customHeight="1" spans="1:1">
      <c r="A104" s="21"/>
    </row>
    <row r="105" ht="13.5" customHeight="1" spans="1:1">
      <c r="A105" s="21"/>
    </row>
    <row r="106" ht="13.5" customHeight="1" spans="1:1">
      <c r="A106" s="21"/>
    </row>
    <row r="107" ht="13.5" customHeight="1" spans="1:1">
      <c r="A107" s="21"/>
    </row>
    <row r="108" ht="13.5" customHeight="1" spans="1:1">
      <c r="A108" s="21"/>
    </row>
    <row r="109" ht="13.5" customHeight="1" spans="1:1">
      <c r="A109" s="21"/>
    </row>
    <row r="110" ht="13.5" customHeight="1" spans="1:1">
      <c r="A110" s="21"/>
    </row>
    <row r="111" ht="13.5" customHeight="1" spans="1:1">
      <c r="A111" s="21"/>
    </row>
    <row r="112" ht="13.5" customHeight="1" spans="1:1">
      <c r="A112" s="21"/>
    </row>
    <row r="113" ht="13.5" customHeight="1" spans="1:1">
      <c r="A113" s="21"/>
    </row>
    <row r="114" ht="13.5" customHeight="1" spans="1:1">
      <c r="A114" s="21"/>
    </row>
    <row r="115" ht="13.5" customHeight="1" spans="1:1">
      <c r="A115" s="21"/>
    </row>
    <row r="116" ht="13.5" customHeight="1" spans="1:1">
      <c r="A116" s="21"/>
    </row>
    <row r="117" ht="13.5" customHeight="1" spans="1:1">
      <c r="A117" s="21"/>
    </row>
    <row r="118" ht="13.5" customHeight="1" spans="1:1">
      <c r="A118" s="21"/>
    </row>
    <row r="119" ht="13.5" customHeight="1" spans="1:1">
      <c r="A119" s="21"/>
    </row>
    <row r="120" ht="13.5" customHeight="1" spans="1:1">
      <c r="A120" s="21"/>
    </row>
    <row r="121" ht="13.5" customHeight="1" spans="1:1">
      <c r="A121" s="21"/>
    </row>
    <row r="122" ht="13.5" customHeight="1" spans="1:1">
      <c r="A122" s="21"/>
    </row>
    <row r="123" ht="13.5" customHeight="1" spans="1:1">
      <c r="A123" s="21"/>
    </row>
    <row r="124" ht="13.5" customHeight="1" spans="1:1">
      <c r="A124" s="21"/>
    </row>
    <row r="125" ht="13.5" customHeight="1" spans="1:1">
      <c r="A125" s="21"/>
    </row>
    <row r="126" ht="13.5" customHeight="1" spans="1:1">
      <c r="A126" s="21"/>
    </row>
    <row r="127" ht="13.5" customHeight="1" spans="1:1">
      <c r="A127" s="21"/>
    </row>
    <row r="128" ht="13.5" customHeight="1" spans="1:1">
      <c r="A128" s="21"/>
    </row>
    <row r="129" ht="13.5" customHeight="1" spans="1:1">
      <c r="A129" s="21"/>
    </row>
    <row r="130" ht="13.5" customHeight="1" spans="1:1">
      <c r="A130" s="21"/>
    </row>
    <row r="131" ht="13.5" customHeight="1" spans="1:1">
      <c r="A131" s="21"/>
    </row>
    <row r="132" ht="13.5" customHeight="1" spans="1:1">
      <c r="A132" s="21"/>
    </row>
    <row r="133" ht="13.5" customHeight="1" spans="1:1">
      <c r="A133" s="21"/>
    </row>
    <row r="134" ht="13.5" customHeight="1" spans="1:1">
      <c r="A134" s="21"/>
    </row>
    <row r="135" ht="13.5" customHeight="1" spans="1:1">
      <c r="A135" s="21"/>
    </row>
    <row r="136" ht="13.5" customHeight="1" spans="1:1">
      <c r="A136" s="21"/>
    </row>
    <row r="137" ht="13.5" customHeight="1" spans="1:1">
      <c r="A137" s="21"/>
    </row>
    <row r="138" ht="13.5" customHeight="1" spans="1:1">
      <c r="A138" s="21"/>
    </row>
    <row r="139" ht="13.5" customHeight="1" spans="1:1">
      <c r="A139" s="21"/>
    </row>
    <row r="140" ht="13.5" customHeight="1" spans="1:1">
      <c r="A140" s="21"/>
    </row>
    <row r="141" ht="13.5" customHeight="1" spans="1:1">
      <c r="A141" s="21"/>
    </row>
    <row r="142" ht="13.5" customHeight="1" spans="1:1">
      <c r="A142" s="21"/>
    </row>
    <row r="143" ht="13.5" customHeight="1" spans="1:1">
      <c r="A143" s="21"/>
    </row>
    <row r="144" ht="13.5" customHeight="1" spans="1:1">
      <c r="A144" s="21"/>
    </row>
    <row r="145" ht="13.5" customHeight="1" spans="1:1">
      <c r="A145" s="21"/>
    </row>
    <row r="146" ht="13.5" customHeight="1" spans="1:1">
      <c r="A146" s="21"/>
    </row>
    <row r="147" ht="13.5" customHeight="1" spans="1:1">
      <c r="A147" s="21"/>
    </row>
    <row r="148" ht="13.5" customHeight="1" spans="1:1">
      <c r="A148" s="21"/>
    </row>
    <row r="149" ht="13.5" customHeight="1" spans="1:1">
      <c r="A149" s="21"/>
    </row>
    <row r="150" ht="13.5" customHeight="1" spans="1:1">
      <c r="A150" s="21"/>
    </row>
    <row r="151" ht="13.5" customHeight="1" spans="1:1">
      <c r="A151" s="21"/>
    </row>
    <row r="152" ht="13.5" customHeight="1" spans="1:1">
      <c r="A152" s="21"/>
    </row>
    <row r="153" ht="13.5" customHeight="1" spans="1:1">
      <c r="A153" s="21"/>
    </row>
    <row r="154" ht="13.5" customHeight="1" spans="1:1">
      <c r="A154" s="21"/>
    </row>
    <row r="155" ht="13.5" customHeight="1" spans="1:1">
      <c r="A155" s="21"/>
    </row>
    <row r="156" ht="13.5" customHeight="1" spans="1:1">
      <c r="A156" s="21"/>
    </row>
    <row r="157" ht="13.5" customHeight="1" spans="1:1">
      <c r="A157" s="21"/>
    </row>
    <row r="158" ht="13.5" customHeight="1" spans="1:1">
      <c r="A158" s="21"/>
    </row>
    <row r="159" ht="13.5" customHeight="1" spans="1:1">
      <c r="A159" s="21"/>
    </row>
    <row r="160" ht="13.5" customHeight="1" spans="1:1">
      <c r="A160" s="21"/>
    </row>
    <row r="161" ht="13.5" customHeight="1" spans="1:1">
      <c r="A161" s="21"/>
    </row>
    <row r="162" ht="13.5" customHeight="1" spans="1:1">
      <c r="A162" s="21"/>
    </row>
    <row r="163" ht="13.5" customHeight="1" spans="1:1">
      <c r="A163" s="21"/>
    </row>
    <row r="164" ht="13.5" customHeight="1" spans="1:1">
      <c r="A164" s="21"/>
    </row>
    <row r="165" ht="13.5" customHeight="1" spans="1:1">
      <c r="A165" s="21"/>
    </row>
    <row r="166" ht="13.5" customHeight="1" spans="1:1">
      <c r="A166" s="21"/>
    </row>
    <row r="167" ht="13.5" customHeight="1" spans="1:1">
      <c r="A167" s="21"/>
    </row>
    <row r="168" ht="13.5" customHeight="1" spans="1:1">
      <c r="A168" s="21"/>
    </row>
    <row r="169" ht="13.5" customHeight="1" spans="1:1">
      <c r="A169" s="21"/>
    </row>
    <row r="170" ht="13.5" customHeight="1" spans="1:1">
      <c r="A170" s="21"/>
    </row>
    <row r="171" ht="13.5" customHeight="1" spans="1:1">
      <c r="A171" s="21"/>
    </row>
    <row r="172" ht="13.5" customHeight="1" spans="1:1">
      <c r="A172" s="21"/>
    </row>
    <row r="173" ht="13.5" customHeight="1" spans="1:1">
      <c r="A173" s="21"/>
    </row>
    <row r="174" ht="13.5" customHeight="1" spans="1:1">
      <c r="A174" s="21"/>
    </row>
    <row r="175" ht="13.5" customHeight="1" spans="1:1">
      <c r="A175" s="21"/>
    </row>
    <row r="176" ht="13.5" customHeight="1" spans="1:1">
      <c r="A176" s="21"/>
    </row>
    <row r="177" ht="13.5" customHeight="1" spans="1:1">
      <c r="A177" s="21"/>
    </row>
    <row r="178" ht="13.5" customHeight="1" spans="1:1">
      <c r="A178" s="21"/>
    </row>
    <row r="179" ht="13.5" customHeight="1" spans="1:1">
      <c r="A179" s="21"/>
    </row>
    <row r="180" ht="13.5" customHeight="1" spans="1:1">
      <c r="A180" s="21"/>
    </row>
    <row r="181" ht="13.5" customHeight="1" spans="1:1">
      <c r="A181" s="21"/>
    </row>
    <row r="182" ht="13.5" customHeight="1" spans="1:1">
      <c r="A182" s="21"/>
    </row>
    <row r="183" ht="13.5" customHeight="1" spans="1:1">
      <c r="A183" s="21"/>
    </row>
    <row r="184" ht="13.5" customHeight="1" spans="1:1">
      <c r="A184" s="21"/>
    </row>
    <row r="185" ht="13.5" customHeight="1" spans="1:1">
      <c r="A185" s="21"/>
    </row>
    <row r="186" ht="13.5" customHeight="1" spans="1:1">
      <c r="A186" s="21"/>
    </row>
    <row r="187" ht="13.5" customHeight="1" spans="1:1">
      <c r="A187" s="21"/>
    </row>
    <row r="188" ht="13.5" customHeight="1" spans="1:1">
      <c r="A188" s="21"/>
    </row>
    <row r="189" ht="13.5" customHeight="1" spans="1:1">
      <c r="A189" s="21"/>
    </row>
    <row r="190" ht="13.5" customHeight="1" spans="1:1">
      <c r="A190" s="21"/>
    </row>
    <row r="191" ht="13.5" customHeight="1" spans="1:1">
      <c r="A191" s="21"/>
    </row>
    <row r="192" ht="13.5" customHeight="1" spans="1:1">
      <c r="A192" s="21"/>
    </row>
    <row r="193" ht="13.5" customHeight="1" spans="1:1">
      <c r="A193" s="21"/>
    </row>
    <row r="194" ht="13.5" customHeight="1" spans="1:1">
      <c r="A194" s="21"/>
    </row>
    <row r="195" ht="13.5" customHeight="1" spans="1:1">
      <c r="A195" s="21"/>
    </row>
    <row r="196" ht="13.5" customHeight="1" spans="1:1">
      <c r="A196" s="21"/>
    </row>
    <row r="197" ht="13.5" customHeight="1" spans="1:1">
      <c r="A197" s="21"/>
    </row>
    <row r="198" ht="13.5" customHeight="1" spans="1:1">
      <c r="A198" s="21"/>
    </row>
    <row r="199" ht="13.5" customHeight="1" spans="1:1">
      <c r="A199" s="21"/>
    </row>
    <row r="200" ht="13.5" customHeight="1" spans="1:1">
      <c r="A200" s="21"/>
    </row>
    <row r="201" ht="13.5" customHeight="1" spans="1:1">
      <c r="A201" s="21"/>
    </row>
    <row r="202" ht="13.5" customHeight="1" spans="1:1">
      <c r="A202" s="21"/>
    </row>
    <row r="203" ht="13.5" customHeight="1" spans="1:1">
      <c r="A203" s="21"/>
    </row>
    <row r="204" ht="13.5" customHeight="1" spans="1:1">
      <c r="A204" s="21"/>
    </row>
    <row r="205" ht="13.5" customHeight="1" spans="1:1">
      <c r="A205" s="21"/>
    </row>
    <row r="206" ht="13.5" customHeight="1" spans="1:1">
      <c r="A206" s="21"/>
    </row>
    <row r="207" ht="13.5" customHeight="1" spans="1:1">
      <c r="A207" s="21"/>
    </row>
    <row r="208" ht="13.5" customHeight="1" spans="1:1">
      <c r="A208" s="21"/>
    </row>
    <row r="209" ht="13.5" customHeight="1" spans="1:1">
      <c r="A209" s="21"/>
    </row>
    <row r="210" ht="13.5" customHeight="1" spans="1:1">
      <c r="A210" s="21"/>
    </row>
    <row r="211" ht="13.5" customHeight="1" spans="1:1">
      <c r="A211" s="21"/>
    </row>
    <row r="212" ht="13.5" customHeight="1" spans="1:1">
      <c r="A212" s="21"/>
    </row>
    <row r="213" ht="13.5" customHeight="1" spans="1:1">
      <c r="A213" s="21"/>
    </row>
    <row r="214" ht="13.5" customHeight="1" spans="1:1">
      <c r="A214" s="21"/>
    </row>
    <row r="215" ht="13.5" customHeight="1" spans="1:1">
      <c r="A215" s="21"/>
    </row>
    <row r="216" ht="13.5" customHeight="1" spans="1:1">
      <c r="A216" s="21"/>
    </row>
    <row r="217" ht="13.5" customHeight="1" spans="1:1">
      <c r="A217" s="21"/>
    </row>
    <row r="218" ht="13.5" customHeight="1" spans="1:1">
      <c r="A218" s="21"/>
    </row>
    <row r="219" ht="13.5" customHeight="1" spans="1:1">
      <c r="A219" s="21"/>
    </row>
    <row r="220" ht="13.5" customHeight="1" spans="1:1">
      <c r="A220" s="21"/>
    </row>
    <row r="221" ht="13.5" customHeight="1" spans="1:1">
      <c r="A221" s="21"/>
    </row>
    <row r="222" ht="13.5" customHeight="1" spans="1:1">
      <c r="A222" s="21"/>
    </row>
    <row r="223" ht="13.5" customHeight="1" spans="1:1">
      <c r="A223" s="21"/>
    </row>
    <row r="224" ht="13.5" customHeight="1" spans="1:1">
      <c r="A224" s="21"/>
    </row>
    <row r="225" ht="13.5" customHeight="1" spans="1:1">
      <c r="A225" s="21"/>
    </row>
    <row r="226" ht="13.5" customHeight="1" spans="1:1">
      <c r="A226" s="21"/>
    </row>
    <row r="227" ht="13.5" customHeight="1" spans="1:1">
      <c r="A227" s="21"/>
    </row>
    <row r="228" ht="13.5" customHeight="1" spans="1:1">
      <c r="A228" s="21"/>
    </row>
    <row r="229" ht="13.5" customHeight="1" spans="1:1">
      <c r="A229" s="21"/>
    </row>
    <row r="230" ht="13.5" customHeight="1" spans="1:1">
      <c r="A230" s="21"/>
    </row>
    <row r="231" ht="13.5" customHeight="1" spans="1:1">
      <c r="A231" s="21"/>
    </row>
    <row r="232" ht="13.5" customHeight="1" spans="1:1">
      <c r="A232" s="21"/>
    </row>
    <row r="233" ht="13.5" customHeight="1" spans="1:1">
      <c r="A233" s="21"/>
    </row>
    <row r="234" ht="13.5" customHeight="1" spans="1:1">
      <c r="A234" s="21"/>
    </row>
    <row r="235" ht="13.5" customHeight="1" spans="1:1">
      <c r="A235" s="21"/>
    </row>
    <row r="236" ht="13.5" customHeight="1" spans="1:1">
      <c r="A236" s="21"/>
    </row>
    <row r="237" ht="13.5" customHeight="1" spans="1:1">
      <c r="A237" s="21"/>
    </row>
    <row r="238" ht="13.5" customHeight="1" spans="1:1">
      <c r="A238" s="21"/>
    </row>
    <row r="239" ht="13.5" customHeight="1" spans="1:1">
      <c r="A239" s="21"/>
    </row>
    <row r="240" ht="13.5" customHeight="1" spans="1:1">
      <c r="A240" s="21"/>
    </row>
    <row r="241" ht="13.5" customHeight="1" spans="1:1">
      <c r="A241" s="21"/>
    </row>
    <row r="242" ht="13.5" customHeight="1" spans="1:1">
      <c r="A242" s="21"/>
    </row>
    <row r="243" ht="13.5" customHeight="1" spans="1:1">
      <c r="A243" s="21"/>
    </row>
    <row r="244" ht="13.5" customHeight="1" spans="1:1">
      <c r="A244" s="21"/>
    </row>
    <row r="245" ht="13.5" customHeight="1" spans="1:1">
      <c r="A245" s="21"/>
    </row>
    <row r="246" ht="13.5" customHeight="1" spans="1:1">
      <c r="A246" s="21"/>
    </row>
    <row r="247" ht="13.5" customHeight="1" spans="1:1">
      <c r="A247" s="21"/>
    </row>
    <row r="248" ht="13.5" customHeight="1" spans="1:1">
      <c r="A248" s="21"/>
    </row>
    <row r="249" ht="13.5" customHeight="1" spans="1:1">
      <c r="A249" s="21"/>
    </row>
    <row r="250" ht="13.5" customHeight="1" spans="1:1">
      <c r="A250" s="21"/>
    </row>
    <row r="251" ht="13.5" customHeight="1" spans="1:1">
      <c r="A251" s="21"/>
    </row>
    <row r="252" ht="13.5" customHeight="1" spans="1:1">
      <c r="A252" s="21"/>
    </row>
    <row r="253" ht="13.5" customHeight="1" spans="1:1">
      <c r="A253" s="21"/>
    </row>
    <row r="254" ht="13.5" customHeight="1" spans="1:1">
      <c r="A254" s="21"/>
    </row>
    <row r="255" ht="13.5" customHeight="1" spans="1:1">
      <c r="A255" s="21"/>
    </row>
    <row r="256" ht="13.5" customHeight="1" spans="1:1">
      <c r="A256" s="21"/>
    </row>
    <row r="257" ht="13.5" customHeight="1" spans="1:1">
      <c r="A257" s="21"/>
    </row>
    <row r="258" ht="13.5" customHeight="1" spans="1:1">
      <c r="A258" s="21"/>
    </row>
    <row r="259" ht="13.5" customHeight="1" spans="1:1">
      <c r="A259" s="21"/>
    </row>
    <row r="260" ht="13.5" customHeight="1" spans="1:1">
      <c r="A260" s="21"/>
    </row>
    <row r="261" ht="13.5" customHeight="1" spans="1:1">
      <c r="A261" s="21"/>
    </row>
    <row r="262" ht="13.5" customHeight="1" spans="1:1">
      <c r="A262" s="21"/>
    </row>
    <row r="263" ht="13.5" customHeight="1" spans="1:1">
      <c r="A263" s="21"/>
    </row>
    <row r="264" ht="13.5" customHeight="1" spans="1:1">
      <c r="A264" s="21"/>
    </row>
    <row r="265" ht="13.5" customHeight="1" spans="1:1">
      <c r="A265" s="21"/>
    </row>
    <row r="266" ht="13.5" customHeight="1" spans="1:1">
      <c r="A266" s="21"/>
    </row>
    <row r="267" ht="13.5" customHeight="1" spans="1:1">
      <c r="A267" s="21"/>
    </row>
    <row r="268" ht="13.5" customHeight="1" spans="1:1">
      <c r="A268" s="21"/>
    </row>
    <row r="269" ht="13.5" customHeight="1" spans="1:1">
      <c r="A269" s="21"/>
    </row>
    <row r="270" ht="13.5" customHeight="1" spans="1:1">
      <c r="A270" s="21"/>
    </row>
    <row r="271" ht="13.5" customHeight="1" spans="1:1">
      <c r="A271" s="21"/>
    </row>
    <row r="272" ht="13.5" customHeight="1" spans="1:1">
      <c r="A272" s="21"/>
    </row>
    <row r="273" ht="13.5" customHeight="1" spans="1:1">
      <c r="A273" s="21"/>
    </row>
    <row r="274" ht="13.5" customHeight="1" spans="1:1">
      <c r="A274" s="21"/>
    </row>
    <row r="275" ht="13.5" customHeight="1" spans="1:1">
      <c r="A275" s="21"/>
    </row>
    <row r="276" ht="13.5" customHeight="1" spans="1:1">
      <c r="A276" s="21"/>
    </row>
    <row r="277" ht="13.5" customHeight="1" spans="1:1">
      <c r="A277" s="21"/>
    </row>
    <row r="278" ht="13.5" customHeight="1" spans="1:1">
      <c r="A278" s="21"/>
    </row>
    <row r="279" ht="13.5" customHeight="1" spans="1:1">
      <c r="A279" s="21"/>
    </row>
    <row r="280" ht="13.5" customHeight="1" spans="1:1">
      <c r="A280" s="21"/>
    </row>
    <row r="281" ht="13.5" customHeight="1" spans="1:1">
      <c r="A281" s="21"/>
    </row>
    <row r="282" ht="13.5" customHeight="1" spans="1:1">
      <c r="A282" s="21"/>
    </row>
    <row r="283" ht="13.5" customHeight="1" spans="1:1">
      <c r="A283" s="21"/>
    </row>
    <row r="284" ht="13.5" customHeight="1" spans="1:1">
      <c r="A284" s="21"/>
    </row>
    <row r="285" ht="13.5" customHeight="1" spans="1:1">
      <c r="A285" s="21"/>
    </row>
    <row r="286" ht="13.5" customHeight="1" spans="1:1">
      <c r="A286" s="21"/>
    </row>
    <row r="287" ht="13.5" customHeight="1" spans="1:1">
      <c r="A287" s="21"/>
    </row>
    <row r="288" ht="13.5" customHeight="1" spans="1:1">
      <c r="A288" s="21"/>
    </row>
    <row r="289" ht="13.5" customHeight="1" spans="1:1">
      <c r="A289" s="21"/>
    </row>
    <row r="290" ht="13.5" customHeight="1" spans="1:1">
      <c r="A290" s="21"/>
    </row>
    <row r="291" ht="13.5" customHeight="1" spans="1:1">
      <c r="A291" s="21"/>
    </row>
    <row r="292" ht="13.5" customHeight="1" spans="1:1">
      <c r="A292" s="21"/>
    </row>
    <row r="293" ht="13.5" customHeight="1" spans="1:1">
      <c r="A293" s="21"/>
    </row>
    <row r="294" ht="13.5" customHeight="1" spans="1:1">
      <c r="A294" s="21"/>
    </row>
    <row r="295" ht="13.5" customHeight="1" spans="1:1">
      <c r="A295" s="21"/>
    </row>
    <row r="296" ht="13.5" customHeight="1" spans="1:1">
      <c r="A296" s="21"/>
    </row>
    <row r="297" ht="13.5" customHeight="1" spans="1:1">
      <c r="A297" s="21"/>
    </row>
    <row r="298" ht="13.5" customHeight="1" spans="1:1">
      <c r="A298" s="21"/>
    </row>
    <row r="299" ht="13.5" customHeight="1" spans="1:1">
      <c r="A299" s="21"/>
    </row>
    <row r="300" ht="13.5" customHeight="1" spans="1:1">
      <c r="A300" s="21"/>
    </row>
    <row r="301" ht="13.5" customHeight="1" spans="1:1">
      <c r="A301" s="21"/>
    </row>
    <row r="302" ht="13.5" customHeight="1" spans="1:1">
      <c r="A302" s="21"/>
    </row>
    <row r="303" ht="13.5" customHeight="1" spans="1:1">
      <c r="A303" s="21"/>
    </row>
    <row r="304" ht="13.5" customHeight="1" spans="1:1">
      <c r="A304" s="21"/>
    </row>
    <row r="305" ht="13.5" customHeight="1" spans="1:1">
      <c r="A305" s="21"/>
    </row>
    <row r="306" ht="13.5" customHeight="1" spans="1:1">
      <c r="A306" s="21"/>
    </row>
    <row r="307" ht="13.5" customHeight="1" spans="1:1">
      <c r="A307" s="21"/>
    </row>
    <row r="308" ht="13.5" customHeight="1" spans="1:1">
      <c r="A308" s="21"/>
    </row>
    <row r="309" ht="13.5" customHeight="1" spans="1:1">
      <c r="A309" s="21"/>
    </row>
    <row r="310" ht="13.5" customHeight="1" spans="1:1">
      <c r="A310" s="21"/>
    </row>
    <row r="311" ht="13.5" customHeight="1" spans="1:1">
      <c r="A311" s="21"/>
    </row>
    <row r="312" ht="13.5" customHeight="1" spans="1:1">
      <c r="A312" s="21"/>
    </row>
    <row r="313" ht="13.5" customHeight="1" spans="1:1">
      <c r="A313" s="21"/>
    </row>
    <row r="314" ht="13.5" customHeight="1" spans="1:1">
      <c r="A314" s="21"/>
    </row>
    <row r="315" ht="13.5" customHeight="1" spans="1:1">
      <c r="A315" s="21"/>
    </row>
    <row r="316" ht="13.5" customHeight="1" spans="1:1">
      <c r="A316" s="21"/>
    </row>
    <row r="317" ht="13.5" customHeight="1" spans="1:1">
      <c r="A317" s="21"/>
    </row>
    <row r="318" ht="13.5" customHeight="1" spans="1:1">
      <c r="A318" s="21"/>
    </row>
    <row r="319" ht="13.5" customHeight="1" spans="1:1">
      <c r="A319" s="21"/>
    </row>
    <row r="320" ht="13.5" customHeight="1" spans="1:1">
      <c r="A320" s="21"/>
    </row>
    <row r="321" ht="13.5" customHeight="1" spans="1:1">
      <c r="A321" s="21"/>
    </row>
    <row r="322" ht="13.5" customHeight="1" spans="1:1">
      <c r="A322" s="21"/>
    </row>
    <row r="323" ht="13.5" customHeight="1" spans="1:1">
      <c r="A323" s="21"/>
    </row>
    <row r="324" ht="13.5" customHeight="1" spans="1:1">
      <c r="A324" s="21"/>
    </row>
    <row r="325" ht="13.5" customHeight="1" spans="1:1">
      <c r="A325" s="21"/>
    </row>
    <row r="326" ht="13.5" customHeight="1" spans="1:1">
      <c r="A326" s="21"/>
    </row>
    <row r="327" ht="13.5" customHeight="1" spans="1:1">
      <c r="A327" s="21"/>
    </row>
    <row r="328" ht="13.5" customHeight="1" spans="1:1">
      <c r="A328" s="21"/>
    </row>
    <row r="329" ht="13.5" customHeight="1" spans="1:1">
      <c r="A329" s="21"/>
    </row>
    <row r="330" ht="13.5" customHeight="1" spans="1:1">
      <c r="A330" s="21"/>
    </row>
    <row r="331" ht="13.5" customHeight="1" spans="1:1">
      <c r="A331" s="21"/>
    </row>
    <row r="332" ht="13.5" customHeight="1" spans="1:1">
      <c r="A332" s="21"/>
    </row>
    <row r="333" ht="13.5" customHeight="1" spans="1:1">
      <c r="A333" s="21"/>
    </row>
    <row r="334" ht="13.5" customHeight="1" spans="1:1">
      <c r="A334" s="21"/>
    </row>
    <row r="335" ht="13.5" customHeight="1" spans="1:1">
      <c r="A335" s="21"/>
    </row>
    <row r="336" ht="13.5" customHeight="1" spans="1:1">
      <c r="A336" s="21"/>
    </row>
    <row r="337" ht="13.5" customHeight="1" spans="1:1">
      <c r="A337" s="21"/>
    </row>
    <row r="338" ht="13.5" customHeight="1" spans="1:1">
      <c r="A338" s="21"/>
    </row>
    <row r="339" ht="13.5" customHeight="1" spans="1:1">
      <c r="A339" s="21"/>
    </row>
    <row r="340" ht="13.5" customHeight="1" spans="1:1">
      <c r="A340" s="21"/>
    </row>
    <row r="341" ht="13.5" customHeight="1" spans="1:1">
      <c r="A341" s="21"/>
    </row>
    <row r="342" ht="13.5" customHeight="1" spans="1:1">
      <c r="A342" s="21"/>
    </row>
    <row r="343" ht="13.5" customHeight="1" spans="1:1">
      <c r="A343" s="21"/>
    </row>
    <row r="344" ht="13.5" customHeight="1" spans="1:1">
      <c r="A344" s="21"/>
    </row>
    <row r="345" ht="13.5" customHeight="1" spans="1:1">
      <c r="A345" s="21"/>
    </row>
    <row r="346" ht="13.5" customHeight="1" spans="1:1">
      <c r="A346" s="21"/>
    </row>
    <row r="347" ht="13.5" customHeight="1" spans="1:1">
      <c r="A347" s="21"/>
    </row>
    <row r="348" ht="13.5" customHeight="1" spans="1:1">
      <c r="A348" s="21"/>
    </row>
    <row r="349" ht="13.5" customHeight="1" spans="1:1">
      <c r="A349" s="21"/>
    </row>
    <row r="350" ht="13.5" customHeight="1" spans="1:1">
      <c r="A350" s="21"/>
    </row>
    <row r="351" ht="13.5" customHeight="1" spans="1:1">
      <c r="A351" s="21"/>
    </row>
    <row r="352" ht="13.5" customHeight="1" spans="1:1">
      <c r="A352" s="21"/>
    </row>
    <row r="353" ht="13.5" customHeight="1" spans="1:1">
      <c r="A353" s="21"/>
    </row>
    <row r="354" ht="13.5" customHeight="1" spans="1:1">
      <c r="A354" s="21"/>
    </row>
    <row r="355" ht="13.5" customHeight="1" spans="1:1">
      <c r="A355" s="21"/>
    </row>
    <row r="356" ht="13.5" customHeight="1" spans="1:1">
      <c r="A356" s="21"/>
    </row>
    <row r="357" ht="13.5" customHeight="1" spans="1:1">
      <c r="A357" s="21"/>
    </row>
    <row r="358" ht="13.5" customHeight="1" spans="1:1">
      <c r="A358" s="21"/>
    </row>
    <row r="359" ht="13.5" customHeight="1" spans="1:1">
      <c r="A359" s="21"/>
    </row>
    <row r="360" ht="13.5" customHeight="1" spans="1:1">
      <c r="A360" s="21"/>
    </row>
    <row r="361" ht="13.5" customHeight="1" spans="1:1">
      <c r="A361" s="21"/>
    </row>
    <row r="362" ht="13.5" customHeight="1" spans="1:1">
      <c r="A362" s="21"/>
    </row>
    <row r="363" ht="13.5" customHeight="1" spans="1:1">
      <c r="A363" s="21"/>
    </row>
    <row r="364" ht="13.5" customHeight="1" spans="1:1">
      <c r="A364" s="21"/>
    </row>
    <row r="365" ht="13.5" customHeight="1" spans="1:1">
      <c r="A365" s="21"/>
    </row>
    <row r="366" ht="13.5" customHeight="1" spans="1:1">
      <c r="A366" s="21"/>
    </row>
    <row r="367" ht="13.5" customHeight="1" spans="1:1">
      <c r="A367" s="21"/>
    </row>
    <row r="368" ht="13.5" customHeight="1" spans="1:1">
      <c r="A368" s="21"/>
    </row>
    <row r="369" ht="13.5" customHeight="1" spans="1:1">
      <c r="A369" s="21"/>
    </row>
    <row r="370" ht="13.5" customHeight="1" spans="1:1">
      <c r="A370" s="21"/>
    </row>
    <row r="371" ht="13.5" customHeight="1" spans="1:1">
      <c r="A371" s="21"/>
    </row>
    <row r="372" ht="13.5" customHeight="1" spans="1:1">
      <c r="A372" s="21"/>
    </row>
    <row r="373" ht="13.5" customHeight="1" spans="1:1">
      <c r="A373" s="21"/>
    </row>
    <row r="374" ht="13.5" customHeight="1" spans="1:1">
      <c r="A374" s="21"/>
    </row>
    <row r="375" ht="13.5" customHeight="1" spans="1:1">
      <c r="A375" s="21"/>
    </row>
    <row r="376" ht="13.5" customHeight="1" spans="1:1">
      <c r="A376" s="21"/>
    </row>
    <row r="377" ht="13.5" customHeight="1" spans="1:1">
      <c r="A377" s="21"/>
    </row>
    <row r="378" ht="13.5" customHeight="1" spans="1:1">
      <c r="A378" s="21"/>
    </row>
    <row r="379" ht="13.5" customHeight="1" spans="1:1">
      <c r="A379" s="21"/>
    </row>
    <row r="380" ht="13.5" customHeight="1" spans="1:1">
      <c r="A380" s="21"/>
    </row>
    <row r="381" ht="13.5" customHeight="1" spans="1:1">
      <c r="A381" s="21"/>
    </row>
    <row r="382" ht="13.5" customHeight="1" spans="1:1">
      <c r="A382" s="21"/>
    </row>
    <row r="383" ht="13.5" customHeight="1" spans="1:1">
      <c r="A383" s="21"/>
    </row>
    <row r="384" ht="13.5" customHeight="1" spans="1:1">
      <c r="A384" s="21"/>
    </row>
    <row r="385" ht="13.5" customHeight="1" spans="1:1">
      <c r="A385" s="21"/>
    </row>
    <row r="386" ht="13.5" customHeight="1" spans="1:1">
      <c r="A386" s="21"/>
    </row>
    <row r="387" ht="13.5" customHeight="1" spans="1:1">
      <c r="A387" s="21"/>
    </row>
    <row r="388" ht="13.5" customHeight="1" spans="1:1">
      <c r="A388" s="21"/>
    </row>
    <row r="389" ht="13.5" customHeight="1" spans="1:1">
      <c r="A389" s="21"/>
    </row>
    <row r="390" ht="13.5" customHeight="1" spans="1:1">
      <c r="A390" s="21"/>
    </row>
    <row r="391" ht="13.5" customHeight="1" spans="1:1">
      <c r="A391" s="21"/>
    </row>
    <row r="392" ht="13.5" customHeight="1" spans="1:1">
      <c r="A392" s="21"/>
    </row>
    <row r="393" ht="13.5" customHeight="1" spans="1:1">
      <c r="A393" s="21"/>
    </row>
    <row r="394" ht="13.5" customHeight="1" spans="1:1">
      <c r="A394" s="21"/>
    </row>
    <row r="395" ht="13.5" customHeight="1" spans="1:1">
      <c r="A395" s="21"/>
    </row>
    <row r="396" ht="13.5" customHeight="1" spans="1:1">
      <c r="A396" s="21"/>
    </row>
    <row r="397" ht="13.5" customHeight="1" spans="1:1">
      <c r="A397" s="21"/>
    </row>
    <row r="398" ht="13.5" customHeight="1" spans="1:1">
      <c r="A398" s="21"/>
    </row>
    <row r="399" ht="13.5" customHeight="1" spans="1:1">
      <c r="A399" s="21"/>
    </row>
    <row r="400" ht="13.5" customHeight="1" spans="1:1">
      <c r="A400" s="21"/>
    </row>
    <row r="401" ht="13.5" customHeight="1" spans="1:1">
      <c r="A401" s="21"/>
    </row>
    <row r="402" ht="13.5" customHeight="1" spans="1:1">
      <c r="A402" s="21"/>
    </row>
    <row r="403" ht="13.5" customHeight="1" spans="1:1">
      <c r="A403" s="21"/>
    </row>
    <row r="404" ht="13.5" customHeight="1" spans="1:1">
      <c r="A404" s="21"/>
    </row>
    <row r="405" ht="13.5" customHeight="1" spans="1:1">
      <c r="A405" s="21"/>
    </row>
    <row r="406" ht="13.5" customHeight="1" spans="1:1">
      <c r="A406" s="21"/>
    </row>
    <row r="407" ht="13.5" customHeight="1" spans="1:1">
      <c r="A407" s="21"/>
    </row>
    <row r="408" ht="13.5" customHeight="1" spans="1:1">
      <c r="A408" s="21"/>
    </row>
    <row r="409" ht="13.5" customHeight="1" spans="1:1">
      <c r="A409" s="21"/>
    </row>
    <row r="410" ht="13.5" customHeight="1" spans="1:1">
      <c r="A410" s="21"/>
    </row>
    <row r="411" ht="13.5" customHeight="1" spans="1:1">
      <c r="A411" s="21"/>
    </row>
    <row r="412" ht="13.5" customHeight="1" spans="1:1">
      <c r="A412" s="21"/>
    </row>
    <row r="413" ht="13.5" customHeight="1" spans="1:1">
      <c r="A413" s="21"/>
    </row>
    <row r="414" ht="13.5" customHeight="1" spans="1:1">
      <c r="A414" s="21"/>
    </row>
    <row r="415" ht="13.5" customHeight="1" spans="1:1">
      <c r="A415" s="21"/>
    </row>
    <row r="416" ht="13.5" customHeight="1" spans="1:1">
      <c r="A416" s="21"/>
    </row>
    <row r="417" ht="13.5" customHeight="1" spans="1:1">
      <c r="A417" s="21"/>
    </row>
    <row r="418" ht="13.5" customHeight="1" spans="1:1">
      <c r="A418" s="21"/>
    </row>
    <row r="419" ht="13.5" customHeight="1" spans="1:1">
      <c r="A419" s="21"/>
    </row>
    <row r="420" ht="13.5" customHeight="1" spans="1:1">
      <c r="A420" s="21"/>
    </row>
    <row r="421" ht="13.5" customHeight="1" spans="1:1">
      <c r="A421" s="21"/>
    </row>
    <row r="422" ht="13.5" customHeight="1" spans="1:1">
      <c r="A422" s="21"/>
    </row>
    <row r="423" ht="13.5" customHeight="1" spans="1:1">
      <c r="A423" s="21"/>
    </row>
    <row r="424" ht="13.5" customHeight="1" spans="1:1">
      <c r="A424" s="21"/>
    </row>
    <row r="425" ht="13.5" customHeight="1" spans="1:1">
      <c r="A425" s="21"/>
    </row>
    <row r="426" ht="13.5" customHeight="1" spans="1:1">
      <c r="A426" s="21"/>
    </row>
    <row r="427" ht="13.5" customHeight="1" spans="1:1">
      <c r="A427" s="21"/>
    </row>
    <row r="428" ht="13.5" customHeight="1" spans="1:1">
      <c r="A428" s="21"/>
    </row>
    <row r="429" ht="13.5" customHeight="1" spans="1:1">
      <c r="A429" s="21"/>
    </row>
    <row r="430" ht="13.5" customHeight="1" spans="1:1">
      <c r="A430" s="21"/>
    </row>
    <row r="431" ht="13.5" customHeight="1" spans="1:1">
      <c r="A431" s="21"/>
    </row>
    <row r="432" ht="13.5" customHeight="1" spans="1:1">
      <c r="A432" s="21"/>
    </row>
    <row r="433" ht="13.5" customHeight="1" spans="1:1">
      <c r="A433" s="21"/>
    </row>
    <row r="434" ht="13.5" customHeight="1" spans="1:1">
      <c r="A434" s="21"/>
    </row>
    <row r="435" ht="13.5" customHeight="1" spans="1:1">
      <c r="A435" s="21"/>
    </row>
    <row r="436" ht="13.5" customHeight="1" spans="1:1">
      <c r="A436" s="21"/>
    </row>
    <row r="437" ht="13.5" customHeight="1" spans="1:1">
      <c r="A437" s="21"/>
    </row>
    <row r="438" ht="13.5" customHeight="1" spans="1:1">
      <c r="A438" s="21"/>
    </row>
    <row r="439" ht="13.5" customHeight="1" spans="1:1">
      <c r="A439" s="21"/>
    </row>
    <row r="440" ht="13.5" customHeight="1" spans="1:1">
      <c r="A440" s="21"/>
    </row>
    <row r="441" ht="13.5" customHeight="1" spans="1:1">
      <c r="A441" s="21"/>
    </row>
    <row r="442" ht="13.5" customHeight="1" spans="1:1">
      <c r="A442" s="21"/>
    </row>
    <row r="443" ht="13.5" customHeight="1" spans="1:1">
      <c r="A443" s="21"/>
    </row>
    <row r="444" ht="13.5" customHeight="1" spans="1:1">
      <c r="A444" s="21"/>
    </row>
    <row r="445" ht="13.5" customHeight="1" spans="1:1">
      <c r="A445" s="21"/>
    </row>
    <row r="446" ht="13.5" customHeight="1" spans="1:1">
      <c r="A446" s="21"/>
    </row>
    <row r="447" ht="13.5" customHeight="1" spans="1:1">
      <c r="A447" s="21"/>
    </row>
    <row r="448" ht="13.5" customHeight="1" spans="1:1">
      <c r="A448" s="21"/>
    </row>
    <row r="449" ht="13.5" customHeight="1" spans="1:1">
      <c r="A449" s="21"/>
    </row>
    <row r="450" ht="13.5" customHeight="1" spans="1:1">
      <c r="A450" s="21"/>
    </row>
    <row r="451" ht="13.5" customHeight="1" spans="1:1">
      <c r="A451" s="21"/>
    </row>
    <row r="452" ht="13.5" customHeight="1" spans="1:1">
      <c r="A452" s="21"/>
    </row>
    <row r="453" ht="13.5" customHeight="1" spans="1:1">
      <c r="A453" s="21"/>
    </row>
    <row r="454" ht="13.5" customHeight="1" spans="1:1">
      <c r="A454" s="21"/>
    </row>
    <row r="455" ht="13.5" customHeight="1" spans="1:1">
      <c r="A455" s="21"/>
    </row>
    <row r="456" ht="13.5" customHeight="1" spans="1:1">
      <c r="A456" s="21"/>
    </row>
    <row r="457" ht="13.5" customHeight="1" spans="1:1">
      <c r="A457" s="21"/>
    </row>
    <row r="458" ht="13.5" customHeight="1" spans="1:1">
      <c r="A458" s="21"/>
    </row>
    <row r="459" ht="13.5" customHeight="1" spans="1:1">
      <c r="A459" s="21"/>
    </row>
    <row r="460" ht="13.5" customHeight="1" spans="1:1">
      <c r="A460" s="21"/>
    </row>
    <row r="461" ht="13.5" customHeight="1" spans="1:1">
      <c r="A461" s="21"/>
    </row>
    <row r="462" ht="13.5" customHeight="1" spans="1:1">
      <c r="A462" s="21"/>
    </row>
    <row r="463" ht="13.5" customHeight="1" spans="1:1">
      <c r="A463" s="21"/>
    </row>
    <row r="464" ht="13.5" customHeight="1" spans="1:1">
      <c r="A464" s="21"/>
    </row>
    <row r="465" ht="13.5" customHeight="1" spans="1:1">
      <c r="A465" s="21"/>
    </row>
    <row r="466" ht="13.5" customHeight="1" spans="1:1">
      <c r="A466" s="21"/>
    </row>
    <row r="467" ht="13.5" customHeight="1" spans="1:1">
      <c r="A467" s="21"/>
    </row>
    <row r="468" ht="13.5" customHeight="1" spans="1:1">
      <c r="A468" s="21"/>
    </row>
    <row r="469" ht="13.5" customHeight="1" spans="1:1">
      <c r="A469" s="21"/>
    </row>
    <row r="470" ht="13.5" customHeight="1" spans="1:1">
      <c r="A470" s="21"/>
    </row>
    <row r="471" ht="13.5" customHeight="1" spans="1:1">
      <c r="A471" s="21"/>
    </row>
    <row r="472" ht="13.5" customHeight="1" spans="1:1">
      <c r="A472" s="21"/>
    </row>
    <row r="473" ht="13.5" customHeight="1" spans="1:1">
      <c r="A473" s="21"/>
    </row>
    <row r="474" ht="13.5" customHeight="1" spans="1:1">
      <c r="A474" s="21"/>
    </row>
    <row r="475" ht="13.5" customHeight="1" spans="1:1">
      <c r="A475" s="21"/>
    </row>
    <row r="476" ht="13.5" customHeight="1" spans="1:1">
      <c r="A476" s="21"/>
    </row>
    <row r="477" ht="13.5" customHeight="1" spans="1:1">
      <c r="A477" s="21"/>
    </row>
    <row r="478" ht="13.5" customHeight="1" spans="1:1">
      <c r="A478" s="21"/>
    </row>
    <row r="479" ht="13.5" customHeight="1" spans="1:1">
      <c r="A479" s="21"/>
    </row>
    <row r="480" ht="13.5" customHeight="1" spans="1:1">
      <c r="A480" s="21"/>
    </row>
    <row r="481" ht="13.5" customHeight="1" spans="1:1">
      <c r="A481" s="21"/>
    </row>
    <row r="482" ht="13.5" customHeight="1" spans="1:1">
      <c r="A482" s="21"/>
    </row>
    <row r="483" ht="13.5" customHeight="1" spans="1:1">
      <c r="A483" s="21"/>
    </row>
    <row r="484" ht="13.5" customHeight="1" spans="1:1">
      <c r="A484" s="21"/>
    </row>
    <row r="485" ht="13.5" customHeight="1" spans="1:1">
      <c r="A485" s="21"/>
    </row>
    <row r="486" ht="13.5" customHeight="1" spans="1:1">
      <c r="A486" s="21"/>
    </row>
    <row r="487" ht="13.5" customHeight="1" spans="1:1">
      <c r="A487" s="21"/>
    </row>
    <row r="488" ht="13.5" customHeight="1" spans="1:1">
      <c r="A488" s="21"/>
    </row>
    <row r="489" ht="13.5" customHeight="1" spans="1:1">
      <c r="A489" s="21"/>
    </row>
    <row r="490" ht="13.5" customHeight="1" spans="1:1">
      <c r="A490" s="21"/>
    </row>
    <row r="491" ht="13.5" customHeight="1" spans="1:1">
      <c r="A491" s="21"/>
    </row>
    <row r="492" ht="13.5" customHeight="1" spans="1:1">
      <c r="A492" s="21"/>
    </row>
    <row r="493" ht="13.5" customHeight="1" spans="1:1">
      <c r="A493" s="21"/>
    </row>
    <row r="494" ht="13.5" customHeight="1" spans="1:1">
      <c r="A494" s="21"/>
    </row>
    <row r="495" ht="13.5" customHeight="1" spans="1:1">
      <c r="A495" s="21"/>
    </row>
    <row r="496" ht="13.5" customHeight="1" spans="1:1">
      <c r="A496" s="21"/>
    </row>
    <row r="497" ht="13.5" customHeight="1" spans="1:1">
      <c r="A497" s="21"/>
    </row>
    <row r="498" ht="13.5" customHeight="1" spans="1:1">
      <c r="A498" s="21"/>
    </row>
    <row r="499" ht="13.5" customHeight="1" spans="1:1">
      <c r="A499" s="21"/>
    </row>
    <row r="500" ht="13.5" customHeight="1" spans="1:1">
      <c r="A500" s="21"/>
    </row>
    <row r="501" ht="13.5" customHeight="1" spans="1:1">
      <c r="A501" s="21"/>
    </row>
    <row r="502" ht="13.5" customHeight="1" spans="1:1">
      <c r="A502" s="21"/>
    </row>
    <row r="503" ht="13.5" customHeight="1" spans="1:1">
      <c r="A503" s="21"/>
    </row>
    <row r="504" ht="13.5" customHeight="1" spans="1:1">
      <c r="A504" s="21"/>
    </row>
    <row r="505" ht="13.5" customHeight="1" spans="1:1">
      <c r="A505" s="21"/>
    </row>
    <row r="506" ht="13.5" customHeight="1" spans="1:1">
      <c r="A506" s="21"/>
    </row>
    <row r="507" ht="13.5" customHeight="1" spans="1:1">
      <c r="A507" s="21"/>
    </row>
    <row r="508" ht="13.5" customHeight="1" spans="1:1">
      <c r="A508" s="21"/>
    </row>
    <row r="509" ht="13.5" customHeight="1" spans="1:1">
      <c r="A509" s="21"/>
    </row>
    <row r="510" ht="13.5" customHeight="1" spans="1:1">
      <c r="A510" s="21"/>
    </row>
    <row r="511" ht="13.5" customHeight="1" spans="1:1">
      <c r="A511" s="21"/>
    </row>
    <row r="512" ht="13.5" customHeight="1" spans="1:1">
      <c r="A512" s="21"/>
    </row>
    <row r="513" ht="13.5" customHeight="1" spans="1:1">
      <c r="A513" s="21"/>
    </row>
    <row r="514" ht="13.5" customHeight="1" spans="1:1">
      <c r="A514" s="21"/>
    </row>
    <row r="515" ht="13.5" customHeight="1" spans="1:1">
      <c r="A515" s="21"/>
    </row>
    <row r="516" ht="13.5" customHeight="1" spans="1:1">
      <c r="A516" s="21"/>
    </row>
    <row r="517" ht="13.5" customHeight="1" spans="1:1">
      <c r="A517" s="21"/>
    </row>
    <row r="518" ht="13.5" customHeight="1" spans="1:1">
      <c r="A518" s="21"/>
    </row>
    <row r="519" ht="13.5" customHeight="1" spans="1:1">
      <c r="A519" s="21"/>
    </row>
    <row r="520" ht="13.5" customHeight="1" spans="1:1">
      <c r="A520" s="21"/>
    </row>
    <row r="521" ht="13.5" customHeight="1" spans="1:1">
      <c r="A521" s="21"/>
    </row>
    <row r="522" ht="13.5" customHeight="1" spans="1:1">
      <c r="A522" s="21"/>
    </row>
    <row r="523" ht="13.5" customHeight="1" spans="1:1">
      <c r="A523" s="21"/>
    </row>
    <row r="524" ht="13.5" customHeight="1" spans="1:1">
      <c r="A524" s="21"/>
    </row>
    <row r="525" ht="13.5" customHeight="1" spans="1:1">
      <c r="A525" s="21"/>
    </row>
    <row r="526" ht="13.5" customHeight="1" spans="1:1">
      <c r="A526" s="21"/>
    </row>
    <row r="527" ht="13.5" customHeight="1" spans="1:1">
      <c r="A527" s="21"/>
    </row>
    <row r="528" ht="13.5" customHeight="1" spans="1:1">
      <c r="A528" s="21"/>
    </row>
    <row r="529" ht="13.5" customHeight="1" spans="1:1">
      <c r="A529" s="21"/>
    </row>
    <row r="530" ht="13.5" customHeight="1" spans="1:1">
      <c r="A530" s="21"/>
    </row>
    <row r="531" ht="13.5" customHeight="1" spans="1:1">
      <c r="A531" s="21"/>
    </row>
    <row r="532" ht="13.5" customHeight="1" spans="1:1">
      <c r="A532" s="21"/>
    </row>
    <row r="533" ht="13.5" customHeight="1" spans="1:1">
      <c r="A533" s="21"/>
    </row>
    <row r="534" ht="13.5" customHeight="1" spans="1:1">
      <c r="A534" s="21"/>
    </row>
    <row r="535" ht="13.5" customHeight="1" spans="1:1">
      <c r="A535" s="21"/>
    </row>
    <row r="536" ht="13.5" customHeight="1" spans="1:1">
      <c r="A536" s="21"/>
    </row>
    <row r="537" ht="13.5" customHeight="1" spans="1:1">
      <c r="A537" s="21"/>
    </row>
    <row r="538" ht="13.5" customHeight="1" spans="1:1">
      <c r="A538" s="21"/>
    </row>
    <row r="539" ht="13.5" customHeight="1" spans="1:1">
      <c r="A539" s="21"/>
    </row>
    <row r="540" ht="13.5" customHeight="1" spans="1:1">
      <c r="A540" s="21"/>
    </row>
    <row r="541" ht="13.5" customHeight="1" spans="1:1">
      <c r="A541" s="21"/>
    </row>
    <row r="542" ht="13.5" customHeight="1" spans="1:1">
      <c r="A542" s="21"/>
    </row>
    <row r="543" ht="13.5" customHeight="1" spans="1:1">
      <c r="A543" s="21"/>
    </row>
    <row r="544" ht="13.5" customHeight="1" spans="1:1">
      <c r="A544" s="21"/>
    </row>
    <row r="545" ht="13.5" customHeight="1" spans="1:1">
      <c r="A545" s="21"/>
    </row>
    <row r="546" ht="13.5" customHeight="1" spans="1:1">
      <c r="A546" s="21"/>
    </row>
    <row r="547" ht="13.5" customHeight="1" spans="1:1">
      <c r="A547" s="21"/>
    </row>
    <row r="548" ht="13.5" customHeight="1" spans="1:1">
      <c r="A548" s="21"/>
    </row>
    <row r="549" ht="13.5" customHeight="1" spans="1:1">
      <c r="A549" s="21"/>
    </row>
    <row r="550" ht="13.5" customHeight="1" spans="1:1">
      <c r="A550" s="21"/>
    </row>
    <row r="551" ht="13.5" customHeight="1" spans="1:1">
      <c r="A551" s="21"/>
    </row>
    <row r="552" ht="13.5" customHeight="1" spans="1:1">
      <c r="A552" s="21"/>
    </row>
    <row r="553" ht="13.5" customHeight="1" spans="1:1">
      <c r="A553" s="21"/>
    </row>
    <row r="554" ht="13.5" customHeight="1" spans="1:1">
      <c r="A554" s="21"/>
    </row>
    <row r="555" ht="13.5" customHeight="1" spans="1:1">
      <c r="A555" s="21"/>
    </row>
    <row r="556" ht="13.5" customHeight="1" spans="1:1">
      <c r="A556" s="21"/>
    </row>
    <row r="557" ht="13.5" customHeight="1" spans="1:1">
      <c r="A557" s="21"/>
    </row>
    <row r="558" ht="13.5" customHeight="1" spans="1:1">
      <c r="A558" s="21"/>
    </row>
    <row r="559" ht="13.5" customHeight="1" spans="1:1">
      <c r="A559" s="21"/>
    </row>
    <row r="560" ht="13.5" customHeight="1" spans="1:1">
      <c r="A560" s="21"/>
    </row>
    <row r="561" ht="13.5" customHeight="1" spans="1:1">
      <c r="A561" s="21"/>
    </row>
    <row r="562" ht="13.5" customHeight="1" spans="1:1">
      <c r="A562" s="21"/>
    </row>
    <row r="563" ht="13.5" customHeight="1" spans="1:1">
      <c r="A563" s="21"/>
    </row>
    <row r="564" ht="13.5" customHeight="1" spans="1:1">
      <c r="A564" s="21"/>
    </row>
    <row r="565" ht="13.5" customHeight="1" spans="1:1">
      <c r="A565" s="21"/>
    </row>
    <row r="566" ht="13.5" customHeight="1" spans="1:1">
      <c r="A566" s="21"/>
    </row>
    <row r="567" ht="13.5" customHeight="1" spans="1:1">
      <c r="A567" s="21"/>
    </row>
    <row r="568" ht="13.5" customHeight="1" spans="1:1">
      <c r="A568" s="21"/>
    </row>
    <row r="569" ht="13.5" customHeight="1" spans="1:1">
      <c r="A569" s="21"/>
    </row>
    <row r="570" ht="13.5" customHeight="1" spans="1:1">
      <c r="A570" s="21"/>
    </row>
    <row r="571" ht="13.5" customHeight="1" spans="1:1">
      <c r="A571" s="21"/>
    </row>
    <row r="572" ht="13.5" customHeight="1" spans="1:1">
      <c r="A572" s="21"/>
    </row>
    <row r="573" ht="13.5" customHeight="1" spans="1:1">
      <c r="A573" s="21"/>
    </row>
    <row r="574" ht="13.5" customHeight="1" spans="1:1">
      <c r="A574" s="21"/>
    </row>
    <row r="575" ht="13.5" customHeight="1" spans="1:1">
      <c r="A575" s="21"/>
    </row>
    <row r="576" ht="13.5" customHeight="1" spans="1:1">
      <c r="A576" s="21"/>
    </row>
    <row r="577" ht="13.5" customHeight="1" spans="1:1">
      <c r="A577" s="21"/>
    </row>
    <row r="578" ht="13.5" customHeight="1" spans="1:1">
      <c r="A578" s="21"/>
    </row>
    <row r="579" ht="13.5" customHeight="1" spans="1:1">
      <c r="A579" s="21"/>
    </row>
    <row r="580" ht="13.5" customHeight="1" spans="1:1">
      <c r="A580" s="21"/>
    </row>
    <row r="581" ht="13.5" customHeight="1" spans="1:1">
      <c r="A581" s="21"/>
    </row>
    <row r="582" ht="13.5" customHeight="1" spans="1:1">
      <c r="A582" s="21"/>
    </row>
    <row r="583" ht="13.5" customHeight="1" spans="1:1">
      <c r="A583" s="21"/>
    </row>
    <row r="584" ht="13.5" customHeight="1" spans="1:1">
      <c r="A584" s="21"/>
    </row>
    <row r="585" ht="13.5" customHeight="1" spans="1:1">
      <c r="A585" s="21"/>
    </row>
    <row r="586" ht="13.5" customHeight="1" spans="1:1">
      <c r="A586" s="21"/>
    </row>
    <row r="587" ht="13.5" customHeight="1" spans="1:1">
      <c r="A587" s="21"/>
    </row>
    <row r="588" ht="13.5" customHeight="1" spans="1:1">
      <c r="A588" s="21"/>
    </row>
    <row r="589" ht="13.5" customHeight="1" spans="1:1">
      <c r="A589" s="21"/>
    </row>
    <row r="590" ht="13.5" customHeight="1" spans="1:1">
      <c r="A590" s="21"/>
    </row>
    <row r="591" ht="13.5" customHeight="1" spans="1:1">
      <c r="A591" s="21"/>
    </row>
    <row r="592" ht="13.5" customHeight="1" spans="1:1">
      <c r="A592" s="21"/>
    </row>
    <row r="593" ht="13.5" customHeight="1" spans="1:1">
      <c r="A593" s="21"/>
    </row>
    <row r="594" ht="13.5" customHeight="1" spans="1:1">
      <c r="A594" s="21"/>
    </row>
    <row r="595" ht="13.5" customHeight="1" spans="1:1">
      <c r="A595" s="21"/>
    </row>
    <row r="596" ht="13.5" customHeight="1" spans="1:1">
      <c r="A596" s="21"/>
    </row>
    <row r="597" ht="13.5" customHeight="1" spans="1:1">
      <c r="A597" s="21"/>
    </row>
    <row r="598" ht="13.5" customHeight="1" spans="1:1">
      <c r="A598" s="21"/>
    </row>
    <row r="599" ht="13.5" customHeight="1" spans="1:1">
      <c r="A599" s="21"/>
    </row>
    <row r="600" ht="13.5" customHeight="1" spans="1:1">
      <c r="A600" s="21"/>
    </row>
    <row r="601" ht="13.5" customHeight="1" spans="1:1">
      <c r="A601" s="21"/>
    </row>
    <row r="602" ht="13.5" customHeight="1" spans="1:1">
      <c r="A602" s="21"/>
    </row>
    <row r="603" ht="13.5" customHeight="1" spans="1:1">
      <c r="A603" s="21"/>
    </row>
    <row r="604" ht="13.5" customHeight="1" spans="1:1">
      <c r="A604" s="21"/>
    </row>
    <row r="605" ht="13.5" customHeight="1" spans="1:1">
      <c r="A605" s="21"/>
    </row>
    <row r="606" ht="13.5" customHeight="1" spans="1:1">
      <c r="A606" s="21"/>
    </row>
    <row r="607" ht="13.5" customHeight="1" spans="1:1">
      <c r="A607" s="21"/>
    </row>
    <row r="608" ht="13.5" customHeight="1" spans="1:1">
      <c r="A608" s="21"/>
    </row>
    <row r="609" ht="13.5" customHeight="1" spans="1:1">
      <c r="A609" s="21"/>
    </row>
    <row r="610" ht="13.5" customHeight="1" spans="1:1">
      <c r="A610" s="21"/>
    </row>
    <row r="611" ht="13.5" customHeight="1" spans="1:1">
      <c r="A611" s="21"/>
    </row>
    <row r="612" ht="13.5" customHeight="1" spans="1:1">
      <c r="A612" s="21"/>
    </row>
    <row r="613" ht="13.5" customHeight="1" spans="1:1">
      <c r="A613" s="21"/>
    </row>
    <row r="614" ht="13.5" customHeight="1" spans="1:1">
      <c r="A614" s="21"/>
    </row>
    <row r="615" ht="13.5" customHeight="1" spans="1:1">
      <c r="A615" s="21"/>
    </row>
    <row r="616" ht="13.5" customHeight="1" spans="1:1">
      <c r="A616" s="21"/>
    </row>
    <row r="617" ht="13.5" customHeight="1" spans="1:1">
      <c r="A617" s="21"/>
    </row>
    <row r="618" ht="13.5" customHeight="1" spans="1:1">
      <c r="A618" s="21"/>
    </row>
    <row r="619" ht="13.5" customHeight="1" spans="1:1">
      <c r="A619" s="21"/>
    </row>
    <row r="620" ht="13.5" customHeight="1" spans="1:1">
      <c r="A620" s="21"/>
    </row>
    <row r="621" ht="13.5" customHeight="1" spans="1:1">
      <c r="A621" s="21"/>
    </row>
    <row r="622" ht="13.5" customHeight="1" spans="1:1">
      <c r="A622" s="21"/>
    </row>
    <row r="623" ht="13.5" customHeight="1" spans="1:1">
      <c r="A623" s="21"/>
    </row>
    <row r="624" ht="13.5" customHeight="1" spans="1:1">
      <c r="A624" s="21"/>
    </row>
    <row r="625" ht="13.5" customHeight="1" spans="1:1">
      <c r="A625" s="21"/>
    </row>
    <row r="626" ht="13.5" customHeight="1" spans="1:1">
      <c r="A626" s="21"/>
    </row>
    <row r="627" ht="13.5" customHeight="1" spans="1:1">
      <c r="A627" s="21"/>
    </row>
    <row r="628" ht="13.5" customHeight="1" spans="1:1">
      <c r="A628" s="21"/>
    </row>
    <row r="629" ht="13.5" customHeight="1" spans="1:1">
      <c r="A629" s="21"/>
    </row>
    <row r="630" ht="13.5" customHeight="1" spans="1:1">
      <c r="A630" s="21"/>
    </row>
    <row r="631" ht="13.5" customHeight="1" spans="1:1">
      <c r="A631" s="21"/>
    </row>
    <row r="632" ht="13.5" customHeight="1" spans="1:1">
      <c r="A632" s="21"/>
    </row>
    <row r="633" ht="13.5" customHeight="1" spans="1:1">
      <c r="A633" s="21"/>
    </row>
    <row r="634" ht="13.5" customHeight="1" spans="1:1">
      <c r="A634" s="21"/>
    </row>
    <row r="635" ht="13.5" customHeight="1" spans="1:1">
      <c r="A635" s="21"/>
    </row>
    <row r="636" ht="13.5" customHeight="1" spans="1:1">
      <c r="A636" s="21"/>
    </row>
    <row r="637" ht="13.5" customHeight="1" spans="1:1">
      <c r="A637" s="21"/>
    </row>
    <row r="638" ht="13.5" customHeight="1" spans="1:1">
      <c r="A638" s="21"/>
    </row>
    <row r="639" ht="13.5" customHeight="1" spans="1:1">
      <c r="A639" s="21"/>
    </row>
    <row r="640" ht="13.5" customHeight="1" spans="1:1">
      <c r="A640" s="21"/>
    </row>
    <row r="641" ht="13.5" customHeight="1" spans="1:1">
      <c r="A641" s="21"/>
    </row>
    <row r="642" ht="13.5" customHeight="1" spans="1:1">
      <c r="A642" s="21"/>
    </row>
    <row r="643" ht="13.5" customHeight="1" spans="1:1">
      <c r="A643" s="21"/>
    </row>
    <row r="644" ht="13.5" customHeight="1" spans="1:1">
      <c r="A644" s="21"/>
    </row>
    <row r="645" ht="13.5" customHeight="1" spans="1:1">
      <c r="A645" s="21"/>
    </row>
    <row r="646" ht="13.5" customHeight="1" spans="1:1">
      <c r="A646" s="21"/>
    </row>
    <row r="647" ht="13.5" customHeight="1" spans="1:1">
      <c r="A647" s="21"/>
    </row>
    <row r="648" ht="13.5" customHeight="1" spans="1:1">
      <c r="A648" s="21"/>
    </row>
    <row r="649" ht="13.5" customHeight="1" spans="1:1">
      <c r="A649" s="21"/>
    </row>
    <row r="650" ht="13.5" customHeight="1" spans="1:1">
      <c r="A650" s="21"/>
    </row>
    <row r="651" ht="13.5" customHeight="1" spans="1:1">
      <c r="A651" s="21"/>
    </row>
    <row r="652" ht="13.5" customHeight="1" spans="1:1">
      <c r="A652" s="21"/>
    </row>
    <row r="653" ht="13.5" customHeight="1" spans="1:1">
      <c r="A653" s="21"/>
    </row>
    <row r="654" ht="13.5" customHeight="1" spans="1:1">
      <c r="A654" s="21"/>
    </row>
    <row r="655" ht="13.5" customHeight="1" spans="1:1">
      <c r="A655" s="21"/>
    </row>
    <row r="656" ht="13.5" customHeight="1" spans="1:1">
      <c r="A656" s="21"/>
    </row>
    <row r="657" ht="13.5" customHeight="1" spans="1:1">
      <c r="A657" s="21"/>
    </row>
    <row r="658" ht="13.5" customHeight="1" spans="1:1">
      <c r="A658" s="21"/>
    </row>
    <row r="659" ht="13.5" customHeight="1" spans="1:1">
      <c r="A659" s="21"/>
    </row>
    <row r="660" ht="13.5" customHeight="1" spans="1:1">
      <c r="A660" s="21"/>
    </row>
    <row r="661" ht="13.5" customHeight="1" spans="1:1">
      <c r="A661" s="21"/>
    </row>
    <row r="662" ht="13.5" customHeight="1" spans="1:1">
      <c r="A662" s="21"/>
    </row>
    <row r="663" ht="13.5" customHeight="1" spans="1:1">
      <c r="A663" s="21"/>
    </row>
    <row r="664" ht="13.5" customHeight="1" spans="1:1">
      <c r="A664" s="21"/>
    </row>
    <row r="665" ht="13.5" customHeight="1" spans="1:1">
      <c r="A665" s="21"/>
    </row>
    <row r="666" ht="13.5" customHeight="1" spans="1:1">
      <c r="A666" s="21"/>
    </row>
    <row r="667" ht="13.5" customHeight="1" spans="1:1">
      <c r="A667" s="21"/>
    </row>
    <row r="668" ht="13.5" customHeight="1" spans="1:1">
      <c r="A668" s="21"/>
    </row>
    <row r="669" ht="13.5" customHeight="1" spans="1:1">
      <c r="A669" s="21"/>
    </row>
    <row r="670" ht="13.5" customHeight="1" spans="1:1">
      <c r="A670" s="21"/>
    </row>
    <row r="671" ht="13.5" customHeight="1" spans="1:1">
      <c r="A671" s="21"/>
    </row>
    <row r="672" ht="13.5" customHeight="1" spans="1:1">
      <c r="A672" s="21"/>
    </row>
    <row r="673" ht="13.5" customHeight="1" spans="1:1">
      <c r="A673" s="21"/>
    </row>
    <row r="674" ht="13.5" customHeight="1" spans="1:1">
      <c r="A674" s="21"/>
    </row>
    <row r="675" ht="13.5" customHeight="1" spans="1:1">
      <c r="A675" s="21"/>
    </row>
    <row r="676" ht="13.5" customHeight="1" spans="1:1">
      <c r="A676" s="21"/>
    </row>
    <row r="677" ht="13.5" customHeight="1" spans="1:1">
      <c r="A677" s="21"/>
    </row>
    <row r="678" ht="13.5" customHeight="1" spans="1:1">
      <c r="A678" s="21"/>
    </row>
    <row r="679" ht="13.5" customHeight="1" spans="1:1">
      <c r="A679" s="21"/>
    </row>
    <row r="680" ht="13.5" customHeight="1" spans="1:1">
      <c r="A680" s="21"/>
    </row>
    <row r="681" ht="13.5" customHeight="1" spans="1:1">
      <c r="A681" s="21"/>
    </row>
    <row r="682" ht="13.5" customHeight="1" spans="1:1">
      <c r="A682" s="21"/>
    </row>
    <row r="683" ht="13.5" customHeight="1" spans="1:1">
      <c r="A683" s="21"/>
    </row>
    <row r="684" ht="13.5" customHeight="1" spans="1:1">
      <c r="A684" s="21"/>
    </row>
    <row r="685" ht="13.5" customHeight="1" spans="1:1">
      <c r="A685" s="21"/>
    </row>
    <row r="686" ht="13.5" customHeight="1" spans="1:1">
      <c r="A686" s="21"/>
    </row>
    <row r="687" ht="13.5" customHeight="1" spans="1:1">
      <c r="A687" s="21"/>
    </row>
    <row r="688" ht="13.5" customHeight="1" spans="1:1">
      <c r="A688" s="21"/>
    </row>
    <row r="689" ht="13.5" customHeight="1" spans="1:1">
      <c r="A689" s="21"/>
    </row>
    <row r="690" ht="13.5" customHeight="1" spans="1:1">
      <c r="A690" s="21"/>
    </row>
    <row r="691" ht="13.5" customHeight="1" spans="1:1">
      <c r="A691" s="21"/>
    </row>
    <row r="692" ht="13.5" customHeight="1" spans="1:1">
      <c r="A692" s="21"/>
    </row>
    <row r="693" ht="13.5" customHeight="1" spans="1:1">
      <c r="A693" s="21"/>
    </row>
    <row r="694" ht="13.5" customHeight="1" spans="1:1">
      <c r="A694" s="21"/>
    </row>
    <row r="695" ht="13.5" customHeight="1" spans="1:1">
      <c r="A695" s="21"/>
    </row>
    <row r="696" ht="13.5" customHeight="1" spans="1:1">
      <c r="A696" s="21"/>
    </row>
    <row r="697" ht="13.5" customHeight="1" spans="1:1">
      <c r="A697" s="21"/>
    </row>
    <row r="698" ht="13.5" customHeight="1" spans="1:1">
      <c r="A698" s="21"/>
    </row>
    <row r="699" ht="13.5" customHeight="1" spans="1:1">
      <c r="A699" s="21"/>
    </row>
    <row r="700" ht="13.5" customHeight="1" spans="1:1">
      <c r="A700" s="21"/>
    </row>
    <row r="701" ht="13.5" customHeight="1" spans="1:1">
      <c r="A701" s="21"/>
    </row>
    <row r="702" ht="13.5" customHeight="1" spans="1:1">
      <c r="A702" s="21"/>
    </row>
    <row r="703" ht="13.5" customHeight="1" spans="1:1">
      <c r="A703" s="21"/>
    </row>
    <row r="704" ht="13.5" customHeight="1" spans="1:1">
      <c r="A704" s="21"/>
    </row>
    <row r="705" ht="13.5" customHeight="1" spans="1:1">
      <c r="A705" s="21"/>
    </row>
    <row r="706" ht="13.5" customHeight="1" spans="1:1">
      <c r="A706" s="21"/>
    </row>
    <row r="707" ht="13.5" customHeight="1" spans="1:1">
      <c r="A707" s="21"/>
    </row>
    <row r="708" ht="13.5" customHeight="1" spans="1:1">
      <c r="A708" s="21"/>
    </row>
    <row r="709" ht="13.5" customHeight="1" spans="1:1">
      <c r="A709" s="21"/>
    </row>
    <row r="710" ht="13.5" customHeight="1" spans="1:1">
      <c r="A710" s="21"/>
    </row>
    <row r="711" ht="13.5" customHeight="1" spans="1:1">
      <c r="A711" s="21"/>
    </row>
    <row r="712" ht="13.5" customHeight="1" spans="1:1">
      <c r="A712" s="21"/>
    </row>
    <row r="713" ht="13.5" customHeight="1" spans="1:1">
      <c r="A713" s="21"/>
    </row>
    <row r="714" ht="13.5" customHeight="1" spans="1:1">
      <c r="A714" s="21"/>
    </row>
    <row r="715" ht="13.5" customHeight="1" spans="1:1">
      <c r="A715" s="21"/>
    </row>
    <row r="716" ht="13.5" customHeight="1" spans="1:1">
      <c r="A716" s="21"/>
    </row>
    <row r="717" ht="13.5" customHeight="1" spans="1:1">
      <c r="A717" s="21"/>
    </row>
    <row r="718" ht="13.5" customHeight="1" spans="1:1">
      <c r="A718" s="21"/>
    </row>
    <row r="719" ht="13.5" customHeight="1" spans="1:1">
      <c r="A719" s="21"/>
    </row>
    <row r="720" ht="13.5" customHeight="1" spans="1:1">
      <c r="A720" s="21"/>
    </row>
    <row r="721" ht="13.5" customHeight="1" spans="1:1">
      <c r="A721" s="21"/>
    </row>
    <row r="722" ht="13.5" customHeight="1" spans="1:1">
      <c r="A722" s="21"/>
    </row>
    <row r="723" ht="13.5" customHeight="1" spans="1:1">
      <c r="A723" s="21"/>
    </row>
    <row r="724" ht="13.5" customHeight="1" spans="1:1">
      <c r="A724" s="21"/>
    </row>
    <row r="725" ht="13.5" customHeight="1" spans="1:1">
      <c r="A725" s="21"/>
    </row>
    <row r="726" ht="13.5" customHeight="1" spans="1:1">
      <c r="A726" s="21"/>
    </row>
    <row r="727" ht="13.5" customHeight="1" spans="1:1">
      <c r="A727" s="21"/>
    </row>
    <row r="728" ht="13.5" customHeight="1" spans="1:1">
      <c r="A728" s="21"/>
    </row>
    <row r="729" ht="13.5" customHeight="1" spans="1:1">
      <c r="A729" s="21"/>
    </row>
    <row r="730" ht="13.5" customHeight="1" spans="1:1">
      <c r="A730" s="21"/>
    </row>
    <row r="731" ht="13.5" customHeight="1" spans="1:1">
      <c r="A731" s="21"/>
    </row>
    <row r="732" ht="13.5" customHeight="1" spans="1:1">
      <c r="A732" s="21"/>
    </row>
    <row r="733" ht="13.5" customHeight="1" spans="1:1">
      <c r="A733" s="21"/>
    </row>
    <row r="734" ht="13.5" customHeight="1" spans="1:1">
      <c r="A734" s="21"/>
    </row>
    <row r="735" ht="13.5" customHeight="1" spans="1:1">
      <c r="A735" s="21"/>
    </row>
    <row r="736" ht="13.5" customHeight="1" spans="1:1">
      <c r="A736" s="21"/>
    </row>
    <row r="737" ht="13.5" customHeight="1" spans="1:1">
      <c r="A737" s="21"/>
    </row>
    <row r="738" ht="13.5" customHeight="1" spans="1:1">
      <c r="A738" s="21"/>
    </row>
    <row r="739" ht="13.5" customHeight="1" spans="1:1">
      <c r="A739" s="21"/>
    </row>
    <row r="740" ht="13.5" customHeight="1" spans="1:1">
      <c r="A740" s="21"/>
    </row>
    <row r="741" ht="13.5" customHeight="1" spans="1:1">
      <c r="A741" s="21"/>
    </row>
    <row r="742" ht="13.5" customHeight="1" spans="1:1">
      <c r="A742" s="21"/>
    </row>
    <row r="743" ht="13.5" customHeight="1" spans="1:1">
      <c r="A743" s="21"/>
    </row>
    <row r="744" ht="13.5" customHeight="1" spans="1:1">
      <c r="A744" s="21"/>
    </row>
    <row r="745" ht="13.5" customHeight="1" spans="1:1">
      <c r="A745" s="21"/>
    </row>
    <row r="746" ht="13.5" customHeight="1" spans="1:1">
      <c r="A746" s="21"/>
    </row>
    <row r="747" ht="13.5" customHeight="1" spans="1:1">
      <c r="A747" s="21"/>
    </row>
    <row r="748" ht="13.5" customHeight="1" spans="1:1">
      <c r="A748" s="21"/>
    </row>
    <row r="749" ht="13.5" customHeight="1" spans="1:1">
      <c r="A749" s="21"/>
    </row>
    <row r="750" ht="13.5" customHeight="1" spans="1:1">
      <c r="A750" s="21"/>
    </row>
    <row r="751" ht="13.5" customHeight="1" spans="1:1">
      <c r="A751" s="21"/>
    </row>
    <row r="752" ht="13.5" customHeight="1" spans="1:1">
      <c r="A752" s="21"/>
    </row>
    <row r="753" ht="13.5" customHeight="1" spans="1:1">
      <c r="A753" s="21"/>
    </row>
    <row r="754" ht="13.5" customHeight="1" spans="1:1">
      <c r="A754" s="21"/>
    </row>
    <row r="755" ht="13.5" customHeight="1" spans="1:1">
      <c r="A755" s="21"/>
    </row>
    <row r="756" ht="13.5" customHeight="1" spans="1:1">
      <c r="A756" s="21"/>
    </row>
    <row r="757" ht="13.5" customHeight="1" spans="1:1">
      <c r="A757" s="21"/>
    </row>
    <row r="758" ht="13.5" customHeight="1" spans="1:1">
      <c r="A758" s="21"/>
    </row>
    <row r="759" ht="13.5" customHeight="1" spans="1:1">
      <c r="A759" s="21"/>
    </row>
    <row r="760" ht="13.5" customHeight="1" spans="1:1">
      <c r="A760" s="21"/>
    </row>
    <row r="761" ht="13.5" customHeight="1" spans="1:1">
      <c r="A761" s="21"/>
    </row>
    <row r="762" ht="13.5" customHeight="1" spans="1:1">
      <c r="A762" s="21"/>
    </row>
    <row r="763" ht="13.5" customHeight="1" spans="1:1">
      <c r="A763" s="21"/>
    </row>
    <row r="764" ht="13.5" customHeight="1" spans="1:1">
      <c r="A764" s="21"/>
    </row>
    <row r="765" ht="13.5" customHeight="1" spans="1:1">
      <c r="A765" s="21"/>
    </row>
    <row r="766" ht="13.5" customHeight="1" spans="1:1">
      <c r="A766" s="21"/>
    </row>
    <row r="767" ht="13.5" customHeight="1" spans="1:1">
      <c r="A767" s="21"/>
    </row>
    <row r="768" ht="13.5" customHeight="1" spans="1:1">
      <c r="A768" s="21"/>
    </row>
    <row r="769" ht="13.5" customHeight="1" spans="1:1">
      <c r="A769" s="21"/>
    </row>
    <row r="770" ht="13.5" customHeight="1" spans="1:1">
      <c r="A770" s="21"/>
    </row>
    <row r="771" ht="13.5" customHeight="1" spans="1:1">
      <c r="A771" s="21"/>
    </row>
    <row r="772" ht="13.5" customHeight="1" spans="1:1">
      <c r="A772" s="21"/>
    </row>
    <row r="773" ht="13.5" customHeight="1" spans="1:1">
      <c r="A773" s="21"/>
    </row>
    <row r="774" ht="13.5" customHeight="1" spans="1:1">
      <c r="A774" s="21"/>
    </row>
    <row r="775" ht="13.5" customHeight="1" spans="1:1">
      <c r="A775" s="21"/>
    </row>
    <row r="776" ht="13.5" customHeight="1" spans="1:1">
      <c r="A776" s="21"/>
    </row>
    <row r="777" ht="13.5" customHeight="1" spans="1:1">
      <c r="A777" s="21"/>
    </row>
    <row r="778" ht="13.5" customHeight="1" spans="1:1">
      <c r="A778" s="21"/>
    </row>
    <row r="779" ht="13.5" customHeight="1" spans="1:1">
      <c r="A779" s="21"/>
    </row>
    <row r="780" ht="13.5" customHeight="1" spans="1:1">
      <c r="A780" s="21"/>
    </row>
    <row r="781" ht="13.5" customHeight="1" spans="1:1">
      <c r="A781" s="21"/>
    </row>
    <row r="782" ht="13.5" customHeight="1" spans="1:1">
      <c r="A782" s="21"/>
    </row>
    <row r="783" ht="13.5" customHeight="1" spans="1:1">
      <c r="A783" s="21"/>
    </row>
    <row r="784" ht="13.5" customHeight="1" spans="1:1">
      <c r="A784" s="21"/>
    </row>
    <row r="785" ht="13.5" customHeight="1" spans="1:1">
      <c r="A785" s="21"/>
    </row>
    <row r="786" ht="13.5" customHeight="1" spans="1:1">
      <c r="A786" s="21"/>
    </row>
    <row r="787" ht="13.5" customHeight="1" spans="1:1">
      <c r="A787" s="21"/>
    </row>
    <row r="788" ht="13.5" customHeight="1" spans="1:1">
      <c r="A788" s="21"/>
    </row>
    <row r="789" ht="13.5" customHeight="1" spans="1:1">
      <c r="A789" s="21"/>
    </row>
    <row r="790" ht="13.5" customHeight="1" spans="1:1">
      <c r="A790" s="21"/>
    </row>
    <row r="791" ht="13.5" customHeight="1" spans="1:1">
      <c r="A791" s="21"/>
    </row>
    <row r="792" ht="13.5" customHeight="1" spans="1:1">
      <c r="A792" s="21"/>
    </row>
    <row r="793" ht="13.5" customHeight="1" spans="1:1">
      <c r="A793" s="21"/>
    </row>
    <row r="794" ht="13.5" customHeight="1" spans="1:1">
      <c r="A794" s="21"/>
    </row>
    <row r="795" ht="13.5" customHeight="1" spans="1:1">
      <c r="A795" s="21"/>
    </row>
    <row r="796" ht="13.5" customHeight="1" spans="1:1">
      <c r="A796" s="21"/>
    </row>
    <row r="797" ht="13.5" customHeight="1" spans="1:1">
      <c r="A797" s="21"/>
    </row>
    <row r="798" ht="13.5" customHeight="1" spans="1:1">
      <c r="A798" s="21"/>
    </row>
    <row r="799" ht="13.5" customHeight="1" spans="1:1">
      <c r="A799" s="21"/>
    </row>
    <row r="800" ht="13.5" customHeight="1" spans="1:1">
      <c r="A800" s="21"/>
    </row>
    <row r="801" ht="13.5" customHeight="1" spans="1:1">
      <c r="A801" s="21"/>
    </row>
    <row r="802" ht="13.5" customHeight="1" spans="1:1">
      <c r="A802" s="21"/>
    </row>
    <row r="803" ht="13.5" customHeight="1" spans="1:1">
      <c r="A803" s="21"/>
    </row>
    <row r="804" ht="13.5" customHeight="1" spans="1:1">
      <c r="A804" s="21"/>
    </row>
    <row r="805" ht="13.5" customHeight="1" spans="1:1">
      <c r="A805" s="21"/>
    </row>
    <row r="806" ht="13.5" customHeight="1" spans="1:1">
      <c r="A806" s="21"/>
    </row>
    <row r="807" ht="13.5" customHeight="1" spans="1:1">
      <c r="A807" s="21"/>
    </row>
    <row r="808" ht="13.5" customHeight="1" spans="1:1">
      <c r="A808" s="21"/>
    </row>
    <row r="809" ht="13.5" customHeight="1" spans="1:1">
      <c r="A809" s="21"/>
    </row>
    <row r="810" ht="13.5" customHeight="1" spans="1:1">
      <c r="A810" s="21"/>
    </row>
    <row r="811" ht="13.5" customHeight="1" spans="1:1">
      <c r="A811" s="21"/>
    </row>
    <row r="812" ht="13.5" customHeight="1" spans="1:1">
      <c r="A812" s="21"/>
    </row>
    <row r="813" ht="13.5" customHeight="1" spans="1:1">
      <c r="A813" s="21"/>
    </row>
    <row r="814" ht="13.5" customHeight="1" spans="1:1">
      <c r="A814" s="21"/>
    </row>
    <row r="815" ht="13.5" customHeight="1" spans="1:1">
      <c r="A815" s="21"/>
    </row>
    <row r="816" ht="13.5" customHeight="1" spans="1:1">
      <c r="A816" s="21"/>
    </row>
    <row r="817" ht="13.5" customHeight="1" spans="1:1">
      <c r="A817" s="21"/>
    </row>
    <row r="818" ht="13.5" customHeight="1" spans="1:1">
      <c r="A818" s="21"/>
    </row>
    <row r="819" ht="13.5" customHeight="1" spans="1:1">
      <c r="A819" s="21"/>
    </row>
    <row r="820" ht="13.5" customHeight="1" spans="1:1">
      <c r="A820" s="21"/>
    </row>
    <row r="821" ht="13.5" customHeight="1" spans="1:1">
      <c r="A821" s="21"/>
    </row>
    <row r="822" ht="13.5" customHeight="1" spans="1:1">
      <c r="A822" s="21"/>
    </row>
    <row r="823" ht="13.5" customHeight="1" spans="1:1">
      <c r="A823" s="21"/>
    </row>
    <row r="824" ht="13.5" customHeight="1" spans="1:1">
      <c r="A824" s="21"/>
    </row>
    <row r="825" ht="13.5" customHeight="1" spans="1:1">
      <c r="A825" s="21"/>
    </row>
    <row r="826" ht="13.5" customHeight="1" spans="1:1">
      <c r="A826" s="21"/>
    </row>
    <row r="827" ht="13.5" customHeight="1" spans="1:1">
      <c r="A827" s="21"/>
    </row>
    <row r="828" ht="13.5" customHeight="1" spans="1:1">
      <c r="A828" s="21"/>
    </row>
    <row r="829" ht="13.5" customHeight="1" spans="1:1">
      <c r="A829" s="21"/>
    </row>
    <row r="830" ht="13.5" customHeight="1" spans="1:1">
      <c r="A830" s="21"/>
    </row>
    <row r="831" ht="13.5" customHeight="1" spans="1:1">
      <c r="A831" s="21"/>
    </row>
    <row r="832" ht="13.5" customHeight="1" spans="1:1">
      <c r="A832" s="21"/>
    </row>
    <row r="833" ht="13.5" customHeight="1" spans="1:1">
      <c r="A833" s="21"/>
    </row>
    <row r="834" ht="13.5" customHeight="1" spans="1:1">
      <c r="A834" s="21"/>
    </row>
    <row r="835" ht="13.5" customHeight="1" spans="1:1">
      <c r="A835" s="21"/>
    </row>
    <row r="836" ht="13.5" customHeight="1" spans="1:1">
      <c r="A836" s="21"/>
    </row>
    <row r="837" ht="13.5" customHeight="1" spans="1:1">
      <c r="A837" s="21"/>
    </row>
    <row r="838" ht="13.5" customHeight="1" spans="1:1">
      <c r="A838" s="21"/>
    </row>
    <row r="839" ht="13.5" customHeight="1" spans="1:1">
      <c r="A839" s="21"/>
    </row>
    <row r="840" ht="13.5" customHeight="1" spans="1:1">
      <c r="A840" s="21"/>
    </row>
    <row r="841" ht="13.5" customHeight="1" spans="1:1">
      <c r="A841" s="21"/>
    </row>
    <row r="842" ht="13.5" customHeight="1" spans="1:1">
      <c r="A842" s="21"/>
    </row>
    <row r="843" ht="13.5" customHeight="1" spans="1:1">
      <c r="A843" s="21"/>
    </row>
    <row r="844" ht="13.5" customHeight="1" spans="1:1">
      <c r="A844" s="21"/>
    </row>
    <row r="845" ht="13.5" customHeight="1" spans="1:1">
      <c r="A845" s="21"/>
    </row>
    <row r="846" ht="13.5" customHeight="1" spans="1:1">
      <c r="A846" s="21"/>
    </row>
    <row r="847" ht="13.5" customHeight="1" spans="1:1">
      <c r="A847" s="21"/>
    </row>
    <row r="848" ht="13.5" customHeight="1" spans="1:1">
      <c r="A848" s="21"/>
    </row>
    <row r="849" ht="13.5" customHeight="1" spans="1:1">
      <c r="A849" s="21"/>
    </row>
    <row r="850" ht="13.5" customHeight="1" spans="1:1">
      <c r="A850" s="21"/>
    </row>
    <row r="851" ht="13.5" customHeight="1" spans="1:1">
      <c r="A851" s="21"/>
    </row>
    <row r="852" ht="13.5" customHeight="1" spans="1:1">
      <c r="A852" s="21"/>
    </row>
    <row r="853" ht="13.5" customHeight="1" spans="1:1">
      <c r="A853" s="21"/>
    </row>
    <row r="854" ht="13.5" customHeight="1" spans="1:1">
      <c r="A854" s="21"/>
    </row>
    <row r="855" ht="13.5" customHeight="1" spans="1:1">
      <c r="A855" s="21"/>
    </row>
    <row r="856" ht="13.5" customHeight="1" spans="1:1">
      <c r="A856" s="21"/>
    </row>
    <row r="857" ht="13.5" customHeight="1" spans="1:1">
      <c r="A857" s="21"/>
    </row>
    <row r="858" ht="13.5" customHeight="1" spans="1:1">
      <c r="A858" s="21"/>
    </row>
    <row r="859" ht="13.5" customHeight="1" spans="1:1">
      <c r="A859" s="21"/>
    </row>
    <row r="860" ht="13.5" customHeight="1" spans="1:1">
      <c r="A860" s="21"/>
    </row>
    <row r="861" ht="13.5" customHeight="1" spans="1:1">
      <c r="A861" s="21"/>
    </row>
    <row r="862" ht="13.5" customHeight="1" spans="1:1">
      <c r="A862" s="21"/>
    </row>
    <row r="863" ht="13.5" customHeight="1" spans="1:1">
      <c r="A863" s="21"/>
    </row>
    <row r="864" ht="13.5" customHeight="1" spans="1:1">
      <c r="A864" s="21"/>
    </row>
    <row r="865" ht="13.5" customHeight="1" spans="1:1">
      <c r="A865" s="21"/>
    </row>
    <row r="866" ht="13.5" customHeight="1" spans="1:1">
      <c r="A866" s="21"/>
    </row>
    <row r="867" ht="13.5" customHeight="1" spans="1:1">
      <c r="A867" s="21"/>
    </row>
    <row r="868" ht="13.5" customHeight="1" spans="1:1">
      <c r="A868" s="21"/>
    </row>
    <row r="869" ht="13.5" customHeight="1" spans="1:1">
      <c r="A869" s="21"/>
    </row>
    <row r="870" ht="13.5" customHeight="1" spans="1:1">
      <c r="A870" s="21"/>
    </row>
    <row r="871" ht="13.5" customHeight="1" spans="1:1">
      <c r="A871" s="21"/>
    </row>
    <row r="872" ht="13.5" customHeight="1" spans="1:1">
      <c r="A872" s="21"/>
    </row>
    <row r="873" ht="13.5" customHeight="1" spans="1:1">
      <c r="A873" s="21"/>
    </row>
    <row r="874" ht="13.5" customHeight="1" spans="1:1">
      <c r="A874" s="21"/>
    </row>
    <row r="875" ht="13.5" customHeight="1" spans="1:1">
      <c r="A875" s="21"/>
    </row>
    <row r="876" ht="13.5" customHeight="1" spans="1:1">
      <c r="A876" s="21"/>
    </row>
    <row r="877" ht="13.5" customHeight="1" spans="1:1">
      <c r="A877" s="21"/>
    </row>
    <row r="878" ht="13.5" customHeight="1" spans="1:1">
      <c r="A878" s="21"/>
    </row>
    <row r="879" ht="13.5" customHeight="1" spans="1:1">
      <c r="A879" s="21"/>
    </row>
    <row r="880" ht="13.5" customHeight="1" spans="1:1">
      <c r="A880" s="21"/>
    </row>
    <row r="881" ht="13.5" customHeight="1" spans="1:1">
      <c r="A881" s="21"/>
    </row>
    <row r="882" ht="13.5" customHeight="1" spans="1:1">
      <c r="A882" s="21"/>
    </row>
    <row r="883" ht="13.5" customHeight="1" spans="1:1">
      <c r="A883" s="21"/>
    </row>
    <row r="884" ht="13.5" customHeight="1" spans="1:1">
      <c r="A884" s="21"/>
    </row>
    <row r="885" ht="13.5" customHeight="1" spans="1:1">
      <c r="A885" s="21"/>
    </row>
    <row r="886" ht="13.5" customHeight="1" spans="1:1">
      <c r="A886" s="21"/>
    </row>
    <row r="887" ht="13.5" customHeight="1" spans="1:1">
      <c r="A887" s="21"/>
    </row>
    <row r="888" ht="13.5" customHeight="1" spans="1:1">
      <c r="A888" s="21"/>
    </row>
    <row r="889" ht="13.5" customHeight="1" spans="1:1">
      <c r="A889" s="21"/>
    </row>
    <row r="890" ht="13.5" customHeight="1" spans="1:1">
      <c r="A890" s="21"/>
    </row>
    <row r="891" ht="13.5" customHeight="1" spans="1:1">
      <c r="A891" s="21"/>
    </row>
    <row r="892" ht="13.5" customHeight="1" spans="1:1">
      <c r="A892" s="21"/>
    </row>
    <row r="893" ht="13.5" customHeight="1" spans="1:1">
      <c r="A893" s="21"/>
    </row>
    <row r="894" ht="13.5" customHeight="1" spans="1:1">
      <c r="A894" s="21"/>
    </row>
    <row r="895" ht="13.5" customHeight="1" spans="1:1">
      <c r="A895" s="21"/>
    </row>
    <row r="896" ht="13.5" customHeight="1" spans="1:1">
      <c r="A896" s="21"/>
    </row>
    <row r="897" ht="13.5" customHeight="1" spans="1:1">
      <c r="A897" s="21"/>
    </row>
    <row r="898" ht="13.5" customHeight="1" spans="1:1">
      <c r="A898" s="21"/>
    </row>
    <row r="899" ht="13.5" customHeight="1" spans="1:1">
      <c r="A899" s="21"/>
    </row>
    <row r="900" ht="13.5" customHeight="1" spans="1:1">
      <c r="A900" s="21"/>
    </row>
    <row r="901" ht="13.5" customHeight="1" spans="1:1">
      <c r="A901" s="21"/>
    </row>
    <row r="902" ht="13.5" customHeight="1" spans="1:1">
      <c r="A902" s="21"/>
    </row>
    <row r="903" ht="13.5" customHeight="1" spans="1:1">
      <c r="A903" s="21"/>
    </row>
    <row r="904" ht="13.5" customHeight="1" spans="1:1">
      <c r="A904" s="21"/>
    </row>
    <row r="905" ht="13.5" customHeight="1" spans="1:1">
      <c r="A905" s="21"/>
    </row>
    <row r="906" ht="13.5" customHeight="1" spans="1:1">
      <c r="A906" s="21"/>
    </row>
    <row r="907" ht="13.5" customHeight="1" spans="1:1">
      <c r="A907" s="21"/>
    </row>
    <row r="908" ht="13.5" customHeight="1" spans="1:1">
      <c r="A908" s="21"/>
    </row>
    <row r="909" ht="13.5" customHeight="1" spans="1:1">
      <c r="A909" s="21"/>
    </row>
    <row r="910" ht="13.5" customHeight="1" spans="1:1">
      <c r="A910" s="21"/>
    </row>
    <row r="911" ht="13.5" customHeight="1" spans="1:1">
      <c r="A911" s="21"/>
    </row>
    <row r="912" ht="13.5" customHeight="1" spans="1:1">
      <c r="A912" s="21"/>
    </row>
    <row r="913" ht="13.5" customHeight="1" spans="1:1">
      <c r="A913" s="21"/>
    </row>
    <row r="914" ht="13.5" customHeight="1" spans="1:1">
      <c r="A914" s="21"/>
    </row>
    <row r="915" ht="13.5" customHeight="1" spans="1:1">
      <c r="A915" s="21"/>
    </row>
    <row r="916" ht="13.5" customHeight="1" spans="1:1">
      <c r="A916" s="21"/>
    </row>
    <row r="917" ht="13.5" customHeight="1" spans="1:1">
      <c r="A917" s="21"/>
    </row>
    <row r="918" ht="13.5" customHeight="1" spans="1:1">
      <c r="A918" s="21"/>
    </row>
    <row r="919" ht="13.5" customHeight="1" spans="1:1">
      <c r="A919" s="21"/>
    </row>
    <row r="920" ht="13.5" customHeight="1" spans="1:1">
      <c r="A920" s="21"/>
    </row>
    <row r="921" ht="13.5" customHeight="1" spans="1:1">
      <c r="A921" s="21"/>
    </row>
    <row r="922" ht="13.5" customHeight="1" spans="1:1">
      <c r="A922" s="21"/>
    </row>
    <row r="923" ht="13.5" customHeight="1" spans="1:1">
      <c r="A923" s="21"/>
    </row>
    <row r="924" ht="13.5" customHeight="1" spans="1:1">
      <c r="A924" s="21"/>
    </row>
    <row r="925" ht="13.5" customHeight="1" spans="1:1">
      <c r="A925" s="21"/>
    </row>
    <row r="926" ht="13.5" customHeight="1" spans="1:1">
      <c r="A926" s="21"/>
    </row>
    <row r="927" ht="13.5" customHeight="1" spans="1:1">
      <c r="A927" s="21"/>
    </row>
    <row r="928" ht="13.5" customHeight="1" spans="1:1">
      <c r="A928" s="21"/>
    </row>
    <row r="929" ht="13.5" customHeight="1" spans="1:1">
      <c r="A929" s="21"/>
    </row>
    <row r="930" ht="13.5" customHeight="1" spans="1:1">
      <c r="A930" s="21"/>
    </row>
    <row r="931" ht="13.5" customHeight="1" spans="1:1">
      <c r="A931" s="21"/>
    </row>
    <row r="932" ht="13.5" customHeight="1" spans="1:1">
      <c r="A932" s="21"/>
    </row>
    <row r="933" ht="13.5" customHeight="1" spans="1:1">
      <c r="A933" s="21"/>
    </row>
    <row r="934" ht="13.5" customHeight="1" spans="1:1">
      <c r="A934" s="21"/>
    </row>
    <row r="935" ht="13.5" customHeight="1" spans="1:1">
      <c r="A935" s="21"/>
    </row>
    <row r="936" ht="13.5" customHeight="1" spans="1:1">
      <c r="A936" s="21"/>
    </row>
    <row r="937" ht="13.5" customHeight="1" spans="1:1">
      <c r="A937" s="21"/>
    </row>
    <row r="938" ht="13.5" customHeight="1" spans="1:1">
      <c r="A938" s="21"/>
    </row>
    <row r="939" ht="13.5" customHeight="1" spans="1:1">
      <c r="A939" s="21"/>
    </row>
    <row r="940" ht="13.5" customHeight="1" spans="1:1">
      <c r="A940" s="21"/>
    </row>
    <row r="941" ht="13.5" customHeight="1" spans="1:1">
      <c r="A941" s="21"/>
    </row>
    <row r="942" ht="13.5" customHeight="1" spans="1:1">
      <c r="A942" s="21"/>
    </row>
    <row r="943" ht="13.5" customHeight="1" spans="1:1">
      <c r="A943" s="21"/>
    </row>
    <row r="944" ht="13.5" customHeight="1" spans="1:1">
      <c r="A944" s="21"/>
    </row>
    <row r="945" ht="13.5" customHeight="1" spans="1:1">
      <c r="A945" s="21"/>
    </row>
    <row r="946" ht="13.5" customHeight="1" spans="1:1">
      <c r="A946" s="21"/>
    </row>
    <row r="947" ht="13.5" customHeight="1" spans="1:1">
      <c r="A947" s="21"/>
    </row>
    <row r="948" ht="13.5" customHeight="1" spans="1:1">
      <c r="A948" s="21"/>
    </row>
    <row r="949" ht="13.5" customHeight="1" spans="1:1">
      <c r="A949" s="21"/>
    </row>
    <row r="950" ht="13.5" customHeight="1" spans="1:1">
      <c r="A950" s="21"/>
    </row>
    <row r="951" ht="13.5" customHeight="1" spans="1:1">
      <c r="A951" s="21"/>
    </row>
    <row r="952" ht="13.5" customHeight="1" spans="1:1">
      <c r="A952" s="21"/>
    </row>
    <row r="953" ht="13.5" customHeight="1" spans="1:1">
      <c r="A953" s="21"/>
    </row>
    <row r="954" ht="13.5" customHeight="1" spans="1:1">
      <c r="A954" s="21"/>
    </row>
    <row r="955" ht="13.5" customHeight="1" spans="1:1">
      <c r="A955" s="21"/>
    </row>
    <row r="956" ht="13.5" customHeight="1" spans="1:1">
      <c r="A956" s="21"/>
    </row>
    <row r="957" ht="13.5" customHeight="1" spans="1:1">
      <c r="A957" s="21"/>
    </row>
    <row r="958" ht="13.5" customHeight="1" spans="1:1">
      <c r="A958" s="21"/>
    </row>
    <row r="959" ht="13.5" customHeight="1" spans="1:1">
      <c r="A959" s="21"/>
    </row>
    <row r="960" ht="13.5" customHeight="1" spans="1:1">
      <c r="A960" s="21"/>
    </row>
    <row r="961" ht="13.5" customHeight="1" spans="1:1">
      <c r="A961" s="21"/>
    </row>
    <row r="962" ht="13.5" customHeight="1" spans="1:1">
      <c r="A962" s="21"/>
    </row>
    <row r="963" ht="13.5" customHeight="1" spans="1:1">
      <c r="A963" s="21"/>
    </row>
    <row r="964" ht="13.5" customHeight="1" spans="1:1">
      <c r="A964" s="21"/>
    </row>
    <row r="965" ht="13.5" customHeight="1" spans="1:1">
      <c r="A965" s="21"/>
    </row>
    <row r="966" ht="13.5" customHeight="1" spans="1:1">
      <c r="A966" s="21"/>
    </row>
    <row r="967" ht="13.5" customHeight="1" spans="1:1">
      <c r="A967" s="21"/>
    </row>
    <row r="968" ht="13.5" customHeight="1" spans="1:1">
      <c r="A968" s="21"/>
    </row>
    <row r="969" ht="13.5" customHeight="1" spans="1:1">
      <c r="A969" s="21"/>
    </row>
    <row r="970" ht="13.5" customHeight="1" spans="1:1">
      <c r="A970" s="21"/>
    </row>
    <row r="971" ht="13.5" customHeight="1" spans="1:1">
      <c r="A971" s="21"/>
    </row>
    <row r="972" ht="13.5" customHeight="1" spans="1:1">
      <c r="A972" s="21"/>
    </row>
    <row r="973" ht="13.5" customHeight="1" spans="1:1">
      <c r="A973" s="21"/>
    </row>
    <row r="974" ht="13.5" customHeight="1" spans="1:1">
      <c r="A974" s="21"/>
    </row>
    <row r="975" ht="13.5" customHeight="1" spans="1:1">
      <c r="A975" s="21"/>
    </row>
    <row r="976" ht="13.5" customHeight="1" spans="1:1">
      <c r="A976" s="21"/>
    </row>
    <row r="977" ht="13.5" customHeight="1" spans="1:1">
      <c r="A977" s="21"/>
    </row>
    <row r="978" ht="13.5" customHeight="1" spans="1:1">
      <c r="A978" s="21"/>
    </row>
    <row r="979" ht="13.5" customHeight="1" spans="1:1">
      <c r="A979" s="21"/>
    </row>
    <row r="980" ht="13.5" customHeight="1" spans="1:1">
      <c r="A980" s="21"/>
    </row>
    <row r="981" ht="13.5" customHeight="1" spans="1:1">
      <c r="A981" s="21"/>
    </row>
    <row r="982" ht="13.5" customHeight="1" spans="1:1">
      <c r="A982" s="21"/>
    </row>
    <row r="983" ht="13.5" customHeight="1" spans="1:1">
      <c r="A983" s="21"/>
    </row>
    <row r="984" ht="13.5" customHeight="1" spans="1:1">
      <c r="A984" s="21"/>
    </row>
    <row r="985" ht="13.5" customHeight="1" spans="1:1">
      <c r="A985" s="21"/>
    </row>
    <row r="986" ht="13.5" customHeight="1" spans="1:1">
      <c r="A986" s="21"/>
    </row>
    <row r="987" ht="13.5" customHeight="1" spans="1:1">
      <c r="A987" s="21"/>
    </row>
    <row r="988" ht="13.5" customHeight="1" spans="1:1">
      <c r="A988" s="21"/>
    </row>
    <row r="989" ht="13.5" customHeight="1" spans="1:1">
      <c r="A989" s="21"/>
    </row>
    <row r="990" ht="13.5" customHeight="1" spans="1:1">
      <c r="A990" s="21"/>
    </row>
    <row r="991" ht="13.5" customHeight="1" spans="1:1">
      <c r="A991" s="21"/>
    </row>
    <row r="992" ht="13.5" customHeight="1" spans="1:1">
      <c r="A992" s="21"/>
    </row>
    <row r="993" ht="13.5" customHeight="1" spans="1:1">
      <c r="A993" s="21"/>
    </row>
    <row r="994" ht="13.5" customHeight="1" spans="1:1">
      <c r="A994" s="21"/>
    </row>
    <row r="995" ht="13.5" customHeight="1" spans="1:1">
      <c r="A995" s="21"/>
    </row>
    <row r="996" ht="13.5" customHeight="1" spans="1:1">
      <c r="A996" s="21"/>
    </row>
    <row r="997" ht="13.5" customHeight="1" spans="1:1">
      <c r="A997" s="21"/>
    </row>
    <row r="998" ht="13.5" customHeight="1" spans="1:1">
      <c r="A998" s="21"/>
    </row>
    <row r="999" ht="13.5" customHeight="1" spans="1:1">
      <c r="A999" s="21"/>
    </row>
    <row r="1000" ht="13.5" customHeight="1" spans="1:1">
      <c r="A1000" s="21"/>
    </row>
  </sheetData>
  <pageMargins left="0.7" right="0.7" top="0.75" bottom="0.75" header="0" footer="0"/>
  <pageSetup paperSize="1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0"/>
  <sheetViews>
    <sheetView workbookViewId="0">
      <selection activeCell="A1" sqref="A1"/>
    </sheetView>
  </sheetViews>
  <sheetFormatPr defaultColWidth="14.4285714285714" defaultRowHeight="15" customHeight="1" outlineLevelCol="3"/>
  <cols>
    <col min="1" max="1" width="11.2857142857143" customWidth="1"/>
    <col min="2" max="2" width="16.2857142857143" customWidth="1"/>
    <col min="3" max="3" width="36.4285714285714" customWidth="1"/>
    <col min="4" max="4" width="11.2857142857143" customWidth="1"/>
    <col min="5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41971</v>
      </c>
      <c r="B2" s="3" t="s">
        <v>44</v>
      </c>
      <c r="C2" s="3" t="s">
        <v>212</v>
      </c>
      <c r="D2" s="4">
        <v>16.9</v>
      </c>
    </row>
    <row r="3" ht="13.5" customHeight="1" spans="1:4">
      <c r="A3" s="2">
        <v>41944</v>
      </c>
      <c r="B3" s="3" t="s">
        <v>11</v>
      </c>
      <c r="C3" s="3" t="s">
        <v>60</v>
      </c>
      <c r="D3" s="4">
        <v>140</v>
      </c>
    </row>
    <row r="4" ht="13.5" customHeight="1" spans="1:4">
      <c r="A4" s="2">
        <v>41944</v>
      </c>
      <c r="B4" s="3" t="s">
        <v>11</v>
      </c>
      <c r="C4" s="3" t="s">
        <v>213</v>
      </c>
      <c r="D4" s="4">
        <v>34.5</v>
      </c>
    </row>
    <row r="5" ht="13.5" customHeight="1" spans="1:4">
      <c r="A5" s="2">
        <v>41945</v>
      </c>
      <c r="B5" s="3" t="s">
        <v>11</v>
      </c>
      <c r="C5" s="3" t="s">
        <v>214</v>
      </c>
      <c r="D5" s="4">
        <v>11.65</v>
      </c>
    </row>
    <row r="6" ht="13.5" customHeight="1" spans="1:4">
      <c r="A6" s="2">
        <v>41954</v>
      </c>
      <c r="B6" s="3" t="s">
        <v>11</v>
      </c>
      <c r="C6" s="3" t="s">
        <v>215</v>
      </c>
      <c r="D6" s="4">
        <v>4.5</v>
      </c>
    </row>
    <row r="7" ht="13.5" customHeight="1" spans="1:4">
      <c r="A7" s="2">
        <v>41952</v>
      </c>
      <c r="B7" s="3" t="s">
        <v>11</v>
      </c>
      <c r="C7" s="3" t="s">
        <v>187</v>
      </c>
      <c r="D7" s="4">
        <v>25</v>
      </c>
    </row>
    <row r="8" ht="13.5" customHeight="1" spans="1:4">
      <c r="A8" s="2">
        <v>41958</v>
      </c>
      <c r="B8" s="3" t="s">
        <v>11</v>
      </c>
      <c r="C8" s="3" t="s">
        <v>118</v>
      </c>
      <c r="D8" s="4">
        <v>13</v>
      </c>
    </row>
    <row r="9" ht="13.5" customHeight="1" spans="1:4">
      <c r="A9" s="2">
        <v>41964</v>
      </c>
      <c r="B9" s="3" t="s">
        <v>11</v>
      </c>
      <c r="C9" s="3" t="s">
        <v>118</v>
      </c>
      <c r="D9" s="4">
        <v>12.6</v>
      </c>
    </row>
    <row r="10" ht="13.5" customHeight="1" spans="1:4">
      <c r="A10" s="2">
        <v>41971</v>
      </c>
      <c r="B10" s="3" t="s">
        <v>11</v>
      </c>
      <c r="C10" s="3" t="s">
        <v>216</v>
      </c>
      <c r="D10" s="4">
        <v>12.5</v>
      </c>
    </row>
    <row r="11" ht="13.5" customHeight="1" spans="1:4">
      <c r="A11" s="2">
        <v>41962</v>
      </c>
      <c r="B11" s="3" t="s">
        <v>11</v>
      </c>
      <c r="C11" s="3" t="s">
        <v>217</v>
      </c>
      <c r="D11" s="4">
        <v>53.8</v>
      </c>
    </row>
    <row r="12" ht="13.5" customHeight="1" spans="1:4">
      <c r="A12" s="2">
        <v>41944</v>
      </c>
      <c r="B12" s="3" t="s">
        <v>68</v>
      </c>
      <c r="C12" s="3" t="s">
        <v>218</v>
      </c>
      <c r="D12" s="4">
        <v>47</v>
      </c>
    </row>
    <row r="13" ht="13.5" customHeight="1" spans="1:4">
      <c r="A13" s="2">
        <v>41958</v>
      </c>
      <c r="B13" s="3" t="s">
        <v>68</v>
      </c>
      <c r="C13" s="3" t="s">
        <v>19</v>
      </c>
      <c r="D13" s="4">
        <v>57.4</v>
      </c>
    </row>
    <row r="14" ht="13.5" customHeight="1" spans="1:4">
      <c r="A14" s="2">
        <v>41970</v>
      </c>
      <c r="B14" s="3" t="s">
        <v>68</v>
      </c>
      <c r="C14" s="3" t="s">
        <v>20</v>
      </c>
      <c r="D14" s="4">
        <v>136.35</v>
      </c>
    </row>
    <row r="15" ht="13.5" customHeight="1" spans="1:4">
      <c r="A15" s="2">
        <v>41973</v>
      </c>
      <c r="B15" s="3" t="s">
        <v>68</v>
      </c>
      <c r="C15" s="3" t="s">
        <v>19</v>
      </c>
      <c r="D15" s="4">
        <v>106.8</v>
      </c>
    </row>
    <row r="16" ht="13.5" customHeight="1" spans="1:4">
      <c r="A16" s="2">
        <v>41973</v>
      </c>
      <c r="B16" s="3" t="s">
        <v>68</v>
      </c>
      <c r="C16" s="3" t="s">
        <v>20</v>
      </c>
      <c r="D16" s="4">
        <v>83.83</v>
      </c>
    </row>
    <row r="17" ht="13.5" customHeight="1" spans="1:4">
      <c r="A17" s="2">
        <v>41965</v>
      </c>
      <c r="B17" s="3" t="s">
        <v>68</v>
      </c>
      <c r="C17" s="3" t="s">
        <v>19</v>
      </c>
      <c r="D17" s="4">
        <v>32.2</v>
      </c>
    </row>
    <row r="18" ht="13.5" customHeight="1" spans="1:4">
      <c r="A18" s="2">
        <v>41967</v>
      </c>
      <c r="B18" s="3" t="s">
        <v>68</v>
      </c>
      <c r="C18" s="3" t="s">
        <v>19</v>
      </c>
      <c r="D18" s="4">
        <v>16.05</v>
      </c>
    </row>
    <row r="19" ht="13.5" customHeight="1" spans="1:4">
      <c r="A19" s="2">
        <v>41954</v>
      </c>
      <c r="B19" s="3" t="s">
        <v>197</v>
      </c>
      <c r="C19" s="3" t="s">
        <v>219</v>
      </c>
      <c r="D19" s="4">
        <v>99</v>
      </c>
    </row>
    <row r="20" ht="13.5" customHeight="1" spans="1:4">
      <c r="A20" s="2">
        <v>41955</v>
      </c>
      <c r="B20" s="3" t="s">
        <v>197</v>
      </c>
      <c r="C20" s="3" t="s">
        <v>220</v>
      </c>
      <c r="D20" s="4">
        <v>600</v>
      </c>
    </row>
    <row r="21" ht="13.5" customHeight="1" spans="1:4">
      <c r="A21" s="2">
        <v>41951</v>
      </c>
      <c r="B21" s="3" t="s">
        <v>197</v>
      </c>
      <c r="C21" s="3" t="s">
        <v>221</v>
      </c>
      <c r="D21" s="4">
        <v>50.9</v>
      </c>
    </row>
    <row r="22" ht="13.5" customHeight="1" spans="1:4">
      <c r="A22" s="2">
        <v>41960</v>
      </c>
      <c r="B22" s="3" t="s">
        <v>125</v>
      </c>
      <c r="C22" s="3" t="s">
        <v>222</v>
      </c>
      <c r="D22" s="4">
        <v>44.35</v>
      </c>
    </row>
    <row r="23" ht="13.5" customHeight="1" spans="1:4">
      <c r="A23" s="2">
        <v>41960</v>
      </c>
      <c r="B23" s="3" t="s">
        <v>125</v>
      </c>
      <c r="C23" s="3" t="s">
        <v>223</v>
      </c>
      <c r="D23" s="4">
        <v>27.7</v>
      </c>
    </row>
    <row r="24" ht="13.5" customHeight="1" spans="1:4">
      <c r="A24" s="2">
        <v>41971</v>
      </c>
      <c r="B24" s="3" t="s">
        <v>125</v>
      </c>
      <c r="C24" s="3" t="s">
        <v>224</v>
      </c>
      <c r="D24" s="4">
        <v>59.5</v>
      </c>
    </row>
    <row r="25" ht="13.5" customHeight="1" spans="1:4">
      <c r="A25" s="2">
        <v>41966</v>
      </c>
      <c r="B25" s="3" t="s">
        <v>215</v>
      </c>
      <c r="C25" s="3" t="s">
        <v>200</v>
      </c>
      <c r="D25" s="4">
        <v>28.5</v>
      </c>
    </row>
    <row r="26" ht="13.5" customHeight="1" spans="1:4">
      <c r="A26" s="2">
        <v>41960</v>
      </c>
      <c r="B26" s="3" t="s">
        <v>225</v>
      </c>
      <c r="C26" s="3" t="s">
        <v>226</v>
      </c>
      <c r="D26" s="4">
        <v>39.9</v>
      </c>
    </row>
    <row r="27" ht="13.5" customHeight="1" spans="1:4">
      <c r="A27" s="2">
        <v>41954</v>
      </c>
      <c r="B27" s="3" t="s">
        <v>127</v>
      </c>
      <c r="C27" s="3" t="s">
        <v>227</v>
      </c>
      <c r="D27" s="4">
        <v>140</v>
      </c>
    </row>
    <row r="28" ht="13.5" customHeight="1" spans="1:4">
      <c r="A28" s="2">
        <v>41954</v>
      </c>
      <c r="B28" s="3" t="s">
        <v>127</v>
      </c>
      <c r="C28" s="3" t="s">
        <v>228</v>
      </c>
      <c r="D28" s="4">
        <v>800</v>
      </c>
    </row>
    <row r="29" ht="13.5" customHeight="1" spans="1:4">
      <c r="A29" s="2">
        <v>41958</v>
      </c>
      <c r="B29" s="3" t="s">
        <v>127</v>
      </c>
      <c r="C29" s="3" t="s">
        <v>200</v>
      </c>
      <c r="D29" s="4">
        <v>263.4</v>
      </c>
    </row>
    <row r="30" ht="13.5" customHeight="1" spans="1:4">
      <c r="A30" s="2">
        <v>41966</v>
      </c>
      <c r="B30" s="3" t="s">
        <v>127</v>
      </c>
      <c r="C30" s="3" t="s">
        <v>200</v>
      </c>
      <c r="D30" s="4">
        <v>406.7</v>
      </c>
    </row>
    <row r="31" ht="13.5" customHeight="1" spans="1:4">
      <c r="A31" s="2">
        <v>41959</v>
      </c>
      <c r="B31" s="3" t="s">
        <v>127</v>
      </c>
      <c r="C31" s="3" t="s">
        <v>229</v>
      </c>
      <c r="D31" s="4">
        <v>34</v>
      </c>
    </row>
    <row r="32" ht="13.5" customHeight="1" spans="1:4">
      <c r="A32" s="2">
        <v>41968</v>
      </c>
      <c r="B32" s="3" t="s">
        <v>127</v>
      </c>
      <c r="C32" s="3" t="s">
        <v>230</v>
      </c>
      <c r="D32" s="4">
        <v>90</v>
      </c>
    </row>
    <row r="33" ht="13.5" customHeight="1" spans="1:4">
      <c r="A33" s="2">
        <v>41973</v>
      </c>
      <c r="B33" s="3" t="s">
        <v>127</v>
      </c>
      <c r="C33" s="3" t="s">
        <v>165</v>
      </c>
      <c r="D33" s="4">
        <v>28</v>
      </c>
    </row>
    <row r="34" ht="13.5" customHeight="1" spans="1:4">
      <c r="A34" s="2">
        <v>41972</v>
      </c>
      <c r="B34" s="3" t="s">
        <v>127</v>
      </c>
      <c r="C34" s="3" t="s">
        <v>229</v>
      </c>
      <c r="D34" s="4">
        <v>43.6</v>
      </c>
    </row>
    <row r="35" ht="13.5" customHeight="1" spans="1:4">
      <c r="A35" s="2">
        <v>41970</v>
      </c>
      <c r="B35" s="3" t="s">
        <v>127</v>
      </c>
      <c r="C35" s="3" t="s">
        <v>231</v>
      </c>
      <c r="D35" s="4">
        <v>138.3</v>
      </c>
    </row>
    <row r="36" ht="13.5" customHeight="1" spans="1:4">
      <c r="A36" s="2">
        <v>41970</v>
      </c>
      <c r="B36" s="3" t="s">
        <v>127</v>
      </c>
      <c r="C36" s="3" t="s">
        <v>231</v>
      </c>
      <c r="D36" s="4">
        <v>102.2</v>
      </c>
    </row>
    <row r="37" ht="13.5" customHeight="1" spans="1:4">
      <c r="A37" s="2">
        <v>41959</v>
      </c>
      <c r="B37" s="3" t="s">
        <v>163</v>
      </c>
      <c r="C37" s="3" t="s">
        <v>232</v>
      </c>
      <c r="D37" s="4">
        <v>58</v>
      </c>
    </row>
    <row r="38" ht="13.5" customHeight="1" spans="1:4">
      <c r="A38" s="2">
        <v>41951</v>
      </c>
      <c r="B38" s="3" t="s">
        <v>163</v>
      </c>
      <c r="C38" s="3" t="s">
        <v>233</v>
      </c>
      <c r="D38" s="4">
        <v>300</v>
      </c>
    </row>
    <row r="39" ht="13.5" customHeight="1" spans="1:4">
      <c r="A39" s="2">
        <v>41945</v>
      </c>
      <c r="B39" s="3" t="s">
        <v>134</v>
      </c>
      <c r="C39" s="3" t="s">
        <v>234</v>
      </c>
      <c r="D39" s="4">
        <v>17.9</v>
      </c>
    </row>
    <row r="40" ht="13.5" customHeight="1" spans="1:4">
      <c r="A40" s="2">
        <v>41960</v>
      </c>
      <c r="B40" s="3" t="s">
        <v>134</v>
      </c>
      <c r="C40" s="3" t="s">
        <v>235</v>
      </c>
      <c r="D40" s="4">
        <v>57.8</v>
      </c>
    </row>
    <row r="41" ht="13.5" customHeight="1" spans="1:4">
      <c r="A41" s="2">
        <v>41972</v>
      </c>
      <c r="B41" s="3" t="s">
        <v>236</v>
      </c>
      <c r="C41" s="3" t="s">
        <v>237</v>
      </c>
      <c r="D41" s="4">
        <v>50</v>
      </c>
    </row>
    <row r="42" ht="13.5" customHeight="1" spans="1:4">
      <c r="A42" s="2">
        <v>41967</v>
      </c>
      <c r="B42" s="3" t="s">
        <v>204</v>
      </c>
      <c r="C42" s="3" t="s">
        <v>238</v>
      </c>
      <c r="D42" s="4">
        <v>94.5</v>
      </c>
    </row>
    <row r="43" ht="13.5" customHeight="1" spans="1:4">
      <c r="A43" s="2">
        <v>41973</v>
      </c>
      <c r="B43" s="3" t="s">
        <v>34</v>
      </c>
      <c r="C43" s="3" t="s">
        <v>81</v>
      </c>
      <c r="D43" s="4">
        <v>37.05</v>
      </c>
    </row>
    <row r="44" ht="13.5" customHeight="1" spans="1:4">
      <c r="A44" s="2">
        <v>41944</v>
      </c>
      <c r="B44" s="3" t="s">
        <v>36</v>
      </c>
      <c r="C44" s="3" t="s">
        <v>37</v>
      </c>
      <c r="D44" s="4">
        <v>700</v>
      </c>
    </row>
    <row r="45" ht="13.5" customHeight="1" spans="1:4">
      <c r="A45" s="2">
        <v>41944</v>
      </c>
      <c r="B45" s="3" t="s">
        <v>36</v>
      </c>
      <c r="C45" s="3" t="s">
        <v>38</v>
      </c>
      <c r="D45" s="4">
        <v>400</v>
      </c>
    </row>
    <row r="46" ht="13.5" customHeight="1" spans="1:4">
      <c r="A46" s="2">
        <v>41944</v>
      </c>
      <c r="B46" s="3" t="s">
        <v>39</v>
      </c>
      <c r="C46" s="3" t="s">
        <v>41</v>
      </c>
      <c r="D46" s="4">
        <v>80</v>
      </c>
    </row>
    <row r="47" ht="13.5" customHeight="1" spans="1:4">
      <c r="A47" s="2">
        <v>41944</v>
      </c>
      <c r="B47" s="3" t="s">
        <v>39</v>
      </c>
      <c r="C47" s="3" t="s">
        <v>42</v>
      </c>
      <c r="D47" s="4">
        <v>90</v>
      </c>
    </row>
    <row r="48" ht="13.5" customHeight="1" spans="1:4">
      <c r="A48" s="2">
        <v>41944</v>
      </c>
      <c r="B48" s="3" t="s">
        <v>39</v>
      </c>
      <c r="C48" s="3" t="s">
        <v>101</v>
      </c>
      <c r="D48" s="4">
        <v>50</v>
      </c>
    </row>
    <row r="49" ht="13.5" customHeight="1" spans="1:4">
      <c r="A49" s="2">
        <v>41945</v>
      </c>
      <c r="B49" s="3" t="s">
        <v>39</v>
      </c>
      <c r="C49" s="3" t="s">
        <v>170</v>
      </c>
      <c r="D49" s="4">
        <v>50</v>
      </c>
    </row>
    <row r="50" ht="13.5" customHeight="1" spans="1:4">
      <c r="A50" s="2">
        <v>41946</v>
      </c>
      <c r="B50" s="3" t="s">
        <v>39</v>
      </c>
      <c r="C50" s="3" t="s">
        <v>83</v>
      </c>
      <c r="D50" s="4">
        <v>105.3</v>
      </c>
    </row>
    <row r="51" ht="13.5" customHeight="1" spans="1:4">
      <c r="A51" s="2">
        <v>41952</v>
      </c>
      <c r="B51" s="3" t="s">
        <v>39</v>
      </c>
      <c r="C51" s="3" t="s">
        <v>83</v>
      </c>
      <c r="D51" s="4">
        <v>70.2</v>
      </c>
    </row>
    <row r="52" ht="13.5" customHeight="1" spans="1:4">
      <c r="A52" s="2">
        <v>41958</v>
      </c>
      <c r="B52" s="3" t="s">
        <v>39</v>
      </c>
      <c r="C52" s="3" t="s">
        <v>83</v>
      </c>
      <c r="D52" s="4">
        <v>82.75</v>
      </c>
    </row>
    <row r="53" ht="13.5" customHeight="1" spans="1:4">
      <c r="A53" s="2">
        <v>41948</v>
      </c>
      <c r="B53" s="3" t="s">
        <v>39</v>
      </c>
      <c r="C53" s="3" t="s">
        <v>101</v>
      </c>
      <c r="D53" s="4">
        <v>50</v>
      </c>
    </row>
    <row r="54" ht="13.5" customHeight="1" spans="1:4">
      <c r="A54" s="2">
        <v>41965</v>
      </c>
      <c r="B54" s="3" t="s">
        <v>39</v>
      </c>
      <c r="C54" s="3" t="s">
        <v>83</v>
      </c>
      <c r="D54" s="4">
        <v>71.15</v>
      </c>
    </row>
    <row r="55" ht="13.5" customHeight="1" spans="1:4">
      <c r="A55" s="2"/>
      <c r="D55" s="4"/>
    </row>
    <row r="56" ht="13.5" customHeight="1" spans="1:4">
      <c r="A56" s="2"/>
      <c r="D56" s="4"/>
    </row>
    <row r="57" ht="13.5" customHeight="1" spans="1:4">
      <c r="A57" s="2"/>
      <c r="D57" s="4"/>
    </row>
    <row r="58" ht="13.5" customHeight="1" spans="1:4">
      <c r="A58" s="2"/>
      <c r="D58" s="4"/>
    </row>
    <row r="59" ht="13.5" customHeight="1" spans="1:4">
      <c r="A59" s="21"/>
      <c r="D59" s="4">
        <f>SUM(D2:D54)</f>
        <v>6164.78</v>
      </c>
    </row>
    <row r="60" ht="13.5" customHeight="1" spans="1:1">
      <c r="A60" s="21"/>
    </row>
    <row r="61" ht="13.5" customHeight="1" spans="1:1">
      <c r="A61" s="21"/>
    </row>
    <row r="62" ht="13.5" customHeight="1" spans="1:1">
      <c r="A62" s="21"/>
    </row>
    <row r="63" ht="13.5" customHeight="1" spans="1:1">
      <c r="A63" s="21"/>
    </row>
    <row r="64" ht="13.5" customHeight="1" spans="1:1">
      <c r="A64" s="21"/>
    </row>
    <row r="65" ht="13.5" customHeight="1" spans="1:1">
      <c r="A65" s="21"/>
    </row>
    <row r="66" ht="13.5" customHeight="1" spans="1:1">
      <c r="A66" s="21"/>
    </row>
    <row r="67" ht="13.5" customHeight="1" spans="1:1">
      <c r="A67" s="21"/>
    </row>
    <row r="68" ht="13.5" customHeight="1" spans="1:1">
      <c r="A68" s="21"/>
    </row>
    <row r="69" ht="13.5" customHeight="1" spans="1:1">
      <c r="A69" s="21"/>
    </row>
    <row r="70" ht="13.5" customHeight="1" spans="1:1">
      <c r="A70" s="21"/>
    </row>
    <row r="71" ht="13.5" customHeight="1" spans="1:1">
      <c r="A71" s="21"/>
    </row>
    <row r="72" ht="13.5" customHeight="1" spans="1:1">
      <c r="A72" s="21"/>
    </row>
    <row r="73" ht="13.5" customHeight="1" spans="1:1">
      <c r="A73" s="21"/>
    </row>
    <row r="74" ht="13.5" customHeight="1" spans="1:1">
      <c r="A74" s="21"/>
    </row>
    <row r="75" ht="13.5" customHeight="1" spans="1:1">
      <c r="A75" s="21"/>
    </row>
    <row r="76" ht="13.5" customHeight="1" spans="1:1">
      <c r="A76" s="21"/>
    </row>
    <row r="77" ht="13.5" customHeight="1" spans="1:1">
      <c r="A77" s="21"/>
    </row>
    <row r="78" ht="13.5" customHeight="1" spans="1:1">
      <c r="A78" s="21"/>
    </row>
    <row r="79" ht="13.5" customHeight="1" spans="1:1">
      <c r="A79" s="21"/>
    </row>
    <row r="80" ht="13.5" customHeight="1" spans="1:1">
      <c r="A80" s="21"/>
    </row>
    <row r="81" ht="13.5" customHeight="1" spans="1:1">
      <c r="A81" s="21"/>
    </row>
    <row r="82" ht="13.5" customHeight="1" spans="1:1">
      <c r="A82" s="21"/>
    </row>
    <row r="83" ht="13.5" customHeight="1" spans="1:1">
      <c r="A83" s="21"/>
    </row>
    <row r="84" ht="13.5" customHeight="1" spans="1:1">
      <c r="A84" s="21"/>
    </row>
    <row r="85" ht="13.5" customHeight="1" spans="1:1">
      <c r="A85" s="21"/>
    </row>
    <row r="86" ht="13.5" customHeight="1" spans="1:1">
      <c r="A86" s="21"/>
    </row>
    <row r="87" ht="13.5" customHeight="1" spans="1:1">
      <c r="A87" s="21"/>
    </row>
    <row r="88" ht="13.5" customHeight="1" spans="1:1">
      <c r="A88" s="21"/>
    </row>
    <row r="89" ht="13.5" customHeight="1" spans="1:1">
      <c r="A89" s="21"/>
    </row>
    <row r="90" ht="13.5" customHeight="1" spans="1:1">
      <c r="A90" s="21"/>
    </row>
    <row r="91" ht="13.5" customHeight="1" spans="1:1">
      <c r="A91" s="21"/>
    </row>
    <row r="92" ht="13.5" customHeight="1" spans="1:1">
      <c r="A92" s="21"/>
    </row>
    <row r="93" ht="13.5" customHeight="1" spans="1:1">
      <c r="A93" s="21"/>
    </row>
    <row r="94" ht="13.5" customHeight="1" spans="1:1">
      <c r="A94" s="21"/>
    </row>
    <row r="95" ht="13.5" customHeight="1" spans="1:1">
      <c r="A95" s="21"/>
    </row>
    <row r="96" ht="13.5" customHeight="1" spans="1:1">
      <c r="A96" s="21"/>
    </row>
    <row r="97" ht="13.5" customHeight="1" spans="1:1">
      <c r="A97" s="21"/>
    </row>
    <row r="98" ht="13.5" customHeight="1" spans="1:1">
      <c r="A98" s="21"/>
    </row>
    <row r="99" ht="13.5" customHeight="1" spans="1:1">
      <c r="A99" s="21"/>
    </row>
    <row r="100" ht="13.5" customHeight="1" spans="1:1">
      <c r="A100" s="21"/>
    </row>
    <row r="101" ht="13.5" customHeight="1" spans="1:1">
      <c r="A101" s="21"/>
    </row>
    <row r="102" ht="13.5" customHeight="1" spans="1:1">
      <c r="A102" s="21"/>
    </row>
    <row r="103" ht="13.5" customHeight="1" spans="1:1">
      <c r="A103" s="21"/>
    </row>
    <row r="104" ht="13.5" customHeight="1" spans="1:1">
      <c r="A104" s="21"/>
    </row>
    <row r="105" ht="13.5" customHeight="1" spans="1:1">
      <c r="A105" s="21"/>
    </row>
    <row r="106" ht="13.5" customHeight="1" spans="1:1">
      <c r="A106" s="21"/>
    </row>
    <row r="107" ht="13.5" customHeight="1" spans="1:1">
      <c r="A107" s="21"/>
    </row>
    <row r="108" ht="13.5" customHeight="1" spans="1:1">
      <c r="A108" s="21"/>
    </row>
    <row r="109" ht="13.5" customHeight="1" spans="1:1">
      <c r="A109" s="21"/>
    </row>
    <row r="110" ht="13.5" customHeight="1" spans="1:1">
      <c r="A110" s="21"/>
    </row>
    <row r="111" ht="13.5" customHeight="1" spans="1:1">
      <c r="A111" s="21"/>
    </row>
    <row r="112" ht="13.5" customHeight="1" spans="1:1">
      <c r="A112" s="21"/>
    </row>
    <row r="113" ht="13.5" customHeight="1" spans="1:1">
      <c r="A113" s="21"/>
    </row>
    <row r="114" ht="13.5" customHeight="1" spans="1:1">
      <c r="A114" s="21"/>
    </row>
    <row r="115" ht="13.5" customHeight="1" spans="1:1">
      <c r="A115" s="21"/>
    </row>
    <row r="116" ht="13.5" customHeight="1" spans="1:1">
      <c r="A116" s="21"/>
    </row>
    <row r="117" ht="13.5" customHeight="1" spans="1:1">
      <c r="A117" s="21"/>
    </row>
    <row r="118" ht="13.5" customHeight="1" spans="1:1">
      <c r="A118" s="21"/>
    </row>
    <row r="119" ht="13.5" customHeight="1" spans="1:1">
      <c r="A119" s="21"/>
    </row>
    <row r="120" ht="13.5" customHeight="1" spans="1:1">
      <c r="A120" s="21"/>
    </row>
    <row r="121" ht="13.5" customHeight="1" spans="1:1">
      <c r="A121" s="21"/>
    </row>
    <row r="122" ht="13.5" customHeight="1" spans="1:1">
      <c r="A122" s="21"/>
    </row>
    <row r="123" ht="13.5" customHeight="1" spans="1:1">
      <c r="A123" s="21"/>
    </row>
    <row r="124" ht="13.5" customHeight="1" spans="1:1">
      <c r="A124" s="21"/>
    </row>
    <row r="125" ht="13.5" customHeight="1" spans="1:1">
      <c r="A125" s="21"/>
    </row>
    <row r="126" ht="13.5" customHeight="1" spans="1:1">
      <c r="A126" s="21"/>
    </row>
    <row r="127" ht="13.5" customHeight="1" spans="1:1">
      <c r="A127" s="21"/>
    </row>
    <row r="128" ht="13.5" customHeight="1" spans="1:1">
      <c r="A128" s="21"/>
    </row>
    <row r="129" ht="13.5" customHeight="1" spans="1:1">
      <c r="A129" s="21"/>
    </row>
    <row r="130" ht="13.5" customHeight="1" spans="1:1">
      <c r="A130" s="21"/>
    </row>
    <row r="131" ht="13.5" customHeight="1" spans="1:1">
      <c r="A131" s="21"/>
    </row>
    <row r="132" ht="13.5" customHeight="1" spans="1:1">
      <c r="A132" s="21"/>
    </row>
    <row r="133" ht="13.5" customHeight="1" spans="1:1">
      <c r="A133" s="21"/>
    </row>
    <row r="134" ht="13.5" customHeight="1" spans="1:1">
      <c r="A134" s="21"/>
    </row>
    <row r="135" ht="13.5" customHeight="1" spans="1:1">
      <c r="A135" s="21"/>
    </row>
    <row r="136" ht="13.5" customHeight="1" spans="1:1">
      <c r="A136" s="21"/>
    </row>
    <row r="137" ht="13.5" customHeight="1" spans="1:1">
      <c r="A137" s="21"/>
    </row>
    <row r="138" ht="13.5" customHeight="1" spans="1:1">
      <c r="A138" s="21"/>
    </row>
    <row r="139" ht="13.5" customHeight="1" spans="1:1">
      <c r="A139" s="21"/>
    </row>
    <row r="140" ht="13.5" customHeight="1" spans="1:1">
      <c r="A140" s="21"/>
    </row>
    <row r="141" ht="13.5" customHeight="1" spans="1:1">
      <c r="A141" s="21"/>
    </row>
    <row r="142" ht="13.5" customHeight="1" spans="1:1">
      <c r="A142" s="21"/>
    </row>
    <row r="143" ht="13.5" customHeight="1" spans="1:1">
      <c r="A143" s="21"/>
    </row>
    <row r="144" ht="13.5" customHeight="1" spans="1:1">
      <c r="A144" s="21"/>
    </row>
    <row r="145" ht="13.5" customHeight="1" spans="1:1">
      <c r="A145" s="21"/>
    </row>
    <row r="146" ht="13.5" customHeight="1" spans="1:1">
      <c r="A146" s="21"/>
    </row>
    <row r="147" ht="13.5" customHeight="1" spans="1:1">
      <c r="A147" s="21"/>
    </row>
    <row r="148" ht="13.5" customHeight="1" spans="1:1">
      <c r="A148" s="21"/>
    </row>
    <row r="149" ht="13.5" customHeight="1" spans="1:1">
      <c r="A149" s="21"/>
    </row>
    <row r="150" ht="13.5" customHeight="1" spans="1:1">
      <c r="A150" s="21"/>
    </row>
    <row r="151" ht="13.5" customHeight="1" spans="1:1">
      <c r="A151" s="21"/>
    </row>
    <row r="152" ht="13.5" customHeight="1" spans="1:1">
      <c r="A152" s="21"/>
    </row>
    <row r="153" ht="13.5" customHeight="1" spans="1:1">
      <c r="A153" s="21"/>
    </row>
    <row r="154" ht="13.5" customHeight="1" spans="1:1">
      <c r="A154" s="21"/>
    </row>
    <row r="155" ht="13.5" customHeight="1" spans="1:1">
      <c r="A155" s="21"/>
    </row>
    <row r="156" ht="13.5" customHeight="1" spans="1:1">
      <c r="A156" s="21"/>
    </row>
    <row r="157" ht="13.5" customHeight="1" spans="1:1">
      <c r="A157" s="21"/>
    </row>
    <row r="158" ht="13.5" customHeight="1" spans="1:1">
      <c r="A158" s="21"/>
    </row>
    <row r="159" ht="13.5" customHeight="1" spans="1:1">
      <c r="A159" s="21"/>
    </row>
    <row r="160" ht="13.5" customHeight="1" spans="1:1">
      <c r="A160" s="21"/>
    </row>
    <row r="161" ht="13.5" customHeight="1" spans="1:1">
      <c r="A161" s="21"/>
    </row>
    <row r="162" ht="13.5" customHeight="1" spans="1:1">
      <c r="A162" s="21"/>
    </row>
    <row r="163" ht="13.5" customHeight="1" spans="1:1">
      <c r="A163" s="21"/>
    </row>
    <row r="164" ht="13.5" customHeight="1" spans="1:1">
      <c r="A164" s="21"/>
    </row>
    <row r="165" ht="13.5" customHeight="1" spans="1:1">
      <c r="A165" s="21"/>
    </row>
    <row r="166" ht="13.5" customHeight="1" spans="1:1">
      <c r="A166" s="21"/>
    </row>
    <row r="167" ht="13.5" customHeight="1" spans="1:1">
      <c r="A167" s="21"/>
    </row>
    <row r="168" ht="13.5" customHeight="1" spans="1:1">
      <c r="A168" s="21"/>
    </row>
    <row r="169" ht="13.5" customHeight="1" spans="1:1">
      <c r="A169" s="21"/>
    </row>
    <row r="170" ht="13.5" customHeight="1" spans="1:1">
      <c r="A170" s="21"/>
    </row>
    <row r="171" ht="13.5" customHeight="1" spans="1:1">
      <c r="A171" s="21"/>
    </row>
    <row r="172" ht="13.5" customHeight="1" spans="1:1">
      <c r="A172" s="21"/>
    </row>
    <row r="173" ht="13.5" customHeight="1" spans="1:1">
      <c r="A173" s="21"/>
    </row>
    <row r="174" ht="13.5" customHeight="1" spans="1:1">
      <c r="A174" s="21"/>
    </row>
    <row r="175" ht="13.5" customHeight="1" spans="1:1">
      <c r="A175" s="21"/>
    </row>
    <row r="176" ht="13.5" customHeight="1" spans="1:1">
      <c r="A176" s="21"/>
    </row>
    <row r="177" ht="13.5" customHeight="1" spans="1:1">
      <c r="A177" s="21"/>
    </row>
    <row r="178" ht="13.5" customHeight="1" spans="1:1">
      <c r="A178" s="21"/>
    </row>
    <row r="179" ht="13.5" customHeight="1" spans="1:1">
      <c r="A179" s="21"/>
    </row>
    <row r="180" ht="13.5" customHeight="1" spans="1:1">
      <c r="A180" s="21"/>
    </row>
    <row r="181" ht="13.5" customHeight="1" spans="1:1">
      <c r="A181" s="21"/>
    </row>
    <row r="182" ht="13.5" customHeight="1" spans="1:1">
      <c r="A182" s="21"/>
    </row>
    <row r="183" ht="13.5" customHeight="1" spans="1:1">
      <c r="A183" s="21"/>
    </row>
    <row r="184" ht="13.5" customHeight="1" spans="1:1">
      <c r="A184" s="21"/>
    </row>
    <row r="185" ht="13.5" customHeight="1" spans="1:1">
      <c r="A185" s="21"/>
    </row>
    <row r="186" ht="13.5" customHeight="1" spans="1:1">
      <c r="A186" s="21"/>
    </row>
    <row r="187" ht="13.5" customHeight="1" spans="1:1">
      <c r="A187" s="21"/>
    </row>
    <row r="188" ht="13.5" customHeight="1" spans="1:1">
      <c r="A188" s="21"/>
    </row>
    <row r="189" ht="13.5" customHeight="1" spans="1:1">
      <c r="A189" s="21"/>
    </row>
    <row r="190" ht="13.5" customHeight="1" spans="1:1">
      <c r="A190" s="21"/>
    </row>
    <row r="191" ht="13.5" customHeight="1" spans="1:1">
      <c r="A191" s="21"/>
    </row>
    <row r="192" ht="13.5" customHeight="1" spans="1:1">
      <c r="A192" s="21"/>
    </row>
    <row r="193" ht="13.5" customHeight="1" spans="1:1">
      <c r="A193" s="21"/>
    </row>
    <row r="194" ht="13.5" customHeight="1" spans="1:1">
      <c r="A194" s="21"/>
    </row>
    <row r="195" ht="13.5" customHeight="1" spans="1:1">
      <c r="A195" s="21"/>
    </row>
    <row r="196" ht="13.5" customHeight="1" spans="1:1">
      <c r="A196" s="21"/>
    </row>
    <row r="197" ht="13.5" customHeight="1" spans="1:1">
      <c r="A197" s="21"/>
    </row>
    <row r="198" ht="13.5" customHeight="1" spans="1:1">
      <c r="A198" s="21"/>
    </row>
    <row r="199" ht="13.5" customHeight="1" spans="1:1">
      <c r="A199" s="21"/>
    </row>
    <row r="200" ht="13.5" customHeight="1" spans="1:1">
      <c r="A200" s="21"/>
    </row>
    <row r="201" ht="13.5" customHeight="1" spans="1:1">
      <c r="A201" s="21"/>
    </row>
    <row r="202" ht="13.5" customHeight="1" spans="1:1">
      <c r="A202" s="21"/>
    </row>
    <row r="203" ht="13.5" customHeight="1" spans="1:1">
      <c r="A203" s="21"/>
    </row>
    <row r="204" ht="13.5" customHeight="1" spans="1:1">
      <c r="A204" s="21"/>
    </row>
    <row r="205" ht="13.5" customHeight="1" spans="1:1">
      <c r="A205" s="21"/>
    </row>
    <row r="206" ht="13.5" customHeight="1" spans="1:1">
      <c r="A206" s="21"/>
    </row>
    <row r="207" ht="13.5" customHeight="1" spans="1:1">
      <c r="A207" s="21"/>
    </row>
    <row r="208" ht="13.5" customHeight="1" spans="1:1">
      <c r="A208" s="21"/>
    </row>
    <row r="209" ht="13.5" customHeight="1" spans="1:1">
      <c r="A209" s="21"/>
    </row>
    <row r="210" ht="13.5" customHeight="1" spans="1:1">
      <c r="A210" s="21"/>
    </row>
    <row r="211" ht="13.5" customHeight="1" spans="1:1">
      <c r="A211" s="21"/>
    </row>
    <row r="212" ht="13.5" customHeight="1" spans="1:1">
      <c r="A212" s="21"/>
    </row>
    <row r="213" ht="13.5" customHeight="1" spans="1:1">
      <c r="A213" s="21"/>
    </row>
    <row r="214" ht="13.5" customHeight="1" spans="1:1">
      <c r="A214" s="21"/>
    </row>
    <row r="215" ht="13.5" customHeight="1" spans="1:1">
      <c r="A215" s="21"/>
    </row>
    <row r="216" ht="13.5" customHeight="1" spans="1:1">
      <c r="A216" s="21"/>
    </row>
    <row r="217" ht="13.5" customHeight="1" spans="1:1">
      <c r="A217" s="21"/>
    </row>
    <row r="218" ht="13.5" customHeight="1" spans="1:1">
      <c r="A218" s="21"/>
    </row>
    <row r="219" ht="13.5" customHeight="1" spans="1:1">
      <c r="A219" s="21"/>
    </row>
    <row r="220" ht="13.5" customHeight="1" spans="1:1">
      <c r="A220" s="21"/>
    </row>
    <row r="221" ht="13.5" customHeight="1" spans="1:1">
      <c r="A221" s="21"/>
    </row>
    <row r="222" ht="13.5" customHeight="1" spans="1:1">
      <c r="A222" s="21"/>
    </row>
    <row r="223" ht="13.5" customHeight="1" spans="1:1">
      <c r="A223" s="21"/>
    </row>
    <row r="224" ht="13.5" customHeight="1" spans="1:1">
      <c r="A224" s="21"/>
    </row>
    <row r="225" ht="13.5" customHeight="1" spans="1:1">
      <c r="A225" s="21"/>
    </row>
    <row r="226" ht="13.5" customHeight="1" spans="1:1">
      <c r="A226" s="21"/>
    </row>
    <row r="227" ht="13.5" customHeight="1" spans="1:1">
      <c r="A227" s="21"/>
    </row>
    <row r="228" ht="13.5" customHeight="1" spans="1:1">
      <c r="A228" s="21"/>
    </row>
    <row r="229" ht="13.5" customHeight="1" spans="1:1">
      <c r="A229" s="21"/>
    </row>
    <row r="230" ht="13.5" customHeight="1" spans="1:1">
      <c r="A230" s="21"/>
    </row>
    <row r="231" ht="13.5" customHeight="1" spans="1:1">
      <c r="A231" s="21"/>
    </row>
    <row r="232" ht="13.5" customHeight="1" spans="1:1">
      <c r="A232" s="21"/>
    </row>
    <row r="233" ht="13.5" customHeight="1" spans="1:1">
      <c r="A233" s="21"/>
    </row>
    <row r="234" ht="13.5" customHeight="1" spans="1:1">
      <c r="A234" s="21"/>
    </row>
    <row r="235" ht="13.5" customHeight="1" spans="1:1">
      <c r="A235" s="21"/>
    </row>
    <row r="236" ht="13.5" customHeight="1" spans="1:1">
      <c r="A236" s="21"/>
    </row>
    <row r="237" ht="13.5" customHeight="1" spans="1:1">
      <c r="A237" s="21"/>
    </row>
    <row r="238" ht="13.5" customHeight="1" spans="1:1">
      <c r="A238" s="21"/>
    </row>
    <row r="239" ht="13.5" customHeight="1" spans="1:1">
      <c r="A239" s="21"/>
    </row>
    <row r="240" ht="13.5" customHeight="1" spans="1:1">
      <c r="A240" s="21"/>
    </row>
    <row r="241" ht="13.5" customHeight="1" spans="1:1">
      <c r="A241" s="21"/>
    </row>
    <row r="242" ht="13.5" customHeight="1" spans="1:1">
      <c r="A242" s="21"/>
    </row>
    <row r="243" ht="13.5" customHeight="1" spans="1:1">
      <c r="A243" s="21"/>
    </row>
    <row r="244" ht="13.5" customHeight="1" spans="1:1">
      <c r="A244" s="21"/>
    </row>
    <row r="245" ht="13.5" customHeight="1" spans="1:1">
      <c r="A245" s="21"/>
    </row>
    <row r="246" ht="13.5" customHeight="1" spans="1:1">
      <c r="A246" s="21"/>
    </row>
    <row r="247" ht="13.5" customHeight="1" spans="1:1">
      <c r="A247" s="21"/>
    </row>
    <row r="248" ht="13.5" customHeight="1" spans="1:1">
      <c r="A248" s="21"/>
    </row>
    <row r="249" ht="13.5" customHeight="1" spans="1:1">
      <c r="A249" s="21"/>
    </row>
    <row r="250" ht="13.5" customHeight="1" spans="1:1">
      <c r="A250" s="21"/>
    </row>
    <row r="251" ht="13.5" customHeight="1" spans="1:1">
      <c r="A251" s="21"/>
    </row>
    <row r="252" ht="13.5" customHeight="1" spans="1:1">
      <c r="A252" s="21"/>
    </row>
    <row r="253" ht="13.5" customHeight="1" spans="1:1">
      <c r="A253" s="21"/>
    </row>
    <row r="254" ht="13.5" customHeight="1" spans="1:1">
      <c r="A254" s="21"/>
    </row>
    <row r="255" ht="13.5" customHeight="1" spans="1:1">
      <c r="A255" s="21"/>
    </row>
    <row r="256" ht="13.5" customHeight="1" spans="1:1">
      <c r="A256" s="21"/>
    </row>
    <row r="257" ht="13.5" customHeight="1" spans="1:1">
      <c r="A257" s="21"/>
    </row>
    <row r="258" ht="13.5" customHeight="1" spans="1:1">
      <c r="A258" s="21"/>
    </row>
    <row r="259" ht="13.5" customHeight="1" spans="1:1">
      <c r="A259" s="21"/>
    </row>
    <row r="260" ht="13.5" customHeight="1" spans="1:1">
      <c r="A260" s="21"/>
    </row>
    <row r="261" ht="13.5" customHeight="1" spans="1:1">
      <c r="A261" s="21"/>
    </row>
    <row r="262" ht="13.5" customHeight="1" spans="1:1">
      <c r="A262" s="21"/>
    </row>
    <row r="263" ht="13.5" customHeight="1" spans="1:1">
      <c r="A263" s="21"/>
    </row>
    <row r="264" ht="13.5" customHeight="1" spans="1:1">
      <c r="A264" s="21"/>
    </row>
    <row r="265" ht="13.5" customHeight="1" spans="1:1">
      <c r="A265" s="21"/>
    </row>
    <row r="266" ht="13.5" customHeight="1" spans="1:1">
      <c r="A266" s="21"/>
    </row>
    <row r="267" ht="13.5" customHeight="1" spans="1:1">
      <c r="A267" s="21"/>
    </row>
    <row r="268" ht="13.5" customHeight="1" spans="1:1">
      <c r="A268" s="21"/>
    </row>
    <row r="269" ht="13.5" customHeight="1" spans="1:1">
      <c r="A269" s="21"/>
    </row>
    <row r="270" ht="13.5" customHeight="1" spans="1:1">
      <c r="A270" s="21"/>
    </row>
    <row r="271" ht="13.5" customHeight="1" spans="1:1">
      <c r="A271" s="21"/>
    </row>
    <row r="272" ht="13.5" customHeight="1" spans="1:1">
      <c r="A272" s="21"/>
    </row>
    <row r="273" ht="13.5" customHeight="1" spans="1:1">
      <c r="A273" s="21"/>
    </row>
    <row r="274" ht="13.5" customHeight="1" spans="1:1">
      <c r="A274" s="21"/>
    </row>
    <row r="275" ht="13.5" customHeight="1" spans="1:1">
      <c r="A275" s="21"/>
    </row>
    <row r="276" ht="13.5" customHeight="1" spans="1:1">
      <c r="A276" s="21"/>
    </row>
    <row r="277" ht="13.5" customHeight="1" spans="1:1">
      <c r="A277" s="21"/>
    </row>
    <row r="278" ht="13.5" customHeight="1" spans="1:1">
      <c r="A278" s="21"/>
    </row>
    <row r="279" ht="13.5" customHeight="1" spans="1:1">
      <c r="A279" s="21"/>
    </row>
    <row r="280" ht="13.5" customHeight="1" spans="1:1">
      <c r="A280" s="21"/>
    </row>
    <row r="281" ht="13.5" customHeight="1" spans="1:1">
      <c r="A281" s="21"/>
    </row>
    <row r="282" ht="13.5" customHeight="1" spans="1:1">
      <c r="A282" s="21"/>
    </row>
    <row r="283" ht="13.5" customHeight="1" spans="1:1">
      <c r="A283" s="21"/>
    </row>
    <row r="284" ht="13.5" customHeight="1" spans="1:1">
      <c r="A284" s="21"/>
    </row>
    <row r="285" ht="13.5" customHeight="1" spans="1:1">
      <c r="A285" s="21"/>
    </row>
    <row r="286" ht="13.5" customHeight="1" spans="1:1">
      <c r="A286" s="21"/>
    </row>
    <row r="287" ht="13.5" customHeight="1" spans="1:1">
      <c r="A287" s="21"/>
    </row>
    <row r="288" ht="13.5" customHeight="1" spans="1:1">
      <c r="A288" s="21"/>
    </row>
    <row r="289" ht="13.5" customHeight="1" spans="1:1">
      <c r="A289" s="21"/>
    </row>
    <row r="290" ht="13.5" customHeight="1" spans="1:1">
      <c r="A290" s="21"/>
    </row>
    <row r="291" ht="13.5" customHeight="1" spans="1:1">
      <c r="A291" s="21"/>
    </row>
    <row r="292" ht="13.5" customHeight="1" spans="1:1">
      <c r="A292" s="21"/>
    </row>
    <row r="293" ht="13.5" customHeight="1" spans="1:1">
      <c r="A293" s="21"/>
    </row>
    <row r="294" ht="13.5" customHeight="1" spans="1:1">
      <c r="A294" s="21"/>
    </row>
    <row r="295" ht="13.5" customHeight="1" spans="1:1">
      <c r="A295" s="21"/>
    </row>
    <row r="296" ht="13.5" customHeight="1" spans="1:1">
      <c r="A296" s="21"/>
    </row>
    <row r="297" ht="13.5" customHeight="1" spans="1:1">
      <c r="A297" s="21"/>
    </row>
    <row r="298" ht="13.5" customHeight="1" spans="1:1">
      <c r="A298" s="21"/>
    </row>
    <row r="299" ht="13.5" customHeight="1" spans="1:1">
      <c r="A299" s="21"/>
    </row>
    <row r="300" ht="13.5" customHeight="1" spans="1:1">
      <c r="A300" s="21"/>
    </row>
    <row r="301" ht="13.5" customHeight="1" spans="1:1">
      <c r="A301" s="21"/>
    </row>
    <row r="302" ht="13.5" customHeight="1" spans="1:1">
      <c r="A302" s="21"/>
    </row>
    <row r="303" ht="13.5" customHeight="1" spans="1:1">
      <c r="A303" s="21"/>
    </row>
    <row r="304" ht="13.5" customHeight="1" spans="1:1">
      <c r="A304" s="21"/>
    </row>
    <row r="305" ht="13.5" customHeight="1" spans="1:1">
      <c r="A305" s="21"/>
    </row>
    <row r="306" ht="13.5" customHeight="1" spans="1:1">
      <c r="A306" s="21"/>
    </row>
    <row r="307" ht="13.5" customHeight="1" spans="1:1">
      <c r="A307" s="21"/>
    </row>
    <row r="308" ht="13.5" customHeight="1" spans="1:1">
      <c r="A308" s="21"/>
    </row>
    <row r="309" ht="13.5" customHeight="1" spans="1:1">
      <c r="A309" s="21"/>
    </row>
    <row r="310" ht="13.5" customHeight="1" spans="1:1">
      <c r="A310" s="21"/>
    </row>
    <row r="311" ht="13.5" customHeight="1" spans="1:1">
      <c r="A311" s="21"/>
    </row>
    <row r="312" ht="13.5" customHeight="1" spans="1:1">
      <c r="A312" s="21"/>
    </row>
    <row r="313" ht="13.5" customHeight="1" spans="1:1">
      <c r="A313" s="21"/>
    </row>
    <row r="314" ht="13.5" customHeight="1" spans="1:1">
      <c r="A314" s="21"/>
    </row>
    <row r="315" ht="13.5" customHeight="1" spans="1:1">
      <c r="A315" s="21"/>
    </row>
    <row r="316" ht="13.5" customHeight="1" spans="1:1">
      <c r="A316" s="21"/>
    </row>
    <row r="317" ht="13.5" customHeight="1" spans="1:1">
      <c r="A317" s="21"/>
    </row>
    <row r="318" ht="13.5" customHeight="1" spans="1:1">
      <c r="A318" s="21"/>
    </row>
    <row r="319" ht="13.5" customHeight="1" spans="1:1">
      <c r="A319" s="21"/>
    </row>
    <row r="320" ht="13.5" customHeight="1" spans="1:1">
      <c r="A320" s="21"/>
    </row>
    <row r="321" ht="13.5" customHeight="1" spans="1:1">
      <c r="A321" s="21"/>
    </row>
    <row r="322" ht="13.5" customHeight="1" spans="1:1">
      <c r="A322" s="21"/>
    </row>
    <row r="323" ht="13.5" customHeight="1" spans="1:1">
      <c r="A323" s="21"/>
    </row>
    <row r="324" ht="13.5" customHeight="1" spans="1:1">
      <c r="A324" s="21"/>
    </row>
    <row r="325" ht="13.5" customHeight="1" spans="1:1">
      <c r="A325" s="21"/>
    </row>
    <row r="326" ht="13.5" customHeight="1" spans="1:1">
      <c r="A326" s="21"/>
    </row>
    <row r="327" ht="13.5" customHeight="1" spans="1:1">
      <c r="A327" s="21"/>
    </row>
    <row r="328" ht="13.5" customHeight="1" spans="1:1">
      <c r="A328" s="21"/>
    </row>
    <row r="329" ht="13.5" customHeight="1" spans="1:1">
      <c r="A329" s="21"/>
    </row>
    <row r="330" ht="13.5" customHeight="1" spans="1:1">
      <c r="A330" s="21"/>
    </row>
    <row r="331" ht="13.5" customHeight="1" spans="1:1">
      <c r="A331" s="21"/>
    </row>
    <row r="332" ht="13.5" customHeight="1" spans="1:1">
      <c r="A332" s="21"/>
    </row>
    <row r="333" ht="13.5" customHeight="1" spans="1:1">
      <c r="A333" s="21"/>
    </row>
    <row r="334" ht="13.5" customHeight="1" spans="1:1">
      <c r="A334" s="21"/>
    </row>
    <row r="335" ht="13.5" customHeight="1" spans="1:1">
      <c r="A335" s="21"/>
    </row>
    <row r="336" ht="13.5" customHeight="1" spans="1:1">
      <c r="A336" s="21"/>
    </row>
    <row r="337" ht="13.5" customHeight="1" spans="1:1">
      <c r="A337" s="21"/>
    </row>
    <row r="338" ht="13.5" customHeight="1" spans="1:1">
      <c r="A338" s="21"/>
    </row>
    <row r="339" ht="13.5" customHeight="1" spans="1:1">
      <c r="A339" s="21"/>
    </row>
    <row r="340" ht="13.5" customHeight="1" spans="1:1">
      <c r="A340" s="21"/>
    </row>
    <row r="341" ht="13.5" customHeight="1" spans="1:1">
      <c r="A341" s="21"/>
    </row>
    <row r="342" ht="13.5" customHeight="1" spans="1:1">
      <c r="A342" s="21"/>
    </row>
    <row r="343" ht="13.5" customHeight="1" spans="1:1">
      <c r="A343" s="21"/>
    </row>
    <row r="344" ht="13.5" customHeight="1" spans="1:1">
      <c r="A344" s="21"/>
    </row>
    <row r="345" ht="13.5" customHeight="1" spans="1:1">
      <c r="A345" s="21"/>
    </row>
    <row r="346" ht="13.5" customHeight="1" spans="1:1">
      <c r="A346" s="21"/>
    </row>
    <row r="347" ht="13.5" customHeight="1" spans="1:1">
      <c r="A347" s="21"/>
    </row>
    <row r="348" ht="13.5" customHeight="1" spans="1:1">
      <c r="A348" s="21"/>
    </row>
    <row r="349" ht="13.5" customHeight="1" spans="1:1">
      <c r="A349" s="21"/>
    </row>
    <row r="350" ht="13.5" customHeight="1" spans="1:1">
      <c r="A350" s="21"/>
    </row>
    <row r="351" ht="13.5" customHeight="1" spans="1:1">
      <c r="A351" s="21"/>
    </row>
    <row r="352" ht="13.5" customHeight="1" spans="1:1">
      <c r="A352" s="21"/>
    </row>
    <row r="353" ht="13.5" customHeight="1" spans="1:1">
      <c r="A353" s="21"/>
    </row>
    <row r="354" ht="13.5" customHeight="1" spans="1:1">
      <c r="A354" s="21"/>
    </row>
    <row r="355" ht="13.5" customHeight="1" spans="1:1">
      <c r="A355" s="21"/>
    </row>
    <row r="356" ht="13.5" customHeight="1" spans="1:1">
      <c r="A356" s="21"/>
    </row>
    <row r="357" ht="13.5" customHeight="1" spans="1:1">
      <c r="A357" s="21"/>
    </row>
    <row r="358" ht="13.5" customHeight="1" spans="1:1">
      <c r="A358" s="21"/>
    </row>
    <row r="359" ht="13.5" customHeight="1" spans="1:1">
      <c r="A359" s="21"/>
    </row>
    <row r="360" ht="13.5" customHeight="1" spans="1:1">
      <c r="A360" s="21"/>
    </row>
    <row r="361" ht="13.5" customHeight="1" spans="1:1">
      <c r="A361" s="21"/>
    </row>
    <row r="362" ht="13.5" customHeight="1" spans="1:1">
      <c r="A362" s="21"/>
    </row>
    <row r="363" ht="13.5" customHeight="1" spans="1:1">
      <c r="A363" s="21"/>
    </row>
    <row r="364" ht="13.5" customHeight="1" spans="1:1">
      <c r="A364" s="21"/>
    </row>
    <row r="365" ht="13.5" customHeight="1" spans="1:1">
      <c r="A365" s="21"/>
    </row>
    <row r="366" ht="13.5" customHeight="1" spans="1:1">
      <c r="A366" s="21"/>
    </row>
    <row r="367" ht="13.5" customHeight="1" spans="1:1">
      <c r="A367" s="21"/>
    </row>
    <row r="368" ht="13.5" customHeight="1" spans="1:1">
      <c r="A368" s="21"/>
    </row>
    <row r="369" ht="13.5" customHeight="1" spans="1:1">
      <c r="A369" s="21"/>
    </row>
    <row r="370" ht="13.5" customHeight="1" spans="1:1">
      <c r="A370" s="21"/>
    </row>
    <row r="371" ht="13.5" customHeight="1" spans="1:1">
      <c r="A371" s="21"/>
    </row>
    <row r="372" ht="13.5" customHeight="1" spans="1:1">
      <c r="A372" s="21"/>
    </row>
    <row r="373" ht="13.5" customHeight="1" spans="1:1">
      <c r="A373" s="21"/>
    </row>
    <row r="374" ht="13.5" customHeight="1" spans="1:1">
      <c r="A374" s="21"/>
    </row>
    <row r="375" ht="13.5" customHeight="1" spans="1:1">
      <c r="A375" s="21"/>
    </row>
    <row r="376" ht="13.5" customHeight="1" spans="1:1">
      <c r="A376" s="21"/>
    </row>
    <row r="377" ht="13.5" customHeight="1" spans="1:1">
      <c r="A377" s="21"/>
    </row>
    <row r="378" ht="13.5" customHeight="1" spans="1:1">
      <c r="A378" s="21"/>
    </row>
    <row r="379" ht="13.5" customHeight="1" spans="1:1">
      <c r="A379" s="21"/>
    </row>
    <row r="380" ht="13.5" customHeight="1" spans="1:1">
      <c r="A380" s="21"/>
    </row>
    <row r="381" ht="13.5" customHeight="1" spans="1:1">
      <c r="A381" s="21"/>
    </row>
    <row r="382" ht="13.5" customHeight="1" spans="1:1">
      <c r="A382" s="21"/>
    </row>
    <row r="383" ht="13.5" customHeight="1" spans="1:1">
      <c r="A383" s="21"/>
    </row>
    <row r="384" ht="13.5" customHeight="1" spans="1:1">
      <c r="A384" s="21"/>
    </row>
    <row r="385" ht="13.5" customHeight="1" spans="1:1">
      <c r="A385" s="21"/>
    </row>
    <row r="386" ht="13.5" customHeight="1" spans="1:1">
      <c r="A386" s="21"/>
    </row>
    <row r="387" ht="13.5" customHeight="1" spans="1:1">
      <c r="A387" s="21"/>
    </row>
    <row r="388" ht="13.5" customHeight="1" spans="1:1">
      <c r="A388" s="21"/>
    </row>
    <row r="389" ht="13.5" customHeight="1" spans="1:1">
      <c r="A389" s="21"/>
    </row>
    <row r="390" ht="13.5" customHeight="1" spans="1:1">
      <c r="A390" s="21"/>
    </row>
    <row r="391" ht="13.5" customHeight="1" spans="1:1">
      <c r="A391" s="21"/>
    </row>
    <row r="392" ht="13.5" customHeight="1" spans="1:1">
      <c r="A392" s="21"/>
    </row>
    <row r="393" ht="13.5" customHeight="1" spans="1:1">
      <c r="A393" s="21"/>
    </row>
    <row r="394" ht="13.5" customHeight="1" spans="1:1">
      <c r="A394" s="21"/>
    </row>
    <row r="395" ht="13.5" customHeight="1" spans="1:1">
      <c r="A395" s="21"/>
    </row>
    <row r="396" ht="13.5" customHeight="1" spans="1:1">
      <c r="A396" s="21"/>
    </row>
    <row r="397" ht="13.5" customHeight="1" spans="1:1">
      <c r="A397" s="21"/>
    </row>
    <row r="398" ht="13.5" customHeight="1" spans="1:1">
      <c r="A398" s="21"/>
    </row>
    <row r="399" ht="13.5" customHeight="1" spans="1:1">
      <c r="A399" s="21"/>
    </row>
    <row r="400" ht="13.5" customHeight="1" spans="1:1">
      <c r="A400" s="21"/>
    </row>
    <row r="401" ht="13.5" customHeight="1" spans="1:1">
      <c r="A401" s="21"/>
    </row>
    <row r="402" ht="13.5" customHeight="1" spans="1:1">
      <c r="A402" s="21"/>
    </row>
    <row r="403" ht="13.5" customHeight="1" spans="1:1">
      <c r="A403" s="21"/>
    </row>
    <row r="404" ht="13.5" customHeight="1" spans="1:1">
      <c r="A404" s="21"/>
    </row>
    <row r="405" ht="13.5" customHeight="1" spans="1:1">
      <c r="A405" s="21"/>
    </row>
    <row r="406" ht="13.5" customHeight="1" spans="1:1">
      <c r="A406" s="21"/>
    </row>
    <row r="407" ht="13.5" customHeight="1" spans="1:1">
      <c r="A407" s="21"/>
    </row>
    <row r="408" ht="13.5" customHeight="1" spans="1:1">
      <c r="A408" s="21"/>
    </row>
    <row r="409" ht="13.5" customHeight="1" spans="1:1">
      <c r="A409" s="21"/>
    </row>
    <row r="410" ht="13.5" customHeight="1" spans="1:1">
      <c r="A410" s="21"/>
    </row>
    <row r="411" ht="13.5" customHeight="1" spans="1:1">
      <c r="A411" s="21"/>
    </row>
    <row r="412" ht="13.5" customHeight="1" spans="1:1">
      <c r="A412" s="21"/>
    </row>
    <row r="413" ht="13.5" customHeight="1" spans="1:1">
      <c r="A413" s="21"/>
    </row>
    <row r="414" ht="13.5" customHeight="1" spans="1:1">
      <c r="A414" s="21"/>
    </row>
    <row r="415" ht="13.5" customHeight="1" spans="1:1">
      <c r="A415" s="21"/>
    </row>
    <row r="416" ht="13.5" customHeight="1" spans="1:1">
      <c r="A416" s="21"/>
    </row>
    <row r="417" ht="13.5" customHeight="1" spans="1:1">
      <c r="A417" s="21"/>
    </row>
    <row r="418" ht="13.5" customHeight="1" spans="1:1">
      <c r="A418" s="21"/>
    </row>
    <row r="419" ht="13.5" customHeight="1" spans="1:1">
      <c r="A419" s="21"/>
    </row>
    <row r="420" ht="13.5" customHeight="1" spans="1:1">
      <c r="A420" s="21"/>
    </row>
    <row r="421" ht="13.5" customHeight="1" spans="1:1">
      <c r="A421" s="21"/>
    </row>
    <row r="422" ht="13.5" customHeight="1" spans="1:1">
      <c r="A422" s="21"/>
    </row>
    <row r="423" ht="13.5" customHeight="1" spans="1:1">
      <c r="A423" s="21"/>
    </row>
    <row r="424" ht="13.5" customHeight="1" spans="1:1">
      <c r="A424" s="21"/>
    </row>
    <row r="425" ht="13.5" customHeight="1" spans="1:1">
      <c r="A425" s="21"/>
    </row>
    <row r="426" ht="13.5" customHeight="1" spans="1:1">
      <c r="A426" s="21"/>
    </row>
    <row r="427" ht="13.5" customHeight="1" spans="1:1">
      <c r="A427" s="21"/>
    </row>
    <row r="428" ht="13.5" customHeight="1" spans="1:1">
      <c r="A428" s="21"/>
    </row>
    <row r="429" ht="13.5" customHeight="1" spans="1:1">
      <c r="A429" s="21"/>
    </row>
    <row r="430" ht="13.5" customHeight="1" spans="1:1">
      <c r="A430" s="21"/>
    </row>
    <row r="431" ht="13.5" customHeight="1" spans="1:1">
      <c r="A431" s="21"/>
    </row>
    <row r="432" ht="13.5" customHeight="1" spans="1:1">
      <c r="A432" s="21"/>
    </row>
    <row r="433" ht="13.5" customHeight="1" spans="1:1">
      <c r="A433" s="21"/>
    </row>
    <row r="434" ht="13.5" customHeight="1" spans="1:1">
      <c r="A434" s="21"/>
    </row>
    <row r="435" ht="13.5" customHeight="1" spans="1:1">
      <c r="A435" s="21"/>
    </row>
    <row r="436" ht="13.5" customHeight="1" spans="1:1">
      <c r="A436" s="21"/>
    </row>
    <row r="437" ht="13.5" customHeight="1" spans="1:1">
      <c r="A437" s="21"/>
    </row>
    <row r="438" ht="13.5" customHeight="1" spans="1:1">
      <c r="A438" s="21"/>
    </row>
    <row r="439" ht="13.5" customHeight="1" spans="1:1">
      <c r="A439" s="21"/>
    </row>
    <row r="440" ht="13.5" customHeight="1" spans="1:1">
      <c r="A440" s="21"/>
    </row>
    <row r="441" ht="13.5" customHeight="1" spans="1:1">
      <c r="A441" s="21"/>
    </row>
    <row r="442" ht="13.5" customHeight="1" spans="1:1">
      <c r="A442" s="21"/>
    </row>
    <row r="443" ht="13.5" customHeight="1" spans="1:1">
      <c r="A443" s="21"/>
    </row>
    <row r="444" ht="13.5" customHeight="1" spans="1:1">
      <c r="A444" s="21"/>
    </row>
    <row r="445" ht="13.5" customHeight="1" spans="1:1">
      <c r="A445" s="21"/>
    </row>
    <row r="446" ht="13.5" customHeight="1" spans="1:1">
      <c r="A446" s="21"/>
    </row>
    <row r="447" ht="13.5" customHeight="1" spans="1:1">
      <c r="A447" s="21"/>
    </row>
    <row r="448" ht="13.5" customHeight="1" spans="1:1">
      <c r="A448" s="21"/>
    </row>
    <row r="449" ht="13.5" customHeight="1" spans="1:1">
      <c r="A449" s="21"/>
    </row>
    <row r="450" ht="13.5" customHeight="1" spans="1:1">
      <c r="A450" s="21"/>
    </row>
    <row r="451" ht="13.5" customHeight="1" spans="1:1">
      <c r="A451" s="21"/>
    </row>
    <row r="452" ht="13.5" customHeight="1" spans="1:1">
      <c r="A452" s="21"/>
    </row>
    <row r="453" ht="13.5" customHeight="1" spans="1:1">
      <c r="A453" s="21"/>
    </row>
    <row r="454" ht="13.5" customHeight="1" spans="1:1">
      <c r="A454" s="21"/>
    </row>
    <row r="455" ht="13.5" customHeight="1" spans="1:1">
      <c r="A455" s="21"/>
    </row>
    <row r="456" ht="13.5" customHeight="1" spans="1:1">
      <c r="A456" s="21"/>
    </row>
    <row r="457" ht="13.5" customHeight="1" spans="1:1">
      <c r="A457" s="21"/>
    </row>
    <row r="458" ht="13.5" customHeight="1" spans="1:1">
      <c r="A458" s="21"/>
    </row>
    <row r="459" ht="13.5" customHeight="1" spans="1:1">
      <c r="A459" s="21"/>
    </row>
    <row r="460" ht="13.5" customHeight="1" spans="1:1">
      <c r="A460" s="21"/>
    </row>
    <row r="461" ht="13.5" customHeight="1" spans="1:1">
      <c r="A461" s="21"/>
    </row>
    <row r="462" ht="13.5" customHeight="1" spans="1:1">
      <c r="A462" s="21"/>
    </row>
    <row r="463" ht="13.5" customHeight="1" spans="1:1">
      <c r="A463" s="21"/>
    </row>
    <row r="464" ht="13.5" customHeight="1" spans="1:1">
      <c r="A464" s="21"/>
    </row>
    <row r="465" ht="13.5" customHeight="1" spans="1:1">
      <c r="A465" s="21"/>
    </row>
    <row r="466" ht="13.5" customHeight="1" spans="1:1">
      <c r="A466" s="21"/>
    </row>
    <row r="467" ht="13.5" customHeight="1" spans="1:1">
      <c r="A467" s="21"/>
    </row>
    <row r="468" ht="13.5" customHeight="1" spans="1:1">
      <c r="A468" s="21"/>
    </row>
    <row r="469" ht="13.5" customHeight="1" spans="1:1">
      <c r="A469" s="21"/>
    </row>
    <row r="470" ht="13.5" customHeight="1" spans="1:1">
      <c r="A470" s="21"/>
    </row>
    <row r="471" ht="13.5" customHeight="1" spans="1:1">
      <c r="A471" s="21"/>
    </row>
    <row r="472" ht="13.5" customHeight="1" spans="1:1">
      <c r="A472" s="21"/>
    </row>
    <row r="473" ht="13.5" customHeight="1" spans="1:1">
      <c r="A473" s="21"/>
    </row>
    <row r="474" ht="13.5" customHeight="1" spans="1:1">
      <c r="A474" s="21"/>
    </row>
    <row r="475" ht="13.5" customHeight="1" spans="1:1">
      <c r="A475" s="21"/>
    </row>
    <row r="476" ht="13.5" customHeight="1" spans="1:1">
      <c r="A476" s="21"/>
    </row>
    <row r="477" ht="13.5" customHeight="1" spans="1:1">
      <c r="A477" s="21"/>
    </row>
    <row r="478" ht="13.5" customHeight="1" spans="1:1">
      <c r="A478" s="21"/>
    </row>
    <row r="479" ht="13.5" customHeight="1" spans="1:1">
      <c r="A479" s="21"/>
    </row>
    <row r="480" ht="13.5" customHeight="1" spans="1:1">
      <c r="A480" s="21"/>
    </row>
    <row r="481" ht="13.5" customHeight="1" spans="1:1">
      <c r="A481" s="21"/>
    </row>
    <row r="482" ht="13.5" customHeight="1" spans="1:1">
      <c r="A482" s="21"/>
    </row>
    <row r="483" ht="13.5" customHeight="1" spans="1:1">
      <c r="A483" s="21"/>
    </row>
    <row r="484" ht="13.5" customHeight="1" spans="1:1">
      <c r="A484" s="21"/>
    </row>
    <row r="485" ht="13.5" customHeight="1" spans="1:1">
      <c r="A485" s="21"/>
    </row>
    <row r="486" ht="13.5" customHeight="1" spans="1:1">
      <c r="A486" s="21"/>
    </row>
    <row r="487" ht="13.5" customHeight="1" spans="1:1">
      <c r="A487" s="21"/>
    </row>
    <row r="488" ht="13.5" customHeight="1" spans="1:1">
      <c r="A488" s="21"/>
    </row>
    <row r="489" ht="13.5" customHeight="1" spans="1:1">
      <c r="A489" s="21"/>
    </row>
    <row r="490" ht="13.5" customHeight="1" spans="1:1">
      <c r="A490" s="21"/>
    </row>
    <row r="491" ht="13.5" customHeight="1" spans="1:1">
      <c r="A491" s="21"/>
    </row>
    <row r="492" ht="13.5" customHeight="1" spans="1:1">
      <c r="A492" s="21"/>
    </row>
    <row r="493" ht="13.5" customHeight="1" spans="1:1">
      <c r="A493" s="21"/>
    </row>
    <row r="494" ht="13.5" customHeight="1" spans="1:1">
      <c r="A494" s="21"/>
    </row>
    <row r="495" ht="13.5" customHeight="1" spans="1:1">
      <c r="A495" s="21"/>
    </row>
    <row r="496" ht="13.5" customHeight="1" spans="1:1">
      <c r="A496" s="21"/>
    </row>
    <row r="497" ht="13.5" customHeight="1" spans="1:1">
      <c r="A497" s="21"/>
    </row>
    <row r="498" ht="13.5" customHeight="1" spans="1:1">
      <c r="A498" s="21"/>
    </row>
    <row r="499" ht="13.5" customHeight="1" spans="1:1">
      <c r="A499" s="21"/>
    </row>
    <row r="500" ht="13.5" customHeight="1" spans="1:1">
      <c r="A500" s="21"/>
    </row>
    <row r="501" ht="13.5" customHeight="1" spans="1:1">
      <c r="A501" s="21"/>
    </row>
    <row r="502" ht="13.5" customHeight="1" spans="1:1">
      <c r="A502" s="21"/>
    </row>
    <row r="503" ht="13.5" customHeight="1" spans="1:1">
      <c r="A503" s="21"/>
    </row>
    <row r="504" ht="13.5" customHeight="1" spans="1:1">
      <c r="A504" s="21"/>
    </row>
    <row r="505" ht="13.5" customHeight="1" spans="1:1">
      <c r="A505" s="21"/>
    </row>
    <row r="506" ht="13.5" customHeight="1" spans="1:1">
      <c r="A506" s="21"/>
    </row>
    <row r="507" ht="13.5" customHeight="1" spans="1:1">
      <c r="A507" s="21"/>
    </row>
    <row r="508" ht="13.5" customHeight="1" spans="1:1">
      <c r="A508" s="21"/>
    </row>
    <row r="509" ht="13.5" customHeight="1" spans="1:1">
      <c r="A509" s="21"/>
    </row>
    <row r="510" ht="13.5" customHeight="1" spans="1:1">
      <c r="A510" s="21"/>
    </row>
    <row r="511" ht="13.5" customHeight="1" spans="1:1">
      <c r="A511" s="21"/>
    </row>
    <row r="512" ht="13.5" customHeight="1" spans="1:1">
      <c r="A512" s="21"/>
    </row>
    <row r="513" ht="13.5" customHeight="1" spans="1:1">
      <c r="A513" s="21"/>
    </row>
    <row r="514" ht="13.5" customHeight="1" spans="1:1">
      <c r="A514" s="21"/>
    </row>
    <row r="515" ht="13.5" customHeight="1" spans="1:1">
      <c r="A515" s="21"/>
    </row>
    <row r="516" ht="13.5" customHeight="1" spans="1:1">
      <c r="A516" s="21"/>
    </row>
    <row r="517" ht="13.5" customHeight="1" spans="1:1">
      <c r="A517" s="21"/>
    </row>
    <row r="518" ht="13.5" customHeight="1" spans="1:1">
      <c r="A518" s="21"/>
    </row>
    <row r="519" ht="13.5" customHeight="1" spans="1:1">
      <c r="A519" s="21"/>
    </row>
    <row r="520" ht="13.5" customHeight="1" spans="1:1">
      <c r="A520" s="21"/>
    </row>
    <row r="521" ht="13.5" customHeight="1" spans="1:1">
      <c r="A521" s="21"/>
    </row>
    <row r="522" ht="13.5" customHeight="1" spans="1:1">
      <c r="A522" s="21"/>
    </row>
    <row r="523" ht="13.5" customHeight="1" spans="1:1">
      <c r="A523" s="21"/>
    </row>
    <row r="524" ht="13.5" customHeight="1" spans="1:1">
      <c r="A524" s="21"/>
    </row>
    <row r="525" ht="13.5" customHeight="1" spans="1:1">
      <c r="A525" s="21"/>
    </row>
    <row r="526" ht="13.5" customHeight="1" spans="1:1">
      <c r="A526" s="21"/>
    </row>
    <row r="527" ht="13.5" customHeight="1" spans="1:1">
      <c r="A527" s="21"/>
    </row>
    <row r="528" ht="13.5" customHeight="1" spans="1:1">
      <c r="A528" s="21"/>
    </row>
    <row r="529" ht="13.5" customHeight="1" spans="1:1">
      <c r="A529" s="21"/>
    </row>
    <row r="530" ht="13.5" customHeight="1" spans="1:1">
      <c r="A530" s="21"/>
    </row>
    <row r="531" ht="13.5" customHeight="1" spans="1:1">
      <c r="A531" s="21"/>
    </row>
    <row r="532" ht="13.5" customHeight="1" spans="1:1">
      <c r="A532" s="21"/>
    </row>
    <row r="533" ht="13.5" customHeight="1" spans="1:1">
      <c r="A533" s="21"/>
    </row>
    <row r="534" ht="13.5" customHeight="1" spans="1:1">
      <c r="A534" s="21"/>
    </row>
    <row r="535" ht="13.5" customHeight="1" spans="1:1">
      <c r="A535" s="21"/>
    </row>
    <row r="536" ht="13.5" customHeight="1" spans="1:1">
      <c r="A536" s="21"/>
    </row>
    <row r="537" ht="13.5" customHeight="1" spans="1:1">
      <c r="A537" s="21"/>
    </row>
    <row r="538" ht="13.5" customHeight="1" spans="1:1">
      <c r="A538" s="21"/>
    </row>
    <row r="539" ht="13.5" customHeight="1" spans="1:1">
      <c r="A539" s="21"/>
    </row>
    <row r="540" ht="13.5" customHeight="1" spans="1:1">
      <c r="A540" s="21"/>
    </row>
    <row r="541" ht="13.5" customHeight="1" spans="1:1">
      <c r="A541" s="21"/>
    </row>
    <row r="542" ht="13.5" customHeight="1" spans="1:1">
      <c r="A542" s="21"/>
    </row>
    <row r="543" ht="13.5" customHeight="1" spans="1:1">
      <c r="A543" s="21"/>
    </row>
    <row r="544" ht="13.5" customHeight="1" spans="1:1">
      <c r="A544" s="21"/>
    </row>
    <row r="545" ht="13.5" customHeight="1" spans="1:1">
      <c r="A545" s="21"/>
    </row>
    <row r="546" ht="13.5" customHeight="1" spans="1:1">
      <c r="A546" s="21"/>
    </row>
    <row r="547" ht="13.5" customHeight="1" spans="1:1">
      <c r="A547" s="21"/>
    </row>
    <row r="548" ht="13.5" customHeight="1" spans="1:1">
      <c r="A548" s="21"/>
    </row>
    <row r="549" ht="13.5" customHeight="1" spans="1:1">
      <c r="A549" s="21"/>
    </row>
    <row r="550" ht="13.5" customHeight="1" spans="1:1">
      <c r="A550" s="21"/>
    </row>
    <row r="551" ht="13.5" customHeight="1" spans="1:1">
      <c r="A551" s="21"/>
    </row>
    <row r="552" ht="13.5" customHeight="1" spans="1:1">
      <c r="A552" s="21"/>
    </row>
    <row r="553" ht="13.5" customHeight="1" spans="1:1">
      <c r="A553" s="21"/>
    </row>
    <row r="554" ht="13.5" customHeight="1" spans="1:1">
      <c r="A554" s="21"/>
    </row>
    <row r="555" ht="13.5" customHeight="1" spans="1:1">
      <c r="A555" s="21"/>
    </row>
    <row r="556" ht="13.5" customHeight="1" spans="1:1">
      <c r="A556" s="21"/>
    </row>
    <row r="557" ht="13.5" customHeight="1" spans="1:1">
      <c r="A557" s="21"/>
    </row>
    <row r="558" ht="13.5" customHeight="1" spans="1:1">
      <c r="A558" s="21"/>
    </row>
    <row r="559" ht="13.5" customHeight="1" spans="1:1">
      <c r="A559" s="21"/>
    </row>
    <row r="560" ht="13.5" customHeight="1" spans="1:1">
      <c r="A560" s="21"/>
    </row>
    <row r="561" ht="13.5" customHeight="1" spans="1:1">
      <c r="A561" s="21"/>
    </row>
    <row r="562" ht="13.5" customHeight="1" spans="1:1">
      <c r="A562" s="21"/>
    </row>
    <row r="563" ht="13.5" customHeight="1" spans="1:1">
      <c r="A563" s="21"/>
    </row>
    <row r="564" ht="13.5" customHeight="1" spans="1:1">
      <c r="A564" s="21"/>
    </row>
    <row r="565" ht="13.5" customHeight="1" spans="1:1">
      <c r="A565" s="21"/>
    </row>
    <row r="566" ht="13.5" customHeight="1" spans="1:1">
      <c r="A566" s="21"/>
    </row>
    <row r="567" ht="13.5" customHeight="1" spans="1:1">
      <c r="A567" s="21"/>
    </row>
    <row r="568" ht="13.5" customHeight="1" spans="1:1">
      <c r="A568" s="21"/>
    </row>
    <row r="569" ht="13.5" customHeight="1" spans="1:1">
      <c r="A569" s="21"/>
    </row>
    <row r="570" ht="13.5" customHeight="1" spans="1:1">
      <c r="A570" s="21"/>
    </row>
    <row r="571" ht="13.5" customHeight="1" spans="1:1">
      <c r="A571" s="21"/>
    </row>
    <row r="572" ht="13.5" customHeight="1" spans="1:1">
      <c r="A572" s="21"/>
    </row>
    <row r="573" ht="13.5" customHeight="1" spans="1:1">
      <c r="A573" s="21"/>
    </row>
    <row r="574" ht="13.5" customHeight="1" spans="1:1">
      <c r="A574" s="21"/>
    </row>
    <row r="575" ht="13.5" customHeight="1" spans="1:1">
      <c r="A575" s="21"/>
    </row>
    <row r="576" ht="13.5" customHeight="1" spans="1:1">
      <c r="A576" s="21"/>
    </row>
    <row r="577" ht="13.5" customHeight="1" spans="1:1">
      <c r="A577" s="21"/>
    </row>
    <row r="578" ht="13.5" customHeight="1" spans="1:1">
      <c r="A578" s="21"/>
    </row>
    <row r="579" ht="13.5" customHeight="1" spans="1:1">
      <c r="A579" s="21"/>
    </row>
    <row r="580" ht="13.5" customHeight="1" spans="1:1">
      <c r="A580" s="21"/>
    </row>
    <row r="581" ht="13.5" customHeight="1" spans="1:1">
      <c r="A581" s="21"/>
    </row>
    <row r="582" ht="13.5" customHeight="1" spans="1:1">
      <c r="A582" s="21"/>
    </row>
    <row r="583" ht="13.5" customHeight="1" spans="1:1">
      <c r="A583" s="21"/>
    </row>
    <row r="584" ht="13.5" customHeight="1" spans="1:1">
      <c r="A584" s="21"/>
    </row>
    <row r="585" ht="13.5" customHeight="1" spans="1:1">
      <c r="A585" s="21"/>
    </row>
    <row r="586" ht="13.5" customHeight="1" spans="1:1">
      <c r="A586" s="21"/>
    </row>
    <row r="587" ht="13.5" customHeight="1" spans="1:1">
      <c r="A587" s="21"/>
    </row>
    <row r="588" ht="13.5" customHeight="1" spans="1:1">
      <c r="A588" s="21"/>
    </row>
    <row r="589" ht="13.5" customHeight="1" spans="1:1">
      <c r="A589" s="21"/>
    </row>
    <row r="590" ht="13.5" customHeight="1" spans="1:1">
      <c r="A590" s="21"/>
    </row>
    <row r="591" ht="13.5" customHeight="1" spans="1:1">
      <c r="A591" s="21"/>
    </row>
    <row r="592" ht="13.5" customHeight="1" spans="1:1">
      <c r="A592" s="21"/>
    </row>
    <row r="593" ht="13.5" customHeight="1" spans="1:1">
      <c r="A593" s="21"/>
    </row>
    <row r="594" ht="13.5" customHeight="1" spans="1:1">
      <c r="A594" s="21"/>
    </row>
    <row r="595" ht="13.5" customHeight="1" spans="1:1">
      <c r="A595" s="21"/>
    </row>
    <row r="596" ht="13.5" customHeight="1" spans="1:1">
      <c r="A596" s="21"/>
    </row>
    <row r="597" ht="13.5" customHeight="1" spans="1:1">
      <c r="A597" s="21"/>
    </row>
    <row r="598" ht="13.5" customHeight="1" spans="1:1">
      <c r="A598" s="21"/>
    </row>
    <row r="599" ht="13.5" customHeight="1" spans="1:1">
      <c r="A599" s="21"/>
    </row>
    <row r="600" ht="13.5" customHeight="1" spans="1:1">
      <c r="A600" s="21"/>
    </row>
    <row r="601" ht="13.5" customHeight="1" spans="1:1">
      <c r="A601" s="21"/>
    </row>
    <row r="602" ht="13.5" customHeight="1" spans="1:1">
      <c r="A602" s="21"/>
    </row>
    <row r="603" ht="13.5" customHeight="1" spans="1:1">
      <c r="A603" s="21"/>
    </row>
    <row r="604" ht="13.5" customHeight="1" spans="1:1">
      <c r="A604" s="21"/>
    </row>
    <row r="605" ht="13.5" customHeight="1" spans="1:1">
      <c r="A605" s="21"/>
    </row>
    <row r="606" ht="13.5" customHeight="1" spans="1:1">
      <c r="A606" s="21"/>
    </row>
    <row r="607" ht="13.5" customHeight="1" spans="1:1">
      <c r="A607" s="21"/>
    </row>
    <row r="608" ht="13.5" customHeight="1" spans="1:1">
      <c r="A608" s="21"/>
    </row>
    <row r="609" ht="13.5" customHeight="1" spans="1:1">
      <c r="A609" s="21"/>
    </row>
    <row r="610" ht="13.5" customHeight="1" spans="1:1">
      <c r="A610" s="21"/>
    </row>
    <row r="611" ht="13.5" customHeight="1" spans="1:1">
      <c r="A611" s="21"/>
    </row>
    <row r="612" ht="13.5" customHeight="1" spans="1:1">
      <c r="A612" s="21"/>
    </row>
    <row r="613" ht="13.5" customHeight="1" spans="1:1">
      <c r="A613" s="21"/>
    </row>
    <row r="614" ht="13.5" customHeight="1" spans="1:1">
      <c r="A614" s="21"/>
    </row>
    <row r="615" ht="13.5" customHeight="1" spans="1:1">
      <c r="A615" s="21"/>
    </row>
    <row r="616" ht="13.5" customHeight="1" spans="1:1">
      <c r="A616" s="21"/>
    </row>
    <row r="617" ht="13.5" customHeight="1" spans="1:1">
      <c r="A617" s="21"/>
    </row>
    <row r="618" ht="13.5" customHeight="1" spans="1:1">
      <c r="A618" s="21"/>
    </row>
    <row r="619" ht="13.5" customHeight="1" spans="1:1">
      <c r="A619" s="21"/>
    </row>
    <row r="620" ht="13.5" customHeight="1" spans="1:1">
      <c r="A620" s="21"/>
    </row>
    <row r="621" ht="13.5" customHeight="1" spans="1:1">
      <c r="A621" s="21"/>
    </row>
    <row r="622" ht="13.5" customHeight="1" spans="1:1">
      <c r="A622" s="21"/>
    </row>
    <row r="623" ht="13.5" customHeight="1" spans="1:1">
      <c r="A623" s="21"/>
    </row>
    <row r="624" ht="13.5" customHeight="1" spans="1:1">
      <c r="A624" s="21"/>
    </row>
    <row r="625" ht="13.5" customHeight="1" spans="1:1">
      <c r="A625" s="21"/>
    </row>
    <row r="626" ht="13.5" customHeight="1" spans="1:1">
      <c r="A626" s="21"/>
    </row>
    <row r="627" ht="13.5" customHeight="1" spans="1:1">
      <c r="A627" s="21"/>
    </row>
    <row r="628" ht="13.5" customHeight="1" spans="1:1">
      <c r="A628" s="21"/>
    </row>
    <row r="629" ht="13.5" customHeight="1" spans="1:1">
      <c r="A629" s="21"/>
    </row>
    <row r="630" ht="13.5" customHeight="1" spans="1:1">
      <c r="A630" s="21"/>
    </row>
    <row r="631" ht="13.5" customHeight="1" spans="1:1">
      <c r="A631" s="21"/>
    </row>
    <row r="632" ht="13.5" customHeight="1" spans="1:1">
      <c r="A632" s="21"/>
    </row>
    <row r="633" ht="13.5" customHeight="1" spans="1:1">
      <c r="A633" s="21"/>
    </row>
    <row r="634" ht="13.5" customHeight="1" spans="1:1">
      <c r="A634" s="21"/>
    </row>
    <row r="635" ht="13.5" customHeight="1" spans="1:1">
      <c r="A635" s="21"/>
    </row>
    <row r="636" ht="13.5" customHeight="1" spans="1:1">
      <c r="A636" s="21"/>
    </row>
    <row r="637" ht="13.5" customHeight="1" spans="1:1">
      <c r="A637" s="21"/>
    </row>
    <row r="638" ht="13.5" customHeight="1" spans="1:1">
      <c r="A638" s="21"/>
    </row>
    <row r="639" ht="13.5" customHeight="1" spans="1:1">
      <c r="A639" s="21"/>
    </row>
    <row r="640" ht="13.5" customHeight="1" spans="1:1">
      <c r="A640" s="21"/>
    </row>
    <row r="641" ht="13.5" customHeight="1" spans="1:1">
      <c r="A641" s="21"/>
    </row>
    <row r="642" ht="13.5" customHeight="1" spans="1:1">
      <c r="A642" s="21"/>
    </row>
    <row r="643" ht="13.5" customHeight="1" spans="1:1">
      <c r="A643" s="21"/>
    </row>
    <row r="644" ht="13.5" customHeight="1" spans="1:1">
      <c r="A644" s="21"/>
    </row>
    <row r="645" ht="13.5" customHeight="1" spans="1:1">
      <c r="A645" s="21"/>
    </row>
    <row r="646" ht="13.5" customHeight="1" spans="1:1">
      <c r="A646" s="21"/>
    </row>
    <row r="647" ht="13.5" customHeight="1" spans="1:1">
      <c r="A647" s="21"/>
    </row>
    <row r="648" ht="13.5" customHeight="1" spans="1:1">
      <c r="A648" s="21"/>
    </row>
    <row r="649" ht="13.5" customHeight="1" spans="1:1">
      <c r="A649" s="21"/>
    </row>
    <row r="650" ht="13.5" customHeight="1" spans="1:1">
      <c r="A650" s="21"/>
    </row>
    <row r="651" ht="13.5" customHeight="1" spans="1:1">
      <c r="A651" s="21"/>
    </row>
    <row r="652" ht="13.5" customHeight="1" spans="1:1">
      <c r="A652" s="21"/>
    </row>
    <row r="653" ht="13.5" customHeight="1" spans="1:1">
      <c r="A653" s="21"/>
    </row>
    <row r="654" ht="13.5" customHeight="1" spans="1:1">
      <c r="A654" s="21"/>
    </row>
    <row r="655" ht="13.5" customHeight="1" spans="1:1">
      <c r="A655" s="21"/>
    </row>
    <row r="656" ht="13.5" customHeight="1" spans="1:1">
      <c r="A656" s="21"/>
    </row>
    <row r="657" ht="13.5" customHeight="1" spans="1:1">
      <c r="A657" s="21"/>
    </row>
    <row r="658" ht="13.5" customHeight="1" spans="1:1">
      <c r="A658" s="21"/>
    </row>
    <row r="659" ht="13.5" customHeight="1" spans="1:1">
      <c r="A659" s="21"/>
    </row>
    <row r="660" ht="13.5" customHeight="1" spans="1:1">
      <c r="A660" s="21"/>
    </row>
    <row r="661" ht="13.5" customHeight="1" spans="1:1">
      <c r="A661" s="21"/>
    </row>
    <row r="662" ht="13.5" customHeight="1" spans="1:1">
      <c r="A662" s="21"/>
    </row>
    <row r="663" ht="13.5" customHeight="1" spans="1:1">
      <c r="A663" s="21"/>
    </row>
    <row r="664" ht="13.5" customHeight="1" spans="1:1">
      <c r="A664" s="21"/>
    </row>
    <row r="665" ht="13.5" customHeight="1" spans="1:1">
      <c r="A665" s="21"/>
    </row>
    <row r="666" ht="13.5" customHeight="1" spans="1:1">
      <c r="A666" s="21"/>
    </row>
    <row r="667" ht="13.5" customHeight="1" spans="1:1">
      <c r="A667" s="21"/>
    </row>
    <row r="668" ht="13.5" customHeight="1" spans="1:1">
      <c r="A668" s="21"/>
    </row>
    <row r="669" ht="13.5" customHeight="1" spans="1:1">
      <c r="A669" s="21"/>
    </row>
    <row r="670" ht="13.5" customHeight="1" spans="1:1">
      <c r="A670" s="21"/>
    </row>
    <row r="671" ht="13.5" customHeight="1" spans="1:1">
      <c r="A671" s="21"/>
    </row>
    <row r="672" ht="13.5" customHeight="1" spans="1:1">
      <c r="A672" s="21"/>
    </row>
    <row r="673" ht="13.5" customHeight="1" spans="1:1">
      <c r="A673" s="21"/>
    </row>
    <row r="674" ht="13.5" customHeight="1" spans="1:1">
      <c r="A674" s="21"/>
    </row>
    <row r="675" ht="13.5" customHeight="1" spans="1:1">
      <c r="A675" s="21"/>
    </row>
    <row r="676" ht="13.5" customHeight="1" spans="1:1">
      <c r="A676" s="21"/>
    </row>
    <row r="677" ht="13.5" customHeight="1" spans="1:1">
      <c r="A677" s="21"/>
    </row>
    <row r="678" ht="13.5" customHeight="1" spans="1:1">
      <c r="A678" s="21"/>
    </row>
    <row r="679" ht="13.5" customHeight="1" spans="1:1">
      <c r="A679" s="21"/>
    </row>
    <row r="680" ht="13.5" customHeight="1" spans="1:1">
      <c r="A680" s="21"/>
    </row>
    <row r="681" ht="13.5" customHeight="1" spans="1:1">
      <c r="A681" s="21"/>
    </row>
    <row r="682" ht="13.5" customHeight="1" spans="1:1">
      <c r="A682" s="21"/>
    </row>
    <row r="683" ht="13.5" customHeight="1" spans="1:1">
      <c r="A683" s="21"/>
    </row>
    <row r="684" ht="13.5" customHeight="1" spans="1:1">
      <c r="A684" s="21"/>
    </row>
    <row r="685" ht="13.5" customHeight="1" spans="1:1">
      <c r="A685" s="21"/>
    </row>
    <row r="686" ht="13.5" customHeight="1" spans="1:1">
      <c r="A686" s="21"/>
    </row>
    <row r="687" ht="13.5" customHeight="1" spans="1:1">
      <c r="A687" s="21"/>
    </row>
    <row r="688" ht="13.5" customHeight="1" spans="1:1">
      <c r="A688" s="21"/>
    </row>
    <row r="689" ht="13.5" customHeight="1" spans="1:1">
      <c r="A689" s="21"/>
    </row>
    <row r="690" ht="13.5" customHeight="1" spans="1:1">
      <c r="A690" s="21"/>
    </row>
    <row r="691" ht="13.5" customHeight="1" spans="1:1">
      <c r="A691" s="21"/>
    </row>
    <row r="692" ht="13.5" customHeight="1" spans="1:1">
      <c r="A692" s="21"/>
    </row>
    <row r="693" ht="13.5" customHeight="1" spans="1:1">
      <c r="A693" s="21"/>
    </row>
    <row r="694" ht="13.5" customHeight="1" spans="1:1">
      <c r="A694" s="21"/>
    </row>
    <row r="695" ht="13.5" customHeight="1" spans="1:1">
      <c r="A695" s="21"/>
    </row>
    <row r="696" ht="13.5" customHeight="1" spans="1:1">
      <c r="A696" s="21"/>
    </row>
    <row r="697" ht="13.5" customHeight="1" spans="1:1">
      <c r="A697" s="21"/>
    </row>
    <row r="698" ht="13.5" customHeight="1" spans="1:1">
      <c r="A698" s="21"/>
    </row>
    <row r="699" ht="13.5" customHeight="1" spans="1:1">
      <c r="A699" s="21"/>
    </row>
    <row r="700" ht="13.5" customHeight="1" spans="1:1">
      <c r="A700" s="21"/>
    </row>
    <row r="701" ht="13.5" customHeight="1" spans="1:1">
      <c r="A701" s="21"/>
    </row>
    <row r="702" ht="13.5" customHeight="1" spans="1:1">
      <c r="A702" s="21"/>
    </row>
    <row r="703" ht="13.5" customHeight="1" spans="1:1">
      <c r="A703" s="21"/>
    </row>
    <row r="704" ht="13.5" customHeight="1" spans="1:1">
      <c r="A704" s="21"/>
    </row>
    <row r="705" ht="13.5" customHeight="1" spans="1:1">
      <c r="A705" s="21"/>
    </row>
    <row r="706" ht="13.5" customHeight="1" spans="1:1">
      <c r="A706" s="21"/>
    </row>
    <row r="707" ht="13.5" customHeight="1" spans="1:1">
      <c r="A707" s="21"/>
    </row>
    <row r="708" ht="13.5" customHeight="1" spans="1:1">
      <c r="A708" s="21"/>
    </row>
    <row r="709" ht="13.5" customHeight="1" spans="1:1">
      <c r="A709" s="21"/>
    </row>
    <row r="710" ht="13.5" customHeight="1" spans="1:1">
      <c r="A710" s="21"/>
    </row>
    <row r="711" ht="13.5" customHeight="1" spans="1:1">
      <c r="A711" s="21"/>
    </row>
    <row r="712" ht="13.5" customHeight="1" spans="1:1">
      <c r="A712" s="21"/>
    </row>
    <row r="713" ht="13.5" customHeight="1" spans="1:1">
      <c r="A713" s="21"/>
    </row>
    <row r="714" ht="13.5" customHeight="1" spans="1:1">
      <c r="A714" s="21"/>
    </row>
    <row r="715" ht="13.5" customHeight="1" spans="1:1">
      <c r="A715" s="21"/>
    </row>
    <row r="716" ht="13.5" customHeight="1" spans="1:1">
      <c r="A716" s="21"/>
    </row>
    <row r="717" ht="13.5" customHeight="1" spans="1:1">
      <c r="A717" s="21"/>
    </row>
    <row r="718" ht="13.5" customHeight="1" spans="1:1">
      <c r="A718" s="21"/>
    </row>
    <row r="719" ht="13.5" customHeight="1" spans="1:1">
      <c r="A719" s="21"/>
    </row>
    <row r="720" ht="13.5" customHeight="1" spans="1:1">
      <c r="A720" s="21"/>
    </row>
    <row r="721" ht="13.5" customHeight="1" spans="1:1">
      <c r="A721" s="21"/>
    </row>
    <row r="722" ht="13.5" customHeight="1" spans="1:1">
      <c r="A722" s="21"/>
    </row>
    <row r="723" ht="13.5" customHeight="1" spans="1:1">
      <c r="A723" s="21"/>
    </row>
    <row r="724" ht="13.5" customHeight="1" spans="1:1">
      <c r="A724" s="21"/>
    </row>
    <row r="725" ht="13.5" customHeight="1" spans="1:1">
      <c r="A725" s="21"/>
    </row>
    <row r="726" ht="13.5" customHeight="1" spans="1:1">
      <c r="A726" s="21"/>
    </row>
    <row r="727" ht="13.5" customHeight="1" spans="1:1">
      <c r="A727" s="21"/>
    </row>
    <row r="728" ht="13.5" customHeight="1" spans="1:1">
      <c r="A728" s="21"/>
    </row>
    <row r="729" ht="13.5" customHeight="1" spans="1:1">
      <c r="A729" s="21"/>
    </row>
    <row r="730" ht="13.5" customHeight="1" spans="1:1">
      <c r="A730" s="21"/>
    </row>
    <row r="731" ht="13.5" customHeight="1" spans="1:1">
      <c r="A731" s="21"/>
    </row>
    <row r="732" ht="13.5" customHeight="1" spans="1:1">
      <c r="A732" s="21"/>
    </row>
    <row r="733" ht="13.5" customHeight="1" spans="1:1">
      <c r="A733" s="21"/>
    </row>
    <row r="734" ht="13.5" customHeight="1" spans="1:1">
      <c r="A734" s="21"/>
    </row>
    <row r="735" ht="13.5" customHeight="1" spans="1:1">
      <c r="A735" s="21"/>
    </row>
    <row r="736" ht="13.5" customHeight="1" spans="1:1">
      <c r="A736" s="21"/>
    </row>
    <row r="737" ht="13.5" customHeight="1" spans="1:1">
      <c r="A737" s="21"/>
    </row>
    <row r="738" ht="13.5" customHeight="1" spans="1:1">
      <c r="A738" s="21"/>
    </row>
    <row r="739" ht="13.5" customHeight="1" spans="1:1">
      <c r="A739" s="21"/>
    </row>
    <row r="740" ht="13.5" customHeight="1" spans="1:1">
      <c r="A740" s="21"/>
    </row>
    <row r="741" ht="13.5" customHeight="1" spans="1:1">
      <c r="A741" s="21"/>
    </row>
    <row r="742" ht="13.5" customHeight="1" spans="1:1">
      <c r="A742" s="21"/>
    </row>
    <row r="743" ht="13.5" customHeight="1" spans="1:1">
      <c r="A743" s="21"/>
    </row>
    <row r="744" ht="13.5" customHeight="1" spans="1:1">
      <c r="A744" s="21"/>
    </row>
    <row r="745" ht="13.5" customHeight="1" spans="1:1">
      <c r="A745" s="21"/>
    </row>
    <row r="746" ht="13.5" customHeight="1" spans="1:1">
      <c r="A746" s="21"/>
    </row>
    <row r="747" ht="13.5" customHeight="1" spans="1:1">
      <c r="A747" s="21"/>
    </row>
    <row r="748" ht="13.5" customHeight="1" spans="1:1">
      <c r="A748" s="21"/>
    </row>
    <row r="749" ht="13.5" customHeight="1" spans="1:1">
      <c r="A749" s="21"/>
    </row>
    <row r="750" ht="13.5" customHeight="1" spans="1:1">
      <c r="A750" s="21"/>
    </row>
    <row r="751" ht="13.5" customHeight="1" spans="1:1">
      <c r="A751" s="21"/>
    </row>
    <row r="752" ht="13.5" customHeight="1" spans="1:1">
      <c r="A752" s="21"/>
    </row>
    <row r="753" ht="13.5" customHeight="1" spans="1:1">
      <c r="A753" s="21"/>
    </row>
    <row r="754" ht="13.5" customHeight="1" spans="1:1">
      <c r="A754" s="21"/>
    </row>
    <row r="755" ht="13.5" customHeight="1" spans="1:1">
      <c r="A755" s="21"/>
    </row>
    <row r="756" ht="13.5" customHeight="1" spans="1:1">
      <c r="A756" s="21"/>
    </row>
    <row r="757" ht="13.5" customHeight="1" spans="1:1">
      <c r="A757" s="21"/>
    </row>
    <row r="758" ht="13.5" customHeight="1" spans="1:1">
      <c r="A758" s="21"/>
    </row>
    <row r="759" ht="13.5" customHeight="1" spans="1:1">
      <c r="A759" s="21"/>
    </row>
    <row r="760" ht="13.5" customHeight="1" spans="1:1">
      <c r="A760" s="21"/>
    </row>
    <row r="761" ht="13.5" customHeight="1" spans="1:1">
      <c r="A761" s="21"/>
    </row>
    <row r="762" ht="13.5" customHeight="1" spans="1:1">
      <c r="A762" s="21"/>
    </row>
    <row r="763" ht="13.5" customHeight="1" spans="1:1">
      <c r="A763" s="21"/>
    </row>
    <row r="764" ht="13.5" customHeight="1" spans="1:1">
      <c r="A764" s="21"/>
    </row>
    <row r="765" ht="13.5" customHeight="1" spans="1:1">
      <c r="A765" s="21"/>
    </row>
    <row r="766" ht="13.5" customHeight="1" spans="1:1">
      <c r="A766" s="21"/>
    </row>
    <row r="767" ht="13.5" customHeight="1" spans="1:1">
      <c r="A767" s="21"/>
    </row>
    <row r="768" ht="13.5" customHeight="1" spans="1:1">
      <c r="A768" s="21"/>
    </row>
    <row r="769" ht="13.5" customHeight="1" spans="1:1">
      <c r="A769" s="21"/>
    </row>
    <row r="770" ht="13.5" customHeight="1" spans="1:1">
      <c r="A770" s="21"/>
    </row>
    <row r="771" ht="13.5" customHeight="1" spans="1:1">
      <c r="A771" s="21"/>
    </row>
    <row r="772" ht="13.5" customHeight="1" spans="1:1">
      <c r="A772" s="21"/>
    </row>
    <row r="773" ht="13.5" customHeight="1" spans="1:1">
      <c r="A773" s="21"/>
    </row>
    <row r="774" ht="13.5" customHeight="1" spans="1:1">
      <c r="A774" s="21"/>
    </row>
    <row r="775" ht="13.5" customHeight="1" spans="1:1">
      <c r="A775" s="21"/>
    </row>
    <row r="776" ht="13.5" customHeight="1" spans="1:1">
      <c r="A776" s="21"/>
    </row>
    <row r="777" ht="13.5" customHeight="1" spans="1:1">
      <c r="A777" s="21"/>
    </row>
    <row r="778" ht="13.5" customHeight="1" spans="1:1">
      <c r="A778" s="21"/>
    </row>
    <row r="779" ht="13.5" customHeight="1" spans="1:1">
      <c r="A779" s="21"/>
    </row>
    <row r="780" ht="13.5" customHeight="1" spans="1:1">
      <c r="A780" s="21"/>
    </row>
    <row r="781" ht="13.5" customHeight="1" spans="1:1">
      <c r="A781" s="21"/>
    </row>
    <row r="782" ht="13.5" customHeight="1" spans="1:1">
      <c r="A782" s="21"/>
    </row>
    <row r="783" ht="13.5" customHeight="1" spans="1:1">
      <c r="A783" s="21"/>
    </row>
    <row r="784" ht="13.5" customHeight="1" spans="1:1">
      <c r="A784" s="21"/>
    </row>
    <row r="785" ht="13.5" customHeight="1" spans="1:1">
      <c r="A785" s="21"/>
    </row>
    <row r="786" ht="13.5" customHeight="1" spans="1:1">
      <c r="A786" s="21"/>
    </row>
    <row r="787" ht="13.5" customHeight="1" spans="1:1">
      <c r="A787" s="21"/>
    </row>
    <row r="788" ht="13.5" customHeight="1" spans="1:1">
      <c r="A788" s="21"/>
    </row>
    <row r="789" ht="13.5" customHeight="1" spans="1:1">
      <c r="A789" s="21"/>
    </row>
    <row r="790" ht="13.5" customHeight="1" spans="1:1">
      <c r="A790" s="21"/>
    </row>
    <row r="791" ht="13.5" customHeight="1" spans="1:1">
      <c r="A791" s="21"/>
    </row>
    <row r="792" ht="13.5" customHeight="1" spans="1:1">
      <c r="A792" s="21"/>
    </row>
    <row r="793" ht="13.5" customHeight="1" spans="1:1">
      <c r="A793" s="21"/>
    </row>
    <row r="794" ht="13.5" customHeight="1" spans="1:1">
      <c r="A794" s="21"/>
    </row>
    <row r="795" ht="13.5" customHeight="1" spans="1:1">
      <c r="A795" s="21"/>
    </row>
    <row r="796" ht="13.5" customHeight="1" spans="1:1">
      <c r="A796" s="21"/>
    </row>
    <row r="797" ht="13.5" customHeight="1" spans="1:1">
      <c r="A797" s="21"/>
    </row>
    <row r="798" ht="13.5" customHeight="1" spans="1:1">
      <c r="A798" s="21"/>
    </row>
    <row r="799" ht="13.5" customHeight="1" spans="1:1">
      <c r="A799" s="21"/>
    </row>
    <row r="800" ht="13.5" customHeight="1" spans="1:1">
      <c r="A800" s="21"/>
    </row>
    <row r="801" ht="13.5" customHeight="1" spans="1:1">
      <c r="A801" s="21"/>
    </row>
    <row r="802" ht="13.5" customHeight="1" spans="1:1">
      <c r="A802" s="21"/>
    </row>
    <row r="803" ht="13.5" customHeight="1" spans="1:1">
      <c r="A803" s="21"/>
    </row>
    <row r="804" ht="13.5" customHeight="1" spans="1:1">
      <c r="A804" s="21"/>
    </row>
    <row r="805" ht="13.5" customHeight="1" spans="1:1">
      <c r="A805" s="21"/>
    </row>
    <row r="806" ht="13.5" customHeight="1" spans="1:1">
      <c r="A806" s="21"/>
    </row>
    <row r="807" ht="13.5" customHeight="1" spans="1:1">
      <c r="A807" s="21"/>
    </row>
    <row r="808" ht="13.5" customHeight="1" spans="1:1">
      <c r="A808" s="21"/>
    </row>
    <row r="809" ht="13.5" customHeight="1" spans="1:1">
      <c r="A809" s="21"/>
    </row>
    <row r="810" ht="13.5" customHeight="1" spans="1:1">
      <c r="A810" s="21"/>
    </row>
    <row r="811" ht="13.5" customHeight="1" spans="1:1">
      <c r="A811" s="21"/>
    </row>
    <row r="812" ht="13.5" customHeight="1" spans="1:1">
      <c r="A812" s="21"/>
    </row>
    <row r="813" ht="13.5" customHeight="1" spans="1:1">
      <c r="A813" s="21"/>
    </row>
    <row r="814" ht="13.5" customHeight="1" spans="1:1">
      <c r="A814" s="21"/>
    </row>
    <row r="815" ht="13.5" customHeight="1" spans="1:1">
      <c r="A815" s="21"/>
    </row>
    <row r="816" ht="13.5" customHeight="1" spans="1:1">
      <c r="A816" s="21"/>
    </row>
    <row r="817" ht="13.5" customHeight="1" spans="1:1">
      <c r="A817" s="21"/>
    </row>
    <row r="818" ht="13.5" customHeight="1" spans="1:1">
      <c r="A818" s="21"/>
    </row>
    <row r="819" ht="13.5" customHeight="1" spans="1:1">
      <c r="A819" s="21"/>
    </row>
    <row r="820" ht="13.5" customHeight="1" spans="1:1">
      <c r="A820" s="21"/>
    </row>
    <row r="821" ht="13.5" customHeight="1" spans="1:1">
      <c r="A821" s="21"/>
    </row>
    <row r="822" ht="13.5" customHeight="1" spans="1:1">
      <c r="A822" s="21"/>
    </row>
    <row r="823" ht="13.5" customHeight="1" spans="1:1">
      <c r="A823" s="21"/>
    </row>
    <row r="824" ht="13.5" customHeight="1" spans="1:1">
      <c r="A824" s="21"/>
    </row>
    <row r="825" ht="13.5" customHeight="1" spans="1:1">
      <c r="A825" s="21"/>
    </row>
    <row r="826" ht="13.5" customHeight="1" spans="1:1">
      <c r="A826" s="21"/>
    </row>
    <row r="827" ht="13.5" customHeight="1" spans="1:1">
      <c r="A827" s="21"/>
    </row>
    <row r="828" ht="13.5" customHeight="1" spans="1:1">
      <c r="A828" s="21"/>
    </row>
    <row r="829" ht="13.5" customHeight="1" spans="1:1">
      <c r="A829" s="21"/>
    </row>
    <row r="830" ht="13.5" customHeight="1" spans="1:1">
      <c r="A830" s="21"/>
    </row>
    <row r="831" ht="13.5" customHeight="1" spans="1:1">
      <c r="A831" s="21"/>
    </row>
    <row r="832" ht="13.5" customHeight="1" spans="1:1">
      <c r="A832" s="21"/>
    </row>
    <row r="833" ht="13.5" customHeight="1" spans="1:1">
      <c r="A833" s="21"/>
    </row>
    <row r="834" ht="13.5" customHeight="1" spans="1:1">
      <c r="A834" s="21"/>
    </row>
    <row r="835" ht="13.5" customHeight="1" spans="1:1">
      <c r="A835" s="21"/>
    </row>
    <row r="836" ht="13.5" customHeight="1" spans="1:1">
      <c r="A836" s="21"/>
    </row>
    <row r="837" ht="13.5" customHeight="1" spans="1:1">
      <c r="A837" s="21"/>
    </row>
    <row r="838" ht="13.5" customHeight="1" spans="1:1">
      <c r="A838" s="21"/>
    </row>
    <row r="839" ht="13.5" customHeight="1" spans="1:1">
      <c r="A839" s="21"/>
    </row>
    <row r="840" ht="13.5" customHeight="1" spans="1:1">
      <c r="A840" s="21"/>
    </row>
    <row r="841" ht="13.5" customHeight="1" spans="1:1">
      <c r="A841" s="21"/>
    </row>
    <row r="842" ht="13.5" customHeight="1" spans="1:1">
      <c r="A842" s="21"/>
    </row>
    <row r="843" ht="13.5" customHeight="1" spans="1:1">
      <c r="A843" s="21"/>
    </row>
    <row r="844" ht="13.5" customHeight="1" spans="1:1">
      <c r="A844" s="21"/>
    </row>
    <row r="845" ht="13.5" customHeight="1" spans="1:1">
      <c r="A845" s="21"/>
    </row>
    <row r="846" ht="13.5" customHeight="1" spans="1:1">
      <c r="A846" s="21"/>
    </row>
    <row r="847" ht="13.5" customHeight="1" spans="1:1">
      <c r="A847" s="21"/>
    </row>
    <row r="848" ht="13.5" customHeight="1" spans="1:1">
      <c r="A848" s="21"/>
    </row>
    <row r="849" ht="13.5" customHeight="1" spans="1:1">
      <c r="A849" s="21"/>
    </row>
    <row r="850" ht="13.5" customHeight="1" spans="1:1">
      <c r="A850" s="21"/>
    </row>
    <row r="851" ht="13.5" customHeight="1" spans="1:1">
      <c r="A851" s="21"/>
    </row>
    <row r="852" ht="13.5" customHeight="1" spans="1:1">
      <c r="A852" s="21"/>
    </row>
    <row r="853" ht="13.5" customHeight="1" spans="1:1">
      <c r="A853" s="21"/>
    </row>
    <row r="854" ht="13.5" customHeight="1" spans="1:1">
      <c r="A854" s="21"/>
    </row>
    <row r="855" ht="13.5" customHeight="1" spans="1:1">
      <c r="A855" s="21"/>
    </row>
    <row r="856" ht="13.5" customHeight="1" spans="1:1">
      <c r="A856" s="21"/>
    </row>
    <row r="857" ht="13.5" customHeight="1" spans="1:1">
      <c r="A857" s="21"/>
    </row>
    <row r="858" ht="13.5" customHeight="1" spans="1:1">
      <c r="A858" s="21"/>
    </row>
    <row r="859" ht="13.5" customHeight="1" spans="1:1">
      <c r="A859" s="21"/>
    </row>
    <row r="860" ht="13.5" customHeight="1" spans="1:1">
      <c r="A860" s="21"/>
    </row>
    <row r="861" ht="13.5" customHeight="1" spans="1:1">
      <c r="A861" s="21"/>
    </row>
    <row r="862" ht="13.5" customHeight="1" spans="1:1">
      <c r="A862" s="21"/>
    </row>
    <row r="863" ht="13.5" customHeight="1" spans="1:1">
      <c r="A863" s="21"/>
    </row>
    <row r="864" ht="13.5" customHeight="1" spans="1:1">
      <c r="A864" s="21"/>
    </row>
    <row r="865" ht="13.5" customHeight="1" spans="1:1">
      <c r="A865" s="21"/>
    </row>
    <row r="866" ht="13.5" customHeight="1" spans="1:1">
      <c r="A866" s="21"/>
    </row>
    <row r="867" ht="13.5" customHeight="1" spans="1:1">
      <c r="A867" s="21"/>
    </row>
    <row r="868" ht="13.5" customHeight="1" spans="1:1">
      <c r="A868" s="21"/>
    </row>
    <row r="869" ht="13.5" customHeight="1" spans="1:1">
      <c r="A869" s="21"/>
    </row>
    <row r="870" ht="13.5" customHeight="1" spans="1:1">
      <c r="A870" s="21"/>
    </row>
    <row r="871" ht="13.5" customHeight="1" spans="1:1">
      <c r="A871" s="21"/>
    </row>
    <row r="872" ht="13.5" customHeight="1" spans="1:1">
      <c r="A872" s="21"/>
    </row>
    <row r="873" ht="13.5" customHeight="1" spans="1:1">
      <c r="A873" s="21"/>
    </row>
    <row r="874" ht="13.5" customHeight="1" spans="1:1">
      <c r="A874" s="21"/>
    </row>
    <row r="875" ht="13.5" customHeight="1" spans="1:1">
      <c r="A875" s="21"/>
    </row>
    <row r="876" ht="13.5" customHeight="1" spans="1:1">
      <c r="A876" s="21"/>
    </row>
    <row r="877" ht="13.5" customHeight="1" spans="1:1">
      <c r="A877" s="21"/>
    </row>
    <row r="878" ht="13.5" customHeight="1" spans="1:1">
      <c r="A878" s="21"/>
    </row>
    <row r="879" ht="13.5" customHeight="1" spans="1:1">
      <c r="A879" s="21"/>
    </row>
    <row r="880" ht="13.5" customHeight="1" spans="1:1">
      <c r="A880" s="21"/>
    </row>
    <row r="881" ht="13.5" customHeight="1" spans="1:1">
      <c r="A881" s="21"/>
    </row>
    <row r="882" ht="13.5" customHeight="1" spans="1:1">
      <c r="A882" s="21"/>
    </row>
    <row r="883" ht="13.5" customHeight="1" spans="1:1">
      <c r="A883" s="21"/>
    </row>
    <row r="884" ht="13.5" customHeight="1" spans="1:1">
      <c r="A884" s="21"/>
    </row>
    <row r="885" ht="13.5" customHeight="1" spans="1:1">
      <c r="A885" s="21"/>
    </row>
    <row r="886" ht="13.5" customHeight="1" spans="1:1">
      <c r="A886" s="21"/>
    </row>
    <row r="887" ht="13.5" customHeight="1" spans="1:1">
      <c r="A887" s="21"/>
    </row>
    <row r="888" ht="13.5" customHeight="1" spans="1:1">
      <c r="A888" s="21"/>
    </row>
    <row r="889" ht="13.5" customHeight="1" spans="1:1">
      <c r="A889" s="21"/>
    </row>
    <row r="890" ht="13.5" customHeight="1" spans="1:1">
      <c r="A890" s="21"/>
    </row>
    <row r="891" ht="13.5" customHeight="1" spans="1:1">
      <c r="A891" s="21"/>
    </row>
    <row r="892" ht="13.5" customHeight="1" spans="1:1">
      <c r="A892" s="21"/>
    </row>
    <row r="893" ht="13.5" customHeight="1" spans="1:1">
      <c r="A893" s="21"/>
    </row>
    <row r="894" ht="13.5" customHeight="1" spans="1:1">
      <c r="A894" s="21"/>
    </row>
    <row r="895" ht="13.5" customHeight="1" spans="1:1">
      <c r="A895" s="21"/>
    </row>
    <row r="896" ht="13.5" customHeight="1" spans="1:1">
      <c r="A896" s="21"/>
    </row>
    <row r="897" ht="13.5" customHeight="1" spans="1:1">
      <c r="A897" s="21"/>
    </row>
    <row r="898" ht="13.5" customHeight="1" spans="1:1">
      <c r="A898" s="21"/>
    </row>
    <row r="899" ht="13.5" customHeight="1" spans="1:1">
      <c r="A899" s="21"/>
    </row>
    <row r="900" ht="13.5" customHeight="1" spans="1:1">
      <c r="A900" s="21"/>
    </row>
    <row r="901" ht="13.5" customHeight="1" spans="1:1">
      <c r="A901" s="21"/>
    </row>
    <row r="902" ht="13.5" customHeight="1" spans="1:1">
      <c r="A902" s="21"/>
    </row>
    <row r="903" ht="13.5" customHeight="1" spans="1:1">
      <c r="A903" s="21"/>
    </row>
    <row r="904" ht="13.5" customHeight="1" spans="1:1">
      <c r="A904" s="21"/>
    </row>
    <row r="905" ht="13.5" customHeight="1" spans="1:1">
      <c r="A905" s="21"/>
    </row>
    <row r="906" ht="13.5" customHeight="1" spans="1:1">
      <c r="A906" s="21"/>
    </row>
    <row r="907" ht="13.5" customHeight="1" spans="1:1">
      <c r="A907" s="21"/>
    </row>
    <row r="908" ht="13.5" customHeight="1" spans="1:1">
      <c r="A908" s="21"/>
    </row>
    <row r="909" ht="13.5" customHeight="1" spans="1:1">
      <c r="A909" s="21"/>
    </row>
    <row r="910" ht="13.5" customHeight="1" spans="1:1">
      <c r="A910" s="21"/>
    </row>
    <row r="911" ht="13.5" customHeight="1" spans="1:1">
      <c r="A911" s="21"/>
    </row>
    <row r="912" ht="13.5" customHeight="1" spans="1:1">
      <c r="A912" s="21"/>
    </row>
    <row r="913" ht="13.5" customHeight="1" spans="1:1">
      <c r="A913" s="21"/>
    </row>
    <row r="914" ht="13.5" customHeight="1" spans="1:1">
      <c r="A914" s="21"/>
    </row>
    <row r="915" ht="13.5" customHeight="1" spans="1:1">
      <c r="A915" s="21"/>
    </row>
    <row r="916" ht="13.5" customHeight="1" spans="1:1">
      <c r="A916" s="21"/>
    </row>
    <row r="917" ht="13.5" customHeight="1" spans="1:1">
      <c r="A917" s="21"/>
    </row>
    <row r="918" ht="13.5" customHeight="1" spans="1:1">
      <c r="A918" s="21"/>
    </row>
    <row r="919" ht="13.5" customHeight="1" spans="1:1">
      <c r="A919" s="21"/>
    </row>
    <row r="920" ht="13.5" customHeight="1" spans="1:1">
      <c r="A920" s="21"/>
    </row>
    <row r="921" ht="13.5" customHeight="1" spans="1:1">
      <c r="A921" s="21"/>
    </row>
    <row r="922" ht="13.5" customHeight="1" spans="1:1">
      <c r="A922" s="21"/>
    </row>
    <row r="923" ht="13.5" customHeight="1" spans="1:1">
      <c r="A923" s="21"/>
    </row>
    <row r="924" ht="13.5" customHeight="1" spans="1:1">
      <c r="A924" s="21"/>
    </row>
    <row r="925" ht="13.5" customHeight="1" spans="1:1">
      <c r="A925" s="21"/>
    </row>
    <row r="926" ht="13.5" customHeight="1" spans="1:1">
      <c r="A926" s="21"/>
    </row>
    <row r="927" ht="13.5" customHeight="1" spans="1:1">
      <c r="A927" s="21"/>
    </row>
    <row r="928" ht="13.5" customHeight="1" spans="1:1">
      <c r="A928" s="21"/>
    </row>
    <row r="929" ht="13.5" customHeight="1" spans="1:1">
      <c r="A929" s="21"/>
    </row>
    <row r="930" ht="13.5" customHeight="1" spans="1:1">
      <c r="A930" s="21"/>
    </row>
    <row r="931" ht="13.5" customHeight="1" spans="1:1">
      <c r="A931" s="21"/>
    </row>
    <row r="932" ht="13.5" customHeight="1" spans="1:1">
      <c r="A932" s="21"/>
    </row>
    <row r="933" ht="13.5" customHeight="1" spans="1:1">
      <c r="A933" s="21"/>
    </row>
    <row r="934" ht="13.5" customHeight="1" spans="1:1">
      <c r="A934" s="21"/>
    </row>
    <row r="935" ht="13.5" customHeight="1" spans="1:1">
      <c r="A935" s="21"/>
    </row>
    <row r="936" ht="13.5" customHeight="1" spans="1:1">
      <c r="A936" s="21"/>
    </row>
    <row r="937" ht="13.5" customHeight="1" spans="1:1">
      <c r="A937" s="21"/>
    </row>
    <row r="938" ht="13.5" customHeight="1" spans="1:1">
      <c r="A938" s="21"/>
    </row>
    <row r="939" ht="13.5" customHeight="1" spans="1:1">
      <c r="A939" s="21"/>
    </row>
    <row r="940" ht="13.5" customHeight="1" spans="1:1">
      <c r="A940" s="21"/>
    </row>
    <row r="941" ht="13.5" customHeight="1" spans="1:1">
      <c r="A941" s="21"/>
    </row>
    <row r="942" ht="13.5" customHeight="1" spans="1:1">
      <c r="A942" s="21"/>
    </row>
    <row r="943" ht="13.5" customHeight="1" spans="1:1">
      <c r="A943" s="21"/>
    </row>
    <row r="944" ht="13.5" customHeight="1" spans="1:1">
      <c r="A944" s="21"/>
    </row>
    <row r="945" ht="13.5" customHeight="1" spans="1:1">
      <c r="A945" s="21"/>
    </row>
    <row r="946" ht="13.5" customHeight="1" spans="1:1">
      <c r="A946" s="21"/>
    </row>
    <row r="947" ht="13.5" customHeight="1" spans="1:1">
      <c r="A947" s="21"/>
    </row>
    <row r="948" ht="13.5" customHeight="1" spans="1:1">
      <c r="A948" s="21"/>
    </row>
    <row r="949" ht="13.5" customHeight="1" spans="1:1">
      <c r="A949" s="21"/>
    </row>
    <row r="950" ht="13.5" customHeight="1" spans="1:1">
      <c r="A950" s="21"/>
    </row>
    <row r="951" ht="13.5" customHeight="1" spans="1:1">
      <c r="A951" s="21"/>
    </row>
    <row r="952" ht="13.5" customHeight="1" spans="1:1">
      <c r="A952" s="21"/>
    </row>
    <row r="953" ht="13.5" customHeight="1" spans="1:1">
      <c r="A953" s="21"/>
    </row>
    <row r="954" ht="13.5" customHeight="1" spans="1:1">
      <c r="A954" s="21"/>
    </row>
    <row r="955" ht="13.5" customHeight="1" spans="1:1">
      <c r="A955" s="21"/>
    </row>
    <row r="956" ht="13.5" customHeight="1" spans="1:1">
      <c r="A956" s="21"/>
    </row>
    <row r="957" ht="13.5" customHeight="1" spans="1:1">
      <c r="A957" s="21"/>
    </row>
    <row r="958" ht="13.5" customHeight="1" spans="1:1">
      <c r="A958" s="21"/>
    </row>
    <row r="959" ht="13.5" customHeight="1" spans="1:1">
      <c r="A959" s="21"/>
    </row>
    <row r="960" ht="13.5" customHeight="1" spans="1:1">
      <c r="A960" s="21"/>
    </row>
    <row r="961" ht="13.5" customHeight="1" spans="1:1">
      <c r="A961" s="21"/>
    </row>
    <row r="962" ht="13.5" customHeight="1" spans="1:1">
      <c r="A962" s="21"/>
    </row>
    <row r="963" ht="13.5" customHeight="1" spans="1:1">
      <c r="A963" s="21"/>
    </row>
    <row r="964" ht="13.5" customHeight="1" spans="1:1">
      <c r="A964" s="21"/>
    </row>
    <row r="965" ht="13.5" customHeight="1" spans="1:1">
      <c r="A965" s="21"/>
    </row>
    <row r="966" ht="13.5" customHeight="1" spans="1:1">
      <c r="A966" s="21"/>
    </row>
    <row r="967" ht="13.5" customHeight="1" spans="1:1">
      <c r="A967" s="21"/>
    </row>
    <row r="968" ht="13.5" customHeight="1" spans="1:1">
      <c r="A968" s="21"/>
    </row>
    <row r="969" ht="13.5" customHeight="1" spans="1:1">
      <c r="A969" s="21"/>
    </row>
    <row r="970" ht="13.5" customHeight="1" spans="1:1">
      <c r="A970" s="21"/>
    </row>
    <row r="971" ht="13.5" customHeight="1" spans="1:1">
      <c r="A971" s="21"/>
    </row>
    <row r="972" ht="13.5" customHeight="1" spans="1:1">
      <c r="A972" s="21"/>
    </row>
    <row r="973" ht="13.5" customHeight="1" spans="1:1">
      <c r="A973" s="21"/>
    </row>
    <row r="974" ht="13.5" customHeight="1" spans="1:1">
      <c r="A974" s="21"/>
    </row>
    <row r="975" ht="13.5" customHeight="1" spans="1:1">
      <c r="A975" s="21"/>
    </row>
    <row r="976" ht="13.5" customHeight="1" spans="1:1">
      <c r="A976" s="21"/>
    </row>
    <row r="977" ht="13.5" customHeight="1" spans="1:1">
      <c r="A977" s="21"/>
    </row>
    <row r="978" ht="13.5" customHeight="1" spans="1:1">
      <c r="A978" s="21"/>
    </row>
    <row r="979" ht="13.5" customHeight="1" spans="1:1">
      <c r="A979" s="21"/>
    </row>
    <row r="980" ht="13.5" customHeight="1" spans="1:1">
      <c r="A980" s="21"/>
    </row>
    <row r="981" ht="13.5" customHeight="1" spans="1:1">
      <c r="A981" s="21"/>
    </row>
    <row r="982" ht="13.5" customHeight="1" spans="1:1">
      <c r="A982" s="21"/>
    </row>
    <row r="983" ht="13.5" customHeight="1" spans="1:1">
      <c r="A983" s="21"/>
    </row>
    <row r="984" ht="13.5" customHeight="1" spans="1:1">
      <c r="A984" s="21"/>
    </row>
    <row r="985" ht="13.5" customHeight="1" spans="1:1">
      <c r="A985" s="21"/>
    </row>
    <row r="986" ht="13.5" customHeight="1" spans="1:1">
      <c r="A986" s="21"/>
    </row>
    <row r="987" ht="13.5" customHeight="1" spans="1:1">
      <c r="A987" s="21"/>
    </row>
    <row r="988" ht="13.5" customHeight="1" spans="1:1">
      <c r="A988" s="21"/>
    </row>
    <row r="989" ht="13.5" customHeight="1" spans="1:1">
      <c r="A989" s="21"/>
    </row>
    <row r="990" ht="13.5" customHeight="1" spans="1:1">
      <c r="A990" s="21"/>
    </row>
    <row r="991" ht="13.5" customHeight="1" spans="1:1">
      <c r="A991" s="21"/>
    </row>
    <row r="992" ht="13.5" customHeight="1" spans="1:1">
      <c r="A992" s="21"/>
    </row>
    <row r="993" ht="13.5" customHeight="1" spans="1:1">
      <c r="A993" s="21"/>
    </row>
    <row r="994" ht="13.5" customHeight="1" spans="1:1">
      <c r="A994" s="21"/>
    </row>
    <row r="995" ht="13.5" customHeight="1" spans="1:1">
      <c r="A995" s="21"/>
    </row>
    <row r="996" ht="13.5" customHeight="1" spans="1:1">
      <c r="A996" s="21"/>
    </row>
    <row r="997" ht="13.5" customHeight="1" spans="1:1">
      <c r="A997" s="21"/>
    </row>
    <row r="998" ht="13.5" customHeight="1" spans="1:1">
      <c r="A998" s="21"/>
    </row>
    <row r="999" ht="13.5" customHeight="1" spans="1:1">
      <c r="A999" s="21"/>
    </row>
    <row r="1000" ht="13.5" customHeight="1" spans="1:1">
      <c r="A1000" s="21"/>
    </row>
  </sheetData>
  <pageMargins left="0.7" right="0.7" top="0.75" bottom="0.75" header="0" footer="0"/>
  <pageSetup paperSize="1" orientation="landscape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0"/>
  <sheetViews>
    <sheetView workbookViewId="0">
      <selection activeCell="A1" sqref="A1"/>
    </sheetView>
  </sheetViews>
  <sheetFormatPr defaultColWidth="14.4285714285714" defaultRowHeight="15" customHeight="1" outlineLevelCol="3"/>
  <cols>
    <col min="1" max="1" width="11.2857142857143" customWidth="1"/>
    <col min="2" max="2" width="16.2857142857143" customWidth="1"/>
    <col min="3" max="3" width="36.4285714285714" customWidth="1"/>
    <col min="4" max="4" width="11.2857142857143" customWidth="1"/>
    <col min="5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41974</v>
      </c>
      <c r="B2" s="3" t="s">
        <v>44</v>
      </c>
      <c r="C2" s="3" t="s">
        <v>239</v>
      </c>
      <c r="D2" s="4">
        <v>350</v>
      </c>
    </row>
    <row r="3" ht="13.5" customHeight="1" spans="1:4">
      <c r="A3" s="2">
        <v>41978</v>
      </c>
      <c r="B3" s="3" t="s">
        <v>44</v>
      </c>
      <c r="C3" s="3" t="s">
        <v>105</v>
      </c>
      <c r="D3" s="4">
        <v>56.5</v>
      </c>
    </row>
    <row r="4" ht="13.5" customHeight="1" spans="1:4">
      <c r="A4" s="2">
        <v>41978</v>
      </c>
      <c r="B4" s="3" t="s">
        <v>44</v>
      </c>
      <c r="C4" s="3" t="s">
        <v>72</v>
      </c>
      <c r="D4" s="4">
        <v>74.5</v>
      </c>
    </row>
    <row r="5" ht="13.5" customHeight="1" spans="1:4">
      <c r="A5" s="2">
        <v>41988</v>
      </c>
      <c r="B5" s="3" t="s">
        <v>44</v>
      </c>
      <c r="C5" s="3" t="s">
        <v>240</v>
      </c>
      <c r="D5" s="4">
        <v>89</v>
      </c>
    </row>
    <row r="6" ht="13.5" customHeight="1" spans="1:4">
      <c r="A6" s="2">
        <v>41994</v>
      </c>
      <c r="B6" s="3" t="s">
        <v>44</v>
      </c>
      <c r="C6" s="3" t="s">
        <v>241</v>
      </c>
      <c r="D6" s="4">
        <v>19.05</v>
      </c>
    </row>
    <row r="7" ht="13.5" customHeight="1" spans="1:4">
      <c r="A7" s="2">
        <v>42004</v>
      </c>
      <c r="B7" s="3" t="s">
        <v>44</v>
      </c>
      <c r="C7" s="3" t="s">
        <v>103</v>
      </c>
      <c r="D7" s="4">
        <v>82</v>
      </c>
    </row>
    <row r="8" ht="13.5" customHeight="1" spans="1:4">
      <c r="A8" s="2">
        <v>42004</v>
      </c>
      <c r="B8" s="3" t="s">
        <v>44</v>
      </c>
      <c r="C8" s="3" t="s">
        <v>242</v>
      </c>
      <c r="D8" s="4">
        <v>43.5</v>
      </c>
    </row>
    <row r="9" ht="13.5" customHeight="1" spans="1:4">
      <c r="A9" s="2">
        <v>41974</v>
      </c>
      <c r="B9" s="3" t="s">
        <v>11</v>
      </c>
      <c r="C9" s="3" t="s">
        <v>60</v>
      </c>
      <c r="D9" s="4">
        <v>140</v>
      </c>
    </row>
    <row r="10" ht="13.5" customHeight="1" spans="1:4">
      <c r="A10" s="2">
        <v>41979</v>
      </c>
      <c r="B10" s="3" t="s">
        <v>11</v>
      </c>
      <c r="C10" s="3" t="s">
        <v>243</v>
      </c>
      <c r="D10" s="4">
        <v>30</v>
      </c>
    </row>
    <row r="11" ht="13.5" customHeight="1" spans="1:4">
      <c r="A11" s="2">
        <v>41978</v>
      </c>
      <c r="B11" s="3" t="s">
        <v>11</v>
      </c>
      <c r="C11" s="3" t="s">
        <v>244</v>
      </c>
      <c r="D11" s="4">
        <v>15</v>
      </c>
    </row>
    <row r="12" ht="13.5" customHeight="1" spans="1:4">
      <c r="A12" s="2">
        <v>41979</v>
      </c>
      <c r="B12" s="3" t="s">
        <v>11</v>
      </c>
      <c r="C12" s="3" t="s">
        <v>245</v>
      </c>
      <c r="D12" s="4">
        <v>6.5</v>
      </c>
    </row>
    <row r="13" ht="13.5" customHeight="1" spans="1:4">
      <c r="A13" s="2">
        <v>41978</v>
      </c>
      <c r="B13" s="3" t="s">
        <v>11</v>
      </c>
      <c r="C13" s="3" t="s">
        <v>246</v>
      </c>
      <c r="D13" s="4">
        <v>16</v>
      </c>
    </row>
    <row r="14" ht="13.5" customHeight="1" spans="1:4">
      <c r="A14" s="2">
        <v>41984</v>
      </c>
      <c r="B14" s="3" t="s">
        <v>11</v>
      </c>
      <c r="C14" s="3" t="s">
        <v>246</v>
      </c>
      <c r="D14" s="4">
        <v>28.1</v>
      </c>
    </row>
    <row r="15" ht="13.5" customHeight="1" spans="1:4">
      <c r="A15" s="2">
        <v>41988</v>
      </c>
      <c r="B15" s="3" t="s">
        <v>11</v>
      </c>
      <c r="C15" s="3" t="s">
        <v>247</v>
      </c>
      <c r="D15" s="4">
        <v>21</v>
      </c>
    </row>
    <row r="16" ht="13.5" customHeight="1" spans="1:4">
      <c r="A16" s="2">
        <v>41993</v>
      </c>
      <c r="B16" s="3" t="s">
        <v>11</v>
      </c>
      <c r="C16" s="3" t="s">
        <v>248</v>
      </c>
      <c r="D16" s="4">
        <v>20</v>
      </c>
    </row>
    <row r="17" ht="13.5" customHeight="1" spans="1:4">
      <c r="A17" s="2">
        <v>41992</v>
      </c>
      <c r="B17" s="3" t="s">
        <v>11</v>
      </c>
      <c r="C17" s="3" t="s">
        <v>246</v>
      </c>
      <c r="D17" s="4">
        <v>26.5</v>
      </c>
    </row>
    <row r="18" ht="13.5" customHeight="1" spans="1:4">
      <c r="A18" s="2">
        <v>41995</v>
      </c>
      <c r="B18" s="3" t="s">
        <v>11</v>
      </c>
      <c r="C18" s="3" t="s">
        <v>118</v>
      </c>
      <c r="D18" s="4">
        <v>15</v>
      </c>
    </row>
    <row r="19" ht="13.5" customHeight="1" spans="1:4">
      <c r="A19" s="2">
        <v>41993</v>
      </c>
      <c r="B19" s="3" t="s">
        <v>11</v>
      </c>
      <c r="C19" s="3" t="s">
        <v>249</v>
      </c>
      <c r="D19" s="4">
        <v>15</v>
      </c>
    </row>
    <row r="20" ht="13.5" customHeight="1" spans="1:4">
      <c r="A20" s="2">
        <v>41992</v>
      </c>
      <c r="B20" s="3" t="s">
        <v>11</v>
      </c>
      <c r="C20" s="3" t="s">
        <v>250</v>
      </c>
      <c r="D20" s="4">
        <v>15</v>
      </c>
    </row>
    <row r="21" ht="13.5" customHeight="1" spans="1:4">
      <c r="A21" s="2">
        <v>41985</v>
      </c>
      <c r="B21" s="3" t="s">
        <v>11</v>
      </c>
      <c r="C21" s="3" t="s">
        <v>244</v>
      </c>
      <c r="D21" s="4">
        <v>10</v>
      </c>
    </row>
    <row r="22" ht="13.5" customHeight="1" spans="1:4">
      <c r="A22" s="2">
        <v>42004</v>
      </c>
      <c r="B22" s="3" t="s">
        <v>11</v>
      </c>
      <c r="C22" s="3" t="s">
        <v>251</v>
      </c>
      <c r="D22" s="4">
        <v>26.4</v>
      </c>
    </row>
    <row r="23" ht="13.5" customHeight="1" spans="1:4">
      <c r="A23" s="2">
        <v>42002</v>
      </c>
      <c r="B23" s="3" t="s">
        <v>11</v>
      </c>
      <c r="C23" s="3" t="s">
        <v>252</v>
      </c>
      <c r="D23" s="4">
        <v>18</v>
      </c>
    </row>
    <row r="24" ht="13.5" customHeight="1" spans="1:4">
      <c r="A24" s="2">
        <v>41978</v>
      </c>
      <c r="B24" s="3" t="s">
        <v>68</v>
      </c>
      <c r="C24" s="3" t="s">
        <v>20</v>
      </c>
      <c r="D24" s="4">
        <v>43.5</v>
      </c>
    </row>
    <row r="25" ht="13.5" customHeight="1" spans="1:4">
      <c r="A25" s="2">
        <v>41974</v>
      </c>
      <c r="B25" s="3" t="s">
        <v>68</v>
      </c>
      <c r="C25" s="3" t="s">
        <v>22</v>
      </c>
      <c r="D25" s="4">
        <v>13.55</v>
      </c>
    </row>
    <row r="26" ht="13.5" customHeight="1" spans="1:4">
      <c r="A26" s="2">
        <v>41986</v>
      </c>
      <c r="B26" s="3" t="s">
        <v>68</v>
      </c>
      <c r="C26" s="3" t="s">
        <v>20</v>
      </c>
      <c r="D26" s="4">
        <v>73.7</v>
      </c>
    </row>
    <row r="27" ht="13.5" customHeight="1" spans="1:4">
      <c r="A27" s="2">
        <v>41975</v>
      </c>
      <c r="B27" s="3" t="s">
        <v>68</v>
      </c>
      <c r="C27" s="3" t="s">
        <v>253</v>
      </c>
      <c r="D27" s="4">
        <v>44.7</v>
      </c>
    </row>
    <row r="28" ht="13.5" customHeight="1" spans="1:4">
      <c r="A28" s="2">
        <v>41987</v>
      </c>
      <c r="B28" s="3" t="s">
        <v>68</v>
      </c>
      <c r="C28" s="3" t="s">
        <v>20</v>
      </c>
      <c r="D28" s="4">
        <v>26.5</v>
      </c>
    </row>
    <row r="29" ht="13.5" customHeight="1" spans="1:4">
      <c r="A29" s="2">
        <v>41985</v>
      </c>
      <c r="B29" s="3" t="s">
        <v>68</v>
      </c>
      <c r="C29" s="3" t="s">
        <v>20</v>
      </c>
      <c r="D29" s="4">
        <v>77</v>
      </c>
    </row>
    <row r="30" ht="13.5" customHeight="1" spans="1:4">
      <c r="A30" s="2">
        <v>41987</v>
      </c>
      <c r="B30" s="3" t="s">
        <v>68</v>
      </c>
      <c r="C30" s="3" t="s">
        <v>165</v>
      </c>
      <c r="D30" s="4">
        <v>6</v>
      </c>
    </row>
    <row r="31" ht="13.5" customHeight="1" spans="1:4">
      <c r="A31" s="2">
        <v>41991</v>
      </c>
      <c r="B31" s="3" t="s">
        <v>68</v>
      </c>
      <c r="C31" s="3" t="s">
        <v>253</v>
      </c>
      <c r="D31" s="4">
        <v>42.1</v>
      </c>
    </row>
    <row r="32" ht="13.5" customHeight="1" spans="1:4">
      <c r="A32" s="2">
        <v>42000</v>
      </c>
      <c r="B32" s="3" t="s">
        <v>68</v>
      </c>
      <c r="C32" s="3" t="s">
        <v>20</v>
      </c>
      <c r="D32" s="4">
        <v>52.7</v>
      </c>
    </row>
    <row r="33" ht="13.5" customHeight="1" spans="1:4">
      <c r="A33" s="2">
        <v>42001</v>
      </c>
      <c r="B33" s="3" t="s">
        <v>68</v>
      </c>
      <c r="C33" s="3" t="s">
        <v>20</v>
      </c>
      <c r="D33" s="4">
        <v>18.25</v>
      </c>
    </row>
    <row r="34" ht="13.5" customHeight="1" spans="1:4">
      <c r="A34" s="2">
        <v>41974</v>
      </c>
      <c r="B34" s="3" t="s">
        <v>125</v>
      </c>
      <c r="C34" s="3" t="s">
        <v>254</v>
      </c>
      <c r="D34" s="4">
        <v>128.6</v>
      </c>
    </row>
    <row r="35" ht="13.5" customHeight="1" spans="1:4">
      <c r="A35" s="2">
        <v>41979</v>
      </c>
      <c r="B35" s="3" t="s">
        <v>125</v>
      </c>
      <c r="C35" s="3" t="s">
        <v>255</v>
      </c>
      <c r="D35" s="4">
        <v>119</v>
      </c>
    </row>
    <row r="36" ht="13.5" customHeight="1" spans="1:4">
      <c r="A36" s="2">
        <v>41991</v>
      </c>
      <c r="B36" s="3" t="s">
        <v>125</v>
      </c>
      <c r="C36" s="3" t="s">
        <v>229</v>
      </c>
      <c r="D36" s="4">
        <v>15</v>
      </c>
    </row>
    <row r="37" ht="13.5" customHeight="1" spans="1:4">
      <c r="A37" s="2">
        <v>42000</v>
      </c>
      <c r="B37" s="3" t="s">
        <v>125</v>
      </c>
      <c r="C37" s="3" t="s">
        <v>200</v>
      </c>
      <c r="D37" s="4">
        <v>70.5</v>
      </c>
    </row>
    <row r="38" ht="13.5" customHeight="1" spans="1:4">
      <c r="A38" s="2">
        <v>42000</v>
      </c>
      <c r="B38" s="3" t="s">
        <v>125</v>
      </c>
      <c r="C38" s="3" t="s">
        <v>256</v>
      </c>
      <c r="D38" s="4">
        <v>65.7</v>
      </c>
    </row>
    <row r="39" ht="13.5" customHeight="1" spans="1:4">
      <c r="A39" s="2">
        <v>41983</v>
      </c>
      <c r="B39" s="3" t="s">
        <v>125</v>
      </c>
      <c r="C39" s="3" t="s">
        <v>257</v>
      </c>
      <c r="D39" s="4">
        <v>16.15</v>
      </c>
    </row>
    <row r="40" ht="13.5" customHeight="1" spans="1:4">
      <c r="A40" s="2">
        <v>42001</v>
      </c>
      <c r="B40" s="3" t="s">
        <v>125</v>
      </c>
      <c r="C40" s="3" t="s">
        <v>258</v>
      </c>
      <c r="D40" s="4">
        <v>55.5</v>
      </c>
    </row>
    <row r="41" ht="13.5" customHeight="1" spans="1:4">
      <c r="A41" s="2">
        <v>42001</v>
      </c>
      <c r="B41" s="3" t="s">
        <v>125</v>
      </c>
      <c r="C41" s="3" t="s">
        <v>259</v>
      </c>
      <c r="D41" s="4">
        <v>240</v>
      </c>
    </row>
    <row r="42" ht="13.5" customHeight="1" spans="1:4">
      <c r="A42" s="2">
        <v>42001</v>
      </c>
      <c r="B42" s="3" t="s">
        <v>260</v>
      </c>
      <c r="C42" s="3" t="s">
        <v>261</v>
      </c>
      <c r="D42" s="4">
        <v>22.9</v>
      </c>
    </row>
    <row r="43" ht="13.5" customHeight="1" spans="1:4">
      <c r="A43" s="2">
        <v>41974</v>
      </c>
      <c r="B43" s="3" t="s">
        <v>127</v>
      </c>
      <c r="C43" s="3" t="s">
        <v>262</v>
      </c>
      <c r="D43" s="4">
        <v>100</v>
      </c>
    </row>
    <row r="44" ht="13.5" customHeight="1" spans="1:4">
      <c r="A44" s="2">
        <v>41986</v>
      </c>
      <c r="B44" s="3" t="s">
        <v>127</v>
      </c>
      <c r="C44" s="3" t="s">
        <v>263</v>
      </c>
      <c r="D44" s="4">
        <v>38.61</v>
      </c>
    </row>
    <row r="45" ht="13.5" customHeight="1" spans="1:4">
      <c r="A45" s="2">
        <v>42000</v>
      </c>
      <c r="B45" s="3" t="s">
        <v>127</v>
      </c>
      <c r="C45" s="3" t="s">
        <v>264</v>
      </c>
      <c r="D45" s="4">
        <v>1385.25</v>
      </c>
    </row>
    <row r="46" ht="13.5" customHeight="1" spans="1:4">
      <c r="A46" s="2">
        <v>41986</v>
      </c>
      <c r="B46" s="3" t="s">
        <v>204</v>
      </c>
      <c r="C46" s="3" t="s">
        <v>265</v>
      </c>
      <c r="D46" s="4">
        <v>408</v>
      </c>
    </row>
    <row r="47" ht="13.5" customHeight="1" spans="1:4">
      <c r="A47" s="2">
        <v>41986</v>
      </c>
      <c r="B47" s="3" t="s">
        <v>204</v>
      </c>
      <c r="C47" s="3" t="s">
        <v>25</v>
      </c>
      <c r="D47" s="4">
        <v>53.25</v>
      </c>
    </row>
    <row r="48" ht="13.5" customHeight="1" spans="1:4">
      <c r="A48" s="2">
        <v>41993</v>
      </c>
      <c r="B48" s="3" t="s">
        <v>204</v>
      </c>
      <c r="C48" s="3" t="s">
        <v>266</v>
      </c>
      <c r="D48" s="4">
        <v>30.55</v>
      </c>
    </row>
    <row r="49" ht="13.5" customHeight="1" spans="1:4">
      <c r="A49" s="2">
        <v>42002</v>
      </c>
      <c r="B49" s="3" t="s">
        <v>204</v>
      </c>
      <c r="C49" s="3" t="s">
        <v>166</v>
      </c>
      <c r="D49" s="4">
        <v>70.2</v>
      </c>
    </row>
    <row r="50" ht="13.5" customHeight="1" spans="1:4">
      <c r="A50" s="2">
        <v>42002</v>
      </c>
      <c r="B50" s="3" t="s">
        <v>204</v>
      </c>
      <c r="C50" s="3" t="s">
        <v>108</v>
      </c>
      <c r="D50" s="4">
        <v>182.2</v>
      </c>
    </row>
    <row r="51" ht="13.5" customHeight="1" spans="1:4">
      <c r="A51" s="2">
        <v>41990</v>
      </c>
      <c r="B51" s="3" t="s">
        <v>34</v>
      </c>
      <c r="C51" s="3" t="s">
        <v>267</v>
      </c>
      <c r="D51" s="4">
        <v>8.4</v>
      </c>
    </row>
    <row r="52" ht="13.5" customHeight="1" spans="1:4">
      <c r="A52" s="2">
        <v>41986</v>
      </c>
      <c r="B52" s="3" t="s">
        <v>34</v>
      </c>
      <c r="C52" s="3" t="s">
        <v>268</v>
      </c>
      <c r="D52" s="4">
        <v>30</v>
      </c>
    </row>
    <row r="53" ht="13.5" customHeight="1" spans="1:4">
      <c r="A53" s="2">
        <v>41991</v>
      </c>
      <c r="B53" s="3" t="s">
        <v>34</v>
      </c>
      <c r="C53" s="3" t="s">
        <v>81</v>
      </c>
      <c r="D53" s="4">
        <v>11.6</v>
      </c>
    </row>
    <row r="54" ht="13.5" customHeight="1" spans="1:4">
      <c r="A54" s="2">
        <v>41974</v>
      </c>
      <c r="B54" s="3" t="s">
        <v>36</v>
      </c>
      <c r="C54" s="3" t="s">
        <v>37</v>
      </c>
      <c r="D54" s="4">
        <v>600</v>
      </c>
    </row>
    <row r="55" ht="13.5" customHeight="1" spans="1:4">
      <c r="A55" s="2">
        <v>41974</v>
      </c>
      <c r="B55" s="3" t="s">
        <v>36</v>
      </c>
      <c r="C55" s="3" t="s">
        <v>38</v>
      </c>
      <c r="D55" s="4">
        <v>400</v>
      </c>
    </row>
    <row r="56" ht="13.5" customHeight="1" spans="1:4">
      <c r="A56" s="2">
        <v>41991</v>
      </c>
      <c r="B56" s="3" t="s">
        <v>36</v>
      </c>
      <c r="C56" s="3" t="s">
        <v>269</v>
      </c>
      <c r="D56" s="4">
        <v>363.8</v>
      </c>
    </row>
    <row r="57" ht="13.5" customHeight="1" spans="1:4">
      <c r="A57" s="2">
        <v>41991</v>
      </c>
      <c r="B57" s="3" t="s">
        <v>36</v>
      </c>
      <c r="C57" s="3" t="s">
        <v>270</v>
      </c>
      <c r="D57" s="4">
        <v>71</v>
      </c>
    </row>
    <row r="58" ht="13.5" customHeight="1" spans="1:4">
      <c r="A58" s="2">
        <v>41991</v>
      </c>
      <c r="B58" s="3" t="s">
        <v>36</v>
      </c>
      <c r="C58" s="3" t="s">
        <v>271</v>
      </c>
      <c r="D58" s="4">
        <v>155</v>
      </c>
    </row>
    <row r="59" ht="13.5" customHeight="1" spans="1:4">
      <c r="A59" s="2">
        <v>41991</v>
      </c>
      <c r="B59" s="3" t="s">
        <v>36</v>
      </c>
      <c r="C59" s="3" t="s">
        <v>272</v>
      </c>
      <c r="D59" s="4">
        <v>88</v>
      </c>
    </row>
    <row r="60" ht="13.5" customHeight="1" spans="1:4">
      <c r="A60" s="2">
        <v>41993</v>
      </c>
      <c r="B60" s="3" t="s">
        <v>36</v>
      </c>
      <c r="C60" s="3" t="s">
        <v>273</v>
      </c>
      <c r="D60" s="4">
        <v>104.9</v>
      </c>
    </row>
    <row r="61" ht="13.5" customHeight="1" spans="1:4">
      <c r="A61" s="2">
        <v>41994</v>
      </c>
      <c r="B61" s="3" t="s">
        <v>36</v>
      </c>
      <c r="C61" s="3" t="s">
        <v>274</v>
      </c>
      <c r="D61" s="4">
        <v>41.6</v>
      </c>
    </row>
    <row r="62" ht="13.5" customHeight="1" spans="1:4">
      <c r="A62" s="2">
        <v>42004</v>
      </c>
      <c r="B62" s="3" t="s">
        <v>36</v>
      </c>
      <c r="C62" s="3" t="s">
        <v>275</v>
      </c>
      <c r="D62" s="4">
        <v>26</v>
      </c>
    </row>
    <row r="63" ht="13.5" customHeight="1" spans="1:4">
      <c r="A63" s="2">
        <v>41994</v>
      </c>
      <c r="B63" s="3" t="s">
        <v>36</v>
      </c>
      <c r="C63" s="3" t="s">
        <v>276</v>
      </c>
      <c r="D63" s="4">
        <v>20</v>
      </c>
    </row>
    <row r="64" ht="13.5" customHeight="1" spans="1:4">
      <c r="A64" s="2">
        <v>41994</v>
      </c>
      <c r="B64" s="3" t="s">
        <v>36</v>
      </c>
      <c r="C64" s="3" t="s">
        <v>277</v>
      </c>
      <c r="D64" s="4">
        <v>23</v>
      </c>
    </row>
    <row r="65" ht="13.5" customHeight="1" spans="1:4">
      <c r="A65" s="2">
        <v>41994</v>
      </c>
      <c r="B65" s="3" t="s">
        <v>36</v>
      </c>
      <c r="C65" s="3" t="s">
        <v>278</v>
      </c>
      <c r="D65" s="4">
        <v>12.5</v>
      </c>
    </row>
    <row r="66" ht="13.5" customHeight="1" spans="1:4">
      <c r="A66" s="2">
        <v>41994</v>
      </c>
      <c r="B66" s="3" t="s">
        <v>36</v>
      </c>
      <c r="C66" s="3" t="s">
        <v>279</v>
      </c>
      <c r="D66" s="4">
        <v>30</v>
      </c>
    </row>
    <row r="67" ht="13.5" customHeight="1" spans="1:4">
      <c r="A67" s="2">
        <v>41974</v>
      </c>
      <c r="B67" s="3" t="s">
        <v>39</v>
      </c>
      <c r="C67" s="3" t="s">
        <v>41</v>
      </c>
      <c r="D67" s="4">
        <v>80</v>
      </c>
    </row>
    <row r="68" ht="13.5" customHeight="1" spans="1:4">
      <c r="A68" s="2">
        <v>41974</v>
      </c>
      <c r="B68" s="3" t="s">
        <v>39</v>
      </c>
      <c r="C68" s="3" t="s">
        <v>42</v>
      </c>
      <c r="D68" s="4">
        <v>90</v>
      </c>
    </row>
    <row r="69" ht="13.5" customHeight="1" spans="1:4">
      <c r="A69" s="2">
        <v>41979</v>
      </c>
      <c r="B69" s="3" t="s">
        <v>39</v>
      </c>
      <c r="C69" s="3" t="s">
        <v>83</v>
      </c>
      <c r="D69" s="4">
        <v>65.24</v>
      </c>
    </row>
    <row r="70" ht="13.5" customHeight="1" spans="1:4">
      <c r="A70" s="2">
        <v>41975</v>
      </c>
      <c r="B70" s="3" t="s">
        <v>39</v>
      </c>
      <c r="C70" s="3" t="s">
        <v>101</v>
      </c>
      <c r="D70" s="4">
        <v>50</v>
      </c>
    </row>
    <row r="71" ht="13.5" customHeight="1" spans="1:4">
      <c r="A71" s="2">
        <v>41987</v>
      </c>
      <c r="B71" s="3" t="s">
        <v>39</v>
      </c>
      <c r="C71" s="3" t="s">
        <v>83</v>
      </c>
      <c r="D71" s="4">
        <v>64.63</v>
      </c>
    </row>
    <row r="72" ht="13.5" customHeight="1" spans="1:4">
      <c r="A72" s="2">
        <v>41986</v>
      </c>
      <c r="B72" s="3" t="s">
        <v>39</v>
      </c>
      <c r="C72" s="3" t="s">
        <v>101</v>
      </c>
      <c r="D72" s="4">
        <v>50</v>
      </c>
    </row>
    <row r="73" ht="13.5" customHeight="1" spans="1:4">
      <c r="A73" s="2">
        <v>41998</v>
      </c>
      <c r="B73" s="3" t="s">
        <v>39</v>
      </c>
      <c r="C73" s="3" t="s">
        <v>83</v>
      </c>
      <c r="D73" s="4">
        <v>17.2</v>
      </c>
    </row>
    <row r="74" ht="13.5" customHeight="1" spans="1:4">
      <c r="A74" s="2">
        <v>42002</v>
      </c>
      <c r="B74" s="3" t="s">
        <v>39</v>
      </c>
      <c r="C74" s="3" t="s">
        <v>101</v>
      </c>
      <c r="D74" s="4">
        <v>50</v>
      </c>
    </row>
    <row r="75" ht="13.5" customHeight="1" spans="1:4">
      <c r="A75" s="2">
        <v>42002</v>
      </c>
      <c r="B75" s="3" t="s">
        <v>39</v>
      </c>
      <c r="C75" s="3" t="s">
        <v>83</v>
      </c>
      <c r="D75" s="4">
        <v>67.5</v>
      </c>
    </row>
    <row r="76" ht="13.5" customHeight="1" spans="1:4">
      <c r="A76" s="2"/>
      <c r="D76" s="4"/>
    </row>
    <row r="77" ht="13.5" customHeight="1" spans="1:4">
      <c r="A77" s="21"/>
      <c r="D77" s="4">
        <f>SUM(D2:D63)</f>
        <v>6436.76</v>
      </c>
    </row>
    <row r="78" ht="13.5" customHeight="1" spans="1:1">
      <c r="A78" s="21"/>
    </row>
    <row r="79" ht="13.5" customHeight="1" spans="1:1">
      <c r="A79" s="21"/>
    </row>
    <row r="80" ht="13.5" customHeight="1" spans="1:1">
      <c r="A80" s="21"/>
    </row>
    <row r="81" ht="13.5" customHeight="1" spans="1:1">
      <c r="A81" s="21"/>
    </row>
    <row r="82" ht="13.5" customHeight="1" spans="1:1">
      <c r="A82" s="21"/>
    </row>
    <row r="83" ht="13.5" customHeight="1" spans="1:1">
      <c r="A83" s="21"/>
    </row>
    <row r="84" ht="13.5" customHeight="1" spans="1:1">
      <c r="A84" s="21"/>
    </row>
    <row r="85" ht="13.5" customHeight="1" spans="1:1">
      <c r="A85" s="21"/>
    </row>
    <row r="86" ht="13.5" customHeight="1" spans="1:1">
      <c r="A86" s="21"/>
    </row>
    <row r="87" ht="13.5" customHeight="1" spans="1:1">
      <c r="A87" s="21"/>
    </row>
    <row r="88" ht="13.5" customHeight="1" spans="1:1">
      <c r="A88" s="21"/>
    </row>
    <row r="89" ht="13.5" customHeight="1" spans="1:1">
      <c r="A89" s="21"/>
    </row>
    <row r="90" ht="13.5" customHeight="1" spans="1:1">
      <c r="A90" s="21"/>
    </row>
    <row r="91" ht="13.5" customHeight="1" spans="1:1">
      <c r="A91" s="21"/>
    </row>
    <row r="92" ht="13.5" customHeight="1" spans="1:1">
      <c r="A92" s="21"/>
    </row>
    <row r="93" ht="13.5" customHeight="1" spans="1:1">
      <c r="A93" s="21"/>
    </row>
    <row r="94" ht="13.5" customHeight="1" spans="1:1">
      <c r="A94" s="21"/>
    </row>
    <row r="95" ht="13.5" customHeight="1" spans="1:1">
      <c r="A95" s="21"/>
    </row>
    <row r="96" ht="13.5" customHeight="1" spans="1:1">
      <c r="A96" s="21"/>
    </row>
    <row r="97" ht="13.5" customHeight="1" spans="1:1">
      <c r="A97" s="21"/>
    </row>
    <row r="98" ht="13.5" customHeight="1" spans="1:1">
      <c r="A98" s="21"/>
    </row>
    <row r="99" ht="13.5" customHeight="1" spans="1:1">
      <c r="A99" s="21"/>
    </row>
    <row r="100" ht="13.5" customHeight="1" spans="1:1">
      <c r="A100" s="21"/>
    </row>
    <row r="101" ht="13.5" customHeight="1" spans="1:1">
      <c r="A101" s="21"/>
    </row>
    <row r="102" ht="13.5" customHeight="1" spans="1:1">
      <c r="A102" s="21"/>
    </row>
    <row r="103" ht="13.5" customHeight="1" spans="1:1">
      <c r="A103" s="21"/>
    </row>
    <row r="104" ht="13.5" customHeight="1" spans="1:1">
      <c r="A104" s="21"/>
    </row>
    <row r="105" ht="13.5" customHeight="1" spans="1:1">
      <c r="A105" s="21"/>
    </row>
    <row r="106" ht="13.5" customHeight="1" spans="1:1">
      <c r="A106" s="21"/>
    </row>
    <row r="107" ht="13.5" customHeight="1" spans="1:1">
      <c r="A107" s="21"/>
    </row>
    <row r="108" ht="13.5" customHeight="1" spans="1:1">
      <c r="A108" s="21"/>
    </row>
    <row r="109" ht="13.5" customHeight="1" spans="1:1">
      <c r="A109" s="21"/>
    </row>
    <row r="110" ht="13.5" customHeight="1" spans="1:1">
      <c r="A110" s="21"/>
    </row>
    <row r="111" ht="13.5" customHeight="1" spans="1:1">
      <c r="A111" s="21"/>
    </row>
    <row r="112" ht="13.5" customHeight="1" spans="1:1">
      <c r="A112" s="21"/>
    </row>
    <row r="113" ht="13.5" customHeight="1" spans="1:1">
      <c r="A113" s="21"/>
    </row>
    <row r="114" ht="13.5" customHeight="1" spans="1:1">
      <c r="A114" s="21"/>
    </row>
    <row r="115" ht="13.5" customHeight="1" spans="1:1">
      <c r="A115" s="21"/>
    </row>
    <row r="116" ht="13.5" customHeight="1" spans="1:1">
      <c r="A116" s="21"/>
    </row>
    <row r="117" ht="13.5" customHeight="1" spans="1:1">
      <c r="A117" s="21"/>
    </row>
    <row r="118" ht="13.5" customHeight="1" spans="1:1">
      <c r="A118" s="21"/>
    </row>
    <row r="119" ht="13.5" customHeight="1" spans="1:1">
      <c r="A119" s="21"/>
    </row>
    <row r="120" ht="13.5" customHeight="1" spans="1:1">
      <c r="A120" s="21"/>
    </row>
    <row r="121" ht="13.5" customHeight="1" spans="1:1">
      <c r="A121" s="21"/>
    </row>
    <row r="122" ht="13.5" customHeight="1" spans="1:1">
      <c r="A122" s="21"/>
    </row>
    <row r="123" ht="13.5" customHeight="1" spans="1:1">
      <c r="A123" s="21"/>
    </row>
    <row r="124" ht="13.5" customHeight="1" spans="1:1">
      <c r="A124" s="21"/>
    </row>
    <row r="125" ht="13.5" customHeight="1" spans="1:1">
      <c r="A125" s="21"/>
    </row>
    <row r="126" ht="13.5" customHeight="1" spans="1:1">
      <c r="A126" s="21"/>
    </row>
    <row r="127" ht="13.5" customHeight="1" spans="1:1">
      <c r="A127" s="21"/>
    </row>
    <row r="128" ht="13.5" customHeight="1" spans="1:1">
      <c r="A128" s="21"/>
    </row>
    <row r="129" ht="13.5" customHeight="1" spans="1:1">
      <c r="A129" s="21"/>
    </row>
    <row r="130" ht="13.5" customHeight="1" spans="1:1">
      <c r="A130" s="21"/>
    </row>
    <row r="131" ht="13.5" customHeight="1" spans="1:1">
      <c r="A131" s="21"/>
    </row>
    <row r="132" ht="13.5" customHeight="1" spans="1:1">
      <c r="A132" s="21"/>
    </row>
    <row r="133" ht="13.5" customHeight="1" spans="1:1">
      <c r="A133" s="21"/>
    </row>
    <row r="134" ht="13.5" customHeight="1" spans="1:1">
      <c r="A134" s="21"/>
    </row>
    <row r="135" ht="13.5" customHeight="1" spans="1:1">
      <c r="A135" s="21"/>
    </row>
    <row r="136" ht="13.5" customHeight="1" spans="1:1">
      <c r="A136" s="21"/>
    </row>
    <row r="137" ht="13.5" customHeight="1" spans="1:1">
      <c r="A137" s="21"/>
    </row>
    <row r="138" ht="13.5" customHeight="1" spans="1:1">
      <c r="A138" s="21"/>
    </row>
    <row r="139" ht="13.5" customHeight="1" spans="1:1">
      <c r="A139" s="21"/>
    </row>
    <row r="140" ht="13.5" customHeight="1" spans="1:1">
      <c r="A140" s="21"/>
    </row>
    <row r="141" ht="13.5" customHeight="1" spans="1:1">
      <c r="A141" s="21"/>
    </row>
    <row r="142" ht="13.5" customHeight="1" spans="1:1">
      <c r="A142" s="21"/>
    </row>
    <row r="143" ht="13.5" customHeight="1" spans="1:1">
      <c r="A143" s="21"/>
    </row>
    <row r="144" ht="13.5" customHeight="1" spans="1:1">
      <c r="A144" s="21"/>
    </row>
    <row r="145" ht="13.5" customHeight="1" spans="1:1">
      <c r="A145" s="21"/>
    </row>
    <row r="146" ht="13.5" customHeight="1" spans="1:1">
      <c r="A146" s="21"/>
    </row>
    <row r="147" ht="13.5" customHeight="1" spans="1:1">
      <c r="A147" s="21"/>
    </row>
    <row r="148" ht="13.5" customHeight="1" spans="1:1">
      <c r="A148" s="21"/>
    </row>
    <row r="149" ht="13.5" customHeight="1" spans="1:1">
      <c r="A149" s="21"/>
    </row>
    <row r="150" ht="13.5" customHeight="1" spans="1:1">
      <c r="A150" s="21"/>
    </row>
    <row r="151" ht="13.5" customHeight="1" spans="1:1">
      <c r="A151" s="21"/>
    </row>
    <row r="152" ht="13.5" customHeight="1" spans="1:1">
      <c r="A152" s="21"/>
    </row>
    <row r="153" ht="13.5" customHeight="1" spans="1:1">
      <c r="A153" s="21"/>
    </row>
    <row r="154" ht="13.5" customHeight="1" spans="1:1">
      <c r="A154" s="21"/>
    </row>
    <row r="155" ht="13.5" customHeight="1" spans="1:1">
      <c r="A155" s="21"/>
    </row>
    <row r="156" ht="13.5" customHeight="1" spans="1:1">
      <c r="A156" s="21"/>
    </row>
    <row r="157" ht="13.5" customHeight="1" spans="1:1">
      <c r="A157" s="21"/>
    </row>
    <row r="158" ht="13.5" customHeight="1" spans="1:1">
      <c r="A158" s="21"/>
    </row>
    <row r="159" ht="13.5" customHeight="1" spans="1:1">
      <c r="A159" s="21"/>
    </row>
    <row r="160" ht="13.5" customHeight="1" spans="1:1">
      <c r="A160" s="21"/>
    </row>
    <row r="161" ht="13.5" customHeight="1" spans="1:1">
      <c r="A161" s="21"/>
    </row>
    <row r="162" ht="13.5" customHeight="1" spans="1:1">
      <c r="A162" s="21"/>
    </row>
    <row r="163" ht="13.5" customHeight="1" spans="1:1">
      <c r="A163" s="21"/>
    </row>
    <row r="164" ht="13.5" customHeight="1" spans="1:1">
      <c r="A164" s="21"/>
    </row>
    <row r="165" ht="13.5" customHeight="1" spans="1:1">
      <c r="A165" s="21"/>
    </row>
    <row r="166" ht="13.5" customHeight="1" spans="1:1">
      <c r="A166" s="21"/>
    </row>
    <row r="167" ht="13.5" customHeight="1" spans="1:1">
      <c r="A167" s="21"/>
    </row>
    <row r="168" ht="13.5" customHeight="1" spans="1:1">
      <c r="A168" s="21"/>
    </row>
    <row r="169" ht="13.5" customHeight="1" spans="1:1">
      <c r="A169" s="21"/>
    </row>
    <row r="170" ht="13.5" customHeight="1" spans="1:1">
      <c r="A170" s="21"/>
    </row>
    <row r="171" ht="13.5" customHeight="1" spans="1:1">
      <c r="A171" s="21"/>
    </row>
    <row r="172" ht="13.5" customHeight="1" spans="1:1">
      <c r="A172" s="21"/>
    </row>
    <row r="173" ht="13.5" customHeight="1" spans="1:1">
      <c r="A173" s="21"/>
    </row>
    <row r="174" ht="13.5" customHeight="1" spans="1:1">
      <c r="A174" s="21"/>
    </row>
    <row r="175" ht="13.5" customHeight="1" spans="1:1">
      <c r="A175" s="21"/>
    </row>
    <row r="176" ht="13.5" customHeight="1" spans="1:1">
      <c r="A176" s="21"/>
    </row>
    <row r="177" ht="13.5" customHeight="1" spans="1:1">
      <c r="A177" s="21"/>
    </row>
    <row r="178" ht="13.5" customHeight="1" spans="1:1">
      <c r="A178" s="21"/>
    </row>
    <row r="179" ht="13.5" customHeight="1" spans="1:1">
      <c r="A179" s="21"/>
    </row>
    <row r="180" ht="13.5" customHeight="1" spans="1:1">
      <c r="A180" s="21"/>
    </row>
    <row r="181" ht="13.5" customHeight="1" spans="1:1">
      <c r="A181" s="21"/>
    </row>
    <row r="182" ht="13.5" customHeight="1" spans="1:1">
      <c r="A182" s="21"/>
    </row>
    <row r="183" ht="13.5" customHeight="1" spans="1:1">
      <c r="A183" s="21"/>
    </row>
    <row r="184" ht="13.5" customHeight="1" spans="1:1">
      <c r="A184" s="21"/>
    </row>
    <row r="185" ht="13.5" customHeight="1" spans="1:1">
      <c r="A185" s="21"/>
    </row>
    <row r="186" ht="13.5" customHeight="1" spans="1:1">
      <c r="A186" s="21"/>
    </row>
    <row r="187" ht="13.5" customHeight="1" spans="1:1">
      <c r="A187" s="21"/>
    </row>
    <row r="188" ht="13.5" customHeight="1" spans="1:1">
      <c r="A188" s="21"/>
    </row>
    <row r="189" ht="13.5" customHeight="1" spans="1:1">
      <c r="A189" s="21"/>
    </row>
    <row r="190" ht="13.5" customHeight="1" spans="1:1">
      <c r="A190" s="21"/>
    </row>
    <row r="191" ht="13.5" customHeight="1" spans="1:1">
      <c r="A191" s="21"/>
    </row>
    <row r="192" ht="13.5" customHeight="1" spans="1:1">
      <c r="A192" s="21"/>
    </row>
    <row r="193" ht="13.5" customHeight="1" spans="1:1">
      <c r="A193" s="21"/>
    </row>
    <row r="194" ht="13.5" customHeight="1" spans="1:1">
      <c r="A194" s="21"/>
    </row>
    <row r="195" ht="13.5" customHeight="1" spans="1:1">
      <c r="A195" s="21"/>
    </row>
    <row r="196" ht="13.5" customHeight="1" spans="1:1">
      <c r="A196" s="21"/>
    </row>
    <row r="197" ht="13.5" customHeight="1" spans="1:1">
      <c r="A197" s="21"/>
    </row>
    <row r="198" ht="13.5" customHeight="1" spans="1:1">
      <c r="A198" s="21"/>
    </row>
    <row r="199" ht="13.5" customHeight="1" spans="1:1">
      <c r="A199" s="21"/>
    </row>
    <row r="200" ht="13.5" customHeight="1" spans="1:1">
      <c r="A200" s="21"/>
    </row>
    <row r="201" ht="13.5" customHeight="1" spans="1:1">
      <c r="A201" s="21"/>
    </row>
    <row r="202" ht="13.5" customHeight="1" spans="1:1">
      <c r="A202" s="21"/>
    </row>
    <row r="203" ht="13.5" customHeight="1" spans="1:1">
      <c r="A203" s="21"/>
    </row>
    <row r="204" ht="13.5" customHeight="1" spans="1:1">
      <c r="A204" s="21"/>
    </row>
    <row r="205" ht="13.5" customHeight="1" spans="1:1">
      <c r="A205" s="21"/>
    </row>
    <row r="206" ht="13.5" customHeight="1" spans="1:1">
      <c r="A206" s="21"/>
    </row>
    <row r="207" ht="13.5" customHeight="1" spans="1:1">
      <c r="A207" s="21"/>
    </row>
    <row r="208" ht="13.5" customHeight="1" spans="1:1">
      <c r="A208" s="21"/>
    </row>
    <row r="209" ht="13.5" customHeight="1" spans="1:1">
      <c r="A209" s="21"/>
    </row>
    <row r="210" ht="13.5" customHeight="1" spans="1:1">
      <c r="A210" s="21"/>
    </row>
    <row r="211" ht="13.5" customHeight="1" spans="1:1">
      <c r="A211" s="21"/>
    </row>
    <row r="212" ht="13.5" customHeight="1" spans="1:1">
      <c r="A212" s="21"/>
    </row>
    <row r="213" ht="13.5" customHeight="1" spans="1:1">
      <c r="A213" s="21"/>
    </row>
    <row r="214" ht="13.5" customHeight="1" spans="1:1">
      <c r="A214" s="21"/>
    </row>
    <row r="215" ht="13.5" customHeight="1" spans="1:1">
      <c r="A215" s="21"/>
    </row>
    <row r="216" ht="13.5" customHeight="1" spans="1:1">
      <c r="A216" s="21"/>
    </row>
    <row r="217" ht="13.5" customHeight="1" spans="1:1">
      <c r="A217" s="21"/>
    </row>
    <row r="218" ht="13.5" customHeight="1" spans="1:1">
      <c r="A218" s="21"/>
    </row>
    <row r="219" ht="13.5" customHeight="1" spans="1:1">
      <c r="A219" s="21"/>
    </row>
    <row r="220" ht="13.5" customHeight="1" spans="1:1">
      <c r="A220" s="21"/>
    </row>
    <row r="221" ht="13.5" customHeight="1" spans="1:1">
      <c r="A221" s="21"/>
    </row>
    <row r="222" ht="13.5" customHeight="1" spans="1:1">
      <c r="A222" s="21"/>
    </row>
    <row r="223" ht="13.5" customHeight="1" spans="1:1">
      <c r="A223" s="21"/>
    </row>
    <row r="224" ht="13.5" customHeight="1" spans="1:1">
      <c r="A224" s="21"/>
    </row>
    <row r="225" ht="13.5" customHeight="1" spans="1:1">
      <c r="A225" s="21"/>
    </row>
    <row r="226" ht="13.5" customHeight="1" spans="1:1">
      <c r="A226" s="21"/>
    </row>
    <row r="227" ht="13.5" customHeight="1" spans="1:1">
      <c r="A227" s="21"/>
    </row>
    <row r="228" ht="13.5" customHeight="1" spans="1:1">
      <c r="A228" s="21"/>
    </row>
    <row r="229" ht="13.5" customHeight="1" spans="1:1">
      <c r="A229" s="21"/>
    </row>
    <row r="230" ht="13.5" customHeight="1" spans="1:1">
      <c r="A230" s="21"/>
    </row>
    <row r="231" ht="13.5" customHeight="1" spans="1:1">
      <c r="A231" s="21"/>
    </row>
    <row r="232" ht="13.5" customHeight="1" spans="1:1">
      <c r="A232" s="21"/>
    </row>
    <row r="233" ht="13.5" customHeight="1" spans="1:1">
      <c r="A233" s="21"/>
    </row>
    <row r="234" ht="13.5" customHeight="1" spans="1:1">
      <c r="A234" s="21"/>
    </row>
    <row r="235" ht="13.5" customHeight="1" spans="1:1">
      <c r="A235" s="21"/>
    </row>
    <row r="236" ht="13.5" customHeight="1" spans="1:1">
      <c r="A236" s="21"/>
    </row>
    <row r="237" ht="13.5" customHeight="1" spans="1:1">
      <c r="A237" s="21"/>
    </row>
    <row r="238" ht="13.5" customHeight="1" spans="1:1">
      <c r="A238" s="21"/>
    </row>
    <row r="239" ht="13.5" customHeight="1" spans="1:1">
      <c r="A239" s="21"/>
    </row>
    <row r="240" ht="13.5" customHeight="1" spans="1:1">
      <c r="A240" s="21"/>
    </row>
    <row r="241" ht="13.5" customHeight="1" spans="1:1">
      <c r="A241" s="21"/>
    </row>
    <row r="242" ht="13.5" customHeight="1" spans="1:1">
      <c r="A242" s="21"/>
    </row>
    <row r="243" ht="13.5" customHeight="1" spans="1:1">
      <c r="A243" s="21"/>
    </row>
    <row r="244" ht="13.5" customHeight="1" spans="1:1">
      <c r="A244" s="21"/>
    </row>
    <row r="245" ht="13.5" customHeight="1" spans="1:1">
      <c r="A245" s="21"/>
    </row>
    <row r="246" ht="13.5" customHeight="1" spans="1:1">
      <c r="A246" s="21"/>
    </row>
    <row r="247" ht="13.5" customHeight="1" spans="1:1">
      <c r="A247" s="21"/>
    </row>
    <row r="248" ht="13.5" customHeight="1" spans="1:1">
      <c r="A248" s="21"/>
    </row>
    <row r="249" ht="13.5" customHeight="1" spans="1:1">
      <c r="A249" s="21"/>
    </row>
    <row r="250" ht="13.5" customHeight="1" spans="1:1">
      <c r="A250" s="21"/>
    </row>
    <row r="251" ht="13.5" customHeight="1" spans="1:1">
      <c r="A251" s="21"/>
    </row>
    <row r="252" ht="13.5" customHeight="1" spans="1:1">
      <c r="A252" s="21"/>
    </row>
    <row r="253" ht="13.5" customHeight="1" spans="1:1">
      <c r="A253" s="21"/>
    </row>
    <row r="254" ht="13.5" customHeight="1" spans="1:1">
      <c r="A254" s="21"/>
    </row>
    <row r="255" ht="13.5" customHeight="1" spans="1:1">
      <c r="A255" s="21"/>
    </row>
    <row r="256" ht="13.5" customHeight="1" spans="1:1">
      <c r="A256" s="21"/>
    </row>
    <row r="257" ht="13.5" customHeight="1" spans="1:1">
      <c r="A257" s="21"/>
    </row>
    <row r="258" ht="13.5" customHeight="1" spans="1:1">
      <c r="A258" s="21"/>
    </row>
    <row r="259" ht="13.5" customHeight="1" spans="1:1">
      <c r="A259" s="21"/>
    </row>
    <row r="260" ht="13.5" customHeight="1" spans="1:1">
      <c r="A260" s="21"/>
    </row>
    <row r="261" ht="13.5" customHeight="1" spans="1:1">
      <c r="A261" s="21"/>
    </row>
    <row r="262" ht="13.5" customHeight="1" spans="1:1">
      <c r="A262" s="21"/>
    </row>
    <row r="263" ht="13.5" customHeight="1" spans="1:1">
      <c r="A263" s="21"/>
    </row>
    <row r="264" ht="13.5" customHeight="1" spans="1:1">
      <c r="A264" s="21"/>
    </row>
    <row r="265" ht="13.5" customHeight="1" spans="1:1">
      <c r="A265" s="21"/>
    </row>
    <row r="266" ht="13.5" customHeight="1" spans="1:1">
      <c r="A266" s="21"/>
    </row>
    <row r="267" ht="13.5" customHeight="1" spans="1:1">
      <c r="A267" s="21"/>
    </row>
    <row r="268" ht="13.5" customHeight="1" spans="1:1">
      <c r="A268" s="21"/>
    </row>
    <row r="269" ht="13.5" customHeight="1" spans="1:1">
      <c r="A269" s="21"/>
    </row>
    <row r="270" ht="13.5" customHeight="1" spans="1:1">
      <c r="A270" s="21"/>
    </row>
    <row r="271" ht="13.5" customHeight="1" spans="1:1">
      <c r="A271" s="21"/>
    </row>
    <row r="272" ht="13.5" customHeight="1" spans="1:1">
      <c r="A272" s="21"/>
    </row>
    <row r="273" ht="13.5" customHeight="1" spans="1:1">
      <c r="A273" s="21"/>
    </row>
    <row r="274" ht="13.5" customHeight="1" spans="1:1">
      <c r="A274" s="21"/>
    </row>
    <row r="275" ht="13.5" customHeight="1" spans="1:1">
      <c r="A275" s="21"/>
    </row>
    <row r="276" ht="13.5" customHeight="1" spans="1:1">
      <c r="A276" s="21"/>
    </row>
    <row r="277" ht="13.5" customHeight="1" spans="1:1">
      <c r="A277" s="21"/>
    </row>
    <row r="278" ht="13.5" customHeight="1" spans="1:1">
      <c r="A278" s="21"/>
    </row>
    <row r="279" ht="13.5" customHeight="1" spans="1:1">
      <c r="A279" s="21"/>
    </row>
    <row r="280" ht="13.5" customHeight="1" spans="1:1">
      <c r="A280" s="21"/>
    </row>
    <row r="281" ht="13.5" customHeight="1" spans="1:1">
      <c r="A281" s="21"/>
    </row>
    <row r="282" ht="13.5" customHeight="1" spans="1:1">
      <c r="A282" s="21"/>
    </row>
    <row r="283" ht="13.5" customHeight="1" spans="1:1">
      <c r="A283" s="21"/>
    </row>
    <row r="284" ht="13.5" customHeight="1" spans="1:1">
      <c r="A284" s="21"/>
    </row>
    <row r="285" ht="13.5" customHeight="1" spans="1:1">
      <c r="A285" s="21"/>
    </row>
    <row r="286" ht="13.5" customHeight="1" spans="1:1">
      <c r="A286" s="21"/>
    </row>
    <row r="287" ht="13.5" customHeight="1" spans="1:1">
      <c r="A287" s="21"/>
    </row>
    <row r="288" ht="13.5" customHeight="1" spans="1:1">
      <c r="A288" s="21"/>
    </row>
    <row r="289" ht="13.5" customHeight="1" spans="1:1">
      <c r="A289" s="21"/>
    </row>
    <row r="290" ht="13.5" customHeight="1" spans="1:1">
      <c r="A290" s="21"/>
    </row>
    <row r="291" ht="13.5" customHeight="1" spans="1:1">
      <c r="A291" s="21"/>
    </row>
    <row r="292" ht="13.5" customHeight="1" spans="1:1">
      <c r="A292" s="21"/>
    </row>
    <row r="293" ht="13.5" customHeight="1" spans="1:1">
      <c r="A293" s="21"/>
    </row>
    <row r="294" ht="13.5" customHeight="1" spans="1:1">
      <c r="A294" s="21"/>
    </row>
    <row r="295" ht="13.5" customHeight="1" spans="1:1">
      <c r="A295" s="21"/>
    </row>
    <row r="296" ht="13.5" customHeight="1" spans="1:1">
      <c r="A296" s="21"/>
    </row>
    <row r="297" ht="13.5" customHeight="1" spans="1:1">
      <c r="A297" s="21"/>
    </row>
    <row r="298" ht="13.5" customHeight="1" spans="1:1">
      <c r="A298" s="21"/>
    </row>
    <row r="299" ht="13.5" customHeight="1" spans="1:1">
      <c r="A299" s="21"/>
    </row>
    <row r="300" ht="13.5" customHeight="1" spans="1:1">
      <c r="A300" s="21"/>
    </row>
    <row r="301" ht="13.5" customHeight="1" spans="1:1">
      <c r="A301" s="21"/>
    </row>
    <row r="302" ht="13.5" customHeight="1" spans="1:1">
      <c r="A302" s="21"/>
    </row>
    <row r="303" ht="13.5" customHeight="1" spans="1:1">
      <c r="A303" s="21"/>
    </row>
    <row r="304" ht="13.5" customHeight="1" spans="1:1">
      <c r="A304" s="21"/>
    </row>
    <row r="305" ht="13.5" customHeight="1" spans="1:1">
      <c r="A305" s="21"/>
    </row>
    <row r="306" ht="13.5" customHeight="1" spans="1:1">
      <c r="A306" s="21"/>
    </row>
    <row r="307" ht="13.5" customHeight="1" spans="1:1">
      <c r="A307" s="21"/>
    </row>
    <row r="308" ht="13.5" customHeight="1" spans="1:1">
      <c r="A308" s="21"/>
    </row>
    <row r="309" ht="13.5" customHeight="1" spans="1:1">
      <c r="A309" s="21"/>
    </row>
    <row r="310" ht="13.5" customHeight="1" spans="1:1">
      <c r="A310" s="21"/>
    </row>
    <row r="311" ht="13.5" customHeight="1" spans="1:1">
      <c r="A311" s="21"/>
    </row>
    <row r="312" ht="13.5" customHeight="1" spans="1:1">
      <c r="A312" s="21"/>
    </row>
    <row r="313" ht="13.5" customHeight="1" spans="1:1">
      <c r="A313" s="21"/>
    </row>
    <row r="314" ht="13.5" customHeight="1" spans="1:1">
      <c r="A314" s="21"/>
    </row>
    <row r="315" ht="13.5" customHeight="1" spans="1:1">
      <c r="A315" s="21"/>
    </row>
    <row r="316" ht="13.5" customHeight="1" spans="1:1">
      <c r="A316" s="21"/>
    </row>
    <row r="317" ht="13.5" customHeight="1" spans="1:1">
      <c r="A317" s="21"/>
    </row>
    <row r="318" ht="13.5" customHeight="1" spans="1:1">
      <c r="A318" s="21"/>
    </row>
    <row r="319" ht="13.5" customHeight="1" spans="1:1">
      <c r="A319" s="21"/>
    </row>
    <row r="320" ht="13.5" customHeight="1" spans="1:1">
      <c r="A320" s="21"/>
    </row>
    <row r="321" ht="13.5" customHeight="1" spans="1:1">
      <c r="A321" s="21"/>
    </row>
    <row r="322" ht="13.5" customHeight="1" spans="1:1">
      <c r="A322" s="21"/>
    </row>
    <row r="323" ht="13.5" customHeight="1" spans="1:1">
      <c r="A323" s="21"/>
    </row>
    <row r="324" ht="13.5" customHeight="1" spans="1:1">
      <c r="A324" s="21"/>
    </row>
    <row r="325" ht="13.5" customHeight="1" spans="1:1">
      <c r="A325" s="21"/>
    </row>
    <row r="326" ht="13.5" customHeight="1" spans="1:1">
      <c r="A326" s="21"/>
    </row>
    <row r="327" ht="13.5" customHeight="1" spans="1:1">
      <c r="A327" s="21"/>
    </row>
    <row r="328" ht="13.5" customHeight="1" spans="1:1">
      <c r="A328" s="21"/>
    </row>
    <row r="329" ht="13.5" customHeight="1" spans="1:1">
      <c r="A329" s="21"/>
    </row>
    <row r="330" ht="13.5" customHeight="1" spans="1:1">
      <c r="A330" s="21"/>
    </row>
    <row r="331" ht="13.5" customHeight="1" spans="1:1">
      <c r="A331" s="21"/>
    </row>
    <row r="332" ht="13.5" customHeight="1" spans="1:1">
      <c r="A332" s="21"/>
    </row>
    <row r="333" ht="13.5" customHeight="1" spans="1:1">
      <c r="A333" s="21"/>
    </row>
    <row r="334" ht="13.5" customHeight="1" spans="1:1">
      <c r="A334" s="21"/>
    </row>
    <row r="335" ht="13.5" customHeight="1" spans="1:1">
      <c r="A335" s="21"/>
    </row>
    <row r="336" ht="13.5" customHeight="1" spans="1:1">
      <c r="A336" s="21"/>
    </row>
    <row r="337" ht="13.5" customHeight="1" spans="1:1">
      <c r="A337" s="21"/>
    </row>
    <row r="338" ht="13.5" customHeight="1" spans="1:1">
      <c r="A338" s="21"/>
    </row>
    <row r="339" ht="13.5" customHeight="1" spans="1:1">
      <c r="A339" s="21"/>
    </row>
    <row r="340" ht="13.5" customHeight="1" spans="1:1">
      <c r="A340" s="21"/>
    </row>
    <row r="341" ht="13.5" customHeight="1" spans="1:1">
      <c r="A341" s="21"/>
    </row>
    <row r="342" ht="13.5" customHeight="1" spans="1:1">
      <c r="A342" s="21"/>
    </row>
    <row r="343" ht="13.5" customHeight="1" spans="1:1">
      <c r="A343" s="21"/>
    </row>
    <row r="344" ht="13.5" customHeight="1" spans="1:1">
      <c r="A344" s="21"/>
    </row>
    <row r="345" ht="13.5" customHeight="1" spans="1:1">
      <c r="A345" s="21"/>
    </row>
    <row r="346" ht="13.5" customHeight="1" spans="1:1">
      <c r="A346" s="21"/>
    </row>
    <row r="347" ht="13.5" customHeight="1" spans="1:1">
      <c r="A347" s="21"/>
    </row>
    <row r="348" ht="13.5" customHeight="1" spans="1:1">
      <c r="A348" s="21"/>
    </row>
    <row r="349" ht="13.5" customHeight="1" spans="1:1">
      <c r="A349" s="21"/>
    </row>
    <row r="350" ht="13.5" customHeight="1" spans="1:1">
      <c r="A350" s="21"/>
    </row>
    <row r="351" ht="13.5" customHeight="1" spans="1:1">
      <c r="A351" s="21"/>
    </row>
    <row r="352" ht="13.5" customHeight="1" spans="1:1">
      <c r="A352" s="21"/>
    </row>
    <row r="353" ht="13.5" customHeight="1" spans="1:1">
      <c r="A353" s="21"/>
    </row>
    <row r="354" ht="13.5" customHeight="1" spans="1:1">
      <c r="A354" s="21"/>
    </row>
    <row r="355" ht="13.5" customHeight="1" spans="1:1">
      <c r="A355" s="21"/>
    </row>
    <row r="356" ht="13.5" customHeight="1" spans="1:1">
      <c r="A356" s="21"/>
    </row>
    <row r="357" ht="13.5" customHeight="1" spans="1:1">
      <c r="A357" s="21"/>
    </row>
    <row r="358" ht="13.5" customHeight="1" spans="1:1">
      <c r="A358" s="21"/>
    </row>
    <row r="359" ht="13.5" customHeight="1" spans="1:1">
      <c r="A359" s="21"/>
    </row>
    <row r="360" ht="13.5" customHeight="1" spans="1:1">
      <c r="A360" s="21"/>
    </row>
    <row r="361" ht="13.5" customHeight="1" spans="1:1">
      <c r="A361" s="21"/>
    </row>
    <row r="362" ht="13.5" customHeight="1" spans="1:1">
      <c r="A362" s="21"/>
    </row>
    <row r="363" ht="13.5" customHeight="1" spans="1:1">
      <c r="A363" s="21"/>
    </row>
    <row r="364" ht="13.5" customHeight="1" spans="1:1">
      <c r="A364" s="21"/>
    </row>
    <row r="365" ht="13.5" customHeight="1" spans="1:1">
      <c r="A365" s="21"/>
    </row>
    <row r="366" ht="13.5" customHeight="1" spans="1:1">
      <c r="A366" s="21"/>
    </row>
    <row r="367" ht="13.5" customHeight="1" spans="1:1">
      <c r="A367" s="21"/>
    </row>
    <row r="368" ht="13.5" customHeight="1" spans="1:1">
      <c r="A368" s="21"/>
    </row>
    <row r="369" ht="13.5" customHeight="1" spans="1:1">
      <c r="A369" s="21"/>
    </row>
    <row r="370" ht="13.5" customHeight="1" spans="1:1">
      <c r="A370" s="21"/>
    </row>
    <row r="371" ht="13.5" customHeight="1" spans="1:1">
      <c r="A371" s="21"/>
    </row>
    <row r="372" ht="13.5" customHeight="1" spans="1:1">
      <c r="A372" s="21"/>
    </row>
    <row r="373" ht="13.5" customHeight="1" spans="1:1">
      <c r="A373" s="21"/>
    </row>
    <row r="374" ht="13.5" customHeight="1" spans="1:1">
      <c r="A374" s="21"/>
    </row>
    <row r="375" ht="13.5" customHeight="1" spans="1:1">
      <c r="A375" s="21"/>
    </row>
    <row r="376" ht="13.5" customHeight="1" spans="1:1">
      <c r="A376" s="21"/>
    </row>
    <row r="377" ht="13.5" customHeight="1" spans="1:1">
      <c r="A377" s="21"/>
    </row>
    <row r="378" ht="13.5" customHeight="1" spans="1:1">
      <c r="A378" s="21"/>
    </row>
    <row r="379" ht="13.5" customHeight="1" spans="1:1">
      <c r="A379" s="21"/>
    </row>
    <row r="380" ht="13.5" customHeight="1" spans="1:1">
      <c r="A380" s="21"/>
    </row>
    <row r="381" ht="13.5" customHeight="1" spans="1:1">
      <c r="A381" s="21"/>
    </row>
    <row r="382" ht="13.5" customHeight="1" spans="1:1">
      <c r="A382" s="21"/>
    </row>
    <row r="383" ht="13.5" customHeight="1" spans="1:1">
      <c r="A383" s="21"/>
    </row>
    <row r="384" ht="13.5" customHeight="1" spans="1:1">
      <c r="A384" s="21"/>
    </row>
    <row r="385" ht="13.5" customHeight="1" spans="1:1">
      <c r="A385" s="21"/>
    </row>
    <row r="386" ht="13.5" customHeight="1" spans="1:1">
      <c r="A386" s="21"/>
    </row>
    <row r="387" ht="13.5" customHeight="1" spans="1:1">
      <c r="A387" s="21"/>
    </row>
    <row r="388" ht="13.5" customHeight="1" spans="1:1">
      <c r="A388" s="21"/>
    </row>
    <row r="389" ht="13.5" customHeight="1" spans="1:1">
      <c r="A389" s="21"/>
    </row>
    <row r="390" ht="13.5" customHeight="1" spans="1:1">
      <c r="A390" s="21"/>
    </row>
    <row r="391" ht="13.5" customHeight="1" spans="1:1">
      <c r="A391" s="21"/>
    </row>
    <row r="392" ht="13.5" customHeight="1" spans="1:1">
      <c r="A392" s="21"/>
    </row>
    <row r="393" ht="13.5" customHeight="1" spans="1:1">
      <c r="A393" s="21"/>
    </row>
    <row r="394" ht="13.5" customHeight="1" spans="1:1">
      <c r="A394" s="21"/>
    </row>
    <row r="395" ht="13.5" customHeight="1" spans="1:1">
      <c r="A395" s="21"/>
    </row>
    <row r="396" ht="13.5" customHeight="1" spans="1:1">
      <c r="A396" s="21"/>
    </row>
    <row r="397" ht="13.5" customHeight="1" spans="1:1">
      <c r="A397" s="21"/>
    </row>
    <row r="398" ht="13.5" customHeight="1" spans="1:1">
      <c r="A398" s="21"/>
    </row>
    <row r="399" ht="13.5" customHeight="1" spans="1:1">
      <c r="A399" s="21"/>
    </row>
    <row r="400" ht="13.5" customHeight="1" spans="1:1">
      <c r="A400" s="21"/>
    </row>
    <row r="401" ht="13.5" customHeight="1" spans="1:1">
      <c r="A401" s="21"/>
    </row>
    <row r="402" ht="13.5" customHeight="1" spans="1:1">
      <c r="A402" s="21"/>
    </row>
    <row r="403" ht="13.5" customHeight="1" spans="1:1">
      <c r="A403" s="21"/>
    </row>
    <row r="404" ht="13.5" customHeight="1" spans="1:1">
      <c r="A404" s="21"/>
    </row>
    <row r="405" ht="13.5" customHeight="1" spans="1:1">
      <c r="A405" s="21"/>
    </row>
    <row r="406" ht="13.5" customHeight="1" spans="1:1">
      <c r="A406" s="21"/>
    </row>
    <row r="407" ht="13.5" customHeight="1" spans="1:1">
      <c r="A407" s="21"/>
    </row>
    <row r="408" ht="13.5" customHeight="1" spans="1:1">
      <c r="A408" s="21"/>
    </row>
    <row r="409" ht="13.5" customHeight="1" spans="1:1">
      <c r="A409" s="21"/>
    </row>
    <row r="410" ht="13.5" customHeight="1" spans="1:1">
      <c r="A410" s="21"/>
    </row>
    <row r="411" ht="13.5" customHeight="1" spans="1:1">
      <c r="A411" s="21"/>
    </row>
    <row r="412" ht="13.5" customHeight="1" spans="1:1">
      <c r="A412" s="21"/>
    </row>
    <row r="413" ht="13.5" customHeight="1" spans="1:1">
      <c r="A413" s="21"/>
    </row>
    <row r="414" ht="13.5" customHeight="1" spans="1:1">
      <c r="A414" s="21"/>
    </row>
    <row r="415" ht="13.5" customHeight="1" spans="1:1">
      <c r="A415" s="21"/>
    </row>
    <row r="416" ht="13.5" customHeight="1" spans="1:1">
      <c r="A416" s="21"/>
    </row>
    <row r="417" ht="13.5" customHeight="1" spans="1:1">
      <c r="A417" s="21"/>
    </row>
    <row r="418" ht="13.5" customHeight="1" spans="1:1">
      <c r="A418" s="21"/>
    </row>
    <row r="419" ht="13.5" customHeight="1" spans="1:1">
      <c r="A419" s="21"/>
    </row>
    <row r="420" ht="13.5" customHeight="1" spans="1:1">
      <c r="A420" s="21"/>
    </row>
    <row r="421" ht="13.5" customHeight="1" spans="1:1">
      <c r="A421" s="21"/>
    </row>
    <row r="422" ht="13.5" customHeight="1" spans="1:1">
      <c r="A422" s="21"/>
    </row>
    <row r="423" ht="13.5" customHeight="1" spans="1:1">
      <c r="A423" s="21"/>
    </row>
    <row r="424" ht="13.5" customHeight="1" spans="1:1">
      <c r="A424" s="21"/>
    </row>
    <row r="425" ht="13.5" customHeight="1" spans="1:1">
      <c r="A425" s="21"/>
    </row>
    <row r="426" ht="13.5" customHeight="1" spans="1:1">
      <c r="A426" s="21"/>
    </row>
    <row r="427" ht="13.5" customHeight="1" spans="1:1">
      <c r="A427" s="21"/>
    </row>
    <row r="428" ht="13.5" customHeight="1" spans="1:1">
      <c r="A428" s="21"/>
    </row>
    <row r="429" ht="13.5" customHeight="1" spans="1:1">
      <c r="A429" s="21"/>
    </row>
    <row r="430" ht="13.5" customHeight="1" spans="1:1">
      <c r="A430" s="21"/>
    </row>
    <row r="431" ht="13.5" customHeight="1" spans="1:1">
      <c r="A431" s="21"/>
    </row>
    <row r="432" ht="13.5" customHeight="1" spans="1:1">
      <c r="A432" s="21"/>
    </row>
    <row r="433" ht="13.5" customHeight="1" spans="1:1">
      <c r="A433" s="21"/>
    </row>
    <row r="434" ht="13.5" customHeight="1" spans="1:1">
      <c r="A434" s="21"/>
    </row>
    <row r="435" ht="13.5" customHeight="1" spans="1:1">
      <c r="A435" s="21"/>
    </row>
    <row r="436" ht="13.5" customHeight="1" spans="1:1">
      <c r="A436" s="21"/>
    </row>
    <row r="437" ht="13.5" customHeight="1" spans="1:1">
      <c r="A437" s="21"/>
    </row>
    <row r="438" ht="13.5" customHeight="1" spans="1:1">
      <c r="A438" s="21"/>
    </row>
    <row r="439" ht="13.5" customHeight="1" spans="1:1">
      <c r="A439" s="21"/>
    </row>
    <row r="440" ht="13.5" customHeight="1" spans="1:1">
      <c r="A440" s="21"/>
    </row>
    <row r="441" ht="13.5" customHeight="1" spans="1:1">
      <c r="A441" s="21"/>
    </row>
    <row r="442" ht="13.5" customHeight="1" spans="1:1">
      <c r="A442" s="21"/>
    </row>
    <row r="443" ht="13.5" customHeight="1" spans="1:1">
      <c r="A443" s="21"/>
    </row>
    <row r="444" ht="13.5" customHeight="1" spans="1:1">
      <c r="A444" s="21"/>
    </row>
    <row r="445" ht="13.5" customHeight="1" spans="1:1">
      <c r="A445" s="21"/>
    </row>
    <row r="446" ht="13.5" customHeight="1" spans="1:1">
      <c r="A446" s="21"/>
    </row>
    <row r="447" ht="13.5" customHeight="1" spans="1:1">
      <c r="A447" s="21"/>
    </row>
    <row r="448" ht="13.5" customHeight="1" spans="1:1">
      <c r="A448" s="21"/>
    </row>
    <row r="449" ht="13.5" customHeight="1" spans="1:1">
      <c r="A449" s="21"/>
    </row>
    <row r="450" ht="13.5" customHeight="1" spans="1:1">
      <c r="A450" s="21"/>
    </row>
    <row r="451" ht="13.5" customHeight="1" spans="1:1">
      <c r="A451" s="21"/>
    </row>
    <row r="452" ht="13.5" customHeight="1" spans="1:1">
      <c r="A452" s="21"/>
    </row>
    <row r="453" ht="13.5" customHeight="1" spans="1:1">
      <c r="A453" s="21"/>
    </row>
    <row r="454" ht="13.5" customHeight="1" spans="1:1">
      <c r="A454" s="21"/>
    </row>
    <row r="455" ht="13.5" customHeight="1" spans="1:1">
      <c r="A455" s="21"/>
    </row>
    <row r="456" ht="13.5" customHeight="1" spans="1:1">
      <c r="A456" s="21"/>
    </row>
    <row r="457" ht="13.5" customHeight="1" spans="1:1">
      <c r="A457" s="21"/>
    </row>
    <row r="458" ht="13.5" customHeight="1" spans="1:1">
      <c r="A458" s="21"/>
    </row>
    <row r="459" ht="13.5" customHeight="1" spans="1:1">
      <c r="A459" s="21"/>
    </row>
    <row r="460" ht="13.5" customHeight="1" spans="1:1">
      <c r="A460" s="21"/>
    </row>
    <row r="461" ht="13.5" customHeight="1" spans="1:1">
      <c r="A461" s="21"/>
    </row>
    <row r="462" ht="13.5" customHeight="1" spans="1:1">
      <c r="A462" s="21"/>
    </row>
    <row r="463" ht="13.5" customHeight="1" spans="1:1">
      <c r="A463" s="21"/>
    </row>
    <row r="464" ht="13.5" customHeight="1" spans="1:1">
      <c r="A464" s="21"/>
    </row>
    <row r="465" ht="13.5" customHeight="1" spans="1:1">
      <c r="A465" s="21"/>
    </row>
    <row r="466" ht="13.5" customHeight="1" spans="1:1">
      <c r="A466" s="21"/>
    </row>
    <row r="467" ht="13.5" customHeight="1" spans="1:1">
      <c r="A467" s="21"/>
    </row>
    <row r="468" ht="13.5" customHeight="1" spans="1:1">
      <c r="A468" s="21"/>
    </row>
    <row r="469" ht="13.5" customHeight="1" spans="1:1">
      <c r="A469" s="21"/>
    </row>
    <row r="470" ht="13.5" customHeight="1" spans="1:1">
      <c r="A470" s="21"/>
    </row>
    <row r="471" ht="13.5" customHeight="1" spans="1:1">
      <c r="A471" s="21"/>
    </row>
    <row r="472" ht="13.5" customHeight="1" spans="1:1">
      <c r="A472" s="21"/>
    </row>
    <row r="473" ht="13.5" customHeight="1" spans="1:1">
      <c r="A473" s="21"/>
    </row>
    <row r="474" ht="13.5" customHeight="1" spans="1:1">
      <c r="A474" s="21"/>
    </row>
    <row r="475" ht="13.5" customHeight="1" spans="1:1">
      <c r="A475" s="21"/>
    </row>
    <row r="476" ht="13.5" customHeight="1" spans="1:1">
      <c r="A476" s="21"/>
    </row>
    <row r="477" ht="13.5" customHeight="1" spans="1:1">
      <c r="A477" s="21"/>
    </row>
    <row r="478" ht="13.5" customHeight="1" spans="1:1">
      <c r="A478" s="21"/>
    </row>
    <row r="479" ht="13.5" customHeight="1" spans="1:1">
      <c r="A479" s="21"/>
    </row>
    <row r="480" ht="13.5" customHeight="1" spans="1:1">
      <c r="A480" s="21"/>
    </row>
    <row r="481" ht="13.5" customHeight="1" spans="1:1">
      <c r="A481" s="21"/>
    </row>
    <row r="482" ht="13.5" customHeight="1" spans="1:1">
      <c r="A482" s="21"/>
    </row>
    <row r="483" ht="13.5" customHeight="1" spans="1:1">
      <c r="A483" s="21"/>
    </row>
    <row r="484" ht="13.5" customHeight="1" spans="1:1">
      <c r="A484" s="21"/>
    </row>
    <row r="485" ht="13.5" customHeight="1" spans="1:1">
      <c r="A485" s="21"/>
    </row>
    <row r="486" ht="13.5" customHeight="1" spans="1:1">
      <c r="A486" s="21"/>
    </row>
    <row r="487" ht="13.5" customHeight="1" spans="1:1">
      <c r="A487" s="21"/>
    </row>
    <row r="488" ht="13.5" customHeight="1" spans="1:1">
      <c r="A488" s="21"/>
    </row>
    <row r="489" ht="13.5" customHeight="1" spans="1:1">
      <c r="A489" s="21"/>
    </row>
    <row r="490" ht="13.5" customHeight="1" spans="1:1">
      <c r="A490" s="21"/>
    </row>
    <row r="491" ht="13.5" customHeight="1" spans="1:1">
      <c r="A491" s="21"/>
    </row>
    <row r="492" ht="13.5" customHeight="1" spans="1:1">
      <c r="A492" s="21"/>
    </row>
    <row r="493" ht="13.5" customHeight="1" spans="1:1">
      <c r="A493" s="21"/>
    </row>
    <row r="494" ht="13.5" customHeight="1" spans="1:1">
      <c r="A494" s="21"/>
    </row>
    <row r="495" ht="13.5" customHeight="1" spans="1:1">
      <c r="A495" s="21"/>
    </row>
    <row r="496" ht="13.5" customHeight="1" spans="1:1">
      <c r="A496" s="21"/>
    </row>
    <row r="497" ht="13.5" customHeight="1" spans="1:1">
      <c r="A497" s="21"/>
    </row>
    <row r="498" ht="13.5" customHeight="1" spans="1:1">
      <c r="A498" s="21"/>
    </row>
    <row r="499" ht="13.5" customHeight="1" spans="1:1">
      <c r="A499" s="21"/>
    </row>
    <row r="500" ht="13.5" customHeight="1" spans="1:1">
      <c r="A500" s="21"/>
    </row>
    <row r="501" ht="13.5" customHeight="1" spans="1:1">
      <c r="A501" s="21"/>
    </row>
    <row r="502" ht="13.5" customHeight="1" spans="1:1">
      <c r="A502" s="21"/>
    </row>
    <row r="503" ht="13.5" customHeight="1" spans="1:1">
      <c r="A503" s="21"/>
    </row>
    <row r="504" ht="13.5" customHeight="1" spans="1:1">
      <c r="A504" s="21"/>
    </row>
    <row r="505" ht="13.5" customHeight="1" spans="1:1">
      <c r="A505" s="21"/>
    </row>
    <row r="506" ht="13.5" customHeight="1" spans="1:1">
      <c r="A506" s="21"/>
    </row>
    <row r="507" ht="13.5" customHeight="1" spans="1:1">
      <c r="A507" s="21"/>
    </row>
    <row r="508" ht="13.5" customHeight="1" spans="1:1">
      <c r="A508" s="21"/>
    </row>
    <row r="509" ht="13.5" customHeight="1" spans="1:1">
      <c r="A509" s="21"/>
    </row>
    <row r="510" ht="13.5" customHeight="1" spans="1:1">
      <c r="A510" s="21"/>
    </row>
    <row r="511" ht="13.5" customHeight="1" spans="1:1">
      <c r="A511" s="21"/>
    </row>
    <row r="512" ht="13.5" customHeight="1" spans="1:1">
      <c r="A512" s="21"/>
    </row>
    <row r="513" ht="13.5" customHeight="1" spans="1:1">
      <c r="A513" s="21"/>
    </row>
    <row r="514" ht="13.5" customHeight="1" spans="1:1">
      <c r="A514" s="21"/>
    </row>
    <row r="515" ht="13.5" customHeight="1" spans="1:1">
      <c r="A515" s="21"/>
    </row>
    <row r="516" ht="13.5" customHeight="1" spans="1:1">
      <c r="A516" s="21"/>
    </row>
    <row r="517" ht="13.5" customHeight="1" spans="1:1">
      <c r="A517" s="21"/>
    </row>
    <row r="518" ht="13.5" customHeight="1" spans="1:1">
      <c r="A518" s="21"/>
    </row>
    <row r="519" ht="13.5" customHeight="1" spans="1:1">
      <c r="A519" s="21"/>
    </row>
    <row r="520" ht="13.5" customHeight="1" spans="1:1">
      <c r="A520" s="21"/>
    </row>
    <row r="521" ht="13.5" customHeight="1" spans="1:1">
      <c r="A521" s="21"/>
    </row>
    <row r="522" ht="13.5" customHeight="1" spans="1:1">
      <c r="A522" s="21"/>
    </row>
    <row r="523" ht="13.5" customHeight="1" spans="1:1">
      <c r="A523" s="21"/>
    </row>
    <row r="524" ht="13.5" customHeight="1" spans="1:1">
      <c r="A524" s="21"/>
    </row>
    <row r="525" ht="13.5" customHeight="1" spans="1:1">
      <c r="A525" s="21"/>
    </row>
    <row r="526" ht="13.5" customHeight="1" spans="1:1">
      <c r="A526" s="21"/>
    </row>
    <row r="527" ht="13.5" customHeight="1" spans="1:1">
      <c r="A527" s="21"/>
    </row>
    <row r="528" ht="13.5" customHeight="1" spans="1:1">
      <c r="A528" s="21"/>
    </row>
    <row r="529" ht="13.5" customHeight="1" spans="1:1">
      <c r="A529" s="21"/>
    </row>
    <row r="530" ht="13.5" customHeight="1" spans="1:1">
      <c r="A530" s="21"/>
    </row>
    <row r="531" ht="13.5" customHeight="1" spans="1:1">
      <c r="A531" s="21"/>
    </row>
    <row r="532" ht="13.5" customHeight="1" spans="1:1">
      <c r="A532" s="21"/>
    </row>
    <row r="533" ht="13.5" customHeight="1" spans="1:1">
      <c r="A533" s="21"/>
    </row>
    <row r="534" ht="13.5" customHeight="1" spans="1:1">
      <c r="A534" s="21"/>
    </row>
    <row r="535" ht="13.5" customHeight="1" spans="1:1">
      <c r="A535" s="21"/>
    </row>
    <row r="536" ht="13.5" customHeight="1" spans="1:1">
      <c r="A536" s="21"/>
    </row>
    <row r="537" ht="13.5" customHeight="1" spans="1:1">
      <c r="A537" s="21"/>
    </row>
    <row r="538" ht="13.5" customHeight="1" spans="1:1">
      <c r="A538" s="21"/>
    </row>
    <row r="539" ht="13.5" customHeight="1" spans="1:1">
      <c r="A539" s="21"/>
    </row>
    <row r="540" ht="13.5" customHeight="1" spans="1:1">
      <c r="A540" s="21"/>
    </row>
    <row r="541" ht="13.5" customHeight="1" spans="1:1">
      <c r="A541" s="21"/>
    </row>
    <row r="542" ht="13.5" customHeight="1" spans="1:1">
      <c r="A542" s="21"/>
    </row>
    <row r="543" ht="13.5" customHeight="1" spans="1:1">
      <c r="A543" s="21"/>
    </row>
    <row r="544" ht="13.5" customHeight="1" spans="1:1">
      <c r="A544" s="21"/>
    </row>
    <row r="545" ht="13.5" customHeight="1" spans="1:1">
      <c r="A545" s="21"/>
    </row>
    <row r="546" ht="13.5" customHeight="1" spans="1:1">
      <c r="A546" s="21"/>
    </row>
    <row r="547" ht="13.5" customHeight="1" spans="1:1">
      <c r="A547" s="21"/>
    </row>
    <row r="548" ht="13.5" customHeight="1" spans="1:1">
      <c r="A548" s="21"/>
    </row>
    <row r="549" ht="13.5" customHeight="1" spans="1:1">
      <c r="A549" s="21"/>
    </row>
    <row r="550" ht="13.5" customHeight="1" spans="1:1">
      <c r="A550" s="21"/>
    </row>
    <row r="551" ht="13.5" customHeight="1" spans="1:1">
      <c r="A551" s="21"/>
    </row>
    <row r="552" ht="13.5" customHeight="1" spans="1:1">
      <c r="A552" s="21"/>
    </row>
    <row r="553" ht="13.5" customHeight="1" spans="1:1">
      <c r="A553" s="21"/>
    </row>
    <row r="554" ht="13.5" customHeight="1" spans="1:1">
      <c r="A554" s="21"/>
    </row>
    <row r="555" ht="13.5" customHeight="1" spans="1:1">
      <c r="A555" s="21"/>
    </row>
    <row r="556" ht="13.5" customHeight="1" spans="1:1">
      <c r="A556" s="21"/>
    </row>
    <row r="557" ht="13.5" customHeight="1" spans="1:1">
      <c r="A557" s="21"/>
    </row>
    <row r="558" ht="13.5" customHeight="1" spans="1:1">
      <c r="A558" s="21"/>
    </row>
    <row r="559" ht="13.5" customHeight="1" spans="1:1">
      <c r="A559" s="21"/>
    </row>
    <row r="560" ht="13.5" customHeight="1" spans="1:1">
      <c r="A560" s="21"/>
    </row>
    <row r="561" ht="13.5" customHeight="1" spans="1:1">
      <c r="A561" s="21"/>
    </row>
    <row r="562" ht="13.5" customHeight="1" spans="1:1">
      <c r="A562" s="21"/>
    </row>
    <row r="563" ht="13.5" customHeight="1" spans="1:1">
      <c r="A563" s="21"/>
    </row>
    <row r="564" ht="13.5" customHeight="1" spans="1:1">
      <c r="A564" s="21"/>
    </row>
    <row r="565" ht="13.5" customHeight="1" spans="1:1">
      <c r="A565" s="21"/>
    </row>
    <row r="566" ht="13.5" customHeight="1" spans="1:1">
      <c r="A566" s="21"/>
    </row>
    <row r="567" ht="13.5" customHeight="1" spans="1:1">
      <c r="A567" s="21"/>
    </row>
    <row r="568" ht="13.5" customHeight="1" spans="1:1">
      <c r="A568" s="21"/>
    </row>
    <row r="569" ht="13.5" customHeight="1" spans="1:1">
      <c r="A569" s="21"/>
    </row>
    <row r="570" ht="13.5" customHeight="1" spans="1:1">
      <c r="A570" s="21"/>
    </row>
    <row r="571" ht="13.5" customHeight="1" spans="1:1">
      <c r="A571" s="21"/>
    </row>
    <row r="572" ht="13.5" customHeight="1" spans="1:1">
      <c r="A572" s="21"/>
    </row>
    <row r="573" ht="13.5" customHeight="1" spans="1:1">
      <c r="A573" s="21"/>
    </row>
    <row r="574" ht="13.5" customHeight="1" spans="1:1">
      <c r="A574" s="21"/>
    </row>
    <row r="575" ht="13.5" customHeight="1" spans="1:1">
      <c r="A575" s="21"/>
    </row>
    <row r="576" ht="13.5" customHeight="1" spans="1:1">
      <c r="A576" s="21"/>
    </row>
    <row r="577" ht="13.5" customHeight="1" spans="1:1">
      <c r="A577" s="21"/>
    </row>
    <row r="578" ht="13.5" customHeight="1" spans="1:1">
      <c r="A578" s="21"/>
    </row>
    <row r="579" ht="13.5" customHeight="1" spans="1:1">
      <c r="A579" s="21"/>
    </row>
    <row r="580" ht="13.5" customHeight="1" spans="1:1">
      <c r="A580" s="21"/>
    </row>
    <row r="581" ht="13.5" customHeight="1" spans="1:1">
      <c r="A581" s="21"/>
    </row>
    <row r="582" ht="13.5" customHeight="1" spans="1:1">
      <c r="A582" s="21"/>
    </row>
    <row r="583" ht="13.5" customHeight="1" spans="1:1">
      <c r="A583" s="21"/>
    </row>
    <row r="584" ht="13.5" customHeight="1" spans="1:1">
      <c r="A584" s="21"/>
    </row>
    <row r="585" ht="13.5" customHeight="1" spans="1:1">
      <c r="A585" s="21"/>
    </row>
    <row r="586" ht="13.5" customHeight="1" spans="1:1">
      <c r="A586" s="21"/>
    </row>
    <row r="587" ht="13.5" customHeight="1" spans="1:1">
      <c r="A587" s="21"/>
    </row>
    <row r="588" ht="13.5" customHeight="1" spans="1:1">
      <c r="A588" s="21"/>
    </row>
    <row r="589" ht="13.5" customHeight="1" spans="1:1">
      <c r="A589" s="21"/>
    </row>
    <row r="590" ht="13.5" customHeight="1" spans="1:1">
      <c r="A590" s="21"/>
    </row>
    <row r="591" ht="13.5" customHeight="1" spans="1:1">
      <c r="A591" s="21"/>
    </row>
    <row r="592" ht="13.5" customHeight="1" spans="1:1">
      <c r="A592" s="21"/>
    </row>
    <row r="593" ht="13.5" customHeight="1" spans="1:1">
      <c r="A593" s="21"/>
    </row>
    <row r="594" ht="13.5" customHeight="1" spans="1:1">
      <c r="A594" s="21"/>
    </row>
    <row r="595" ht="13.5" customHeight="1" spans="1:1">
      <c r="A595" s="21"/>
    </row>
    <row r="596" ht="13.5" customHeight="1" spans="1:1">
      <c r="A596" s="21"/>
    </row>
    <row r="597" ht="13.5" customHeight="1" spans="1:1">
      <c r="A597" s="21"/>
    </row>
    <row r="598" ht="13.5" customHeight="1" spans="1:1">
      <c r="A598" s="21"/>
    </row>
    <row r="599" ht="13.5" customHeight="1" spans="1:1">
      <c r="A599" s="21"/>
    </row>
    <row r="600" ht="13.5" customHeight="1" spans="1:1">
      <c r="A600" s="21"/>
    </row>
    <row r="601" ht="13.5" customHeight="1" spans="1:1">
      <c r="A601" s="21"/>
    </row>
    <row r="602" ht="13.5" customHeight="1" spans="1:1">
      <c r="A602" s="21"/>
    </row>
    <row r="603" ht="13.5" customHeight="1" spans="1:1">
      <c r="A603" s="21"/>
    </row>
    <row r="604" ht="13.5" customHeight="1" spans="1:1">
      <c r="A604" s="21"/>
    </row>
    <row r="605" ht="13.5" customHeight="1" spans="1:1">
      <c r="A605" s="21"/>
    </row>
    <row r="606" ht="13.5" customHeight="1" spans="1:1">
      <c r="A606" s="21"/>
    </row>
    <row r="607" ht="13.5" customHeight="1" spans="1:1">
      <c r="A607" s="21"/>
    </row>
    <row r="608" ht="13.5" customHeight="1" spans="1:1">
      <c r="A608" s="21"/>
    </row>
    <row r="609" ht="13.5" customHeight="1" spans="1:1">
      <c r="A609" s="21"/>
    </row>
    <row r="610" ht="13.5" customHeight="1" spans="1:1">
      <c r="A610" s="21"/>
    </row>
    <row r="611" ht="13.5" customHeight="1" spans="1:1">
      <c r="A611" s="21"/>
    </row>
    <row r="612" ht="13.5" customHeight="1" spans="1:1">
      <c r="A612" s="21"/>
    </row>
    <row r="613" ht="13.5" customHeight="1" spans="1:1">
      <c r="A613" s="21"/>
    </row>
    <row r="614" ht="13.5" customHeight="1" spans="1:1">
      <c r="A614" s="21"/>
    </row>
    <row r="615" ht="13.5" customHeight="1" spans="1:1">
      <c r="A615" s="21"/>
    </row>
    <row r="616" ht="13.5" customHeight="1" spans="1:1">
      <c r="A616" s="21"/>
    </row>
    <row r="617" ht="13.5" customHeight="1" spans="1:1">
      <c r="A617" s="21"/>
    </row>
    <row r="618" ht="13.5" customHeight="1" spans="1:1">
      <c r="A618" s="21"/>
    </row>
    <row r="619" ht="13.5" customHeight="1" spans="1:1">
      <c r="A619" s="21"/>
    </row>
    <row r="620" ht="13.5" customHeight="1" spans="1:1">
      <c r="A620" s="21"/>
    </row>
    <row r="621" ht="13.5" customHeight="1" spans="1:1">
      <c r="A621" s="21"/>
    </row>
    <row r="622" ht="13.5" customHeight="1" spans="1:1">
      <c r="A622" s="21"/>
    </row>
    <row r="623" ht="13.5" customHeight="1" spans="1:1">
      <c r="A623" s="21"/>
    </row>
    <row r="624" ht="13.5" customHeight="1" spans="1:1">
      <c r="A624" s="21"/>
    </row>
    <row r="625" ht="13.5" customHeight="1" spans="1:1">
      <c r="A625" s="21"/>
    </row>
    <row r="626" ht="13.5" customHeight="1" spans="1:1">
      <c r="A626" s="21"/>
    </row>
    <row r="627" ht="13.5" customHeight="1" spans="1:1">
      <c r="A627" s="21"/>
    </row>
    <row r="628" ht="13.5" customHeight="1" spans="1:1">
      <c r="A628" s="21"/>
    </row>
    <row r="629" ht="13.5" customHeight="1" spans="1:1">
      <c r="A629" s="21"/>
    </row>
    <row r="630" ht="13.5" customHeight="1" spans="1:1">
      <c r="A630" s="21"/>
    </row>
    <row r="631" ht="13.5" customHeight="1" spans="1:1">
      <c r="A631" s="21"/>
    </row>
    <row r="632" ht="13.5" customHeight="1" spans="1:1">
      <c r="A632" s="21"/>
    </row>
    <row r="633" ht="13.5" customHeight="1" spans="1:1">
      <c r="A633" s="21"/>
    </row>
    <row r="634" ht="13.5" customHeight="1" spans="1:1">
      <c r="A634" s="21"/>
    </row>
    <row r="635" ht="13.5" customHeight="1" spans="1:1">
      <c r="A635" s="21"/>
    </row>
    <row r="636" ht="13.5" customHeight="1" spans="1:1">
      <c r="A636" s="21"/>
    </row>
    <row r="637" ht="13.5" customHeight="1" spans="1:1">
      <c r="A637" s="21"/>
    </row>
    <row r="638" ht="13.5" customHeight="1" spans="1:1">
      <c r="A638" s="21"/>
    </row>
    <row r="639" ht="13.5" customHeight="1" spans="1:1">
      <c r="A639" s="21"/>
    </row>
    <row r="640" ht="13.5" customHeight="1" spans="1:1">
      <c r="A640" s="21"/>
    </row>
    <row r="641" ht="13.5" customHeight="1" spans="1:1">
      <c r="A641" s="21"/>
    </row>
    <row r="642" ht="13.5" customHeight="1" spans="1:1">
      <c r="A642" s="21"/>
    </row>
    <row r="643" ht="13.5" customHeight="1" spans="1:1">
      <c r="A643" s="21"/>
    </row>
    <row r="644" ht="13.5" customHeight="1" spans="1:1">
      <c r="A644" s="21"/>
    </row>
    <row r="645" ht="13.5" customHeight="1" spans="1:1">
      <c r="A645" s="21"/>
    </row>
    <row r="646" ht="13.5" customHeight="1" spans="1:1">
      <c r="A646" s="21"/>
    </row>
    <row r="647" ht="13.5" customHeight="1" spans="1:1">
      <c r="A647" s="21"/>
    </row>
    <row r="648" ht="13.5" customHeight="1" spans="1:1">
      <c r="A648" s="21"/>
    </row>
    <row r="649" ht="13.5" customHeight="1" spans="1:1">
      <c r="A649" s="21"/>
    </row>
    <row r="650" ht="13.5" customHeight="1" spans="1:1">
      <c r="A650" s="21"/>
    </row>
    <row r="651" ht="13.5" customHeight="1" spans="1:1">
      <c r="A651" s="21"/>
    </row>
    <row r="652" ht="13.5" customHeight="1" spans="1:1">
      <c r="A652" s="21"/>
    </row>
    <row r="653" ht="13.5" customHeight="1" spans="1:1">
      <c r="A653" s="21"/>
    </row>
    <row r="654" ht="13.5" customHeight="1" spans="1:1">
      <c r="A654" s="21"/>
    </row>
    <row r="655" ht="13.5" customHeight="1" spans="1:1">
      <c r="A655" s="21"/>
    </row>
    <row r="656" ht="13.5" customHeight="1" spans="1:1">
      <c r="A656" s="21"/>
    </row>
    <row r="657" ht="13.5" customHeight="1" spans="1:1">
      <c r="A657" s="21"/>
    </row>
    <row r="658" ht="13.5" customHeight="1" spans="1:1">
      <c r="A658" s="21"/>
    </row>
    <row r="659" ht="13.5" customHeight="1" spans="1:1">
      <c r="A659" s="21"/>
    </row>
    <row r="660" ht="13.5" customHeight="1" spans="1:1">
      <c r="A660" s="21"/>
    </row>
    <row r="661" ht="13.5" customHeight="1" spans="1:1">
      <c r="A661" s="21"/>
    </row>
    <row r="662" ht="13.5" customHeight="1" spans="1:1">
      <c r="A662" s="21"/>
    </row>
    <row r="663" ht="13.5" customHeight="1" spans="1:1">
      <c r="A663" s="21"/>
    </row>
    <row r="664" ht="13.5" customHeight="1" spans="1:1">
      <c r="A664" s="21"/>
    </row>
    <row r="665" ht="13.5" customHeight="1" spans="1:1">
      <c r="A665" s="21"/>
    </row>
    <row r="666" ht="13.5" customHeight="1" spans="1:1">
      <c r="A666" s="21"/>
    </row>
    <row r="667" ht="13.5" customHeight="1" spans="1:1">
      <c r="A667" s="21"/>
    </row>
    <row r="668" ht="13.5" customHeight="1" spans="1:1">
      <c r="A668" s="21"/>
    </row>
    <row r="669" ht="13.5" customHeight="1" spans="1:1">
      <c r="A669" s="21"/>
    </row>
    <row r="670" ht="13.5" customHeight="1" spans="1:1">
      <c r="A670" s="21"/>
    </row>
    <row r="671" ht="13.5" customHeight="1" spans="1:1">
      <c r="A671" s="21"/>
    </row>
    <row r="672" ht="13.5" customHeight="1" spans="1:1">
      <c r="A672" s="21"/>
    </row>
    <row r="673" ht="13.5" customHeight="1" spans="1:1">
      <c r="A673" s="21"/>
    </row>
    <row r="674" ht="13.5" customHeight="1" spans="1:1">
      <c r="A674" s="21"/>
    </row>
    <row r="675" ht="13.5" customHeight="1" spans="1:1">
      <c r="A675" s="21"/>
    </row>
    <row r="676" ht="13.5" customHeight="1" spans="1:1">
      <c r="A676" s="21"/>
    </row>
    <row r="677" ht="13.5" customHeight="1" spans="1:1">
      <c r="A677" s="21"/>
    </row>
    <row r="678" ht="13.5" customHeight="1" spans="1:1">
      <c r="A678" s="21"/>
    </row>
    <row r="679" ht="13.5" customHeight="1" spans="1:1">
      <c r="A679" s="21"/>
    </row>
    <row r="680" ht="13.5" customHeight="1" spans="1:1">
      <c r="A680" s="21"/>
    </row>
    <row r="681" ht="13.5" customHeight="1" spans="1:1">
      <c r="A681" s="21"/>
    </row>
    <row r="682" ht="13.5" customHeight="1" spans="1:1">
      <c r="A682" s="21"/>
    </row>
    <row r="683" ht="13.5" customHeight="1" spans="1:1">
      <c r="A683" s="21"/>
    </row>
    <row r="684" ht="13.5" customHeight="1" spans="1:1">
      <c r="A684" s="21"/>
    </row>
    <row r="685" ht="13.5" customHeight="1" spans="1:1">
      <c r="A685" s="21"/>
    </row>
    <row r="686" ht="13.5" customHeight="1" spans="1:1">
      <c r="A686" s="21"/>
    </row>
    <row r="687" ht="13.5" customHeight="1" spans="1:1">
      <c r="A687" s="21"/>
    </row>
    <row r="688" ht="13.5" customHeight="1" spans="1:1">
      <c r="A688" s="21"/>
    </row>
    <row r="689" ht="13.5" customHeight="1" spans="1:1">
      <c r="A689" s="21"/>
    </row>
    <row r="690" ht="13.5" customHeight="1" spans="1:1">
      <c r="A690" s="21"/>
    </row>
    <row r="691" ht="13.5" customHeight="1" spans="1:1">
      <c r="A691" s="21"/>
    </row>
    <row r="692" ht="13.5" customHeight="1" spans="1:1">
      <c r="A692" s="21"/>
    </row>
    <row r="693" ht="13.5" customHeight="1" spans="1:1">
      <c r="A693" s="21"/>
    </row>
    <row r="694" ht="13.5" customHeight="1" spans="1:1">
      <c r="A694" s="21"/>
    </row>
    <row r="695" ht="13.5" customHeight="1" spans="1:1">
      <c r="A695" s="21"/>
    </row>
    <row r="696" ht="13.5" customHeight="1" spans="1:1">
      <c r="A696" s="21"/>
    </row>
    <row r="697" ht="13.5" customHeight="1" spans="1:1">
      <c r="A697" s="21"/>
    </row>
    <row r="698" ht="13.5" customHeight="1" spans="1:1">
      <c r="A698" s="21"/>
    </row>
    <row r="699" ht="13.5" customHeight="1" spans="1:1">
      <c r="A699" s="21"/>
    </row>
    <row r="700" ht="13.5" customHeight="1" spans="1:1">
      <c r="A700" s="21"/>
    </row>
    <row r="701" ht="13.5" customHeight="1" spans="1:1">
      <c r="A701" s="21"/>
    </row>
    <row r="702" ht="13.5" customHeight="1" spans="1:1">
      <c r="A702" s="21"/>
    </row>
    <row r="703" ht="13.5" customHeight="1" spans="1:1">
      <c r="A703" s="21"/>
    </row>
    <row r="704" ht="13.5" customHeight="1" spans="1:1">
      <c r="A704" s="21"/>
    </row>
    <row r="705" ht="13.5" customHeight="1" spans="1:1">
      <c r="A705" s="21"/>
    </row>
    <row r="706" ht="13.5" customHeight="1" spans="1:1">
      <c r="A706" s="21"/>
    </row>
    <row r="707" ht="13.5" customHeight="1" spans="1:1">
      <c r="A707" s="21"/>
    </row>
    <row r="708" ht="13.5" customHeight="1" spans="1:1">
      <c r="A708" s="21"/>
    </row>
    <row r="709" ht="13.5" customHeight="1" spans="1:1">
      <c r="A709" s="21"/>
    </row>
    <row r="710" ht="13.5" customHeight="1" spans="1:1">
      <c r="A710" s="21"/>
    </row>
    <row r="711" ht="13.5" customHeight="1" spans="1:1">
      <c r="A711" s="21"/>
    </row>
    <row r="712" ht="13.5" customHeight="1" spans="1:1">
      <c r="A712" s="21"/>
    </row>
    <row r="713" ht="13.5" customHeight="1" spans="1:1">
      <c r="A713" s="21"/>
    </row>
    <row r="714" ht="13.5" customHeight="1" spans="1:1">
      <c r="A714" s="21"/>
    </row>
    <row r="715" ht="13.5" customHeight="1" spans="1:1">
      <c r="A715" s="21"/>
    </row>
    <row r="716" ht="13.5" customHeight="1" spans="1:1">
      <c r="A716" s="21"/>
    </row>
    <row r="717" ht="13.5" customHeight="1" spans="1:1">
      <c r="A717" s="21"/>
    </row>
    <row r="718" ht="13.5" customHeight="1" spans="1:1">
      <c r="A718" s="21"/>
    </row>
    <row r="719" ht="13.5" customHeight="1" spans="1:1">
      <c r="A719" s="21"/>
    </row>
    <row r="720" ht="13.5" customHeight="1" spans="1:1">
      <c r="A720" s="21"/>
    </row>
    <row r="721" ht="13.5" customHeight="1" spans="1:1">
      <c r="A721" s="21"/>
    </row>
    <row r="722" ht="13.5" customHeight="1" spans="1:1">
      <c r="A722" s="21"/>
    </row>
    <row r="723" ht="13.5" customHeight="1" spans="1:1">
      <c r="A723" s="21"/>
    </row>
    <row r="724" ht="13.5" customHeight="1" spans="1:1">
      <c r="A724" s="21"/>
    </row>
    <row r="725" ht="13.5" customHeight="1" spans="1:1">
      <c r="A725" s="21"/>
    </row>
    <row r="726" ht="13.5" customHeight="1" spans="1:1">
      <c r="A726" s="21"/>
    </row>
    <row r="727" ht="13.5" customHeight="1" spans="1:1">
      <c r="A727" s="21"/>
    </row>
    <row r="728" ht="13.5" customHeight="1" spans="1:1">
      <c r="A728" s="21"/>
    </row>
    <row r="729" ht="13.5" customHeight="1" spans="1:1">
      <c r="A729" s="21"/>
    </row>
    <row r="730" ht="13.5" customHeight="1" spans="1:1">
      <c r="A730" s="21"/>
    </row>
    <row r="731" ht="13.5" customHeight="1" spans="1:1">
      <c r="A731" s="21"/>
    </row>
    <row r="732" ht="13.5" customHeight="1" spans="1:1">
      <c r="A732" s="21"/>
    </row>
    <row r="733" ht="13.5" customHeight="1" spans="1:1">
      <c r="A733" s="21"/>
    </row>
    <row r="734" ht="13.5" customHeight="1" spans="1:1">
      <c r="A734" s="21"/>
    </row>
    <row r="735" ht="13.5" customHeight="1" spans="1:1">
      <c r="A735" s="21"/>
    </row>
    <row r="736" ht="13.5" customHeight="1" spans="1:1">
      <c r="A736" s="21"/>
    </row>
    <row r="737" ht="13.5" customHeight="1" spans="1:1">
      <c r="A737" s="21"/>
    </row>
    <row r="738" ht="13.5" customHeight="1" spans="1:1">
      <c r="A738" s="21"/>
    </row>
    <row r="739" ht="13.5" customHeight="1" spans="1:1">
      <c r="A739" s="21"/>
    </row>
    <row r="740" ht="13.5" customHeight="1" spans="1:1">
      <c r="A740" s="21"/>
    </row>
    <row r="741" ht="13.5" customHeight="1" spans="1:1">
      <c r="A741" s="21"/>
    </row>
    <row r="742" ht="13.5" customHeight="1" spans="1:1">
      <c r="A742" s="21"/>
    </row>
    <row r="743" ht="13.5" customHeight="1" spans="1:1">
      <c r="A743" s="21"/>
    </row>
    <row r="744" ht="13.5" customHeight="1" spans="1:1">
      <c r="A744" s="21"/>
    </row>
    <row r="745" ht="13.5" customHeight="1" spans="1:1">
      <c r="A745" s="21"/>
    </row>
    <row r="746" ht="13.5" customHeight="1" spans="1:1">
      <c r="A746" s="21"/>
    </row>
    <row r="747" ht="13.5" customHeight="1" spans="1:1">
      <c r="A747" s="21"/>
    </row>
    <row r="748" ht="13.5" customHeight="1" spans="1:1">
      <c r="A748" s="21"/>
    </row>
    <row r="749" ht="13.5" customHeight="1" spans="1:1">
      <c r="A749" s="21"/>
    </row>
    <row r="750" ht="13.5" customHeight="1" spans="1:1">
      <c r="A750" s="21"/>
    </row>
    <row r="751" ht="13.5" customHeight="1" spans="1:1">
      <c r="A751" s="21"/>
    </row>
    <row r="752" ht="13.5" customHeight="1" spans="1:1">
      <c r="A752" s="21"/>
    </row>
    <row r="753" ht="13.5" customHeight="1" spans="1:1">
      <c r="A753" s="21"/>
    </row>
    <row r="754" ht="13.5" customHeight="1" spans="1:1">
      <c r="A754" s="21"/>
    </row>
    <row r="755" ht="13.5" customHeight="1" spans="1:1">
      <c r="A755" s="21"/>
    </row>
    <row r="756" ht="13.5" customHeight="1" spans="1:1">
      <c r="A756" s="21"/>
    </row>
    <row r="757" ht="13.5" customHeight="1" spans="1:1">
      <c r="A757" s="21"/>
    </row>
    <row r="758" ht="13.5" customHeight="1" spans="1:1">
      <c r="A758" s="21"/>
    </row>
    <row r="759" ht="13.5" customHeight="1" spans="1:1">
      <c r="A759" s="21"/>
    </row>
    <row r="760" ht="13.5" customHeight="1" spans="1:1">
      <c r="A760" s="21"/>
    </row>
    <row r="761" ht="13.5" customHeight="1" spans="1:1">
      <c r="A761" s="21"/>
    </row>
    <row r="762" ht="13.5" customHeight="1" spans="1:1">
      <c r="A762" s="21"/>
    </row>
    <row r="763" ht="13.5" customHeight="1" spans="1:1">
      <c r="A763" s="21"/>
    </row>
    <row r="764" ht="13.5" customHeight="1" spans="1:1">
      <c r="A764" s="21"/>
    </row>
    <row r="765" ht="13.5" customHeight="1" spans="1:1">
      <c r="A765" s="21"/>
    </row>
    <row r="766" ht="13.5" customHeight="1" spans="1:1">
      <c r="A766" s="21"/>
    </row>
    <row r="767" ht="13.5" customHeight="1" spans="1:1">
      <c r="A767" s="21"/>
    </row>
    <row r="768" ht="13.5" customHeight="1" spans="1:1">
      <c r="A768" s="21"/>
    </row>
    <row r="769" ht="13.5" customHeight="1" spans="1:1">
      <c r="A769" s="21"/>
    </row>
    <row r="770" ht="13.5" customHeight="1" spans="1:1">
      <c r="A770" s="21"/>
    </row>
    <row r="771" ht="13.5" customHeight="1" spans="1:1">
      <c r="A771" s="21"/>
    </row>
    <row r="772" ht="13.5" customHeight="1" spans="1:1">
      <c r="A772" s="21"/>
    </row>
    <row r="773" ht="13.5" customHeight="1" spans="1:1">
      <c r="A773" s="21"/>
    </row>
    <row r="774" ht="13.5" customHeight="1" spans="1:1">
      <c r="A774" s="21"/>
    </row>
    <row r="775" ht="13.5" customHeight="1" spans="1:1">
      <c r="A775" s="21"/>
    </row>
    <row r="776" ht="13.5" customHeight="1" spans="1:1">
      <c r="A776" s="21"/>
    </row>
    <row r="777" ht="13.5" customHeight="1" spans="1:1">
      <c r="A777" s="21"/>
    </row>
    <row r="778" ht="13.5" customHeight="1" spans="1:1">
      <c r="A778" s="21"/>
    </row>
    <row r="779" ht="13.5" customHeight="1" spans="1:1">
      <c r="A779" s="21"/>
    </row>
    <row r="780" ht="13.5" customHeight="1" spans="1:1">
      <c r="A780" s="21"/>
    </row>
    <row r="781" ht="13.5" customHeight="1" spans="1:1">
      <c r="A781" s="21"/>
    </row>
    <row r="782" ht="13.5" customHeight="1" spans="1:1">
      <c r="A782" s="21"/>
    </row>
    <row r="783" ht="13.5" customHeight="1" spans="1:1">
      <c r="A783" s="21"/>
    </row>
    <row r="784" ht="13.5" customHeight="1" spans="1:1">
      <c r="A784" s="21"/>
    </row>
    <row r="785" ht="13.5" customHeight="1" spans="1:1">
      <c r="A785" s="21"/>
    </row>
    <row r="786" ht="13.5" customHeight="1" spans="1:1">
      <c r="A786" s="21"/>
    </row>
    <row r="787" ht="13.5" customHeight="1" spans="1:1">
      <c r="A787" s="21"/>
    </row>
    <row r="788" ht="13.5" customHeight="1" spans="1:1">
      <c r="A788" s="21"/>
    </row>
    <row r="789" ht="13.5" customHeight="1" spans="1:1">
      <c r="A789" s="21"/>
    </row>
    <row r="790" ht="13.5" customHeight="1" spans="1:1">
      <c r="A790" s="21"/>
    </row>
    <row r="791" ht="13.5" customHeight="1" spans="1:1">
      <c r="A791" s="21"/>
    </row>
    <row r="792" ht="13.5" customHeight="1" spans="1:1">
      <c r="A792" s="21"/>
    </row>
    <row r="793" ht="13.5" customHeight="1" spans="1:1">
      <c r="A793" s="21"/>
    </row>
    <row r="794" ht="13.5" customHeight="1" spans="1:1">
      <c r="A794" s="21"/>
    </row>
    <row r="795" ht="13.5" customHeight="1" spans="1:1">
      <c r="A795" s="21"/>
    </row>
    <row r="796" ht="13.5" customHeight="1" spans="1:1">
      <c r="A796" s="21"/>
    </row>
    <row r="797" ht="13.5" customHeight="1" spans="1:1">
      <c r="A797" s="21"/>
    </row>
    <row r="798" ht="13.5" customHeight="1" spans="1:1">
      <c r="A798" s="21"/>
    </row>
    <row r="799" ht="13.5" customHeight="1" spans="1:1">
      <c r="A799" s="21"/>
    </row>
    <row r="800" ht="13.5" customHeight="1" spans="1:1">
      <c r="A800" s="21"/>
    </row>
    <row r="801" ht="13.5" customHeight="1" spans="1:1">
      <c r="A801" s="21"/>
    </row>
    <row r="802" ht="13.5" customHeight="1" spans="1:1">
      <c r="A802" s="21"/>
    </row>
    <row r="803" ht="13.5" customHeight="1" spans="1:1">
      <c r="A803" s="21"/>
    </row>
    <row r="804" ht="13.5" customHeight="1" spans="1:1">
      <c r="A804" s="21"/>
    </row>
    <row r="805" ht="13.5" customHeight="1" spans="1:1">
      <c r="A805" s="21"/>
    </row>
    <row r="806" ht="13.5" customHeight="1" spans="1:1">
      <c r="A806" s="21"/>
    </row>
    <row r="807" ht="13.5" customHeight="1" spans="1:1">
      <c r="A807" s="21"/>
    </row>
    <row r="808" ht="13.5" customHeight="1" spans="1:1">
      <c r="A808" s="21"/>
    </row>
    <row r="809" ht="13.5" customHeight="1" spans="1:1">
      <c r="A809" s="21"/>
    </row>
    <row r="810" ht="13.5" customHeight="1" spans="1:1">
      <c r="A810" s="21"/>
    </row>
    <row r="811" ht="13.5" customHeight="1" spans="1:1">
      <c r="A811" s="21"/>
    </row>
    <row r="812" ht="13.5" customHeight="1" spans="1:1">
      <c r="A812" s="21"/>
    </row>
    <row r="813" ht="13.5" customHeight="1" spans="1:1">
      <c r="A813" s="21"/>
    </row>
    <row r="814" ht="13.5" customHeight="1" spans="1:1">
      <c r="A814" s="21"/>
    </row>
    <row r="815" ht="13.5" customHeight="1" spans="1:1">
      <c r="A815" s="21"/>
    </row>
    <row r="816" ht="13.5" customHeight="1" spans="1:1">
      <c r="A816" s="21"/>
    </row>
    <row r="817" ht="13.5" customHeight="1" spans="1:1">
      <c r="A817" s="21"/>
    </row>
    <row r="818" ht="13.5" customHeight="1" spans="1:1">
      <c r="A818" s="21"/>
    </row>
    <row r="819" ht="13.5" customHeight="1" spans="1:1">
      <c r="A819" s="21"/>
    </row>
    <row r="820" ht="13.5" customHeight="1" spans="1:1">
      <c r="A820" s="21"/>
    </row>
    <row r="821" ht="13.5" customHeight="1" spans="1:1">
      <c r="A821" s="21"/>
    </row>
    <row r="822" ht="13.5" customHeight="1" spans="1:1">
      <c r="A822" s="21"/>
    </row>
    <row r="823" ht="13.5" customHeight="1" spans="1:1">
      <c r="A823" s="21"/>
    </row>
    <row r="824" ht="13.5" customHeight="1" spans="1:1">
      <c r="A824" s="21"/>
    </row>
    <row r="825" ht="13.5" customHeight="1" spans="1:1">
      <c r="A825" s="21"/>
    </row>
    <row r="826" ht="13.5" customHeight="1" spans="1:1">
      <c r="A826" s="21"/>
    </row>
    <row r="827" ht="13.5" customHeight="1" spans="1:1">
      <c r="A827" s="21"/>
    </row>
    <row r="828" ht="13.5" customHeight="1" spans="1:1">
      <c r="A828" s="21"/>
    </row>
    <row r="829" ht="13.5" customHeight="1" spans="1:1">
      <c r="A829" s="21"/>
    </row>
    <row r="830" ht="13.5" customHeight="1" spans="1:1">
      <c r="A830" s="21"/>
    </row>
    <row r="831" ht="13.5" customHeight="1" spans="1:1">
      <c r="A831" s="21"/>
    </row>
    <row r="832" ht="13.5" customHeight="1" spans="1:1">
      <c r="A832" s="21"/>
    </row>
    <row r="833" ht="13.5" customHeight="1" spans="1:1">
      <c r="A833" s="21"/>
    </row>
    <row r="834" ht="13.5" customHeight="1" spans="1:1">
      <c r="A834" s="21"/>
    </row>
    <row r="835" ht="13.5" customHeight="1" spans="1:1">
      <c r="A835" s="21"/>
    </row>
    <row r="836" ht="13.5" customHeight="1" spans="1:1">
      <c r="A836" s="21"/>
    </row>
    <row r="837" ht="13.5" customHeight="1" spans="1:1">
      <c r="A837" s="21"/>
    </row>
    <row r="838" ht="13.5" customHeight="1" spans="1:1">
      <c r="A838" s="21"/>
    </row>
    <row r="839" ht="13.5" customHeight="1" spans="1:1">
      <c r="A839" s="21"/>
    </row>
    <row r="840" ht="13.5" customHeight="1" spans="1:1">
      <c r="A840" s="21"/>
    </row>
    <row r="841" ht="13.5" customHeight="1" spans="1:1">
      <c r="A841" s="21"/>
    </row>
    <row r="842" ht="13.5" customHeight="1" spans="1:1">
      <c r="A842" s="21"/>
    </row>
    <row r="843" ht="13.5" customHeight="1" spans="1:1">
      <c r="A843" s="21"/>
    </row>
    <row r="844" ht="13.5" customHeight="1" spans="1:1">
      <c r="A844" s="21"/>
    </row>
    <row r="845" ht="13.5" customHeight="1" spans="1:1">
      <c r="A845" s="21"/>
    </row>
    <row r="846" ht="13.5" customHeight="1" spans="1:1">
      <c r="A846" s="21"/>
    </row>
    <row r="847" ht="13.5" customHeight="1" spans="1:1">
      <c r="A847" s="21"/>
    </row>
    <row r="848" ht="13.5" customHeight="1" spans="1:1">
      <c r="A848" s="21"/>
    </row>
    <row r="849" ht="13.5" customHeight="1" spans="1:1">
      <c r="A849" s="21"/>
    </row>
    <row r="850" ht="13.5" customHeight="1" spans="1:1">
      <c r="A850" s="21"/>
    </row>
    <row r="851" ht="13.5" customHeight="1" spans="1:1">
      <c r="A851" s="21"/>
    </row>
    <row r="852" ht="13.5" customHeight="1" spans="1:1">
      <c r="A852" s="21"/>
    </row>
    <row r="853" ht="13.5" customHeight="1" spans="1:1">
      <c r="A853" s="21"/>
    </row>
    <row r="854" ht="13.5" customHeight="1" spans="1:1">
      <c r="A854" s="21"/>
    </row>
    <row r="855" ht="13.5" customHeight="1" spans="1:1">
      <c r="A855" s="21"/>
    </row>
    <row r="856" ht="13.5" customHeight="1" spans="1:1">
      <c r="A856" s="21"/>
    </row>
    <row r="857" ht="13.5" customHeight="1" spans="1:1">
      <c r="A857" s="21"/>
    </row>
    <row r="858" ht="13.5" customHeight="1" spans="1:1">
      <c r="A858" s="21"/>
    </row>
    <row r="859" ht="13.5" customHeight="1" spans="1:1">
      <c r="A859" s="21"/>
    </row>
    <row r="860" ht="13.5" customHeight="1" spans="1:1">
      <c r="A860" s="21"/>
    </row>
    <row r="861" ht="13.5" customHeight="1" spans="1:1">
      <c r="A861" s="21"/>
    </row>
    <row r="862" ht="13.5" customHeight="1" spans="1:1">
      <c r="A862" s="21"/>
    </row>
    <row r="863" ht="13.5" customHeight="1" spans="1:1">
      <c r="A863" s="21"/>
    </row>
    <row r="864" ht="13.5" customHeight="1" spans="1:1">
      <c r="A864" s="21"/>
    </row>
    <row r="865" ht="13.5" customHeight="1" spans="1:1">
      <c r="A865" s="21"/>
    </row>
    <row r="866" ht="13.5" customHeight="1" spans="1:1">
      <c r="A866" s="21"/>
    </row>
    <row r="867" ht="13.5" customHeight="1" spans="1:1">
      <c r="A867" s="21"/>
    </row>
    <row r="868" ht="13.5" customHeight="1" spans="1:1">
      <c r="A868" s="21"/>
    </row>
    <row r="869" ht="13.5" customHeight="1" spans="1:1">
      <c r="A869" s="21"/>
    </row>
    <row r="870" ht="13.5" customHeight="1" spans="1:1">
      <c r="A870" s="21"/>
    </row>
    <row r="871" ht="13.5" customHeight="1" spans="1:1">
      <c r="A871" s="21"/>
    </row>
    <row r="872" ht="13.5" customHeight="1" spans="1:1">
      <c r="A872" s="21"/>
    </row>
    <row r="873" ht="13.5" customHeight="1" spans="1:1">
      <c r="A873" s="21"/>
    </row>
    <row r="874" ht="13.5" customHeight="1" spans="1:1">
      <c r="A874" s="21"/>
    </row>
    <row r="875" ht="13.5" customHeight="1" spans="1:1">
      <c r="A875" s="21"/>
    </row>
    <row r="876" ht="13.5" customHeight="1" spans="1:1">
      <c r="A876" s="21"/>
    </row>
    <row r="877" ht="13.5" customHeight="1" spans="1:1">
      <c r="A877" s="21"/>
    </row>
    <row r="878" ht="13.5" customHeight="1" spans="1:1">
      <c r="A878" s="21"/>
    </row>
    <row r="879" ht="13.5" customHeight="1" spans="1:1">
      <c r="A879" s="21"/>
    </row>
    <row r="880" ht="13.5" customHeight="1" spans="1:1">
      <c r="A880" s="21"/>
    </row>
    <row r="881" ht="13.5" customHeight="1" spans="1:1">
      <c r="A881" s="21"/>
    </row>
    <row r="882" ht="13.5" customHeight="1" spans="1:1">
      <c r="A882" s="21"/>
    </row>
    <row r="883" ht="13.5" customHeight="1" spans="1:1">
      <c r="A883" s="21"/>
    </row>
    <row r="884" ht="13.5" customHeight="1" spans="1:1">
      <c r="A884" s="21"/>
    </row>
    <row r="885" ht="13.5" customHeight="1" spans="1:1">
      <c r="A885" s="21"/>
    </row>
    <row r="886" ht="13.5" customHeight="1" spans="1:1">
      <c r="A886" s="21"/>
    </row>
    <row r="887" ht="13.5" customHeight="1" spans="1:1">
      <c r="A887" s="21"/>
    </row>
    <row r="888" ht="13.5" customHeight="1" spans="1:1">
      <c r="A888" s="21"/>
    </row>
    <row r="889" ht="13.5" customHeight="1" spans="1:1">
      <c r="A889" s="21"/>
    </row>
    <row r="890" ht="13.5" customHeight="1" spans="1:1">
      <c r="A890" s="21"/>
    </row>
    <row r="891" ht="13.5" customHeight="1" spans="1:1">
      <c r="A891" s="21"/>
    </row>
    <row r="892" ht="13.5" customHeight="1" spans="1:1">
      <c r="A892" s="21"/>
    </row>
    <row r="893" ht="13.5" customHeight="1" spans="1:1">
      <c r="A893" s="21"/>
    </row>
    <row r="894" ht="13.5" customHeight="1" spans="1:1">
      <c r="A894" s="21"/>
    </row>
    <row r="895" ht="13.5" customHeight="1" spans="1:1">
      <c r="A895" s="21"/>
    </row>
    <row r="896" ht="13.5" customHeight="1" spans="1:1">
      <c r="A896" s="21"/>
    </row>
    <row r="897" ht="13.5" customHeight="1" spans="1:1">
      <c r="A897" s="21"/>
    </row>
    <row r="898" ht="13.5" customHeight="1" spans="1:1">
      <c r="A898" s="21"/>
    </row>
    <row r="899" ht="13.5" customHeight="1" spans="1:1">
      <c r="A899" s="21"/>
    </row>
    <row r="900" ht="13.5" customHeight="1" spans="1:1">
      <c r="A900" s="21"/>
    </row>
    <row r="901" ht="13.5" customHeight="1" spans="1:1">
      <c r="A901" s="21"/>
    </row>
    <row r="902" ht="13.5" customHeight="1" spans="1:1">
      <c r="A902" s="21"/>
    </row>
    <row r="903" ht="13.5" customHeight="1" spans="1:1">
      <c r="A903" s="21"/>
    </row>
    <row r="904" ht="13.5" customHeight="1" spans="1:1">
      <c r="A904" s="21"/>
    </row>
    <row r="905" ht="13.5" customHeight="1" spans="1:1">
      <c r="A905" s="21"/>
    </row>
    <row r="906" ht="13.5" customHeight="1" spans="1:1">
      <c r="A906" s="21"/>
    </row>
    <row r="907" ht="13.5" customHeight="1" spans="1:1">
      <c r="A907" s="21"/>
    </row>
    <row r="908" ht="13.5" customHeight="1" spans="1:1">
      <c r="A908" s="21"/>
    </row>
    <row r="909" ht="13.5" customHeight="1" spans="1:1">
      <c r="A909" s="21"/>
    </row>
    <row r="910" ht="13.5" customHeight="1" spans="1:1">
      <c r="A910" s="21"/>
    </row>
    <row r="911" ht="13.5" customHeight="1" spans="1:1">
      <c r="A911" s="21"/>
    </row>
    <row r="912" ht="13.5" customHeight="1" spans="1:1">
      <c r="A912" s="21"/>
    </row>
    <row r="913" ht="13.5" customHeight="1" spans="1:1">
      <c r="A913" s="21"/>
    </row>
    <row r="914" ht="13.5" customHeight="1" spans="1:1">
      <c r="A914" s="21"/>
    </row>
    <row r="915" ht="13.5" customHeight="1" spans="1:1">
      <c r="A915" s="21"/>
    </row>
    <row r="916" ht="13.5" customHeight="1" spans="1:1">
      <c r="A916" s="21"/>
    </row>
    <row r="917" ht="13.5" customHeight="1" spans="1:1">
      <c r="A917" s="21"/>
    </row>
    <row r="918" ht="13.5" customHeight="1" spans="1:1">
      <c r="A918" s="21"/>
    </row>
    <row r="919" ht="13.5" customHeight="1" spans="1:1">
      <c r="A919" s="21"/>
    </row>
    <row r="920" ht="13.5" customHeight="1" spans="1:1">
      <c r="A920" s="21"/>
    </row>
    <row r="921" ht="13.5" customHeight="1" spans="1:1">
      <c r="A921" s="21"/>
    </row>
    <row r="922" ht="13.5" customHeight="1" spans="1:1">
      <c r="A922" s="21"/>
    </row>
    <row r="923" ht="13.5" customHeight="1" spans="1:1">
      <c r="A923" s="21"/>
    </row>
    <row r="924" ht="13.5" customHeight="1" spans="1:1">
      <c r="A924" s="21"/>
    </row>
    <row r="925" ht="13.5" customHeight="1" spans="1:1">
      <c r="A925" s="21"/>
    </row>
    <row r="926" ht="13.5" customHeight="1" spans="1:1">
      <c r="A926" s="21"/>
    </row>
    <row r="927" ht="13.5" customHeight="1" spans="1:1">
      <c r="A927" s="21"/>
    </row>
    <row r="928" ht="13.5" customHeight="1" spans="1:1">
      <c r="A928" s="21"/>
    </row>
    <row r="929" ht="13.5" customHeight="1" spans="1:1">
      <c r="A929" s="21"/>
    </row>
    <row r="930" ht="13.5" customHeight="1" spans="1:1">
      <c r="A930" s="21"/>
    </row>
    <row r="931" ht="13.5" customHeight="1" spans="1:1">
      <c r="A931" s="21"/>
    </row>
    <row r="932" ht="13.5" customHeight="1" spans="1:1">
      <c r="A932" s="21"/>
    </row>
    <row r="933" ht="13.5" customHeight="1" spans="1:1">
      <c r="A933" s="21"/>
    </row>
    <row r="934" ht="13.5" customHeight="1" spans="1:1">
      <c r="A934" s="21"/>
    </row>
    <row r="935" ht="13.5" customHeight="1" spans="1:1">
      <c r="A935" s="21"/>
    </row>
    <row r="936" ht="13.5" customHeight="1" spans="1:1">
      <c r="A936" s="21"/>
    </row>
    <row r="937" ht="13.5" customHeight="1" spans="1:1">
      <c r="A937" s="21"/>
    </row>
    <row r="938" ht="13.5" customHeight="1" spans="1:1">
      <c r="A938" s="21"/>
    </row>
    <row r="939" ht="13.5" customHeight="1" spans="1:1">
      <c r="A939" s="21"/>
    </row>
    <row r="940" ht="13.5" customHeight="1" spans="1:1">
      <c r="A940" s="21"/>
    </row>
    <row r="941" ht="13.5" customHeight="1" spans="1:1">
      <c r="A941" s="21"/>
    </row>
    <row r="942" ht="13.5" customHeight="1" spans="1:1">
      <c r="A942" s="21"/>
    </row>
    <row r="943" ht="13.5" customHeight="1" spans="1:1">
      <c r="A943" s="21"/>
    </row>
    <row r="944" ht="13.5" customHeight="1" spans="1:1">
      <c r="A944" s="21"/>
    </row>
    <row r="945" ht="13.5" customHeight="1" spans="1:1">
      <c r="A945" s="21"/>
    </row>
    <row r="946" ht="13.5" customHeight="1" spans="1:1">
      <c r="A946" s="21"/>
    </row>
    <row r="947" ht="13.5" customHeight="1" spans="1:1">
      <c r="A947" s="21"/>
    </row>
    <row r="948" ht="13.5" customHeight="1" spans="1:1">
      <c r="A948" s="21"/>
    </row>
    <row r="949" ht="13.5" customHeight="1" spans="1:1">
      <c r="A949" s="21"/>
    </row>
    <row r="950" ht="13.5" customHeight="1" spans="1:1">
      <c r="A950" s="21"/>
    </row>
    <row r="951" ht="13.5" customHeight="1" spans="1:1">
      <c r="A951" s="21"/>
    </row>
    <row r="952" ht="13.5" customHeight="1" spans="1:1">
      <c r="A952" s="21"/>
    </row>
    <row r="953" ht="13.5" customHeight="1" spans="1:1">
      <c r="A953" s="21"/>
    </row>
    <row r="954" ht="13.5" customHeight="1" spans="1:1">
      <c r="A954" s="21"/>
    </row>
    <row r="955" ht="13.5" customHeight="1" spans="1:1">
      <c r="A955" s="21"/>
    </row>
    <row r="956" ht="13.5" customHeight="1" spans="1:1">
      <c r="A956" s="21"/>
    </row>
    <row r="957" ht="13.5" customHeight="1" spans="1:1">
      <c r="A957" s="21"/>
    </row>
    <row r="958" ht="13.5" customHeight="1" spans="1:1">
      <c r="A958" s="21"/>
    </row>
    <row r="959" ht="13.5" customHeight="1" spans="1:1">
      <c r="A959" s="21"/>
    </row>
    <row r="960" ht="13.5" customHeight="1" spans="1:1">
      <c r="A960" s="21"/>
    </row>
    <row r="961" ht="13.5" customHeight="1" spans="1:1">
      <c r="A961" s="21"/>
    </row>
    <row r="962" ht="13.5" customHeight="1" spans="1:1">
      <c r="A962" s="21"/>
    </row>
    <row r="963" ht="13.5" customHeight="1" spans="1:1">
      <c r="A963" s="21"/>
    </row>
    <row r="964" ht="13.5" customHeight="1" spans="1:1">
      <c r="A964" s="21"/>
    </row>
    <row r="965" ht="13.5" customHeight="1" spans="1:1">
      <c r="A965" s="21"/>
    </row>
    <row r="966" ht="13.5" customHeight="1" spans="1:1">
      <c r="A966" s="21"/>
    </row>
    <row r="967" ht="13.5" customHeight="1" spans="1:1">
      <c r="A967" s="21"/>
    </row>
    <row r="968" ht="13.5" customHeight="1" spans="1:1">
      <c r="A968" s="21"/>
    </row>
    <row r="969" ht="13.5" customHeight="1" spans="1:1">
      <c r="A969" s="21"/>
    </row>
    <row r="970" ht="13.5" customHeight="1" spans="1:1">
      <c r="A970" s="21"/>
    </row>
    <row r="971" ht="13.5" customHeight="1" spans="1:1">
      <c r="A971" s="21"/>
    </row>
    <row r="972" ht="13.5" customHeight="1" spans="1:1">
      <c r="A972" s="21"/>
    </row>
    <row r="973" ht="13.5" customHeight="1" spans="1:1">
      <c r="A973" s="21"/>
    </row>
    <row r="974" ht="13.5" customHeight="1" spans="1:1">
      <c r="A974" s="21"/>
    </row>
    <row r="975" ht="13.5" customHeight="1" spans="1:1">
      <c r="A975" s="21"/>
    </row>
    <row r="976" ht="13.5" customHeight="1" spans="1:1">
      <c r="A976" s="21"/>
    </row>
    <row r="977" ht="13.5" customHeight="1" spans="1:1">
      <c r="A977" s="21"/>
    </row>
    <row r="978" ht="13.5" customHeight="1" spans="1:1">
      <c r="A978" s="21"/>
    </row>
    <row r="979" ht="13.5" customHeight="1" spans="1:1">
      <c r="A979" s="21"/>
    </row>
    <row r="980" ht="13.5" customHeight="1" spans="1:1">
      <c r="A980" s="21"/>
    </row>
    <row r="981" ht="13.5" customHeight="1" spans="1:1">
      <c r="A981" s="21"/>
    </row>
    <row r="982" ht="13.5" customHeight="1" spans="1:1">
      <c r="A982" s="21"/>
    </row>
    <row r="983" ht="13.5" customHeight="1" spans="1:1">
      <c r="A983" s="21"/>
    </row>
    <row r="984" ht="13.5" customHeight="1" spans="1:1">
      <c r="A984" s="21"/>
    </row>
    <row r="985" ht="13.5" customHeight="1" spans="1:1">
      <c r="A985" s="21"/>
    </row>
    <row r="986" ht="13.5" customHeight="1" spans="1:1">
      <c r="A986" s="21"/>
    </row>
    <row r="987" ht="13.5" customHeight="1" spans="1:1">
      <c r="A987" s="21"/>
    </row>
    <row r="988" ht="13.5" customHeight="1" spans="1:1">
      <c r="A988" s="21"/>
    </row>
    <row r="989" ht="13.5" customHeight="1" spans="1:1">
      <c r="A989" s="21"/>
    </row>
    <row r="990" ht="13.5" customHeight="1" spans="1:1">
      <c r="A990" s="21"/>
    </row>
    <row r="991" ht="13.5" customHeight="1" spans="1:1">
      <c r="A991" s="21"/>
    </row>
    <row r="992" ht="13.5" customHeight="1" spans="1:1">
      <c r="A992" s="21"/>
    </row>
    <row r="993" ht="13.5" customHeight="1" spans="1:1">
      <c r="A993" s="21"/>
    </row>
    <row r="994" ht="13.5" customHeight="1" spans="1:1">
      <c r="A994" s="21"/>
    </row>
    <row r="995" ht="13.5" customHeight="1" spans="1:1">
      <c r="A995" s="21"/>
    </row>
    <row r="996" ht="13.5" customHeight="1" spans="1:1">
      <c r="A996" s="21"/>
    </row>
    <row r="997" ht="13.5" customHeight="1" spans="1:1">
      <c r="A997" s="21"/>
    </row>
    <row r="998" ht="13.5" customHeight="1" spans="1:1">
      <c r="A998" s="21"/>
    </row>
    <row r="999" ht="13.5" customHeight="1" spans="1:1">
      <c r="A999" s="21"/>
    </row>
    <row r="1000" ht="13.5" customHeight="1" spans="1:1">
      <c r="A1000" s="21"/>
    </row>
  </sheetData>
  <autoFilter ref="A1:D75">
    <extLst/>
  </autoFilter>
  <pageMargins left="0.7" right="0.7" top="0.75" bottom="0.75" header="0" footer="0"/>
  <pageSetup paperSize="1" orientation="landscape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00"/>
  <sheetViews>
    <sheetView workbookViewId="0">
      <selection activeCell="A1" sqref="A1"/>
    </sheetView>
  </sheetViews>
  <sheetFormatPr defaultColWidth="14.4285714285714" defaultRowHeight="15" customHeight="1" outlineLevelCol="7"/>
  <cols>
    <col min="1" max="1" width="11.2857142857143" customWidth="1"/>
    <col min="2" max="2" width="16.2857142857143" customWidth="1"/>
    <col min="3" max="3" width="36.4285714285714" customWidth="1"/>
    <col min="4" max="4" width="11.2857142857143" customWidth="1"/>
    <col min="5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42005</v>
      </c>
      <c r="B2" s="3" t="s">
        <v>44</v>
      </c>
      <c r="C2" s="3" t="s">
        <v>239</v>
      </c>
      <c r="D2" s="4">
        <v>700</v>
      </c>
    </row>
    <row r="3" ht="13.5" customHeight="1" spans="1:4">
      <c r="A3" s="2">
        <v>42008</v>
      </c>
      <c r="B3" s="3" t="s">
        <v>44</v>
      </c>
      <c r="C3" s="3" t="s">
        <v>280</v>
      </c>
      <c r="D3" s="4">
        <v>1043.25</v>
      </c>
    </row>
    <row r="4" ht="13.5" customHeight="1" spans="1:4">
      <c r="A4" s="2">
        <v>42020</v>
      </c>
      <c r="B4" s="3" t="s">
        <v>44</v>
      </c>
      <c r="C4" s="3" t="s">
        <v>281</v>
      </c>
      <c r="D4" s="4">
        <v>39.2</v>
      </c>
    </row>
    <row r="5" ht="13.5" customHeight="1" spans="1:4">
      <c r="A5" s="2">
        <v>42023</v>
      </c>
      <c r="B5" s="3" t="s">
        <v>44</v>
      </c>
      <c r="C5" s="3" t="s">
        <v>282</v>
      </c>
      <c r="D5" s="4">
        <v>43.3</v>
      </c>
    </row>
    <row r="6" ht="13.5" customHeight="1" spans="1:4">
      <c r="A6" s="2">
        <v>42025</v>
      </c>
      <c r="B6" s="3" t="s">
        <v>44</v>
      </c>
      <c r="C6" s="3" t="s">
        <v>54</v>
      </c>
      <c r="D6" s="4">
        <v>57.7</v>
      </c>
    </row>
    <row r="7" ht="13.5" customHeight="1" spans="1:4">
      <c r="A7" s="2">
        <v>42028</v>
      </c>
      <c r="B7" s="3" t="s">
        <v>44</v>
      </c>
      <c r="C7" s="3" t="s">
        <v>283</v>
      </c>
      <c r="D7" s="4">
        <v>20</v>
      </c>
    </row>
    <row r="8" ht="13.5" customHeight="1" spans="1:4">
      <c r="A8" s="2">
        <v>42029</v>
      </c>
      <c r="B8" s="3" t="s">
        <v>44</v>
      </c>
      <c r="C8" s="3" t="s">
        <v>284</v>
      </c>
      <c r="D8" s="4">
        <v>6.9</v>
      </c>
    </row>
    <row r="9" ht="13.5" customHeight="1" spans="1:4">
      <c r="A9" s="2">
        <v>42005</v>
      </c>
      <c r="B9" s="3" t="s">
        <v>11</v>
      </c>
      <c r="C9" s="3" t="s">
        <v>60</v>
      </c>
      <c r="D9" s="4">
        <v>140</v>
      </c>
    </row>
    <row r="10" ht="13.5" customHeight="1" spans="1:7">
      <c r="A10" s="2">
        <v>42007</v>
      </c>
      <c r="B10" s="3" t="s">
        <v>11</v>
      </c>
      <c r="C10" s="3" t="s">
        <v>285</v>
      </c>
      <c r="D10" s="4">
        <v>26.25</v>
      </c>
      <c r="G10" s="3" t="s">
        <v>286</v>
      </c>
    </row>
    <row r="11" ht="13.5" customHeight="1" spans="1:8">
      <c r="A11" s="2">
        <v>42026</v>
      </c>
      <c r="B11" s="3" t="s">
        <v>11</v>
      </c>
      <c r="C11" s="3" t="s">
        <v>287</v>
      </c>
      <c r="D11" s="4">
        <v>24.48</v>
      </c>
      <c r="G11" s="3" t="s">
        <v>44</v>
      </c>
      <c r="H11" s="4">
        <f>SUM(D2:D8)</f>
        <v>1910.35</v>
      </c>
    </row>
    <row r="12" ht="13.5" customHeight="1" spans="1:8">
      <c r="A12" s="2">
        <v>42016</v>
      </c>
      <c r="B12" s="3" t="s">
        <v>11</v>
      </c>
      <c r="C12" s="3" t="s">
        <v>288</v>
      </c>
      <c r="D12" s="4">
        <v>15</v>
      </c>
      <c r="G12" s="3" t="s">
        <v>11</v>
      </c>
      <c r="H12" s="4">
        <f>SUM(D9:D22)</f>
        <v>479.14</v>
      </c>
    </row>
    <row r="13" ht="13.5" customHeight="1" spans="1:8">
      <c r="A13" s="2">
        <v>42009</v>
      </c>
      <c r="B13" s="3" t="s">
        <v>11</v>
      </c>
      <c r="C13" s="3" t="s">
        <v>288</v>
      </c>
      <c r="D13" s="4">
        <v>15</v>
      </c>
      <c r="G13" s="3" t="s">
        <v>68</v>
      </c>
      <c r="H13" s="4">
        <f>SUM(D23:D29)</f>
        <v>346.95</v>
      </c>
    </row>
    <row r="14" ht="13.5" customHeight="1" spans="1:8">
      <c r="A14" s="2">
        <v>42015</v>
      </c>
      <c r="B14" s="3" t="s">
        <v>11</v>
      </c>
      <c r="C14" s="3" t="s">
        <v>289</v>
      </c>
      <c r="D14" s="4">
        <v>15.2</v>
      </c>
      <c r="G14" s="3" t="s">
        <v>197</v>
      </c>
      <c r="H14" s="4">
        <f>D30</f>
        <v>10.1</v>
      </c>
    </row>
    <row r="15" ht="13.5" customHeight="1" spans="1:8">
      <c r="A15" s="2">
        <v>42021</v>
      </c>
      <c r="B15" s="3" t="s">
        <v>11</v>
      </c>
      <c r="C15" s="3" t="s">
        <v>290</v>
      </c>
      <c r="D15" s="4">
        <v>41.1</v>
      </c>
      <c r="G15" s="3" t="s">
        <v>125</v>
      </c>
      <c r="H15" s="4">
        <f>SUM(D31:D37)</f>
        <v>490.07</v>
      </c>
    </row>
    <row r="16" ht="13.5" customHeight="1" spans="1:8">
      <c r="A16" s="2">
        <v>42020</v>
      </c>
      <c r="B16" s="3" t="s">
        <v>11</v>
      </c>
      <c r="C16" s="3" t="s">
        <v>34</v>
      </c>
      <c r="D16" s="4">
        <v>22.6</v>
      </c>
      <c r="G16" s="3" t="s">
        <v>127</v>
      </c>
      <c r="H16" s="4">
        <f>D38</f>
        <v>190.46</v>
      </c>
    </row>
    <row r="17" ht="13.5" customHeight="1" spans="1:8">
      <c r="A17" s="2">
        <v>42023</v>
      </c>
      <c r="B17" s="3" t="s">
        <v>11</v>
      </c>
      <c r="C17" s="3" t="s">
        <v>215</v>
      </c>
      <c r="D17" s="4">
        <v>10.3</v>
      </c>
      <c r="G17" s="3" t="s">
        <v>134</v>
      </c>
      <c r="H17" s="4">
        <f>SUM(D39:D42)</f>
        <v>757.35</v>
      </c>
    </row>
    <row r="18" ht="13.5" customHeight="1" spans="1:8">
      <c r="A18" s="2">
        <v>42020</v>
      </c>
      <c r="B18" s="3" t="s">
        <v>11</v>
      </c>
      <c r="C18" s="3" t="s">
        <v>291</v>
      </c>
      <c r="D18" s="4">
        <v>66.6</v>
      </c>
      <c r="G18" s="3" t="s">
        <v>163</v>
      </c>
      <c r="H18" s="4">
        <v>0</v>
      </c>
    </row>
    <row r="19" ht="13.5" customHeight="1" spans="1:8">
      <c r="A19" s="2">
        <v>42021</v>
      </c>
      <c r="B19" s="3" t="s">
        <v>11</v>
      </c>
      <c r="C19" s="3" t="s">
        <v>215</v>
      </c>
      <c r="D19" s="4">
        <v>9.9</v>
      </c>
      <c r="G19" s="3" t="s">
        <v>34</v>
      </c>
      <c r="H19" s="4">
        <f>SUM(D43:D44)</f>
        <v>41.3</v>
      </c>
    </row>
    <row r="20" ht="13.5" customHeight="1" spans="1:8">
      <c r="A20" s="2">
        <v>42028</v>
      </c>
      <c r="B20" s="3" t="s">
        <v>11</v>
      </c>
      <c r="C20" s="3" t="s">
        <v>292</v>
      </c>
      <c r="D20" s="4">
        <v>47.35</v>
      </c>
      <c r="G20" s="3" t="s">
        <v>36</v>
      </c>
      <c r="H20" s="4">
        <f>SUM(D45:D48)</f>
        <v>1174</v>
      </c>
    </row>
    <row r="21" ht="13.5" customHeight="1" spans="1:8">
      <c r="A21" s="2">
        <v>42035</v>
      </c>
      <c r="B21" s="3" t="s">
        <v>11</v>
      </c>
      <c r="C21" s="3" t="s">
        <v>215</v>
      </c>
      <c r="D21" s="4">
        <v>13.7</v>
      </c>
      <c r="G21" s="3" t="s">
        <v>39</v>
      </c>
      <c r="H21" s="4">
        <f>SUM(D49:D58)</f>
        <v>499.31</v>
      </c>
    </row>
    <row r="22" ht="13.5" customHeight="1" spans="1:8">
      <c r="A22" s="2">
        <v>42030</v>
      </c>
      <c r="B22" s="3" t="s">
        <v>11</v>
      </c>
      <c r="C22" s="3" t="s">
        <v>293</v>
      </c>
      <c r="D22" s="4">
        <v>31.66</v>
      </c>
      <c r="G22" s="3" t="s">
        <v>294</v>
      </c>
      <c r="H22" s="4">
        <f>0</f>
        <v>0</v>
      </c>
    </row>
    <row r="23" ht="13.5" customHeight="1" spans="1:4">
      <c r="A23" s="2">
        <v>42007</v>
      </c>
      <c r="B23" s="3" t="s">
        <v>68</v>
      </c>
      <c r="C23" s="3" t="s">
        <v>20</v>
      </c>
      <c r="D23" s="4">
        <v>47.8</v>
      </c>
    </row>
    <row r="24" ht="13.5" customHeight="1" spans="1:4">
      <c r="A24" s="2">
        <v>42028</v>
      </c>
      <c r="B24" s="3" t="s">
        <v>68</v>
      </c>
      <c r="C24" s="3" t="s">
        <v>292</v>
      </c>
      <c r="D24" s="4">
        <v>16.3</v>
      </c>
    </row>
    <row r="25" ht="13.5" customHeight="1" spans="1:4">
      <c r="A25" s="2">
        <v>42014</v>
      </c>
      <c r="B25" s="3" t="s">
        <v>68</v>
      </c>
      <c r="C25" s="3" t="s">
        <v>20</v>
      </c>
      <c r="D25" s="4">
        <v>77.7</v>
      </c>
    </row>
    <row r="26" ht="13.5" customHeight="1" spans="1:4">
      <c r="A26" s="2">
        <v>42015</v>
      </c>
      <c r="B26" s="3" t="s">
        <v>68</v>
      </c>
      <c r="C26" s="3" t="s">
        <v>295</v>
      </c>
      <c r="D26" s="4">
        <v>12.6</v>
      </c>
    </row>
    <row r="27" ht="13.5" customHeight="1" spans="1:4">
      <c r="A27" s="2">
        <v>42021</v>
      </c>
      <c r="B27" s="3" t="s">
        <v>68</v>
      </c>
      <c r="C27" s="3" t="s">
        <v>20</v>
      </c>
      <c r="D27" s="4">
        <v>74.8</v>
      </c>
    </row>
    <row r="28" ht="13.5" customHeight="1" spans="1:4">
      <c r="A28" s="2">
        <v>42028</v>
      </c>
      <c r="B28" s="3" t="s">
        <v>68</v>
      </c>
      <c r="C28" s="3" t="s">
        <v>20</v>
      </c>
      <c r="D28" s="4">
        <v>60.3</v>
      </c>
    </row>
    <row r="29" ht="13.5" customHeight="1" spans="1:4">
      <c r="A29" s="2">
        <v>42035</v>
      </c>
      <c r="B29" s="3" t="s">
        <v>68</v>
      </c>
      <c r="C29" s="3" t="s">
        <v>20</v>
      </c>
      <c r="D29" s="4">
        <v>57.45</v>
      </c>
    </row>
    <row r="30" ht="13.5" customHeight="1" spans="1:4">
      <c r="A30" s="2">
        <v>42014</v>
      </c>
      <c r="B30" s="3" t="s">
        <v>197</v>
      </c>
      <c r="C30" s="3" t="s">
        <v>126</v>
      </c>
      <c r="D30" s="4">
        <v>10.1</v>
      </c>
    </row>
    <row r="31" ht="13.5" customHeight="1" spans="1:4">
      <c r="A31" s="2">
        <v>42005</v>
      </c>
      <c r="B31" s="3" t="s">
        <v>125</v>
      </c>
      <c r="C31" s="3" t="s">
        <v>296</v>
      </c>
      <c r="D31" s="4">
        <v>8.7</v>
      </c>
    </row>
    <row r="32" ht="13.5" customHeight="1" spans="1:4">
      <c r="A32" s="2">
        <v>42023</v>
      </c>
      <c r="B32" s="3" t="s">
        <v>125</v>
      </c>
      <c r="C32" s="3" t="s">
        <v>297</v>
      </c>
      <c r="D32" s="4">
        <v>55.5</v>
      </c>
    </row>
    <row r="33" ht="13.5" customHeight="1" spans="1:4">
      <c r="A33" s="2">
        <v>42035</v>
      </c>
      <c r="B33" s="3" t="s">
        <v>125</v>
      </c>
      <c r="C33" s="3" t="s">
        <v>298</v>
      </c>
      <c r="D33" s="4">
        <v>58.8</v>
      </c>
    </row>
    <row r="34" ht="13.5" customHeight="1" spans="1:4">
      <c r="A34" s="2">
        <v>42035</v>
      </c>
      <c r="B34" s="3" t="s">
        <v>125</v>
      </c>
      <c r="C34" s="3" t="s">
        <v>165</v>
      </c>
      <c r="D34" s="4">
        <v>16</v>
      </c>
    </row>
    <row r="35" ht="13.5" customHeight="1" spans="1:4">
      <c r="A35" s="2">
        <v>42029</v>
      </c>
      <c r="B35" s="3" t="s">
        <v>125</v>
      </c>
      <c r="C35" s="3" t="s">
        <v>167</v>
      </c>
      <c r="D35" s="4">
        <v>55.57</v>
      </c>
    </row>
    <row r="36" ht="13.5" customHeight="1" spans="1:4">
      <c r="A36" s="2">
        <v>42034</v>
      </c>
      <c r="B36" s="3" t="s">
        <v>125</v>
      </c>
      <c r="C36" s="3" t="s">
        <v>299</v>
      </c>
      <c r="D36" s="4">
        <v>55.5</v>
      </c>
    </row>
    <row r="37" ht="13.5" customHeight="1" spans="1:4">
      <c r="A37" s="2">
        <v>42034</v>
      </c>
      <c r="B37" s="3" t="s">
        <v>125</v>
      </c>
      <c r="C37" s="3" t="s">
        <v>259</v>
      </c>
      <c r="D37" s="4">
        <v>240</v>
      </c>
    </row>
    <row r="38" ht="13.5" customHeight="1" spans="1:4">
      <c r="A38" s="2">
        <v>42026</v>
      </c>
      <c r="B38" s="3" t="s">
        <v>127</v>
      </c>
      <c r="C38" s="3" t="s">
        <v>161</v>
      </c>
      <c r="D38" s="4">
        <v>190.46</v>
      </c>
    </row>
    <row r="39" ht="13.5" customHeight="1" spans="1:4">
      <c r="A39" s="2">
        <v>42005</v>
      </c>
      <c r="B39" s="3" t="s">
        <v>134</v>
      </c>
      <c r="C39" s="3" t="s">
        <v>98</v>
      </c>
      <c r="D39" s="4">
        <v>133.3</v>
      </c>
    </row>
    <row r="40" ht="13.5" customHeight="1" spans="1:4">
      <c r="A40" s="2">
        <v>42008</v>
      </c>
      <c r="B40" s="3" t="s">
        <v>134</v>
      </c>
      <c r="C40" s="3" t="s">
        <v>300</v>
      </c>
      <c r="D40" s="4">
        <v>149.8</v>
      </c>
    </row>
    <row r="41" ht="13.5" customHeight="1" spans="1:4">
      <c r="A41" s="2">
        <v>42015</v>
      </c>
      <c r="B41" s="3" t="s">
        <v>134</v>
      </c>
      <c r="C41" s="3" t="s">
        <v>301</v>
      </c>
      <c r="D41" s="4">
        <v>195</v>
      </c>
    </row>
    <row r="42" ht="13.5" customHeight="1" spans="1:4">
      <c r="A42" s="2">
        <v>42035</v>
      </c>
      <c r="B42" s="3" t="s">
        <v>134</v>
      </c>
      <c r="C42" s="3" t="s">
        <v>98</v>
      </c>
      <c r="D42" s="4">
        <v>279.25</v>
      </c>
    </row>
    <row r="43" ht="13.5" customHeight="1" spans="1:4">
      <c r="A43" s="2">
        <v>42008</v>
      </c>
      <c r="B43" s="3" t="s">
        <v>34</v>
      </c>
      <c r="C43" s="3" t="s">
        <v>302</v>
      </c>
      <c r="D43" s="4">
        <v>4.4</v>
      </c>
    </row>
    <row r="44" ht="13.5" customHeight="1" spans="1:4">
      <c r="A44" s="2">
        <v>42028</v>
      </c>
      <c r="B44" s="3" t="s">
        <v>34</v>
      </c>
      <c r="C44" s="3" t="s">
        <v>81</v>
      </c>
      <c r="D44" s="4">
        <v>36.9</v>
      </c>
    </row>
    <row r="45" ht="13.5" customHeight="1" spans="1:4">
      <c r="A45" s="2">
        <v>42005</v>
      </c>
      <c r="B45" s="3" t="s">
        <v>36</v>
      </c>
      <c r="C45" s="3" t="s">
        <v>37</v>
      </c>
      <c r="D45" s="4">
        <v>600</v>
      </c>
    </row>
    <row r="46" ht="13.5" customHeight="1" spans="1:4">
      <c r="A46" s="2">
        <v>42005</v>
      </c>
      <c r="B46" s="3" t="s">
        <v>36</v>
      </c>
      <c r="C46" s="3" t="s">
        <v>38</v>
      </c>
      <c r="D46" s="4">
        <v>400</v>
      </c>
    </row>
    <row r="47" ht="13.5" customHeight="1" spans="1:4">
      <c r="A47" s="2">
        <v>42031</v>
      </c>
      <c r="B47" s="3" t="s">
        <v>36</v>
      </c>
      <c r="C47" s="3" t="s">
        <v>303</v>
      </c>
      <c r="D47" s="4">
        <v>80</v>
      </c>
    </row>
    <row r="48" ht="13.5" customHeight="1" spans="1:4">
      <c r="A48" s="2">
        <v>42029</v>
      </c>
      <c r="B48" s="3" t="s">
        <v>36</v>
      </c>
      <c r="C48" s="3" t="s">
        <v>304</v>
      </c>
      <c r="D48" s="4">
        <v>94</v>
      </c>
    </row>
    <row r="49" ht="13.5" customHeight="1" spans="1:4">
      <c r="A49" s="2">
        <v>42005</v>
      </c>
      <c r="B49" s="3" t="s">
        <v>39</v>
      </c>
      <c r="C49" s="3" t="s">
        <v>41</v>
      </c>
      <c r="D49" s="4">
        <v>80</v>
      </c>
    </row>
    <row r="50" ht="13.5" customHeight="1" spans="1:4">
      <c r="A50" s="2">
        <v>42005</v>
      </c>
      <c r="B50" s="3" t="s">
        <v>39</v>
      </c>
      <c r="C50" s="3" t="s">
        <v>42</v>
      </c>
      <c r="D50" s="4">
        <v>90</v>
      </c>
    </row>
    <row r="51" ht="13.5" customHeight="1" spans="1:4">
      <c r="A51" s="2">
        <v>42006</v>
      </c>
      <c r="B51" s="3" t="s">
        <v>39</v>
      </c>
      <c r="C51" s="3" t="s">
        <v>305</v>
      </c>
      <c r="D51" s="4">
        <v>21.7</v>
      </c>
    </row>
    <row r="52" ht="13.5" customHeight="1" spans="1:4">
      <c r="A52" s="2">
        <v>42025</v>
      </c>
      <c r="B52" s="3" t="s">
        <v>39</v>
      </c>
      <c r="C52" s="3" t="s">
        <v>306</v>
      </c>
      <c r="D52" s="4">
        <v>7.56</v>
      </c>
    </row>
    <row r="53" ht="13.5" customHeight="1" spans="1:4">
      <c r="A53" s="2">
        <v>42013</v>
      </c>
      <c r="B53" s="3" t="s">
        <v>39</v>
      </c>
      <c r="C53" s="3" t="s">
        <v>83</v>
      </c>
      <c r="D53" s="4">
        <v>62.9</v>
      </c>
    </row>
    <row r="54" ht="13.5" customHeight="1" spans="1:4">
      <c r="A54" s="2">
        <v>42024</v>
      </c>
      <c r="B54" s="3" t="s">
        <v>39</v>
      </c>
      <c r="C54" s="3" t="s">
        <v>307</v>
      </c>
      <c r="D54" s="4">
        <v>16.04</v>
      </c>
    </row>
    <row r="55" ht="13.5" customHeight="1" spans="1:4">
      <c r="A55" s="2">
        <v>42026</v>
      </c>
      <c r="B55" s="3" t="s">
        <v>39</v>
      </c>
      <c r="C55" s="3" t="s">
        <v>308</v>
      </c>
      <c r="D55" s="4">
        <v>18.6</v>
      </c>
    </row>
    <row r="56" ht="13.5" customHeight="1" spans="1:4">
      <c r="A56" s="2">
        <v>42032</v>
      </c>
      <c r="B56" s="3" t="s">
        <v>39</v>
      </c>
      <c r="C56" s="3" t="s">
        <v>140</v>
      </c>
      <c r="D56" s="4">
        <v>50</v>
      </c>
    </row>
    <row r="57" ht="13.5" customHeight="1" spans="1:4">
      <c r="A57" s="2">
        <v>42033</v>
      </c>
      <c r="B57" s="3" t="s">
        <v>39</v>
      </c>
      <c r="C57" s="3" t="s">
        <v>83</v>
      </c>
      <c r="D57" s="4">
        <v>73.82</v>
      </c>
    </row>
    <row r="58" ht="13.5" customHeight="1" spans="1:4">
      <c r="A58" s="2">
        <v>42024</v>
      </c>
      <c r="B58" s="3" t="s">
        <v>39</v>
      </c>
      <c r="C58" s="3" t="s">
        <v>83</v>
      </c>
      <c r="D58" s="4">
        <v>78.69</v>
      </c>
    </row>
    <row r="59" ht="13.5" customHeight="1" spans="1:4">
      <c r="A59" s="2"/>
      <c r="D59" s="4"/>
    </row>
    <row r="60" ht="13.5" customHeight="1" spans="1:4">
      <c r="A60" s="2"/>
      <c r="D60" s="4"/>
    </row>
    <row r="61" ht="13.5" customHeight="1" spans="1:4">
      <c r="A61" s="2"/>
      <c r="D61" s="4"/>
    </row>
    <row r="62" ht="13.5" customHeight="1" spans="1:4">
      <c r="A62" s="2"/>
      <c r="D62" s="4"/>
    </row>
    <row r="63" ht="13.5" customHeight="1" spans="1:4">
      <c r="A63" s="2"/>
      <c r="D63" s="4"/>
    </row>
    <row r="64" ht="13.5" customHeight="1" spans="1:4">
      <c r="A64" s="2"/>
      <c r="D64" s="4"/>
    </row>
    <row r="65" ht="13.5" customHeight="1" spans="1:4">
      <c r="A65" s="2"/>
      <c r="D65" s="4"/>
    </row>
    <row r="66" ht="13.5" customHeight="1" spans="1:4">
      <c r="A66" s="2"/>
      <c r="D66" s="4"/>
    </row>
    <row r="67" ht="13.5" customHeight="1" spans="1:4">
      <c r="A67" s="2"/>
      <c r="D67" s="4"/>
    </row>
    <row r="68" ht="13.5" customHeight="1" spans="1:4">
      <c r="A68" s="2"/>
      <c r="D68" s="4"/>
    </row>
    <row r="69" ht="13.5" customHeight="1" spans="1:4">
      <c r="A69" s="2"/>
      <c r="D69" s="4"/>
    </row>
    <row r="70" ht="13.5" customHeight="1" spans="1:4">
      <c r="A70" s="2"/>
      <c r="D70" s="4"/>
    </row>
    <row r="71" ht="13.5" customHeight="1" spans="1:4">
      <c r="A71" s="2"/>
      <c r="D71" s="4"/>
    </row>
    <row r="72" ht="13.5" customHeight="1" spans="1:4">
      <c r="A72" s="2"/>
      <c r="D72" s="4"/>
    </row>
    <row r="73" ht="13.5" customHeight="1" spans="1:4">
      <c r="A73" s="2"/>
      <c r="D73" s="4"/>
    </row>
    <row r="74" ht="13.5" customHeight="1" spans="1:4">
      <c r="A74" s="2"/>
      <c r="D74" s="4"/>
    </row>
    <row r="75" ht="13.5" customHeight="1" spans="1:4">
      <c r="A75" s="2"/>
      <c r="D75" s="4"/>
    </row>
    <row r="76" ht="13.5" customHeight="1" spans="1:4">
      <c r="A76" s="2"/>
      <c r="D76" s="4"/>
    </row>
    <row r="77" ht="13.5" customHeight="1" spans="1:4">
      <c r="A77" s="21"/>
      <c r="D77" s="4">
        <f>SUM(D2:D63)</f>
        <v>5899.03</v>
      </c>
    </row>
    <row r="78" ht="13.5" customHeight="1" spans="1:1">
      <c r="A78" s="21"/>
    </row>
    <row r="79" ht="13.5" customHeight="1" spans="1:1">
      <c r="A79" s="21"/>
    </row>
    <row r="80" ht="13.5" customHeight="1" spans="1:1">
      <c r="A80" s="21"/>
    </row>
    <row r="81" ht="13.5" customHeight="1" spans="1:1">
      <c r="A81" s="21"/>
    </row>
    <row r="82" ht="13.5" customHeight="1" spans="1:1">
      <c r="A82" s="21"/>
    </row>
    <row r="83" ht="13.5" customHeight="1" spans="1:1">
      <c r="A83" s="21"/>
    </row>
    <row r="84" ht="13.5" customHeight="1" spans="1:1">
      <c r="A84" s="21"/>
    </row>
    <row r="85" ht="13.5" customHeight="1" spans="1:1">
      <c r="A85" s="21"/>
    </row>
    <row r="86" ht="13.5" customHeight="1" spans="1:1">
      <c r="A86" s="21"/>
    </row>
    <row r="87" ht="13.5" customHeight="1" spans="1:1">
      <c r="A87" s="21"/>
    </row>
    <row r="88" ht="13.5" customHeight="1" spans="1:1">
      <c r="A88" s="21"/>
    </row>
    <row r="89" ht="13.5" customHeight="1" spans="1:1">
      <c r="A89" s="21"/>
    </row>
    <row r="90" ht="13.5" customHeight="1" spans="1:1">
      <c r="A90" s="21"/>
    </row>
    <row r="91" ht="13.5" customHeight="1" spans="1:1">
      <c r="A91" s="21"/>
    </row>
    <row r="92" ht="13.5" customHeight="1" spans="1:1">
      <c r="A92" s="21"/>
    </row>
    <row r="93" ht="13.5" customHeight="1" spans="1:1">
      <c r="A93" s="21"/>
    </row>
    <row r="94" ht="13.5" customHeight="1" spans="1:1">
      <c r="A94" s="21"/>
    </row>
    <row r="95" ht="13.5" customHeight="1" spans="1:1">
      <c r="A95" s="21"/>
    </row>
    <row r="96" ht="13.5" customHeight="1" spans="1:1">
      <c r="A96" s="21"/>
    </row>
    <row r="97" ht="13.5" customHeight="1" spans="1:1">
      <c r="A97" s="21"/>
    </row>
    <row r="98" ht="13.5" customHeight="1" spans="1:1">
      <c r="A98" s="21"/>
    </row>
    <row r="99" ht="13.5" customHeight="1" spans="1:1">
      <c r="A99" s="21"/>
    </row>
    <row r="100" ht="13.5" customHeight="1" spans="1:1">
      <c r="A100" s="21"/>
    </row>
    <row r="101" ht="13.5" customHeight="1" spans="1:1">
      <c r="A101" s="21"/>
    </row>
    <row r="102" ht="13.5" customHeight="1" spans="1:1">
      <c r="A102" s="21"/>
    </row>
    <row r="103" ht="13.5" customHeight="1" spans="1:1">
      <c r="A103" s="21"/>
    </row>
    <row r="104" ht="13.5" customHeight="1" spans="1:1">
      <c r="A104" s="21"/>
    </row>
    <row r="105" ht="13.5" customHeight="1" spans="1:1">
      <c r="A105" s="21"/>
    </row>
    <row r="106" ht="13.5" customHeight="1" spans="1:1">
      <c r="A106" s="21"/>
    </row>
    <row r="107" ht="13.5" customHeight="1" spans="1:1">
      <c r="A107" s="21"/>
    </row>
    <row r="108" ht="13.5" customHeight="1" spans="1:1">
      <c r="A108" s="21"/>
    </row>
    <row r="109" ht="13.5" customHeight="1" spans="1:1">
      <c r="A109" s="21"/>
    </row>
    <row r="110" ht="13.5" customHeight="1" spans="1:1">
      <c r="A110" s="21"/>
    </row>
    <row r="111" ht="13.5" customHeight="1" spans="1:1">
      <c r="A111" s="21"/>
    </row>
    <row r="112" ht="13.5" customHeight="1" spans="1:1">
      <c r="A112" s="21"/>
    </row>
    <row r="113" ht="13.5" customHeight="1" spans="1:1">
      <c r="A113" s="21"/>
    </row>
    <row r="114" ht="13.5" customHeight="1" spans="1:1">
      <c r="A114" s="21"/>
    </row>
    <row r="115" ht="13.5" customHeight="1" spans="1:1">
      <c r="A115" s="21"/>
    </row>
    <row r="116" ht="13.5" customHeight="1" spans="1:1">
      <c r="A116" s="21"/>
    </row>
    <row r="117" ht="13.5" customHeight="1" spans="1:1">
      <c r="A117" s="21"/>
    </row>
    <row r="118" ht="13.5" customHeight="1" spans="1:1">
      <c r="A118" s="21"/>
    </row>
    <row r="119" ht="13.5" customHeight="1" spans="1:1">
      <c r="A119" s="21"/>
    </row>
    <row r="120" ht="13.5" customHeight="1" spans="1:1">
      <c r="A120" s="21"/>
    </row>
    <row r="121" ht="13.5" customHeight="1" spans="1:1">
      <c r="A121" s="21"/>
    </row>
    <row r="122" ht="13.5" customHeight="1" spans="1:1">
      <c r="A122" s="21"/>
    </row>
    <row r="123" ht="13.5" customHeight="1" spans="1:1">
      <c r="A123" s="21"/>
    </row>
    <row r="124" ht="13.5" customHeight="1" spans="1:1">
      <c r="A124" s="21"/>
    </row>
    <row r="125" ht="13.5" customHeight="1" spans="1:1">
      <c r="A125" s="21"/>
    </row>
    <row r="126" ht="13.5" customHeight="1" spans="1:1">
      <c r="A126" s="21"/>
    </row>
    <row r="127" ht="13.5" customHeight="1" spans="1:1">
      <c r="A127" s="21"/>
    </row>
    <row r="128" ht="13.5" customHeight="1" spans="1:1">
      <c r="A128" s="21"/>
    </row>
    <row r="129" ht="13.5" customHeight="1" spans="1:1">
      <c r="A129" s="21"/>
    </row>
    <row r="130" ht="13.5" customHeight="1" spans="1:1">
      <c r="A130" s="21"/>
    </row>
    <row r="131" ht="13.5" customHeight="1" spans="1:1">
      <c r="A131" s="21"/>
    </row>
    <row r="132" ht="13.5" customHeight="1" spans="1:1">
      <c r="A132" s="21"/>
    </row>
    <row r="133" ht="13.5" customHeight="1" spans="1:1">
      <c r="A133" s="21"/>
    </row>
    <row r="134" ht="13.5" customHeight="1" spans="1:1">
      <c r="A134" s="21"/>
    </row>
    <row r="135" ht="13.5" customHeight="1" spans="1:1">
      <c r="A135" s="21"/>
    </row>
    <row r="136" ht="13.5" customHeight="1" spans="1:1">
      <c r="A136" s="21"/>
    </row>
    <row r="137" ht="13.5" customHeight="1" spans="1:1">
      <c r="A137" s="21"/>
    </row>
    <row r="138" ht="13.5" customHeight="1" spans="1:1">
      <c r="A138" s="21"/>
    </row>
    <row r="139" ht="13.5" customHeight="1" spans="1:1">
      <c r="A139" s="21"/>
    </row>
    <row r="140" ht="13.5" customHeight="1" spans="1:1">
      <c r="A140" s="21"/>
    </row>
    <row r="141" ht="13.5" customHeight="1" spans="1:1">
      <c r="A141" s="21"/>
    </row>
    <row r="142" ht="13.5" customHeight="1" spans="1:1">
      <c r="A142" s="21"/>
    </row>
    <row r="143" ht="13.5" customHeight="1" spans="1:1">
      <c r="A143" s="21"/>
    </row>
    <row r="144" ht="13.5" customHeight="1" spans="1:1">
      <c r="A144" s="21"/>
    </row>
    <row r="145" ht="13.5" customHeight="1" spans="1:1">
      <c r="A145" s="21"/>
    </row>
    <row r="146" ht="13.5" customHeight="1" spans="1:1">
      <c r="A146" s="21"/>
    </row>
    <row r="147" ht="13.5" customHeight="1" spans="1:1">
      <c r="A147" s="21"/>
    </row>
    <row r="148" ht="13.5" customHeight="1" spans="1:1">
      <c r="A148" s="21"/>
    </row>
    <row r="149" ht="13.5" customHeight="1" spans="1:1">
      <c r="A149" s="21"/>
    </row>
    <row r="150" ht="13.5" customHeight="1" spans="1:1">
      <c r="A150" s="21"/>
    </row>
    <row r="151" ht="13.5" customHeight="1" spans="1:1">
      <c r="A151" s="21"/>
    </row>
    <row r="152" ht="13.5" customHeight="1" spans="1:1">
      <c r="A152" s="21"/>
    </row>
    <row r="153" ht="13.5" customHeight="1" spans="1:1">
      <c r="A153" s="21"/>
    </row>
    <row r="154" ht="13.5" customHeight="1" spans="1:1">
      <c r="A154" s="21"/>
    </row>
    <row r="155" ht="13.5" customHeight="1" spans="1:1">
      <c r="A155" s="21"/>
    </row>
    <row r="156" ht="13.5" customHeight="1" spans="1:1">
      <c r="A156" s="21"/>
    </row>
    <row r="157" ht="13.5" customHeight="1" spans="1:1">
      <c r="A157" s="21"/>
    </row>
    <row r="158" ht="13.5" customHeight="1" spans="1:1">
      <c r="A158" s="21"/>
    </row>
    <row r="159" ht="13.5" customHeight="1" spans="1:1">
      <c r="A159" s="21"/>
    </row>
    <row r="160" ht="13.5" customHeight="1" spans="1:1">
      <c r="A160" s="21"/>
    </row>
    <row r="161" ht="13.5" customHeight="1" spans="1:1">
      <c r="A161" s="21"/>
    </row>
    <row r="162" ht="13.5" customHeight="1" spans="1:1">
      <c r="A162" s="21"/>
    </row>
    <row r="163" ht="13.5" customHeight="1" spans="1:1">
      <c r="A163" s="21"/>
    </row>
    <row r="164" ht="13.5" customHeight="1" spans="1:1">
      <c r="A164" s="21"/>
    </row>
    <row r="165" ht="13.5" customHeight="1" spans="1:1">
      <c r="A165" s="21"/>
    </row>
    <row r="166" ht="13.5" customHeight="1" spans="1:1">
      <c r="A166" s="21"/>
    </row>
    <row r="167" ht="13.5" customHeight="1" spans="1:1">
      <c r="A167" s="21"/>
    </row>
    <row r="168" ht="13.5" customHeight="1" spans="1:1">
      <c r="A168" s="21"/>
    </row>
    <row r="169" ht="13.5" customHeight="1" spans="1:1">
      <c r="A169" s="21"/>
    </row>
    <row r="170" ht="13.5" customHeight="1" spans="1:1">
      <c r="A170" s="21"/>
    </row>
    <row r="171" ht="13.5" customHeight="1" spans="1:1">
      <c r="A171" s="21"/>
    </row>
    <row r="172" ht="13.5" customHeight="1" spans="1:1">
      <c r="A172" s="21"/>
    </row>
    <row r="173" ht="13.5" customHeight="1" spans="1:1">
      <c r="A173" s="21"/>
    </row>
    <row r="174" ht="13.5" customHeight="1" spans="1:1">
      <c r="A174" s="21"/>
    </row>
    <row r="175" ht="13.5" customHeight="1" spans="1:1">
      <c r="A175" s="21"/>
    </row>
    <row r="176" ht="13.5" customHeight="1" spans="1:1">
      <c r="A176" s="21"/>
    </row>
    <row r="177" ht="13.5" customHeight="1" spans="1:1">
      <c r="A177" s="21"/>
    </row>
    <row r="178" ht="13.5" customHeight="1" spans="1:1">
      <c r="A178" s="21"/>
    </row>
    <row r="179" ht="13.5" customHeight="1" spans="1:1">
      <c r="A179" s="21"/>
    </row>
    <row r="180" ht="13.5" customHeight="1" spans="1:1">
      <c r="A180" s="21"/>
    </row>
    <row r="181" ht="13.5" customHeight="1" spans="1:1">
      <c r="A181" s="21"/>
    </row>
    <row r="182" ht="13.5" customHeight="1" spans="1:1">
      <c r="A182" s="21"/>
    </row>
    <row r="183" ht="13.5" customHeight="1" spans="1:1">
      <c r="A183" s="21"/>
    </row>
    <row r="184" ht="13.5" customHeight="1" spans="1:1">
      <c r="A184" s="21"/>
    </row>
    <row r="185" ht="13.5" customHeight="1" spans="1:1">
      <c r="A185" s="21"/>
    </row>
    <row r="186" ht="13.5" customHeight="1" spans="1:1">
      <c r="A186" s="21"/>
    </row>
    <row r="187" ht="13.5" customHeight="1" spans="1:1">
      <c r="A187" s="21"/>
    </row>
    <row r="188" ht="13.5" customHeight="1" spans="1:1">
      <c r="A188" s="21"/>
    </row>
    <row r="189" ht="13.5" customHeight="1" spans="1:1">
      <c r="A189" s="21"/>
    </row>
    <row r="190" ht="13.5" customHeight="1" spans="1:1">
      <c r="A190" s="21"/>
    </row>
    <row r="191" ht="13.5" customHeight="1" spans="1:1">
      <c r="A191" s="21"/>
    </row>
    <row r="192" ht="13.5" customHeight="1" spans="1:1">
      <c r="A192" s="21"/>
    </row>
    <row r="193" ht="13.5" customHeight="1" spans="1:1">
      <c r="A193" s="21"/>
    </row>
    <row r="194" ht="13.5" customHeight="1" spans="1:1">
      <c r="A194" s="21"/>
    </row>
    <row r="195" ht="13.5" customHeight="1" spans="1:1">
      <c r="A195" s="21"/>
    </row>
    <row r="196" ht="13.5" customHeight="1" spans="1:1">
      <c r="A196" s="21"/>
    </row>
    <row r="197" ht="13.5" customHeight="1" spans="1:1">
      <c r="A197" s="21"/>
    </row>
    <row r="198" ht="13.5" customHeight="1" spans="1:1">
      <c r="A198" s="21"/>
    </row>
    <row r="199" ht="13.5" customHeight="1" spans="1:1">
      <c r="A199" s="21"/>
    </row>
    <row r="200" ht="13.5" customHeight="1" spans="1:1">
      <c r="A200" s="21"/>
    </row>
    <row r="201" ht="13.5" customHeight="1" spans="1:1">
      <c r="A201" s="21"/>
    </row>
    <row r="202" ht="13.5" customHeight="1" spans="1:1">
      <c r="A202" s="21"/>
    </row>
    <row r="203" ht="13.5" customHeight="1" spans="1:1">
      <c r="A203" s="21"/>
    </row>
    <row r="204" ht="13.5" customHeight="1" spans="1:1">
      <c r="A204" s="21"/>
    </row>
    <row r="205" ht="13.5" customHeight="1" spans="1:1">
      <c r="A205" s="21"/>
    </row>
    <row r="206" ht="13.5" customHeight="1" spans="1:1">
      <c r="A206" s="21"/>
    </row>
    <row r="207" ht="13.5" customHeight="1" spans="1:1">
      <c r="A207" s="21"/>
    </row>
    <row r="208" ht="13.5" customHeight="1" spans="1:1">
      <c r="A208" s="21"/>
    </row>
    <row r="209" ht="13.5" customHeight="1" spans="1:1">
      <c r="A209" s="21"/>
    </row>
    <row r="210" ht="13.5" customHeight="1" spans="1:1">
      <c r="A210" s="21"/>
    </row>
    <row r="211" ht="13.5" customHeight="1" spans="1:1">
      <c r="A211" s="21"/>
    </row>
    <row r="212" ht="13.5" customHeight="1" spans="1:1">
      <c r="A212" s="21"/>
    </row>
    <row r="213" ht="13.5" customHeight="1" spans="1:1">
      <c r="A213" s="21"/>
    </row>
    <row r="214" ht="13.5" customHeight="1" spans="1:1">
      <c r="A214" s="21"/>
    </row>
    <row r="215" ht="13.5" customHeight="1" spans="1:1">
      <c r="A215" s="21"/>
    </row>
    <row r="216" ht="13.5" customHeight="1" spans="1:1">
      <c r="A216" s="21"/>
    </row>
    <row r="217" ht="13.5" customHeight="1" spans="1:1">
      <c r="A217" s="21"/>
    </row>
    <row r="218" ht="13.5" customHeight="1" spans="1:1">
      <c r="A218" s="21"/>
    </row>
    <row r="219" ht="13.5" customHeight="1" spans="1:1">
      <c r="A219" s="21"/>
    </row>
    <row r="220" ht="13.5" customHeight="1" spans="1:1">
      <c r="A220" s="21"/>
    </row>
    <row r="221" ht="13.5" customHeight="1" spans="1:1">
      <c r="A221" s="21"/>
    </row>
    <row r="222" ht="13.5" customHeight="1" spans="1:1">
      <c r="A222" s="21"/>
    </row>
    <row r="223" ht="13.5" customHeight="1" spans="1:1">
      <c r="A223" s="21"/>
    </row>
    <row r="224" ht="13.5" customHeight="1" spans="1:1">
      <c r="A224" s="21"/>
    </row>
    <row r="225" ht="13.5" customHeight="1" spans="1:1">
      <c r="A225" s="21"/>
    </row>
    <row r="226" ht="13.5" customHeight="1" spans="1:1">
      <c r="A226" s="21"/>
    </row>
    <row r="227" ht="13.5" customHeight="1" spans="1:1">
      <c r="A227" s="21"/>
    </row>
    <row r="228" ht="13.5" customHeight="1" spans="1:1">
      <c r="A228" s="21"/>
    </row>
    <row r="229" ht="13.5" customHeight="1" spans="1:1">
      <c r="A229" s="21"/>
    </row>
    <row r="230" ht="13.5" customHeight="1" spans="1:1">
      <c r="A230" s="21"/>
    </row>
    <row r="231" ht="13.5" customHeight="1" spans="1:1">
      <c r="A231" s="21"/>
    </row>
    <row r="232" ht="13.5" customHeight="1" spans="1:1">
      <c r="A232" s="21"/>
    </row>
    <row r="233" ht="13.5" customHeight="1" spans="1:1">
      <c r="A233" s="21"/>
    </row>
    <row r="234" ht="13.5" customHeight="1" spans="1:1">
      <c r="A234" s="21"/>
    </row>
    <row r="235" ht="13.5" customHeight="1" spans="1:1">
      <c r="A235" s="21"/>
    </row>
    <row r="236" ht="13.5" customHeight="1" spans="1:1">
      <c r="A236" s="21"/>
    </row>
    <row r="237" ht="13.5" customHeight="1" spans="1:1">
      <c r="A237" s="21"/>
    </row>
    <row r="238" ht="13.5" customHeight="1" spans="1:1">
      <c r="A238" s="21"/>
    </row>
    <row r="239" ht="13.5" customHeight="1" spans="1:1">
      <c r="A239" s="21"/>
    </row>
    <row r="240" ht="13.5" customHeight="1" spans="1:1">
      <c r="A240" s="21"/>
    </row>
    <row r="241" ht="13.5" customHeight="1" spans="1:1">
      <c r="A241" s="21"/>
    </row>
    <row r="242" ht="13.5" customHeight="1" spans="1:1">
      <c r="A242" s="21"/>
    </row>
    <row r="243" ht="13.5" customHeight="1" spans="1:1">
      <c r="A243" s="21"/>
    </row>
    <row r="244" ht="13.5" customHeight="1" spans="1:1">
      <c r="A244" s="21"/>
    </row>
    <row r="245" ht="13.5" customHeight="1" spans="1:1">
      <c r="A245" s="21"/>
    </row>
    <row r="246" ht="13.5" customHeight="1" spans="1:1">
      <c r="A246" s="21"/>
    </row>
    <row r="247" ht="13.5" customHeight="1" spans="1:1">
      <c r="A247" s="21"/>
    </row>
    <row r="248" ht="13.5" customHeight="1" spans="1:1">
      <c r="A248" s="21"/>
    </row>
    <row r="249" ht="13.5" customHeight="1" spans="1:1">
      <c r="A249" s="21"/>
    </row>
    <row r="250" ht="13.5" customHeight="1" spans="1:1">
      <c r="A250" s="21"/>
    </row>
    <row r="251" ht="13.5" customHeight="1" spans="1:1">
      <c r="A251" s="21"/>
    </row>
    <row r="252" ht="13.5" customHeight="1" spans="1:1">
      <c r="A252" s="21"/>
    </row>
    <row r="253" ht="13.5" customHeight="1" spans="1:1">
      <c r="A253" s="21"/>
    </row>
    <row r="254" ht="13.5" customHeight="1" spans="1:1">
      <c r="A254" s="21"/>
    </row>
    <row r="255" ht="13.5" customHeight="1" spans="1:1">
      <c r="A255" s="21"/>
    </row>
    <row r="256" ht="13.5" customHeight="1" spans="1:1">
      <c r="A256" s="21"/>
    </row>
    <row r="257" ht="13.5" customHeight="1" spans="1:1">
      <c r="A257" s="21"/>
    </row>
    <row r="258" ht="13.5" customHeight="1" spans="1:1">
      <c r="A258" s="21"/>
    </row>
    <row r="259" ht="13.5" customHeight="1" spans="1:1">
      <c r="A259" s="21"/>
    </row>
    <row r="260" ht="13.5" customHeight="1" spans="1:1">
      <c r="A260" s="21"/>
    </row>
    <row r="261" ht="13.5" customHeight="1" spans="1:1">
      <c r="A261" s="21"/>
    </row>
    <row r="262" ht="13.5" customHeight="1" spans="1:1">
      <c r="A262" s="21"/>
    </row>
    <row r="263" ht="13.5" customHeight="1" spans="1:1">
      <c r="A263" s="21"/>
    </row>
    <row r="264" ht="13.5" customHeight="1" spans="1:1">
      <c r="A264" s="21"/>
    </row>
    <row r="265" ht="13.5" customHeight="1" spans="1:1">
      <c r="A265" s="21"/>
    </row>
    <row r="266" ht="13.5" customHeight="1" spans="1:1">
      <c r="A266" s="21"/>
    </row>
    <row r="267" ht="13.5" customHeight="1" spans="1:1">
      <c r="A267" s="21"/>
    </row>
    <row r="268" ht="13.5" customHeight="1" spans="1:1">
      <c r="A268" s="21"/>
    </row>
    <row r="269" ht="13.5" customHeight="1" spans="1:1">
      <c r="A269" s="21"/>
    </row>
    <row r="270" ht="13.5" customHeight="1" spans="1:1">
      <c r="A270" s="21"/>
    </row>
    <row r="271" ht="13.5" customHeight="1" spans="1:1">
      <c r="A271" s="21"/>
    </row>
    <row r="272" ht="13.5" customHeight="1" spans="1:1">
      <c r="A272" s="21"/>
    </row>
    <row r="273" ht="13.5" customHeight="1" spans="1:1">
      <c r="A273" s="21"/>
    </row>
    <row r="274" ht="13.5" customHeight="1" spans="1:1">
      <c r="A274" s="21"/>
    </row>
    <row r="275" ht="13.5" customHeight="1" spans="1:1">
      <c r="A275" s="21"/>
    </row>
    <row r="276" ht="13.5" customHeight="1" spans="1:1">
      <c r="A276" s="21"/>
    </row>
    <row r="277" ht="13.5" customHeight="1" spans="1:1">
      <c r="A277" s="21"/>
    </row>
    <row r="278" ht="13.5" customHeight="1" spans="1:1">
      <c r="A278" s="21"/>
    </row>
    <row r="279" ht="13.5" customHeight="1" spans="1:1">
      <c r="A279" s="21"/>
    </row>
    <row r="280" ht="13.5" customHeight="1" spans="1:1">
      <c r="A280" s="21"/>
    </row>
    <row r="281" ht="13.5" customHeight="1" spans="1:1">
      <c r="A281" s="21"/>
    </row>
    <row r="282" ht="13.5" customHeight="1" spans="1:1">
      <c r="A282" s="21"/>
    </row>
    <row r="283" ht="13.5" customHeight="1" spans="1:1">
      <c r="A283" s="21"/>
    </row>
    <row r="284" ht="13.5" customHeight="1" spans="1:1">
      <c r="A284" s="21"/>
    </row>
    <row r="285" ht="13.5" customHeight="1" spans="1:1">
      <c r="A285" s="21"/>
    </row>
    <row r="286" ht="13.5" customHeight="1" spans="1:1">
      <c r="A286" s="21"/>
    </row>
    <row r="287" ht="13.5" customHeight="1" spans="1:1">
      <c r="A287" s="21"/>
    </row>
    <row r="288" ht="13.5" customHeight="1" spans="1:1">
      <c r="A288" s="21"/>
    </row>
    <row r="289" ht="13.5" customHeight="1" spans="1:1">
      <c r="A289" s="21"/>
    </row>
    <row r="290" ht="13.5" customHeight="1" spans="1:1">
      <c r="A290" s="21"/>
    </row>
    <row r="291" ht="13.5" customHeight="1" spans="1:1">
      <c r="A291" s="21"/>
    </row>
    <row r="292" ht="13.5" customHeight="1" spans="1:1">
      <c r="A292" s="21"/>
    </row>
    <row r="293" ht="13.5" customHeight="1" spans="1:1">
      <c r="A293" s="21"/>
    </row>
    <row r="294" ht="13.5" customHeight="1" spans="1:1">
      <c r="A294" s="21"/>
    </row>
    <row r="295" ht="13.5" customHeight="1" spans="1:1">
      <c r="A295" s="21"/>
    </row>
    <row r="296" ht="13.5" customHeight="1" spans="1:1">
      <c r="A296" s="21"/>
    </row>
    <row r="297" ht="13.5" customHeight="1" spans="1:1">
      <c r="A297" s="21"/>
    </row>
    <row r="298" ht="13.5" customHeight="1" spans="1:1">
      <c r="A298" s="21"/>
    </row>
    <row r="299" ht="13.5" customHeight="1" spans="1:1">
      <c r="A299" s="21"/>
    </row>
    <row r="300" ht="13.5" customHeight="1" spans="1:1">
      <c r="A300" s="21"/>
    </row>
    <row r="301" ht="13.5" customHeight="1" spans="1:1">
      <c r="A301" s="21"/>
    </row>
    <row r="302" ht="13.5" customHeight="1" spans="1:1">
      <c r="A302" s="21"/>
    </row>
    <row r="303" ht="13.5" customHeight="1" spans="1:1">
      <c r="A303" s="21"/>
    </row>
    <row r="304" ht="13.5" customHeight="1" spans="1:1">
      <c r="A304" s="21"/>
    </row>
    <row r="305" ht="13.5" customHeight="1" spans="1:1">
      <c r="A305" s="21"/>
    </row>
    <row r="306" ht="13.5" customHeight="1" spans="1:1">
      <c r="A306" s="21"/>
    </row>
    <row r="307" ht="13.5" customHeight="1" spans="1:1">
      <c r="A307" s="21"/>
    </row>
    <row r="308" ht="13.5" customHeight="1" spans="1:1">
      <c r="A308" s="21"/>
    </row>
    <row r="309" ht="13.5" customHeight="1" spans="1:1">
      <c r="A309" s="21"/>
    </row>
    <row r="310" ht="13.5" customHeight="1" spans="1:1">
      <c r="A310" s="21"/>
    </row>
    <row r="311" ht="13.5" customHeight="1" spans="1:1">
      <c r="A311" s="21"/>
    </row>
    <row r="312" ht="13.5" customHeight="1" spans="1:1">
      <c r="A312" s="21"/>
    </row>
    <row r="313" ht="13.5" customHeight="1" spans="1:1">
      <c r="A313" s="21"/>
    </row>
    <row r="314" ht="13.5" customHeight="1" spans="1:1">
      <c r="A314" s="21"/>
    </row>
    <row r="315" ht="13.5" customHeight="1" spans="1:1">
      <c r="A315" s="21"/>
    </row>
    <row r="316" ht="13.5" customHeight="1" spans="1:1">
      <c r="A316" s="21"/>
    </row>
    <row r="317" ht="13.5" customHeight="1" spans="1:1">
      <c r="A317" s="21"/>
    </row>
    <row r="318" ht="13.5" customHeight="1" spans="1:1">
      <c r="A318" s="21"/>
    </row>
    <row r="319" ht="13.5" customHeight="1" spans="1:1">
      <c r="A319" s="21"/>
    </row>
    <row r="320" ht="13.5" customHeight="1" spans="1:1">
      <c r="A320" s="21"/>
    </row>
    <row r="321" ht="13.5" customHeight="1" spans="1:1">
      <c r="A321" s="21"/>
    </row>
    <row r="322" ht="13.5" customHeight="1" spans="1:1">
      <c r="A322" s="21"/>
    </row>
    <row r="323" ht="13.5" customHeight="1" spans="1:1">
      <c r="A323" s="21"/>
    </row>
    <row r="324" ht="13.5" customHeight="1" spans="1:1">
      <c r="A324" s="21"/>
    </row>
    <row r="325" ht="13.5" customHeight="1" spans="1:1">
      <c r="A325" s="21"/>
    </row>
    <row r="326" ht="13.5" customHeight="1" spans="1:1">
      <c r="A326" s="21"/>
    </row>
    <row r="327" ht="13.5" customHeight="1" spans="1:1">
      <c r="A327" s="21"/>
    </row>
    <row r="328" ht="13.5" customHeight="1" spans="1:1">
      <c r="A328" s="21"/>
    </row>
    <row r="329" ht="13.5" customHeight="1" spans="1:1">
      <c r="A329" s="21"/>
    </row>
    <row r="330" ht="13.5" customHeight="1" spans="1:1">
      <c r="A330" s="21"/>
    </row>
    <row r="331" ht="13.5" customHeight="1" spans="1:1">
      <c r="A331" s="21"/>
    </row>
    <row r="332" ht="13.5" customHeight="1" spans="1:1">
      <c r="A332" s="21"/>
    </row>
    <row r="333" ht="13.5" customHeight="1" spans="1:1">
      <c r="A333" s="21"/>
    </row>
    <row r="334" ht="13.5" customHeight="1" spans="1:1">
      <c r="A334" s="21"/>
    </row>
    <row r="335" ht="13.5" customHeight="1" spans="1:1">
      <c r="A335" s="21"/>
    </row>
    <row r="336" ht="13.5" customHeight="1" spans="1:1">
      <c r="A336" s="21"/>
    </row>
    <row r="337" ht="13.5" customHeight="1" spans="1:1">
      <c r="A337" s="21"/>
    </row>
    <row r="338" ht="13.5" customHeight="1" spans="1:1">
      <c r="A338" s="21"/>
    </row>
    <row r="339" ht="13.5" customHeight="1" spans="1:1">
      <c r="A339" s="21"/>
    </row>
    <row r="340" ht="13.5" customHeight="1" spans="1:1">
      <c r="A340" s="21"/>
    </row>
    <row r="341" ht="13.5" customHeight="1" spans="1:1">
      <c r="A341" s="21"/>
    </row>
    <row r="342" ht="13.5" customHeight="1" spans="1:1">
      <c r="A342" s="21"/>
    </row>
    <row r="343" ht="13.5" customHeight="1" spans="1:1">
      <c r="A343" s="21"/>
    </row>
    <row r="344" ht="13.5" customHeight="1" spans="1:1">
      <c r="A344" s="21"/>
    </row>
    <row r="345" ht="13.5" customHeight="1" spans="1:1">
      <c r="A345" s="21"/>
    </row>
    <row r="346" ht="13.5" customHeight="1" spans="1:1">
      <c r="A346" s="21"/>
    </row>
    <row r="347" ht="13.5" customHeight="1" spans="1:1">
      <c r="A347" s="21"/>
    </row>
    <row r="348" ht="13.5" customHeight="1" spans="1:1">
      <c r="A348" s="21"/>
    </row>
    <row r="349" ht="13.5" customHeight="1" spans="1:1">
      <c r="A349" s="21"/>
    </row>
    <row r="350" ht="13.5" customHeight="1" spans="1:1">
      <c r="A350" s="21"/>
    </row>
    <row r="351" ht="13.5" customHeight="1" spans="1:1">
      <c r="A351" s="21"/>
    </row>
    <row r="352" ht="13.5" customHeight="1" spans="1:1">
      <c r="A352" s="21"/>
    </row>
    <row r="353" ht="13.5" customHeight="1" spans="1:1">
      <c r="A353" s="21"/>
    </row>
    <row r="354" ht="13.5" customHeight="1" spans="1:1">
      <c r="A354" s="21"/>
    </row>
    <row r="355" ht="13.5" customHeight="1" spans="1:1">
      <c r="A355" s="21"/>
    </row>
    <row r="356" ht="13.5" customHeight="1" spans="1:1">
      <c r="A356" s="21"/>
    </row>
    <row r="357" ht="13.5" customHeight="1" spans="1:1">
      <c r="A357" s="21"/>
    </row>
    <row r="358" ht="13.5" customHeight="1" spans="1:1">
      <c r="A358" s="21"/>
    </row>
    <row r="359" ht="13.5" customHeight="1" spans="1:1">
      <c r="A359" s="21"/>
    </row>
    <row r="360" ht="13.5" customHeight="1" spans="1:1">
      <c r="A360" s="21"/>
    </row>
    <row r="361" ht="13.5" customHeight="1" spans="1:1">
      <c r="A361" s="21"/>
    </row>
    <row r="362" ht="13.5" customHeight="1" spans="1:1">
      <c r="A362" s="21"/>
    </row>
    <row r="363" ht="13.5" customHeight="1" spans="1:1">
      <c r="A363" s="21"/>
    </row>
    <row r="364" ht="13.5" customHeight="1" spans="1:1">
      <c r="A364" s="21"/>
    </row>
    <row r="365" ht="13.5" customHeight="1" spans="1:1">
      <c r="A365" s="21"/>
    </row>
    <row r="366" ht="13.5" customHeight="1" spans="1:1">
      <c r="A366" s="21"/>
    </row>
    <row r="367" ht="13.5" customHeight="1" spans="1:1">
      <c r="A367" s="21"/>
    </row>
    <row r="368" ht="13.5" customHeight="1" spans="1:1">
      <c r="A368" s="21"/>
    </row>
    <row r="369" ht="13.5" customHeight="1" spans="1:1">
      <c r="A369" s="21"/>
    </row>
    <row r="370" ht="13.5" customHeight="1" spans="1:1">
      <c r="A370" s="21"/>
    </row>
    <row r="371" ht="13.5" customHeight="1" spans="1:1">
      <c r="A371" s="21"/>
    </row>
    <row r="372" ht="13.5" customHeight="1" spans="1:1">
      <c r="A372" s="21"/>
    </row>
    <row r="373" ht="13.5" customHeight="1" spans="1:1">
      <c r="A373" s="21"/>
    </row>
    <row r="374" ht="13.5" customHeight="1" spans="1:1">
      <c r="A374" s="21"/>
    </row>
    <row r="375" ht="13.5" customHeight="1" spans="1:1">
      <c r="A375" s="21"/>
    </row>
    <row r="376" ht="13.5" customHeight="1" spans="1:1">
      <c r="A376" s="21"/>
    </row>
    <row r="377" ht="13.5" customHeight="1" spans="1:1">
      <c r="A377" s="21"/>
    </row>
    <row r="378" ht="13.5" customHeight="1" spans="1:1">
      <c r="A378" s="21"/>
    </row>
    <row r="379" ht="13.5" customHeight="1" spans="1:1">
      <c r="A379" s="21"/>
    </row>
    <row r="380" ht="13.5" customHeight="1" spans="1:1">
      <c r="A380" s="21"/>
    </row>
    <row r="381" ht="13.5" customHeight="1" spans="1:1">
      <c r="A381" s="21"/>
    </row>
    <row r="382" ht="13.5" customHeight="1" spans="1:1">
      <c r="A382" s="21"/>
    </row>
    <row r="383" ht="13.5" customHeight="1" spans="1:1">
      <c r="A383" s="21"/>
    </row>
    <row r="384" ht="13.5" customHeight="1" spans="1:1">
      <c r="A384" s="21"/>
    </row>
    <row r="385" ht="13.5" customHeight="1" spans="1:1">
      <c r="A385" s="21"/>
    </row>
    <row r="386" ht="13.5" customHeight="1" spans="1:1">
      <c r="A386" s="21"/>
    </row>
    <row r="387" ht="13.5" customHeight="1" spans="1:1">
      <c r="A387" s="21"/>
    </row>
    <row r="388" ht="13.5" customHeight="1" spans="1:1">
      <c r="A388" s="21"/>
    </row>
    <row r="389" ht="13.5" customHeight="1" spans="1:1">
      <c r="A389" s="21"/>
    </row>
    <row r="390" ht="13.5" customHeight="1" spans="1:1">
      <c r="A390" s="21"/>
    </row>
    <row r="391" ht="13.5" customHeight="1" spans="1:1">
      <c r="A391" s="21"/>
    </row>
    <row r="392" ht="13.5" customHeight="1" spans="1:1">
      <c r="A392" s="21"/>
    </row>
    <row r="393" ht="13.5" customHeight="1" spans="1:1">
      <c r="A393" s="21"/>
    </row>
    <row r="394" ht="13.5" customHeight="1" spans="1:1">
      <c r="A394" s="21"/>
    </row>
    <row r="395" ht="13.5" customHeight="1" spans="1:1">
      <c r="A395" s="21"/>
    </row>
    <row r="396" ht="13.5" customHeight="1" spans="1:1">
      <c r="A396" s="21"/>
    </row>
    <row r="397" ht="13.5" customHeight="1" spans="1:1">
      <c r="A397" s="21"/>
    </row>
    <row r="398" ht="13.5" customHeight="1" spans="1:1">
      <c r="A398" s="21"/>
    </row>
    <row r="399" ht="13.5" customHeight="1" spans="1:1">
      <c r="A399" s="21"/>
    </row>
    <row r="400" ht="13.5" customHeight="1" spans="1:1">
      <c r="A400" s="21"/>
    </row>
    <row r="401" ht="13.5" customHeight="1" spans="1:1">
      <c r="A401" s="21"/>
    </row>
    <row r="402" ht="13.5" customHeight="1" spans="1:1">
      <c r="A402" s="21"/>
    </row>
    <row r="403" ht="13.5" customHeight="1" spans="1:1">
      <c r="A403" s="21"/>
    </row>
    <row r="404" ht="13.5" customHeight="1" spans="1:1">
      <c r="A404" s="21"/>
    </row>
    <row r="405" ht="13.5" customHeight="1" spans="1:1">
      <c r="A405" s="21"/>
    </row>
    <row r="406" ht="13.5" customHeight="1" spans="1:1">
      <c r="A406" s="21"/>
    </row>
    <row r="407" ht="13.5" customHeight="1" spans="1:1">
      <c r="A407" s="21"/>
    </row>
    <row r="408" ht="13.5" customHeight="1" spans="1:1">
      <c r="A408" s="21"/>
    </row>
    <row r="409" ht="13.5" customHeight="1" spans="1:1">
      <c r="A409" s="21"/>
    </row>
    <row r="410" ht="13.5" customHeight="1" spans="1:1">
      <c r="A410" s="21"/>
    </row>
    <row r="411" ht="13.5" customHeight="1" spans="1:1">
      <c r="A411" s="21"/>
    </row>
    <row r="412" ht="13.5" customHeight="1" spans="1:1">
      <c r="A412" s="21"/>
    </row>
    <row r="413" ht="13.5" customHeight="1" spans="1:1">
      <c r="A413" s="21"/>
    </row>
    <row r="414" ht="13.5" customHeight="1" spans="1:1">
      <c r="A414" s="21"/>
    </row>
    <row r="415" ht="13.5" customHeight="1" spans="1:1">
      <c r="A415" s="21"/>
    </row>
    <row r="416" ht="13.5" customHeight="1" spans="1:1">
      <c r="A416" s="21"/>
    </row>
    <row r="417" ht="13.5" customHeight="1" spans="1:1">
      <c r="A417" s="21"/>
    </row>
    <row r="418" ht="13.5" customHeight="1" spans="1:1">
      <c r="A418" s="21"/>
    </row>
    <row r="419" ht="13.5" customHeight="1" spans="1:1">
      <c r="A419" s="21"/>
    </row>
    <row r="420" ht="13.5" customHeight="1" spans="1:1">
      <c r="A420" s="21"/>
    </row>
    <row r="421" ht="13.5" customHeight="1" spans="1:1">
      <c r="A421" s="21"/>
    </row>
    <row r="422" ht="13.5" customHeight="1" spans="1:1">
      <c r="A422" s="21"/>
    </row>
    <row r="423" ht="13.5" customHeight="1" spans="1:1">
      <c r="A423" s="21"/>
    </row>
    <row r="424" ht="13.5" customHeight="1" spans="1:1">
      <c r="A424" s="21"/>
    </row>
    <row r="425" ht="13.5" customHeight="1" spans="1:1">
      <c r="A425" s="21"/>
    </row>
    <row r="426" ht="13.5" customHeight="1" spans="1:1">
      <c r="A426" s="21"/>
    </row>
    <row r="427" ht="13.5" customHeight="1" spans="1:1">
      <c r="A427" s="21"/>
    </row>
    <row r="428" ht="13.5" customHeight="1" spans="1:1">
      <c r="A428" s="21"/>
    </row>
    <row r="429" ht="13.5" customHeight="1" spans="1:1">
      <c r="A429" s="21"/>
    </row>
    <row r="430" ht="13.5" customHeight="1" spans="1:1">
      <c r="A430" s="21"/>
    </row>
    <row r="431" ht="13.5" customHeight="1" spans="1:1">
      <c r="A431" s="21"/>
    </row>
    <row r="432" ht="13.5" customHeight="1" spans="1:1">
      <c r="A432" s="21"/>
    </row>
    <row r="433" ht="13.5" customHeight="1" spans="1:1">
      <c r="A433" s="21"/>
    </row>
    <row r="434" ht="13.5" customHeight="1" spans="1:1">
      <c r="A434" s="21"/>
    </row>
    <row r="435" ht="13.5" customHeight="1" spans="1:1">
      <c r="A435" s="21"/>
    </row>
    <row r="436" ht="13.5" customHeight="1" spans="1:1">
      <c r="A436" s="21"/>
    </row>
    <row r="437" ht="13.5" customHeight="1" spans="1:1">
      <c r="A437" s="21"/>
    </row>
    <row r="438" ht="13.5" customHeight="1" spans="1:1">
      <c r="A438" s="21"/>
    </row>
    <row r="439" ht="13.5" customHeight="1" spans="1:1">
      <c r="A439" s="21"/>
    </row>
    <row r="440" ht="13.5" customHeight="1" spans="1:1">
      <c r="A440" s="21"/>
    </row>
    <row r="441" ht="13.5" customHeight="1" spans="1:1">
      <c r="A441" s="21"/>
    </row>
    <row r="442" ht="13.5" customHeight="1" spans="1:1">
      <c r="A442" s="21"/>
    </row>
    <row r="443" ht="13.5" customHeight="1" spans="1:1">
      <c r="A443" s="21"/>
    </row>
    <row r="444" ht="13.5" customHeight="1" spans="1:1">
      <c r="A444" s="21"/>
    </row>
    <row r="445" ht="13.5" customHeight="1" spans="1:1">
      <c r="A445" s="21"/>
    </row>
    <row r="446" ht="13.5" customHeight="1" spans="1:1">
      <c r="A446" s="21"/>
    </row>
    <row r="447" ht="13.5" customHeight="1" spans="1:1">
      <c r="A447" s="21"/>
    </row>
    <row r="448" ht="13.5" customHeight="1" spans="1:1">
      <c r="A448" s="21"/>
    </row>
    <row r="449" ht="13.5" customHeight="1" spans="1:1">
      <c r="A449" s="21"/>
    </row>
    <row r="450" ht="13.5" customHeight="1" spans="1:1">
      <c r="A450" s="21"/>
    </row>
    <row r="451" ht="13.5" customHeight="1" spans="1:1">
      <c r="A451" s="21"/>
    </row>
    <row r="452" ht="13.5" customHeight="1" spans="1:1">
      <c r="A452" s="21"/>
    </row>
    <row r="453" ht="13.5" customHeight="1" spans="1:1">
      <c r="A453" s="21"/>
    </row>
    <row r="454" ht="13.5" customHeight="1" spans="1:1">
      <c r="A454" s="21"/>
    </row>
    <row r="455" ht="13.5" customHeight="1" spans="1:1">
      <c r="A455" s="21"/>
    </row>
    <row r="456" ht="13.5" customHeight="1" spans="1:1">
      <c r="A456" s="21"/>
    </row>
    <row r="457" ht="13.5" customHeight="1" spans="1:1">
      <c r="A457" s="21"/>
    </row>
    <row r="458" ht="13.5" customHeight="1" spans="1:1">
      <c r="A458" s="21"/>
    </row>
    <row r="459" ht="13.5" customHeight="1" spans="1:1">
      <c r="A459" s="21"/>
    </row>
    <row r="460" ht="13.5" customHeight="1" spans="1:1">
      <c r="A460" s="21"/>
    </row>
    <row r="461" ht="13.5" customHeight="1" spans="1:1">
      <c r="A461" s="21"/>
    </row>
    <row r="462" ht="13.5" customHeight="1" spans="1:1">
      <c r="A462" s="21"/>
    </row>
    <row r="463" ht="13.5" customHeight="1" spans="1:1">
      <c r="A463" s="21"/>
    </row>
    <row r="464" ht="13.5" customHeight="1" spans="1:1">
      <c r="A464" s="21"/>
    </row>
    <row r="465" ht="13.5" customHeight="1" spans="1:1">
      <c r="A465" s="21"/>
    </row>
    <row r="466" ht="13.5" customHeight="1" spans="1:1">
      <c r="A466" s="21"/>
    </row>
    <row r="467" ht="13.5" customHeight="1" spans="1:1">
      <c r="A467" s="21"/>
    </row>
    <row r="468" ht="13.5" customHeight="1" spans="1:1">
      <c r="A468" s="21"/>
    </row>
    <row r="469" ht="13.5" customHeight="1" spans="1:1">
      <c r="A469" s="21"/>
    </row>
    <row r="470" ht="13.5" customHeight="1" spans="1:1">
      <c r="A470" s="21"/>
    </row>
    <row r="471" ht="13.5" customHeight="1" spans="1:1">
      <c r="A471" s="21"/>
    </row>
    <row r="472" ht="13.5" customHeight="1" spans="1:1">
      <c r="A472" s="21"/>
    </row>
    <row r="473" ht="13.5" customHeight="1" spans="1:1">
      <c r="A473" s="21"/>
    </row>
    <row r="474" ht="13.5" customHeight="1" spans="1:1">
      <c r="A474" s="21"/>
    </row>
    <row r="475" ht="13.5" customHeight="1" spans="1:1">
      <c r="A475" s="21"/>
    </row>
    <row r="476" ht="13.5" customHeight="1" spans="1:1">
      <c r="A476" s="21"/>
    </row>
    <row r="477" ht="13.5" customHeight="1" spans="1:1">
      <c r="A477" s="21"/>
    </row>
    <row r="478" ht="13.5" customHeight="1" spans="1:1">
      <c r="A478" s="21"/>
    </row>
    <row r="479" ht="13.5" customHeight="1" spans="1:1">
      <c r="A479" s="21"/>
    </row>
    <row r="480" ht="13.5" customHeight="1" spans="1:1">
      <c r="A480" s="21"/>
    </row>
    <row r="481" ht="13.5" customHeight="1" spans="1:1">
      <c r="A481" s="21"/>
    </row>
    <row r="482" ht="13.5" customHeight="1" spans="1:1">
      <c r="A482" s="21"/>
    </row>
    <row r="483" ht="13.5" customHeight="1" spans="1:1">
      <c r="A483" s="21"/>
    </row>
    <row r="484" ht="13.5" customHeight="1" spans="1:1">
      <c r="A484" s="21"/>
    </row>
    <row r="485" ht="13.5" customHeight="1" spans="1:1">
      <c r="A485" s="21"/>
    </row>
    <row r="486" ht="13.5" customHeight="1" spans="1:1">
      <c r="A486" s="21"/>
    </row>
    <row r="487" ht="13.5" customHeight="1" spans="1:1">
      <c r="A487" s="21"/>
    </row>
    <row r="488" ht="13.5" customHeight="1" spans="1:1">
      <c r="A488" s="21"/>
    </row>
    <row r="489" ht="13.5" customHeight="1" spans="1:1">
      <c r="A489" s="21"/>
    </row>
    <row r="490" ht="13.5" customHeight="1" spans="1:1">
      <c r="A490" s="21"/>
    </row>
    <row r="491" ht="13.5" customHeight="1" spans="1:1">
      <c r="A491" s="21"/>
    </row>
    <row r="492" ht="13.5" customHeight="1" spans="1:1">
      <c r="A492" s="21"/>
    </row>
    <row r="493" ht="13.5" customHeight="1" spans="1:1">
      <c r="A493" s="21"/>
    </row>
    <row r="494" ht="13.5" customHeight="1" spans="1:1">
      <c r="A494" s="21"/>
    </row>
    <row r="495" ht="13.5" customHeight="1" spans="1:1">
      <c r="A495" s="21"/>
    </row>
    <row r="496" ht="13.5" customHeight="1" spans="1:1">
      <c r="A496" s="21"/>
    </row>
    <row r="497" ht="13.5" customHeight="1" spans="1:1">
      <c r="A497" s="21"/>
    </row>
    <row r="498" ht="13.5" customHeight="1" spans="1:1">
      <c r="A498" s="21"/>
    </row>
    <row r="499" ht="13.5" customHeight="1" spans="1:1">
      <c r="A499" s="21"/>
    </row>
    <row r="500" ht="13.5" customHeight="1" spans="1:1">
      <c r="A500" s="21"/>
    </row>
    <row r="501" ht="13.5" customHeight="1" spans="1:1">
      <c r="A501" s="21"/>
    </row>
    <row r="502" ht="13.5" customHeight="1" spans="1:1">
      <c r="A502" s="21"/>
    </row>
    <row r="503" ht="13.5" customHeight="1" spans="1:1">
      <c r="A503" s="21"/>
    </row>
    <row r="504" ht="13.5" customHeight="1" spans="1:1">
      <c r="A504" s="21"/>
    </row>
    <row r="505" ht="13.5" customHeight="1" spans="1:1">
      <c r="A505" s="21"/>
    </row>
    <row r="506" ht="13.5" customHeight="1" spans="1:1">
      <c r="A506" s="21"/>
    </row>
    <row r="507" ht="13.5" customHeight="1" spans="1:1">
      <c r="A507" s="21"/>
    </row>
    <row r="508" ht="13.5" customHeight="1" spans="1:1">
      <c r="A508" s="21"/>
    </row>
    <row r="509" ht="13.5" customHeight="1" spans="1:1">
      <c r="A509" s="21"/>
    </row>
    <row r="510" ht="13.5" customHeight="1" spans="1:1">
      <c r="A510" s="21"/>
    </row>
    <row r="511" ht="13.5" customHeight="1" spans="1:1">
      <c r="A511" s="21"/>
    </row>
    <row r="512" ht="13.5" customHeight="1" spans="1:1">
      <c r="A512" s="21"/>
    </row>
    <row r="513" ht="13.5" customHeight="1" spans="1:1">
      <c r="A513" s="21"/>
    </row>
    <row r="514" ht="13.5" customHeight="1" spans="1:1">
      <c r="A514" s="21"/>
    </row>
    <row r="515" ht="13.5" customHeight="1" spans="1:1">
      <c r="A515" s="21"/>
    </row>
    <row r="516" ht="13.5" customHeight="1" spans="1:1">
      <c r="A516" s="21"/>
    </row>
    <row r="517" ht="13.5" customHeight="1" spans="1:1">
      <c r="A517" s="21"/>
    </row>
    <row r="518" ht="13.5" customHeight="1" spans="1:1">
      <c r="A518" s="21"/>
    </row>
    <row r="519" ht="13.5" customHeight="1" spans="1:1">
      <c r="A519" s="21"/>
    </row>
    <row r="520" ht="13.5" customHeight="1" spans="1:1">
      <c r="A520" s="21"/>
    </row>
    <row r="521" ht="13.5" customHeight="1" spans="1:1">
      <c r="A521" s="21"/>
    </row>
    <row r="522" ht="13.5" customHeight="1" spans="1:1">
      <c r="A522" s="21"/>
    </row>
    <row r="523" ht="13.5" customHeight="1" spans="1:1">
      <c r="A523" s="21"/>
    </row>
    <row r="524" ht="13.5" customHeight="1" spans="1:1">
      <c r="A524" s="21"/>
    </row>
    <row r="525" ht="13.5" customHeight="1" spans="1:1">
      <c r="A525" s="21"/>
    </row>
    <row r="526" ht="13.5" customHeight="1" spans="1:1">
      <c r="A526" s="21"/>
    </row>
    <row r="527" ht="13.5" customHeight="1" spans="1:1">
      <c r="A527" s="21"/>
    </row>
    <row r="528" ht="13.5" customHeight="1" spans="1:1">
      <c r="A528" s="21"/>
    </row>
    <row r="529" ht="13.5" customHeight="1" spans="1:1">
      <c r="A529" s="21"/>
    </row>
    <row r="530" ht="13.5" customHeight="1" spans="1:1">
      <c r="A530" s="21"/>
    </row>
    <row r="531" ht="13.5" customHeight="1" spans="1:1">
      <c r="A531" s="21"/>
    </row>
    <row r="532" ht="13.5" customHeight="1" spans="1:1">
      <c r="A532" s="21"/>
    </row>
    <row r="533" ht="13.5" customHeight="1" spans="1:1">
      <c r="A533" s="21"/>
    </row>
    <row r="534" ht="13.5" customHeight="1" spans="1:1">
      <c r="A534" s="21"/>
    </row>
    <row r="535" ht="13.5" customHeight="1" spans="1:1">
      <c r="A535" s="21"/>
    </row>
    <row r="536" ht="13.5" customHeight="1" spans="1:1">
      <c r="A536" s="21"/>
    </row>
    <row r="537" ht="13.5" customHeight="1" spans="1:1">
      <c r="A537" s="21"/>
    </row>
    <row r="538" ht="13.5" customHeight="1" spans="1:1">
      <c r="A538" s="21"/>
    </row>
    <row r="539" ht="13.5" customHeight="1" spans="1:1">
      <c r="A539" s="21"/>
    </row>
    <row r="540" ht="13.5" customHeight="1" spans="1:1">
      <c r="A540" s="21"/>
    </row>
    <row r="541" ht="13.5" customHeight="1" spans="1:1">
      <c r="A541" s="21"/>
    </row>
    <row r="542" ht="13.5" customHeight="1" spans="1:1">
      <c r="A542" s="21"/>
    </row>
    <row r="543" ht="13.5" customHeight="1" spans="1:1">
      <c r="A543" s="21"/>
    </row>
    <row r="544" ht="13.5" customHeight="1" spans="1:1">
      <c r="A544" s="21"/>
    </row>
    <row r="545" ht="13.5" customHeight="1" spans="1:1">
      <c r="A545" s="21"/>
    </row>
    <row r="546" ht="13.5" customHeight="1" spans="1:1">
      <c r="A546" s="21"/>
    </row>
    <row r="547" ht="13.5" customHeight="1" spans="1:1">
      <c r="A547" s="21"/>
    </row>
    <row r="548" ht="13.5" customHeight="1" spans="1:1">
      <c r="A548" s="21"/>
    </row>
    <row r="549" ht="13.5" customHeight="1" spans="1:1">
      <c r="A549" s="21"/>
    </row>
    <row r="550" ht="13.5" customHeight="1" spans="1:1">
      <c r="A550" s="21"/>
    </row>
    <row r="551" ht="13.5" customHeight="1" spans="1:1">
      <c r="A551" s="21"/>
    </row>
    <row r="552" ht="13.5" customHeight="1" spans="1:1">
      <c r="A552" s="21"/>
    </row>
    <row r="553" ht="13.5" customHeight="1" spans="1:1">
      <c r="A553" s="21"/>
    </row>
    <row r="554" ht="13.5" customHeight="1" spans="1:1">
      <c r="A554" s="21"/>
    </row>
    <row r="555" ht="13.5" customHeight="1" spans="1:1">
      <c r="A555" s="21"/>
    </row>
    <row r="556" ht="13.5" customHeight="1" spans="1:1">
      <c r="A556" s="21"/>
    </row>
    <row r="557" ht="13.5" customHeight="1" spans="1:1">
      <c r="A557" s="21"/>
    </row>
    <row r="558" ht="13.5" customHeight="1" spans="1:1">
      <c r="A558" s="21"/>
    </row>
    <row r="559" ht="13.5" customHeight="1" spans="1:1">
      <c r="A559" s="21"/>
    </row>
    <row r="560" ht="13.5" customHeight="1" spans="1:1">
      <c r="A560" s="21"/>
    </row>
    <row r="561" ht="13.5" customHeight="1" spans="1:1">
      <c r="A561" s="21"/>
    </row>
    <row r="562" ht="13.5" customHeight="1" spans="1:1">
      <c r="A562" s="21"/>
    </row>
    <row r="563" ht="13.5" customHeight="1" spans="1:1">
      <c r="A563" s="21"/>
    </row>
    <row r="564" ht="13.5" customHeight="1" spans="1:1">
      <c r="A564" s="21"/>
    </row>
    <row r="565" ht="13.5" customHeight="1" spans="1:1">
      <c r="A565" s="21"/>
    </row>
    <row r="566" ht="13.5" customHeight="1" spans="1:1">
      <c r="A566" s="21"/>
    </row>
    <row r="567" ht="13.5" customHeight="1" spans="1:1">
      <c r="A567" s="21"/>
    </row>
    <row r="568" ht="13.5" customHeight="1" spans="1:1">
      <c r="A568" s="21"/>
    </row>
    <row r="569" ht="13.5" customHeight="1" spans="1:1">
      <c r="A569" s="21"/>
    </row>
    <row r="570" ht="13.5" customHeight="1" spans="1:1">
      <c r="A570" s="21"/>
    </row>
    <row r="571" ht="13.5" customHeight="1" spans="1:1">
      <c r="A571" s="21"/>
    </row>
    <row r="572" ht="13.5" customHeight="1" spans="1:1">
      <c r="A572" s="21"/>
    </row>
    <row r="573" ht="13.5" customHeight="1" spans="1:1">
      <c r="A573" s="21"/>
    </row>
    <row r="574" ht="13.5" customHeight="1" spans="1:1">
      <c r="A574" s="21"/>
    </row>
    <row r="575" ht="13.5" customHeight="1" spans="1:1">
      <c r="A575" s="21"/>
    </row>
    <row r="576" ht="13.5" customHeight="1" spans="1:1">
      <c r="A576" s="21"/>
    </row>
    <row r="577" ht="13.5" customHeight="1" spans="1:1">
      <c r="A577" s="21"/>
    </row>
    <row r="578" ht="13.5" customHeight="1" spans="1:1">
      <c r="A578" s="21"/>
    </row>
    <row r="579" ht="13.5" customHeight="1" spans="1:1">
      <c r="A579" s="21"/>
    </row>
    <row r="580" ht="13.5" customHeight="1" spans="1:1">
      <c r="A580" s="21"/>
    </row>
    <row r="581" ht="13.5" customHeight="1" spans="1:1">
      <c r="A581" s="21"/>
    </row>
    <row r="582" ht="13.5" customHeight="1" spans="1:1">
      <c r="A582" s="21"/>
    </row>
    <row r="583" ht="13.5" customHeight="1" spans="1:1">
      <c r="A583" s="21"/>
    </row>
    <row r="584" ht="13.5" customHeight="1" spans="1:1">
      <c r="A584" s="21"/>
    </row>
    <row r="585" ht="13.5" customHeight="1" spans="1:1">
      <c r="A585" s="21"/>
    </row>
    <row r="586" ht="13.5" customHeight="1" spans="1:1">
      <c r="A586" s="21"/>
    </row>
    <row r="587" ht="13.5" customHeight="1" spans="1:1">
      <c r="A587" s="21"/>
    </row>
    <row r="588" ht="13.5" customHeight="1" spans="1:1">
      <c r="A588" s="21"/>
    </row>
    <row r="589" ht="13.5" customHeight="1" spans="1:1">
      <c r="A589" s="21"/>
    </row>
    <row r="590" ht="13.5" customHeight="1" spans="1:1">
      <c r="A590" s="21"/>
    </row>
    <row r="591" ht="13.5" customHeight="1" spans="1:1">
      <c r="A591" s="21"/>
    </row>
    <row r="592" ht="13.5" customHeight="1" spans="1:1">
      <c r="A592" s="21"/>
    </row>
    <row r="593" ht="13.5" customHeight="1" spans="1:1">
      <c r="A593" s="21"/>
    </row>
    <row r="594" ht="13.5" customHeight="1" spans="1:1">
      <c r="A594" s="21"/>
    </row>
    <row r="595" ht="13.5" customHeight="1" spans="1:1">
      <c r="A595" s="21"/>
    </row>
    <row r="596" ht="13.5" customHeight="1" spans="1:1">
      <c r="A596" s="21"/>
    </row>
    <row r="597" ht="13.5" customHeight="1" spans="1:1">
      <c r="A597" s="21"/>
    </row>
    <row r="598" ht="13.5" customHeight="1" spans="1:1">
      <c r="A598" s="21"/>
    </row>
    <row r="599" ht="13.5" customHeight="1" spans="1:1">
      <c r="A599" s="21"/>
    </row>
    <row r="600" ht="13.5" customHeight="1" spans="1:1">
      <c r="A600" s="21"/>
    </row>
    <row r="601" ht="13.5" customHeight="1" spans="1:1">
      <c r="A601" s="21"/>
    </row>
    <row r="602" ht="13.5" customHeight="1" spans="1:1">
      <c r="A602" s="21"/>
    </row>
    <row r="603" ht="13.5" customHeight="1" spans="1:1">
      <c r="A603" s="21"/>
    </row>
    <row r="604" ht="13.5" customHeight="1" spans="1:1">
      <c r="A604" s="21"/>
    </row>
    <row r="605" ht="13.5" customHeight="1" spans="1:1">
      <c r="A605" s="21"/>
    </row>
    <row r="606" ht="13.5" customHeight="1" spans="1:1">
      <c r="A606" s="21"/>
    </row>
    <row r="607" ht="13.5" customHeight="1" spans="1:1">
      <c r="A607" s="21"/>
    </row>
    <row r="608" ht="13.5" customHeight="1" spans="1:1">
      <c r="A608" s="21"/>
    </row>
    <row r="609" ht="13.5" customHeight="1" spans="1:1">
      <c r="A609" s="21"/>
    </row>
    <row r="610" ht="13.5" customHeight="1" spans="1:1">
      <c r="A610" s="21"/>
    </row>
    <row r="611" ht="13.5" customHeight="1" spans="1:1">
      <c r="A611" s="21"/>
    </row>
    <row r="612" ht="13.5" customHeight="1" spans="1:1">
      <c r="A612" s="21"/>
    </row>
    <row r="613" ht="13.5" customHeight="1" spans="1:1">
      <c r="A613" s="21"/>
    </row>
    <row r="614" ht="13.5" customHeight="1" spans="1:1">
      <c r="A614" s="21"/>
    </row>
    <row r="615" ht="13.5" customHeight="1" spans="1:1">
      <c r="A615" s="21"/>
    </row>
    <row r="616" ht="13.5" customHeight="1" spans="1:1">
      <c r="A616" s="21"/>
    </row>
    <row r="617" ht="13.5" customHeight="1" spans="1:1">
      <c r="A617" s="21"/>
    </row>
    <row r="618" ht="13.5" customHeight="1" spans="1:1">
      <c r="A618" s="21"/>
    </row>
    <row r="619" ht="13.5" customHeight="1" spans="1:1">
      <c r="A619" s="21"/>
    </row>
    <row r="620" ht="13.5" customHeight="1" spans="1:1">
      <c r="A620" s="21"/>
    </row>
    <row r="621" ht="13.5" customHeight="1" spans="1:1">
      <c r="A621" s="21"/>
    </row>
    <row r="622" ht="13.5" customHeight="1" spans="1:1">
      <c r="A622" s="21"/>
    </row>
    <row r="623" ht="13.5" customHeight="1" spans="1:1">
      <c r="A623" s="21"/>
    </row>
    <row r="624" ht="13.5" customHeight="1" spans="1:1">
      <c r="A624" s="21"/>
    </row>
    <row r="625" ht="13.5" customHeight="1" spans="1:1">
      <c r="A625" s="21"/>
    </row>
    <row r="626" ht="13.5" customHeight="1" spans="1:1">
      <c r="A626" s="21"/>
    </row>
    <row r="627" ht="13.5" customHeight="1" spans="1:1">
      <c r="A627" s="21"/>
    </row>
    <row r="628" ht="13.5" customHeight="1" spans="1:1">
      <c r="A628" s="21"/>
    </row>
    <row r="629" ht="13.5" customHeight="1" spans="1:1">
      <c r="A629" s="21"/>
    </row>
    <row r="630" ht="13.5" customHeight="1" spans="1:1">
      <c r="A630" s="21"/>
    </row>
    <row r="631" ht="13.5" customHeight="1" spans="1:1">
      <c r="A631" s="21"/>
    </row>
    <row r="632" ht="13.5" customHeight="1" spans="1:1">
      <c r="A632" s="21"/>
    </row>
    <row r="633" ht="13.5" customHeight="1" spans="1:1">
      <c r="A633" s="21"/>
    </row>
    <row r="634" ht="13.5" customHeight="1" spans="1:1">
      <c r="A634" s="21"/>
    </row>
    <row r="635" ht="13.5" customHeight="1" spans="1:1">
      <c r="A635" s="21"/>
    </row>
    <row r="636" ht="13.5" customHeight="1" spans="1:1">
      <c r="A636" s="21"/>
    </row>
    <row r="637" ht="13.5" customHeight="1" spans="1:1">
      <c r="A637" s="21"/>
    </row>
    <row r="638" ht="13.5" customHeight="1" spans="1:1">
      <c r="A638" s="21"/>
    </row>
    <row r="639" ht="13.5" customHeight="1" spans="1:1">
      <c r="A639" s="21"/>
    </row>
    <row r="640" ht="13.5" customHeight="1" spans="1:1">
      <c r="A640" s="21"/>
    </row>
    <row r="641" ht="13.5" customHeight="1" spans="1:1">
      <c r="A641" s="21"/>
    </row>
    <row r="642" ht="13.5" customHeight="1" spans="1:1">
      <c r="A642" s="21"/>
    </row>
    <row r="643" ht="13.5" customHeight="1" spans="1:1">
      <c r="A643" s="21"/>
    </row>
    <row r="644" ht="13.5" customHeight="1" spans="1:1">
      <c r="A644" s="21"/>
    </row>
    <row r="645" ht="13.5" customHeight="1" spans="1:1">
      <c r="A645" s="21"/>
    </row>
    <row r="646" ht="13.5" customHeight="1" spans="1:1">
      <c r="A646" s="21"/>
    </row>
    <row r="647" ht="13.5" customHeight="1" spans="1:1">
      <c r="A647" s="21"/>
    </row>
    <row r="648" ht="13.5" customHeight="1" spans="1:1">
      <c r="A648" s="21"/>
    </row>
    <row r="649" ht="13.5" customHeight="1" spans="1:1">
      <c r="A649" s="21"/>
    </row>
    <row r="650" ht="13.5" customHeight="1" spans="1:1">
      <c r="A650" s="21"/>
    </row>
    <row r="651" ht="13.5" customHeight="1" spans="1:1">
      <c r="A651" s="21"/>
    </row>
    <row r="652" ht="13.5" customHeight="1" spans="1:1">
      <c r="A652" s="21"/>
    </row>
    <row r="653" ht="13.5" customHeight="1" spans="1:1">
      <c r="A653" s="21"/>
    </row>
    <row r="654" ht="13.5" customHeight="1" spans="1:1">
      <c r="A654" s="21"/>
    </row>
    <row r="655" ht="13.5" customHeight="1" spans="1:1">
      <c r="A655" s="21"/>
    </row>
    <row r="656" ht="13.5" customHeight="1" spans="1:1">
      <c r="A656" s="21"/>
    </row>
    <row r="657" ht="13.5" customHeight="1" spans="1:1">
      <c r="A657" s="21"/>
    </row>
    <row r="658" ht="13.5" customHeight="1" spans="1:1">
      <c r="A658" s="21"/>
    </row>
    <row r="659" ht="13.5" customHeight="1" spans="1:1">
      <c r="A659" s="21"/>
    </row>
    <row r="660" ht="13.5" customHeight="1" spans="1:1">
      <c r="A660" s="21"/>
    </row>
    <row r="661" ht="13.5" customHeight="1" spans="1:1">
      <c r="A661" s="21"/>
    </row>
    <row r="662" ht="13.5" customHeight="1" spans="1:1">
      <c r="A662" s="21"/>
    </row>
    <row r="663" ht="13.5" customHeight="1" spans="1:1">
      <c r="A663" s="21"/>
    </row>
    <row r="664" ht="13.5" customHeight="1" spans="1:1">
      <c r="A664" s="21"/>
    </row>
    <row r="665" ht="13.5" customHeight="1" spans="1:1">
      <c r="A665" s="21"/>
    </row>
    <row r="666" ht="13.5" customHeight="1" spans="1:1">
      <c r="A666" s="21"/>
    </row>
    <row r="667" ht="13.5" customHeight="1" spans="1:1">
      <c r="A667" s="21"/>
    </row>
    <row r="668" ht="13.5" customHeight="1" spans="1:1">
      <c r="A668" s="21"/>
    </row>
    <row r="669" ht="13.5" customHeight="1" spans="1:1">
      <c r="A669" s="21"/>
    </row>
    <row r="670" ht="13.5" customHeight="1" spans="1:1">
      <c r="A670" s="21"/>
    </row>
    <row r="671" ht="13.5" customHeight="1" spans="1:1">
      <c r="A671" s="21"/>
    </row>
    <row r="672" ht="13.5" customHeight="1" spans="1:1">
      <c r="A672" s="21"/>
    </row>
    <row r="673" ht="13.5" customHeight="1" spans="1:1">
      <c r="A673" s="21"/>
    </row>
    <row r="674" ht="13.5" customHeight="1" spans="1:1">
      <c r="A674" s="21"/>
    </row>
    <row r="675" ht="13.5" customHeight="1" spans="1:1">
      <c r="A675" s="21"/>
    </row>
    <row r="676" ht="13.5" customHeight="1" spans="1:1">
      <c r="A676" s="21"/>
    </row>
    <row r="677" ht="13.5" customHeight="1" spans="1:1">
      <c r="A677" s="21"/>
    </row>
    <row r="678" ht="13.5" customHeight="1" spans="1:1">
      <c r="A678" s="21"/>
    </row>
    <row r="679" ht="13.5" customHeight="1" spans="1:1">
      <c r="A679" s="21"/>
    </row>
    <row r="680" ht="13.5" customHeight="1" spans="1:1">
      <c r="A680" s="21"/>
    </row>
    <row r="681" ht="13.5" customHeight="1" spans="1:1">
      <c r="A681" s="21"/>
    </row>
    <row r="682" ht="13.5" customHeight="1" spans="1:1">
      <c r="A682" s="21"/>
    </row>
    <row r="683" ht="13.5" customHeight="1" spans="1:1">
      <c r="A683" s="21"/>
    </row>
    <row r="684" ht="13.5" customHeight="1" spans="1:1">
      <c r="A684" s="21"/>
    </row>
    <row r="685" ht="13.5" customHeight="1" spans="1:1">
      <c r="A685" s="21"/>
    </row>
    <row r="686" ht="13.5" customHeight="1" spans="1:1">
      <c r="A686" s="21"/>
    </row>
    <row r="687" ht="13.5" customHeight="1" spans="1:1">
      <c r="A687" s="21"/>
    </row>
    <row r="688" ht="13.5" customHeight="1" spans="1:1">
      <c r="A688" s="21"/>
    </row>
    <row r="689" ht="13.5" customHeight="1" spans="1:1">
      <c r="A689" s="21"/>
    </row>
    <row r="690" ht="13.5" customHeight="1" spans="1:1">
      <c r="A690" s="21"/>
    </row>
    <row r="691" ht="13.5" customHeight="1" spans="1:1">
      <c r="A691" s="21"/>
    </row>
    <row r="692" ht="13.5" customHeight="1" spans="1:1">
      <c r="A692" s="21"/>
    </row>
    <row r="693" ht="13.5" customHeight="1" spans="1:1">
      <c r="A693" s="21"/>
    </row>
    <row r="694" ht="13.5" customHeight="1" spans="1:1">
      <c r="A694" s="21"/>
    </row>
    <row r="695" ht="13.5" customHeight="1" spans="1:1">
      <c r="A695" s="21"/>
    </row>
    <row r="696" ht="13.5" customHeight="1" spans="1:1">
      <c r="A696" s="21"/>
    </row>
    <row r="697" ht="13.5" customHeight="1" spans="1:1">
      <c r="A697" s="21"/>
    </row>
    <row r="698" ht="13.5" customHeight="1" spans="1:1">
      <c r="A698" s="21"/>
    </row>
    <row r="699" ht="13.5" customHeight="1" spans="1:1">
      <c r="A699" s="21"/>
    </row>
    <row r="700" ht="13.5" customHeight="1" spans="1:1">
      <c r="A700" s="21"/>
    </row>
    <row r="701" ht="13.5" customHeight="1" spans="1:1">
      <c r="A701" s="21"/>
    </row>
    <row r="702" ht="13.5" customHeight="1" spans="1:1">
      <c r="A702" s="21"/>
    </row>
    <row r="703" ht="13.5" customHeight="1" spans="1:1">
      <c r="A703" s="21"/>
    </row>
    <row r="704" ht="13.5" customHeight="1" spans="1:1">
      <c r="A704" s="21"/>
    </row>
    <row r="705" ht="13.5" customHeight="1" spans="1:1">
      <c r="A705" s="21"/>
    </row>
    <row r="706" ht="13.5" customHeight="1" spans="1:1">
      <c r="A706" s="21"/>
    </row>
    <row r="707" ht="13.5" customHeight="1" spans="1:1">
      <c r="A707" s="21"/>
    </row>
    <row r="708" ht="13.5" customHeight="1" spans="1:1">
      <c r="A708" s="21"/>
    </row>
    <row r="709" ht="13.5" customHeight="1" spans="1:1">
      <c r="A709" s="21"/>
    </row>
    <row r="710" ht="13.5" customHeight="1" spans="1:1">
      <c r="A710" s="21"/>
    </row>
    <row r="711" ht="13.5" customHeight="1" spans="1:1">
      <c r="A711" s="21"/>
    </row>
    <row r="712" ht="13.5" customHeight="1" spans="1:1">
      <c r="A712" s="21"/>
    </row>
    <row r="713" ht="13.5" customHeight="1" spans="1:1">
      <c r="A713" s="21"/>
    </row>
    <row r="714" ht="13.5" customHeight="1" spans="1:1">
      <c r="A714" s="21"/>
    </row>
    <row r="715" ht="13.5" customHeight="1" spans="1:1">
      <c r="A715" s="21"/>
    </row>
    <row r="716" ht="13.5" customHeight="1" spans="1:1">
      <c r="A716" s="21"/>
    </row>
    <row r="717" ht="13.5" customHeight="1" spans="1:1">
      <c r="A717" s="21"/>
    </row>
    <row r="718" ht="13.5" customHeight="1" spans="1:1">
      <c r="A718" s="21"/>
    </row>
    <row r="719" ht="13.5" customHeight="1" spans="1:1">
      <c r="A719" s="21"/>
    </row>
    <row r="720" ht="13.5" customHeight="1" spans="1:1">
      <c r="A720" s="21"/>
    </row>
    <row r="721" ht="13.5" customHeight="1" spans="1:1">
      <c r="A721" s="21"/>
    </row>
    <row r="722" ht="13.5" customHeight="1" spans="1:1">
      <c r="A722" s="21"/>
    </row>
    <row r="723" ht="13.5" customHeight="1" spans="1:1">
      <c r="A723" s="21"/>
    </row>
    <row r="724" ht="13.5" customHeight="1" spans="1:1">
      <c r="A724" s="21"/>
    </row>
    <row r="725" ht="13.5" customHeight="1" spans="1:1">
      <c r="A725" s="21"/>
    </row>
    <row r="726" ht="13.5" customHeight="1" spans="1:1">
      <c r="A726" s="21"/>
    </row>
    <row r="727" ht="13.5" customHeight="1" spans="1:1">
      <c r="A727" s="21"/>
    </row>
    <row r="728" ht="13.5" customHeight="1" spans="1:1">
      <c r="A728" s="21"/>
    </row>
    <row r="729" ht="13.5" customHeight="1" spans="1:1">
      <c r="A729" s="21"/>
    </row>
    <row r="730" ht="13.5" customHeight="1" spans="1:1">
      <c r="A730" s="21"/>
    </row>
    <row r="731" ht="13.5" customHeight="1" spans="1:1">
      <c r="A731" s="21"/>
    </row>
    <row r="732" ht="13.5" customHeight="1" spans="1:1">
      <c r="A732" s="21"/>
    </row>
    <row r="733" ht="13.5" customHeight="1" spans="1:1">
      <c r="A733" s="21"/>
    </row>
    <row r="734" ht="13.5" customHeight="1" spans="1:1">
      <c r="A734" s="21"/>
    </row>
    <row r="735" ht="13.5" customHeight="1" spans="1:1">
      <c r="A735" s="21"/>
    </row>
    <row r="736" ht="13.5" customHeight="1" spans="1:1">
      <c r="A736" s="21"/>
    </row>
    <row r="737" ht="13.5" customHeight="1" spans="1:1">
      <c r="A737" s="21"/>
    </row>
    <row r="738" ht="13.5" customHeight="1" spans="1:1">
      <c r="A738" s="21"/>
    </row>
    <row r="739" ht="13.5" customHeight="1" spans="1:1">
      <c r="A739" s="21"/>
    </row>
    <row r="740" ht="13.5" customHeight="1" spans="1:1">
      <c r="A740" s="21"/>
    </row>
    <row r="741" ht="13.5" customHeight="1" spans="1:1">
      <c r="A741" s="21"/>
    </row>
    <row r="742" ht="13.5" customHeight="1" spans="1:1">
      <c r="A742" s="21"/>
    </row>
    <row r="743" ht="13.5" customHeight="1" spans="1:1">
      <c r="A743" s="21"/>
    </row>
    <row r="744" ht="13.5" customHeight="1" spans="1:1">
      <c r="A744" s="21"/>
    </row>
    <row r="745" ht="13.5" customHeight="1" spans="1:1">
      <c r="A745" s="21"/>
    </row>
    <row r="746" ht="13.5" customHeight="1" spans="1:1">
      <c r="A746" s="21"/>
    </row>
    <row r="747" ht="13.5" customHeight="1" spans="1:1">
      <c r="A747" s="21"/>
    </row>
    <row r="748" ht="13.5" customHeight="1" spans="1:1">
      <c r="A748" s="21"/>
    </row>
    <row r="749" ht="13.5" customHeight="1" spans="1:1">
      <c r="A749" s="21"/>
    </row>
    <row r="750" ht="13.5" customHeight="1" spans="1:1">
      <c r="A750" s="21"/>
    </row>
    <row r="751" ht="13.5" customHeight="1" spans="1:1">
      <c r="A751" s="21"/>
    </row>
    <row r="752" ht="13.5" customHeight="1" spans="1:1">
      <c r="A752" s="21"/>
    </row>
    <row r="753" ht="13.5" customHeight="1" spans="1:1">
      <c r="A753" s="21"/>
    </row>
    <row r="754" ht="13.5" customHeight="1" spans="1:1">
      <c r="A754" s="21"/>
    </row>
    <row r="755" ht="13.5" customHeight="1" spans="1:1">
      <c r="A755" s="21"/>
    </row>
    <row r="756" ht="13.5" customHeight="1" spans="1:1">
      <c r="A756" s="21"/>
    </row>
    <row r="757" ht="13.5" customHeight="1" spans="1:1">
      <c r="A757" s="21"/>
    </row>
    <row r="758" ht="13.5" customHeight="1" spans="1:1">
      <c r="A758" s="21"/>
    </row>
    <row r="759" ht="13.5" customHeight="1" spans="1:1">
      <c r="A759" s="21"/>
    </row>
    <row r="760" ht="13.5" customHeight="1" spans="1:1">
      <c r="A760" s="21"/>
    </row>
    <row r="761" ht="13.5" customHeight="1" spans="1:1">
      <c r="A761" s="21"/>
    </row>
    <row r="762" ht="13.5" customHeight="1" spans="1:1">
      <c r="A762" s="21"/>
    </row>
    <row r="763" ht="13.5" customHeight="1" spans="1:1">
      <c r="A763" s="21"/>
    </row>
    <row r="764" ht="13.5" customHeight="1" spans="1:1">
      <c r="A764" s="21"/>
    </row>
    <row r="765" ht="13.5" customHeight="1" spans="1:1">
      <c r="A765" s="21"/>
    </row>
    <row r="766" ht="13.5" customHeight="1" spans="1:1">
      <c r="A766" s="21"/>
    </row>
    <row r="767" ht="13.5" customHeight="1" spans="1:1">
      <c r="A767" s="21"/>
    </row>
    <row r="768" ht="13.5" customHeight="1" spans="1:1">
      <c r="A768" s="21"/>
    </row>
    <row r="769" ht="13.5" customHeight="1" spans="1:1">
      <c r="A769" s="21"/>
    </row>
    <row r="770" ht="13.5" customHeight="1" spans="1:1">
      <c r="A770" s="21"/>
    </row>
    <row r="771" ht="13.5" customHeight="1" spans="1:1">
      <c r="A771" s="21"/>
    </row>
    <row r="772" ht="13.5" customHeight="1" spans="1:1">
      <c r="A772" s="21"/>
    </row>
    <row r="773" ht="13.5" customHeight="1" spans="1:1">
      <c r="A773" s="21"/>
    </row>
    <row r="774" ht="13.5" customHeight="1" spans="1:1">
      <c r="A774" s="21"/>
    </row>
    <row r="775" ht="13.5" customHeight="1" spans="1:1">
      <c r="A775" s="21"/>
    </row>
    <row r="776" ht="13.5" customHeight="1" spans="1:1">
      <c r="A776" s="21"/>
    </row>
    <row r="777" ht="13.5" customHeight="1" spans="1:1">
      <c r="A777" s="21"/>
    </row>
    <row r="778" ht="13.5" customHeight="1" spans="1:1">
      <c r="A778" s="21"/>
    </row>
    <row r="779" ht="13.5" customHeight="1" spans="1:1">
      <c r="A779" s="21"/>
    </row>
    <row r="780" ht="13.5" customHeight="1" spans="1:1">
      <c r="A780" s="21"/>
    </row>
    <row r="781" ht="13.5" customHeight="1" spans="1:1">
      <c r="A781" s="21"/>
    </row>
    <row r="782" ht="13.5" customHeight="1" spans="1:1">
      <c r="A782" s="21"/>
    </row>
    <row r="783" ht="13.5" customHeight="1" spans="1:1">
      <c r="A783" s="21"/>
    </row>
    <row r="784" ht="13.5" customHeight="1" spans="1:1">
      <c r="A784" s="21"/>
    </row>
    <row r="785" ht="13.5" customHeight="1" spans="1:1">
      <c r="A785" s="21"/>
    </row>
    <row r="786" ht="13.5" customHeight="1" spans="1:1">
      <c r="A786" s="21"/>
    </row>
    <row r="787" ht="13.5" customHeight="1" spans="1:1">
      <c r="A787" s="21"/>
    </row>
    <row r="788" ht="13.5" customHeight="1" spans="1:1">
      <c r="A788" s="21"/>
    </row>
    <row r="789" ht="13.5" customHeight="1" spans="1:1">
      <c r="A789" s="21"/>
    </row>
    <row r="790" ht="13.5" customHeight="1" spans="1:1">
      <c r="A790" s="21"/>
    </row>
    <row r="791" ht="13.5" customHeight="1" spans="1:1">
      <c r="A791" s="21"/>
    </row>
    <row r="792" ht="13.5" customHeight="1" spans="1:1">
      <c r="A792" s="21"/>
    </row>
    <row r="793" ht="13.5" customHeight="1" spans="1:1">
      <c r="A793" s="21"/>
    </row>
    <row r="794" ht="13.5" customHeight="1" spans="1:1">
      <c r="A794" s="21"/>
    </row>
    <row r="795" ht="13.5" customHeight="1" spans="1:1">
      <c r="A795" s="21"/>
    </row>
    <row r="796" ht="13.5" customHeight="1" spans="1:1">
      <c r="A796" s="21"/>
    </row>
    <row r="797" ht="13.5" customHeight="1" spans="1:1">
      <c r="A797" s="21"/>
    </row>
    <row r="798" ht="13.5" customHeight="1" spans="1:1">
      <c r="A798" s="21"/>
    </row>
    <row r="799" ht="13.5" customHeight="1" spans="1:1">
      <c r="A799" s="21"/>
    </row>
    <row r="800" ht="13.5" customHeight="1" spans="1:1">
      <c r="A800" s="21"/>
    </row>
    <row r="801" ht="13.5" customHeight="1" spans="1:1">
      <c r="A801" s="21"/>
    </row>
    <row r="802" ht="13.5" customHeight="1" spans="1:1">
      <c r="A802" s="21"/>
    </row>
    <row r="803" ht="13.5" customHeight="1" spans="1:1">
      <c r="A803" s="21"/>
    </row>
    <row r="804" ht="13.5" customHeight="1" spans="1:1">
      <c r="A804" s="21"/>
    </row>
    <row r="805" ht="13.5" customHeight="1" spans="1:1">
      <c r="A805" s="21"/>
    </row>
    <row r="806" ht="13.5" customHeight="1" spans="1:1">
      <c r="A806" s="21"/>
    </row>
    <row r="807" ht="13.5" customHeight="1" spans="1:1">
      <c r="A807" s="21"/>
    </row>
    <row r="808" ht="13.5" customHeight="1" spans="1:1">
      <c r="A808" s="21"/>
    </row>
    <row r="809" ht="13.5" customHeight="1" spans="1:1">
      <c r="A809" s="21"/>
    </row>
    <row r="810" ht="13.5" customHeight="1" spans="1:1">
      <c r="A810" s="21"/>
    </row>
    <row r="811" ht="13.5" customHeight="1" spans="1:1">
      <c r="A811" s="21"/>
    </row>
    <row r="812" ht="13.5" customHeight="1" spans="1:1">
      <c r="A812" s="21"/>
    </row>
    <row r="813" ht="13.5" customHeight="1" spans="1:1">
      <c r="A813" s="21"/>
    </row>
    <row r="814" ht="13.5" customHeight="1" spans="1:1">
      <c r="A814" s="21"/>
    </row>
    <row r="815" ht="13.5" customHeight="1" spans="1:1">
      <c r="A815" s="21"/>
    </row>
    <row r="816" ht="13.5" customHeight="1" spans="1:1">
      <c r="A816" s="21"/>
    </row>
    <row r="817" ht="13.5" customHeight="1" spans="1:1">
      <c r="A817" s="21"/>
    </row>
    <row r="818" ht="13.5" customHeight="1" spans="1:1">
      <c r="A818" s="21"/>
    </row>
    <row r="819" ht="13.5" customHeight="1" spans="1:1">
      <c r="A819" s="21"/>
    </row>
    <row r="820" ht="13.5" customHeight="1" spans="1:1">
      <c r="A820" s="21"/>
    </row>
    <row r="821" ht="13.5" customHeight="1" spans="1:1">
      <c r="A821" s="21"/>
    </row>
    <row r="822" ht="13.5" customHeight="1" spans="1:1">
      <c r="A822" s="21"/>
    </row>
    <row r="823" ht="13.5" customHeight="1" spans="1:1">
      <c r="A823" s="21"/>
    </row>
    <row r="824" ht="13.5" customHeight="1" spans="1:1">
      <c r="A824" s="21"/>
    </row>
    <row r="825" ht="13.5" customHeight="1" spans="1:1">
      <c r="A825" s="21"/>
    </row>
    <row r="826" ht="13.5" customHeight="1" spans="1:1">
      <c r="A826" s="21"/>
    </row>
    <row r="827" ht="13.5" customHeight="1" spans="1:1">
      <c r="A827" s="21"/>
    </row>
    <row r="828" ht="13.5" customHeight="1" spans="1:1">
      <c r="A828" s="21"/>
    </row>
    <row r="829" ht="13.5" customHeight="1" spans="1:1">
      <c r="A829" s="21"/>
    </row>
    <row r="830" ht="13.5" customHeight="1" spans="1:1">
      <c r="A830" s="21"/>
    </row>
    <row r="831" ht="13.5" customHeight="1" spans="1:1">
      <c r="A831" s="21"/>
    </row>
    <row r="832" ht="13.5" customHeight="1" spans="1:1">
      <c r="A832" s="21"/>
    </row>
    <row r="833" ht="13.5" customHeight="1" spans="1:1">
      <c r="A833" s="21"/>
    </row>
    <row r="834" ht="13.5" customHeight="1" spans="1:1">
      <c r="A834" s="21"/>
    </row>
    <row r="835" ht="13.5" customHeight="1" spans="1:1">
      <c r="A835" s="21"/>
    </row>
    <row r="836" ht="13.5" customHeight="1" spans="1:1">
      <c r="A836" s="21"/>
    </row>
    <row r="837" ht="13.5" customHeight="1" spans="1:1">
      <c r="A837" s="21"/>
    </row>
    <row r="838" ht="13.5" customHeight="1" spans="1:1">
      <c r="A838" s="21"/>
    </row>
    <row r="839" ht="13.5" customHeight="1" spans="1:1">
      <c r="A839" s="21"/>
    </row>
    <row r="840" ht="13.5" customHeight="1" spans="1:1">
      <c r="A840" s="21"/>
    </row>
    <row r="841" ht="13.5" customHeight="1" spans="1:1">
      <c r="A841" s="21"/>
    </row>
    <row r="842" ht="13.5" customHeight="1" spans="1:1">
      <c r="A842" s="21"/>
    </row>
    <row r="843" ht="13.5" customHeight="1" spans="1:1">
      <c r="A843" s="21"/>
    </row>
    <row r="844" ht="13.5" customHeight="1" spans="1:1">
      <c r="A844" s="21"/>
    </row>
    <row r="845" ht="13.5" customHeight="1" spans="1:1">
      <c r="A845" s="21"/>
    </row>
    <row r="846" ht="13.5" customHeight="1" spans="1:1">
      <c r="A846" s="21"/>
    </row>
    <row r="847" ht="13.5" customHeight="1" spans="1:1">
      <c r="A847" s="21"/>
    </row>
    <row r="848" ht="13.5" customHeight="1" spans="1:1">
      <c r="A848" s="21"/>
    </row>
    <row r="849" ht="13.5" customHeight="1" spans="1:1">
      <c r="A849" s="21"/>
    </row>
    <row r="850" ht="13.5" customHeight="1" spans="1:1">
      <c r="A850" s="21"/>
    </row>
    <row r="851" ht="13.5" customHeight="1" spans="1:1">
      <c r="A851" s="21"/>
    </row>
    <row r="852" ht="13.5" customHeight="1" spans="1:1">
      <c r="A852" s="21"/>
    </row>
    <row r="853" ht="13.5" customHeight="1" spans="1:1">
      <c r="A853" s="21"/>
    </row>
    <row r="854" ht="13.5" customHeight="1" spans="1:1">
      <c r="A854" s="21"/>
    </row>
    <row r="855" ht="13.5" customHeight="1" spans="1:1">
      <c r="A855" s="21"/>
    </row>
    <row r="856" ht="13.5" customHeight="1" spans="1:1">
      <c r="A856" s="21"/>
    </row>
    <row r="857" ht="13.5" customHeight="1" spans="1:1">
      <c r="A857" s="21"/>
    </row>
    <row r="858" ht="13.5" customHeight="1" spans="1:1">
      <c r="A858" s="21"/>
    </row>
    <row r="859" ht="13.5" customHeight="1" spans="1:1">
      <c r="A859" s="21"/>
    </row>
    <row r="860" ht="13.5" customHeight="1" spans="1:1">
      <c r="A860" s="21"/>
    </row>
    <row r="861" ht="13.5" customHeight="1" spans="1:1">
      <c r="A861" s="21"/>
    </row>
    <row r="862" ht="13.5" customHeight="1" spans="1:1">
      <c r="A862" s="21"/>
    </row>
    <row r="863" ht="13.5" customHeight="1" spans="1:1">
      <c r="A863" s="21"/>
    </row>
    <row r="864" ht="13.5" customHeight="1" spans="1:1">
      <c r="A864" s="21"/>
    </row>
    <row r="865" ht="13.5" customHeight="1" spans="1:1">
      <c r="A865" s="21"/>
    </row>
    <row r="866" ht="13.5" customHeight="1" spans="1:1">
      <c r="A866" s="21"/>
    </row>
    <row r="867" ht="13.5" customHeight="1" spans="1:1">
      <c r="A867" s="21"/>
    </row>
    <row r="868" ht="13.5" customHeight="1" spans="1:1">
      <c r="A868" s="21"/>
    </row>
    <row r="869" ht="13.5" customHeight="1" spans="1:1">
      <c r="A869" s="21"/>
    </row>
    <row r="870" ht="13.5" customHeight="1" spans="1:1">
      <c r="A870" s="21"/>
    </row>
    <row r="871" ht="13.5" customHeight="1" spans="1:1">
      <c r="A871" s="21"/>
    </row>
    <row r="872" ht="13.5" customHeight="1" spans="1:1">
      <c r="A872" s="21"/>
    </row>
    <row r="873" ht="13.5" customHeight="1" spans="1:1">
      <c r="A873" s="21"/>
    </row>
    <row r="874" ht="13.5" customHeight="1" spans="1:1">
      <c r="A874" s="21"/>
    </row>
    <row r="875" ht="13.5" customHeight="1" spans="1:1">
      <c r="A875" s="21"/>
    </row>
    <row r="876" ht="13.5" customHeight="1" spans="1:1">
      <c r="A876" s="21"/>
    </row>
    <row r="877" ht="13.5" customHeight="1" spans="1:1">
      <c r="A877" s="21"/>
    </row>
    <row r="878" ht="13.5" customHeight="1" spans="1:1">
      <c r="A878" s="21"/>
    </row>
    <row r="879" ht="13.5" customHeight="1" spans="1:1">
      <c r="A879" s="21"/>
    </row>
    <row r="880" ht="13.5" customHeight="1" spans="1:1">
      <c r="A880" s="21"/>
    </row>
    <row r="881" ht="13.5" customHeight="1" spans="1:1">
      <c r="A881" s="21"/>
    </row>
    <row r="882" ht="13.5" customHeight="1" spans="1:1">
      <c r="A882" s="21"/>
    </row>
    <row r="883" ht="13.5" customHeight="1" spans="1:1">
      <c r="A883" s="21"/>
    </row>
    <row r="884" ht="13.5" customHeight="1" spans="1:1">
      <c r="A884" s="21"/>
    </row>
    <row r="885" ht="13.5" customHeight="1" spans="1:1">
      <c r="A885" s="21"/>
    </row>
    <row r="886" ht="13.5" customHeight="1" spans="1:1">
      <c r="A886" s="21"/>
    </row>
    <row r="887" ht="13.5" customHeight="1" spans="1:1">
      <c r="A887" s="21"/>
    </row>
    <row r="888" ht="13.5" customHeight="1" spans="1:1">
      <c r="A888" s="21"/>
    </row>
    <row r="889" ht="13.5" customHeight="1" spans="1:1">
      <c r="A889" s="21"/>
    </row>
    <row r="890" ht="13.5" customHeight="1" spans="1:1">
      <c r="A890" s="21"/>
    </row>
    <row r="891" ht="13.5" customHeight="1" spans="1:1">
      <c r="A891" s="21"/>
    </row>
    <row r="892" ht="13.5" customHeight="1" spans="1:1">
      <c r="A892" s="21"/>
    </row>
    <row r="893" ht="13.5" customHeight="1" spans="1:1">
      <c r="A893" s="21"/>
    </row>
    <row r="894" ht="13.5" customHeight="1" spans="1:1">
      <c r="A894" s="21"/>
    </row>
    <row r="895" ht="13.5" customHeight="1" spans="1:1">
      <c r="A895" s="21"/>
    </row>
    <row r="896" ht="13.5" customHeight="1" spans="1:1">
      <c r="A896" s="21"/>
    </row>
    <row r="897" ht="13.5" customHeight="1" spans="1:1">
      <c r="A897" s="21"/>
    </row>
    <row r="898" ht="13.5" customHeight="1" spans="1:1">
      <c r="A898" s="21"/>
    </row>
    <row r="899" ht="13.5" customHeight="1" spans="1:1">
      <c r="A899" s="21"/>
    </row>
    <row r="900" ht="13.5" customHeight="1" spans="1:1">
      <c r="A900" s="21"/>
    </row>
    <row r="901" ht="13.5" customHeight="1" spans="1:1">
      <c r="A901" s="21"/>
    </row>
    <row r="902" ht="13.5" customHeight="1" spans="1:1">
      <c r="A902" s="21"/>
    </row>
    <row r="903" ht="13.5" customHeight="1" spans="1:1">
      <c r="A903" s="21"/>
    </row>
    <row r="904" ht="13.5" customHeight="1" spans="1:1">
      <c r="A904" s="21"/>
    </row>
    <row r="905" ht="13.5" customHeight="1" spans="1:1">
      <c r="A905" s="21"/>
    </row>
    <row r="906" ht="13.5" customHeight="1" spans="1:1">
      <c r="A906" s="21"/>
    </row>
    <row r="907" ht="13.5" customHeight="1" spans="1:1">
      <c r="A907" s="21"/>
    </row>
    <row r="908" ht="13.5" customHeight="1" spans="1:1">
      <c r="A908" s="21"/>
    </row>
    <row r="909" ht="13.5" customHeight="1" spans="1:1">
      <c r="A909" s="21"/>
    </row>
    <row r="910" ht="13.5" customHeight="1" spans="1:1">
      <c r="A910" s="21"/>
    </row>
    <row r="911" ht="13.5" customHeight="1" spans="1:1">
      <c r="A911" s="21"/>
    </row>
    <row r="912" ht="13.5" customHeight="1" spans="1:1">
      <c r="A912" s="21"/>
    </row>
    <row r="913" ht="13.5" customHeight="1" spans="1:1">
      <c r="A913" s="21"/>
    </row>
    <row r="914" ht="13.5" customHeight="1" spans="1:1">
      <c r="A914" s="21"/>
    </row>
    <row r="915" ht="13.5" customHeight="1" spans="1:1">
      <c r="A915" s="21"/>
    </row>
    <row r="916" ht="13.5" customHeight="1" spans="1:1">
      <c r="A916" s="21"/>
    </row>
    <row r="917" ht="13.5" customHeight="1" spans="1:1">
      <c r="A917" s="21"/>
    </row>
    <row r="918" ht="13.5" customHeight="1" spans="1:1">
      <c r="A918" s="21"/>
    </row>
    <row r="919" ht="13.5" customHeight="1" spans="1:1">
      <c r="A919" s="21"/>
    </row>
    <row r="920" ht="13.5" customHeight="1" spans="1:1">
      <c r="A920" s="21"/>
    </row>
    <row r="921" ht="13.5" customHeight="1" spans="1:1">
      <c r="A921" s="21"/>
    </row>
    <row r="922" ht="13.5" customHeight="1" spans="1:1">
      <c r="A922" s="21"/>
    </row>
    <row r="923" ht="13.5" customHeight="1" spans="1:1">
      <c r="A923" s="21"/>
    </row>
    <row r="924" ht="13.5" customHeight="1" spans="1:1">
      <c r="A924" s="21"/>
    </row>
    <row r="925" ht="13.5" customHeight="1" spans="1:1">
      <c r="A925" s="21"/>
    </row>
    <row r="926" ht="13.5" customHeight="1" spans="1:1">
      <c r="A926" s="21"/>
    </row>
    <row r="927" ht="13.5" customHeight="1" spans="1:1">
      <c r="A927" s="21"/>
    </row>
    <row r="928" ht="13.5" customHeight="1" spans="1:1">
      <c r="A928" s="21"/>
    </row>
    <row r="929" ht="13.5" customHeight="1" spans="1:1">
      <c r="A929" s="21"/>
    </row>
    <row r="930" ht="13.5" customHeight="1" spans="1:1">
      <c r="A930" s="21"/>
    </row>
    <row r="931" ht="13.5" customHeight="1" spans="1:1">
      <c r="A931" s="21"/>
    </row>
    <row r="932" ht="13.5" customHeight="1" spans="1:1">
      <c r="A932" s="21"/>
    </row>
    <row r="933" ht="13.5" customHeight="1" spans="1:1">
      <c r="A933" s="21"/>
    </row>
    <row r="934" ht="13.5" customHeight="1" spans="1:1">
      <c r="A934" s="21"/>
    </row>
    <row r="935" ht="13.5" customHeight="1" spans="1:1">
      <c r="A935" s="21"/>
    </row>
    <row r="936" ht="13.5" customHeight="1" spans="1:1">
      <c r="A936" s="21"/>
    </row>
    <row r="937" ht="13.5" customHeight="1" spans="1:1">
      <c r="A937" s="21"/>
    </row>
    <row r="938" ht="13.5" customHeight="1" spans="1:1">
      <c r="A938" s="21"/>
    </row>
    <row r="939" ht="13.5" customHeight="1" spans="1:1">
      <c r="A939" s="21"/>
    </row>
    <row r="940" ht="13.5" customHeight="1" spans="1:1">
      <c r="A940" s="21"/>
    </row>
    <row r="941" ht="13.5" customHeight="1" spans="1:1">
      <c r="A941" s="21"/>
    </row>
    <row r="942" ht="13.5" customHeight="1" spans="1:1">
      <c r="A942" s="21"/>
    </row>
    <row r="943" ht="13.5" customHeight="1" spans="1:1">
      <c r="A943" s="21"/>
    </row>
    <row r="944" ht="13.5" customHeight="1" spans="1:1">
      <c r="A944" s="21"/>
    </row>
    <row r="945" ht="13.5" customHeight="1" spans="1:1">
      <c r="A945" s="21"/>
    </row>
    <row r="946" ht="13.5" customHeight="1" spans="1:1">
      <c r="A946" s="21"/>
    </row>
    <row r="947" ht="13.5" customHeight="1" spans="1:1">
      <c r="A947" s="21"/>
    </row>
    <row r="948" ht="13.5" customHeight="1" spans="1:1">
      <c r="A948" s="21"/>
    </row>
    <row r="949" ht="13.5" customHeight="1" spans="1:1">
      <c r="A949" s="21"/>
    </row>
    <row r="950" ht="13.5" customHeight="1" spans="1:1">
      <c r="A950" s="21"/>
    </row>
    <row r="951" ht="13.5" customHeight="1" spans="1:1">
      <c r="A951" s="21"/>
    </row>
    <row r="952" ht="13.5" customHeight="1" spans="1:1">
      <c r="A952" s="21"/>
    </row>
    <row r="953" ht="13.5" customHeight="1" spans="1:1">
      <c r="A953" s="21"/>
    </row>
    <row r="954" ht="13.5" customHeight="1" spans="1:1">
      <c r="A954" s="21"/>
    </row>
    <row r="955" ht="13.5" customHeight="1" spans="1:1">
      <c r="A955" s="21"/>
    </row>
    <row r="956" ht="13.5" customHeight="1" spans="1:1">
      <c r="A956" s="21"/>
    </row>
    <row r="957" ht="13.5" customHeight="1" spans="1:1">
      <c r="A957" s="21"/>
    </row>
    <row r="958" ht="13.5" customHeight="1" spans="1:1">
      <c r="A958" s="21"/>
    </row>
    <row r="959" ht="13.5" customHeight="1" spans="1:1">
      <c r="A959" s="21"/>
    </row>
    <row r="960" ht="13.5" customHeight="1" spans="1:1">
      <c r="A960" s="21"/>
    </row>
    <row r="961" ht="13.5" customHeight="1" spans="1:1">
      <c r="A961" s="21"/>
    </row>
    <row r="962" ht="13.5" customHeight="1" spans="1:1">
      <c r="A962" s="21"/>
    </row>
    <row r="963" ht="13.5" customHeight="1" spans="1:1">
      <c r="A963" s="21"/>
    </row>
    <row r="964" ht="13.5" customHeight="1" spans="1:1">
      <c r="A964" s="21"/>
    </row>
    <row r="965" ht="13.5" customHeight="1" spans="1:1">
      <c r="A965" s="21"/>
    </row>
    <row r="966" ht="13.5" customHeight="1" spans="1:1">
      <c r="A966" s="21"/>
    </row>
    <row r="967" ht="13.5" customHeight="1" spans="1:1">
      <c r="A967" s="21"/>
    </row>
    <row r="968" ht="13.5" customHeight="1" spans="1:1">
      <c r="A968" s="21"/>
    </row>
    <row r="969" ht="13.5" customHeight="1" spans="1:1">
      <c r="A969" s="21"/>
    </row>
    <row r="970" ht="13.5" customHeight="1" spans="1:1">
      <c r="A970" s="21"/>
    </row>
    <row r="971" ht="13.5" customHeight="1" spans="1:1">
      <c r="A971" s="21"/>
    </row>
    <row r="972" ht="13.5" customHeight="1" spans="1:1">
      <c r="A972" s="21"/>
    </row>
    <row r="973" ht="13.5" customHeight="1" spans="1:1">
      <c r="A973" s="21"/>
    </row>
    <row r="974" ht="13.5" customHeight="1" spans="1:1">
      <c r="A974" s="21"/>
    </row>
    <row r="975" ht="13.5" customHeight="1" spans="1:1">
      <c r="A975" s="21"/>
    </row>
    <row r="976" ht="13.5" customHeight="1" spans="1:1">
      <c r="A976" s="21"/>
    </row>
    <row r="977" ht="13.5" customHeight="1" spans="1:1">
      <c r="A977" s="21"/>
    </row>
    <row r="978" ht="13.5" customHeight="1" spans="1:1">
      <c r="A978" s="21"/>
    </row>
    <row r="979" ht="13.5" customHeight="1" spans="1:1">
      <c r="A979" s="21"/>
    </row>
    <row r="980" ht="13.5" customHeight="1" spans="1:1">
      <c r="A980" s="21"/>
    </row>
    <row r="981" ht="13.5" customHeight="1" spans="1:1">
      <c r="A981" s="21"/>
    </row>
    <row r="982" ht="13.5" customHeight="1" spans="1:1">
      <c r="A982" s="21"/>
    </row>
    <row r="983" ht="13.5" customHeight="1" spans="1:1">
      <c r="A983" s="21"/>
    </row>
    <row r="984" ht="13.5" customHeight="1" spans="1:1">
      <c r="A984" s="21"/>
    </row>
    <row r="985" ht="13.5" customHeight="1" spans="1:1">
      <c r="A985" s="21"/>
    </row>
    <row r="986" ht="13.5" customHeight="1" spans="1:1">
      <c r="A986" s="21"/>
    </row>
    <row r="987" ht="13.5" customHeight="1" spans="1:1">
      <c r="A987" s="21"/>
    </row>
    <row r="988" ht="13.5" customHeight="1" spans="1:1">
      <c r="A988" s="21"/>
    </row>
    <row r="989" ht="13.5" customHeight="1" spans="1:1">
      <c r="A989" s="21"/>
    </row>
    <row r="990" ht="13.5" customHeight="1" spans="1:1">
      <c r="A990" s="21"/>
    </row>
    <row r="991" ht="13.5" customHeight="1" spans="1:1">
      <c r="A991" s="21"/>
    </row>
    <row r="992" ht="13.5" customHeight="1" spans="1:1">
      <c r="A992" s="21"/>
    </row>
    <row r="993" ht="13.5" customHeight="1" spans="1:1">
      <c r="A993" s="21"/>
    </row>
    <row r="994" ht="13.5" customHeight="1" spans="1:1">
      <c r="A994" s="21"/>
    </row>
    <row r="995" ht="13.5" customHeight="1" spans="1:1">
      <c r="A995" s="21"/>
    </row>
    <row r="996" ht="13.5" customHeight="1" spans="1:1">
      <c r="A996" s="21"/>
    </row>
    <row r="997" ht="13.5" customHeight="1" spans="1:1">
      <c r="A997" s="21"/>
    </row>
    <row r="998" ht="13.5" customHeight="1" spans="1:1">
      <c r="A998" s="21"/>
    </row>
    <row r="999" ht="13.5" customHeight="1" spans="1:1">
      <c r="A999" s="21"/>
    </row>
    <row r="1000" ht="13.5" customHeight="1" spans="1:1">
      <c r="A1000" s="21"/>
    </row>
  </sheetData>
  <pageMargins left="0.7" right="0.7" top="0.75" bottom="0.75" header="0" footer="0"/>
  <pageSetup paperSize="1" orientation="landscape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00"/>
  <sheetViews>
    <sheetView workbookViewId="0">
      <selection activeCell="A1" sqref="A1"/>
    </sheetView>
  </sheetViews>
  <sheetFormatPr defaultColWidth="14.4285714285714" defaultRowHeight="15" customHeight="1" outlineLevelCol="7"/>
  <cols>
    <col min="1" max="1" width="11.2857142857143" customWidth="1"/>
    <col min="2" max="2" width="16.2857142857143" customWidth="1"/>
    <col min="3" max="3" width="36.4285714285714" customWidth="1"/>
    <col min="4" max="4" width="11.2857142857143" customWidth="1"/>
    <col min="5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42036</v>
      </c>
      <c r="B2" s="3" t="s">
        <v>44</v>
      </c>
      <c r="C2" s="3" t="s">
        <v>239</v>
      </c>
      <c r="D2" s="4">
        <v>700</v>
      </c>
    </row>
    <row r="3" ht="13.5" customHeight="1" spans="1:4">
      <c r="A3" s="2">
        <v>42042</v>
      </c>
      <c r="B3" s="3" t="s">
        <v>44</v>
      </c>
      <c r="C3" s="3" t="s">
        <v>309</v>
      </c>
      <c r="D3" s="4">
        <v>21.8</v>
      </c>
    </row>
    <row r="4" ht="13.5" customHeight="1" spans="1:4">
      <c r="A4" s="2">
        <v>42043</v>
      </c>
      <c r="B4" s="3" t="s">
        <v>11</v>
      </c>
      <c r="C4" s="3" t="s">
        <v>310</v>
      </c>
      <c r="D4" s="4">
        <v>11.4</v>
      </c>
    </row>
    <row r="5" ht="13.5" customHeight="1" spans="1:4">
      <c r="A5" s="2">
        <v>42041</v>
      </c>
      <c r="B5" s="3" t="s">
        <v>11</v>
      </c>
      <c r="C5" s="3" t="s">
        <v>311</v>
      </c>
      <c r="D5" s="4">
        <v>29.2</v>
      </c>
    </row>
    <row r="6" ht="13.5" customHeight="1" spans="1:7">
      <c r="A6" s="2">
        <v>42041</v>
      </c>
      <c r="B6" s="3" t="s">
        <v>11</v>
      </c>
      <c r="C6" s="3" t="s">
        <v>312</v>
      </c>
      <c r="D6" s="4">
        <v>16</v>
      </c>
      <c r="G6" s="3" t="s">
        <v>286</v>
      </c>
    </row>
    <row r="7" ht="13.5" customHeight="1" spans="1:8">
      <c r="A7" s="2">
        <v>42036</v>
      </c>
      <c r="B7" s="3" t="s">
        <v>11</v>
      </c>
      <c r="C7" s="3" t="s">
        <v>313</v>
      </c>
      <c r="D7" s="4">
        <v>94.25</v>
      </c>
      <c r="G7" s="3" t="s">
        <v>44</v>
      </c>
      <c r="H7" s="4">
        <f>SUM(D2:D3)</f>
        <v>721.8</v>
      </c>
    </row>
    <row r="8" ht="13.5" customHeight="1" spans="1:8">
      <c r="A8" s="2">
        <v>42037</v>
      </c>
      <c r="B8" s="3" t="s">
        <v>11</v>
      </c>
      <c r="C8" s="3" t="s">
        <v>314</v>
      </c>
      <c r="D8" s="4">
        <v>16</v>
      </c>
      <c r="G8" s="3" t="s">
        <v>11</v>
      </c>
      <c r="H8" s="4">
        <f>SUM(D4:D16)</f>
        <v>551.85</v>
      </c>
    </row>
    <row r="9" ht="13.5" customHeight="1" spans="1:8">
      <c r="A9" s="2">
        <v>42042</v>
      </c>
      <c r="B9" s="3" t="s">
        <v>11</v>
      </c>
      <c r="C9" s="3" t="s">
        <v>114</v>
      </c>
      <c r="D9" s="4">
        <v>37</v>
      </c>
      <c r="G9" s="3" t="s">
        <v>68</v>
      </c>
      <c r="H9" s="4">
        <f>SUM(D17:D23)</f>
        <v>372.75</v>
      </c>
    </row>
    <row r="10" ht="13.5" customHeight="1" spans="1:8">
      <c r="A10" s="2">
        <v>42047</v>
      </c>
      <c r="B10" s="3" t="s">
        <v>11</v>
      </c>
      <c r="C10" s="3" t="s">
        <v>315</v>
      </c>
      <c r="D10" s="4">
        <v>27.3</v>
      </c>
      <c r="G10" s="3" t="s">
        <v>197</v>
      </c>
      <c r="H10" s="4">
        <f>0</f>
        <v>0</v>
      </c>
    </row>
    <row r="11" ht="13.5" customHeight="1" spans="1:8">
      <c r="A11" s="2">
        <v>42053</v>
      </c>
      <c r="B11" s="3" t="s">
        <v>11</v>
      </c>
      <c r="C11" s="3" t="s">
        <v>316</v>
      </c>
      <c r="D11" s="4">
        <v>81.8</v>
      </c>
      <c r="G11" s="3" t="s">
        <v>125</v>
      </c>
      <c r="H11" s="4">
        <f>SUM(D24:D27)</f>
        <v>375.98</v>
      </c>
    </row>
    <row r="12" ht="13.5" customHeight="1" spans="1:8">
      <c r="A12" s="2">
        <v>42055</v>
      </c>
      <c r="B12" s="3" t="s">
        <v>11</v>
      </c>
      <c r="C12" s="3" t="s">
        <v>317</v>
      </c>
      <c r="D12" s="4">
        <f>39/2.5</f>
        <v>15.6</v>
      </c>
      <c r="G12" s="3" t="s">
        <v>225</v>
      </c>
      <c r="H12" s="4">
        <f>SUM(D28:D30)</f>
        <v>113.4</v>
      </c>
    </row>
    <row r="13" ht="13.5" customHeight="1" spans="1:8">
      <c r="A13" s="2">
        <v>42062</v>
      </c>
      <c r="B13" s="3" t="s">
        <v>11</v>
      </c>
      <c r="C13" s="3" t="s">
        <v>318</v>
      </c>
      <c r="D13" s="4">
        <v>45.9</v>
      </c>
      <c r="G13" s="3" t="s">
        <v>134</v>
      </c>
      <c r="H13" s="4">
        <f>SUM(D31:D37)</f>
        <v>264.84</v>
      </c>
    </row>
    <row r="14" ht="13.5" customHeight="1" spans="1:8">
      <c r="A14" s="2">
        <v>42063</v>
      </c>
      <c r="B14" s="3" t="s">
        <v>11</v>
      </c>
      <c r="C14" s="3" t="s">
        <v>319</v>
      </c>
      <c r="D14" s="4">
        <v>30</v>
      </c>
      <c r="G14" s="3" t="s">
        <v>163</v>
      </c>
      <c r="H14" s="4">
        <v>0</v>
      </c>
    </row>
    <row r="15" ht="13.5" customHeight="1" spans="1:8">
      <c r="A15" s="2">
        <v>42063</v>
      </c>
      <c r="B15" s="3" t="s">
        <v>11</v>
      </c>
      <c r="C15" s="3" t="s">
        <v>320</v>
      </c>
      <c r="D15" s="4">
        <v>7.4</v>
      </c>
      <c r="G15" s="3" t="s">
        <v>34</v>
      </c>
      <c r="H15" s="4">
        <f>SUM(D38)</f>
        <v>17.75</v>
      </c>
    </row>
    <row r="16" ht="13.5" customHeight="1" spans="1:8">
      <c r="A16" s="2">
        <v>42036</v>
      </c>
      <c r="B16" s="3" t="s">
        <v>11</v>
      </c>
      <c r="C16" s="3" t="s">
        <v>60</v>
      </c>
      <c r="D16" s="4">
        <v>140</v>
      </c>
      <c r="G16" s="3" t="s">
        <v>36</v>
      </c>
      <c r="H16" s="4">
        <f>SUM(D39:D41)</f>
        <v>1560</v>
      </c>
    </row>
    <row r="17" ht="13.5" customHeight="1" spans="1:8">
      <c r="A17" s="2">
        <v>42042</v>
      </c>
      <c r="B17" s="3" t="s">
        <v>68</v>
      </c>
      <c r="C17" s="3" t="s">
        <v>20</v>
      </c>
      <c r="D17" s="4">
        <v>56.6</v>
      </c>
      <c r="G17" s="3" t="s">
        <v>39</v>
      </c>
      <c r="H17" s="4">
        <f>SUM(D42:D55)</f>
        <v>737.22</v>
      </c>
    </row>
    <row r="18" ht="13.5" customHeight="1" spans="1:8">
      <c r="A18" s="2">
        <v>42048</v>
      </c>
      <c r="B18" s="3" t="s">
        <v>68</v>
      </c>
      <c r="C18" s="3" t="s">
        <v>20</v>
      </c>
      <c r="D18" s="4">
        <v>54.2</v>
      </c>
      <c r="G18" s="3" t="s">
        <v>294</v>
      </c>
      <c r="H18" s="4">
        <f>0</f>
        <v>0</v>
      </c>
    </row>
    <row r="19" ht="13.5" customHeight="1" spans="1:4">
      <c r="A19" s="2">
        <v>42049</v>
      </c>
      <c r="B19" s="3" t="s">
        <v>68</v>
      </c>
      <c r="C19" s="3" t="s">
        <v>295</v>
      </c>
      <c r="D19" s="4">
        <v>20.9</v>
      </c>
    </row>
    <row r="20" ht="13.5" customHeight="1" spans="1:4">
      <c r="A20" s="2">
        <v>42044</v>
      </c>
      <c r="B20" s="3" t="s">
        <v>68</v>
      </c>
      <c r="C20" s="3" t="s">
        <v>20</v>
      </c>
      <c r="D20" s="4">
        <v>47.2</v>
      </c>
    </row>
    <row r="21" ht="13.5" customHeight="1" spans="1:4">
      <c r="A21" s="2">
        <v>42049</v>
      </c>
      <c r="B21" s="3" t="s">
        <v>68</v>
      </c>
      <c r="C21" s="3" t="s">
        <v>20</v>
      </c>
      <c r="D21" s="4">
        <v>80.25</v>
      </c>
    </row>
    <row r="22" ht="13.5" customHeight="1" spans="1:4">
      <c r="A22" s="2">
        <v>42056</v>
      </c>
      <c r="B22" s="3" t="s">
        <v>68</v>
      </c>
      <c r="C22" s="3" t="s">
        <v>19</v>
      </c>
      <c r="D22" s="4">
        <v>47.6</v>
      </c>
    </row>
    <row r="23" ht="13.5" customHeight="1" spans="1:4">
      <c r="A23" s="2">
        <v>42063</v>
      </c>
      <c r="B23" s="3" t="s">
        <v>68</v>
      </c>
      <c r="C23" s="3" t="s">
        <v>20</v>
      </c>
      <c r="D23" s="4">
        <v>66</v>
      </c>
    </row>
    <row r="24" ht="13.5" customHeight="1" spans="1:4">
      <c r="A24" s="2">
        <v>42036</v>
      </c>
      <c r="B24" s="3" t="s">
        <v>125</v>
      </c>
      <c r="C24" s="3" t="s">
        <v>297</v>
      </c>
      <c r="D24" s="4">
        <v>55.5</v>
      </c>
    </row>
    <row r="25" ht="13.5" customHeight="1" spans="1:4">
      <c r="A25" s="2">
        <v>42041</v>
      </c>
      <c r="B25" s="3" t="s">
        <v>125</v>
      </c>
      <c r="C25" s="3" t="s">
        <v>321</v>
      </c>
      <c r="D25" s="4">
        <v>8.5</v>
      </c>
    </row>
    <row r="26" ht="13.5" customHeight="1" spans="1:4">
      <c r="A26" s="2">
        <v>42055</v>
      </c>
      <c r="B26" s="3" t="s">
        <v>125</v>
      </c>
      <c r="C26" s="3" t="s">
        <v>322</v>
      </c>
      <c r="D26" s="4">
        <f>179.95/2.5</f>
        <v>71.98</v>
      </c>
    </row>
    <row r="27" ht="13.5" customHeight="1" spans="1:4">
      <c r="A27" s="2">
        <v>42063</v>
      </c>
      <c r="B27" s="3" t="s">
        <v>125</v>
      </c>
      <c r="C27" s="3" t="s">
        <v>259</v>
      </c>
      <c r="D27" s="4">
        <v>240</v>
      </c>
    </row>
    <row r="28" ht="13.5" customHeight="1" spans="1:4">
      <c r="A28" s="2">
        <v>42042</v>
      </c>
      <c r="B28" s="3" t="s">
        <v>225</v>
      </c>
      <c r="C28" s="3" t="s">
        <v>323</v>
      </c>
      <c r="D28" s="4">
        <v>28.6</v>
      </c>
    </row>
    <row r="29" ht="13.5" customHeight="1" spans="1:4">
      <c r="A29" s="2">
        <v>42050</v>
      </c>
      <c r="B29" s="3" t="s">
        <v>225</v>
      </c>
      <c r="C29" s="3" t="s">
        <v>324</v>
      </c>
      <c r="D29" s="4">
        <v>34.8</v>
      </c>
    </row>
    <row r="30" ht="13.5" customHeight="1" spans="1:4">
      <c r="A30" s="2">
        <v>42046</v>
      </c>
      <c r="B30" s="3" t="s">
        <v>225</v>
      </c>
      <c r="C30" s="3" t="s">
        <v>325</v>
      </c>
      <c r="D30" s="4">
        <v>50</v>
      </c>
    </row>
    <row r="31" ht="13.5" customHeight="1" spans="1:4">
      <c r="A31" s="2">
        <v>42041</v>
      </c>
      <c r="B31" s="3" t="s">
        <v>30</v>
      </c>
      <c r="C31" s="3" t="s">
        <v>326</v>
      </c>
      <c r="D31" s="4">
        <v>26</v>
      </c>
    </row>
    <row r="32" ht="13.5" customHeight="1" spans="1:4">
      <c r="A32" s="2">
        <v>42055</v>
      </c>
      <c r="B32" s="3" t="s">
        <v>30</v>
      </c>
      <c r="C32" s="3" t="s">
        <v>327</v>
      </c>
      <c r="D32" s="4">
        <f>123.4/2.5</f>
        <v>49.36</v>
      </c>
    </row>
    <row r="33" ht="13.5" customHeight="1" spans="1:4">
      <c r="A33" s="2">
        <v>42041</v>
      </c>
      <c r="B33" s="3" t="s">
        <v>134</v>
      </c>
      <c r="C33" s="3" t="s">
        <v>328</v>
      </c>
      <c r="D33" s="4">
        <v>39</v>
      </c>
    </row>
    <row r="34" ht="13.5" customHeight="1" spans="1:4">
      <c r="A34" s="2">
        <v>42055</v>
      </c>
      <c r="B34" s="3" t="s">
        <v>134</v>
      </c>
      <c r="C34" s="3" t="s">
        <v>329</v>
      </c>
      <c r="D34" s="4">
        <f>80/2.5</f>
        <v>32</v>
      </c>
    </row>
    <row r="35" ht="13.5" customHeight="1" spans="1:4">
      <c r="A35" s="2">
        <v>42055</v>
      </c>
      <c r="B35" s="3" t="s">
        <v>134</v>
      </c>
      <c r="C35" s="3" t="s">
        <v>330</v>
      </c>
      <c r="D35" s="4">
        <f>41/2.5</f>
        <v>16.4</v>
      </c>
    </row>
    <row r="36" ht="13.5" customHeight="1" spans="1:4">
      <c r="A36" s="2">
        <v>42055</v>
      </c>
      <c r="B36" s="3" t="s">
        <v>134</v>
      </c>
      <c r="C36" s="3" t="s">
        <v>331</v>
      </c>
      <c r="D36" s="4">
        <f>180.2/2.5</f>
        <v>72.08</v>
      </c>
    </row>
    <row r="37" ht="13.5" customHeight="1" spans="1:4">
      <c r="A37" s="2">
        <v>42050</v>
      </c>
      <c r="B37" s="3" t="s">
        <v>134</v>
      </c>
      <c r="C37" s="3" t="s">
        <v>332</v>
      </c>
      <c r="D37" s="4">
        <v>30</v>
      </c>
    </row>
    <row r="38" ht="13.5" customHeight="1" spans="1:4">
      <c r="A38" s="2">
        <v>42053</v>
      </c>
      <c r="B38" s="3" t="s">
        <v>34</v>
      </c>
      <c r="C38" s="3" t="s">
        <v>81</v>
      </c>
      <c r="D38" s="4">
        <v>17.75</v>
      </c>
    </row>
    <row r="39" ht="13.5" customHeight="1" spans="1:4">
      <c r="A39" s="2">
        <v>42036</v>
      </c>
      <c r="B39" s="3" t="s">
        <v>36</v>
      </c>
      <c r="C39" s="3" t="s">
        <v>37</v>
      </c>
      <c r="D39" s="4">
        <v>600</v>
      </c>
    </row>
    <row r="40" ht="13.5" customHeight="1" spans="1:4">
      <c r="A40" s="2">
        <v>42036</v>
      </c>
      <c r="B40" s="3" t="s">
        <v>36</v>
      </c>
      <c r="C40" s="3" t="s">
        <v>38</v>
      </c>
      <c r="D40" s="4">
        <v>400</v>
      </c>
    </row>
    <row r="41" ht="13.5" customHeight="1" spans="1:4">
      <c r="A41" s="2">
        <v>42063</v>
      </c>
      <c r="B41" s="3" t="s">
        <v>36</v>
      </c>
      <c r="C41" s="3" t="s">
        <v>333</v>
      </c>
      <c r="D41" s="4">
        <v>560</v>
      </c>
    </row>
    <row r="42" ht="13.5" customHeight="1" spans="1:4">
      <c r="A42" s="2">
        <v>42036</v>
      </c>
      <c r="B42" s="3" t="s">
        <v>39</v>
      </c>
      <c r="C42" s="3" t="s">
        <v>41</v>
      </c>
      <c r="D42" s="4">
        <v>80</v>
      </c>
    </row>
    <row r="43" ht="13.5" customHeight="1" spans="1:4">
      <c r="A43" s="2">
        <v>42036</v>
      </c>
      <c r="B43" s="3" t="s">
        <v>39</v>
      </c>
      <c r="C43" s="3" t="s">
        <v>42</v>
      </c>
      <c r="D43" s="4">
        <v>90</v>
      </c>
    </row>
    <row r="44" ht="13.5" customHeight="1" spans="1:4">
      <c r="A44" s="2">
        <v>42039</v>
      </c>
      <c r="B44" s="3" t="s">
        <v>39</v>
      </c>
      <c r="C44" s="3" t="s">
        <v>334</v>
      </c>
      <c r="D44" s="4">
        <v>22.53</v>
      </c>
    </row>
    <row r="45" ht="13.5" customHeight="1" spans="1:4">
      <c r="A45" s="2">
        <v>42037</v>
      </c>
      <c r="B45" s="3" t="s">
        <v>39</v>
      </c>
      <c r="C45" s="3" t="s">
        <v>335</v>
      </c>
      <c r="D45" s="4">
        <v>50</v>
      </c>
    </row>
    <row r="46" ht="13.5" customHeight="1" spans="1:4">
      <c r="A46" s="2">
        <v>42039</v>
      </c>
      <c r="B46" s="3" t="s">
        <v>39</v>
      </c>
      <c r="C46" s="3" t="s">
        <v>336</v>
      </c>
      <c r="D46" s="4">
        <v>13.3</v>
      </c>
    </row>
    <row r="47" ht="13.5" customHeight="1" spans="1:4">
      <c r="A47" s="2">
        <v>42045</v>
      </c>
      <c r="B47" s="3" t="s">
        <v>39</v>
      </c>
      <c r="C47" s="3" t="s">
        <v>336</v>
      </c>
      <c r="D47" s="4">
        <v>16</v>
      </c>
    </row>
    <row r="48" ht="13.5" customHeight="1" spans="1:4">
      <c r="A48" s="2">
        <v>42047</v>
      </c>
      <c r="B48" s="3" t="s">
        <v>39</v>
      </c>
      <c r="C48" s="3" t="s">
        <v>337</v>
      </c>
      <c r="D48" s="4">
        <v>5.8</v>
      </c>
    </row>
    <row r="49" ht="13.5" customHeight="1" spans="1:4">
      <c r="A49" s="2">
        <v>42043</v>
      </c>
      <c r="B49" s="3" t="s">
        <v>39</v>
      </c>
      <c r="C49" s="3" t="s">
        <v>83</v>
      </c>
      <c r="D49" s="4">
        <v>56.79</v>
      </c>
    </row>
    <row r="50" ht="13.5" customHeight="1" spans="1:4">
      <c r="A50" s="2">
        <v>42053</v>
      </c>
      <c r="B50" s="3" t="s">
        <v>39</v>
      </c>
      <c r="C50" s="3" t="s">
        <v>83</v>
      </c>
      <c r="D50" s="4">
        <v>58.4</v>
      </c>
    </row>
    <row r="51" ht="13.5" customHeight="1" spans="1:4">
      <c r="A51" s="2">
        <v>42063</v>
      </c>
      <c r="B51" s="3" t="s">
        <v>39</v>
      </c>
      <c r="C51" s="3" t="s">
        <v>83</v>
      </c>
      <c r="D51" s="4">
        <v>71.4</v>
      </c>
    </row>
    <row r="52" ht="13.5" customHeight="1" spans="1:4">
      <c r="A52" s="2">
        <v>42055</v>
      </c>
      <c r="B52" s="3" t="s">
        <v>39</v>
      </c>
      <c r="C52" s="3" t="s">
        <v>83</v>
      </c>
      <c r="D52" s="4">
        <f>70/2.5</f>
        <v>28</v>
      </c>
    </row>
    <row r="53" ht="13.5" customHeight="1" spans="1:4">
      <c r="A53" s="2">
        <v>42055</v>
      </c>
      <c r="B53" s="3" t="s">
        <v>39</v>
      </c>
      <c r="C53" s="3" t="s">
        <v>338</v>
      </c>
      <c r="D53" s="4">
        <v>15</v>
      </c>
    </row>
    <row r="54" ht="13.5" customHeight="1" spans="1:4">
      <c r="A54" s="2">
        <v>42062</v>
      </c>
      <c r="B54" s="3" t="s">
        <v>39</v>
      </c>
      <c r="C54" s="3" t="s">
        <v>210</v>
      </c>
      <c r="D54" s="4">
        <v>50</v>
      </c>
    </row>
    <row r="55" ht="13.5" customHeight="1" spans="1:4">
      <c r="A55" s="2">
        <v>42050</v>
      </c>
      <c r="B55" s="3" t="s">
        <v>39</v>
      </c>
      <c r="C55" s="3" t="s">
        <v>339</v>
      </c>
      <c r="D55" s="4">
        <v>180</v>
      </c>
    </row>
    <row r="56" ht="13.5" customHeight="1" spans="1:4">
      <c r="A56" s="2"/>
      <c r="D56" s="4"/>
    </row>
    <row r="57" ht="13.5" customHeight="1" spans="1:4">
      <c r="A57" s="2"/>
      <c r="D57" s="4"/>
    </row>
    <row r="58" ht="13.5" customHeight="1" spans="1:4">
      <c r="A58" s="2"/>
      <c r="D58" s="4"/>
    </row>
    <row r="59" ht="13.5" customHeight="1" spans="1:4">
      <c r="A59" s="2"/>
      <c r="D59" s="4"/>
    </row>
    <row r="60" ht="13.5" customHeight="1" spans="1:4">
      <c r="A60" s="2"/>
      <c r="D60" s="4"/>
    </row>
    <row r="61" ht="13.5" customHeight="1" spans="1:4">
      <c r="A61" s="2"/>
      <c r="D61" s="4"/>
    </row>
    <row r="62" ht="13.5" customHeight="1" spans="1:4">
      <c r="A62" s="2"/>
      <c r="D62" s="4"/>
    </row>
    <row r="63" ht="13.5" customHeight="1" spans="1:4">
      <c r="A63" s="2"/>
      <c r="D63" s="4"/>
    </row>
    <row r="64" ht="13.5" customHeight="1" spans="1:4">
      <c r="A64" s="2"/>
      <c r="D64" s="4"/>
    </row>
    <row r="65" ht="13.5" customHeight="1" spans="1:4">
      <c r="A65" s="2"/>
      <c r="D65" s="4"/>
    </row>
    <row r="66" ht="13.5" customHeight="1" spans="1:4">
      <c r="A66" s="2"/>
      <c r="D66" s="4"/>
    </row>
    <row r="67" ht="13.5" customHeight="1" spans="1:4">
      <c r="A67" s="2"/>
      <c r="D67" s="4"/>
    </row>
    <row r="68" ht="13.5" customHeight="1" spans="1:4">
      <c r="A68" s="2"/>
      <c r="D68" s="4"/>
    </row>
    <row r="69" ht="13.5" customHeight="1" spans="1:4">
      <c r="A69" s="2"/>
      <c r="D69" s="4"/>
    </row>
    <row r="70" ht="13.5" customHeight="1" spans="1:4">
      <c r="A70" s="2"/>
      <c r="D70" s="4"/>
    </row>
    <row r="71" ht="13.5" customHeight="1" spans="1:4">
      <c r="A71" s="2"/>
      <c r="D71" s="4"/>
    </row>
    <row r="72" ht="13.5" customHeight="1" spans="1:4">
      <c r="A72" s="2"/>
      <c r="D72" s="4"/>
    </row>
    <row r="73" ht="13.5" customHeight="1" spans="1:4">
      <c r="A73" s="2"/>
      <c r="D73" s="4"/>
    </row>
    <row r="74" ht="13.5" customHeight="1" spans="1:4">
      <c r="A74" s="2"/>
      <c r="D74" s="4"/>
    </row>
    <row r="75" ht="13.5" customHeight="1" spans="1:4">
      <c r="A75" s="2"/>
      <c r="D75" s="4"/>
    </row>
    <row r="76" ht="13.5" customHeight="1" spans="1:4">
      <c r="A76" s="2"/>
      <c r="D76" s="4"/>
    </row>
    <row r="77" ht="13.5" customHeight="1" spans="1:4">
      <c r="A77" s="21"/>
      <c r="D77" s="4">
        <f>SUM(D2:D63)</f>
        <v>4715.59</v>
      </c>
    </row>
    <row r="78" ht="13.5" customHeight="1" spans="1:1">
      <c r="A78" s="21"/>
    </row>
    <row r="79" ht="13.5" customHeight="1" spans="1:1">
      <c r="A79" s="21"/>
    </row>
    <row r="80" ht="13.5" customHeight="1" spans="1:1">
      <c r="A80" s="21"/>
    </row>
    <row r="81" ht="13.5" customHeight="1" spans="1:1">
      <c r="A81" s="21"/>
    </row>
    <row r="82" ht="13.5" customHeight="1" spans="1:1">
      <c r="A82" s="21"/>
    </row>
    <row r="83" ht="13.5" customHeight="1" spans="1:1">
      <c r="A83" s="21"/>
    </row>
    <row r="84" ht="13.5" customHeight="1" spans="1:1">
      <c r="A84" s="21"/>
    </row>
    <row r="85" ht="13.5" customHeight="1" spans="1:1">
      <c r="A85" s="21"/>
    </row>
    <row r="86" ht="13.5" customHeight="1" spans="1:1">
      <c r="A86" s="21"/>
    </row>
    <row r="87" ht="13.5" customHeight="1" spans="1:1">
      <c r="A87" s="21"/>
    </row>
    <row r="88" ht="13.5" customHeight="1" spans="1:1">
      <c r="A88" s="21"/>
    </row>
    <row r="89" ht="13.5" customHeight="1" spans="1:1">
      <c r="A89" s="21"/>
    </row>
    <row r="90" ht="13.5" customHeight="1" spans="1:1">
      <c r="A90" s="21"/>
    </row>
    <row r="91" ht="13.5" customHeight="1" spans="1:1">
      <c r="A91" s="21"/>
    </row>
    <row r="92" ht="13.5" customHeight="1" spans="1:1">
      <c r="A92" s="21"/>
    </row>
    <row r="93" ht="13.5" customHeight="1" spans="1:1">
      <c r="A93" s="21"/>
    </row>
    <row r="94" ht="13.5" customHeight="1" spans="1:1">
      <c r="A94" s="21"/>
    </row>
    <row r="95" ht="13.5" customHeight="1" spans="1:1">
      <c r="A95" s="21"/>
    </row>
    <row r="96" ht="13.5" customHeight="1" spans="1:1">
      <c r="A96" s="21"/>
    </row>
    <row r="97" ht="13.5" customHeight="1" spans="1:1">
      <c r="A97" s="21"/>
    </row>
    <row r="98" ht="13.5" customHeight="1" spans="1:1">
      <c r="A98" s="21"/>
    </row>
    <row r="99" ht="13.5" customHeight="1" spans="1:1">
      <c r="A99" s="21"/>
    </row>
    <row r="100" ht="13.5" customHeight="1" spans="1:1">
      <c r="A100" s="21"/>
    </row>
    <row r="101" ht="13.5" customHeight="1" spans="1:1">
      <c r="A101" s="21"/>
    </row>
    <row r="102" ht="13.5" customHeight="1" spans="1:1">
      <c r="A102" s="21"/>
    </row>
    <row r="103" ht="13.5" customHeight="1" spans="1:1">
      <c r="A103" s="21"/>
    </row>
    <row r="104" ht="13.5" customHeight="1" spans="1:1">
      <c r="A104" s="21"/>
    </row>
    <row r="105" ht="13.5" customHeight="1" spans="1:1">
      <c r="A105" s="21"/>
    </row>
    <row r="106" ht="13.5" customHeight="1" spans="1:1">
      <c r="A106" s="21"/>
    </row>
    <row r="107" ht="13.5" customHeight="1" spans="1:1">
      <c r="A107" s="21"/>
    </row>
    <row r="108" ht="13.5" customHeight="1" spans="1:1">
      <c r="A108" s="21"/>
    </row>
    <row r="109" ht="13.5" customHeight="1" spans="1:1">
      <c r="A109" s="21"/>
    </row>
    <row r="110" ht="13.5" customHeight="1" spans="1:1">
      <c r="A110" s="21"/>
    </row>
    <row r="111" ht="13.5" customHeight="1" spans="1:1">
      <c r="A111" s="21"/>
    </row>
    <row r="112" ht="13.5" customHeight="1" spans="1:1">
      <c r="A112" s="21"/>
    </row>
    <row r="113" ht="13.5" customHeight="1" spans="1:1">
      <c r="A113" s="21"/>
    </row>
    <row r="114" ht="13.5" customHeight="1" spans="1:1">
      <c r="A114" s="21"/>
    </row>
    <row r="115" ht="13.5" customHeight="1" spans="1:1">
      <c r="A115" s="21"/>
    </row>
    <row r="116" ht="13.5" customHeight="1" spans="1:1">
      <c r="A116" s="21"/>
    </row>
    <row r="117" ht="13.5" customHeight="1" spans="1:1">
      <c r="A117" s="21"/>
    </row>
    <row r="118" ht="13.5" customHeight="1" spans="1:1">
      <c r="A118" s="21"/>
    </row>
    <row r="119" ht="13.5" customHeight="1" spans="1:1">
      <c r="A119" s="21"/>
    </row>
    <row r="120" ht="13.5" customHeight="1" spans="1:1">
      <c r="A120" s="21"/>
    </row>
    <row r="121" ht="13.5" customHeight="1" spans="1:1">
      <c r="A121" s="21"/>
    </row>
    <row r="122" ht="13.5" customHeight="1" spans="1:1">
      <c r="A122" s="21"/>
    </row>
    <row r="123" ht="13.5" customHeight="1" spans="1:1">
      <c r="A123" s="21"/>
    </row>
    <row r="124" ht="13.5" customHeight="1" spans="1:1">
      <c r="A124" s="21"/>
    </row>
    <row r="125" ht="13.5" customHeight="1" spans="1:1">
      <c r="A125" s="21"/>
    </row>
    <row r="126" ht="13.5" customHeight="1" spans="1:1">
      <c r="A126" s="21"/>
    </row>
    <row r="127" ht="13.5" customHeight="1" spans="1:1">
      <c r="A127" s="21"/>
    </row>
    <row r="128" ht="13.5" customHeight="1" spans="1:1">
      <c r="A128" s="21"/>
    </row>
    <row r="129" ht="13.5" customHeight="1" spans="1:1">
      <c r="A129" s="21"/>
    </row>
    <row r="130" ht="13.5" customHeight="1" spans="1:1">
      <c r="A130" s="21"/>
    </row>
    <row r="131" ht="13.5" customHeight="1" spans="1:1">
      <c r="A131" s="21"/>
    </row>
    <row r="132" ht="13.5" customHeight="1" spans="1:1">
      <c r="A132" s="21"/>
    </row>
    <row r="133" ht="13.5" customHeight="1" spans="1:1">
      <c r="A133" s="21"/>
    </row>
    <row r="134" ht="13.5" customHeight="1" spans="1:1">
      <c r="A134" s="21"/>
    </row>
    <row r="135" ht="13.5" customHeight="1" spans="1:1">
      <c r="A135" s="21"/>
    </row>
    <row r="136" ht="13.5" customHeight="1" spans="1:1">
      <c r="A136" s="21"/>
    </row>
    <row r="137" ht="13.5" customHeight="1" spans="1:1">
      <c r="A137" s="21"/>
    </row>
    <row r="138" ht="13.5" customHeight="1" spans="1:1">
      <c r="A138" s="21"/>
    </row>
    <row r="139" ht="13.5" customHeight="1" spans="1:1">
      <c r="A139" s="21"/>
    </row>
    <row r="140" ht="13.5" customHeight="1" spans="1:1">
      <c r="A140" s="21"/>
    </row>
    <row r="141" ht="13.5" customHeight="1" spans="1:1">
      <c r="A141" s="21"/>
    </row>
    <row r="142" ht="13.5" customHeight="1" spans="1:1">
      <c r="A142" s="21"/>
    </row>
    <row r="143" ht="13.5" customHeight="1" spans="1:1">
      <c r="A143" s="21"/>
    </row>
    <row r="144" ht="13.5" customHeight="1" spans="1:1">
      <c r="A144" s="21"/>
    </row>
    <row r="145" ht="13.5" customHeight="1" spans="1:1">
      <c r="A145" s="21"/>
    </row>
    <row r="146" ht="13.5" customHeight="1" spans="1:1">
      <c r="A146" s="21"/>
    </row>
    <row r="147" ht="13.5" customHeight="1" spans="1:1">
      <c r="A147" s="21"/>
    </row>
    <row r="148" ht="13.5" customHeight="1" spans="1:1">
      <c r="A148" s="21"/>
    </row>
    <row r="149" ht="13.5" customHeight="1" spans="1:1">
      <c r="A149" s="21"/>
    </row>
    <row r="150" ht="13.5" customHeight="1" spans="1:1">
      <c r="A150" s="21"/>
    </row>
    <row r="151" ht="13.5" customHeight="1" spans="1:1">
      <c r="A151" s="21"/>
    </row>
    <row r="152" ht="13.5" customHeight="1" spans="1:1">
      <c r="A152" s="21"/>
    </row>
    <row r="153" ht="13.5" customHeight="1" spans="1:1">
      <c r="A153" s="21"/>
    </row>
    <row r="154" ht="13.5" customHeight="1" spans="1:1">
      <c r="A154" s="21"/>
    </row>
    <row r="155" ht="13.5" customHeight="1" spans="1:1">
      <c r="A155" s="21"/>
    </row>
    <row r="156" ht="13.5" customHeight="1" spans="1:1">
      <c r="A156" s="21"/>
    </row>
    <row r="157" ht="13.5" customHeight="1" spans="1:1">
      <c r="A157" s="21"/>
    </row>
    <row r="158" ht="13.5" customHeight="1" spans="1:1">
      <c r="A158" s="21"/>
    </row>
    <row r="159" ht="13.5" customHeight="1" spans="1:1">
      <c r="A159" s="21"/>
    </row>
    <row r="160" ht="13.5" customHeight="1" spans="1:1">
      <c r="A160" s="21"/>
    </row>
    <row r="161" ht="13.5" customHeight="1" spans="1:1">
      <c r="A161" s="21"/>
    </row>
    <row r="162" ht="13.5" customHeight="1" spans="1:1">
      <c r="A162" s="21"/>
    </row>
    <row r="163" ht="13.5" customHeight="1" spans="1:1">
      <c r="A163" s="21"/>
    </row>
    <row r="164" ht="13.5" customHeight="1" spans="1:1">
      <c r="A164" s="21"/>
    </row>
    <row r="165" ht="13.5" customHeight="1" spans="1:1">
      <c r="A165" s="21"/>
    </row>
    <row r="166" ht="13.5" customHeight="1" spans="1:1">
      <c r="A166" s="21"/>
    </row>
    <row r="167" ht="13.5" customHeight="1" spans="1:1">
      <c r="A167" s="21"/>
    </row>
    <row r="168" ht="13.5" customHeight="1" spans="1:1">
      <c r="A168" s="21"/>
    </row>
    <row r="169" ht="13.5" customHeight="1" spans="1:1">
      <c r="A169" s="21"/>
    </row>
    <row r="170" ht="13.5" customHeight="1" spans="1:1">
      <c r="A170" s="21"/>
    </row>
    <row r="171" ht="13.5" customHeight="1" spans="1:1">
      <c r="A171" s="21"/>
    </row>
    <row r="172" ht="13.5" customHeight="1" spans="1:1">
      <c r="A172" s="21"/>
    </row>
    <row r="173" ht="13.5" customHeight="1" spans="1:1">
      <c r="A173" s="21"/>
    </row>
    <row r="174" ht="13.5" customHeight="1" spans="1:1">
      <c r="A174" s="21"/>
    </row>
    <row r="175" ht="13.5" customHeight="1" spans="1:1">
      <c r="A175" s="21"/>
    </row>
    <row r="176" ht="13.5" customHeight="1" spans="1:1">
      <c r="A176" s="21"/>
    </row>
    <row r="177" ht="13.5" customHeight="1" spans="1:1">
      <c r="A177" s="21"/>
    </row>
    <row r="178" ht="13.5" customHeight="1" spans="1:1">
      <c r="A178" s="21"/>
    </row>
    <row r="179" ht="13.5" customHeight="1" spans="1:1">
      <c r="A179" s="21"/>
    </row>
    <row r="180" ht="13.5" customHeight="1" spans="1:1">
      <c r="A180" s="21"/>
    </row>
    <row r="181" ht="13.5" customHeight="1" spans="1:1">
      <c r="A181" s="21"/>
    </row>
    <row r="182" ht="13.5" customHeight="1" spans="1:1">
      <c r="A182" s="21"/>
    </row>
    <row r="183" ht="13.5" customHeight="1" spans="1:1">
      <c r="A183" s="21"/>
    </row>
    <row r="184" ht="13.5" customHeight="1" spans="1:1">
      <c r="A184" s="21"/>
    </row>
    <row r="185" ht="13.5" customHeight="1" spans="1:1">
      <c r="A185" s="21"/>
    </row>
    <row r="186" ht="13.5" customHeight="1" spans="1:1">
      <c r="A186" s="21"/>
    </row>
    <row r="187" ht="13.5" customHeight="1" spans="1:1">
      <c r="A187" s="21"/>
    </row>
    <row r="188" ht="13.5" customHeight="1" spans="1:1">
      <c r="A188" s="21"/>
    </row>
    <row r="189" ht="13.5" customHeight="1" spans="1:1">
      <c r="A189" s="21"/>
    </row>
    <row r="190" ht="13.5" customHeight="1" spans="1:1">
      <c r="A190" s="21"/>
    </row>
    <row r="191" ht="13.5" customHeight="1" spans="1:1">
      <c r="A191" s="21"/>
    </row>
    <row r="192" ht="13.5" customHeight="1" spans="1:1">
      <c r="A192" s="21"/>
    </row>
    <row r="193" ht="13.5" customHeight="1" spans="1:1">
      <c r="A193" s="21"/>
    </row>
    <row r="194" ht="13.5" customHeight="1" spans="1:1">
      <c r="A194" s="21"/>
    </row>
    <row r="195" ht="13.5" customHeight="1" spans="1:1">
      <c r="A195" s="21"/>
    </row>
    <row r="196" ht="13.5" customHeight="1" spans="1:1">
      <c r="A196" s="21"/>
    </row>
    <row r="197" ht="13.5" customHeight="1" spans="1:1">
      <c r="A197" s="21"/>
    </row>
    <row r="198" ht="13.5" customHeight="1" spans="1:1">
      <c r="A198" s="21"/>
    </row>
    <row r="199" ht="13.5" customHeight="1" spans="1:1">
      <c r="A199" s="21"/>
    </row>
    <row r="200" ht="13.5" customHeight="1" spans="1:1">
      <c r="A200" s="21"/>
    </row>
    <row r="201" ht="13.5" customHeight="1" spans="1:1">
      <c r="A201" s="21"/>
    </row>
    <row r="202" ht="13.5" customHeight="1" spans="1:1">
      <c r="A202" s="21"/>
    </row>
    <row r="203" ht="13.5" customHeight="1" spans="1:1">
      <c r="A203" s="21"/>
    </row>
    <row r="204" ht="13.5" customHeight="1" spans="1:1">
      <c r="A204" s="21"/>
    </row>
    <row r="205" ht="13.5" customHeight="1" spans="1:1">
      <c r="A205" s="21"/>
    </row>
    <row r="206" ht="13.5" customHeight="1" spans="1:1">
      <c r="A206" s="21"/>
    </row>
    <row r="207" ht="13.5" customHeight="1" spans="1:1">
      <c r="A207" s="21"/>
    </row>
    <row r="208" ht="13.5" customHeight="1" spans="1:1">
      <c r="A208" s="21"/>
    </row>
    <row r="209" ht="13.5" customHeight="1" spans="1:1">
      <c r="A209" s="21"/>
    </row>
    <row r="210" ht="13.5" customHeight="1" spans="1:1">
      <c r="A210" s="21"/>
    </row>
    <row r="211" ht="13.5" customHeight="1" spans="1:1">
      <c r="A211" s="21"/>
    </row>
    <row r="212" ht="13.5" customHeight="1" spans="1:1">
      <c r="A212" s="21"/>
    </row>
    <row r="213" ht="13.5" customHeight="1" spans="1:1">
      <c r="A213" s="21"/>
    </row>
    <row r="214" ht="13.5" customHeight="1" spans="1:1">
      <c r="A214" s="21"/>
    </row>
    <row r="215" ht="13.5" customHeight="1" spans="1:1">
      <c r="A215" s="21"/>
    </row>
    <row r="216" ht="13.5" customHeight="1" spans="1:1">
      <c r="A216" s="21"/>
    </row>
    <row r="217" ht="13.5" customHeight="1" spans="1:1">
      <c r="A217" s="21"/>
    </row>
    <row r="218" ht="13.5" customHeight="1" spans="1:1">
      <c r="A218" s="21"/>
    </row>
    <row r="219" ht="13.5" customHeight="1" spans="1:1">
      <c r="A219" s="21"/>
    </row>
    <row r="220" ht="13.5" customHeight="1" spans="1:1">
      <c r="A220" s="21"/>
    </row>
    <row r="221" ht="13.5" customHeight="1" spans="1:1">
      <c r="A221" s="21"/>
    </row>
    <row r="222" ht="13.5" customHeight="1" spans="1:1">
      <c r="A222" s="21"/>
    </row>
    <row r="223" ht="13.5" customHeight="1" spans="1:1">
      <c r="A223" s="21"/>
    </row>
    <row r="224" ht="13.5" customHeight="1" spans="1:1">
      <c r="A224" s="21"/>
    </row>
    <row r="225" ht="13.5" customHeight="1" spans="1:1">
      <c r="A225" s="21"/>
    </row>
    <row r="226" ht="13.5" customHeight="1" spans="1:1">
      <c r="A226" s="21"/>
    </row>
    <row r="227" ht="13.5" customHeight="1" spans="1:1">
      <c r="A227" s="21"/>
    </row>
    <row r="228" ht="13.5" customHeight="1" spans="1:1">
      <c r="A228" s="21"/>
    </row>
    <row r="229" ht="13.5" customHeight="1" spans="1:1">
      <c r="A229" s="21"/>
    </row>
    <row r="230" ht="13.5" customHeight="1" spans="1:1">
      <c r="A230" s="21"/>
    </row>
    <row r="231" ht="13.5" customHeight="1" spans="1:1">
      <c r="A231" s="21"/>
    </row>
    <row r="232" ht="13.5" customHeight="1" spans="1:1">
      <c r="A232" s="21"/>
    </row>
    <row r="233" ht="13.5" customHeight="1" spans="1:1">
      <c r="A233" s="21"/>
    </row>
    <row r="234" ht="13.5" customHeight="1" spans="1:1">
      <c r="A234" s="21"/>
    </row>
    <row r="235" ht="13.5" customHeight="1" spans="1:1">
      <c r="A235" s="21"/>
    </row>
    <row r="236" ht="13.5" customHeight="1" spans="1:1">
      <c r="A236" s="21"/>
    </row>
    <row r="237" ht="13.5" customHeight="1" spans="1:1">
      <c r="A237" s="21"/>
    </row>
    <row r="238" ht="13.5" customHeight="1" spans="1:1">
      <c r="A238" s="21"/>
    </row>
    <row r="239" ht="13.5" customHeight="1" spans="1:1">
      <c r="A239" s="21"/>
    </row>
    <row r="240" ht="13.5" customHeight="1" spans="1:1">
      <c r="A240" s="21"/>
    </row>
    <row r="241" ht="13.5" customHeight="1" spans="1:1">
      <c r="A241" s="21"/>
    </row>
    <row r="242" ht="13.5" customHeight="1" spans="1:1">
      <c r="A242" s="21"/>
    </row>
    <row r="243" ht="13.5" customHeight="1" spans="1:1">
      <c r="A243" s="21"/>
    </row>
    <row r="244" ht="13.5" customHeight="1" spans="1:1">
      <c r="A244" s="21"/>
    </row>
    <row r="245" ht="13.5" customHeight="1" spans="1:1">
      <c r="A245" s="21"/>
    </row>
    <row r="246" ht="13.5" customHeight="1" spans="1:1">
      <c r="A246" s="21"/>
    </row>
    <row r="247" ht="13.5" customHeight="1" spans="1:1">
      <c r="A247" s="21"/>
    </row>
    <row r="248" ht="13.5" customHeight="1" spans="1:1">
      <c r="A248" s="21"/>
    </row>
    <row r="249" ht="13.5" customHeight="1" spans="1:1">
      <c r="A249" s="21"/>
    </row>
    <row r="250" ht="13.5" customHeight="1" spans="1:1">
      <c r="A250" s="21"/>
    </row>
    <row r="251" ht="13.5" customHeight="1" spans="1:1">
      <c r="A251" s="21"/>
    </row>
    <row r="252" ht="13.5" customHeight="1" spans="1:1">
      <c r="A252" s="21"/>
    </row>
    <row r="253" ht="13.5" customHeight="1" spans="1:1">
      <c r="A253" s="21"/>
    </row>
    <row r="254" ht="13.5" customHeight="1" spans="1:1">
      <c r="A254" s="21"/>
    </row>
    <row r="255" ht="13.5" customHeight="1" spans="1:1">
      <c r="A255" s="21"/>
    </row>
    <row r="256" ht="13.5" customHeight="1" spans="1:1">
      <c r="A256" s="21"/>
    </row>
    <row r="257" ht="13.5" customHeight="1" spans="1:1">
      <c r="A257" s="21"/>
    </row>
    <row r="258" ht="13.5" customHeight="1" spans="1:1">
      <c r="A258" s="21"/>
    </row>
    <row r="259" ht="13.5" customHeight="1" spans="1:1">
      <c r="A259" s="21"/>
    </row>
    <row r="260" ht="13.5" customHeight="1" spans="1:1">
      <c r="A260" s="21"/>
    </row>
    <row r="261" ht="13.5" customHeight="1" spans="1:1">
      <c r="A261" s="21"/>
    </row>
    <row r="262" ht="13.5" customHeight="1" spans="1:1">
      <c r="A262" s="21"/>
    </row>
    <row r="263" ht="13.5" customHeight="1" spans="1:1">
      <c r="A263" s="21"/>
    </row>
    <row r="264" ht="13.5" customHeight="1" spans="1:1">
      <c r="A264" s="21"/>
    </row>
    <row r="265" ht="13.5" customHeight="1" spans="1:1">
      <c r="A265" s="21"/>
    </row>
    <row r="266" ht="13.5" customHeight="1" spans="1:1">
      <c r="A266" s="21"/>
    </row>
    <row r="267" ht="13.5" customHeight="1" spans="1:1">
      <c r="A267" s="21"/>
    </row>
    <row r="268" ht="13.5" customHeight="1" spans="1:1">
      <c r="A268" s="21"/>
    </row>
    <row r="269" ht="13.5" customHeight="1" spans="1:1">
      <c r="A269" s="21"/>
    </row>
    <row r="270" ht="13.5" customHeight="1" spans="1:1">
      <c r="A270" s="21"/>
    </row>
    <row r="271" ht="13.5" customHeight="1" spans="1:1">
      <c r="A271" s="21"/>
    </row>
    <row r="272" ht="13.5" customHeight="1" spans="1:1">
      <c r="A272" s="21"/>
    </row>
    <row r="273" ht="13.5" customHeight="1" spans="1:1">
      <c r="A273" s="21"/>
    </row>
    <row r="274" ht="13.5" customHeight="1" spans="1:1">
      <c r="A274" s="21"/>
    </row>
    <row r="275" ht="13.5" customHeight="1" spans="1:1">
      <c r="A275" s="21"/>
    </row>
    <row r="276" ht="13.5" customHeight="1" spans="1:1">
      <c r="A276" s="21"/>
    </row>
    <row r="277" ht="13.5" customHeight="1" spans="1:1">
      <c r="A277" s="21"/>
    </row>
    <row r="278" ht="13.5" customHeight="1" spans="1:1">
      <c r="A278" s="21"/>
    </row>
    <row r="279" ht="13.5" customHeight="1" spans="1:1">
      <c r="A279" s="21"/>
    </row>
    <row r="280" ht="13.5" customHeight="1" spans="1:1">
      <c r="A280" s="21"/>
    </row>
    <row r="281" ht="13.5" customHeight="1" spans="1:1">
      <c r="A281" s="21"/>
    </row>
    <row r="282" ht="13.5" customHeight="1" spans="1:1">
      <c r="A282" s="21"/>
    </row>
    <row r="283" ht="13.5" customHeight="1" spans="1:1">
      <c r="A283" s="21"/>
    </row>
    <row r="284" ht="13.5" customHeight="1" spans="1:1">
      <c r="A284" s="21"/>
    </row>
    <row r="285" ht="13.5" customHeight="1" spans="1:1">
      <c r="A285" s="21"/>
    </row>
    <row r="286" ht="13.5" customHeight="1" spans="1:1">
      <c r="A286" s="21"/>
    </row>
    <row r="287" ht="13.5" customHeight="1" spans="1:1">
      <c r="A287" s="21"/>
    </row>
    <row r="288" ht="13.5" customHeight="1" spans="1:1">
      <c r="A288" s="21"/>
    </row>
    <row r="289" ht="13.5" customHeight="1" spans="1:1">
      <c r="A289" s="21"/>
    </row>
    <row r="290" ht="13.5" customHeight="1" spans="1:1">
      <c r="A290" s="21"/>
    </row>
    <row r="291" ht="13.5" customHeight="1" spans="1:1">
      <c r="A291" s="21"/>
    </row>
    <row r="292" ht="13.5" customHeight="1" spans="1:1">
      <c r="A292" s="21"/>
    </row>
    <row r="293" ht="13.5" customHeight="1" spans="1:1">
      <c r="A293" s="21"/>
    </row>
    <row r="294" ht="13.5" customHeight="1" spans="1:1">
      <c r="A294" s="21"/>
    </row>
    <row r="295" ht="13.5" customHeight="1" spans="1:1">
      <c r="A295" s="21"/>
    </row>
    <row r="296" ht="13.5" customHeight="1" spans="1:1">
      <c r="A296" s="21"/>
    </row>
    <row r="297" ht="13.5" customHeight="1" spans="1:1">
      <c r="A297" s="21"/>
    </row>
    <row r="298" ht="13.5" customHeight="1" spans="1:1">
      <c r="A298" s="21"/>
    </row>
    <row r="299" ht="13.5" customHeight="1" spans="1:1">
      <c r="A299" s="21"/>
    </row>
    <row r="300" ht="13.5" customHeight="1" spans="1:1">
      <c r="A300" s="21"/>
    </row>
    <row r="301" ht="13.5" customHeight="1" spans="1:1">
      <c r="A301" s="21"/>
    </row>
    <row r="302" ht="13.5" customHeight="1" spans="1:1">
      <c r="A302" s="21"/>
    </row>
    <row r="303" ht="13.5" customHeight="1" spans="1:1">
      <c r="A303" s="21"/>
    </row>
    <row r="304" ht="13.5" customHeight="1" spans="1:1">
      <c r="A304" s="21"/>
    </row>
    <row r="305" ht="13.5" customHeight="1" spans="1:1">
      <c r="A305" s="21"/>
    </row>
    <row r="306" ht="13.5" customHeight="1" spans="1:1">
      <c r="A306" s="21"/>
    </row>
    <row r="307" ht="13.5" customHeight="1" spans="1:1">
      <c r="A307" s="21"/>
    </row>
    <row r="308" ht="13.5" customHeight="1" spans="1:1">
      <c r="A308" s="21"/>
    </row>
    <row r="309" ht="13.5" customHeight="1" spans="1:1">
      <c r="A309" s="21"/>
    </row>
    <row r="310" ht="13.5" customHeight="1" spans="1:1">
      <c r="A310" s="21"/>
    </row>
    <row r="311" ht="13.5" customHeight="1" spans="1:1">
      <c r="A311" s="21"/>
    </row>
    <row r="312" ht="13.5" customHeight="1" spans="1:1">
      <c r="A312" s="21"/>
    </row>
    <row r="313" ht="13.5" customHeight="1" spans="1:1">
      <c r="A313" s="21"/>
    </row>
    <row r="314" ht="13.5" customHeight="1" spans="1:1">
      <c r="A314" s="21"/>
    </row>
    <row r="315" ht="13.5" customHeight="1" spans="1:1">
      <c r="A315" s="21"/>
    </row>
    <row r="316" ht="13.5" customHeight="1" spans="1:1">
      <c r="A316" s="21"/>
    </row>
    <row r="317" ht="13.5" customHeight="1" spans="1:1">
      <c r="A317" s="21"/>
    </row>
    <row r="318" ht="13.5" customHeight="1" spans="1:1">
      <c r="A318" s="21"/>
    </row>
    <row r="319" ht="13.5" customHeight="1" spans="1:1">
      <c r="A319" s="21"/>
    </row>
    <row r="320" ht="13.5" customHeight="1" spans="1:1">
      <c r="A320" s="21"/>
    </row>
    <row r="321" ht="13.5" customHeight="1" spans="1:1">
      <c r="A321" s="21"/>
    </row>
    <row r="322" ht="13.5" customHeight="1" spans="1:1">
      <c r="A322" s="21"/>
    </row>
    <row r="323" ht="13.5" customHeight="1" spans="1:1">
      <c r="A323" s="21"/>
    </row>
    <row r="324" ht="13.5" customHeight="1" spans="1:1">
      <c r="A324" s="21"/>
    </row>
    <row r="325" ht="13.5" customHeight="1" spans="1:1">
      <c r="A325" s="21"/>
    </row>
    <row r="326" ht="13.5" customHeight="1" spans="1:1">
      <c r="A326" s="21"/>
    </row>
    <row r="327" ht="13.5" customHeight="1" spans="1:1">
      <c r="A327" s="21"/>
    </row>
    <row r="328" ht="13.5" customHeight="1" spans="1:1">
      <c r="A328" s="21"/>
    </row>
    <row r="329" ht="13.5" customHeight="1" spans="1:1">
      <c r="A329" s="21"/>
    </row>
    <row r="330" ht="13.5" customHeight="1" spans="1:1">
      <c r="A330" s="21"/>
    </row>
    <row r="331" ht="13.5" customHeight="1" spans="1:1">
      <c r="A331" s="21"/>
    </row>
    <row r="332" ht="13.5" customHeight="1" spans="1:1">
      <c r="A332" s="21"/>
    </row>
    <row r="333" ht="13.5" customHeight="1" spans="1:1">
      <c r="A333" s="21"/>
    </row>
    <row r="334" ht="13.5" customHeight="1" spans="1:1">
      <c r="A334" s="21"/>
    </row>
    <row r="335" ht="13.5" customHeight="1" spans="1:1">
      <c r="A335" s="21"/>
    </row>
    <row r="336" ht="13.5" customHeight="1" spans="1:1">
      <c r="A336" s="21"/>
    </row>
    <row r="337" ht="13.5" customHeight="1" spans="1:1">
      <c r="A337" s="21"/>
    </row>
    <row r="338" ht="13.5" customHeight="1" spans="1:1">
      <c r="A338" s="21"/>
    </row>
    <row r="339" ht="13.5" customHeight="1" spans="1:1">
      <c r="A339" s="21"/>
    </row>
    <row r="340" ht="13.5" customHeight="1" spans="1:1">
      <c r="A340" s="21"/>
    </row>
    <row r="341" ht="13.5" customHeight="1" spans="1:1">
      <c r="A341" s="21"/>
    </row>
    <row r="342" ht="13.5" customHeight="1" spans="1:1">
      <c r="A342" s="21"/>
    </row>
    <row r="343" ht="13.5" customHeight="1" spans="1:1">
      <c r="A343" s="21"/>
    </row>
    <row r="344" ht="13.5" customHeight="1" spans="1:1">
      <c r="A344" s="21"/>
    </row>
    <row r="345" ht="13.5" customHeight="1" spans="1:1">
      <c r="A345" s="21"/>
    </row>
    <row r="346" ht="13.5" customHeight="1" spans="1:1">
      <c r="A346" s="21"/>
    </row>
    <row r="347" ht="13.5" customHeight="1" spans="1:1">
      <c r="A347" s="21"/>
    </row>
    <row r="348" ht="13.5" customHeight="1" spans="1:1">
      <c r="A348" s="21"/>
    </row>
    <row r="349" ht="13.5" customHeight="1" spans="1:1">
      <c r="A349" s="21"/>
    </row>
    <row r="350" ht="13.5" customHeight="1" spans="1:1">
      <c r="A350" s="21"/>
    </row>
    <row r="351" ht="13.5" customHeight="1" spans="1:1">
      <c r="A351" s="21"/>
    </row>
    <row r="352" ht="13.5" customHeight="1" spans="1:1">
      <c r="A352" s="21"/>
    </row>
    <row r="353" ht="13.5" customHeight="1" spans="1:1">
      <c r="A353" s="21"/>
    </row>
    <row r="354" ht="13.5" customHeight="1" spans="1:1">
      <c r="A354" s="21"/>
    </row>
    <row r="355" ht="13.5" customHeight="1" spans="1:1">
      <c r="A355" s="21"/>
    </row>
    <row r="356" ht="13.5" customHeight="1" spans="1:1">
      <c r="A356" s="21"/>
    </row>
    <row r="357" ht="13.5" customHeight="1" spans="1:1">
      <c r="A357" s="21"/>
    </row>
    <row r="358" ht="13.5" customHeight="1" spans="1:1">
      <c r="A358" s="21"/>
    </row>
    <row r="359" ht="13.5" customHeight="1" spans="1:1">
      <c r="A359" s="21"/>
    </row>
    <row r="360" ht="13.5" customHeight="1" spans="1:1">
      <c r="A360" s="21"/>
    </row>
    <row r="361" ht="13.5" customHeight="1" spans="1:1">
      <c r="A361" s="21"/>
    </row>
    <row r="362" ht="13.5" customHeight="1" spans="1:1">
      <c r="A362" s="21"/>
    </row>
    <row r="363" ht="13.5" customHeight="1" spans="1:1">
      <c r="A363" s="21"/>
    </row>
    <row r="364" ht="13.5" customHeight="1" spans="1:1">
      <c r="A364" s="21"/>
    </row>
    <row r="365" ht="13.5" customHeight="1" spans="1:1">
      <c r="A365" s="21"/>
    </row>
    <row r="366" ht="13.5" customHeight="1" spans="1:1">
      <c r="A366" s="21"/>
    </row>
    <row r="367" ht="13.5" customHeight="1" spans="1:1">
      <c r="A367" s="21"/>
    </row>
    <row r="368" ht="13.5" customHeight="1" spans="1:1">
      <c r="A368" s="21"/>
    </row>
    <row r="369" ht="13.5" customHeight="1" spans="1:1">
      <c r="A369" s="21"/>
    </row>
    <row r="370" ht="13.5" customHeight="1" spans="1:1">
      <c r="A370" s="21"/>
    </row>
    <row r="371" ht="13.5" customHeight="1" spans="1:1">
      <c r="A371" s="21"/>
    </row>
    <row r="372" ht="13.5" customHeight="1" spans="1:1">
      <c r="A372" s="21"/>
    </row>
    <row r="373" ht="13.5" customHeight="1" spans="1:1">
      <c r="A373" s="21"/>
    </row>
    <row r="374" ht="13.5" customHeight="1" spans="1:1">
      <c r="A374" s="21"/>
    </row>
    <row r="375" ht="13.5" customHeight="1" spans="1:1">
      <c r="A375" s="21"/>
    </row>
    <row r="376" ht="13.5" customHeight="1" spans="1:1">
      <c r="A376" s="21"/>
    </row>
    <row r="377" ht="13.5" customHeight="1" spans="1:1">
      <c r="A377" s="21"/>
    </row>
    <row r="378" ht="13.5" customHeight="1" spans="1:1">
      <c r="A378" s="21"/>
    </row>
    <row r="379" ht="13.5" customHeight="1" spans="1:1">
      <c r="A379" s="21"/>
    </row>
    <row r="380" ht="13.5" customHeight="1" spans="1:1">
      <c r="A380" s="21"/>
    </row>
    <row r="381" ht="13.5" customHeight="1" spans="1:1">
      <c r="A381" s="21"/>
    </row>
    <row r="382" ht="13.5" customHeight="1" spans="1:1">
      <c r="A382" s="21"/>
    </row>
    <row r="383" ht="13.5" customHeight="1" spans="1:1">
      <c r="A383" s="21"/>
    </row>
    <row r="384" ht="13.5" customHeight="1" spans="1:1">
      <c r="A384" s="21"/>
    </row>
    <row r="385" ht="13.5" customHeight="1" spans="1:1">
      <c r="A385" s="21"/>
    </row>
    <row r="386" ht="13.5" customHeight="1" spans="1:1">
      <c r="A386" s="21"/>
    </row>
    <row r="387" ht="13.5" customHeight="1" spans="1:1">
      <c r="A387" s="21"/>
    </row>
    <row r="388" ht="13.5" customHeight="1" spans="1:1">
      <c r="A388" s="21"/>
    </row>
    <row r="389" ht="13.5" customHeight="1" spans="1:1">
      <c r="A389" s="21"/>
    </row>
    <row r="390" ht="13.5" customHeight="1" spans="1:1">
      <c r="A390" s="21"/>
    </row>
    <row r="391" ht="13.5" customHeight="1" spans="1:1">
      <c r="A391" s="21"/>
    </row>
    <row r="392" ht="13.5" customHeight="1" spans="1:1">
      <c r="A392" s="21"/>
    </row>
    <row r="393" ht="13.5" customHeight="1" spans="1:1">
      <c r="A393" s="21"/>
    </row>
    <row r="394" ht="13.5" customHeight="1" spans="1:1">
      <c r="A394" s="21"/>
    </row>
    <row r="395" ht="13.5" customHeight="1" spans="1:1">
      <c r="A395" s="21"/>
    </row>
    <row r="396" ht="13.5" customHeight="1" spans="1:1">
      <c r="A396" s="21"/>
    </row>
    <row r="397" ht="13.5" customHeight="1" spans="1:1">
      <c r="A397" s="21"/>
    </row>
    <row r="398" ht="13.5" customHeight="1" spans="1:1">
      <c r="A398" s="21"/>
    </row>
    <row r="399" ht="13.5" customHeight="1" spans="1:1">
      <c r="A399" s="21"/>
    </row>
    <row r="400" ht="13.5" customHeight="1" spans="1:1">
      <c r="A400" s="21"/>
    </row>
    <row r="401" ht="13.5" customHeight="1" spans="1:1">
      <c r="A401" s="21"/>
    </row>
    <row r="402" ht="13.5" customHeight="1" spans="1:1">
      <c r="A402" s="21"/>
    </row>
    <row r="403" ht="13.5" customHeight="1" spans="1:1">
      <c r="A403" s="21"/>
    </row>
    <row r="404" ht="13.5" customHeight="1" spans="1:1">
      <c r="A404" s="21"/>
    </row>
    <row r="405" ht="13.5" customHeight="1" spans="1:1">
      <c r="A405" s="21"/>
    </row>
    <row r="406" ht="13.5" customHeight="1" spans="1:1">
      <c r="A406" s="21"/>
    </row>
    <row r="407" ht="13.5" customHeight="1" spans="1:1">
      <c r="A407" s="21"/>
    </row>
    <row r="408" ht="13.5" customHeight="1" spans="1:1">
      <c r="A408" s="21"/>
    </row>
    <row r="409" ht="13.5" customHeight="1" spans="1:1">
      <c r="A409" s="21"/>
    </row>
    <row r="410" ht="13.5" customHeight="1" spans="1:1">
      <c r="A410" s="21"/>
    </row>
    <row r="411" ht="13.5" customHeight="1" spans="1:1">
      <c r="A411" s="21"/>
    </row>
    <row r="412" ht="13.5" customHeight="1" spans="1:1">
      <c r="A412" s="21"/>
    </row>
    <row r="413" ht="13.5" customHeight="1" spans="1:1">
      <c r="A413" s="21"/>
    </row>
    <row r="414" ht="13.5" customHeight="1" spans="1:1">
      <c r="A414" s="21"/>
    </row>
    <row r="415" ht="13.5" customHeight="1" spans="1:1">
      <c r="A415" s="21"/>
    </row>
    <row r="416" ht="13.5" customHeight="1" spans="1:1">
      <c r="A416" s="21"/>
    </row>
    <row r="417" ht="13.5" customHeight="1" spans="1:1">
      <c r="A417" s="21"/>
    </row>
    <row r="418" ht="13.5" customHeight="1" spans="1:1">
      <c r="A418" s="21"/>
    </row>
    <row r="419" ht="13.5" customHeight="1" spans="1:1">
      <c r="A419" s="21"/>
    </row>
    <row r="420" ht="13.5" customHeight="1" spans="1:1">
      <c r="A420" s="21"/>
    </row>
    <row r="421" ht="13.5" customHeight="1" spans="1:1">
      <c r="A421" s="21"/>
    </row>
    <row r="422" ht="13.5" customHeight="1" spans="1:1">
      <c r="A422" s="21"/>
    </row>
    <row r="423" ht="13.5" customHeight="1" spans="1:1">
      <c r="A423" s="21"/>
    </row>
    <row r="424" ht="13.5" customHeight="1" spans="1:1">
      <c r="A424" s="21"/>
    </row>
    <row r="425" ht="13.5" customHeight="1" spans="1:1">
      <c r="A425" s="21"/>
    </row>
    <row r="426" ht="13.5" customHeight="1" spans="1:1">
      <c r="A426" s="21"/>
    </row>
    <row r="427" ht="13.5" customHeight="1" spans="1:1">
      <c r="A427" s="21"/>
    </row>
    <row r="428" ht="13.5" customHeight="1" spans="1:1">
      <c r="A428" s="21"/>
    </row>
    <row r="429" ht="13.5" customHeight="1" spans="1:1">
      <c r="A429" s="21"/>
    </row>
    <row r="430" ht="13.5" customHeight="1" spans="1:1">
      <c r="A430" s="21"/>
    </row>
    <row r="431" ht="13.5" customHeight="1" spans="1:1">
      <c r="A431" s="21"/>
    </row>
    <row r="432" ht="13.5" customHeight="1" spans="1:1">
      <c r="A432" s="21"/>
    </row>
    <row r="433" ht="13.5" customHeight="1" spans="1:1">
      <c r="A433" s="21"/>
    </row>
    <row r="434" ht="13.5" customHeight="1" spans="1:1">
      <c r="A434" s="21"/>
    </row>
    <row r="435" ht="13.5" customHeight="1" spans="1:1">
      <c r="A435" s="21"/>
    </row>
    <row r="436" ht="13.5" customHeight="1" spans="1:1">
      <c r="A436" s="21"/>
    </row>
    <row r="437" ht="13.5" customHeight="1" spans="1:1">
      <c r="A437" s="21"/>
    </row>
    <row r="438" ht="13.5" customHeight="1" spans="1:1">
      <c r="A438" s="21"/>
    </row>
    <row r="439" ht="13.5" customHeight="1" spans="1:1">
      <c r="A439" s="21"/>
    </row>
    <row r="440" ht="13.5" customHeight="1" spans="1:1">
      <c r="A440" s="21"/>
    </row>
    <row r="441" ht="13.5" customHeight="1" spans="1:1">
      <c r="A441" s="21"/>
    </row>
    <row r="442" ht="13.5" customHeight="1" spans="1:1">
      <c r="A442" s="21"/>
    </row>
    <row r="443" ht="13.5" customHeight="1" spans="1:1">
      <c r="A443" s="21"/>
    </row>
    <row r="444" ht="13.5" customHeight="1" spans="1:1">
      <c r="A444" s="21"/>
    </row>
    <row r="445" ht="13.5" customHeight="1" spans="1:1">
      <c r="A445" s="21"/>
    </row>
    <row r="446" ht="13.5" customHeight="1" spans="1:1">
      <c r="A446" s="21"/>
    </row>
    <row r="447" ht="13.5" customHeight="1" spans="1:1">
      <c r="A447" s="21"/>
    </row>
    <row r="448" ht="13.5" customHeight="1" spans="1:1">
      <c r="A448" s="21"/>
    </row>
    <row r="449" ht="13.5" customHeight="1" spans="1:1">
      <c r="A449" s="21"/>
    </row>
    <row r="450" ht="13.5" customHeight="1" spans="1:1">
      <c r="A450" s="21"/>
    </row>
    <row r="451" ht="13.5" customHeight="1" spans="1:1">
      <c r="A451" s="21"/>
    </row>
    <row r="452" ht="13.5" customHeight="1" spans="1:1">
      <c r="A452" s="21"/>
    </row>
    <row r="453" ht="13.5" customHeight="1" spans="1:1">
      <c r="A453" s="21"/>
    </row>
    <row r="454" ht="13.5" customHeight="1" spans="1:1">
      <c r="A454" s="21"/>
    </row>
    <row r="455" ht="13.5" customHeight="1" spans="1:1">
      <c r="A455" s="21"/>
    </row>
    <row r="456" ht="13.5" customHeight="1" spans="1:1">
      <c r="A456" s="21"/>
    </row>
    <row r="457" ht="13.5" customHeight="1" spans="1:1">
      <c r="A457" s="21"/>
    </row>
    <row r="458" ht="13.5" customHeight="1" spans="1:1">
      <c r="A458" s="21"/>
    </row>
    <row r="459" ht="13.5" customHeight="1" spans="1:1">
      <c r="A459" s="21"/>
    </row>
    <row r="460" ht="13.5" customHeight="1" spans="1:1">
      <c r="A460" s="21"/>
    </row>
    <row r="461" ht="13.5" customHeight="1" spans="1:1">
      <c r="A461" s="21"/>
    </row>
    <row r="462" ht="13.5" customHeight="1" spans="1:1">
      <c r="A462" s="21"/>
    </row>
    <row r="463" ht="13.5" customHeight="1" spans="1:1">
      <c r="A463" s="21"/>
    </row>
    <row r="464" ht="13.5" customHeight="1" spans="1:1">
      <c r="A464" s="21"/>
    </row>
    <row r="465" ht="13.5" customHeight="1" spans="1:1">
      <c r="A465" s="21"/>
    </row>
    <row r="466" ht="13.5" customHeight="1" spans="1:1">
      <c r="A466" s="21"/>
    </row>
    <row r="467" ht="13.5" customHeight="1" spans="1:1">
      <c r="A467" s="21"/>
    </row>
    <row r="468" ht="13.5" customHeight="1" spans="1:1">
      <c r="A468" s="21"/>
    </row>
    <row r="469" ht="13.5" customHeight="1" spans="1:1">
      <c r="A469" s="21"/>
    </row>
    <row r="470" ht="13.5" customHeight="1" spans="1:1">
      <c r="A470" s="21"/>
    </row>
    <row r="471" ht="13.5" customHeight="1" spans="1:1">
      <c r="A471" s="21"/>
    </row>
    <row r="472" ht="13.5" customHeight="1" spans="1:1">
      <c r="A472" s="21"/>
    </row>
    <row r="473" ht="13.5" customHeight="1" spans="1:1">
      <c r="A473" s="21"/>
    </row>
    <row r="474" ht="13.5" customHeight="1" spans="1:1">
      <c r="A474" s="21"/>
    </row>
    <row r="475" ht="13.5" customHeight="1" spans="1:1">
      <c r="A475" s="21"/>
    </row>
    <row r="476" ht="13.5" customHeight="1" spans="1:1">
      <c r="A476" s="21"/>
    </row>
    <row r="477" ht="13.5" customHeight="1" spans="1:1">
      <c r="A477" s="21"/>
    </row>
    <row r="478" ht="13.5" customHeight="1" spans="1:1">
      <c r="A478" s="21"/>
    </row>
    <row r="479" ht="13.5" customHeight="1" spans="1:1">
      <c r="A479" s="21"/>
    </row>
    <row r="480" ht="13.5" customHeight="1" spans="1:1">
      <c r="A480" s="21"/>
    </row>
    <row r="481" ht="13.5" customHeight="1" spans="1:1">
      <c r="A481" s="21"/>
    </row>
    <row r="482" ht="13.5" customHeight="1" spans="1:1">
      <c r="A482" s="21"/>
    </row>
    <row r="483" ht="13.5" customHeight="1" spans="1:1">
      <c r="A483" s="21"/>
    </row>
    <row r="484" ht="13.5" customHeight="1" spans="1:1">
      <c r="A484" s="21"/>
    </row>
    <row r="485" ht="13.5" customHeight="1" spans="1:1">
      <c r="A485" s="21"/>
    </row>
    <row r="486" ht="13.5" customHeight="1" spans="1:1">
      <c r="A486" s="21"/>
    </row>
    <row r="487" ht="13.5" customHeight="1" spans="1:1">
      <c r="A487" s="21"/>
    </row>
    <row r="488" ht="13.5" customHeight="1" spans="1:1">
      <c r="A488" s="21"/>
    </row>
    <row r="489" ht="13.5" customHeight="1" spans="1:1">
      <c r="A489" s="21"/>
    </row>
    <row r="490" ht="13.5" customHeight="1" spans="1:1">
      <c r="A490" s="21"/>
    </row>
    <row r="491" ht="13.5" customHeight="1" spans="1:1">
      <c r="A491" s="21"/>
    </row>
    <row r="492" ht="13.5" customHeight="1" spans="1:1">
      <c r="A492" s="21"/>
    </row>
    <row r="493" ht="13.5" customHeight="1" spans="1:1">
      <c r="A493" s="21"/>
    </row>
    <row r="494" ht="13.5" customHeight="1" spans="1:1">
      <c r="A494" s="21"/>
    </row>
    <row r="495" ht="13.5" customHeight="1" spans="1:1">
      <c r="A495" s="21"/>
    </row>
    <row r="496" ht="13.5" customHeight="1" spans="1:1">
      <c r="A496" s="21"/>
    </row>
    <row r="497" ht="13.5" customHeight="1" spans="1:1">
      <c r="A497" s="21"/>
    </row>
    <row r="498" ht="13.5" customHeight="1" spans="1:1">
      <c r="A498" s="21"/>
    </row>
    <row r="499" ht="13.5" customHeight="1" spans="1:1">
      <c r="A499" s="21"/>
    </row>
    <row r="500" ht="13.5" customHeight="1" spans="1:1">
      <c r="A500" s="21"/>
    </row>
    <row r="501" ht="13.5" customHeight="1" spans="1:1">
      <c r="A501" s="21"/>
    </row>
    <row r="502" ht="13.5" customHeight="1" spans="1:1">
      <c r="A502" s="21"/>
    </row>
    <row r="503" ht="13.5" customHeight="1" spans="1:1">
      <c r="A503" s="21"/>
    </row>
    <row r="504" ht="13.5" customHeight="1" spans="1:1">
      <c r="A504" s="21"/>
    </row>
    <row r="505" ht="13.5" customHeight="1" spans="1:1">
      <c r="A505" s="21"/>
    </row>
    <row r="506" ht="13.5" customHeight="1" spans="1:1">
      <c r="A506" s="21"/>
    </row>
    <row r="507" ht="13.5" customHeight="1" spans="1:1">
      <c r="A507" s="21"/>
    </row>
    <row r="508" ht="13.5" customHeight="1" spans="1:1">
      <c r="A508" s="21"/>
    </row>
    <row r="509" ht="13.5" customHeight="1" spans="1:1">
      <c r="A509" s="21"/>
    </row>
    <row r="510" ht="13.5" customHeight="1" spans="1:1">
      <c r="A510" s="21"/>
    </row>
    <row r="511" ht="13.5" customHeight="1" spans="1:1">
      <c r="A511" s="21"/>
    </row>
    <row r="512" ht="13.5" customHeight="1" spans="1:1">
      <c r="A512" s="21"/>
    </row>
    <row r="513" ht="13.5" customHeight="1" spans="1:1">
      <c r="A513" s="21"/>
    </row>
    <row r="514" ht="13.5" customHeight="1" spans="1:1">
      <c r="A514" s="21"/>
    </row>
    <row r="515" ht="13.5" customHeight="1" spans="1:1">
      <c r="A515" s="21"/>
    </row>
    <row r="516" ht="13.5" customHeight="1" spans="1:1">
      <c r="A516" s="21"/>
    </row>
    <row r="517" ht="13.5" customHeight="1" spans="1:1">
      <c r="A517" s="21"/>
    </row>
    <row r="518" ht="13.5" customHeight="1" spans="1:1">
      <c r="A518" s="21"/>
    </row>
    <row r="519" ht="13.5" customHeight="1" spans="1:1">
      <c r="A519" s="21"/>
    </row>
    <row r="520" ht="13.5" customHeight="1" spans="1:1">
      <c r="A520" s="21"/>
    </row>
    <row r="521" ht="13.5" customHeight="1" spans="1:1">
      <c r="A521" s="21"/>
    </row>
    <row r="522" ht="13.5" customHeight="1" spans="1:1">
      <c r="A522" s="21"/>
    </row>
    <row r="523" ht="13.5" customHeight="1" spans="1:1">
      <c r="A523" s="21"/>
    </row>
    <row r="524" ht="13.5" customHeight="1" spans="1:1">
      <c r="A524" s="21"/>
    </row>
    <row r="525" ht="13.5" customHeight="1" spans="1:1">
      <c r="A525" s="21"/>
    </row>
    <row r="526" ht="13.5" customHeight="1" spans="1:1">
      <c r="A526" s="21"/>
    </row>
    <row r="527" ht="13.5" customHeight="1" spans="1:1">
      <c r="A527" s="21"/>
    </row>
    <row r="528" ht="13.5" customHeight="1" spans="1:1">
      <c r="A528" s="21"/>
    </row>
    <row r="529" ht="13.5" customHeight="1" spans="1:1">
      <c r="A529" s="21"/>
    </row>
    <row r="530" ht="13.5" customHeight="1" spans="1:1">
      <c r="A530" s="21"/>
    </row>
    <row r="531" ht="13.5" customHeight="1" spans="1:1">
      <c r="A531" s="21"/>
    </row>
    <row r="532" ht="13.5" customHeight="1" spans="1:1">
      <c r="A532" s="21"/>
    </row>
    <row r="533" ht="13.5" customHeight="1" spans="1:1">
      <c r="A533" s="21"/>
    </row>
    <row r="534" ht="13.5" customHeight="1" spans="1:1">
      <c r="A534" s="21"/>
    </row>
    <row r="535" ht="13.5" customHeight="1" spans="1:1">
      <c r="A535" s="21"/>
    </row>
    <row r="536" ht="13.5" customHeight="1" spans="1:1">
      <c r="A536" s="21"/>
    </row>
    <row r="537" ht="13.5" customHeight="1" spans="1:1">
      <c r="A537" s="21"/>
    </row>
    <row r="538" ht="13.5" customHeight="1" spans="1:1">
      <c r="A538" s="21"/>
    </row>
    <row r="539" ht="13.5" customHeight="1" spans="1:1">
      <c r="A539" s="21"/>
    </row>
    <row r="540" ht="13.5" customHeight="1" spans="1:1">
      <c r="A540" s="21"/>
    </row>
    <row r="541" ht="13.5" customHeight="1" spans="1:1">
      <c r="A541" s="21"/>
    </row>
    <row r="542" ht="13.5" customHeight="1" spans="1:1">
      <c r="A542" s="21"/>
    </row>
    <row r="543" ht="13.5" customHeight="1" spans="1:1">
      <c r="A543" s="21"/>
    </row>
    <row r="544" ht="13.5" customHeight="1" spans="1:1">
      <c r="A544" s="21"/>
    </row>
    <row r="545" ht="13.5" customHeight="1" spans="1:1">
      <c r="A545" s="21"/>
    </row>
    <row r="546" ht="13.5" customHeight="1" spans="1:1">
      <c r="A546" s="21"/>
    </row>
    <row r="547" ht="13.5" customHeight="1" spans="1:1">
      <c r="A547" s="21"/>
    </row>
    <row r="548" ht="13.5" customHeight="1" spans="1:1">
      <c r="A548" s="21"/>
    </row>
    <row r="549" ht="13.5" customHeight="1" spans="1:1">
      <c r="A549" s="21"/>
    </row>
    <row r="550" ht="13.5" customHeight="1" spans="1:1">
      <c r="A550" s="21"/>
    </row>
    <row r="551" ht="13.5" customHeight="1" spans="1:1">
      <c r="A551" s="21"/>
    </row>
    <row r="552" ht="13.5" customHeight="1" spans="1:1">
      <c r="A552" s="21"/>
    </row>
    <row r="553" ht="13.5" customHeight="1" spans="1:1">
      <c r="A553" s="21"/>
    </row>
    <row r="554" ht="13.5" customHeight="1" spans="1:1">
      <c r="A554" s="21"/>
    </row>
    <row r="555" ht="13.5" customHeight="1" spans="1:1">
      <c r="A555" s="21"/>
    </row>
    <row r="556" ht="13.5" customHeight="1" spans="1:1">
      <c r="A556" s="21"/>
    </row>
    <row r="557" ht="13.5" customHeight="1" spans="1:1">
      <c r="A557" s="21"/>
    </row>
    <row r="558" ht="13.5" customHeight="1" spans="1:1">
      <c r="A558" s="21"/>
    </row>
    <row r="559" ht="13.5" customHeight="1" spans="1:1">
      <c r="A559" s="21"/>
    </row>
    <row r="560" ht="13.5" customHeight="1" spans="1:1">
      <c r="A560" s="21"/>
    </row>
    <row r="561" ht="13.5" customHeight="1" spans="1:1">
      <c r="A561" s="21"/>
    </row>
    <row r="562" ht="13.5" customHeight="1" spans="1:1">
      <c r="A562" s="21"/>
    </row>
    <row r="563" ht="13.5" customHeight="1" spans="1:1">
      <c r="A563" s="21"/>
    </row>
    <row r="564" ht="13.5" customHeight="1" spans="1:1">
      <c r="A564" s="21"/>
    </row>
    <row r="565" ht="13.5" customHeight="1" spans="1:1">
      <c r="A565" s="21"/>
    </row>
    <row r="566" ht="13.5" customHeight="1" spans="1:1">
      <c r="A566" s="21"/>
    </row>
    <row r="567" ht="13.5" customHeight="1" spans="1:1">
      <c r="A567" s="21"/>
    </row>
    <row r="568" ht="13.5" customHeight="1" spans="1:1">
      <c r="A568" s="21"/>
    </row>
    <row r="569" ht="13.5" customHeight="1" spans="1:1">
      <c r="A569" s="21"/>
    </row>
    <row r="570" ht="13.5" customHeight="1" spans="1:1">
      <c r="A570" s="21"/>
    </row>
    <row r="571" ht="13.5" customHeight="1" spans="1:1">
      <c r="A571" s="21"/>
    </row>
    <row r="572" ht="13.5" customHeight="1" spans="1:1">
      <c r="A572" s="21"/>
    </row>
    <row r="573" ht="13.5" customHeight="1" spans="1:1">
      <c r="A573" s="21"/>
    </row>
    <row r="574" ht="13.5" customHeight="1" spans="1:1">
      <c r="A574" s="21"/>
    </row>
    <row r="575" ht="13.5" customHeight="1" spans="1:1">
      <c r="A575" s="21"/>
    </row>
    <row r="576" ht="13.5" customHeight="1" spans="1:1">
      <c r="A576" s="21"/>
    </row>
    <row r="577" ht="13.5" customHeight="1" spans="1:1">
      <c r="A577" s="21"/>
    </row>
    <row r="578" ht="13.5" customHeight="1" spans="1:1">
      <c r="A578" s="21"/>
    </row>
    <row r="579" ht="13.5" customHeight="1" spans="1:1">
      <c r="A579" s="21"/>
    </row>
    <row r="580" ht="13.5" customHeight="1" spans="1:1">
      <c r="A580" s="21"/>
    </row>
    <row r="581" ht="13.5" customHeight="1" spans="1:1">
      <c r="A581" s="21"/>
    </row>
    <row r="582" ht="13.5" customHeight="1" spans="1:1">
      <c r="A582" s="21"/>
    </row>
    <row r="583" ht="13.5" customHeight="1" spans="1:1">
      <c r="A583" s="21"/>
    </row>
    <row r="584" ht="13.5" customHeight="1" spans="1:1">
      <c r="A584" s="21"/>
    </row>
    <row r="585" ht="13.5" customHeight="1" spans="1:1">
      <c r="A585" s="21"/>
    </row>
    <row r="586" ht="13.5" customHeight="1" spans="1:1">
      <c r="A586" s="21"/>
    </row>
    <row r="587" ht="13.5" customHeight="1" spans="1:1">
      <c r="A587" s="21"/>
    </row>
    <row r="588" ht="13.5" customHeight="1" spans="1:1">
      <c r="A588" s="21"/>
    </row>
    <row r="589" ht="13.5" customHeight="1" spans="1:1">
      <c r="A589" s="21"/>
    </row>
    <row r="590" ht="13.5" customHeight="1" spans="1:1">
      <c r="A590" s="21"/>
    </row>
    <row r="591" ht="13.5" customHeight="1" spans="1:1">
      <c r="A591" s="21"/>
    </row>
    <row r="592" ht="13.5" customHeight="1" spans="1:1">
      <c r="A592" s="21"/>
    </row>
    <row r="593" ht="13.5" customHeight="1" spans="1:1">
      <c r="A593" s="21"/>
    </row>
    <row r="594" ht="13.5" customHeight="1" spans="1:1">
      <c r="A594" s="21"/>
    </row>
    <row r="595" ht="13.5" customHeight="1" spans="1:1">
      <c r="A595" s="21"/>
    </row>
    <row r="596" ht="13.5" customHeight="1" spans="1:1">
      <c r="A596" s="21"/>
    </row>
    <row r="597" ht="13.5" customHeight="1" spans="1:1">
      <c r="A597" s="21"/>
    </row>
    <row r="598" ht="13.5" customHeight="1" spans="1:1">
      <c r="A598" s="21"/>
    </row>
    <row r="599" ht="13.5" customHeight="1" spans="1:1">
      <c r="A599" s="21"/>
    </row>
    <row r="600" ht="13.5" customHeight="1" spans="1:1">
      <c r="A600" s="21"/>
    </row>
    <row r="601" ht="13.5" customHeight="1" spans="1:1">
      <c r="A601" s="21"/>
    </row>
    <row r="602" ht="13.5" customHeight="1" spans="1:1">
      <c r="A602" s="21"/>
    </row>
    <row r="603" ht="13.5" customHeight="1" spans="1:1">
      <c r="A603" s="21"/>
    </row>
    <row r="604" ht="13.5" customHeight="1" spans="1:1">
      <c r="A604" s="21"/>
    </row>
    <row r="605" ht="13.5" customHeight="1" spans="1:1">
      <c r="A605" s="21"/>
    </row>
    <row r="606" ht="13.5" customHeight="1" spans="1:1">
      <c r="A606" s="21"/>
    </row>
    <row r="607" ht="13.5" customHeight="1" spans="1:1">
      <c r="A607" s="21"/>
    </row>
    <row r="608" ht="13.5" customHeight="1" spans="1:1">
      <c r="A608" s="21"/>
    </row>
    <row r="609" ht="13.5" customHeight="1" spans="1:1">
      <c r="A609" s="21"/>
    </row>
    <row r="610" ht="13.5" customHeight="1" spans="1:1">
      <c r="A610" s="21"/>
    </row>
    <row r="611" ht="13.5" customHeight="1" spans="1:1">
      <c r="A611" s="21"/>
    </row>
    <row r="612" ht="13.5" customHeight="1" spans="1:1">
      <c r="A612" s="21"/>
    </row>
    <row r="613" ht="13.5" customHeight="1" spans="1:1">
      <c r="A613" s="21"/>
    </row>
    <row r="614" ht="13.5" customHeight="1" spans="1:1">
      <c r="A614" s="21"/>
    </row>
    <row r="615" ht="13.5" customHeight="1" spans="1:1">
      <c r="A615" s="21"/>
    </row>
    <row r="616" ht="13.5" customHeight="1" spans="1:1">
      <c r="A616" s="21"/>
    </row>
    <row r="617" ht="13.5" customHeight="1" spans="1:1">
      <c r="A617" s="21"/>
    </row>
    <row r="618" ht="13.5" customHeight="1" spans="1:1">
      <c r="A618" s="21"/>
    </row>
    <row r="619" ht="13.5" customHeight="1" spans="1:1">
      <c r="A619" s="21"/>
    </row>
    <row r="620" ht="13.5" customHeight="1" spans="1:1">
      <c r="A620" s="21"/>
    </row>
    <row r="621" ht="13.5" customHeight="1" spans="1:1">
      <c r="A621" s="21"/>
    </row>
    <row r="622" ht="13.5" customHeight="1" spans="1:1">
      <c r="A622" s="21"/>
    </row>
    <row r="623" ht="13.5" customHeight="1" spans="1:1">
      <c r="A623" s="21"/>
    </row>
    <row r="624" ht="13.5" customHeight="1" spans="1:1">
      <c r="A624" s="21"/>
    </row>
    <row r="625" ht="13.5" customHeight="1" spans="1:1">
      <c r="A625" s="21"/>
    </row>
    <row r="626" ht="13.5" customHeight="1" spans="1:1">
      <c r="A626" s="21"/>
    </row>
    <row r="627" ht="13.5" customHeight="1" spans="1:1">
      <c r="A627" s="21"/>
    </row>
    <row r="628" ht="13.5" customHeight="1" spans="1:1">
      <c r="A628" s="21"/>
    </row>
    <row r="629" ht="13.5" customHeight="1" spans="1:1">
      <c r="A629" s="21"/>
    </row>
    <row r="630" ht="13.5" customHeight="1" spans="1:1">
      <c r="A630" s="21"/>
    </row>
    <row r="631" ht="13.5" customHeight="1" spans="1:1">
      <c r="A631" s="21"/>
    </row>
    <row r="632" ht="13.5" customHeight="1" spans="1:1">
      <c r="A632" s="21"/>
    </row>
    <row r="633" ht="13.5" customHeight="1" spans="1:1">
      <c r="A633" s="21"/>
    </row>
    <row r="634" ht="13.5" customHeight="1" spans="1:1">
      <c r="A634" s="21"/>
    </row>
    <row r="635" ht="13.5" customHeight="1" spans="1:1">
      <c r="A635" s="21"/>
    </row>
    <row r="636" ht="13.5" customHeight="1" spans="1:1">
      <c r="A636" s="21"/>
    </row>
    <row r="637" ht="13.5" customHeight="1" spans="1:1">
      <c r="A637" s="21"/>
    </row>
    <row r="638" ht="13.5" customHeight="1" spans="1:1">
      <c r="A638" s="21"/>
    </row>
    <row r="639" ht="13.5" customHeight="1" spans="1:1">
      <c r="A639" s="21"/>
    </row>
    <row r="640" ht="13.5" customHeight="1" spans="1:1">
      <c r="A640" s="21"/>
    </row>
    <row r="641" ht="13.5" customHeight="1" spans="1:1">
      <c r="A641" s="21"/>
    </row>
    <row r="642" ht="13.5" customHeight="1" spans="1:1">
      <c r="A642" s="21"/>
    </row>
    <row r="643" ht="13.5" customHeight="1" spans="1:1">
      <c r="A643" s="21"/>
    </row>
    <row r="644" ht="13.5" customHeight="1" spans="1:1">
      <c r="A644" s="21"/>
    </row>
    <row r="645" ht="13.5" customHeight="1" spans="1:1">
      <c r="A645" s="21"/>
    </row>
    <row r="646" ht="13.5" customHeight="1" spans="1:1">
      <c r="A646" s="21"/>
    </row>
    <row r="647" ht="13.5" customHeight="1" spans="1:1">
      <c r="A647" s="21"/>
    </row>
    <row r="648" ht="13.5" customHeight="1" spans="1:1">
      <c r="A648" s="21"/>
    </row>
    <row r="649" ht="13.5" customHeight="1" spans="1:1">
      <c r="A649" s="21"/>
    </row>
    <row r="650" ht="13.5" customHeight="1" spans="1:1">
      <c r="A650" s="21"/>
    </row>
    <row r="651" ht="13.5" customHeight="1" spans="1:1">
      <c r="A651" s="21"/>
    </row>
    <row r="652" ht="13.5" customHeight="1" spans="1:1">
      <c r="A652" s="21"/>
    </row>
    <row r="653" ht="13.5" customHeight="1" spans="1:1">
      <c r="A653" s="21"/>
    </row>
    <row r="654" ht="13.5" customHeight="1" spans="1:1">
      <c r="A654" s="21"/>
    </row>
    <row r="655" ht="13.5" customHeight="1" spans="1:1">
      <c r="A655" s="21"/>
    </row>
    <row r="656" ht="13.5" customHeight="1" spans="1:1">
      <c r="A656" s="21"/>
    </row>
    <row r="657" ht="13.5" customHeight="1" spans="1:1">
      <c r="A657" s="21"/>
    </row>
    <row r="658" ht="13.5" customHeight="1" spans="1:1">
      <c r="A658" s="21"/>
    </row>
    <row r="659" ht="13.5" customHeight="1" spans="1:1">
      <c r="A659" s="21"/>
    </row>
    <row r="660" ht="13.5" customHeight="1" spans="1:1">
      <c r="A660" s="21"/>
    </row>
    <row r="661" ht="13.5" customHeight="1" spans="1:1">
      <c r="A661" s="21"/>
    </row>
    <row r="662" ht="13.5" customHeight="1" spans="1:1">
      <c r="A662" s="21"/>
    </row>
    <row r="663" ht="13.5" customHeight="1" spans="1:1">
      <c r="A663" s="21"/>
    </row>
    <row r="664" ht="13.5" customHeight="1" spans="1:1">
      <c r="A664" s="21"/>
    </row>
    <row r="665" ht="13.5" customHeight="1" spans="1:1">
      <c r="A665" s="21"/>
    </row>
    <row r="666" ht="13.5" customHeight="1" spans="1:1">
      <c r="A666" s="21"/>
    </row>
    <row r="667" ht="13.5" customHeight="1" spans="1:1">
      <c r="A667" s="21"/>
    </row>
    <row r="668" ht="13.5" customHeight="1" spans="1:1">
      <c r="A668" s="21"/>
    </row>
    <row r="669" ht="13.5" customHeight="1" spans="1:1">
      <c r="A669" s="21"/>
    </row>
    <row r="670" ht="13.5" customHeight="1" spans="1:1">
      <c r="A670" s="21"/>
    </row>
    <row r="671" ht="13.5" customHeight="1" spans="1:1">
      <c r="A671" s="21"/>
    </row>
    <row r="672" ht="13.5" customHeight="1" spans="1:1">
      <c r="A672" s="21"/>
    </row>
    <row r="673" ht="13.5" customHeight="1" spans="1:1">
      <c r="A673" s="21"/>
    </row>
    <row r="674" ht="13.5" customHeight="1" spans="1:1">
      <c r="A674" s="21"/>
    </row>
    <row r="675" ht="13.5" customHeight="1" spans="1:1">
      <c r="A675" s="21"/>
    </row>
    <row r="676" ht="13.5" customHeight="1" spans="1:1">
      <c r="A676" s="21"/>
    </row>
    <row r="677" ht="13.5" customHeight="1" spans="1:1">
      <c r="A677" s="21"/>
    </row>
    <row r="678" ht="13.5" customHeight="1" spans="1:1">
      <c r="A678" s="21"/>
    </row>
    <row r="679" ht="13.5" customHeight="1" spans="1:1">
      <c r="A679" s="21"/>
    </row>
    <row r="680" ht="13.5" customHeight="1" spans="1:1">
      <c r="A680" s="21"/>
    </row>
    <row r="681" ht="13.5" customHeight="1" spans="1:1">
      <c r="A681" s="21"/>
    </row>
    <row r="682" ht="13.5" customHeight="1" spans="1:1">
      <c r="A682" s="21"/>
    </row>
    <row r="683" ht="13.5" customHeight="1" spans="1:1">
      <c r="A683" s="21"/>
    </row>
    <row r="684" ht="13.5" customHeight="1" spans="1:1">
      <c r="A684" s="21"/>
    </row>
    <row r="685" ht="13.5" customHeight="1" spans="1:1">
      <c r="A685" s="21"/>
    </row>
    <row r="686" ht="13.5" customHeight="1" spans="1:1">
      <c r="A686" s="21"/>
    </row>
    <row r="687" ht="13.5" customHeight="1" spans="1:1">
      <c r="A687" s="21"/>
    </row>
    <row r="688" ht="13.5" customHeight="1" spans="1:1">
      <c r="A688" s="21"/>
    </row>
    <row r="689" ht="13.5" customHeight="1" spans="1:1">
      <c r="A689" s="21"/>
    </row>
    <row r="690" ht="13.5" customHeight="1" spans="1:1">
      <c r="A690" s="21"/>
    </row>
    <row r="691" ht="13.5" customHeight="1" spans="1:1">
      <c r="A691" s="21"/>
    </row>
    <row r="692" ht="13.5" customHeight="1" spans="1:1">
      <c r="A692" s="21"/>
    </row>
    <row r="693" ht="13.5" customHeight="1" spans="1:1">
      <c r="A693" s="21"/>
    </row>
    <row r="694" ht="13.5" customHeight="1" spans="1:1">
      <c r="A694" s="21"/>
    </row>
    <row r="695" ht="13.5" customHeight="1" spans="1:1">
      <c r="A695" s="21"/>
    </row>
    <row r="696" ht="13.5" customHeight="1" spans="1:1">
      <c r="A696" s="21"/>
    </row>
    <row r="697" ht="13.5" customHeight="1" spans="1:1">
      <c r="A697" s="21"/>
    </row>
    <row r="698" ht="13.5" customHeight="1" spans="1:1">
      <c r="A698" s="21"/>
    </row>
    <row r="699" ht="13.5" customHeight="1" spans="1:1">
      <c r="A699" s="21"/>
    </row>
    <row r="700" ht="13.5" customHeight="1" spans="1:1">
      <c r="A700" s="21"/>
    </row>
    <row r="701" ht="13.5" customHeight="1" spans="1:1">
      <c r="A701" s="21"/>
    </row>
    <row r="702" ht="13.5" customHeight="1" spans="1:1">
      <c r="A702" s="21"/>
    </row>
    <row r="703" ht="13.5" customHeight="1" spans="1:1">
      <c r="A703" s="21"/>
    </row>
    <row r="704" ht="13.5" customHeight="1" spans="1:1">
      <c r="A704" s="21"/>
    </row>
    <row r="705" ht="13.5" customHeight="1" spans="1:1">
      <c r="A705" s="21"/>
    </row>
    <row r="706" ht="13.5" customHeight="1" spans="1:1">
      <c r="A706" s="21"/>
    </row>
    <row r="707" ht="13.5" customHeight="1" spans="1:1">
      <c r="A707" s="21"/>
    </row>
    <row r="708" ht="13.5" customHeight="1" spans="1:1">
      <c r="A708" s="21"/>
    </row>
    <row r="709" ht="13.5" customHeight="1" spans="1:1">
      <c r="A709" s="21"/>
    </row>
    <row r="710" ht="13.5" customHeight="1" spans="1:1">
      <c r="A710" s="21"/>
    </row>
    <row r="711" ht="13.5" customHeight="1" spans="1:1">
      <c r="A711" s="21"/>
    </row>
    <row r="712" ht="13.5" customHeight="1" spans="1:1">
      <c r="A712" s="21"/>
    </row>
    <row r="713" ht="13.5" customHeight="1" spans="1:1">
      <c r="A713" s="21"/>
    </row>
    <row r="714" ht="13.5" customHeight="1" spans="1:1">
      <c r="A714" s="21"/>
    </row>
    <row r="715" ht="13.5" customHeight="1" spans="1:1">
      <c r="A715" s="21"/>
    </row>
    <row r="716" ht="13.5" customHeight="1" spans="1:1">
      <c r="A716" s="21"/>
    </row>
    <row r="717" ht="13.5" customHeight="1" spans="1:1">
      <c r="A717" s="21"/>
    </row>
    <row r="718" ht="13.5" customHeight="1" spans="1:1">
      <c r="A718" s="21"/>
    </row>
    <row r="719" ht="13.5" customHeight="1" spans="1:1">
      <c r="A719" s="21"/>
    </row>
    <row r="720" ht="13.5" customHeight="1" spans="1:1">
      <c r="A720" s="21"/>
    </row>
    <row r="721" ht="13.5" customHeight="1" spans="1:1">
      <c r="A721" s="21"/>
    </row>
    <row r="722" ht="13.5" customHeight="1" spans="1:1">
      <c r="A722" s="21"/>
    </row>
    <row r="723" ht="13.5" customHeight="1" spans="1:1">
      <c r="A723" s="21"/>
    </row>
    <row r="724" ht="13.5" customHeight="1" spans="1:1">
      <c r="A724" s="21"/>
    </row>
    <row r="725" ht="13.5" customHeight="1" spans="1:1">
      <c r="A725" s="21"/>
    </row>
    <row r="726" ht="13.5" customHeight="1" spans="1:1">
      <c r="A726" s="21"/>
    </row>
    <row r="727" ht="13.5" customHeight="1" spans="1:1">
      <c r="A727" s="21"/>
    </row>
    <row r="728" ht="13.5" customHeight="1" spans="1:1">
      <c r="A728" s="21"/>
    </row>
    <row r="729" ht="13.5" customHeight="1" spans="1:1">
      <c r="A729" s="21"/>
    </row>
    <row r="730" ht="13.5" customHeight="1" spans="1:1">
      <c r="A730" s="21"/>
    </row>
    <row r="731" ht="13.5" customHeight="1" spans="1:1">
      <c r="A731" s="21"/>
    </row>
    <row r="732" ht="13.5" customHeight="1" spans="1:1">
      <c r="A732" s="21"/>
    </row>
    <row r="733" ht="13.5" customHeight="1" spans="1:1">
      <c r="A733" s="21"/>
    </row>
    <row r="734" ht="13.5" customHeight="1" spans="1:1">
      <c r="A734" s="21"/>
    </row>
    <row r="735" ht="13.5" customHeight="1" spans="1:1">
      <c r="A735" s="21"/>
    </row>
    <row r="736" ht="13.5" customHeight="1" spans="1:1">
      <c r="A736" s="21"/>
    </row>
    <row r="737" ht="13.5" customHeight="1" spans="1:1">
      <c r="A737" s="21"/>
    </row>
    <row r="738" ht="13.5" customHeight="1" spans="1:1">
      <c r="A738" s="21"/>
    </row>
    <row r="739" ht="13.5" customHeight="1" spans="1:1">
      <c r="A739" s="21"/>
    </row>
    <row r="740" ht="13.5" customHeight="1" spans="1:1">
      <c r="A740" s="21"/>
    </row>
    <row r="741" ht="13.5" customHeight="1" spans="1:1">
      <c r="A741" s="21"/>
    </row>
    <row r="742" ht="13.5" customHeight="1" spans="1:1">
      <c r="A742" s="21"/>
    </row>
    <row r="743" ht="13.5" customHeight="1" spans="1:1">
      <c r="A743" s="21"/>
    </row>
    <row r="744" ht="13.5" customHeight="1" spans="1:1">
      <c r="A744" s="21"/>
    </row>
    <row r="745" ht="13.5" customHeight="1" spans="1:1">
      <c r="A745" s="21"/>
    </row>
    <row r="746" ht="13.5" customHeight="1" spans="1:1">
      <c r="A746" s="21"/>
    </row>
    <row r="747" ht="13.5" customHeight="1" spans="1:1">
      <c r="A747" s="21"/>
    </row>
    <row r="748" ht="13.5" customHeight="1" spans="1:1">
      <c r="A748" s="21"/>
    </row>
    <row r="749" ht="13.5" customHeight="1" spans="1:1">
      <c r="A749" s="21"/>
    </row>
    <row r="750" ht="13.5" customHeight="1" spans="1:1">
      <c r="A750" s="21"/>
    </row>
    <row r="751" ht="13.5" customHeight="1" spans="1:1">
      <c r="A751" s="21"/>
    </row>
    <row r="752" ht="13.5" customHeight="1" spans="1:1">
      <c r="A752" s="21"/>
    </row>
    <row r="753" ht="13.5" customHeight="1" spans="1:1">
      <c r="A753" s="21"/>
    </row>
    <row r="754" ht="13.5" customHeight="1" spans="1:1">
      <c r="A754" s="21"/>
    </row>
    <row r="755" ht="13.5" customHeight="1" spans="1:1">
      <c r="A755" s="21"/>
    </row>
    <row r="756" ht="13.5" customHeight="1" spans="1:1">
      <c r="A756" s="21"/>
    </row>
    <row r="757" ht="13.5" customHeight="1" spans="1:1">
      <c r="A757" s="21"/>
    </row>
    <row r="758" ht="13.5" customHeight="1" spans="1:1">
      <c r="A758" s="21"/>
    </row>
    <row r="759" ht="13.5" customHeight="1" spans="1:1">
      <c r="A759" s="21"/>
    </row>
    <row r="760" ht="13.5" customHeight="1" spans="1:1">
      <c r="A760" s="21"/>
    </row>
    <row r="761" ht="13.5" customHeight="1" spans="1:1">
      <c r="A761" s="21"/>
    </row>
    <row r="762" ht="13.5" customHeight="1" spans="1:1">
      <c r="A762" s="21"/>
    </row>
    <row r="763" ht="13.5" customHeight="1" spans="1:1">
      <c r="A763" s="21"/>
    </row>
    <row r="764" ht="13.5" customHeight="1" spans="1:1">
      <c r="A764" s="21"/>
    </row>
    <row r="765" ht="13.5" customHeight="1" spans="1:1">
      <c r="A765" s="21"/>
    </row>
    <row r="766" ht="13.5" customHeight="1" spans="1:1">
      <c r="A766" s="21"/>
    </row>
    <row r="767" ht="13.5" customHeight="1" spans="1:1">
      <c r="A767" s="21"/>
    </row>
    <row r="768" ht="13.5" customHeight="1" spans="1:1">
      <c r="A768" s="21"/>
    </row>
    <row r="769" ht="13.5" customHeight="1" spans="1:1">
      <c r="A769" s="21"/>
    </row>
    <row r="770" ht="13.5" customHeight="1" spans="1:1">
      <c r="A770" s="21"/>
    </row>
    <row r="771" ht="13.5" customHeight="1" spans="1:1">
      <c r="A771" s="21"/>
    </row>
    <row r="772" ht="13.5" customHeight="1" spans="1:1">
      <c r="A772" s="21"/>
    </row>
    <row r="773" ht="13.5" customHeight="1" spans="1:1">
      <c r="A773" s="21"/>
    </row>
    <row r="774" ht="13.5" customHeight="1" spans="1:1">
      <c r="A774" s="21"/>
    </row>
    <row r="775" ht="13.5" customHeight="1" spans="1:1">
      <c r="A775" s="21"/>
    </row>
    <row r="776" ht="13.5" customHeight="1" spans="1:1">
      <c r="A776" s="21"/>
    </row>
    <row r="777" ht="13.5" customHeight="1" spans="1:1">
      <c r="A777" s="21"/>
    </row>
    <row r="778" ht="13.5" customHeight="1" spans="1:1">
      <c r="A778" s="21"/>
    </row>
    <row r="779" ht="13.5" customHeight="1" spans="1:1">
      <c r="A779" s="21"/>
    </row>
    <row r="780" ht="13.5" customHeight="1" spans="1:1">
      <c r="A780" s="21"/>
    </row>
    <row r="781" ht="13.5" customHeight="1" spans="1:1">
      <c r="A781" s="21"/>
    </row>
    <row r="782" ht="13.5" customHeight="1" spans="1:1">
      <c r="A782" s="21"/>
    </row>
    <row r="783" ht="13.5" customHeight="1" spans="1:1">
      <c r="A783" s="21"/>
    </row>
    <row r="784" ht="13.5" customHeight="1" spans="1:1">
      <c r="A784" s="21"/>
    </row>
    <row r="785" ht="13.5" customHeight="1" spans="1:1">
      <c r="A785" s="21"/>
    </row>
    <row r="786" ht="13.5" customHeight="1" spans="1:1">
      <c r="A786" s="21"/>
    </row>
    <row r="787" ht="13.5" customHeight="1" spans="1:1">
      <c r="A787" s="21"/>
    </row>
    <row r="788" ht="13.5" customHeight="1" spans="1:1">
      <c r="A788" s="21"/>
    </row>
    <row r="789" ht="13.5" customHeight="1" spans="1:1">
      <c r="A789" s="21"/>
    </row>
    <row r="790" ht="13.5" customHeight="1" spans="1:1">
      <c r="A790" s="21"/>
    </row>
    <row r="791" ht="13.5" customHeight="1" spans="1:1">
      <c r="A791" s="21"/>
    </row>
    <row r="792" ht="13.5" customHeight="1" spans="1:1">
      <c r="A792" s="21"/>
    </row>
    <row r="793" ht="13.5" customHeight="1" spans="1:1">
      <c r="A793" s="21"/>
    </row>
    <row r="794" ht="13.5" customHeight="1" spans="1:1">
      <c r="A794" s="21"/>
    </row>
    <row r="795" ht="13.5" customHeight="1" spans="1:1">
      <c r="A795" s="21"/>
    </row>
    <row r="796" ht="13.5" customHeight="1" spans="1:1">
      <c r="A796" s="21"/>
    </row>
    <row r="797" ht="13.5" customHeight="1" spans="1:1">
      <c r="A797" s="21"/>
    </row>
    <row r="798" ht="13.5" customHeight="1" spans="1:1">
      <c r="A798" s="21"/>
    </row>
    <row r="799" ht="13.5" customHeight="1" spans="1:1">
      <c r="A799" s="21"/>
    </row>
    <row r="800" ht="13.5" customHeight="1" spans="1:1">
      <c r="A800" s="21"/>
    </row>
    <row r="801" ht="13.5" customHeight="1" spans="1:1">
      <c r="A801" s="21"/>
    </row>
    <row r="802" ht="13.5" customHeight="1" spans="1:1">
      <c r="A802" s="21"/>
    </row>
    <row r="803" ht="13.5" customHeight="1" spans="1:1">
      <c r="A803" s="21"/>
    </row>
    <row r="804" ht="13.5" customHeight="1" spans="1:1">
      <c r="A804" s="21"/>
    </row>
    <row r="805" ht="13.5" customHeight="1" spans="1:1">
      <c r="A805" s="21"/>
    </row>
    <row r="806" ht="13.5" customHeight="1" spans="1:1">
      <c r="A806" s="21"/>
    </row>
    <row r="807" ht="13.5" customHeight="1" spans="1:1">
      <c r="A807" s="21"/>
    </row>
    <row r="808" ht="13.5" customHeight="1" spans="1:1">
      <c r="A808" s="21"/>
    </row>
    <row r="809" ht="13.5" customHeight="1" spans="1:1">
      <c r="A809" s="21"/>
    </row>
    <row r="810" ht="13.5" customHeight="1" spans="1:1">
      <c r="A810" s="21"/>
    </row>
    <row r="811" ht="13.5" customHeight="1" spans="1:1">
      <c r="A811" s="21"/>
    </row>
    <row r="812" ht="13.5" customHeight="1" spans="1:1">
      <c r="A812" s="21"/>
    </row>
    <row r="813" ht="13.5" customHeight="1" spans="1:1">
      <c r="A813" s="21"/>
    </row>
    <row r="814" ht="13.5" customHeight="1" spans="1:1">
      <c r="A814" s="21"/>
    </row>
    <row r="815" ht="13.5" customHeight="1" spans="1:1">
      <c r="A815" s="21"/>
    </row>
    <row r="816" ht="13.5" customHeight="1" spans="1:1">
      <c r="A816" s="21"/>
    </row>
    <row r="817" ht="13.5" customHeight="1" spans="1:1">
      <c r="A817" s="21"/>
    </row>
    <row r="818" ht="13.5" customHeight="1" spans="1:1">
      <c r="A818" s="21"/>
    </row>
    <row r="819" ht="13.5" customHeight="1" spans="1:1">
      <c r="A819" s="21"/>
    </row>
    <row r="820" ht="13.5" customHeight="1" spans="1:1">
      <c r="A820" s="21"/>
    </row>
    <row r="821" ht="13.5" customHeight="1" spans="1:1">
      <c r="A821" s="21"/>
    </row>
    <row r="822" ht="13.5" customHeight="1" spans="1:1">
      <c r="A822" s="21"/>
    </row>
    <row r="823" ht="13.5" customHeight="1" spans="1:1">
      <c r="A823" s="21"/>
    </row>
    <row r="824" ht="13.5" customHeight="1" spans="1:1">
      <c r="A824" s="21"/>
    </row>
    <row r="825" ht="13.5" customHeight="1" spans="1:1">
      <c r="A825" s="21"/>
    </row>
    <row r="826" ht="13.5" customHeight="1" spans="1:1">
      <c r="A826" s="21"/>
    </row>
    <row r="827" ht="13.5" customHeight="1" spans="1:1">
      <c r="A827" s="21"/>
    </row>
    <row r="828" ht="13.5" customHeight="1" spans="1:1">
      <c r="A828" s="21"/>
    </row>
    <row r="829" ht="13.5" customHeight="1" spans="1:1">
      <c r="A829" s="21"/>
    </row>
    <row r="830" ht="13.5" customHeight="1" spans="1:1">
      <c r="A830" s="21"/>
    </row>
    <row r="831" ht="13.5" customHeight="1" spans="1:1">
      <c r="A831" s="21"/>
    </row>
    <row r="832" ht="13.5" customHeight="1" spans="1:1">
      <c r="A832" s="21"/>
    </row>
    <row r="833" ht="13.5" customHeight="1" spans="1:1">
      <c r="A833" s="21"/>
    </row>
    <row r="834" ht="13.5" customHeight="1" spans="1:1">
      <c r="A834" s="21"/>
    </row>
    <row r="835" ht="13.5" customHeight="1" spans="1:1">
      <c r="A835" s="21"/>
    </row>
    <row r="836" ht="13.5" customHeight="1" spans="1:1">
      <c r="A836" s="21"/>
    </row>
    <row r="837" ht="13.5" customHeight="1" spans="1:1">
      <c r="A837" s="21"/>
    </row>
    <row r="838" ht="13.5" customHeight="1" spans="1:1">
      <c r="A838" s="21"/>
    </row>
    <row r="839" ht="13.5" customHeight="1" spans="1:1">
      <c r="A839" s="21"/>
    </row>
    <row r="840" ht="13.5" customHeight="1" spans="1:1">
      <c r="A840" s="21"/>
    </row>
    <row r="841" ht="13.5" customHeight="1" spans="1:1">
      <c r="A841" s="21"/>
    </row>
    <row r="842" ht="13.5" customHeight="1" spans="1:1">
      <c r="A842" s="21"/>
    </row>
    <row r="843" ht="13.5" customHeight="1" spans="1:1">
      <c r="A843" s="21"/>
    </row>
    <row r="844" ht="13.5" customHeight="1" spans="1:1">
      <c r="A844" s="21"/>
    </row>
    <row r="845" ht="13.5" customHeight="1" spans="1:1">
      <c r="A845" s="21"/>
    </row>
    <row r="846" ht="13.5" customHeight="1" spans="1:1">
      <c r="A846" s="21"/>
    </row>
    <row r="847" ht="13.5" customHeight="1" spans="1:1">
      <c r="A847" s="21"/>
    </row>
    <row r="848" ht="13.5" customHeight="1" spans="1:1">
      <c r="A848" s="21"/>
    </row>
    <row r="849" ht="13.5" customHeight="1" spans="1:1">
      <c r="A849" s="21"/>
    </row>
    <row r="850" ht="13.5" customHeight="1" spans="1:1">
      <c r="A850" s="21"/>
    </row>
    <row r="851" ht="13.5" customHeight="1" spans="1:1">
      <c r="A851" s="21"/>
    </row>
    <row r="852" ht="13.5" customHeight="1" spans="1:1">
      <c r="A852" s="21"/>
    </row>
    <row r="853" ht="13.5" customHeight="1" spans="1:1">
      <c r="A853" s="21"/>
    </row>
    <row r="854" ht="13.5" customHeight="1" spans="1:1">
      <c r="A854" s="21"/>
    </row>
    <row r="855" ht="13.5" customHeight="1" spans="1:1">
      <c r="A855" s="21"/>
    </row>
    <row r="856" ht="13.5" customHeight="1" spans="1:1">
      <c r="A856" s="21"/>
    </row>
    <row r="857" ht="13.5" customHeight="1" spans="1:1">
      <c r="A857" s="21"/>
    </row>
    <row r="858" ht="13.5" customHeight="1" spans="1:1">
      <c r="A858" s="21"/>
    </row>
    <row r="859" ht="13.5" customHeight="1" spans="1:1">
      <c r="A859" s="21"/>
    </row>
    <row r="860" ht="13.5" customHeight="1" spans="1:1">
      <c r="A860" s="21"/>
    </row>
    <row r="861" ht="13.5" customHeight="1" spans="1:1">
      <c r="A861" s="21"/>
    </row>
    <row r="862" ht="13.5" customHeight="1" spans="1:1">
      <c r="A862" s="21"/>
    </row>
    <row r="863" ht="13.5" customHeight="1" spans="1:1">
      <c r="A863" s="21"/>
    </row>
    <row r="864" ht="13.5" customHeight="1" spans="1:1">
      <c r="A864" s="21"/>
    </row>
    <row r="865" ht="13.5" customHeight="1" spans="1:1">
      <c r="A865" s="21"/>
    </row>
    <row r="866" ht="13.5" customHeight="1" spans="1:1">
      <c r="A866" s="21"/>
    </row>
    <row r="867" ht="13.5" customHeight="1" spans="1:1">
      <c r="A867" s="21"/>
    </row>
    <row r="868" ht="13.5" customHeight="1" spans="1:1">
      <c r="A868" s="21"/>
    </row>
    <row r="869" ht="13.5" customHeight="1" spans="1:1">
      <c r="A869" s="21"/>
    </row>
    <row r="870" ht="13.5" customHeight="1" spans="1:1">
      <c r="A870" s="21"/>
    </row>
    <row r="871" ht="13.5" customHeight="1" spans="1:1">
      <c r="A871" s="21"/>
    </row>
    <row r="872" ht="13.5" customHeight="1" spans="1:1">
      <c r="A872" s="21"/>
    </row>
    <row r="873" ht="13.5" customHeight="1" spans="1:1">
      <c r="A873" s="21"/>
    </row>
    <row r="874" ht="13.5" customHeight="1" spans="1:1">
      <c r="A874" s="21"/>
    </row>
    <row r="875" ht="13.5" customHeight="1" spans="1:1">
      <c r="A875" s="21"/>
    </row>
    <row r="876" ht="13.5" customHeight="1" spans="1:1">
      <c r="A876" s="21"/>
    </row>
    <row r="877" ht="13.5" customHeight="1" spans="1:1">
      <c r="A877" s="21"/>
    </row>
    <row r="878" ht="13.5" customHeight="1" spans="1:1">
      <c r="A878" s="21"/>
    </row>
    <row r="879" ht="13.5" customHeight="1" spans="1:1">
      <c r="A879" s="21"/>
    </row>
    <row r="880" ht="13.5" customHeight="1" spans="1:1">
      <c r="A880" s="21"/>
    </row>
    <row r="881" ht="13.5" customHeight="1" spans="1:1">
      <c r="A881" s="21"/>
    </row>
    <row r="882" ht="13.5" customHeight="1" spans="1:1">
      <c r="A882" s="21"/>
    </row>
    <row r="883" ht="13.5" customHeight="1" spans="1:1">
      <c r="A883" s="21"/>
    </row>
    <row r="884" ht="13.5" customHeight="1" spans="1:1">
      <c r="A884" s="21"/>
    </row>
    <row r="885" ht="13.5" customHeight="1" spans="1:1">
      <c r="A885" s="21"/>
    </row>
    <row r="886" ht="13.5" customHeight="1" spans="1:1">
      <c r="A886" s="21"/>
    </row>
    <row r="887" ht="13.5" customHeight="1" spans="1:1">
      <c r="A887" s="21"/>
    </row>
    <row r="888" ht="13.5" customHeight="1" spans="1:1">
      <c r="A888" s="21"/>
    </row>
    <row r="889" ht="13.5" customHeight="1" spans="1:1">
      <c r="A889" s="21"/>
    </row>
    <row r="890" ht="13.5" customHeight="1" spans="1:1">
      <c r="A890" s="21"/>
    </row>
    <row r="891" ht="13.5" customHeight="1" spans="1:1">
      <c r="A891" s="21"/>
    </row>
    <row r="892" ht="13.5" customHeight="1" spans="1:1">
      <c r="A892" s="21"/>
    </row>
    <row r="893" ht="13.5" customHeight="1" spans="1:1">
      <c r="A893" s="21"/>
    </row>
    <row r="894" ht="13.5" customHeight="1" spans="1:1">
      <c r="A894" s="21"/>
    </row>
    <row r="895" ht="13.5" customHeight="1" spans="1:1">
      <c r="A895" s="21"/>
    </row>
    <row r="896" ht="13.5" customHeight="1" spans="1:1">
      <c r="A896" s="21"/>
    </row>
    <row r="897" ht="13.5" customHeight="1" spans="1:1">
      <c r="A897" s="21"/>
    </row>
    <row r="898" ht="13.5" customHeight="1" spans="1:1">
      <c r="A898" s="21"/>
    </row>
    <row r="899" ht="13.5" customHeight="1" spans="1:1">
      <c r="A899" s="21"/>
    </row>
    <row r="900" ht="13.5" customHeight="1" spans="1:1">
      <c r="A900" s="21"/>
    </row>
    <row r="901" ht="13.5" customHeight="1" spans="1:1">
      <c r="A901" s="21"/>
    </row>
    <row r="902" ht="13.5" customHeight="1" spans="1:1">
      <c r="A902" s="21"/>
    </row>
    <row r="903" ht="13.5" customHeight="1" spans="1:1">
      <c r="A903" s="21"/>
    </row>
    <row r="904" ht="13.5" customHeight="1" spans="1:1">
      <c r="A904" s="21"/>
    </row>
    <row r="905" ht="13.5" customHeight="1" spans="1:1">
      <c r="A905" s="21"/>
    </row>
    <row r="906" ht="13.5" customHeight="1" spans="1:1">
      <c r="A906" s="21"/>
    </row>
    <row r="907" ht="13.5" customHeight="1" spans="1:1">
      <c r="A907" s="21"/>
    </row>
    <row r="908" ht="13.5" customHeight="1" spans="1:1">
      <c r="A908" s="21"/>
    </row>
    <row r="909" ht="13.5" customHeight="1" spans="1:1">
      <c r="A909" s="21"/>
    </row>
    <row r="910" ht="13.5" customHeight="1" spans="1:1">
      <c r="A910" s="21"/>
    </row>
    <row r="911" ht="13.5" customHeight="1" spans="1:1">
      <c r="A911" s="21"/>
    </row>
    <row r="912" ht="13.5" customHeight="1" spans="1:1">
      <c r="A912" s="21"/>
    </row>
    <row r="913" ht="13.5" customHeight="1" spans="1:1">
      <c r="A913" s="21"/>
    </row>
    <row r="914" ht="13.5" customHeight="1" spans="1:1">
      <c r="A914" s="21"/>
    </row>
    <row r="915" ht="13.5" customHeight="1" spans="1:1">
      <c r="A915" s="21"/>
    </row>
    <row r="916" ht="13.5" customHeight="1" spans="1:1">
      <c r="A916" s="21"/>
    </row>
    <row r="917" ht="13.5" customHeight="1" spans="1:1">
      <c r="A917" s="21"/>
    </row>
    <row r="918" ht="13.5" customHeight="1" spans="1:1">
      <c r="A918" s="21"/>
    </row>
    <row r="919" ht="13.5" customHeight="1" spans="1:1">
      <c r="A919" s="21"/>
    </row>
    <row r="920" ht="13.5" customHeight="1" spans="1:1">
      <c r="A920" s="21"/>
    </row>
    <row r="921" ht="13.5" customHeight="1" spans="1:1">
      <c r="A921" s="21"/>
    </row>
    <row r="922" ht="13.5" customHeight="1" spans="1:1">
      <c r="A922" s="21"/>
    </row>
    <row r="923" ht="13.5" customHeight="1" spans="1:1">
      <c r="A923" s="21"/>
    </row>
    <row r="924" ht="13.5" customHeight="1" spans="1:1">
      <c r="A924" s="21"/>
    </row>
    <row r="925" ht="13.5" customHeight="1" spans="1:1">
      <c r="A925" s="21"/>
    </row>
    <row r="926" ht="13.5" customHeight="1" spans="1:1">
      <c r="A926" s="21"/>
    </row>
    <row r="927" ht="13.5" customHeight="1" spans="1:1">
      <c r="A927" s="21"/>
    </row>
    <row r="928" ht="13.5" customHeight="1" spans="1:1">
      <c r="A928" s="21"/>
    </row>
    <row r="929" ht="13.5" customHeight="1" spans="1:1">
      <c r="A929" s="21"/>
    </row>
    <row r="930" ht="13.5" customHeight="1" spans="1:1">
      <c r="A930" s="21"/>
    </row>
    <row r="931" ht="13.5" customHeight="1" spans="1:1">
      <c r="A931" s="21"/>
    </row>
    <row r="932" ht="13.5" customHeight="1" spans="1:1">
      <c r="A932" s="21"/>
    </row>
    <row r="933" ht="13.5" customHeight="1" spans="1:1">
      <c r="A933" s="21"/>
    </row>
    <row r="934" ht="13.5" customHeight="1" spans="1:1">
      <c r="A934" s="21"/>
    </row>
    <row r="935" ht="13.5" customHeight="1" spans="1:1">
      <c r="A935" s="21"/>
    </row>
    <row r="936" ht="13.5" customHeight="1" spans="1:1">
      <c r="A936" s="21"/>
    </row>
    <row r="937" ht="13.5" customHeight="1" spans="1:1">
      <c r="A937" s="21"/>
    </row>
    <row r="938" ht="13.5" customHeight="1" spans="1:1">
      <c r="A938" s="21"/>
    </row>
    <row r="939" ht="13.5" customHeight="1" spans="1:1">
      <c r="A939" s="21"/>
    </row>
    <row r="940" ht="13.5" customHeight="1" spans="1:1">
      <c r="A940" s="21"/>
    </row>
    <row r="941" ht="13.5" customHeight="1" spans="1:1">
      <c r="A941" s="21"/>
    </row>
    <row r="942" ht="13.5" customHeight="1" spans="1:1">
      <c r="A942" s="21"/>
    </row>
    <row r="943" ht="13.5" customHeight="1" spans="1:1">
      <c r="A943" s="21"/>
    </row>
    <row r="944" ht="13.5" customHeight="1" spans="1:1">
      <c r="A944" s="21"/>
    </row>
    <row r="945" ht="13.5" customHeight="1" spans="1:1">
      <c r="A945" s="21"/>
    </row>
    <row r="946" ht="13.5" customHeight="1" spans="1:1">
      <c r="A946" s="21"/>
    </row>
    <row r="947" ht="13.5" customHeight="1" spans="1:1">
      <c r="A947" s="21"/>
    </row>
    <row r="948" ht="13.5" customHeight="1" spans="1:1">
      <c r="A948" s="21"/>
    </row>
    <row r="949" ht="13.5" customHeight="1" spans="1:1">
      <c r="A949" s="21"/>
    </row>
    <row r="950" ht="13.5" customHeight="1" spans="1:1">
      <c r="A950" s="21"/>
    </row>
    <row r="951" ht="13.5" customHeight="1" spans="1:1">
      <c r="A951" s="21"/>
    </row>
    <row r="952" ht="13.5" customHeight="1" spans="1:1">
      <c r="A952" s="21"/>
    </row>
    <row r="953" ht="13.5" customHeight="1" spans="1:1">
      <c r="A953" s="21"/>
    </row>
    <row r="954" ht="13.5" customHeight="1" spans="1:1">
      <c r="A954" s="21"/>
    </row>
    <row r="955" ht="13.5" customHeight="1" spans="1:1">
      <c r="A955" s="21"/>
    </row>
    <row r="956" ht="13.5" customHeight="1" spans="1:1">
      <c r="A956" s="21"/>
    </row>
    <row r="957" ht="13.5" customHeight="1" spans="1:1">
      <c r="A957" s="21"/>
    </row>
    <row r="958" ht="13.5" customHeight="1" spans="1:1">
      <c r="A958" s="21"/>
    </row>
    <row r="959" ht="13.5" customHeight="1" spans="1:1">
      <c r="A959" s="21"/>
    </row>
    <row r="960" ht="13.5" customHeight="1" spans="1:1">
      <c r="A960" s="21"/>
    </row>
    <row r="961" ht="13.5" customHeight="1" spans="1:1">
      <c r="A961" s="21"/>
    </row>
    <row r="962" ht="13.5" customHeight="1" spans="1:1">
      <c r="A962" s="21"/>
    </row>
    <row r="963" ht="13.5" customHeight="1" spans="1:1">
      <c r="A963" s="21"/>
    </row>
    <row r="964" ht="13.5" customHeight="1" spans="1:1">
      <c r="A964" s="21"/>
    </row>
    <row r="965" ht="13.5" customHeight="1" spans="1:1">
      <c r="A965" s="21"/>
    </row>
    <row r="966" ht="13.5" customHeight="1" spans="1:1">
      <c r="A966" s="21"/>
    </row>
    <row r="967" ht="13.5" customHeight="1" spans="1:1">
      <c r="A967" s="21"/>
    </row>
    <row r="968" ht="13.5" customHeight="1" spans="1:1">
      <c r="A968" s="21"/>
    </row>
    <row r="969" ht="13.5" customHeight="1" spans="1:1">
      <c r="A969" s="21"/>
    </row>
    <row r="970" ht="13.5" customHeight="1" spans="1:1">
      <c r="A970" s="21"/>
    </row>
    <row r="971" ht="13.5" customHeight="1" spans="1:1">
      <c r="A971" s="21"/>
    </row>
    <row r="972" ht="13.5" customHeight="1" spans="1:1">
      <c r="A972" s="21"/>
    </row>
    <row r="973" ht="13.5" customHeight="1" spans="1:1">
      <c r="A973" s="21"/>
    </row>
    <row r="974" ht="13.5" customHeight="1" spans="1:1">
      <c r="A974" s="21"/>
    </row>
    <row r="975" ht="13.5" customHeight="1" spans="1:1">
      <c r="A975" s="21"/>
    </row>
    <row r="976" ht="13.5" customHeight="1" spans="1:1">
      <c r="A976" s="21"/>
    </row>
    <row r="977" ht="13.5" customHeight="1" spans="1:1">
      <c r="A977" s="21"/>
    </row>
    <row r="978" ht="13.5" customHeight="1" spans="1:1">
      <c r="A978" s="21"/>
    </row>
    <row r="979" ht="13.5" customHeight="1" spans="1:1">
      <c r="A979" s="21"/>
    </row>
    <row r="980" ht="13.5" customHeight="1" spans="1:1">
      <c r="A980" s="21"/>
    </row>
    <row r="981" ht="13.5" customHeight="1" spans="1:1">
      <c r="A981" s="21"/>
    </row>
    <row r="982" ht="13.5" customHeight="1" spans="1:1">
      <c r="A982" s="21"/>
    </row>
    <row r="983" ht="13.5" customHeight="1" spans="1:1">
      <c r="A983" s="21"/>
    </row>
    <row r="984" ht="13.5" customHeight="1" spans="1:1">
      <c r="A984" s="21"/>
    </row>
    <row r="985" ht="13.5" customHeight="1" spans="1:1">
      <c r="A985" s="21"/>
    </row>
    <row r="986" ht="13.5" customHeight="1" spans="1:1">
      <c r="A986" s="21"/>
    </row>
    <row r="987" ht="13.5" customHeight="1" spans="1:1">
      <c r="A987" s="21"/>
    </row>
    <row r="988" ht="13.5" customHeight="1" spans="1:1">
      <c r="A988" s="21"/>
    </row>
    <row r="989" ht="13.5" customHeight="1" spans="1:1">
      <c r="A989" s="21"/>
    </row>
    <row r="990" ht="13.5" customHeight="1" spans="1:1">
      <c r="A990" s="21"/>
    </row>
    <row r="991" ht="13.5" customHeight="1" spans="1:1">
      <c r="A991" s="21"/>
    </row>
    <row r="992" ht="13.5" customHeight="1" spans="1:1">
      <c r="A992" s="21"/>
    </row>
    <row r="993" ht="13.5" customHeight="1" spans="1:1">
      <c r="A993" s="21"/>
    </row>
    <row r="994" ht="13.5" customHeight="1" spans="1:1">
      <c r="A994" s="21"/>
    </row>
    <row r="995" ht="13.5" customHeight="1" spans="1:1">
      <c r="A995" s="21"/>
    </row>
    <row r="996" ht="13.5" customHeight="1" spans="1:1">
      <c r="A996" s="21"/>
    </row>
    <row r="997" ht="13.5" customHeight="1" spans="1:1">
      <c r="A997" s="21"/>
    </row>
    <row r="998" ht="13.5" customHeight="1" spans="1:1">
      <c r="A998" s="21"/>
    </row>
    <row r="999" ht="13.5" customHeight="1" spans="1:1">
      <c r="A999" s="21"/>
    </row>
    <row r="1000" ht="13.5" customHeight="1" spans="1:1">
      <c r="A1000" s="21"/>
    </row>
  </sheetData>
  <pageMargins left="0.7" right="0.7" top="0.75" bottom="0.75" header="0" footer="0"/>
  <pageSetup paperSize="1" orientation="landscape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00"/>
  <sheetViews>
    <sheetView workbookViewId="0">
      <selection activeCell="A1" sqref="A1"/>
    </sheetView>
  </sheetViews>
  <sheetFormatPr defaultColWidth="14.4285714285714" defaultRowHeight="15" customHeight="1" outlineLevelCol="7"/>
  <cols>
    <col min="1" max="1" width="11.2857142857143" customWidth="1"/>
    <col min="2" max="2" width="16.2857142857143" customWidth="1"/>
    <col min="3" max="3" width="36.4285714285714" customWidth="1"/>
    <col min="4" max="4" width="11.2857142857143" customWidth="1"/>
    <col min="5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42064</v>
      </c>
      <c r="B2" s="3" t="s">
        <v>44</v>
      </c>
      <c r="C2" s="3" t="s">
        <v>239</v>
      </c>
      <c r="D2" s="4">
        <v>700</v>
      </c>
    </row>
    <row r="3" ht="13.5" customHeight="1" spans="1:4">
      <c r="A3" s="2">
        <v>42073</v>
      </c>
      <c r="B3" s="3" t="s">
        <v>44</v>
      </c>
      <c r="C3" s="3" t="s">
        <v>340</v>
      </c>
      <c r="D3" s="4">
        <v>33.2</v>
      </c>
    </row>
    <row r="4" ht="13.5" customHeight="1" spans="1:4">
      <c r="A4" s="2">
        <v>42081</v>
      </c>
      <c r="B4" s="3" t="s">
        <v>44</v>
      </c>
      <c r="C4" s="3" t="s">
        <v>341</v>
      </c>
      <c r="D4" s="4">
        <v>13.1</v>
      </c>
    </row>
    <row r="5" ht="13.5" customHeight="1" spans="1:4">
      <c r="A5" s="2">
        <v>42084</v>
      </c>
      <c r="B5" s="3" t="s">
        <v>44</v>
      </c>
      <c r="C5" s="3" t="s">
        <v>342</v>
      </c>
      <c r="D5" s="4">
        <f>69/2.5</f>
        <v>27.6</v>
      </c>
    </row>
    <row r="6" ht="13.5" customHeight="1" spans="1:4">
      <c r="A6" s="2">
        <v>42089</v>
      </c>
      <c r="B6" s="3" t="s">
        <v>44</v>
      </c>
      <c r="C6" s="3" t="s">
        <v>85</v>
      </c>
      <c r="D6" s="4">
        <v>31.4</v>
      </c>
    </row>
    <row r="7" ht="13.5" customHeight="1" spans="1:7">
      <c r="A7" s="2">
        <v>42091</v>
      </c>
      <c r="B7" s="3" t="s">
        <v>44</v>
      </c>
      <c r="C7" s="3" t="s">
        <v>85</v>
      </c>
      <c r="D7" s="4">
        <v>66.5</v>
      </c>
      <c r="G7" s="3" t="s">
        <v>286</v>
      </c>
    </row>
    <row r="8" ht="13.5" customHeight="1" spans="1:8">
      <c r="A8" s="2">
        <v>42084</v>
      </c>
      <c r="B8" s="3" t="s">
        <v>44</v>
      </c>
      <c r="C8" s="3" t="s">
        <v>108</v>
      </c>
      <c r="D8" s="4">
        <v>10.5</v>
      </c>
      <c r="G8" s="3" t="s">
        <v>44</v>
      </c>
      <c r="H8" s="4">
        <f>SUM(D2:D8)</f>
        <v>882.3</v>
      </c>
    </row>
    <row r="9" ht="13.5" customHeight="1" spans="1:8">
      <c r="A9" s="2">
        <v>42070</v>
      </c>
      <c r="B9" s="3" t="s">
        <v>11</v>
      </c>
      <c r="C9" s="3" t="s">
        <v>343</v>
      </c>
      <c r="D9" s="4">
        <v>32</v>
      </c>
      <c r="G9" s="3" t="s">
        <v>11</v>
      </c>
      <c r="H9" s="4">
        <f>SUM(D9:D17)</f>
        <v>290.2</v>
      </c>
    </row>
    <row r="10" ht="13.5" customHeight="1" spans="1:8">
      <c r="A10" s="2">
        <v>42076</v>
      </c>
      <c r="B10" s="3" t="s">
        <v>11</v>
      </c>
      <c r="C10" s="3" t="s">
        <v>344</v>
      </c>
      <c r="D10" s="4">
        <v>15.8</v>
      </c>
      <c r="G10" s="3" t="s">
        <v>68</v>
      </c>
      <c r="H10" s="4">
        <f>SUM(D18:D23)</f>
        <v>268.74</v>
      </c>
    </row>
    <row r="11" ht="13.5" customHeight="1" spans="1:8">
      <c r="A11" s="2">
        <v>42082</v>
      </c>
      <c r="B11" s="3" t="s">
        <v>11</v>
      </c>
      <c r="C11" s="3" t="s">
        <v>345</v>
      </c>
      <c r="D11" s="4">
        <v>24</v>
      </c>
      <c r="G11" s="3" t="s">
        <v>197</v>
      </c>
      <c r="H11" s="4">
        <f>SUM(D24:D25)</f>
        <v>60.8</v>
      </c>
    </row>
    <row r="12" ht="13.5" customHeight="1" spans="1:8">
      <c r="A12" s="2">
        <v>42078</v>
      </c>
      <c r="B12" s="3" t="s">
        <v>11</v>
      </c>
      <c r="C12" s="3" t="s">
        <v>246</v>
      </c>
      <c r="D12" s="4">
        <v>20</v>
      </c>
      <c r="G12" s="3" t="s">
        <v>125</v>
      </c>
      <c r="H12" s="4">
        <f>SUM(D26:D27)</f>
        <v>295.5</v>
      </c>
    </row>
    <row r="13" ht="13.5" customHeight="1" spans="1:8">
      <c r="A13" s="2">
        <v>42078</v>
      </c>
      <c r="B13" s="3" t="s">
        <v>11</v>
      </c>
      <c r="C13" s="3" t="s">
        <v>289</v>
      </c>
      <c r="D13" s="4">
        <v>12.8</v>
      </c>
      <c r="G13" s="3" t="s">
        <v>127</v>
      </c>
      <c r="H13" s="4">
        <v>0</v>
      </c>
    </row>
    <row r="14" ht="13.5" customHeight="1" spans="1:8">
      <c r="A14" s="2">
        <v>42080</v>
      </c>
      <c r="B14" s="3" t="s">
        <v>11</v>
      </c>
      <c r="C14" s="3" t="s">
        <v>346</v>
      </c>
      <c r="D14" s="4">
        <v>21</v>
      </c>
      <c r="G14" s="3" t="s">
        <v>134</v>
      </c>
      <c r="H14" s="4">
        <f>SUM(D29)</f>
        <v>50</v>
      </c>
    </row>
    <row r="15" ht="13.5" customHeight="1" spans="1:8">
      <c r="A15" s="2">
        <v>42092</v>
      </c>
      <c r="B15" s="3" t="s">
        <v>11</v>
      </c>
      <c r="C15" s="3" t="s">
        <v>347</v>
      </c>
      <c r="D15" s="4">
        <v>18.9</v>
      </c>
      <c r="G15" s="3" t="s">
        <v>163</v>
      </c>
      <c r="H15" s="4">
        <f>D28</f>
        <v>58.52</v>
      </c>
    </row>
    <row r="16" ht="13.5" customHeight="1" spans="1:8">
      <c r="A16" s="2">
        <v>42092</v>
      </c>
      <c r="B16" s="3" t="s">
        <v>11</v>
      </c>
      <c r="C16" s="3" t="s">
        <v>118</v>
      </c>
      <c r="D16" s="4">
        <v>5.7</v>
      </c>
      <c r="G16" s="3" t="s">
        <v>34</v>
      </c>
      <c r="H16" s="4">
        <f>SUM(D30:D36)</f>
        <v>87.68</v>
      </c>
    </row>
    <row r="17" ht="13.5" customHeight="1" spans="1:8">
      <c r="A17" s="2">
        <v>42064</v>
      </c>
      <c r="B17" s="3" t="s">
        <v>11</v>
      </c>
      <c r="C17" s="3" t="s">
        <v>60</v>
      </c>
      <c r="D17" s="4">
        <v>140</v>
      </c>
      <c r="G17" s="3" t="s">
        <v>36</v>
      </c>
      <c r="H17" s="4">
        <f>SUM(D37:D42)</f>
        <v>1554.45</v>
      </c>
    </row>
    <row r="18" ht="13.5" customHeight="1" spans="1:8">
      <c r="A18" s="2">
        <v>42070</v>
      </c>
      <c r="B18" s="3" t="s">
        <v>68</v>
      </c>
      <c r="C18" s="3" t="s">
        <v>20</v>
      </c>
      <c r="D18" s="4">
        <v>73.8</v>
      </c>
      <c r="G18" s="3" t="s">
        <v>39</v>
      </c>
      <c r="H18" s="4">
        <f>SUM(D43:D54)</f>
        <v>519.72</v>
      </c>
    </row>
    <row r="19" ht="13.5" customHeight="1" spans="1:8">
      <c r="A19" s="2">
        <v>42076</v>
      </c>
      <c r="B19" s="3" t="s">
        <v>68</v>
      </c>
      <c r="C19" s="3" t="s">
        <v>348</v>
      </c>
      <c r="D19" s="4">
        <v>20.4</v>
      </c>
      <c r="G19" s="3" t="s">
        <v>294</v>
      </c>
      <c r="H19" s="4">
        <f>0</f>
        <v>0</v>
      </c>
    </row>
    <row r="20" ht="13.5" customHeight="1" spans="1:4">
      <c r="A20" s="2">
        <v>42078</v>
      </c>
      <c r="B20" s="3" t="s">
        <v>68</v>
      </c>
      <c r="C20" s="3" t="s">
        <v>22</v>
      </c>
      <c r="D20" s="4">
        <v>44.64</v>
      </c>
    </row>
    <row r="21" ht="13.5" customHeight="1" spans="1:4">
      <c r="A21" s="2">
        <v>42091</v>
      </c>
      <c r="B21" s="3" t="s">
        <v>68</v>
      </c>
      <c r="C21" s="3" t="s">
        <v>19</v>
      </c>
      <c r="D21" s="4">
        <v>42.95</v>
      </c>
    </row>
    <row r="22" ht="13.5" customHeight="1" spans="1:4">
      <c r="A22" s="2">
        <v>42078</v>
      </c>
      <c r="B22" s="3" t="s">
        <v>68</v>
      </c>
      <c r="C22" s="3" t="s">
        <v>20</v>
      </c>
      <c r="D22" s="4">
        <v>52.35</v>
      </c>
    </row>
    <row r="23" ht="13.5" customHeight="1" spans="1:4">
      <c r="A23" s="2">
        <v>42084</v>
      </c>
      <c r="B23" s="3" t="s">
        <v>68</v>
      </c>
      <c r="C23" s="3" t="s">
        <v>20</v>
      </c>
      <c r="D23" s="4">
        <v>34.6</v>
      </c>
    </row>
    <row r="24" ht="13.5" customHeight="1" spans="1:4">
      <c r="A24" s="2">
        <v>42087</v>
      </c>
      <c r="B24" s="3" t="s">
        <v>70</v>
      </c>
      <c r="C24" s="3" t="s">
        <v>71</v>
      </c>
      <c r="D24" s="4">
        <v>42.9</v>
      </c>
    </row>
    <row r="25" ht="13.5" customHeight="1" spans="1:4">
      <c r="A25" s="2">
        <v>42084</v>
      </c>
      <c r="B25" s="3" t="s">
        <v>70</v>
      </c>
      <c r="C25" s="3" t="s">
        <v>349</v>
      </c>
      <c r="D25" s="4">
        <v>17.9</v>
      </c>
    </row>
    <row r="26" ht="13.5" customHeight="1" spans="1:4">
      <c r="A26" s="2">
        <v>42064</v>
      </c>
      <c r="B26" s="3" t="s">
        <v>125</v>
      </c>
      <c r="C26" s="3" t="s">
        <v>297</v>
      </c>
      <c r="D26" s="4">
        <v>55.5</v>
      </c>
    </row>
    <row r="27" ht="13.5" customHeight="1" spans="1:4">
      <c r="A27" s="2">
        <v>42064</v>
      </c>
      <c r="B27" s="3" t="s">
        <v>125</v>
      </c>
      <c r="C27" s="3" t="s">
        <v>259</v>
      </c>
      <c r="D27" s="4">
        <v>240</v>
      </c>
    </row>
    <row r="28" ht="13.5" customHeight="1" spans="1:4">
      <c r="A28" s="2">
        <v>42084</v>
      </c>
      <c r="B28" s="3" t="s">
        <v>163</v>
      </c>
      <c r="C28" s="3" t="s">
        <v>350</v>
      </c>
      <c r="D28" s="4">
        <f>146.3/2.5</f>
        <v>58.52</v>
      </c>
    </row>
    <row r="29" ht="13.5" customHeight="1" spans="1:4">
      <c r="A29" s="2">
        <v>42085</v>
      </c>
      <c r="B29" s="3" t="s">
        <v>134</v>
      </c>
      <c r="C29" s="3" t="s">
        <v>332</v>
      </c>
      <c r="D29" s="4">
        <v>50</v>
      </c>
    </row>
    <row r="30" ht="13.5" customHeight="1" spans="1:4">
      <c r="A30" s="2">
        <v>42071</v>
      </c>
      <c r="B30" s="3" t="s">
        <v>34</v>
      </c>
      <c r="C30" s="3" t="s">
        <v>351</v>
      </c>
      <c r="D30" s="4">
        <v>18.8</v>
      </c>
    </row>
    <row r="31" ht="13.5" customHeight="1" spans="1:4">
      <c r="A31" s="2">
        <v>42069</v>
      </c>
      <c r="B31" s="3" t="s">
        <v>34</v>
      </c>
      <c r="C31" s="3" t="s">
        <v>352</v>
      </c>
      <c r="D31" s="4">
        <v>13.1</v>
      </c>
    </row>
    <row r="32" ht="13.5" customHeight="1" spans="1:4">
      <c r="A32" s="2">
        <v>42070</v>
      </c>
      <c r="B32" s="3" t="s">
        <v>34</v>
      </c>
      <c r="C32" s="3" t="s">
        <v>138</v>
      </c>
      <c r="D32" s="4">
        <v>18.36</v>
      </c>
    </row>
    <row r="33" ht="13.5" customHeight="1" spans="1:4">
      <c r="A33" s="2">
        <v>42078</v>
      </c>
      <c r="B33" s="3" t="s">
        <v>34</v>
      </c>
      <c r="C33" s="3" t="s">
        <v>353</v>
      </c>
      <c r="D33" s="4">
        <v>11.42</v>
      </c>
    </row>
    <row r="34" ht="13.5" customHeight="1" spans="1:4">
      <c r="A34" s="2">
        <v>42077</v>
      </c>
      <c r="B34" s="3" t="s">
        <v>34</v>
      </c>
      <c r="C34" s="3" t="s">
        <v>94</v>
      </c>
      <c r="D34" s="4">
        <v>12</v>
      </c>
    </row>
    <row r="35" ht="13.5" customHeight="1" spans="1:4">
      <c r="A35" s="2">
        <v>42077</v>
      </c>
      <c r="B35" s="3" t="s">
        <v>34</v>
      </c>
      <c r="C35" s="3" t="s">
        <v>81</v>
      </c>
      <c r="D35" s="4">
        <v>7.5</v>
      </c>
    </row>
    <row r="36" ht="13.5" customHeight="1" spans="1:4">
      <c r="A36" s="2">
        <v>42072</v>
      </c>
      <c r="B36" s="3" t="s">
        <v>34</v>
      </c>
      <c r="C36" s="3" t="s">
        <v>136</v>
      </c>
      <c r="D36" s="4">
        <v>6.5</v>
      </c>
    </row>
    <row r="37" ht="13.5" customHeight="1" spans="1:4">
      <c r="A37" s="2">
        <v>42064</v>
      </c>
      <c r="B37" s="3" t="s">
        <v>36</v>
      </c>
      <c r="C37" s="3" t="s">
        <v>37</v>
      </c>
      <c r="D37" s="4">
        <v>600</v>
      </c>
    </row>
    <row r="38" ht="13.5" customHeight="1" spans="1:4">
      <c r="A38" s="2">
        <v>42064</v>
      </c>
      <c r="B38" s="3" t="s">
        <v>36</v>
      </c>
      <c r="C38" s="3" t="s">
        <v>38</v>
      </c>
      <c r="D38" s="4">
        <v>400</v>
      </c>
    </row>
    <row r="39" ht="13.5" customHeight="1" spans="1:4">
      <c r="A39" s="2">
        <v>42069</v>
      </c>
      <c r="B39" s="3" t="s">
        <v>36</v>
      </c>
      <c r="C39" s="3" t="s">
        <v>354</v>
      </c>
      <c r="D39" s="4">
        <v>52.02</v>
      </c>
    </row>
    <row r="40" ht="13.5" customHeight="1" spans="1:4">
      <c r="A40" s="2">
        <v>42076</v>
      </c>
      <c r="B40" s="3" t="s">
        <v>36</v>
      </c>
      <c r="C40" s="3" t="s">
        <v>355</v>
      </c>
      <c r="D40" s="4">
        <v>115.35</v>
      </c>
    </row>
    <row r="41" ht="13.5" customHeight="1" spans="1:4">
      <c r="A41" s="2">
        <v>42084</v>
      </c>
      <c r="B41" s="3" t="s">
        <v>36</v>
      </c>
      <c r="C41" s="3" t="s">
        <v>356</v>
      </c>
      <c r="D41" s="4">
        <f>344.15/2.5</f>
        <v>137.66</v>
      </c>
    </row>
    <row r="42" ht="13.5" customHeight="1" spans="1:4">
      <c r="A42" s="2">
        <v>42090</v>
      </c>
      <c r="B42" s="3" t="s">
        <v>36</v>
      </c>
      <c r="C42" s="3" t="s">
        <v>357</v>
      </c>
      <c r="D42" s="4">
        <v>249.42</v>
      </c>
    </row>
    <row r="43" ht="13.5" customHeight="1" spans="1:4">
      <c r="A43" s="2">
        <v>42064</v>
      </c>
      <c r="B43" s="3" t="s">
        <v>39</v>
      </c>
      <c r="C43" s="3" t="s">
        <v>41</v>
      </c>
      <c r="D43" s="4">
        <v>80</v>
      </c>
    </row>
    <row r="44" ht="13.5" customHeight="1" spans="1:4">
      <c r="A44" s="2">
        <v>42064</v>
      </c>
      <c r="B44" s="3" t="s">
        <v>39</v>
      </c>
      <c r="C44" s="3" t="s">
        <v>42</v>
      </c>
      <c r="D44" s="4">
        <v>90</v>
      </c>
    </row>
    <row r="45" ht="13.5" customHeight="1" spans="1:4">
      <c r="A45" s="2">
        <v>42070</v>
      </c>
      <c r="B45" s="3" t="s">
        <v>39</v>
      </c>
      <c r="C45" s="3" t="s">
        <v>83</v>
      </c>
      <c r="D45" s="4">
        <v>42.89</v>
      </c>
    </row>
    <row r="46" ht="13.5" customHeight="1" spans="1:4">
      <c r="A46" s="2">
        <v>42070</v>
      </c>
      <c r="B46" s="3" t="s">
        <v>39</v>
      </c>
      <c r="C46" s="3" t="s">
        <v>358</v>
      </c>
      <c r="D46" s="4">
        <v>15</v>
      </c>
    </row>
    <row r="47" ht="13.5" customHeight="1" spans="1:4">
      <c r="A47" s="2">
        <v>42084</v>
      </c>
      <c r="B47" s="3" t="s">
        <v>39</v>
      </c>
      <c r="C47" s="3" t="s">
        <v>83</v>
      </c>
      <c r="D47" s="4">
        <v>39.9</v>
      </c>
    </row>
    <row r="48" ht="13.5" customHeight="1" spans="1:4">
      <c r="A48" s="2">
        <v>42079</v>
      </c>
      <c r="B48" s="3" t="s">
        <v>39</v>
      </c>
      <c r="C48" s="3" t="s">
        <v>83</v>
      </c>
      <c r="D48" s="4">
        <v>67.38</v>
      </c>
    </row>
    <row r="49" ht="13.5" customHeight="1" spans="1:4">
      <c r="A49" s="2">
        <v>42083</v>
      </c>
      <c r="B49" s="3" t="s">
        <v>39</v>
      </c>
      <c r="C49" s="3" t="s">
        <v>306</v>
      </c>
      <c r="D49" s="4">
        <v>17</v>
      </c>
    </row>
    <row r="50" ht="13.5" customHeight="1" spans="1:4">
      <c r="A50" s="2">
        <v>42082</v>
      </c>
      <c r="B50" s="3" t="s">
        <v>39</v>
      </c>
      <c r="C50" s="3" t="s">
        <v>359</v>
      </c>
      <c r="D50" s="4">
        <v>12.4</v>
      </c>
    </row>
    <row r="51" ht="13.5" customHeight="1" spans="1:4">
      <c r="A51" s="2">
        <v>42091</v>
      </c>
      <c r="B51" s="3" t="s">
        <v>39</v>
      </c>
      <c r="C51" s="3" t="s">
        <v>83</v>
      </c>
      <c r="D51" s="4">
        <v>68.85</v>
      </c>
    </row>
    <row r="52" ht="13.5" customHeight="1" spans="1:4">
      <c r="A52" s="2">
        <v>42075</v>
      </c>
      <c r="B52" s="3" t="s">
        <v>39</v>
      </c>
      <c r="C52" s="3" t="s">
        <v>360</v>
      </c>
      <c r="D52" s="4">
        <v>50</v>
      </c>
    </row>
    <row r="53" ht="13.5" customHeight="1" spans="1:4">
      <c r="A53" s="2">
        <v>42091</v>
      </c>
      <c r="B53" s="3" t="s">
        <v>39</v>
      </c>
      <c r="C53" s="3" t="s">
        <v>361</v>
      </c>
      <c r="D53" s="4">
        <v>20</v>
      </c>
    </row>
    <row r="54" ht="13.5" customHeight="1" spans="1:4">
      <c r="A54" s="2">
        <v>42087</v>
      </c>
      <c r="B54" s="3" t="s">
        <v>39</v>
      </c>
      <c r="C54" s="3" t="s">
        <v>362</v>
      </c>
      <c r="D54" s="4">
        <v>16.3</v>
      </c>
    </row>
    <row r="55" ht="13.5" customHeight="1" spans="1:4">
      <c r="A55" s="2"/>
      <c r="D55" s="4"/>
    </row>
    <row r="56" ht="13.5" customHeight="1" spans="1:4">
      <c r="A56" s="2"/>
      <c r="D56" s="4"/>
    </row>
    <row r="57" ht="13.5" customHeight="1" spans="1:4">
      <c r="A57" s="2"/>
      <c r="D57" s="4"/>
    </row>
    <row r="58" ht="13.5" customHeight="1" spans="1:4">
      <c r="A58" s="2"/>
      <c r="D58" s="4"/>
    </row>
    <row r="59" ht="13.5" customHeight="1" spans="1:4">
      <c r="A59" s="2"/>
      <c r="D59" s="4"/>
    </row>
    <row r="60" ht="13.5" customHeight="1" spans="1:4">
      <c r="A60" s="2"/>
      <c r="D60" s="4"/>
    </row>
    <row r="61" ht="13.5" customHeight="1" spans="1:4">
      <c r="A61" s="2"/>
      <c r="D61" s="4"/>
    </row>
    <row r="62" ht="13.5" customHeight="1" spans="1:4">
      <c r="A62" s="2"/>
      <c r="D62" s="4"/>
    </row>
    <row r="63" ht="13.5" customHeight="1" spans="1:4">
      <c r="A63" s="2"/>
      <c r="D63" s="4"/>
    </row>
    <row r="64" ht="13.5" customHeight="1" spans="1:4">
      <c r="A64" s="2"/>
      <c r="D64" s="4"/>
    </row>
    <row r="65" ht="13.5" customHeight="1" spans="1:4">
      <c r="A65" s="2"/>
      <c r="D65" s="4"/>
    </row>
    <row r="66" ht="13.5" customHeight="1" spans="1:4">
      <c r="A66" s="2"/>
      <c r="D66" s="4"/>
    </row>
    <row r="67" ht="13.5" customHeight="1" spans="1:4">
      <c r="A67" s="2"/>
      <c r="D67" s="4"/>
    </row>
    <row r="68" ht="13.5" customHeight="1" spans="1:4">
      <c r="A68" s="2"/>
      <c r="D68" s="4"/>
    </row>
    <row r="69" ht="13.5" customHeight="1" spans="1:4">
      <c r="A69" s="2"/>
      <c r="D69" s="4"/>
    </row>
    <row r="70" ht="13.5" customHeight="1" spans="1:4">
      <c r="A70" s="2"/>
      <c r="D70" s="4"/>
    </row>
    <row r="71" ht="13.5" customHeight="1" spans="1:4">
      <c r="A71" s="2"/>
      <c r="D71" s="4"/>
    </row>
    <row r="72" ht="13.5" customHeight="1" spans="1:4">
      <c r="A72" s="2"/>
      <c r="D72" s="4"/>
    </row>
    <row r="73" ht="13.5" customHeight="1" spans="1:4">
      <c r="A73" s="2"/>
      <c r="D73" s="4"/>
    </row>
    <row r="74" ht="13.5" customHeight="1" spans="1:4">
      <c r="A74" s="2"/>
      <c r="D74" s="4"/>
    </row>
    <row r="75" ht="13.5" customHeight="1" spans="1:4">
      <c r="A75" s="2"/>
      <c r="D75" s="4"/>
    </row>
    <row r="76" ht="13.5" customHeight="1" spans="1:4">
      <c r="A76" s="2"/>
      <c r="D76" s="4"/>
    </row>
    <row r="77" ht="13.5" customHeight="1" spans="1:4">
      <c r="A77" s="21"/>
      <c r="D77" s="4">
        <f>SUM(D2:D63)</f>
        <v>4067.91</v>
      </c>
    </row>
    <row r="78" ht="13.5" customHeight="1" spans="1:1">
      <c r="A78" s="21"/>
    </row>
    <row r="79" ht="13.5" customHeight="1" spans="1:1">
      <c r="A79" s="21"/>
    </row>
    <row r="80" ht="13.5" customHeight="1" spans="1:1">
      <c r="A80" s="21"/>
    </row>
    <row r="81" ht="13.5" customHeight="1" spans="1:1">
      <c r="A81" s="21"/>
    </row>
    <row r="82" ht="13.5" customHeight="1" spans="1:1">
      <c r="A82" s="21"/>
    </row>
    <row r="83" ht="13.5" customHeight="1" spans="1:1">
      <c r="A83" s="21"/>
    </row>
    <row r="84" ht="13.5" customHeight="1" spans="1:1">
      <c r="A84" s="21"/>
    </row>
    <row r="85" ht="13.5" customHeight="1" spans="1:1">
      <c r="A85" s="21"/>
    </row>
    <row r="86" ht="13.5" customHeight="1" spans="1:1">
      <c r="A86" s="21"/>
    </row>
    <row r="87" ht="13.5" customHeight="1" spans="1:1">
      <c r="A87" s="21"/>
    </row>
    <row r="88" ht="13.5" customHeight="1" spans="1:1">
      <c r="A88" s="21"/>
    </row>
    <row r="89" ht="13.5" customHeight="1" spans="1:1">
      <c r="A89" s="21"/>
    </row>
    <row r="90" ht="13.5" customHeight="1" spans="1:1">
      <c r="A90" s="21"/>
    </row>
    <row r="91" ht="13.5" customHeight="1" spans="1:1">
      <c r="A91" s="21"/>
    </row>
    <row r="92" ht="13.5" customHeight="1" spans="1:1">
      <c r="A92" s="21"/>
    </row>
    <row r="93" ht="13.5" customHeight="1" spans="1:1">
      <c r="A93" s="21"/>
    </row>
    <row r="94" ht="13.5" customHeight="1" spans="1:1">
      <c r="A94" s="21"/>
    </row>
    <row r="95" ht="13.5" customHeight="1" spans="1:1">
      <c r="A95" s="21"/>
    </row>
    <row r="96" ht="13.5" customHeight="1" spans="1:1">
      <c r="A96" s="21"/>
    </row>
    <row r="97" ht="13.5" customHeight="1" spans="1:1">
      <c r="A97" s="21"/>
    </row>
    <row r="98" ht="13.5" customHeight="1" spans="1:1">
      <c r="A98" s="21"/>
    </row>
    <row r="99" ht="13.5" customHeight="1" spans="1:1">
      <c r="A99" s="21"/>
    </row>
    <row r="100" ht="13.5" customHeight="1" spans="1:1">
      <c r="A100" s="21"/>
    </row>
    <row r="101" ht="13.5" customHeight="1" spans="1:1">
      <c r="A101" s="21"/>
    </row>
    <row r="102" ht="13.5" customHeight="1" spans="1:1">
      <c r="A102" s="21"/>
    </row>
    <row r="103" ht="13.5" customHeight="1" spans="1:1">
      <c r="A103" s="21"/>
    </row>
    <row r="104" ht="13.5" customHeight="1" spans="1:1">
      <c r="A104" s="21"/>
    </row>
    <row r="105" ht="13.5" customHeight="1" spans="1:1">
      <c r="A105" s="21"/>
    </row>
    <row r="106" ht="13.5" customHeight="1" spans="1:1">
      <c r="A106" s="21"/>
    </row>
    <row r="107" ht="13.5" customHeight="1" spans="1:1">
      <c r="A107" s="21"/>
    </row>
    <row r="108" ht="13.5" customHeight="1" spans="1:1">
      <c r="A108" s="21"/>
    </row>
    <row r="109" ht="13.5" customHeight="1" spans="1:1">
      <c r="A109" s="21"/>
    </row>
    <row r="110" ht="13.5" customHeight="1" spans="1:1">
      <c r="A110" s="21"/>
    </row>
    <row r="111" ht="13.5" customHeight="1" spans="1:1">
      <c r="A111" s="21"/>
    </row>
    <row r="112" ht="13.5" customHeight="1" spans="1:1">
      <c r="A112" s="21"/>
    </row>
    <row r="113" ht="13.5" customHeight="1" spans="1:1">
      <c r="A113" s="21"/>
    </row>
    <row r="114" ht="13.5" customHeight="1" spans="1:1">
      <c r="A114" s="21"/>
    </row>
    <row r="115" ht="13.5" customHeight="1" spans="1:1">
      <c r="A115" s="21"/>
    </row>
    <row r="116" ht="13.5" customHeight="1" spans="1:1">
      <c r="A116" s="21"/>
    </row>
    <row r="117" ht="13.5" customHeight="1" spans="1:1">
      <c r="A117" s="21"/>
    </row>
    <row r="118" ht="13.5" customHeight="1" spans="1:1">
      <c r="A118" s="21"/>
    </row>
    <row r="119" ht="13.5" customHeight="1" spans="1:1">
      <c r="A119" s="21"/>
    </row>
    <row r="120" ht="13.5" customHeight="1" spans="1:1">
      <c r="A120" s="21"/>
    </row>
    <row r="121" ht="13.5" customHeight="1" spans="1:1">
      <c r="A121" s="21"/>
    </row>
    <row r="122" ht="13.5" customHeight="1" spans="1:1">
      <c r="A122" s="21"/>
    </row>
    <row r="123" ht="13.5" customHeight="1" spans="1:1">
      <c r="A123" s="21"/>
    </row>
    <row r="124" ht="13.5" customHeight="1" spans="1:1">
      <c r="A124" s="21"/>
    </row>
    <row r="125" ht="13.5" customHeight="1" spans="1:1">
      <c r="A125" s="21"/>
    </row>
    <row r="126" ht="13.5" customHeight="1" spans="1:1">
      <c r="A126" s="21"/>
    </row>
    <row r="127" ht="13.5" customHeight="1" spans="1:1">
      <c r="A127" s="21"/>
    </row>
    <row r="128" ht="13.5" customHeight="1" spans="1:1">
      <c r="A128" s="21"/>
    </row>
    <row r="129" ht="13.5" customHeight="1" spans="1:1">
      <c r="A129" s="21"/>
    </row>
    <row r="130" ht="13.5" customHeight="1" spans="1:1">
      <c r="A130" s="21"/>
    </row>
    <row r="131" ht="13.5" customHeight="1" spans="1:1">
      <c r="A131" s="21"/>
    </row>
    <row r="132" ht="13.5" customHeight="1" spans="1:1">
      <c r="A132" s="21"/>
    </row>
    <row r="133" ht="13.5" customHeight="1" spans="1:1">
      <c r="A133" s="21"/>
    </row>
    <row r="134" ht="13.5" customHeight="1" spans="1:1">
      <c r="A134" s="21"/>
    </row>
    <row r="135" ht="13.5" customHeight="1" spans="1:1">
      <c r="A135" s="21"/>
    </row>
    <row r="136" ht="13.5" customHeight="1" spans="1:1">
      <c r="A136" s="21"/>
    </row>
    <row r="137" ht="13.5" customHeight="1" spans="1:1">
      <c r="A137" s="21"/>
    </row>
    <row r="138" ht="13.5" customHeight="1" spans="1:1">
      <c r="A138" s="21"/>
    </row>
    <row r="139" ht="13.5" customHeight="1" spans="1:1">
      <c r="A139" s="21"/>
    </row>
    <row r="140" ht="13.5" customHeight="1" spans="1:1">
      <c r="A140" s="21"/>
    </row>
    <row r="141" ht="13.5" customHeight="1" spans="1:1">
      <c r="A141" s="21"/>
    </row>
    <row r="142" ht="13.5" customHeight="1" spans="1:1">
      <c r="A142" s="21"/>
    </row>
    <row r="143" ht="13.5" customHeight="1" spans="1:1">
      <c r="A143" s="21"/>
    </row>
    <row r="144" ht="13.5" customHeight="1" spans="1:1">
      <c r="A144" s="21"/>
    </row>
    <row r="145" ht="13.5" customHeight="1" spans="1:1">
      <c r="A145" s="21"/>
    </row>
    <row r="146" ht="13.5" customHeight="1" spans="1:1">
      <c r="A146" s="21"/>
    </row>
    <row r="147" ht="13.5" customHeight="1" spans="1:1">
      <c r="A147" s="21"/>
    </row>
    <row r="148" ht="13.5" customHeight="1" spans="1:1">
      <c r="A148" s="21"/>
    </row>
    <row r="149" ht="13.5" customHeight="1" spans="1:1">
      <c r="A149" s="21"/>
    </row>
    <row r="150" ht="13.5" customHeight="1" spans="1:1">
      <c r="A150" s="21"/>
    </row>
    <row r="151" ht="13.5" customHeight="1" spans="1:1">
      <c r="A151" s="21"/>
    </row>
    <row r="152" ht="13.5" customHeight="1" spans="1:1">
      <c r="A152" s="21"/>
    </row>
    <row r="153" ht="13.5" customHeight="1" spans="1:1">
      <c r="A153" s="21"/>
    </row>
    <row r="154" ht="13.5" customHeight="1" spans="1:1">
      <c r="A154" s="21"/>
    </row>
    <row r="155" ht="13.5" customHeight="1" spans="1:1">
      <c r="A155" s="21"/>
    </row>
    <row r="156" ht="13.5" customHeight="1" spans="1:1">
      <c r="A156" s="21"/>
    </row>
    <row r="157" ht="13.5" customHeight="1" spans="1:1">
      <c r="A157" s="21"/>
    </row>
    <row r="158" ht="13.5" customHeight="1" spans="1:1">
      <c r="A158" s="21"/>
    </row>
    <row r="159" ht="13.5" customHeight="1" spans="1:1">
      <c r="A159" s="21"/>
    </row>
    <row r="160" ht="13.5" customHeight="1" spans="1:1">
      <c r="A160" s="21"/>
    </row>
    <row r="161" ht="13.5" customHeight="1" spans="1:1">
      <c r="A161" s="21"/>
    </row>
    <row r="162" ht="13.5" customHeight="1" spans="1:1">
      <c r="A162" s="21"/>
    </row>
    <row r="163" ht="13.5" customHeight="1" spans="1:1">
      <c r="A163" s="21"/>
    </row>
    <row r="164" ht="13.5" customHeight="1" spans="1:1">
      <c r="A164" s="21"/>
    </row>
    <row r="165" ht="13.5" customHeight="1" spans="1:1">
      <c r="A165" s="21"/>
    </row>
    <row r="166" ht="13.5" customHeight="1" spans="1:1">
      <c r="A166" s="21"/>
    </row>
    <row r="167" ht="13.5" customHeight="1" spans="1:1">
      <c r="A167" s="21"/>
    </row>
    <row r="168" ht="13.5" customHeight="1" spans="1:1">
      <c r="A168" s="21"/>
    </row>
    <row r="169" ht="13.5" customHeight="1" spans="1:1">
      <c r="A169" s="21"/>
    </row>
    <row r="170" ht="13.5" customHeight="1" spans="1:1">
      <c r="A170" s="21"/>
    </row>
    <row r="171" ht="13.5" customHeight="1" spans="1:1">
      <c r="A171" s="21"/>
    </row>
    <row r="172" ht="13.5" customHeight="1" spans="1:1">
      <c r="A172" s="21"/>
    </row>
    <row r="173" ht="13.5" customHeight="1" spans="1:1">
      <c r="A173" s="21"/>
    </row>
    <row r="174" ht="13.5" customHeight="1" spans="1:1">
      <c r="A174" s="21"/>
    </row>
    <row r="175" ht="13.5" customHeight="1" spans="1:1">
      <c r="A175" s="21"/>
    </row>
    <row r="176" ht="13.5" customHeight="1" spans="1:1">
      <c r="A176" s="21"/>
    </row>
    <row r="177" ht="13.5" customHeight="1" spans="1:1">
      <c r="A177" s="21"/>
    </row>
    <row r="178" ht="13.5" customHeight="1" spans="1:1">
      <c r="A178" s="21"/>
    </row>
    <row r="179" ht="13.5" customHeight="1" spans="1:1">
      <c r="A179" s="21"/>
    </row>
    <row r="180" ht="13.5" customHeight="1" spans="1:1">
      <c r="A180" s="21"/>
    </row>
    <row r="181" ht="13.5" customHeight="1" spans="1:1">
      <c r="A181" s="21"/>
    </row>
    <row r="182" ht="13.5" customHeight="1" spans="1:1">
      <c r="A182" s="21"/>
    </row>
    <row r="183" ht="13.5" customHeight="1" spans="1:1">
      <c r="A183" s="21"/>
    </row>
    <row r="184" ht="13.5" customHeight="1" spans="1:1">
      <c r="A184" s="21"/>
    </row>
    <row r="185" ht="13.5" customHeight="1" spans="1:1">
      <c r="A185" s="21"/>
    </row>
    <row r="186" ht="13.5" customHeight="1" spans="1:1">
      <c r="A186" s="21"/>
    </row>
    <row r="187" ht="13.5" customHeight="1" spans="1:1">
      <c r="A187" s="21"/>
    </row>
    <row r="188" ht="13.5" customHeight="1" spans="1:1">
      <c r="A188" s="21"/>
    </row>
    <row r="189" ht="13.5" customHeight="1" spans="1:1">
      <c r="A189" s="21"/>
    </row>
    <row r="190" ht="13.5" customHeight="1" spans="1:1">
      <c r="A190" s="21"/>
    </row>
    <row r="191" ht="13.5" customHeight="1" spans="1:1">
      <c r="A191" s="21"/>
    </row>
    <row r="192" ht="13.5" customHeight="1" spans="1:1">
      <c r="A192" s="21"/>
    </row>
    <row r="193" ht="13.5" customHeight="1" spans="1:1">
      <c r="A193" s="21"/>
    </row>
    <row r="194" ht="13.5" customHeight="1" spans="1:1">
      <c r="A194" s="21"/>
    </row>
    <row r="195" ht="13.5" customHeight="1" spans="1:1">
      <c r="A195" s="21"/>
    </row>
    <row r="196" ht="13.5" customHeight="1" spans="1:1">
      <c r="A196" s="21"/>
    </row>
    <row r="197" ht="13.5" customHeight="1" spans="1:1">
      <c r="A197" s="21"/>
    </row>
    <row r="198" ht="13.5" customHeight="1" spans="1:1">
      <c r="A198" s="21"/>
    </row>
    <row r="199" ht="13.5" customHeight="1" spans="1:1">
      <c r="A199" s="21"/>
    </row>
    <row r="200" ht="13.5" customHeight="1" spans="1:1">
      <c r="A200" s="21"/>
    </row>
    <row r="201" ht="13.5" customHeight="1" spans="1:1">
      <c r="A201" s="21"/>
    </row>
    <row r="202" ht="13.5" customHeight="1" spans="1:1">
      <c r="A202" s="21"/>
    </row>
    <row r="203" ht="13.5" customHeight="1" spans="1:1">
      <c r="A203" s="21"/>
    </row>
    <row r="204" ht="13.5" customHeight="1" spans="1:1">
      <c r="A204" s="21"/>
    </row>
    <row r="205" ht="13.5" customHeight="1" spans="1:1">
      <c r="A205" s="21"/>
    </row>
    <row r="206" ht="13.5" customHeight="1" spans="1:1">
      <c r="A206" s="21"/>
    </row>
    <row r="207" ht="13.5" customHeight="1" spans="1:1">
      <c r="A207" s="21"/>
    </row>
    <row r="208" ht="13.5" customHeight="1" spans="1:1">
      <c r="A208" s="21"/>
    </row>
    <row r="209" ht="13.5" customHeight="1" spans="1:1">
      <c r="A209" s="21"/>
    </row>
    <row r="210" ht="13.5" customHeight="1" spans="1:1">
      <c r="A210" s="21"/>
    </row>
    <row r="211" ht="13.5" customHeight="1" spans="1:1">
      <c r="A211" s="21"/>
    </row>
    <row r="212" ht="13.5" customHeight="1" spans="1:1">
      <c r="A212" s="21"/>
    </row>
    <row r="213" ht="13.5" customHeight="1" spans="1:1">
      <c r="A213" s="21"/>
    </row>
    <row r="214" ht="13.5" customHeight="1" spans="1:1">
      <c r="A214" s="21"/>
    </row>
    <row r="215" ht="13.5" customHeight="1" spans="1:1">
      <c r="A215" s="21"/>
    </row>
    <row r="216" ht="13.5" customHeight="1" spans="1:1">
      <c r="A216" s="21"/>
    </row>
    <row r="217" ht="13.5" customHeight="1" spans="1:1">
      <c r="A217" s="21"/>
    </row>
    <row r="218" ht="13.5" customHeight="1" spans="1:1">
      <c r="A218" s="21"/>
    </row>
    <row r="219" ht="13.5" customHeight="1" spans="1:1">
      <c r="A219" s="21"/>
    </row>
    <row r="220" ht="13.5" customHeight="1" spans="1:1">
      <c r="A220" s="21"/>
    </row>
    <row r="221" ht="13.5" customHeight="1" spans="1:1">
      <c r="A221" s="21"/>
    </row>
    <row r="222" ht="13.5" customHeight="1" spans="1:1">
      <c r="A222" s="21"/>
    </row>
    <row r="223" ht="13.5" customHeight="1" spans="1:1">
      <c r="A223" s="21"/>
    </row>
    <row r="224" ht="13.5" customHeight="1" spans="1:1">
      <c r="A224" s="21"/>
    </row>
    <row r="225" ht="13.5" customHeight="1" spans="1:1">
      <c r="A225" s="21"/>
    </row>
    <row r="226" ht="13.5" customHeight="1" spans="1:1">
      <c r="A226" s="21"/>
    </row>
    <row r="227" ht="13.5" customHeight="1" spans="1:1">
      <c r="A227" s="21"/>
    </row>
    <row r="228" ht="13.5" customHeight="1" spans="1:1">
      <c r="A228" s="21"/>
    </row>
    <row r="229" ht="13.5" customHeight="1" spans="1:1">
      <c r="A229" s="21"/>
    </row>
    <row r="230" ht="13.5" customHeight="1" spans="1:1">
      <c r="A230" s="21"/>
    </row>
    <row r="231" ht="13.5" customHeight="1" spans="1:1">
      <c r="A231" s="21"/>
    </row>
    <row r="232" ht="13.5" customHeight="1" spans="1:1">
      <c r="A232" s="21"/>
    </row>
    <row r="233" ht="13.5" customHeight="1" spans="1:1">
      <c r="A233" s="21"/>
    </row>
    <row r="234" ht="13.5" customHeight="1" spans="1:1">
      <c r="A234" s="21"/>
    </row>
    <row r="235" ht="13.5" customHeight="1" spans="1:1">
      <c r="A235" s="21"/>
    </row>
    <row r="236" ht="13.5" customHeight="1" spans="1:1">
      <c r="A236" s="21"/>
    </row>
    <row r="237" ht="13.5" customHeight="1" spans="1:1">
      <c r="A237" s="21"/>
    </row>
    <row r="238" ht="13.5" customHeight="1" spans="1:1">
      <c r="A238" s="21"/>
    </row>
    <row r="239" ht="13.5" customHeight="1" spans="1:1">
      <c r="A239" s="21"/>
    </row>
    <row r="240" ht="13.5" customHeight="1" spans="1:1">
      <c r="A240" s="21"/>
    </row>
    <row r="241" ht="13.5" customHeight="1" spans="1:1">
      <c r="A241" s="21"/>
    </row>
    <row r="242" ht="13.5" customHeight="1" spans="1:1">
      <c r="A242" s="21"/>
    </row>
    <row r="243" ht="13.5" customHeight="1" spans="1:1">
      <c r="A243" s="21"/>
    </row>
    <row r="244" ht="13.5" customHeight="1" spans="1:1">
      <c r="A244" s="21"/>
    </row>
    <row r="245" ht="13.5" customHeight="1" spans="1:1">
      <c r="A245" s="21"/>
    </row>
    <row r="246" ht="13.5" customHeight="1" spans="1:1">
      <c r="A246" s="21"/>
    </row>
    <row r="247" ht="13.5" customHeight="1" spans="1:1">
      <c r="A247" s="21"/>
    </row>
    <row r="248" ht="13.5" customHeight="1" spans="1:1">
      <c r="A248" s="21"/>
    </row>
    <row r="249" ht="13.5" customHeight="1" spans="1:1">
      <c r="A249" s="21"/>
    </row>
    <row r="250" ht="13.5" customHeight="1" spans="1:1">
      <c r="A250" s="21"/>
    </row>
    <row r="251" ht="13.5" customHeight="1" spans="1:1">
      <c r="A251" s="21"/>
    </row>
    <row r="252" ht="13.5" customHeight="1" spans="1:1">
      <c r="A252" s="21"/>
    </row>
    <row r="253" ht="13.5" customHeight="1" spans="1:1">
      <c r="A253" s="21"/>
    </row>
    <row r="254" ht="13.5" customHeight="1" spans="1:1">
      <c r="A254" s="21"/>
    </row>
    <row r="255" ht="13.5" customHeight="1" spans="1:1">
      <c r="A255" s="21"/>
    </row>
    <row r="256" ht="13.5" customHeight="1" spans="1:1">
      <c r="A256" s="21"/>
    </row>
    <row r="257" ht="13.5" customHeight="1" spans="1:1">
      <c r="A257" s="21"/>
    </row>
    <row r="258" ht="13.5" customHeight="1" spans="1:1">
      <c r="A258" s="21"/>
    </row>
    <row r="259" ht="13.5" customHeight="1" spans="1:1">
      <c r="A259" s="21"/>
    </row>
    <row r="260" ht="13.5" customHeight="1" spans="1:1">
      <c r="A260" s="21"/>
    </row>
    <row r="261" ht="13.5" customHeight="1" spans="1:1">
      <c r="A261" s="21"/>
    </row>
    <row r="262" ht="13.5" customHeight="1" spans="1:1">
      <c r="A262" s="21"/>
    </row>
    <row r="263" ht="13.5" customHeight="1" spans="1:1">
      <c r="A263" s="21"/>
    </row>
    <row r="264" ht="13.5" customHeight="1" spans="1:1">
      <c r="A264" s="21"/>
    </row>
    <row r="265" ht="13.5" customHeight="1" spans="1:1">
      <c r="A265" s="21"/>
    </row>
    <row r="266" ht="13.5" customHeight="1" spans="1:1">
      <c r="A266" s="21"/>
    </row>
    <row r="267" ht="13.5" customHeight="1" spans="1:1">
      <c r="A267" s="21"/>
    </row>
    <row r="268" ht="13.5" customHeight="1" spans="1:1">
      <c r="A268" s="21"/>
    </row>
    <row r="269" ht="13.5" customHeight="1" spans="1:1">
      <c r="A269" s="21"/>
    </row>
    <row r="270" ht="13.5" customHeight="1" spans="1:1">
      <c r="A270" s="21"/>
    </row>
    <row r="271" ht="13.5" customHeight="1" spans="1:1">
      <c r="A271" s="21"/>
    </row>
    <row r="272" ht="13.5" customHeight="1" spans="1:1">
      <c r="A272" s="21"/>
    </row>
    <row r="273" ht="13.5" customHeight="1" spans="1:1">
      <c r="A273" s="21"/>
    </row>
    <row r="274" ht="13.5" customHeight="1" spans="1:1">
      <c r="A274" s="21"/>
    </row>
    <row r="275" ht="13.5" customHeight="1" spans="1:1">
      <c r="A275" s="21"/>
    </row>
    <row r="276" ht="13.5" customHeight="1" spans="1:1">
      <c r="A276" s="21"/>
    </row>
    <row r="277" ht="13.5" customHeight="1" spans="1:1">
      <c r="A277" s="21"/>
    </row>
    <row r="278" ht="13.5" customHeight="1" spans="1:1">
      <c r="A278" s="21"/>
    </row>
    <row r="279" ht="13.5" customHeight="1" spans="1:1">
      <c r="A279" s="21"/>
    </row>
    <row r="280" ht="13.5" customHeight="1" spans="1:1">
      <c r="A280" s="21"/>
    </row>
    <row r="281" ht="13.5" customHeight="1" spans="1:1">
      <c r="A281" s="21"/>
    </row>
    <row r="282" ht="13.5" customHeight="1" spans="1:1">
      <c r="A282" s="21"/>
    </row>
    <row r="283" ht="13.5" customHeight="1" spans="1:1">
      <c r="A283" s="21"/>
    </row>
    <row r="284" ht="13.5" customHeight="1" spans="1:1">
      <c r="A284" s="21"/>
    </row>
    <row r="285" ht="13.5" customHeight="1" spans="1:1">
      <c r="A285" s="21"/>
    </row>
    <row r="286" ht="13.5" customHeight="1" spans="1:1">
      <c r="A286" s="21"/>
    </row>
    <row r="287" ht="13.5" customHeight="1" spans="1:1">
      <c r="A287" s="21"/>
    </row>
    <row r="288" ht="13.5" customHeight="1" spans="1:1">
      <c r="A288" s="21"/>
    </row>
    <row r="289" ht="13.5" customHeight="1" spans="1:1">
      <c r="A289" s="21"/>
    </row>
    <row r="290" ht="13.5" customHeight="1" spans="1:1">
      <c r="A290" s="21"/>
    </row>
    <row r="291" ht="13.5" customHeight="1" spans="1:1">
      <c r="A291" s="21"/>
    </row>
    <row r="292" ht="13.5" customHeight="1" spans="1:1">
      <c r="A292" s="21"/>
    </row>
    <row r="293" ht="13.5" customHeight="1" spans="1:1">
      <c r="A293" s="21"/>
    </row>
    <row r="294" ht="13.5" customHeight="1" spans="1:1">
      <c r="A294" s="21"/>
    </row>
    <row r="295" ht="13.5" customHeight="1" spans="1:1">
      <c r="A295" s="21"/>
    </row>
    <row r="296" ht="13.5" customHeight="1" spans="1:1">
      <c r="A296" s="21"/>
    </row>
    <row r="297" ht="13.5" customHeight="1" spans="1:1">
      <c r="A297" s="21"/>
    </row>
    <row r="298" ht="13.5" customHeight="1" spans="1:1">
      <c r="A298" s="21"/>
    </row>
    <row r="299" ht="13.5" customHeight="1" spans="1:1">
      <c r="A299" s="21"/>
    </row>
    <row r="300" ht="13.5" customHeight="1" spans="1:1">
      <c r="A300" s="21"/>
    </row>
    <row r="301" ht="13.5" customHeight="1" spans="1:1">
      <c r="A301" s="21"/>
    </row>
    <row r="302" ht="13.5" customHeight="1" spans="1:1">
      <c r="A302" s="21"/>
    </row>
    <row r="303" ht="13.5" customHeight="1" spans="1:1">
      <c r="A303" s="21"/>
    </row>
    <row r="304" ht="13.5" customHeight="1" spans="1:1">
      <c r="A304" s="21"/>
    </row>
    <row r="305" ht="13.5" customHeight="1" spans="1:1">
      <c r="A305" s="21"/>
    </row>
    <row r="306" ht="13.5" customHeight="1" spans="1:1">
      <c r="A306" s="21"/>
    </row>
    <row r="307" ht="13.5" customHeight="1" spans="1:1">
      <c r="A307" s="21"/>
    </row>
    <row r="308" ht="13.5" customHeight="1" spans="1:1">
      <c r="A308" s="21"/>
    </row>
    <row r="309" ht="13.5" customHeight="1" spans="1:1">
      <c r="A309" s="21"/>
    </row>
    <row r="310" ht="13.5" customHeight="1" spans="1:1">
      <c r="A310" s="21"/>
    </row>
    <row r="311" ht="13.5" customHeight="1" spans="1:1">
      <c r="A311" s="21"/>
    </row>
    <row r="312" ht="13.5" customHeight="1" spans="1:1">
      <c r="A312" s="21"/>
    </row>
    <row r="313" ht="13.5" customHeight="1" spans="1:1">
      <c r="A313" s="21"/>
    </row>
    <row r="314" ht="13.5" customHeight="1" spans="1:1">
      <c r="A314" s="21"/>
    </row>
    <row r="315" ht="13.5" customHeight="1" spans="1:1">
      <c r="A315" s="21"/>
    </row>
    <row r="316" ht="13.5" customHeight="1" spans="1:1">
      <c r="A316" s="21"/>
    </row>
    <row r="317" ht="13.5" customHeight="1" spans="1:1">
      <c r="A317" s="21"/>
    </row>
    <row r="318" ht="13.5" customHeight="1" spans="1:1">
      <c r="A318" s="21"/>
    </row>
    <row r="319" ht="13.5" customHeight="1" spans="1:1">
      <c r="A319" s="21"/>
    </row>
    <row r="320" ht="13.5" customHeight="1" spans="1:1">
      <c r="A320" s="21"/>
    </row>
    <row r="321" ht="13.5" customHeight="1" spans="1:1">
      <c r="A321" s="21"/>
    </row>
    <row r="322" ht="13.5" customHeight="1" spans="1:1">
      <c r="A322" s="21"/>
    </row>
    <row r="323" ht="13.5" customHeight="1" spans="1:1">
      <c r="A323" s="21"/>
    </row>
    <row r="324" ht="13.5" customHeight="1" spans="1:1">
      <c r="A324" s="21"/>
    </row>
    <row r="325" ht="13.5" customHeight="1" spans="1:1">
      <c r="A325" s="21"/>
    </row>
    <row r="326" ht="13.5" customHeight="1" spans="1:1">
      <c r="A326" s="21"/>
    </row>
    <row r="327" ht="13.5" customHeight="1" spans="1:1">
      <c r="A327" s="21"/>
    </row>
    <row r="328" ht="13.5" customHeight="1" spans="1:1">
      <c r="A328" s="21"/>
    </row>
    <row r="329" ht="13.5" customHeight="1" spans="1:1">
      <c r="A329" s="21"/>
    </row>
    <row r="330" ht="13.5" customHeight="1" spans="1:1">
      <c r="A330" s="21"/>
    </row>
    <row r="331" ht="13.5" customHeight="1" spans="1:1">
      <c r="A331" s="21"/>
    </row>
    <row r="332" ht="13.5" customHeight="1" spans="1:1">
      <c r="A332" s="21"/>
    </row>
    <row r="333" ht="13.5" customHeight="1" spans="1:1">
      <c r="A333" s="21"/>
    </row>
    <row r="334" ht="13.5" customHeight="1" spans="1:1">
      <c r="A334" s="21"/>
    </row>
    <row r="335" ht="13.5" customHeight="1" spans="1:1">
      <c r="A335" s="21"/>
    </row>
    <row r="336" ht="13.5" customHeight="1" spans="1:1">
      <c r="A336" s="21"/>
    </row>
    <row r="337" ht="13.5" customHeight="1" spans="1:1">
      <c r="A337" s="21"/>
    </row>
    <row r="338" ht="13.5" customHeight="1" spans="1:1">
      <c r="A338" s="21"/>
    </row>
    <row r="339" ht="13.5" customHeight="1" spans="1:1">
      <c r="A339" s="21"/>
    </row>
    <row r="340" ht="13.5" customHeight="1" spans="1:1">
      <c r="A340" s="21"/>
    </row>
    <row r="341" ht="13.5" customHeight="1" spans="1:1">
      <c r="A341" s="21"/>
    </row>
    <row r="342" ht="13.5" customHeight="1" spans="1:1">
      <c r="A342" s="21"/>
    </row>
    <row r="343" ht="13.5" customHeight="1" spans="1:1">
      <c r="A343" s="21"/>
    </row>
    <row r="344" ht="13.5" customHeight="1" spans="1:1">
      <c r="A344" s="21"/>
    </row>
    <row r="345" ht="13.5" customHeight="1" spans="1:1">
      <c r="A345" s="21"/>
    </row>
    <row r="346" ht="13.5" customHeight="1" spans="1:1">
      <c r="A346" s="21"/>
    </row>
    <row r="347" ht="13.5" customHeight="1" spans="1:1">
      <c r="A347" s="21"/>
    </row>
    <row r="348" ht="13.5" customHeight="1" spans="1:1">
      <c r="A348" s="21"/>
    </row>
    <row r="349" ht="13.5" customHeight="1" spans="1:1">
      <c r="A349" s="21"/>
    </row>
    <row r="350" ht="13.5" customHeight="1" spans="1:1">
      <c r="A350" s="21"/>
    </row>
    <row r="351" ht="13.5" customHeight="1" spans="1:1">
      <c r="A351" s="21"/>
    </row>
    <row r="352" ht="13.5" customHeight="1" spans="1:1">
      <c r="A352" s="21"/>
    </row>
    <row r="353" ht="13.5" customHeight="1" spans="1:1">
      <c r="A353" s="21"/>
    </row>
    <row r="354" ht="13.5" customHeight="1" spans="1:1">
      <c r="A354" s="21"/>
    </row>
    <row r="355" ht="13.5" customHeight="1" spans="1:1">
      <c r="A355" s="21"/>
    </row>
    <row r="356" ht="13.5" customHeight="1" spans="1:1">
      <c r="A356" s="21"/>
    </row>
    <row r="357" ht="13.5" customHeight="1" spans="1:1">
      <c r="A357" s="21"/>
    </row>
    <row r="358" ht="13.5" customHeight="1" spans="1:1">
      <c r="A358" s="21"/>
    </row>
    <row r="359" ht="13.5" customHeight="1" spans="1:1">
      <c r="A359" s="21"/>
    </row>
    <row r="360" ht="13.5" customHeight="1" spans="1:1">
      <c r="A360" s="21"/>
    </row>
    <row r="361" ht="13.5" customHeight="1" spans="1:1">
      <c r="A361" s="21"/>
    </row>
    <row r="362" ht="13.5" customHeight="1" spans="1:1">
      <c r="A362" s="21"/>
    </row>
    <row r="363" ht="13.5" customHeight="1" spans="1:1">
      <c r="A363" s="21"/>
    </row>
    <row r="364" ht="13.5" customHeight="1" spans="1:1">
      <c r="A364" s="21"/>
    </row>
    <row r="365" ht="13.5" customHeight="1" spans="1:1">
      <c r="A365" s="21"/>
    </row>
    <row r="366" ht="13.5" customHeight="1" spans="1:1">
      <c r="A366" s="21"/>
    </row>
    <row r="367" ht="13.5" customHeight="1" spans="1:1">
      <c r="A367" s="21"/>
    </row>
    <row r="368" ht="13.5" customHeight="1" spans="1:1">
      <c r="A368" s="21"/>
    </row>
    <row r="369" ht="13.5" customHeight="1" spans="1:1">
      <c r="A369" s="21"/>
    </row>
    <row r="370" ht="13.5" customHeight="1" spans="1:1">
      <c r="A370" s="21"/>
    </row>
    <row r="371" ht="13.5" customHeight="1" spans="1:1">
      <c r="A371" s="21"/>
    </row>
    <row r="372" ht="13.5" customHeight="1" spans="1:1">
      <c r="A372" s="21"/>
    </row>
    <row r="373" ht="13.5" customHeight="1" spans="1:1">
      <c r="A373" s="21"/>
    </row>
    <row r="374" ht="13.5" customHeight="1" spans="1:1">
      <c r="A374" s="21"/>
    </row>
    <row r="375" ht="13.5" customHeight="1" spans="1:1">
      <c r="A375" s="21"/>
    </row>
    <row r="376" ht="13.5" customHeight="1" spans="1:1">
      <c r="A376" s="21"/>
    </row>
    <row r="377" ht="13.5" customHeight="1" spans="1:1">
      <c r="A377" s="21"/>
    </row>
    <row r="378" ht="13.5" customHeight="1" spans="1:1">
      <c r="A378" s="21"/>
    </row>
    <row r="379" ht="13.5" customHeight="1" spans="1:1">
      <c r="A379" s="21"/>
    </row>
    <row r="380" ht="13.5" customHeight="1" spans="1:1">
      <c r="A380" s="21"/>
    </row>
    <row r="381" ht="13.5" customHeight="1" spans="1:1">
      <c r="A381" s="21"/>
    </row>
    <row r="382" ht="13.5" customHeight="1" spans="1:1">
      <c r="A382" s="21"/>
    </row>
    <row r="383" ht="13.5" customHeight="1" spans="1:1">
      <c r="A383" s="21"/>
    </row>
    <row r="384" ht="13.5" customHeight="1" spans="1:1">
      <c r="A384" s="21"/>
    </row>
    <row r="385" ht="13.5" customHeight="1" spans="1:1">
      <c r="A385" s="21"/>
    </row>
    <row r="386" ht="13.5" customHeight="1" spans="1:1">
      <c r="A386" s="21"/>
    </row>
    <row r="387" ht="13.5" customHeight="1" spans="1:1">
      <c r="A387" s="21"/>
    </row>
    <row r="388" ht="13.5" customHeight="1" spans="1:1">
      <c r="A388" s="21"/>
    </row>
    <row r="389" ht="13.5" customHeight="1" spans="1:1">
      <c r="A389" s="21"/>
    </row>
    <row r="390" ht="13.5" customHeight="1" spans="1:1">
      <c r="A390" s="21"/>
    </row>
    <row r="391" ht="13.5" customHeight="1" spans="1:1">
      <c r="A391" s="21"/>
    </row>
    <row r="392" ht="13.5" customHeight="1" spans="1:1">
      <c r="A392" s="21"/>
    </row>
    <row r="393" ht="13.5" customHeight="1" spans="1:1">
      <c r="A393" s="21"/>
    </row>
    <row r="394" ht="13.5" customHeight="1" spans="1:1">
      <c r="A394" s="21"/>
    </row>
    <row r="395" ht="13.5" customHeight="1" spans="1:1">
      <c r="A395" s="21"/>
    </row>
    <row r="396" ht="13.5" customHeight="1" spans="1:1">
      <c r="A396" s="21"/>
    </row>
    <row r="397" ht="13.5" customHeight="1" spans="1:1">
      <c r="A397" s="21"/>
    </row>
    <row r="398" ht="13.5" customHeight="1" spans="1:1">
      <c r="A398" s="21"/>
    </row>
    <row r="399" ht="13.5" customHeight="1" spans="1:1">
      <c r="A399" s="21"/>
    </row>
    <row r="400" ht="13.5" customHeight="1" spans="1:1">
      <c r="A400" s="21"/>
    </row>
    <row r="401" ht="13.5" customHeight="1" spans="1:1">
      <c r="A401" s="21"/>
    </row>
    <row r="402" ht="13.5" customHeight="1" spans="1:1">
      <c r="A402" s="21"/>
    </row>
    <row r="403" ht="13.5" customHeight="1" spans="1:1">
      <c r="A403" s="21"/>
    </row>
    <row r="404" ht="13.5" customHeight="1" spans="1:1">
      <c r="A404" s="21"/>
    </row>
    <row r="405" ht="13.5" customHeight="1" spans="1:1">
      <c r="A405" s="21"/>
    </row>
    <row r="406" ht="13.5" customHeight="1" spans="1:1">
      <c r="A406" s="21"/>
    </row>
    <row r="407" ht="13.5" customHeight="1" spans="1:1">
      <c r="A407" s="21"/>
    </row>
    <row r="408" ht="13.5" customHeight="1" spans="1:1">
      <c r="A408" s="21"/>
    </row>
    <row r="409" ht="13.5" customHeight="1" spans="1:1">
      <c r="A409" s="21"/>
    </row>
    <row r="410" ht="13.5" customHeight="1" spans="1:1">
      <c r="A410" s="21"/>
    </row>
    <row r="411" ht="13.5" customHeight="1" spans="1:1">
      <c r="A411" s="21"/>
    </row>
    <row r="412" ht="13.5" customHeight="1" spans="1:1">
      <c r="A412" s="21"/>
    </row>
    <row r="413" ht="13.5" customHeight="1" spans="1:1">
      <c r="A413" s="21"/>
    </row>
    <row r="414" ht="13.5" customHeight="1" spans="1:1">
      <c r="A414" s="21"/>
    </row>
    <row r="415" ht="13.5" customHeight="1" spans="1:1">
      <c r="A415" s="21"/>
    </row>
    <row r="416" ht="13.5" customHeight="1" spans="1:1">
      <c r="A416" s="21"/>
    </row>
    <row r="417" ht="13.5" customHeight="1" spans="1:1">
      <c r="A417" s="21"/>
    </row>
    <row r="418" ht="13.5" customHeight="1" spans="1:1">
      <c r="A418" s="21"/>
    </row>
    <row r="419" ht="13.5" customHeight="1" spans="1:1">
      <c r="A419" s="21"/>
    </row>
    <row r="420" ht="13.5" customHeight="1" spans="1:1">
      <c r="A420" s="21"/>
    </row>
    <row r="421" ht="13.5" customHeight="1" spans="1:1">
      <c r="A421" s="21"/>
    </row>
    <row r="422" ht="13.5" customHeight="1" spans="1:1">
      <c r="A422" s="21"/>
    </row>
    <row r="423" ht="13.5" customHeight="1" spans="1:1">
      <c r="A423" s="21"/>
    </row>
    <row r="424" ht="13.5" customHeight="1" spans="1:1">
      <c r="A424" s="21"/>
    </row>
    <row r="425" ht="13.5" customHeight="1" spans="1:1">
      <c r="A425" s="21"/>
    </row>
    <row r="426" ht="13.5" customHeight="1" spans="1:1">
      <c r="A426" s="21"/>
    </row>
    <row r="427" ht="13.5" customHeight="1" spans="1:1">
      <c r="A427" s="21"/>
    </row>
    <row r="428" ht="13.5" customHeight="1" spans="1:1">
      <c r="A428" s="21"/>
    </row>
    <row r="429" ht="13.5" customHeight="1" spans="1:1">
      <c r="A429" s="21"/>
    </row>
    <row r="430" ht="13.5" customHeight="1" spans="1:1">
      <c r="A430" s="21"/>
    </row>
    <row r="431" ht="13.5" customHeight="1" spans="1:1">
      <c r="A431" s="21"/>
    </row>
    <row r="432" ht="13.5" customHeight="1" spans="1:1">
      <c r="A432" s="21"/>
    </row>
    <row r="433" ht="13.5" customHeight="1" spans="1:1">
      <c r="A433" s="21"/>
    </row>
    <row r="434" ht="13.5" customHeight="1" spans="1:1">
      <c r="A434" s="21"/>
    </row>
    <row r="435" ht="13.5" customHeight="1" spans="1:1">
      <c r="A435" s="21"/>
    </row>
    <row r="436" ht="13.5" customHeight="1" spans="1:1">
      <c r="A436" s="21"/>
    </row>
    <row r="437" ht="13.5" customHeight="1" spans="1:1">
      <c r="A437" s="21"/>
    </row>
    <row r="438" ht="13.5" customHeight="1" spans="1:1">
      <c r="A438" s="21"/>
    </row>
    <row r="439" ht="13.5" customHeight="1" spans="1:1">
      <c r="A439" s="21"/>
    </row>
    <row r="440" ht="13.5" customHeight="1" spans="1:1">
      <c r="A440" s="21"/>
    </row>
    <row r="441" ht="13.5" customHeight="1" spans="1:1">
      <c r="A441" s="21"/>
    </row>
    <row r="442" ht="13.5" customHeight="1" spans="1:1">
      <c r="A442" s="21"/>
    </row>
    <row r="443" ht="13.5" customHeight="1" spans="1:1">
      <c r="A443" s="21"/>
    </row>
    <row r="444" ht="13.5" customHeight="1" spans="1:1">
      <c r="A444" s="21"/>
    </row>
    <row r="445" ht="13.5" customHeight="1" spans="1:1">
      <c r="A445" s="21"/>
    </row>
    <row r="446" ht="13.5" customHeight="1" spans="1:1">
      <c r="A446" s="21"/>
    </row>
    <row r="447" ht="13.5" customHeight="1" spans="1:1">
      <c r="A447" s="21"/>
    </row>
    <row r="448" ht="13.5" customHeight="1" spans="1:1">
      <c r="A448" s="21"/>
    </row>
    <row r="449" ht="13.5" customHeight="1" spans="1:1">
      <c r="A449" s="21"/>
    </row>
    <row r="450" ht="13.5" customHeight="1" spans="1:1">
      <c r="A450" s="21"/>
    </row>
    <row r="451" ht="13.5" customHeight="1" spans="1:1">
      <c r="A451" s="21"/>
    </row>
    <row r="452" ht="13.5" customHeight="1" spans="1:1">
      <c r="A452" s="21"/>
    </row>
    <row r="453" ht="13.5" customHeight="1" spans="1:1">
      <c r="A453" s="21"/>
    </row>
    <row r="454" ht="13.5" customHeight="1" spans="1:1">
      <c r="A454" s="21"/>
    </row>
    <row r="455" ht="13.5" customHeight="1" spans="1:1">
      <c r="A455" s="21"/>
    </row>
    <row r="456" ht="13.5" customHeight="1" spans="1:1">
      <c r="A456" s="21"/>
    </row>
    <row r="457" ht="13.5" customHeight="1" spans="1:1">
      <c r="A457" s="21"/>
    </row>
    <row r="458" ht="13.5" customHeight="1" spans="1:1">
      <c r="A458" s="21"/>
    </row>
    <row r="459" ht="13.5" customHeight="1" spans="1:1">
      <c r="A459" s="21"/>
    </row>
    <row r="460" ht="13.5" customHeight="1" spans="1:1">
      <c r="A460" s="21"/>
    </row>
    <row r="461" ht="13.5" customHeight="1" spans="1:1">
      <c r="A461" s="21"/>
    </row>
    <row r="462" ht="13.5" customHeight="1" spans="1:1">
      <c r="A462" s="21"/>
    </row>
    <row r="463" ht="13.5" customHeight="1" spans="1:1">
      <c r="A463" s="21"/>
    </row>
    <row r="464" ht="13.5" customHeight="1" spans="1:1">
      <c r="A464" s="21"/>
    </row>
    <row r="465" ht="13.5" customHeight="1" spans="1:1">
      <c r="A465" s="21"/>
    </row>
    <row r="466" ht="13.5" customHeight="1" spans="1:1">
      <c r="A466" s="21"/>
    </row>
    <row r="467" ht="13.5" customHeight="1" spans="1:1">
      <c r="A467" s="21"/>
    </row>
    <row r="468" ht="13.5" customHeight="1" spans="1:1">
      <c r="A468" s="21"/>
    </row>
    <row r="469" ht="13.5" customHeight="1" spans="1:1">
      <c r="A469" s="21"/>
    </row>
    <row r="470" ht="13.5" customHeight="1" spans="1:1">
      <c r="A470" s="21"/>
    </row>
    <row r="471" ht="13.5" customHeight="1" spans="1:1">
      <c r="A471" s="21"/>
    </row>
    <row r="472" ht="13.5" customHeight="1" spans="1:1">
      <c r="A472" s="21"/>
    </row>
    <row r="473" ht="13.5" customHeight="1" spans="1:1">
      <c r="A473" s="21"/>
    </row>
    <row r="474" ht="13.5" customHeight="1" spans="1:1">
      <c r="A474" s="21"/>
    </row>
    <row r="475" ht="13.5" customHeight="1" spans="1:1">
      <c r="A475" s="21"/>
    </row>
    <row r="476" ht="13.5" customHeight="1" spans="1:1">
      <c r="A476" s="21"/>
    </row>
    <row r="477" ht="13.5" customHeight="1" spans="1:1">
      <c r="A477" s="21"/>
    </row>
    <row r="478" ht="13.5" customHeight="1" spans="1:1">
      <c r="A478" s="21"/>
    </row>
    <row r="479" ht="13.5" customHeight="1" spans="1:1">
      <c r="A479" s="21"/>
    </row>
    <row r="480" ht="13.5" customHeight="1" spans="1:1">
      <c r="A480" s="21"/>
    </row>
    <row r="481" ht="13.5" customHeight="1" spans="1:1">
      <c r="A481" s="21"/>
    </row>
    <row r="482" ht="13.5" customHeight="1" spans="1:1">
      <c r="A482" s="21"/>
    </row>
    <row r="483" ht="13.5" customHeight="1" spans="1:1">
      <c r="A483" s="21"/>
    </row>
    <row r="484" ht="13.5" customHeight="1" spans="1:1">
      <c r="A484" s="21"/>
    </row>
    <row r="485" ht="13.5" customHeight="1" spans="1:1">
      <c r="A485" s="21"/>
    </row>
    <row r="486" ht="13.5" customHeight="1" spans="1:1">
      <c r="A486" s="21"/>
    </row>
    <row r="487" ht="13.5" customHeight="1" spans="1:1">
      <c r="A487" s="21"/>
    </row>
    <row r="488" ht="13.5" customHeight="1" spans="1:1">
      <c r="A488" s="21"/>
    </row>
    <row r="489" ht="13.5" customHeight="1" spans="1:1">
      <c r="A489" s="21"/>
    </row>
    <row r="490" ht="13.5" customHeight="1" spans="1:1">
      <c r="A490" s="21"/>
    </row>
    <row r="491" ht="13.5" customHeight="1" spans="1:1">
      <c r="A491" s="21"/>
    </row>
    <row r="492" ht="13.5" customHeight="1" spans="1:1">
      <c r="A492" s="21"/>
    </row>
    <row r="493" ht="13.5" customHeight="1" spans="1:1">
      <c r="A493" s="21"/>
    </row>
    <row r="494" ht="13.5" customHeight="1" spans="1:1">
      <c r="A494" s="21"/>
    </row>
    <row r="495" ht="13.5" customHeight="1" spans="1:1">
      <c r="A495" s="21"/>
    </row>
    <row r="496" ht="13.5" customHeight="1" spans="1:1">
      <c r="A496" s="21"/>
    </row>
    <row r="497" ht="13.5" customHeight="1" spans="1:1">
      <c r="A497" s="21"/>
    </row>
    <row r="498" ht="13.5" customHeight="1" spans="1:1">
      <c r="A498" s="21"/>
    </row>
    <row r="499" ht="13.5" customHeight="1" spans="1:1">
      <c r="A499" s="21"/>
    </row>
    <row r="500" ht="13.5" customHeight="1" spans="1:1">
      <c r="A500" s="21"/>
    </row>
    <row r="501" ht="13.5" customHeight="1" spans="1:1">
      <c r="A501" s="21"/>
    </row>
    <row r="502" ht="13.5" customHeight="1" spans="1:1">
      <c r="A502" s="21"/>
    </row>
    <row r="503" ht="13.5" customHeight="1" spans="1:1">
      <c r="A503" s="21"/>
    </row>
    <row r="504" ht="13.5" customHeight="1" spans="1:1">
      <c r="A504" s="21"/>
    </row>
    <row r="505" ht="13.5" customHeight="1" spans="1:1">
      <c r="A505" s="21"/>
    </row>
    <row r="506" ht="13.5" customHeight="1" spans="1:1">
      <c r="A506" s="21"/>
    </row>
    <row r="507" ht="13.5" customHeight="1" spans="1:1">
      <c r="A507" s="21"/>
    </row>
    <row r="508" ht="13.5" customHeight="1" spans="1:1">
      <c r="A508" s="21"/>
    </row>
    <row r="509" ht="13.5" customHeight="1" spans="1:1">
      <c r="A509" s="21"/>
    </row>
    <row r="510" ht="13.5" customHeight="1" spans="1:1">
      <c r="A510" s="21"/>
    </row>
    <row r="511" ht="13.5" customHeight="1" spans="1:1">
      <c r="A511" s="21"/>
    </row>
    <row r="512" ht="13.5" customHeight="1" spans="1:1">
      <c r="A512" s="21"/>
    </row>
    <row r="513" ht="13.5" customHeight="1" spans="1:1">
      <c r="A513" s="21"/>
    </row>
    <row r="514" ht="13.5" customHeight="1" spans="1:1">
      <c r="A514" s="21"/>
    </row>
    <row r="515" ht="13.5" customHeight="1" spans="1:1">
      <c r="A515" s="21"/>
    </row>
    <row r="516" ht="13.5" customHeight="1" spans="1:1">
      <c r="A516" s="21"/>
    </row>
    <row r="517" ht="13.5" customHeight="1" spans="1:1">
      <c r="A517" s="21"/>
    </row>
    <row r="518" ht="13.5" customHeight="1" spans="1:1">
      <c r="A518" s="21"/>
    </row>
    <row r="519" ht="13.5" customHeight="1" spans="1:1">
      <c r="A519" s="21"/>
    </row>
    <row r="520" ht="13.5" customHeight="1" spans="1:1">
      <c r="A520" s="21"/>
    </row>
    <row r="521" ht="13.5" customHeight="1" spans="1:1">
      <c r="A521" s="21"/>
    </row>
    <row r="522" ht="13.5" customHeight="1" spans="1:1">
      <c r="A522" s="21"/>
    </row>
    <row r="523" ht="13.5" customHeight="1" spans="1:1">
      <c r="A523" s="21"/>
    </row>
    <row r="524" ht="13.5" customHeight="1" spans="1:1">
      <c r="A524" s="21"/>
    </row>
    <row r="525" ht="13.5" customHeight="1" spans="1:1">
      <c r="A525" s="21"/>
    </row>
    <row r="526" ht="13.5" customHeight="1" spans="1:1">
      <c r="A526" s="21"/>
    </row>
    <row r="527" ht="13.5" customHeight="1" spans="1:1">
      <c r="A527" s="21"/>
    </row>
    <row r="528" ht="13.5" customHeight="1" spans="1:1">
      <c r="A528" s="21"/>
    </row>
    <row r="529" ht="13.5" customHeight="1" spans="1:1">
      <c r="A529" s="21"/>
    </row>
    <row r="530" ht="13.5" customHeight="1" spans="1:1">
      <c r="A530" s="21"/>
    </row>
    <row r="531" ht="13.5" customHeight="1" spans="1:1">
      <c r="A531" s="21"/>
    </row>
    <row r="532" ht="13.5" customHeight="1" spans="1:1">
      <c r="A532" s="21"/>
    </row>
    <row r="533" ht="13.5" customHeight="1" spans="1:1">
      <c r="A533" s="21"/>
    </row>
    <row r="534" ht="13.5" customHeight="1" spans="1:1">
      <c r="A534" s="21"/>
    </row>
    <row r="535" ht="13.5" customHeight="1" spans="1:1">
      <c r="A535" s="21"/>
    </row>
    <row r="536" ht="13.5" customHeight="1" spans="1:1">
      <c r="A536" s="21"/>
    </row>
    <row r="537" ht="13.5" customHeight="1" spans="1:1">
      <c r="A537" s="21"/>
    </row>
    <row r="538" ht="13.5" customHeight="1" spans="1:1">
      <c r="A538" s="21"/>
    </row>
    <row r="539" ht="13.5" customHeight="1" spans="1:1">
      <c r="A539" s="21"/>
    </row>
    <row r="540" ht="13.5" customHeight="1" spans="1:1">
      <c r="A540" s="21"/>
    </row>
    <row r="541" ht="13.5" customHeight="1" spans="1:1">
      <c r="A541" s="21"/>
    </row>
    <row r="542" ht="13.5" customHeight="1" spans="1:1">
      <c r="A542" s="21"/>
    </row>
    <row r="543" ht="13.5" customHeight="1" spans="1:1">
      <c r="A543" s="21"/>
    </row>
    <row r="544" ht="13.5" customHeight="1" spans="1:1">
      <c r="A544" s="21"/>
    </row>
    <row r="545" ht="13.5" customHeight="1" spans="1:1">
      <c r="A545" s="21"/>
    </row>
    <row r="546" ht="13.5" customHeight="1" spans="1:1">
      <c r="A546" s="21"/>
    </row>
    <row r="547" ht="13.5" customHeight="1" spans="1:1">
      <c r="A547" s="21"/>
    </row>
    <row r="548" ht="13.5" customHeight="1" spans="1:1">
      <c r="A548" s="21"/>
    </row>
    <row r="549" ht="13.5" customHeight="1" spans="1:1">
      <c r="A549" s="21"/>
    </row>
    <row r="550" ht="13.5" customHeight="1" spans="1:1">
      <c r="A550" s="21"/>
    </row>
    <row r="551" ht="13.5" customHeight="1" spans="1:1">
      <c r="A551" s="21"/>
    </row>
    <row r="552" ht="13.5" customHeight="1" spans="1:1">
      <c r="A552" s="21"/>
    </row>
    <row r="553" ht="13.5" customHeight="1" spans="1:1">
      <c r="A553" s="21"/>
    </row>
    <row r="554" ht="13.5" customHeight="1" spans="1:1">
      <c r="A554" s="21"/>
    </row>
    <row r="555" ht="13.5" customHeight="1" spans="1:1">
      <c r="A555" s="21"/>
    </row>
    <row r="556" ht="13.5" customHeight="1" spans="1:1">
      <c r="A556" s="21"/>
    </row>
    <row r="557" ht="13.5" customHeight="1" spans="1:1">
      <c r="A557" s="21"/>
    </row>
    <row r="558" ht="13.5" customHeight="1" spans="1:1">
      <c r="A558" s="21"/>
    </row>
    <row r="559" ht="13.5" customHeight="1" spans="1:1">
      <c r="A559" s="21"/>
    </row>
    <row r="560" ht="13.5" customHeight="1" spans="1:1">
      <c r="A560" s="21"/>
    </row>
    <row r="561" ht="13.5" customHeight="1" spans="1:1">
      <c r="A561" s="21"/>
    </row>
    <row r="562" ht="13.5" customHeight="1" spans="1:1">
      <c r="A562" s="21"/>
    </row>
    <row r="563" ht="13.5" customHeight="1" spans="1:1">
      <c r="A563" s="21"/>
    </row>
    <row r="564" ht="13.5" customHeight="1" spans="1:1">
      <c r="A564" s="21"/>
    </row>
    <row r="565" ht="13.5" customHeight="1" spans="1:1">
      <c r="A565" s="21"/>
    </row>
    <row r="566" ht="13.5" customHeight="1" spans="1:1">
      <c r="A566" s="21"/>
    </row>
    <row r="567" ht="13.5" customHeight="1" spans="1:1">
      <c r="A567" s="21"/>
    </row>
    <row r="568" ht="13.5" customHeight="1" spans="1:1">
      <c r="A568" s="21"/>
    </row>
    <row r="569" ht="13.5" customHeight="1" spans="1:1">
      <c r="A569" s="21"/>
    </row>
    <row r="570" ht="13.5" customHeight="1" spans="1:1">
      <c r="A570" s="21"/>
    </row>
    <row r="571" ht="13.5" customHeight="1" spans="1:1">
      <c r="A571" s="21"/>
    </row>
    <row r="572" ht="13.5" customHeight="1" spans="1:1">
      <c r="A572" s="21"/>
    </row>
    <row r="573" ht="13.5" customHeight="1" spans="1:1">
      <c r="A573" s="21"/>
    </row>
    <row r="574" ht="13.5" customHeight="1" spans="1:1">
      <c r="A574" s="21"/>
    </row>
    <row r="575" ht="13.5" customHeight="1" spans="1:1">
      <c r="A575" s="21"/>
    </row>
    <row r="576" ht="13.5" customHeight="1" spans="1:1">
      <c r="A576" s="21"/>
    </row>
    <row r="577" ht="13.5" customHeight="1" spans="1:1">
      <c r="A577" s="21"/>
    </row>
    <row r="578" ht="13.5" customHeight="1" spans="1:1">
      <c r="A578" s="21"/>
    </row>
    <row r="579" ht="13.5" customHeight="1" spans="1:1">
      <c r="A579" s="21"/>
    </row>
    <row r="580" ht="13.5" customHeight="1" spans="1:1">
      <c r="A580" s="21"/>
    </row>
    <row r="581" ht="13.5" customHeight="1" spans="1:1">
      <c r="A581" s="21"/>
    </row>
    <row r="582" ht="13.5" customHeight="1" spans="1:1">
      <c r="A582" s="21"/>
    </row>
    <row r="583" ht="13.5" customHeight="1" spans="1:1">
      <c r="A583" s="21"/>
    </row>
    <row r="584" ht="13.5" customHeight="1" spans="1:1">
      <c r="A584" s="21"/>
    </row>
    <row r="585" ht="13.5" customHeight="1" spans="1:1">
      <c r="A585" s="21"/>
    </row>
    <row r="586" ht="13.5" customHeight="1" spans="1:1">
      <c r="A586" s="21"/>
    </row>
    <row r="587" ht="13.5" customHeight="1" spans="1:1">
      <c r="A587" s="21"/>
    </row>
    <row r="588" ht="13.5" customHeight="1" spans="1:1">
      <c r="A588" s="21"/>
    </row>
    <row r="589" ht="13.5" customHeight="1" spans="1:1">
      <c r="A589" s="21"/>
    </row>
    <row r="590" ht="13.5" customHeight="1" spans="1:1">
      <c r="A590" s="21"/>
    </row>
    <row r="591" ht="13.5" customHeight="1" spans="1:1">
      <c r="A591" s="21"/>
    </row>
    <row r="592" ht="13.5" customHeight="1" spans="1:1">
      <c r="A592" s="21"/>
    </row>
    <row r="593" ht="13.5" customHeight="1" spans="1:1">
      <c r="A593" s="21"/>
    </row>
    <row r="594" ht="13.5" customHeight="1" spans="1:1">
      <c r="A594" s="21"/>
    </row>
    <row r="595" ht="13.5" customHeight="1" spans="1:1">
      <c r="A595" s="21"/>
    </row>
    <row r="596" ht="13.5" customHeight="1" spans="1:1">
      <c r="A596" s="21"/>
    </row>
    <row r="597" ht="13.5" customHeight="1" spans="1:1">
      <c r="A597" s="21"/>
    </row>
    <row r="598" ht="13.5" customHeight="1" spans="1:1">
      <c r="A598" s="21"/>
    </row>
    <row r="599" ht="13.5" customHeight="1" spans="1:1">
      <c r="A599" s="21"/>
    </row>
    <row r="600" ht="13.5" customHeight="1" spans="1:1">
      <c r="A600" s="21"/>
    </row>
    <row r="601" ht="13.5" customHeight="1" spans="1:1">
      <c r="A601" s="21"/>
    </row>
    <row r="602" ht="13.5" customHeight="1" spans="1:1">
      <c r="A602" s="21"/>
    </row>
    <row r="603" ht="13.5" customHeight="1" spans="1:1">
      <c r="A603" s="21"/>
    </row>
    <row r="604" ht="13.5" customHeight="1" spans="1:1">
      <c r="A604" s="21"/>
    </row>
    <row r="605" ht="13.5" customHeight="1" spans="1:1">
      <c r="A605" s="21"/>
    </row>
    <row r="606" ht="13.5" customHeight="1" spans="1:1">
      <c r="A606" s="21"/>
    </row>
    <row r="607" ht="13.5" customHeight="1" spans="1:1">
      <c r="A607" s="21"/>
    </row>
    <row r="608" ht="13.5" customHeight="1" spans="1:1">
      <c r="A608" s="21"/>
    </row>
    <row r="609" ht="13.5" customHeight="1" spans="1:1">
      <c r="A609" s="21"/>
    </row>
    <row r="610" ht="13.5" customHeight="1" spans="1:1">
      <c r="A610" s="21"/>
    </row>
    <row r="611" ht="13.5" customHeight="1" spans="1:1">
      <c r="A611" s="21"/>
    </row>
    <row r="612" ht="13.5" customHeight="1" spans="1:1">
      <c r="A612" s="21"/>
    </row>
    <row r="613" ht="13.5" customHeight="1" spans="1:1">
      <c r="A613" s="21"/>
    </row>
    <row r="614" ht="13.5" customHeight="1" spans="1:1">
      <c r="A614" s="21"/>
    </row>
    <row r="615" ht="13.5" customHeight="1" spans="1:1">
      <c r="A615" s="21"/>
    </row>
    <row r="616" ht="13.5" customHeight="1" spans="1:1">
      <c r="A616" s="21"/>
    </row>
    <row r="617" ht="13.5" customHeight="1" spans="1:1">
      <c r="A617" s="21"/>
    </row>
    <row r="618" ht="13.5" customHeight="1" spans="1:1">
      <c r="A618" s="21"/>
    </row>
    <row r="619" ht="13.5" customHeight="1" spans="1:1">
      <c r="A619" s="21"/>
    </row>
    <row r="620" ht="13.5" customHeight="1" spans="1:1">
      <c r="A620" s="21"/>
    </row>
    <row r="621" ht="13.5" customHeight="1" spans="1:1">
      <c r="A621" s="21"/>
    </row>
    <row r="622" ht="13.5" customHeight="1" spans="1:1">
      <c r="A622" s="21"/>
    </row>
    <row r="623" ht="13.5" customHeight="1" spans="1:1">
      <c r="A623" s="21"/>
    </row>
    <row r="624" ht="13.5" customHeight="1" spans="1:1">
      <c r="A624" s="21"/>
    </row>
    <row r="625" ht="13.5" customHeight="1" spans="1:1">
      <c r="A625" s="21"/>
    </row>
    <row r="626" ht="13.5" customHeight="1" spans="1:1">
      <c r="A626" s="21"/>
    </row>
    <row r="627" ht="13.5" customHeight="1" spans="1:1">
      <c r="A627" s="21"/>
    </row>
    <row r="628" ht="13.5" customHeight="1" spans="1:1">
      <c r="A628" s="21"/>
    </row>
    <row r="629" ht="13.5" customHeight="1" spans="1:1">
      <c r="A629" s="21"/>
    </row>
    <row r="630" ht="13.5" customHeight="1" spans="1:1">
      <c r="A630" s="21"/>
    </row>
    <row r="631" ht="13.5" customHeight="1" spans="1:1">
      <c r="A631" s="21"/>
    </row>
    <row r="632" ht="13.5" customHeight="1" spans="1:1">
      <c r="A632" s="21"/>
    </row>
    <row r="633" ht="13.5" customHeight="1" spans="1:1">
      <c r="A633" s="21"/>
    </row>
    <row r="634" ht="13.5" customHeight="1" spans="1:1">
      <c r="A634" s="21"/>
    </row>
    <row r="635" ht="13.5" customHeight="1" spans="1:1">
      <c r="A635" s="21"/>
    </row>
    <row r="636" ht="13.5" customHeight="1" spans="1:1">
      <c r="A636" s="21"/>
    </row>
    <row r="637" ht="13.5" customHeight="1" spans="1:1">
      <c r="A637" s="21"/>
    </row>
    <row r="638" ht="13.5" customHeight="1" spans="1:1">
      <c r="A638" s="21"/>
    </row>
    <row r="639" ht="13.5" customHeight="1" spans="1:1">
      <c r="A639" s="21"/>
    </row>
    <row r="640" ht="13.5" customHeight="1" spans="1:1">
      <c r="A640" s="21"/>
    </row>
    <row r="641" ht="13.5" customHeight="1" spans="1:1">
      <c r="A641" s="21"/>
    </row>
    <row r="642" ht="13.5" customHeight="1" spans="1:1">
      <c r="A642" s="21"/>
    </row>
    <row r="643" ht="13.5" customHeight="1" spans="1:1">
      <c r="A643" s="21"/>
    </row>
    <row r="644" ht="13.5" customHeight="1" spans="1:1">
      <c r="A644" s="21"/>
    </row>
    <row r="645" ht="13.5" customHeight="1" spans="1:1">
      <c r="A645" s="21"/>
    </row>
    <row r="646" ht="13.5" customHeight="1" spans="1:1">
      <c r="A646" s="21"/>
    </row>
    <row r="647" ht="13.5" customHeight="1" spans="1:1">
      <c r="A647" s="21"/>
    </row>
    <row r="648" ht="13.5" customHeight="1" spans="1:1">
      <c r="A648" s="21"/>
    </row>
    <row r="649" ht="13.5" customHeight="1" spans="1:1">
      <c r="A649" s="21"/>
    </row>
    <row r="650" ht="13.5" customHeight="1" spans="1:1">
      <c r="A650" s="21"/>
    </row>
    <row r="651" ht="13.5" customHeight="1" spans="1:1">
      <c r="A651" s="21"/>
    </row>
    <row r="652" ht="13.5" customHeight="1" spans="1:1">
      <c r="A652" s="21"/>
    </row>
    <row r="653" ht="13.5" customHeight="1" spans="1:1">
      <c r="A653" s="21"/>
    </row>
    <row r="654" ht="13.5" customHeight="1" spans="1:1">
      <c r="A654" s="21"/>
    </row>
    <row r="655" ht="13.5" customHeight="1" spans="1:1">
      <c r="A655" s="21"/>
    </row>
    <row r="656" ht="13.5" customHeight="1" spans="1:1">
      <c r="A656" s="21"/>
    </row>
    <row r="657" ht="13.5" customHeight="1" spans="1:1">
      <c r="A657" s="21"/>
    </row>
    <row r="658" ht="13.5" customHeight="1" spans="1:1">
      <c r="A658" s="21"/>
    </row>
    <row r="659" ht="13.5" customHeight="1" spans="1:1">
      <c r="A659" s="21"/>
    </row>
    <row r="660" ht="13.5" customHeight="1" spans="1:1">
      <c r="A660" s="21"/>
    </row>
    <row r="661" ht="13.5" customHeight="1" spans="1:1">
      <c r="A661" s="21"/>
    </row>
    <row r="662" ht="13.5" customHeight="1" spans="1:1">
      <c r="A662" s="21"/>
    </row>
    <row r="663" ht="13.5" customHeight="1" spans="1:1">
      <c r="A663" s="21"/>
    </row>
    <row r="664" ht="13.5" customHeight="1" spans="1:1">
      <c r="A664" s="21"/>
    </row>
    <row r="665" ht="13.5" customHeight="1" spans="1:1">
      <c r="A665" s="21"/>
    </row>
    <row r="666" ht="13.5" customHeight="1" spans="1:1">
      <c r="A666" s="21"/>
    </row>
    <row r="667" ht="13.5" customHeight="1" spans="1:1">
      <c r="A667" s="21"/>
    </row>
    <row r="668" ht="13.5" customHeight="1" spans="1:1">
      <c r="A668" s="21"/>
    </row>
    <row r="669" ht="13.5" customHeight="1" spans="1:1">
      <c r="A669" s="21"/>
    </row>
    <row r="670" ht="13.5" customHeight="1" spans="1:1">
      <c r="A670" s="21"/>
    </row>
    <row r="671" ht="13.5" customHeight="1" spans="1:1">
      <c r="A671" s="21"/>
    </row>
    <row r="672" ht="13.5" customHeight="1" spans="1:1">
      <c r="A672" s="21"/>
    </row>
    <row r="673" ht="13.5" customHeight="1" spans="1:1">
      <c r="A673" s="21"/>
    </row>
    <row r="674" ht="13.5" customHeight="1" spans="1:1">
      <c r="A674" s="21"/>
    </row>
    <row r="675" ht="13.5" customHeight="1" spans="1:1">
      <c r="A675" s="21"/>
    </row>
    <row r="676" ht="13.5" customHeight="1" spans="1:1">
      <c r="A676" s="21"/>
    </row>
    <row r="677" ht="13.5" customHeight="1" spans="1:1">
      <c r="A677" s="21"/>
    </row>
    <row r="678" ht="13.5" customHeight="1" spans="1:1">
      <c r="A678" s="21"/>
    </row>
    <row r="679" ht="13.5" customHeight="1" spans="1:1">
      <c r="A679" s="21"/>
    </row>
    <row r="680" ht="13.5" customHeight="1" spans="1:1">
      <c r="A680" s="21"/>
    </row>
    <row r="681" ht="13.5" customHeight="1" spans="1:1">
      <c r="A681" s="21"/>
    </row>
    <row r="682" ht="13.5" customHeight="1" spans="1:1">
      <c r="A682" s="21"/>
    </row>
    <row r="683" ht="13.5" customHeight="1" spans="1:1">
      <c r="A683" s="21"/>
    </row>
    <row r="684" ht="13.5" customHeight="1" spans="1:1">
      <c r="A684" s="21"/>
    </row>
    <row r="685" ht="13.5" customHeight="1" spans="1:1">
      <c r="A685" s="21"/>
    </row>
    <row r="686" ht="13.5" customHeight="1" spans="1:1">
      <c r="A686" s="21"/>
    </row>
    <row r="687" ht="13.5" customHeight="1" spans="1:1">
      <c r="A687" s="21"/>
    </row>
    <row r="688" ht="13.5" customHeight="1" spans="1:1">
      <c r="A688" s="21"/>
    </row>
    <row r="689" ht="13.5" customHeight="1" spans="1:1">
      <c r="A689" s="21"/>
    </row>
    <row r="690" ht="13.5" customHeight="1" spans="1:1">
      <c r="A690" s="21"/>
    </row>
    <row r="691" ht="13.5" customHeight="1" spans="1:1">
      <c r="A691" s="21"/>
    </row>
    <row r="692" ht="13.5" customHeight="1" spans="1:1">
      <c r="A692" s="21"/>
    </row>
    <row r="693" ht="13.5" customHeight="1" spans="1:1">
      <c r="A693" s="21"/>
    </row>
    <row r="694" ht="13.5" customHeight="1" spans="1:1">
      <c r="A694" s="21"/>
    </row>
    <row r="695" ht="13.5" customHeight="1" spans="1:1">
      <c r="A695" s="21"/>
    </row>
    <row r="696" ht="13.5" customHeight="1" spans="1:1">
      <c r="A696" s="21"/>
    </row>
    <row r="697" ht="13.5" customHeight="1" spans="1:1">
      <c r="A697" s="21"/>
    </row>
    <row r="698" ht="13.5" customHeight="1" spans="1:1">
      <c r="A698" s="21"/>
    </row>
    <row r="699" ht="13.5" customHeight="1" spans="1:1">
      <c r="A699" s="21"/>
    </row>
    <row r="700" ht="13.5" customHeight="1" spans="1:1">
      <c r="A700" s="21"/>
    </row>
    <row r="701" ht="13.5" customHeight="1" spans="1:1">
      <c r="A701" s="21"/>
    </row>
    <row r="702" ht="13.5" customHeight="1" spans="1:1">
      <c r="A702" s="21"/>
    </row>
    <row r="703" ht="13.5" customHeight="1" spans="1:1">
      <c r="A703" s="21"/>
    </row>
    <row r="704" ht="13.5" customHeight="1" spans="1:1">
      <c r="A704" s="21"/>
    </row>
    <row r="705" ht="13.5" customHeight="1" spans="1:1">
      <c r="A705" s="21"/>
    </row>
    <row r="706" ht="13.5" customHeight="1" spans="1:1">
      <c r="A706" s="21"/>
    </row>
    <row r="707" ht="13.5" customHeight="1" spans="1:1">
      <c r="A707" s="21"/>
    </row>
    <row r="708" ht="13.5" customHeight="1" spans="1:1">
      <c r="A708" s="21"/>
    </row>
    <row r="709" ht="13.5" customHeight="1" spans="1:1">
      <c r="A709" s="21"/>
    </row>
    <row r="710" ht="13.5" customHeight="1" spans="1:1">
      <c r="A710" s="21"/>
    </row>
    <row r="711" ht="13.5" customHeight="1" spans="1:1">
      <c r="A711" s="21"/>
    </row>
    <row r="712" ht="13.5" customHeight="1" spans="1:1">
      <c r="A712" s="21"/>
    </row>
    <row r="713" ht="13.5" customHeight="1" spans="1:1">
      <c r="A713" s="21"/>
    </row>
    <row r="714" ht="13.5" customHeight="1" spans="1:1">
      <c r="A714" s="21"/>
    </row>
    <row r="715" ht="13.5" customHeight="1" spans="1:1">
      <c r="A715" s="21"/>
    </row>
    <row r="716" ht="13.5" customHeight="1" spans="1:1">
      <c r="A716" s="21"/>
    </row>
    <row r="717" ht="13.5" customHeight="1" spans="1:1">
      <c r="A717" s="21"/>
    </row>
    <row r="718" ht="13.5" customHeight="1" spans="1:1">
      <c r="A718" s="21"/>
    </row>
    <row r="719" ht="13.5" customHeight="1" spans="1:1">
      <c r="A719" s="21"/>
    </row>
    <row r="720" ht="13.5" customHeight="1" spans="1:1">
      <c r="A720" s="21"/>
    </row>
    <row r="721" ht="13.5" customHeight="1" spans="1:1">
      <c r="A721" s="21"/>
    </row>
    <row r="722" ht="13.5" customHeight="1" spans="1:1">
      <c r="A722" s="21"/>
    </row>
    <row r="723" ht="13.5" customHeight="1" spans="1:1">
      <c r="A723" s="21"/>
    </row>
    <row r="724" ht="13.5" customHeight="1" spans="1:1">
      <c r="A724" s="21"/>
    </row>
    <row r="725" ht="13.5" customHeight="1" spans="1:1">
      <c r="A725" s="21"/>
    </row>
    <row r="726" ht="13.5" customHeight="1" spans="1:1">
      <c r="A726" s="21"/>
    </row>
    <row r="727" ht="13.5" customHeight="1" spans="1:1">
      <c r="A727" s="21"/>
    </row>
    <row r="728" ht="13.5" customHeight="1" spans="1:1">
      <c r="A728" s="21"/>
    </row>
    <row r="729" ht="13.5" customHeight="1" spans="1:1">
      <c r="A729" s="21"/>
    </row>
    <row r="730" ht="13.5" customHeight="1" spans="1:1">
      <c r="A730" s="21"/>
    </row>
    <row r="731" ht="13.5" customHeight="1" spans="1:1">
      <c r="A731" s="21"/>
    </row>
    <row r="732" ht="13.5" customHeight="1" spans="1:1">
      <c r="A732" s="21"/>
    </row>
    <row r="733" ht="13.5" customHeight="1" spans="1:1">
      <c r="A733" s="21"/>
    </row>
    <row r="734" ht="13.5" customHeight="1" spans="1:1">
      <c r="A734" s="21"/>
    </row>
    <row r="735" ht="13.5" customHeight="1" spans="1:1">
      <c r="A735" s="21"/>
    </row>
    <row r="736" ht="13.5" customHeight="1" spans="1:1">
      <c r="A736" s="21"/>
    </row>
    <row r="737" ht="13.5" customHeight="1" spans="1:1">
      <c r="A737" s="21"/>
    </row>
    <row r="738" ht="13.5" customHeight="1" spans="1:1">
      <c r="A738" s="21"/>
    </row>
    <row r="739" ht="13.5" customHeight="1" spans="1:1">
      <c r="A739" s="21"/>
    </row>
    <row r="740" ht="13.5" customHeight="1" spans="1:1">
      <c r="A740" s="21"/>
    </row>
    <row r="741" ht="13.5" customHeight="1" spans="1:1">
      <c r="A741" s="21"/>
    </row>
    <row r="742" ht="13.5" customHeight="1" spans="1:1">
      <c r="A742" s="21"/>
    </row>
    <row r="743" ht="13.5" customHeight="1" spans="1:1">
      <c r="A743" s="21"/>
    </row>
    <row r="744" ht="13.5" customHeight="1" spans="1:1">
      <c r="A744" s="21"/>
    </row>
    <row r="745" ht="13.5" customHeight="1" spans="1:1">
      <c r="A745" s="21"/>
    </row>
    <row r="746" ht="13.5" customHeight="1" spans="1:1">
      <c r="A746" s="21"/>
    </row>
    <row r="747" ht="13.5" customHeight="1" spans="1:1">
      <c r="A747" s="21"/>
    </row>
    <row r="748" ht="13.5" customHeight="1" spans="1:1">
      <c r="A748" s="21"/>
    </row>
    <row r="749" ht="13.5" customHeight="1" spans="1:1">
      <c r="A749" s="21"/>
    </row>
    <row r="750" ht="13.5" customHeight="1" spans="1:1">
      <c r="A750" s="21"/>
    </row>
    <row r="751" ht="13.5" customHeight="1" spans="1:1">
      <c r="A751" s="21"/>
    </row>
    <row r="752" ht="13.5" customHeight="1" spans="1:1">
      <c r="A752" s="21"/>
    </row>
    <row r="753" ht="13.5" customHeight="1" spans="1:1">
      <c r="A753" s="21"/>
    </row>
    <row r="754" ht="13.5" customHeight="1" spans="1:1">
      <c r="A754" s="21"/>
    </row>
    <row r="755" ht="13.5" customHeight="1" spans="1:1">
      <c r="A755" s="21"/>
    </row>
    <row r="756" ht="13.5" customHeight="1" spans="1:1">
      <c r="A756" s="21"/>
    </row>
    <row r="757" ht="13.5" customHeight="1" spans="1:1">
      <c r="A757" s="21"/>
    </row>
    <row r="758" ht="13.5" customHeight="1" spans="1:1">
      <c r="A758" s="21"/>
    </row>
    <row r="759" ht="13.5" customHeight="1" spans="1:1">
      <c r="A759" s="21"/>
    </row>
    <row r="760" ht="13.5" customHeight="1" spans="1:1">
      <c r="A760" s="21"/>
    </row>
    <row r="761" ht="13.5" customHeight="1" spans="1:1">
      <c r="A761" s="21"/>
    </row>
    <row r="762" ht="13.5" customHeight="1" spans="1:1">
      <c r="A762" s="21"/>
    </row>
    <row r="763" ht="13.5" customHeight="1" spans="1:1">
      <c r="A763" s="21"/>
    </row>
    <row r="764" ht="13.5" customHeight="1" spans="1:1">
      <c r="A764" s="21"/>
    </row>
    <row r="765" ht="13.5" customHeight="1" spans="1:1">
      <c r="A765" s="21"/>
    </row>
    <row r="766" ht="13.5" customHeight="1" spans="1:1">
      <c r="A766" s="21"/>
    </row>
    <row r="767" ht="13.5" customHeight="1" spans="1:1">
      <c r="A767" s="21"/>
    </row>
    <row r="768" ht="13.5" customHeight="1" spans="1:1">
      <c r="A768" s="21"/>
    </row>
    <row r="769" ht="13.5" customHeight="1" spans="1:1">
      <c r="A769" s="21"/>
    </row>
    <row r="770" ht="13.5" customHeight="1" spans="1:1">
      <c r="A770" s="21"/>
    </row>
    <row r="771" ht="13.5" customHeight="1" spans="1:1">
      <c r="A771" s="21"/>
    </row>
    <row r="772" ht="13.5" customHeight="1" spans="1:1">
      <c r="A772" s="21"/>
    </row>
    <row r="773" ht="13.5" customHeight="1" spans="1:1">
      <c r="A773" s="21"/>
    </row>
    <row r="774" ht="13.5" customHeight="1" spans="1:1">
      <c r="A774" s="21"/>
    </row>
    <row r="775" ht="13.5" customHeight="1" spans="1:1">
      <c r="A775" s="21"/>
    </row>
    <row r="776" ht="13.5" customHeight="1" spans="1:1">
      <c r="A776" s="21"/>
    </row>
    <row r="777" ht="13.5" customHeight="1" spans="1:1">
      <c r="A777" s="21"/>
    </row>
    <row r="778" ht="13.5" customHeight="1" spans="1:1">
      <c r="A778" s="21"/>
    </row>
    <row r="779" ht="13.5" customHeight="1" spans="1:1">
      <c r="A779" s="21"/>
    </row>
    <row r="780" ht="13.5" customHeight="1" spans="1:1">
      <c r="A780" s="21"/>
    </row>
    <row r="781" ht="13.5" customHeight="1" spans="1:1">
      <c r="A781" s="21"/>
    </row>
    <row r="782" ht="13.5" customHeight="1" spans="1:1">
      <c r="A782" s="21"/>
    </row>
    <row r="783" ht="13.5" customHeight="1" spans="1:1">
      <c r="A783" s="21"/>
    </row>
    <row r="784" ht="13.5" customHeight="1" spans="1:1">
      <c r="A784" s="21"/>
    </row>
    <row r="785" ht="13.5" customHeight="1" spans="1:1">
      <c r="A785" s="21"/>
    </row>
    <row r="786" ht="13.5" customHeight="1" spans="1:1">
      <c r="A786" s="21"/>
    </row>
    <row r="787" ht="13.5" customHeight="1" spans="1:1">
      <c r="A787" s="21"/>
    </row>
    <row r="788" ht="13.5" customHeight="1" spans="1:1">
      <c r="A788" s="21"/>
    </row>
    <row r="789" ht="13.5" customHeight="1" spans="1:1">
      <c r="A789" s="21"/>
    </row>
    <row r="790" ht="13.5" customHeight="1" spans="1:1">
      <c r="A790" s="21"/>
    </row>
    <row r="791" ht="13.5" customHeight="1" spans="1:1">
      <c r="A791" s="21"/>
    </row>
    <row r="792" ht="13.5" customHeight="1" spans="1:1">
      <c r="A792" s="21"/>
    </row>
    <row r="793" ht="13.5" customHeight="1" spans="1:1">
      <c r="A793" s="21"/>
    </row>
    <row r="794" ht="13.5" customHeight="1" spans="1:1">
      <c r="A794" s="21"/>
    </row>
    <row r="795" ht="13.5" customHeight="1" spans="1:1">
      <c r="A795" s="21"/>
    </row>
    <row r="796" ht="13.5" customHeight="1" spans="1:1">
      <c r="A796" s="21"/>
    </row>
    <row r="797" ht="13.5" customHeight="1" spans="1:1">
      <c r="A797" s="21"/>
    </row>
    <row r="798" ht="13.5" customHeight="1" spans="1:1">
      <c r="A798" s="21"/>
    </row>
    <row r="799" ht="13.5" customHeight="1" spans="1:1">
      <c r="A799" s="21"/>
    </row>
    <row r="800" ht="13.5" customHeight="1" spans="1:1">
      <c r="A800" s="21"/>
    </row>
    <row r="801" ht="13.5" customHeight="1" spans="1:1">
      <c r="A801" s="21"/>
    </row>
    <row r="802" ht="13.5" customHeight="1" spans="1:1">
      <c r="A802" s="21"/>
    </row>
    <row r="803" ht="13.5" customHeight="1" spans="1:1">
      <c r="A803" s="21"/>
    </row>
    <row r="804" ht="13.5" customHeight="1" spans="1:1">
      <c r="A804" s="21"/>
    </row>
    <row r="805" ht="13.5" customHeight="1" spans="1:1">
      <c r="A805" s="21"/>
    </row>
    <row r="806" ht="13.5" customHeight="1" spans="1:1">
      <c r="A806" s="21"/>
    </row>
    <row r="807" ht="13.5" customHeight="1" spans="1:1">
      <c r="A807" s="21"/>
    </row>
    <row r="808" ht="13.5" customHeight="1" spans="1:1">
      <c r="A808" s="21"/>
    </row>
    <row r="809" ht="13.5" customHeight="1" spans="1:1">
      <c r="A809" s="21"/>
    </row>
    <row r="810" ht="13.5" customHeight="1" spans="1:1">
      <c r="A810" s="21"/>
    </row>
    <row r="811" ht="13.5" customHeight="1" spans="1:1">
      <c r="A811" s="21"/>
    </row>
    <row r="812" ht="13.5" customHeight="1" spans="1:1">
      <c r="A812" s="21"/>
    </row>
    <row r="813" ht="13.5" customHeight="1" spans="1:1">
      <c r="A813" s="21"/>
    </row>
    <row r="814" ht="13.5" customHeight="1" spans="1:1">
      <c r="A814" s="21"/>
    </row>
    <row r="815" ht="13.5" customHeight="1" spans="1:1">
      <c r="A815" s="21"/>
    </row>
    <row r="816" ht="13.5" customHeight="1" spans="1:1">
      <c r="A816" s="21"/>
    </row>
    <row r="817" ht="13.5" customHeight="1" spans="1:1">
      <c r="A817" s="21"/>
    </row>
    <row r="818" ht="13.5" customHeight="1" spans="1:1">
      <c r="A818" s="21"/>
    </row>
    <row r="819" ht="13.5" customHeight="1" spans="1:1">
      <c r="A819" s="21"/>
    </row>
    <row r="820" ht="13.5" customHeight="1" spans="1:1">
      <c r="A820" s="21"/>
    </row>
    <row r="821" ht="13.5" customHeight="1" spans="1:1">
      <c r="A821" s="21"/>
    </row>
    <row r="822" ht="13.5" customHeight="1" spans="1:1">
      <c r="A822" s="21"/>
    </row>
    <row r="823" ht="13.5" customHeight="1" spans="1:1">
      <c r="A823" s="21"/>
    </row>
    <row r="824" ht="13.5" customHeight="1" spans="1:1">
      <c r="A824" s="21"/>
    </row>
    <row r="825" ht="13.5" customHeight="1" spans="1:1">
      <c r="A825" s="21"/>
    </row>
    <row r="826" ht="13.5" customHeight="1" spans="1:1">
      <c r="A826" s="21"/>
    </row>
    <row r="827" ht="13.5" customHeight="1" spans="1:1">
      <c r="A827" s="21"/>
    </row>
    <row r="828" ht="13.5" customHeight="1" spans="1:1">
      <c r="A828" s="21"/>
    </row>
    <row r="829" ht="13.5" customHeight="1" spans="1:1">
      <c r="A829" s="21"/>
    </row>
    <row r="830" ht="13.5" customHeight="1" spans="1:1">
      <c r="A830" s="21"/>
    </row>
    <row r="831" ht="13.5" customHeight="1" spans="1:1">
      <c r="A831" s="21"/>
    </row>
    <row r="832" ht="13.5" customHeight="1" spans="1:1">
      <c r="A832" s="21"/>
    </row>
    <row r="833" ht="13.5" customHeight="1" spans="1:1">
      <c r="A833" s="21"/>
    </row>
    <row r="834" ht="13.5" customHeight="1" spans="1:1">
      <c r="A834" s="21"/>
    </row>
    <row r="835" ht="13.5" customHeight="1" spans="1:1">
      <c r="A835" s="21"/>
    </row>
    <row r="836" ht="13.5" customHeight="1" spans="1:1">
      <c r="A836" s="21"/>
    </row>
    <row r="837" ht="13.5" customHeight="1" spans="1:1">
      <c r="A837" s="21"/>
    </row>
    <row r="838" ht="13.5" customHeight="1" spans="1:1">
      <c r="A838" s="21"/>
    </row>
    <row r="839" ht="13.5" customHeight="1" spans="1:1">
      <c r="A839" s="21"/>
    </row>
    <row r="840" ht="13.5" customHeight="1" spans="1:1">
      <c r="A840" s="21"/>
    </row>
    <row r="841" ht="13.5" customHeight="1" spans="1:1">
      <c r="A841" s="21"/>
    </row>
    <row r="842" ht="13.5" customHeight="1" spans="1:1">
      <c r="A842" s="21"/>
    </row>
    <row r="843" ht="13.5" customHeight="1" spans="1:1">
      <c r="A843" s="21"/>
    </row>
    <row r="844" ht="13.5" customHeight="1" spans="1:1">
      <c r="A844" s="21"/>
    </row>
    <row r="845" ht="13.5" customHeight="1" spans="1:1">
      <c r="A845" s="21"/>
    </row>
    <row r="846" ht="13.5" customHeight="1" spans="1:1">
      <c r="A846" s="21"/>
    </row>
    <row r="847" ht="13.5" customHeight="1" spans="1:1">
      <c r="A847" s="21"/>
    </row>
    <row r="848" ht="13.5" customHeight="1" spans="1:1">
      <c r="A848" s="21"/>
    </row>
    <row r="849" ht="13.5" customHeight="1" spans="1:1">
      <c r="A849" s="21"/>
    </row>
    <row r="850" ht="13.5" customHeight="1" spans="1:1">
      <c r="A850" s="21"/>
    </row>
    <row r="851" ht="13.5" customHeight="1" spans="1:1">
      <c r="A851" s="21"/>
    </row>
    <row r="852" ht="13.5" customHeight="1" spans="1:1">
      <c r="A852" s="21"/>
    </row>
    <row r="853" ht="13.5" customHeight="1" spans="1:1">
      <c r="A853" s="21"/>
    </row>
    <row r="854" ht="13.5" customHeight="1" spans="1:1">
      <c r="A854" s="21"/>
    </row>
    <row r="855" ht="13.5" customHeight="1" spans="1:1">
      <c r="A855" s="21"/>
    </row>
    <row r="856" ht="13.5" customHeight="1" spans="1:1">
      <c r="A856" s="21"/>
    </row>
    <row r="857" ht="13.5" customHeight="1" spans="1:1">
      <c r="A857" s="21"/>
    </row>
    <row r="858" ht="13.5" customHeight="1" spans="1:1">
      <c r="A858" s="21"/>
    </row>
    <row r="859" ht="13.5" customHeight="1" spans="1:1">
      <c r="A859" s="21"/>
    </row>
    <row r="860" ht="13.5" customHeight="1" spans="1:1">
      <c r="A860" s="21"/>
    </row>
    <row r="861" ht="13.5" customHeight="1" spans="1:1">
      <c r="A861" s="21"/>
    </row>
    <row r="862" ht="13.5" customHeight="1" spans="1:1">
      <c r="A862" s="21"/>
    </row>
    <row r="863" ht="13.5" customHeight="1" spans="1:1">
      <c r="A863" s="21"/>
    </row>
    <row r="864" ht="13.5" customHeight="1" spans="1:1">
      <c r="A864" s="21"/>
    </row>
    <row r="865" ht="13.5" customHeight="1" spans="1:1">
      <c r="A865" s="21"/>
    </row>
    <row r="866" ht="13.5" customHeight="1" spans="1:1">
      <c r="A866" s="21"/>
    </row>
    <row r="867" ht="13.5" customHeight="1" spans="1:1">
      <c r="A867" s="21"/>
    </row>
    <row r="868" ht="13.5" customHeight="1" spans="1:1">
      <c r="A868" s="21"/>
    </row>
    <row r="869" ht="13.5" customHeight="1" spans="1:1">
      <c r="A869" s="21"/>
    </row>
    <row r="870" ht="13.5" customHeight="1" spans="1:1">
      <c r="A870" s="21"/>
    </row>
    <row r="871" ht="13.5" customHeight="1" spans="1:1">
      <c r="A871" s="21"/>
    </row>
    <row r="872" ht="13.5" customHeight="1" spans="1:1">
      <c r="A872" s="21"/>
    </row>
    <row r="873" ht="13.5" customHeight="1" spans="1:1">
      <c r="A873" s="21"/>
    </row>
    <row r="874" ht="13.5" customHeight="1" spans="1:1">
      <c r="A874" s="21"/>
    </row>
    <row r="875" ht="13.5" customHeight="1" spans="1:1">
      <c r="A875" s="21"/>
    </row>
    <row r="876" ht="13.5" customHeight="1" spans="1:1">
      <c r="A876" s="21"/>
    </row>
    <row r="877" ht="13.5" customHeight="1" spans="1:1">
      <c r="A877" s="21"/>
    </row>
    <row r="878" ht="13.5" customHeight="1" spans="1:1">
      <c r="A878" s="21"/>
    </row>
    <row r="879" ht="13.5" customHeight="1" spans="1:1">
      <c r="A879" s="21"/>
    </row>
    <row r="880" ht="13.5" customHeight="1" spans="1:1">
      <c r="A880" s="21"/>
    </row>
    <row r="881" ht="13.5" customHeight="1" spans="1:1">
      <c r="A881" s="21"/>
    </row>
    <row r="882" ht="13.5" customHeight="1" spans="1:1">
      <c r="A882" s="21"/>
    </row>
    <row r="883" ht="13.5" customHeight="1" spans="1:1">
      <c r="A883" s="21"/>
    </row>
    <row r="884" ht="13.5" customHeight="1" spans="1:1">
      <c r="A884" s="21"/>
    </row>
    <row r="885" ht="13.5" customHeight="1" spans="1:1">
      <c r="A885" s="21"/>
    </row>
    <row r="886" ht="13.5" customHeight="1" spans="1:1">
      <c r="A886" s="21"/>
    </row>
    <row r="887" ht="13.5" customHeight="1" spans="1:1">
      <c r="A887" s="21"/>
    </row>
    <row r="888" ht="13.5" customHeight="1" spans="1:1">
      <c r="A888" s="21"/>
    </row>
    <row r="889" ht="13.5" customHeight="1" spans="1:1">
      <c r="A889" s="21"/>
    </row>
    <row r="890" ht="13.5" customHeight="1" spans="1:1">
      <c r="A890" s="21"/>
    </row>
    <row r="891" ht="13.5" customHeight="1" spans="1:1">
      <c r="A891" s="21"/>
    </row>
    <row r="892" ht="13.5" customHeight="1" spans="1:1">
      <c r="A892" s="21"/>
    </row>
    <row r="893" ht="13.5" customHeight="1" spans="1:1">
      <c r="A893" s="21"/>
    </row>
    <row r="894" ht="13.5" customHeight="1" spans="1:1">
      <c r="A894" s="21"/>
    </row>
    <row r="895" ht="13.5" customHeight="1" spans="1:1">
      <c r="A895" s="21"/>
    </row>
    <row r="896" ht="13.5" customHeight="1" spans="1:1">
      <c r="A896" s="21"/>
    </row>
    <row r="897" ht="13.5" customHeight="1" spans="1:1">
      <c r="A897" s="21"/>
    </row>
    <row r="898" ht="13.5" customHeight="1" spans="1:1">
      <c r="A898" s="21"/>
    </row>
    <row r="899" ht="13.5" customHeight="1" spans="1:1">
      <c r="A899" s="21"/>
    </row>
    <row r="900" ht="13.5" customHeight="1" spans="1:1">
      <c r="A900" s="21"/>
    </row>
    <row r="901" ht="13.5" customHeight="1" spans="1:1">
      <c r="A901" s="21"/>
    </row>
    <row r="902" ht="13.5" customHeight="1" spans="1:1">
      <c r="A902" s="21"/>
    </row>
    <row r="903" ht="13.5" customHeight="1" spans="1:1">
      <c r="A903" s="21"/>
    </row>
    <row r="904" ht="13.5" customHeight="1" spans="1:1">
      <c r="A904" s="21"/>
    </row>
    <row r="905" ht="13.5" customHeight="1" spans="1:1">
      <c r="A905" s="21"/>
    </row>
    <row r="906" ht="13.5" customHeight="1" spans="1:1">
      <c r="A906" s="21"/>
    </row>
    <row r="907" ht="13.5" customHeight="1" spans="1:1">
      <c r="A907" s="21"/>
    </row>
    <row r="908" ht="13.5" customHeight="1" spans="1:1">
      <c r="A908" s="21"/>
    </row>
    <row r="909" ht="13.5" customHeight="1" spans="1:1">
      <c r="A909" s="21"/>
    </row>
    <row r="910" ht="13.5" customHeight="1" spans="1:1">
      <c r="A910" s="21"/>
    </row>
    <row r="911" ht="13.5" customHeight="1" spans="1:1">
      <c r="A911" s="21"/>
    </row>
    <row r="912" ht="13.5" customHeight="1" spans="1:1">
      <c r="A912" s="21"/>
    </row>
    <row r="913" ht="13.5" customHeight="1" spans="1:1">
      <c r="A913" s="21"/>
    </row>
    <row r="914" ht="13.5" customHeight="1" spans="1:1">
      <c r="A914" s="21"/>
    </row>
    <row r="915" ht="13.5" customHeight="1" spans="1:1">
      <c r="A915" s="21"/>
    </row>
    <row r="916" ht="13.5" customHeight="1" spans="1:1">
      <c r="A916" s="21"/>
    </row>
    <row r="917" ht="13.5" customHeight="1" spans="1:1">
      <c r="A917" s="21"/>
    </row>
    <row r="918" ht="13.5" customHeight="1" spans="1:1">
      <c r="A918" s="21"/>
    </row>
    <row r="919" ht="13.5" customHeight="1" spans="1:1">
      <c r="A919" s="21"/>
    </row>
    <row r="920" ht="13.5" customHeight="1" spans="1:1">
      <c r="A920" s="21"/>
    </row>
    <row r="921" ht="13.5" customHeight="1" spans="1:1">
      <c r="A921" s="21"/>
    </row>
    <row r="922" ht="13.5" customHeight="1" spans="1:1">
      <c r="A922" s="21"/>
    </row>
    <row r="923" ht="13.5" customHeight="1" spans="1:1">
      <c r="A923" s="21"/>
    </row>
    <row r="924" ht="13.5" customHeight="1" spans="1:1">
      <c r="A924" s="21"/>
    </row>
    <row r="925" ht="13.5" customHeight="1" spans="1:1">
      <c r="A925" s="21"/>
    </row>
    <row r="926" ht="13.5" customHeight="1" spans="1:1">
      <c r="A926" s="21"/>
    </row>
    <row r="927" ht="13.5" customHeight="1" spans="1:1">
      <c r="A927" s="21"/>
    </row>
    <row r="928" ht="13.5" customHeight="1" spans="1:1">
      <c r="A928" s="21"/>
    </row>
    <row r="929" ht="13.5" customHeight="1" spans="1:1">
      <c r="A929" s="21"/>
    </row>
    <row r="930" ht="13.5" customHeight="1" spans="1:1">
      <c r="A930" s="21"/>
    </row>
    <row r="931" ht="13.5" customHeight="1" spans="1:1">
      <c r="A931" s="21"/>
    </row>
    <row r="932" ht="13.5" customHeight="1" spans="1:1">
      <c r="A932" s="21"/>
    </row>
    <row r="933" ht="13.5" customHeight="1" spans="1:1">
      <c r="A933" s="21"/>
    </row>
    <row r="934" ht="13.5" customHeight="1" spans="1:1">
      <c r="A934" s="21"/>
    </row>
    <row r="935" ht="13.5" customHeight="1" spans="1:1">
      <c r="A935" s="21"/>
    </row>
    <row r="936" ht="13.5" customHeight="1" spans="1:1">
      <c r="A936" s="21"/>
    </row>
    <row r="937" ht="13.5" customHeight="1" spans="1:1">
      <c r="A937" s="21"/>
    </row>
    <row r="938" ht="13.5" customHeight="1" spans="1:1">
      <c r="A938" s="21"/>
    </row>
    <row r="939" ht="13.5" customHeight="1" spans="1:1">
      <c r="A939" s="21"/>
    </row>
    <row r="940" ht="13.5" customHeight="1" spans="1:1">
      <c r="A940" s="21"/>
    </row>
    <row r="941" ht="13.5" customHeight="1" spans="1:1">
      <c r="A941" s="21"/>
    </row>
    <row r="942" ht="13.5" customHeight="1" spans="1:1">
      <c r="A942" s="21"/>
    </row>
    <row r="943" ht="13.5" customHeight="1" spans="1:1">
      <c r="A943" s="21"/>
    </row>
    <row r="944" ht="13.5" customHeight="1" spans="1:1">
      <c r="A944" s="21"/>
    </row>
    <row r="945" ht="13.5" customHeight="1" spans="1:1">
      <c r="A945" s="21"/>
    </row>
    <row r="946" ht="13.5" customHeight="1" spans="1:1">
      <c r="A946" s="21"/>
    </row>
    <row r="947" ht="13.5" customHeight="1" spans="1:1">
      <c r="A947" s="21"/>
    </row>
    <row r="948" ht="13.5" customHeight="1" spans="1:1">
      <c r="A948" s="21"/>
    </row>
    <row r="949" ht="13.5" customHeight="1" spans="1:1">
      <c r="A949" s="21"/>
    </row>
    <row r="950" ht="13.5" customHeight="1" spans="1:1">
      <c r="A950" s="21"/>
    </row>
    <row r="951" ht="13.5" customHeight="1" spans="1:1">
      <c r="A951" s="21"/>
    </row>
    <row r="952" ht="13.5" customHeight="1" spans="1:1">
      <c r="A952" s="21"/>
    </row>
    <row r="953" ht="13.5" customHeight="1" spans="1:1">
      <c r="A953" s="21"/>
    </row>
    <row r="954" ht="13.5" customHeight="1" spans="1:1">
      <c r="A954" s="21"/>
    </row>
    <row r="955" ht="13.5" customHeight="1" spans="1:1">
      <c r="A955" s="21"/>
    </row>
    <row r="956" ht="13.5" customHeight="1" spans="1:1">
      <c r="A956" s="21"/>
    </row>
    <row r="957" ht="13.5" customHeight="1" spans="1:1">
      <c r="A957" s="21"/>
    </row>
    <row r="958" ht="13.5" customHeight="1" spans="1:1">
      <c r="A958" s="21"/>
    </row>
    <row r="959" ht="13.5" customHeight="1" spans="1:1">
      <c r="A959" s="21"/>
    </row>
    <row r="960" ht="13.5" customHeight="1" spans="1:1">
      <c r="A960" s="21"/>
    </row>
    <row r="961" ht="13.5" customHeight="1" spans="1:1">
      <c r="A961" s="21"/>
    </row>
    <row r="962" ht="13.5" customHeight="1" spans="1:1">
      <c r="A962" s="21"/>
    </row>
    <row r="963" ht="13.5" customHeight="1" spans="1:1">
      <c r="A963" s="21"/>
    </row>
    <row r="964" ht="13.5" customHeight="1" spans="1:1">
      <c r="A964" s="21"/>
    </row>
    <row r="965" ht="13.5" customHeight="1" spans="1:1">
      <c r="A965" s="21"/>
    </row>
    <row r="966" ht="13.5" customHeight="1" spans="1:1">
      <c r="A966" s="21"/>
    </row>
    <row r="967" ht="13.5" customHeight="1" spans="1:1">
      <c r="A967" s="21"/>
    </row>
    <row r="968" ht="13.5" customHeight="1" spans="1:1">
      <c r="A968" s="21"/>
    </row>
    <row r="969" ht="13.5" customHeight="1" spans="1:1">
      <c r="A969" s="21"/>
    </row>
    <row r="970" ht="13.5" customHeight="1" spans="1:1">
      <c r="A970" s="21"/>
    </row>
    <row r="971" ht="13.5" customHeight="1" spans="1:1">
      <c r="A971" s="21"/>
    </row>
    <row r="972" ht="13.5" customHeight="1" spans="1:1">
      <c r="A972" s="21"/>
    </row>
    <row r="973" ht="13.5" customHeight="1" spans="1:1">
      <c r="A973" s="21"/>
    </row>
    <row r="974" ht="13.5" customHeight="1" spans="1:1">
      <c r="A974" s="21"/>
    </row>
    <row r="975" ht="13.5" customHeight="1" spans="1:1">
      <c r="A975" s="21"/>
    </row>
    <row r="976" ht="13.5" customHeight="1" spans="1:1">
      <c r="A976" s="21"/>
    </row>
    <row r="977" ht="13.5" customHeight="1" spans="1:1">
      <c r="A977" s="21"/>
    </row>
    <row r="978" ht="13.5" customHeight="1" spans="1:1">
      <c r="A978" s="21"/>
    </row>
    <row r="979" ht="13.5" customHeight="1" spans="1:1">
      <c r="A979" s="21"/>
    </row>
    <row r="980" ht="13.5" customHeight="1" spans="1:1">
      <c r="A980" s="21"/>
    </row>
    <row r="981" ht="13.5" customHeight="1" spans="1:1">
      <c r="A981" s="21"/>
    </row>
    <row r="982" ht="13.5" customHeight="1" spans="1:1">
      <c r="A982" s="21"/>
    </row>
    <row r="983" ht="13.5" customHeight="1" spans="1:1">
      <c r="A983" s="21"/>
    </row>
    <row r="984" ht="13.5" customHeight="1" spans="1:1">
      <c r="A984" s="21"/>
    </row>
    <row r="985" ht="13.5" customHeight="1" spans="1:1">
      <c r="A985" s="21"/>
    </row>
    <row r="986" ht="13.5" customHeight="1" spans="1:1">
      <c r="A986" s="21"/>
    </row>
    <row r="987" ht="13.5" customHeight="1" spans="1:1">
      <c r="A987" s="21"/>
    </row>
    <row r="988" ht="13.5" customHeight="1" spans="1:1">
      <c r="A988" s="21"/>
    </row>
    <row r="989" ht="13.5" customHeight="1" spans="1:1">
      <c r="A989" s="21"/>
    </row>
    <row r="990" ht="13.5" customHeight="1" spans="1:1">
      <c r="A990" s="21"/>
    </row>
    <row r="991" ht="13.5" customHeight="1" spans="1:1">
      <c r="A991" s="21"/>
    </row>
    <row r="992" ht="13.5" customHeight="1" spans="1:1">
      <c r="A992" s="21"/>
    </row>
    <row r="993" ht="13.5" customHeight="1" spans="1:1">
      <c r="A993" s="21"/>
    </row>
    <row r="994" ht="13.5" customHeight="1" spans="1:1">
      <c r="A994" s="21"/>
    </row>
    <row r="995" ht="13.5" customHeight="1" spans="1:1">
      <c r="A995" s="21"/>
    </row>
    <row r="996" ht="13.5" customHeight="1" spans="1:1">
      <c r="A996" s="21"/>
    </row>
    <row r="997" ht="13.5" customHeight="1" spans="1:1">
      <c r="A997" s="21"/>
    </row>
    <row r="998" ht="13.5" customHeight="1" spans="1:1">
      <c r="A998" s="21"/>
    </row>
    <row r="999" ht="13.5" customHeight="1" spans="1:1">
      <c r="A999" s="21"/>
    </row>
    <row r="1000" ht="13.5" customHeight="1" spans="1:1">
      <c r="A1000" s="21"/>
    </row>
  </sheetData>
  <pageMargins left="0.7" right="0.7" top="0.75" bottom="0.75" header="0" footer="0"/>
  <pageSetup paperSize="1" orientation="landscape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00"/>
  <sheetViews>
    <sheetView workbookViewId="0">
      <selection activeCell="A1" sqref="A1"/>
    </sheetView>
  </sheetViews>
  <sheetFormatPr defaultColWidth="14.4285714285714" defaultRowHeight="15" customHeight="1" outlineLevelCol="7"/>
  <cols>
    <col min="1" max="1" width="11.2857142857143" customWidth="1"/>
    <col min="2" max="2" width="16.2857142857143" customWidth="1"/>
    <col min="3" max="3" width="36.4285714285714" customWidth="1"/>
    <col min="4" max="4" width="11.2857142857143" customWidth="1"/>
    <col min="5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42095</v>
      </c>
      <c r="B2" s="3" t="s">
        <v>44</v>
      </c>
      <c r="C2" s="3" t="s">
        <v>239</v>
      </c>
      <c r="D2" s="4">
        <v>700</v>
      </c>
    </row>
    <row r="3" ht="13.5" customHeight="1" spans="1:4">
      <c r="A3" s="2">
        <v>42096</v>
      </c>
      <c r="B3" s="3" t="s">
        <v>44</v>
      </c>
      <c r="C3" s="3" t="s">
        <v>86</v>
      </c>
      <c r="D3" s="4">
        <v>150.84</v>
      </c>
    </row>
    <row r="4" ht="13.5" customHeight="1" spans="1:4">
      <c r="A4" s="2">
        <v>42096</v>
      </c>
      <c r="B4" s="3" t="s">
        <v>44</v>
      </c>
      <c r="C4" s="3" t="s">
        <v>196</v>
      </c>
      <c r="D4" s="4">
        <v>14.45</v>
      </c>
    </row>
    <row r="5" ht="13.5" customHeight="1" spans="1:7">
      <c r="A5" s="2">
        <v>42099</v>
      </c>
      <c r="B5" s="3" t="s">
        <v>44</v>
      </c>
      <c r="C5" s="3" t="s">
        <v>363</v>
      </c>
      <c r="D5" s="4">
        <v>51.8</v>
      </c>
      <c r="G5" s="3" t="s">
        <v>286</v>
      </c>
    </row>
    <row r="6" ht="13.5" customHeight="1" spans="1:8">
      <c r="A6" s="2">
        <v>42099</v>
      </c>
      <c r="B6" s="3" t="s">
        <v>44</v>
      </c>
      <c r="C6" s="3" t="s">
        <v>11</v>
      </c>
      <c r="D6" s="4">
        <v>27.85</v>
      </c>
      <c r="G6" s="3" t="s">
        <v>44</v>
      </c>
      <c r="H6" s="4">
        <f>SUM(D2:D11)</f>
        <v>1078.91</v>
      </c>
    </row>
    <row r="7" ht="13.5" customHeight="1" spans="1:8">
      <c r="A7" s="2">
        <v>42099</v>
      </c>
      <c r="B7" s="3" t="s">
        <v>44</v>
      </c>
      <c r="C7" s="3" t="s">
        <v>103</v>
      </c>
      <c r="D7" s="4">
        <v>11.5</v>
      </c>
      <c r="G7" s="3" t="s">
        <v>11</v>
      </c>
      <c r="H7" s="4">
        <f>SUM(D12:D27)</f>
        <v>459.88</v>
      </c>
    </row>
    <row r="8" ht="13.5" customHeight="1" spans="1:8">
      <c r="A8" s="2">
        <v>42106</v>
      </c>
      <c r="B8" s="3" t="s">
        <v>44</v>
      </c>
      <c r="C8" s="3" t="s">
        <v>364</v>
      </c>
      <c r="D8" s="4">
        <v>12</v>
      </c>
      <c r="G8" s="3" t="s">
        <v>68</v>
      </c>
      <c r="H8" s="4">
        <f>SUM(D28:D34)</f>
        <v>407.25</v>
      </c>
    </row>
    <row r="9" ht="13.5" customHeight="1" spans="1:8">
      <c r="A9" s="2">
        <v>42112</v>
      </c>
      <c r="B9" s="3" t="s">
        <v>44</v>
      </c>
      <c r="C9" s="3" t="s">
        <v>365</v>
      </c>
      <c r="D9" s="4">
        <v>31.4</v>
      </c>
      <c r="G9" s="3" t="s">
        <v>197</v>
      </c>
      <c r="H9" s="4">
        <f>D35</f>
        <v>72.76</v>
      </c>
    </row>
    <row r="10" ht="13.5" customHeight="1" spans="1:8">
      <c r="A10" s="2">
        <v>42114</v>
      </c>
      <c r="B10" s="3" t="s">
        <v>44</v>
      </c>
      <c r="C10" s="3" t="s">
        <v>85</v>
      </c>
      <c r="D10" s="4">
        <v>56.8</v>
      </c>
      <c r="G10" s="3" t="s">
        <v>125</v>
      </c>
      <c r="H10" s="4">
        <f>SUM(D36:D38)</f>
        <v>457.57</v>
      </c>
    </row>
    <row r="11" ht="13.5" customHeight="1" spans="1:8">
      <c r="A11" s="2">
        <v>42106</v>
      </c>
      <c r="B11" s="3" t="s">
        <v>44</v>
      </c>
      <c r="C11" s="3" t="s">
        <v>366</v>
      </c>
      <c r="D11" s="4">
        <v>22.27</v>
      </c>
      <c r="G11" s="3" t="s">
        <v>127</v>
      </c>
      <c r="H11" s="4">
        <f>SUM(D40:D43)</f>
        <v>368.4</v>
      </c>
    </row>
    <row r="12" ht="13.5" customHeight="1" spans="1:8">
      <c r="A12" s="2">
        <v>42097</v>
      </c>
      <c r="B12" s="3" t="s">
        <v>11</v>
      </c>
      <c r="C12" s="3" t="s">
        <v>367</v>
      </c>
      <c r="D12" s="4">
        <v>42.35</v>
      </c>
      <c r="G12" s="3" t="s">
        <v>134</v>
      </c>
      <c r="H12" s="4">
        <f>SUM(D34:D37)</f>
        <v>461.41</v>
      </c>
    </row>
    <row r="13" ht="13.5" customHeight="1" spans="1:8">
      <c r="A13" s="2">
        <v>42099</v>
      </c>
      <c r="B13" s="3" t="s">
        <v>11</v>
      </c>
      <c r="C13" s="3" t="s">
        <v>65</v>
      </c>
      <c r="D13" s="4">
        <v>28.3</v>
      </c>
      <c r="G13" s="3" t="s">
        <v>163</v>
      </c>
      <c r="H13" s="4">
        <f>D39</f>
        <v>145</v>
      </c>
    </row>
    <row r="14" ht="13.5" customHeight="1" spans="1:8">
      <c r="A14" s="2">
        <v>42098</v>
      </c>
      <c r="B14" s="3" t="s">
        <v>11</v>
      </c>
      <c r="C14" s="3" t="s">
        <v>368</v>
      </c>
      <c r="D14" s="4">
        <v>20</v>
      </c>
      <c r="G14" s="3" t="s">
        <v>34</v>
      </c>
      <c r="H14" s="4">
        <f>SUM(D44:D47)</f>
        <v>118.67</v>
      </c>
    </row>
    <row r="15" ht="13.5" customHeight="1" spans="1:8">
      <c r="A15" s="2">
        <v>42104</v>
      </c>
      <c r="B15" s="3" t="s">
        <v>11</v>
      </c>
      <c r="C15" s="3" t="s">
        <v>215</v>
      </c>
      <c r="D15" s="4">
        <v>7.2</v>
      </c>
      <c r="G15" s="3" t="s">
        <v>36</v>
      </c>
      <c r="H15" s="4">
        <f>SUM(D48:D59)</f>
        <v>4172.43</v>
      </c>
    </row>
    <row r="16" ht="13.5" customHeight="1" spans="1:8">
      <c r="A16" s="2">
        <v>42105</v>
      </c>
      <c r="B16" s="3" t="s">
        <v>11</v>
      </c>
      <c r="C16" s="3" t="s">
        <v>215</v>
      </c>
      <c r="D16" s="4">
        <v>15.3</v>
      </c>
      <c r="G16" s="3" t="s">
        <v>39</v>
      </c>
      <c r="H16" s="4">
        <f>SUM(D60:D67)</f>
        <v>537.06</v>
      </c>
    </row>
    <row r="17" ht="13.5" customHeight="1" spans="1:8">
      <c r="A17" s="2">
        <v>42096</v>
      </c>
      <c r="B17" s="3" t="s">
        <v>11</v>
      </c>
      <c r="C17" s="3" t="s">
        <v>112</v>
      </c>
      <c r="D17" s="4">
        <v>28</v>
      </c>
      <c r="G17" s="3" t="s">
        <v>294</v>
      </c>
      <c r="H17" s="4">
        <f>0</f>
        <v>0</v>
      </c>
    </row>
    <row r="18" ht="13.5" customHeight="1" spans="1:4">
      <c r="A18" s="2">
        <v>42106</v>
      </c>
      <c r="B18" s="3" t="s">
        <v>11</v>
      </c>
      <c r="C18" s="3" t="s">
        <v>369</v>
      </c>
      <c r="D18" s="4">
        <v>23.9</v>
      </c>
    </row>
    <row r="19" ht="13.5" customHeight="1" spans="1:4">
      <c r="A19" s="2">
        <v>42099</v>
      </c>
      <c r="B19" s="3" t="s">
        <v>11</v>
      </c>
      <c r="C19" s="3" t="s">
        <v>118</v>
      </c>
      <c r="D19" s="4">
        <v>11.9</v>
      </c>
    </row>
    <row r="20" ht="13.5" customHeight="1" spans="1:4">
      <c r="A20" s="2">
        <v>42095</v>
      </c>
      <c r="B20" s="3" t="s">
        <v>11</v>
      </c>
      <c r="C20" s="3" t="s">
        <v>60</v>
      </c>
      <c r="D20" s="4">
        <v>140</v>
      </c>
    </row>
    <row r="21" ht="13.5" customHeight="1" spans="1:4">
      <c r="A21" s="2">
        <v>42124</v>
      </c>
      <c r="B21" s="3" t="s">
        <v>11</v>
      </c>
      <c r="C21" s="3" t="s">
        <v>148</v>
      </c>
      <c r="D21" s="4">
        <v>43.3</v>
      </c>
    </row>
    <row r="22" ht="13.5" customHeight="1" spans="1:4">
      <c r="A22" s="2">
        <v>42111</v>
      </c>
      <c r="B22" s="3" t="s">
        <v>11</v>
      </c>
      <c r="C22" s="3" t="s">
        <v>370</v>
      </c>
      <c r="D22" s="4">
        <v>18</v>
      </c>
    </row>
    <row r="23" ht="13.5" customHeight="1" spans="1:4">
      <c r="A23" s="2">
        <v>42113</v>
      </c>
      <c r="B23" s="3" t="s">
        <v>11</v>
      </c>
      <c r="C23" s="3" t="s">
        <v>187</v>
      </c>
      <c r="D23" s="4">
        <v>27</v>
      </c>
    </row>
    <row r="24" ht="13.5" customHeight="1" spans="1:4">
      <c r="A24" s="2">
        <v>42114</v>
      </c>
      <c r="B24" s="3" t="s">
        <v>11</v>
      </c>
      <c r="C24" s="3" t="s">
        <v>252</v>
      </c>
      <c r="D24" s="4">
        <v>9.8</v>
      </c>
    </row>
    <row r="25" ht="13.5" customHeight="1" spans="1:4">
      <c r="A25" s="2">
        <v>42116</v>
      </c>
      <c r="B25" s="3" t="s">
        <v>11</v>
      </c>
      <c r="C25" s="3" t="s">
        <v>371</v>
      </c>
      <c r="D25" s="4">
        <v>28.5</v>
      </c>
    </row>
    <row r="26" ht="13.5" customHeight="1" spans="1:4">
      <c r="A26" s="2">
        <v>42128</v>
      </c>
      <c r="B26" s="3" t="s">
        <v>11</v>
      </c>
      <c r="C26" s="3" t="s">
        <v>215</v>
      </c>
      <c r="D26" s="4">
        <v>4.68</v>
      </c>
    </row>
    <row r="27" ht="13.5" customHeight="1" spans="1:4">
      <c r="A27" s="2">
        <v>42106</v>
      </c>
      <c r="B27" s="3" t="s">
        <v>11</v>
      </c>
      <c r="C27" s="3" t="s">
        <v>215</v>
      </c>
      <c r="D27" s="4">
        <v>11.65</v>
      </c>
    </row>
    <row r="28" ht="13.5" customHeight="1" spans="1:4">
      <c r="A28" s="2">
        <v>42106</v>
      </c>
      <c r="B28" s="3" t="s">
        <v>68</v>
      </c>
      <c r="C28" s="3" t="s">
        <v>20</v>
      </c>
      <c r="D28" s="4">
        <v>68.1</v>
      </c>
    </row>
    <row r="29" ht="13.5" customHeight="1" spans="1:4">
      <c r="A29" s="2">
        <v>42104</v>
      </c>
      <c r="B29" s="3" t="s">
        <v>68</v>
      </c>
      <c r="C29" s="3" t="s">
        <v>349</v>
      </c>
      <c r="D29" s="4">
        <v>63.55</v>
      </c>
    </row>
    <row r="30" ht="13.5" customHeight="1" spans="1:4">
      <c r="A30" s="2">
        <v>42099</v>
      </c>
      <c r="B30" s="3" t="s">
        <v>68</v>
      </c>
      <c r="C30" s="3" t="s">
        <v>22</v>
      </c>
      <c r="D30" s="4">
        <v>12.35</v>
      </c>
    </row>
    <row r="31" ht="13.5" customHeight="1" spans="1:4">
      <c r="A31" s="2">
        <v>42098</v>
      </c>
      <c r="B31" s="3" t="s">
        <v>68</v>
      </c>
      <c r="C31" s="3" t="s">
        <v>20</v>
      </c>
      <c r="D31" s="4">
        <v>77.2</v>
      </c>
    </row>
    <row r="32" ht="13.5" customHeight="1" spans="1:4">
      <c r="A32" s="2">
        <v>42121</v>
      </c>
      <c r="B32" s="3" t="s">
        <v>68</v>
      </c>
      <c r="C32" s="3" t="s">
        <v>372</v>
      </c>
      <c r="D32" s="4">
        <v>16.25</v>
      </c>
    </row>
    <row r="33" ht="13.5" customHeight="1" spans="1:4">
      <c r="A33" s="2">
        <v>42121</v>
      </c>
      <c r="B33" s="3" t="s">
        <v>68</v>
      </c>
      <c r="C33" s="3" t="s">
        <v>20</v>
      </c>
      <c r="D33" s="4">
        <v>76.65</v>
      </c>
    </row>
    <row r="34" ht="13.5" customHeight="1" spans="1:4">
      <c r="A34" s="2">
        <v>42113</v>
      </c>
      <c r="B34" s="3" t="s">
        <v>68</v>
      </c>
      <c r="C34" s="3" t="s">
        <v>20</v>
      </c>
      <c r="D34" s="4">
        <v>93.15</v>
      </c>
    </row>
    <row r="35" ht="13.5" customHeight="1" spans="1:4">
      <c r="A35" s="2">
        <v>42099</v>
      </c>
      <c r="B35" s="3" t="s">
        <v>373</v>
      </c>
      <c r="C35" s="3" t="s">
        <v>374</v>
      </c>
      <c r="D35" s="4">
        <v>72.76</v>
      </c>
    </row>
    <row r="36" ht="13.5" customHeight="1" spans="1:4">
      <c r="A36" s="2">
        <v>42095</v>
      </c>
      <c r="B36" s="3" t="s">
        <v>125</v>
      </c>
      <c r="C36" s="3" t="s">
        <v>297</v>
      </c>
      <c r="D36" s="4">
        <v>55.5</v>
      </c>
    </row>
    <row r="37" ht="13.5" customHeight="1" spans="1:4">
      <c r="A37" s="2">
        <v>42095</v>
      </c>
      <c r="B37" s="3" t="s">
        <v>125</v>
      </c>
      <c r="C37" s="3" t="s">
        <v>259</v>
      </c>
      <c r="D37" s="4">
        <v>240</v>
      </c>
    </row>
    <row r="38" ht="13.5" customHeight="1" spans="1:4">
      <c r="A38" s="2">
        <v>42124</v>
      </c>
      <c r="B38" s="3" t="s">
        <v>125</v>
      </c>
      <c r="C38" s="3" t="s">
        <v>375</v>
      </c>
      <c r="D38" s="4">
        <v>162.07</v>
      </c>
    </row>
    <row r="39" ht="13.5" customHeight="1" spans="1:4">
      <c r="A39" s="2">
        <v>42124</v>
      </c>
      <c r="B39" s="3" t="s">
        <v>163</v>
      </c>
      <c r="C39" s="3" t="s">
        <v>376</v>
      </c>
      <c r="D39" s="4">
        <v>145</v>
      </c>
    </row>
    <row r="40" ht="13.5" customHeight="1" spans="1:4">
      <c r="A40" s="2">
        <v>42098</v>
      </c>
      <c r="B40" s="3" t="s">
        <v>134</v>
      </c>
      <c r="C40" s="3" t="s">
        <v>377</v>
      </c>
      <c r="D40" s="4">
        <v>59</v>
      </c>
    </row>
    <row r="41" ht="13.5" customHeight="1" spans="1:4">
      <c r="A41" s="2">
        <v>42098</v>
      </c>
      <c r="B41" s="3" t="s">
        <v>134</v>
      </c>
      <c r="C41" s="3" t="s">
        <v>98</v>
      </c>
      <c r="D41" s="4">
        <v>69</v>
      </c>
    </row>
    <row r="42" ht="13.5" customHeight="1" spans="1:4">
      <c r="A42" s="2">
        <v>42112</v>
      </c>
      <c r="B42" s="3" t="s">
        <v>134</v>
      </c>
      <c r="C42" s="3" t="s">
        <v>77</v>
      </c>
      <c r="D42" s="4">
        <v>40</v>
      </c>
    </row>
    <row r="43" ht="13.5" customHeight="1" spans="1:4">
      <c r="A43" s="2">
        <v>42105</v>
      </c>
      <c r="B43" s="3" t="s">
        <v>134</v>
      </c>
      <c r="C43" s="3" t="s">
        <v>378</v>
      </c>
      <c r="D43" s="4">
        <v>200.4</v>
      </c>
    </row>
    <row r="44" ht="13.5" customHeight="1" spans="1:4">
      <c r="A44" s="2">
        <v>42106</v>
      </c>
      <c r="B44" s="3" t="s">
        <v>34</v>
      </c>
      <c r="C44" s="3" t="s">
        <v>81</v>
      </c>
      <c r="D44" s="4">
        <v>52.44</v>
      </c>
    </row>
    <row r="45" ht="13.5" customHeight="1" spans="1:4">
      <c r="A45" s="2">
        <v>42113</v>
      </c>
      <c r="B45" s="3" t="s">
        <v>34</v>
      </c>
      <c r="C45" s="3" t="s">
        <v>379</v>
      </c>
      <c r="D45" s="4">
        <v>10.83</v>
      </c>
    </row>
    <row r="46" ht="13.5" customHeight="1" spans="1:4">
      <c r="A46" s="2">
        <v>42124</v>
      </c>
      <c r="B46" s="3" t="s">
        <v>34</v>
      </c>
      <c r="C46" s="3" t="s">
        <v>81</v>
      </c>
      <c r="D46" s="4">
        <v>32.2</v>
      </c>
    </row>
    <row r="47" ht="13.5" customHeight="1" spans="1:4">
      <c r="A47" s="2">
        <v>42111</v>
      </c>
      <c r="B47" s="3" t="s">
        <v>34</v>
      </c>
      <c r="C47" s="3" t="s">
        <v>380</v>
      </c>
      <c r="D47" s="4">
        <v>23.2</v>
      </c>
    </row>
    <row r="48" ht="13.5" customHeight="1" spans="1:4">
      <c r="A48" s="2">
        <v>42095</v>
      </c>
      <c r="B48" s="3" t="s">
        <v>36</v>
      </c>
      <c r="C48" s="3" t="s">
        <v>37</v>
      </c>
      <c r="D48" s="4">
        <v>600</v>
      </c>
    </row>
    <row r="49" ht="13.5" customHeight="1" spans="1:4">
      <c r="A49" s="2">
        <v>42095</v>
      </c>
      <c r="B49" s="3" t="s">
        <v>36</v>
      </c>
      <c r="C49" s="3" t="s">
        <v>38</v>
      </c>
      <c r="D49" s="4">
        <v>400</v>
      </c>
    </row>
    <row r="50" ht="13.5" customHeight="1" spans="1:4">
      <c r="A50" s="2">
        <v>42099</v>
      </c>
      <c r="B50" s="3" t="s">
        <v>36</v>
      </c>
      <c r="C50" s="3" t="s">
        <v>381</v>
      </c>
      <c r="D50" s="4">
        <v>35</v>
      </c>
    </row>
    <row r="51" ht="13.5" customHeight="1" spans="1:4">
      <c r="A51" s="2">
        <v>42124</v>
      </c>
      <c r="B51" s="3" t="s">
        <v>36</v>
      </c>
      <c r="C51" s="3" t="s">
        <v>382</v>
      </c>
      <c r="D51" s="4">
        <v>959.04</v>
      </c>
    </row>
    <row r="52" ht="13.5" customHeight="1" spans="1:4">
      <c r="A52" s="2">
        <v>42124</v>
      </c>
      <c r="B52" s="3" t="s">
        <v>36</v>
      </c>
      <c r="C52" s="3" t="s">
        <v>383</v>
      </c>
      <c r="D52" s="4">
        <f>745.8+164.9*3</f>
        <v>1240.5</v>
      </c>
    </row>
    <row r="53" ht="13.5" customHeight="1" spans="1:4">
      <c r="A53" s="2">
        <v>42124</v>
      </c>
      <c r="B53" s="3" t="s">
        <v>36</v>
      </c>
      <c r="C53" s="3" t="s">
        <v>384</v>
      </c>
      <c r="D53" s="4">
        <v>600</v>
      </c>
    </row>
    <row r="54" ht="13.5" customHeight="1" spans="1:4">
      <c r="A54" s="2">
        <v>42124</v>
      </c>
      <c r="B54" s="3" t="s">
        <v>36</v>
      </c>
      <c r="C54" s="3" t="s">
        <v>385</v>
      </c>
      <c r="D54" s="4">
        <v>67</v>
      </c>
    </row>
    <row r="55" ht="13.5" customHeight="1" spans="1:4">
      <c r="A55" s="2">
        <v>42124</v>
      </c>
      <c r="B55" s="3" t="s">
        <v>36</v>
      </c>
      <c r="C55" s="3" t="s">
        <v>386</v>
      </c>
      <c r="D55" s="4">
        <v>115.41</v>
      </c>
    </row>
    <row r="56" ht="13.5" customHeight="1" spans="1:4">
      <c r="A56" s="2">
        <v>42124</v>
      </c>
      <c r="B56" s="3" t="s">
        <v>36</v>
      </c>
      <c r="C56" s="3" t="s">
        <v>387</v>
      </c>
      <c r="D56" s="4">
        <f>425*3/25</f>
        <v>51</v>
      </c>
    </row>
    <row r="57" ht="13.5" customHeight="1" spans="1:4">
      <c r="A57" s="2">
        <v>42124</v>
      </c>
      <c r="B57" s="3" t="s">
        <v>36</v>
      </c>
      <c r="C57" s="3" t="s">
        <v>388</v>
      </c>
      <c r="D57" s="4">
        <v>19.8</v>
      </c>
    </row>
    <row r="58" ht="13.5" customHeight="1" spans="1:4">
      <c r="A58" s="2">
        <v>42124</v>
      </c>
      <c r="B58" s="3" t="s">
        <v>36</v>
      </c>
      <c r="C58" s="3" t="s">
        <v>389</v>
      </c>
      <c r="D58" s="4">
        <f>1399/25</f>
        <v>55.96</v>
      </c>
    </row>
    <row r="59" ht="13.5" customHeight="1" spans="1:4">
      <c r="A59" s="2">
        <v>42124</v>
      </c>
      <c r="B59" s="3" t="s">
        <v>36</v>
      </c>
      <c r="C59" s="3" t="s">
        <v>390</v>
      </c>
      <c r="D59" s="4">
        <f>718/25</f>
        <v>28.72</v>
      </c>
    </row>
    <row r="60" ht="13.5" customHeight="1" spans="1:4">
      <c r="A60" s="2">
        <v>42095</v>
      </c>
      <c r="B60" s="3" t="s">
        <v>39</v>
      </c>
      <c r="C60" s="3" t="s">
        <v>41</v>
      </c>
      <c r="D60" s="4">
        <v>80</v>
      </c>
    </row>
    <row r="61" ht="13.5" customHeight="1" spans="1:4">
      <c r="A61" s="2">
        <v>42095</v>
      </c>
      <c r="B61" s="3" t="s">
        <v>39</v>
      </c>
      <c r="C61" s="3" t="s">
        <v>42</v>
      </c>
      <c r="D61" s="4">
        <v>90</v>
      </c>
    </row>
    <row r="62" ht="13.5" customHeight="1" spans="1:4">
      <c r="A62" s="2">
        <v>42099</v>
      </c>
      <c r="B62" s="3" t="s">
        <v>39</v>
      </c>
      <c r="C62" s="3" t="s">
        <v>391</v>
      </c>
      <c r="D62" s="4">
        <v>50</v>
      </c>
    </row>
    <row r="63" ht="13.5" customHeight="1" spans="1:4">
      <c r="A63" s="2">
        <v>42102</v>
      </c>
      <c r="B63" s="3" t="s">
        <v>39</v>
      </c>
      <c r="C63" s="3" t="s">
        <v>83</v>
      </c>
      <c r="D63" s="4">
        <v>69.5</v>
      </c>
    </row>
    <row r="64" ht="13.5" customHeight="1" spans="1:4">
      <c r="A64" s="2">
        <v>42109</v>
      </c>
      <c r="B64" s="3" t="s">
        <v>39</v>
      </c>
      <c r="C64" s="3" t="s">
        <v>391</v>
      </c>
      <c r="D64" s="4">
        <v>50</v>
      </c>
    </row>
    <row r="65" ht="13.5" customHeight="1" spans="1:4">
      <c r="A65" s="2">
        <v>42110</v>
      </c>
      <c r="B65" s="3" t="s">
        <v>39</v>
      </c>
      <c r="C65" s="3" t="s">
        <v>83</v>
      </c>
      <c r="D65" s="4">
        <v>72.83</v>
      </c>
    </row>
    <row r="66" ht="13.5" customHeight="1" spans="1:4">
      <c r="A66" s="2">
        <v>42109</v>
      </c>
      <c r="B66" s="3" t="s">
        <v>39</v>
      </c>
      <c r="C66" s="3" t="s">
        <v>391</v>
      </c>
      <c r="D66" s="4">
        <v>50.5</v>
      </c>
    </row>
    <row r="67" ht="13.5" customHeight="1" spans="1:4">
      <c r="A67" s="2">
        <v>42124</v>
      </c>
      <c r="B67" s="3" t="s">
        <v>39</v>
      </c>
      <c r="C67" s="3" t="s">
        <v>83</v>
      </c>
      <c r="D67" s="4">
        <v>74.23</v>
      </c>
    </row>
    <row r="68" ht="13.5" customHeight="1" spans="1:4">
      <c r="A68" s="2"/>
      <c r="D68" s="4"/>
    </row>
    <row r="69" ht="13.5" customHeight="1" spans="1:4">
      <c r="A69" s="2"/>
      <c r="D69" s="4"/>
    </row>
    <row r="70" ht="13.5" customHeight="1" spans="1:4">
      <c r="A70" s="2"/>
      <c r="D70" s="4"/>
    </row>
    <row r="71" ht="13.5" customHeight="1" spans="1:4">
      <c r="A71" s="2"/>
      <c r="D71" s="4"/>
    </row>
    <row r="72" ht="13.5" customHeight="1" spans="1:4">
      <c r="A72" s="2"/>
      <c r="D72" s="4"/>
    </row>
    <row r="73" ht="13.5" customHeight="1" spans="1:4">
      <c r="A73" s="2"/>
      <c r="D73" s="4"/>
    </row>
    <row r="74" ht="13.5" customHeight="1" spans="1:4">
      <c r="A74" s="2"/>
      <c r="D74" s="4"/>
    </row>
    <row r="75" ht="13.5" customHeight="1" spans="1:4">
      <c r="A75" s="2"/>
      <c r="D75" s="4"/>
    </row>
    <row r="76" ht="13.5" customHeight="1" spans="1:4">
      <c r="A76" s="2"/>
      <c r="D76" s="4"/>
    </row>
    <row r="77" ht="13.5" customHeight="1" spans="1:4">
      <c r="A77" s="21"/>
      <c r="D77" s="4">
        <f>SUM(D2:D67)</f>
        <v>7817.93</v>
      </c>
    </row>
    <row r="78" ht="13.5" customHeight="1" spans="1:1">
      <c r="A78" s="21"/>
    </row>
    <row r="79" ht="13.5" customHeight="1" spans="1:1">
      <c r="A79" s="21"/>
    </row>
    <row r="80" ht="13.5" customHeight="1" spans="1:1">
      <c r="A80" s="21"/>
    </row>
    <row r="81" ht="13.5" customHeight="1" spans="1:1">
      <c r="A81" s="21"/>
    </row>
    <row r="82" ht="13.5" customHeight="1" spans="1:1">
      <c r="A82" s="21"/>
    </row>
    <row r="83" ht="13.5" customHeight="1" spans="1:1">
      <c r="A83" s="21"/>
    </row>
    <row r="84" ht="13.5" customHeight="1" spans="1:1">
      <c r="A84" s="21"/>
    </row>
    <row r="85" ht="13.5" customHeight="1" spans="1:1">
      <c r="A85" s="21"/>
    </row>
    <row r="86" ht="13.5" customHeight="1" spans="1:1">
      <c r="A86" s="21"/>
    </row>
    <row r="87" ht="13.5" customHeight="1" spans="1:1">
      <c r="A87" s="21"/>
    </row>
    <row r="88" ht="13.5" customHeight="1" spans="1:1">
      <c r="A88" s="21"/>
    </row>
    <row r="89" ht="13.5" customHeight="1" spans="1:1">
      <c r="A89" s="21"/>
    </row>
    <row r="90" ht="13.5" customHeight="1" spans="1:1">
      <c r="A90" s="21"/>
    </row>
    <row r="91" ht="13.5" customHeight="1" spans="1:1">
      <c r="A91" s="21"/>
    </row>
    <row r="92" ht="13.5" customHeight="1" spans="1:1">
      <c r="A92" s="21"/>
    </row>
    <row r="93" ht="13.5" customHeight="1" spans="1:1">
      <c r="A93" s="21"/>
    </row>
    <row r="94" ht="13.5" customHeight="1" spans="1:1">
      <c r="A94" s="21"/>
    </row>
    <row r="95" ht="13.5" customHeight="1" spans="1:1">
      <c r="A95" s="21"/>
    </row>
    <row r="96" ht="13.5" customHeight="1" spans="1:1">
      <c r="A96" s="21"/>
    </row>
    <row r="97" ht="13.5" customHeight="1" spans="1:1">
      <c r="A97" s="21"/>
    </row>
    <row r="98" ht="13.5" customHeight="1" spans="1:1">
      <c r="A98" s="21"/>
    </row>
    <row r="99" ht="13.5" customHeight="1" spans="1:1">
      <c r="A99" s="21"/>
    </row>
    <row r="100" ht="13.5" customHeight="1" spans="1:1">
      <c r="A100" s="21"/>
    </row>
    <row r="101" ht="13.5" customHeight="1" spans="1:1">
      <c r="A101" s="21"/>
    </row>
    <row r="102" ht="13.5" customHeight="1" spans="1:1">
      <c r="A102" s="21"/>
    </row>
    <row r="103" ht="13.5" customHeight="1" spans="1:1">
      <c r="A103" s="21"/>
    </row>
    <row r="104" ht="13.5" customHeight="1" spans="1:1">
      <c r="A104" s="21"/>
    </row>
    <row r="105" ht="13.5" customHeight="1" spans="1:1">
      <c r="A105" s="21"/>
    </row>
    <row r="106" ht="13.5" customHeight="1" spans="1:1">
      <c r="A106" s="21"/>
    </row>
    <row r="107" ht="13.5" customHeight="1" spans="1:1">
      <c r="A107" s="21"/>
    </row>
    <row r="108" ht="13.5" customHeight="1" spans="1:1">
      <c r="A108" s="21"/>
    </row>
    <row r="109" ht="13.5" customHeight="1" spans="1:1">
      <c r="A109" s="21"/>
    </row>
    <row r="110" ht="13.5" customHeight="1" spans="1:1">
      <c r="A110" s="21"/>
    </row>
    <row r="111" ht="13.5" customHeight="1" spans="1:1">
      <c r="A111" s="21"/>
    </row>
    <row r="112" ht="13.5" customHeight="1" spans="1:1">
      <c r="A112" s="21"/>
    </row>
    <row r="113" ht="13.5" customHeight="1" spans="1:1">
      <c r="A113" s="21"/>
    </row>
    <row r="114" ht="13.5" customHeight="1" spans="1:1">
      <c r="A114" s="21"/>
    </row>
    <row r="115" ht="13.5" customHeight="1" spans="1:1">
      <c r="A115" s="21"/>
    </row>
    <row r="116" ht="13.5" customHeight="1" spans="1:1">
      <c r="A116" s="21"/>
    </row>
    <row r="117" ht="13.5" customHeight="1" spans="1:1">
      <c r="A117" s="21"/>
    </row>
    <row r="118" ht="13.5" customHeight="1" spans="1:1">
      <c r="A118" s="21"/>
    </row>
    <row r="119" ht="13.5" customHeight="1" spans="1:1">
      <c r="A119" s="21"/>
    </row>
    <row r="120" ht="13.5" customHeight="1" spans="1:1">
      <c r="A120" s="21"/>
    </row>
    <row r="121" ht="13.5" customHeight="1" spans="1:1">
      <c r="A121" s="21"/>
    </row>
    <row r="122" ht="13.5" customHeight="1" spans="1:1">
      <c r="A122" s="21"/>
    </row>
    <row r="123" ht="13.5" customHeight="1" spans="1:1">
      <c r="A123" s="21"/>
    </row>
    <row r="124" ht="13.5" customHeight="1" spans="1:1">
      <c r="A124" s="21"/>
    </row>
    <row r="125" ht="13.5" customHeight="1" spans="1:1">
      <c r="A125" s="21"/>
    </row>
    <row r="126" ht="13.5" customHeight="1" spans="1:1">
      <c r="A126" s="21"/>
    </row>
    <row r="127" ht="13.5" customHeight="1" spans="1:1">
      <c r="A127" s="21"/>
    </row>
    <row r="128" ht="13.5" customHeight="1" spans="1:1">
      <c r="A128" s="21"/>
    </row>
    <row r="129" ht="13.5" customHeight="1" spans="1:1">
      <c r="A129" s="21"/>
    </row>
    <row r="130" ht="13.5" customHeight="1" spans="1:1">
      <c r="A130" s="21"/>
    </row>
    <row r="131" ht="13.5" customHeight="1" spans="1:1">
      <c r="A131" s="21"/>
    </row>
    <row r="132" ht="13.5" customHeight="1" spans="1:1">
      <c r="A132" s="21"/>
    </row>
    <row r="133" ht="13.5" customHeight="1" spans="1:1">
      <c r="A133" s="21"/>
    </row>
    <row r="134" ht="13.5" customHeight="1" spans="1:1">
      <c r="A134" s="21"/>
    </row>
    <row r="135" ht="13.5" customHeight="1" spans="1:1">
      <c r="A135" s="21"/>
    </row>
    <row r="136" ht="13.5" customHeight="1" spans="1:1">
      <c r="A136" s="21"/>
    </row>
    <row r="137" ht="13.5" customHeight="1" spans="1:1">
      <c r="A137" s="21"/>
    </row>
    <row r="138" ht="13.5" customHeight="1" spans="1:1">
      <c r="A138" s="21"/>
    </row>
    <row r="139" ht="13.5" customHeight="1" spans="1:1">
      <c r="A139" s="21"/>
    </row>
    <row r="140" ht="13.5" customHeight="1" spans="1:1">
      <c r="A140" s="21"/>
    </row>
    <row r="141" ht="13.5" customHeight="1" spans="1:1">
      <c r="A141" s="21"/>
    </row>
    <row r="142" ht="13.5" customHeight="1" spans="1:1">
      <c r="A142" s="21"/>
    </row>
    <row r="143" ht="13.5" customHeight="1" spans="1:1">
      <c r="A143" s="21"/>
    </row>
    <row r="144" ht="13.5" customHeight="1" spans="1:1">
      <c r="A144" s="21"/>
    </row>
    <row r="145" ht="13.5" customHeight="1" spans="1:1">
      <c r="A145" s="21"/>
    </row>
    <row r="146" ht="13.5" customHeight="1" spans="1:1">
      <c r="A146" s="21"/>
    </row>
    <row r="147" ht="13.5" customHeight="1" spans="1:1">
      <c r="A147" s="21"/>
    </row>
    <row r="148" ht="13.5" customHeight="1" spans="1:1">
      <c r="A148" s="21"/>
    </row>
    <row r="149" ht="13.5" customHeight="1" spans="1:1">
      <c r="A149" s="21"/>
    </row>
    <row r="150" ht="13.5" customHeight="1" spans="1:1">
      <c r="A150" s="21"/>
    </row>
    <row r="151" ht="13.5" customHeight="1" spans="1:1">
      <c r="A151" s="21"/>
    </row>
    <row r="152" ht="13.5" customHeight="1" spans="1:1">
      <c r="A152" s="21"/>
    </row>
    <row r="153" ht="13.5" customHeight="1" spans="1:1">
      <c r="A153" s="21"/>
    </row>
    <row r="154" ht="13.5" customHeight="1" spans="1:1">
      <c r="A154" s="21"/>
    </row>
    <row r="155" ht="13.5" customHeight="1" spans="1:1">
      <c r="A155" s="21"/>
    </row>
    <row r="156" ht="13.5" customHeight="1" spans="1:1">
      <c r="A156" s="21"/>
    </row>
    <row r="157" ht="13.5" customHeight="1" spans="1:1">
      <c r="A157" s="21"/>
    </row>
    <row r="158" ht="13.5" customHeight="1" spans="1:1">
      <c r="A158" s="21"/>
    </row>
    <row r="159" ht="13.5" customHeight="1" spans="1:1">
      <c r="A159" s="21"/>
    </row>
    <row r="160" ht="13.5" customHeight="1" spans="1:1">
      <c r="A160" s="21"/>
    </row>
    <row r="161" ht="13.5" customHeight="1" spans="1:1">
      <c r="A161" s="21"/>
    </row>
    <row r="162" ht="13.5" customHeight="1" spans="1:1">
      <c r="A162" s="21"/>
    </row>
    <row r="163" ht="13.5" customHeight="1" spans="1:1">
      <c r="A163" s="21"/>
    </row>
    <row r="164" ht="13.5" customHeight="1" spans="1:1">
      <c r="A164" s="21"/>
    </row>
    <row r="165" ht="13.5" customHeight="1" spans="1:1">
      <c r="A165" s="21"/>
    </row>
    <row r="166" ht="13.5" customHeight="1" spans="1:1">
      <c r="A166" s="21"/>
    </row>
    <row r="167" ht="13.5" customHeight="1" spans="1:1">
      <c r="A167" s="21"/>
    </row>
    <row r="168" ht="13.5" customHeight="1" spans="1:1">
      <c r="A168" s="21"/>
    </row>
    <row r="169" ht="13.5" customHeight="1" spans="1:1">
      <c r="A169" s="21"/>
    </row>
    <row r="170" ht="13.5" customHeight="1" spans="1:1">
      <c r="A170" s="21"/>
    </row>
    <row r="171" ht="13.5" customHeight="1" spans="1:1">
      <c r="A171" s="21"/>
    </row>
    <row r="172" ht="13.5" customHeight="1" spans="1:1">
      <c r="A172" s="21"/>
    </row>
    <row r="173" ht="13.5" customHeight="1" spans="1:1">
      <c r="A173" s="21"/>
    </row>
    <row r="174" ht="13.5" customHeight="1" spans="1:1">
      <c r="A174" s="21"/>
    </row>
    <row r="175" ht="13.5" customHeight="1" spans="1:1">
      <c r="A175" s="21"/>
    </row>
    <row r="176" ht="13.5" customHeight="1" spans="1:1">
      <c r="A176" s="21"/>
    </row>
    <row r="177" ht="13.5" customHeight="1" spans="1:1">
      <c r="A177" s="21"/>
    </row>
    <row r="178" ht="13.5" customHeight="1" spans="1:1">
      <c r="A178" s="21"/>
    </row>
    <row r="179" ht="13.5" customHeight="1" spans="1:1">
      <c r="A179" s="21"/>
    </row>
    <row r="180" ht="13.5" customHeight="1" spans="1:1">
      <c r="A180" s="21"/>
    </row>
    <row r="181" ht="13.5" customHeight="1" spans="1:1">
      <c r="A181" s="21"/>
    </row>
    <row r="182" ht="13.5" customHeight="1" spans="1:1">
      <c r="A182" s="21"/>
    </row>
    <row r="183" ht="13.5" customHeight="1" spans="1:1">
      <c r="A183" s="21"/>
    </row>
    <row r="184" ht="13.5" customHeight="1" spans="1:1">
      <c r="A184" s="21"/>
    </row>
    <row r="185" ht="13.5" customHeight="1" spans="1:1">
      <c r="A185" s="21"/>
    </row>
    <row r="186" ht="13.5" customHeight="1" spans="1:1">
      <c r="A186" s="21"/>
    </row>
    <row r="187" ht="13.5" customHeight="1" spans="1:1">
      <c r="A187" s="21"/>
    </row>
    <row r="188" ht="13.5" customHeight="1" spans="1:1">
      <c r="A188" s="21"/>
    </row>
    <row r="189" ht="13.5" customHeight="1" spans="1:1">
      <c r="A189" s="21"/>
    </row>
    <row r="190" ht="13.5" customHeight="1" spans="1:1">
      <c r="A190" s="21"/>
    </row>
    <row r="191" ht="13.5" customHeight="1" spans="1:1">
      <c r="A191" s="21"/>
    </row>
    <row r="192" ht="13.5" customHeight="1" spans="1:1">
      <c r="A192" s="21"/>
    </row>
    <row r="193" ht="13.5" customHeight="1" spans="1:1">
      <c r="A193" s="21"/>
    </row>
    <row r="194" ht="13.5" customHeight="1" spans="1:1">
      <c r="A194" s="21"/>
    </row>
    <row r="195" ht="13.5" customHeight="1" spans="1:1">
      <c r="A195" s="21"/>
    </row>
    <row r="196" ht="13.5" customHeight="1" spans="1:1">
      <c r="A196" s="21"/>
    </row>
    <row r="197" ht="13.5" customHeight="1" spans="1:1">
      <c r="A197" s="21"/>
    </row>
    <row r="198" ht="13.5" customHeight="1" spans="1:1">
      <c r="A198" s="21"/>
    </row>
    <row r="199" ht="13.5" customHeight="1" spans="1:1">
      <c r="A199" s="21"/>
    </row>
    <row r="200" ht="13.5" customHeight="1" spans="1:1">
      <c r="A200" s="21"/>
    </row>
    <row r="201" ht="13.5" customHeight="1" spans="1:1">
      <c r="A201" s="21"/>
    </row>
    <row r="202" ht="13.5" customHeight="1" spans="1:1">
      <c r="A202" s="21"/>
    </row>
    <row r="203" ht="13.5" customHeight="1" spans="1:1">
      <c r="A203" s="21"/>
    </row>
    <row r="204" ht="13.5" customHeight="1" spans="1:1">
      <c r="A204" s="21"/>
    </row>
    <row r="205" ht="13.5" customHeight="1" spans="1:1">
      <c r="A205" s="21"/>
    </row>
    <row r="206" ht="13.5" customHeight="1" spans="1:1">
      <c r="A206" s="21"/>
    </row>
    <row r="207" ht="13.5" customHeight="1" spans="1:1">
      <c r="A207" s="21"/>
    </row>
    <row r="208" ht="13.5" customHeight="1" spans="1:1">
      <c r="A208" s="21"/>
    </row>
    <row r="209" ht="13.5" customHeight="1" spans="1:1">
      <c r="A209" s="21"/>
    </row>
    <row r="210" ht="13.5" customHeight="1" spans="1:1">
      <c r="A210" s="21"/>
    </row>
    <row r="211" ht="13.5" customHeight="1" spans="1:1">
      <c r="A211" s="21"/>
    </row>
    <row r="212" ht="13.5" customHeight="1" spans="1:1">
      <c r="A212" s="21"/>
    </row>
    <row r="213" ht="13.5" customHeight="1" spans="1:1">
      <c r="A213" s="21"/>
    </row>
    <row r="214" ht="13.5" customHeight="1" spans="1:1">
      <c r="A214" s="21"/>
    </row>
    <row r="215" ht="13.5" customHeight="1" spans="1:1">
      <c r="A215" s="21"/>
    </row>
    <row r="216" ht="13.5" customHeight="1" spans="1:1">
      <c r="A216" s="21"/>
    </row>
    <row r="217" ht="13.5" customHeight="1" spans="1:1">
      <c r="A217" s="21"/>
    </row>
    <row r="218" ht="13.5" customHeight="1" spans="1:1">
      <c r="A218" s="21"/>
    </row>
    <row r="219" ht="13.5" customHeight="1" spans="1:1">
      <c r="A219" s="21"/>
    </row>
    <row r="220" ht="13.5" customHeight="1" spans="1:1">
      <c r="A220" s="21"/>
    </row>
    <row r="221" ht="13.5" customHeight="1" spans="1:1">
      <c r="A221" s="21"/>
    </row>
    <row r="222" ht="13.5" customHeight="1" spans="1:1">
      <c r="A222" s="21"/>
    </row>
    <row r="223" ht="13.5" customHeight="1" spans="1:1">
      <c r="A223" s="21"/>
    </row>
    <row r="224" ht="13.5" customHeight="1" spans="1:1">
      <c r="A224" s="21"/>
    </row>
    <row r="225" ht="13.5" customHeight="1" spans="1:1">
      <c r="A225" s="21"/>
    </row>
    <row r="226" ht="13.5" customHeight="1" spans="1:1">
      <c r="A226" s="21"/>
    </row>
    <row r="227" ht="13.5" customHeight="1" spans="1:1">
      <c r="A227" s="21"/>
    </row>
    <row r="228" ht="13.5" customHeight="1" spans="1:1">
      <c r="A228" s="21"/>
    </row>
    <row r="229" ht="13.5" customHeight="1" spans="1:1">
      <c r="A229" s="21"/>
    </row>
    <row r="230" ht="13.5" customHeight="1" spans="1:1">
      <c r="A230" s="21"/>
    </row>
    <row r="231" ht="13.5" customHeight="1" spans="1:1">
      <c r="A231" s="21"/>
    </row>
    <row r="232" ht="13.5" customHeight="1" spans="1:1">
      <c r="A232" s="21"/>
    </row>
    <row r="233" ht="13.5" customHeight="1" spans="1:1">
      <c r="A233" s="21"/>
    </row>
    <row r="234" ht="13.5" customHeight="1" spans="1:1">
      <c r="A234" s="21"/>
    </row>
    <row r="235" ht="13.5" customHeight="1" spans="1:1">
      <c r="A235" s="21"/>
    </row>
    <row r="236" ht="13.5" customHeight="1" spans="1:1">
      <c r="A236" s="21"/>
    </row>
    <row r="237" ht="13.5" customHeight="1" spans="1:1">
      <c r="A237" s="21"/>
    </row>
    <row r="238" ht="13.5" customHeight="1" spans="1:1">
      <c r="A238" s="21"/>
    </row>
    <row r="239" ht="13.5" customHeight="1" spans="1:1">
      <c r="A239" s="21"/>
    </row>
    <row r="240" ht="13.5" customHeight="1" spans="1:1">
      <c r="A240" s="21"/>
    </row>
    <row r="241" ht="13.5" customHeight="1" spans="1:1">
      <c r="A241" s="21"/>
    </row>
    <row r="242" ht="13.5" customHeight="1" spans="1:1">
      <c r="A242" s="21"/>
    </row>
    <row r="243" ht="13.5" customHeight="1" spans="1:1">
      <c r="A243" s="21"/>
    </row>
    <row r="244" ht="13.5" customHeight="1" spans="1:1">
      <c r="A244" s="21"/>
    </row>
    <row r="245" ht="13.5" customHeight="1" spans="1:1">
      <c r="A245" s="21"/>
    </row>
    <row r="246" ht="13.5" customHeight="1" spans="1:1">
      <c r="A246" s="21"/>
    </row>
    <row r="247" ht="13.5" customHeight="1" spans="1:1">
      <c r="A247" s="21"/>
    </row>
    <row r="248" ht="13.5" customHeight="1" spans="1:1">
      <c r="A248" s="21"/>
    </row>
    <row r="249" ht="13.5" customHeight="1" spans="1:1">
      <c r="A249" s="21"/>
    </row>
    <row r="250" ht="13.5" customHeight="1" spans="1:1">
      <c r="A250" s="21"/>
    </row>
    <row r="251" ht="13.5" customHeight="1" spans="1:1">
      <c r="A251" s="21"/>
    </row>
    <row r="252" ht="13.5" customHeight="1" spans="1:1">
      <c r="A252" s="21"/>
    </row>
    <row r="253" ht="13.5" customHeight="1" spans="1:1">
      <c r="A253" s="21"/>
    </row>
    <row r="254" ht="13.5" customHeight="1" spans="1:1">
      <c r="A254" s="21"/>
    </row>
    <row r="255" ht="13.5" customHeight="1" spans="1:1">
      <c r="A255" s="21"/>
    </row>
    <row r="256" ht="13.5" customHeight="1" spans="1:1">
      <c r="A256" s="21"/>
    </row>
    <row r="257" ht="13.5" customHeight="1" spans="1:1">
      <c r="A257" s="21"/>
    </row>
    <row r="258" ht="13.5" customHeight="1" spans="1:1">
      <c r="A258" s="21"/>
    </row>
    <row r="259" ht="13.5" customHeight="1" spans="1:1">
      <c r="A259" s="21"/>
    </row>
    <row r="260" ht="13.5" customHeight="1" spans="1:1">
      <c r="A260" s="21"/>
    </row>
    <row r="261" ht="13.5" customHeight="1" spans="1:1">
      <c r="A261" s="21"/>
    </row>
    <row r="262" ht="13.5" customHeight="1" spans="1:1">
      <c r="A262" s="21"/>
    </row>
    <row r="263" ht="13.5" customHeight="1" spans="1:1">
      <c r="A263" s="21"/>
    </row>
    <row r="264" ht="13.5" customHeight="1" spans="1:1">
      <c r="A264" s="21"/>
    </row>
    <row r="265" ht="13.5" customHeight="1" spans="1:1">
      <c r="A265" s="21"/>
    </row>
    <row r="266" ht="13.5" customHeight="1" spans="1:1">
      <c r="A266" s="21"/>
    </row>
    <row r="267" ht="13.5" customHeight="1" spans="1:1">
      <c r="A267" s="21"/>
    </row>
    <row r="268" ht="13.5" customHeight="1" spans="1:1">
      <c r="A268" s="21"/>
    </row>
    <row r="269" ht="13.5" customHeight="1" spans="1:1">
      <c r="A269" s="21"/>
    </row>
    <row r="270" ht="13.5" customHeight="1" spans="1:1">
      <c r="A270" s="21"/>
    </row>
    <row r="271" ht="13.5" customHeight="1" spans="1:1">
      <c r="A271" s="21"/>
    </row>
    <row r="272" ht="13.5" customHeight="1" spans="1:1">
      <c r="A272" s="21"/>
    </row>
    <row r="273" ht="13.5" customHeight="1" spans="1:1">
      <c r="A273" s="21"/>
    </row>
    <row r="274" ht="13.5" customHeight="1" spans="1:1">
      <c r="A274" s="21"/>
    </row>
    <row r="275" ht="13.5" customHeight="1" spans="1:1">
      <c r="A275" s="21"/>
    </row>
    <row r="276" ht="13.5" customHeight="1" spans="1:1">
      <c r="A276" s="21"/>
    </row>
    <row r="277" ht="13.5" customHeight="1" spans="1:1">
      <c r="A277" s="21"/>
    </row>
    <row r="278" ht="13.5" customHeight="1" spans="1:1">
      <c r="A278" s="21"/>
    </row>
    <row r="279" ht="13.5" customHeight="1" spans="1:1">
      <c r="A279" s="21"/>
    </row>
    <row r="280" ht="13.5" customHeight="1" spans="1:1">
      <c r="A280" s="21"/>
    </row>
    <row r="281" ht="13.5" customHeight="1" spans="1:1">
      <c r="A281" s="21"/>
    </row>
    <row r="282" ht="13.5" customHeight="1" spans="1:1">
      <c r="A282" s="21"/>
    </row>
    <row r="283" ht="13.5" customHeight="1" spans="1:1">
      <c r="A283" s="21"/>
    </row>
    <row r="284" ht="13.5" customHeight="1" spans="1:1">
      <c r="A284" s="21"/>
    </row>
    <row r="285" ht="13.5" customHeight="1" spans="1:1">
      <c r="A285" s="21"/>
    </row>
    <row r="286" ht="13.5" customHeight="1" spans="1:1">
      <c r="A286" s="21"/>
    </row>
    <row r="287" ht="13.5" customHeight="1" spans="1:1">
      <c r="A287" s="21"/>
    </row>
    <row r="288" ht="13.5" customHeight="1" spans="1:1">
      <c r="A288" s="21"/>
    </row>
    <row r="289" ht="13.5" customHeight="1" spans="1:1">
      <c r="A289" s="21"/>
    </row>
    <row r="290" ht="13.5" customHeight="1" spans="1:1">
      <c r="A290" s="21"/>
    </row>
    <row r="291" ht="13.5" customHeight="1" spans="1:1">
      <c r="A291" s="21"/>
    </row>
    <row r="292" ht="13.5" customHeight="1" spans="1:1">
      <c r="A292" s="21"/>
    </row>
    <row r="293" ht="13.5" customHeight="1" spans="1:1">
      <c r="A293" s="21"/>
    </row>
    <row r="294" ht="13.5" customHeight="1" spans="1:1">
      <c r="A294" s="21"/>
    </row>
    <row r="295" ht="13.5" customHeight="1" spans="1:1">
      <c r="A295" s="21"/>
    </row>
    <row r="296" ht="13.5" customHeight="1" spans="1:1">
      <c r="A296" s="21"/>
    </row>
    <row r="297" ht="13.5" customHeight="1" spans="1:1">
      <c r="A297" s="21"/>
    </row>
    <row r="298" ht="13.5" customHeight="1" spans="1:1">
      <c r="A298" s="21"/>
    </row>
    <row r="299" ht="13.5" customHeight="1" spans="1:1">
      <c r="A299" s="21"/>
    </row>
    <row r="300" ht="13.5" customHeight="1" spans="1:1">
      <c r="A300" s="21"/>
    </row>
    <row r="301" ht="13.5" customHeight="1" spans="1:1">
      <c r="A301" s="21"/>
    </row>
    <row r="302" ht="13.5" customHeight="1" spans="1:1">
      <c r="A302" s="21"/>
    </row>
    <row r="303" ht="13.5" customHeight="1" spans="1:1">
      <c r="A303" s="21"/>
    </row>
    <row r="304" ht="13.5" customHeight="1" spans="1:1">
      <c r="A304" s="21"/>
    </row>
    <row r="305" ht="13.5" customHeight="1" spans="1:1">
      <c r="A305" s="21"/>
    </row>
    <row r="306" ht="13.5" customHeight="1" spans="1:1">
      <c r="A306" s="21"/>
    </row>
    <row r="307" ht="13.5" customHeight="1" spans="1:1">
      <c r="A307" s="21"/>
    </row>
    <row r="308" ht="13.5" customHeight="1" spans="1:1">
      <c r="A308" s="21"/>
    </row>
    <row r="309" ht="13.5" customHeight="1" spans="1:1">
      <c r="A309" s="21"/>
    </row>
    <row r="310" ht="13.5" customHeight="1" spans="1:1">
      <c r="A310" s="21"/>
    </row>
    <row r="311" ht="13.5" customHeight="1" spans="1:1">
      <c r="A311" s="21"/>
    </row>
    <row r="312" ht="13.5" customHeight="1" spans="1:1">
      <c r="A312" s="21"/>
    </row>
    <row r="313" ht="13.5" customHeight="1" spans="1:1">
      <c r="A313" s="21"/>
    </row>
    <row r="314" ht="13.5" customHeight="1" spans="1:1">
      <c r="A314" s="21"/>
    </row>
    <row r="315" ht="13.5" customHeight="1" spans="1:1">
      <c r="A315" s="21"/>
    </row>
    <row r="316" ht="13.5" customHeight="1" spans="1:1">
      <c r="A316" s="21"/>
    </row>
    <row r="317" ht="13.5" customHeight="1" spans="1:1">
      <c r="A317" s="21"/>
    </row>
    <row r="318" ht="13.5" customHeight="1" spans="1:1">
      <c r="A318" s="21"/>
    </row>
    <row r="319" ht="13.5" customHeight="1" spans="1:1">
      <c r="A319" s="21"/>
    </row>
    <row r="320" ht="13.5" customHeight="1" spans="1:1">
      <c r="A320" s="21"/>
    </row>
    <row r="321" ht="13.5" customHeight="1" spans="1:1">
      <c r="A321" s="21"/>
    </row>
    <row r="322" ht="13.5" customHeight="1" spans="1:1">
      <c r="A322" s="21"/>
    </row>
    <row r="323" ht="13.5" customHeight="1" spans="1:1">
      <c r="A323" s="21"/>
    </row>
    <row r="324" ht="13.5" customHeight="1" spans="1:1">
      <c r="A324" s="21"/>
    </row>
    <row r="325" ht="13.5" customHeight="1" spans="1:1">
      <c r="A325" s="21"/>
    </row>
    <row r="326" ht="13.5" customHeight="1" spans="1:1">
      <c r="A326" s="21"/>
    </row>
    <row r="327" ht="13.5" customHeight="1" spans="1:1">
      <c r="A327" s="21"/>
    </row>
    <row r="328" ht="13.5" customHeight="1" spans="1:1">
      <c r="A328" s="21"/>
    </row>
    <row r="329" ht="13.5" customHeight="1" spans="1:1">
      <c r="A329" s="21"/>
    </row>
    <row r="330" ht="13.5" customHeight="1" spans="1:1">
      <c r="A330" s="21"/>
    </row>
    <row r="331" ht="13.5" customHeight="1" spans="1:1">
      <c r="A331" s="21"/>
    </row>
    <row r="332" ht="13.5" customHeight="1" spans="1:1">
      <c r="A332" s="21"/>
    </row>
    <row r="333" ht="13.5" customHeight="1" spans="1:1">
      <c r="A333" s="21"/>
    </row>
    <row r="334" ht="13.5" customHeight="1" spans="1:1">
      <c r="A334" s="21"/>
    </row>
    <row r="335" ht="13.5" customHeight="1" spans="1:1">
      <c r="A335" s="21"/>
    </row>
    <row r="336" ht="13.5" customHeight="1" spans="1:1">
      <c r="A336" s="21"/>
    </row>
    <row r="337" ht="13.5" customHeight="1" spans="1:1">
      <c r="A337" s="21"/>
    </row>
    <row r="338" ht="13.5" customHeight="1" spans="1:1">
      <c r="A338" s="21"/>
    </row>
    <row r="339" ht="13.5" customHeight="1" spans="1:1">
      <c r="A339" s="21"/>
    </row>
    <row r="340" ht="13.5" customHeight="1" spans="1:1">
      <c r="A340" s="21"/>
    </row>
    <row r="341" ht="13.5" customHeight="1" spans="1:1">
      <c r="A341" s="21"/>
    </row>
    <row r="342" ht="13.5" customHeight="1" spans="1:1">
      <c r="A342" s="21"/>
    </row>
    <row r="343" ht="13.5" customHeight="1" spans="1:1">
      <c r="A343" s="21"/>
    </row>
    <row r="344" ht="13.5" customHeight="1" spans="1:1">
      <c r="A344" s="21"/>
    </row>
    <row r="345" ht="13.5" customHeight="1" spans="1:1">
      <c r="A345" s="21"/>
    </row>
    <row r="346" ht="13.5" customHeight="1" spans="1:1">
      <c r="A346" s="21"/>
    </row>
    <row r="347" ht="13.5" customHeight="1" spans="1:1">
      <c r="A347" s="21"/>
    </row>
    <row r="348" ht="13.5" customHeight="1" spans="1:1">
      <c r="A348" s="21"/>
    </row>
    <row r="349" ht="13.5" customHeight="1" spans="1:1">
      <c r="A349" s="21"/>
    </row>
    <row r="350" ht="13.5" customHeight="1" spans="1:1">
      <c r="A350" s="21"/>
    </row>
    <row r="351" ht="13.5" customHeight="1" spans="1:1">
      <c r="A351" s="21"/>
    </row>
    <row r="352" ht="13.5" customHeight="1" spans="1:1">
      <c r="A352" s="21"/>
    </row>
    <row r="353" ht="13.5" customHeight="1" spans="1:1">
      <c r="A353" s="21"/>
    </row>
    <row r="354" ht="13.5" customHeight="1" spans="1:1">
      <c r="A354" s="21"/>
    </row>
    <row r="355" ht="13.5" customHeight="1" spans="1:1">
      <c r="A355" s="21"/>
    </row>
    <row r="356" ht="13.5" customHeight="1" spans="1:1">
      <c r="A356" s="21"/>
    </row>
    <row r="357" ht="13.5" customHeight="1" spans="1:1">
      <c r="A357" s="21"/>
    </row>
    <row r="358" ht="13.5" customHeight="1" spans="1:1">
      <c r="A358" s="21"/>
    </row>
    <row r="359" ht="13.5" customHeight="1" spans="1:1">
      <c r="A359" s="21"/>
    </row>
    <row r="360" ht="13.5" customHeight="1" spans="1:1">
      <c r="A360" s="21"/>
    </row>
    <row r="361" ht="13.5" customHeight="1" spans="1:1">
      <c r="A361" s="21"/>
    </row>
    <row r="362" ht="13.5" customHeight="1" spans="1:1">
      <c r="A362" s="21"/>
    </row>
    <row r="363" ht="13.5" customHeight="1" spans="1:1">
      <c r="A363" s="21"/>
    </row>
    <row r="364" ht="13.5" customHeight="1" spans="1:1">
      <c r="A364" s="21"/>
    </row>
    <row r="365" ht="13.5" customHeight="1" spans="1:1">
      <c r="A365" s="21"/>
    </row>
    <row r="366" ht="13.5" customHeight="1" spans="1:1">
      <c r="A366" s="21"/>
    </row>
    <row r="367" ht="13.5" customHeight="1" spans="1:1">
      <c r="A367" s="21"/>
    </row>
    <row r="368" ht="13.5" customHeight="1" spans="1:1">
      <c r="A368" s="21"/>
    </row>
    <row r="369" ht="13.5" customHeight="1" spans="1:1">
      <c r="A369" s="21"/>
    </row>
    <row r="370" ht="13.5" customHeight="1" spans="1:1">
      <c r="A370" s="21"/>
    </row>
    <row r="371" ht="13.5" customHeight="1" spans="1:1">
      <c r="A371" s="21"/>
    </row>
    <row r="372" ht="13.5" customHeight="1" spans="1:1">
      <c r="A372" s="21"/>
    </row>
    <row r="373" ht="13.5" customHeight="1" spans="1:1">
      <c r="A373" s="21"/>
    </row>
    <row r="374" ht="13.5" customHeight="1" spans="1:1">
      <c r="A374" s="21"/>
    </row>
    <row r="375" ht="13.5" customHeight="1" spans="1:1">
      <c r="A375" s="21"/>
    </row>
    <row r="376" ht="13.5" customHeight="1" spans="1:1">
      <c r="A376" s="21"/>
    </row>
    <row r="377" ht="13.5" customHeight="1" spans="1:1">
      <c r="A377" s="21"/>
    </row>
    <row r="378" ht="13.5" customHeight="1" spans="1:1">
      <c r="A378" s="21"/>
    </row>
    <row r="379" ht="13.5" customHeight="1" spans="1:1">
      <c r="A379" s="21"/>
    </row>
    <row r="380" ht="13.5" customHeight="1" spans="1:1">
      <c r="A380" s="21"/>
    </row>
    <row r="381" ht="13.5" customHeight="1" spans="1:1">
      <c r="A381" s="21"/>
    </row>
    <row r="382" ht="13.5" customHeight="1" spans="1:1">
      <c r="A382" s="21"/>
    </row>
    <row r="383" ht="13.5" customHeight="1" spans="1:1">
      <c r="A383" s="21"/>
    </row>
    <row r="384" ht="13.5" customHeight="1" spans="1:1">
      <c r="A384" s="21"/>
    </row>
    <row r="385" ht="13.5" customHeight="1" spans="1:1">
      <c r="A385" s="21"/>
    </row>
    <row r="386" ht="13.5" customHeight="1" spans="1:1">
      <c r="A386" s="21"/>
    </row>
    <row r="387" ht="13.5" customHeight="1" spans="1:1">
      <c r="A387" s="21"/>
    </row>
    <row r="388" ht="13.5" customHeight="1" spans="1:1">
      <c r="A388" s="21"/>
    </row>
    <row r="389" ht="13.5" customHeight="1" spans="1:1">
      <c r="A389" s="21"/>
    </row>
    <row r="390" ht="13.5" customHeight="1" spans="1:1">
      <c r="A390" s="21"/>
    </row>
    <row r="391" ht="13.5" customHeight="1" spans="1:1">
      <c r="A391" s="21"/>
    </row>
    <row r="392" ht="13.5" customHeight="1" spans="1:1">
      <c r="A392" s="21"/>
    </row>
    <row r="393" ht="13.5" customHeight="1" spans="1:1">
      <c r="A393" s="21"/>
    </row>
    <row r="394" ht="13.5" customHeight="1" spans="1:1">
      <c r="A394" s="21"/>
    </row>
    <row r="395" ht="13.5" customHeight="1" spans="1:1">
      <c r="A395" s="21"/>
    </row>
    <row r="396" ht="13.5" customHeight="1" spans="1:1">
      <c r="A396" s="21"/>
    </row>
    <row r="397" ht="13.5" customHeight="1" spans="1:1">
      <c r="A397" s="21"/>
    </row>
    <row r="398" ht="13.5" customHeight="1" spans="1:1">
      <c r="A398" s="21"/>
    </row>
    <row r="399" ht="13.5" customHeight="1" spans="1:1">
      <c r="A399" s="21"/>
    </row>
    <row r="400" ht="13.5" customHeight="1" spans="1:1">
      <c r="A400" s="21"/>
    </row>
    <row r="401" ht="13.5" customHeight="1" spans="1:1">
      <c r="A401" s="21"/>
    </row>
    <row r="402" ht="13.5" customHeight="1" spans="1:1">
      <c r="A402" s="21"/>
    </row>
    <row r="403" ht="13.5" customHeight="1" spans="1:1">
      <c r="A403" s="21"/>
    </row>
    <row r="404" ht="13.5" customHeight="1" spans="1:1">
      <c r="A404" s="21"/>
    </row>
    <row r="405" ht="13.5" customHeight="1" spans="1:1">
      <c r="A405" s="21"/>
    </row>
    <row r="406" ht="13.5" customHeight="1" spans="1:1">
      <c r="A406" s="21"/>
    </row>
    <row r="407" ht="13.5" customHeight="1" spans="1:1">
      <c r="A407" s="21"/>
    </row>
    <row r="408" ht="13.5" customHeight="1" spans="1:1">
      <c r="A408" s="21"/>
    </row>
    <row r="409" ht="13.5" customHeight="1" spans="1:1">
      <c r="A409" s="21"/>
    </row>
    <row r="410" ht="13.5" customHeight="1" spans="1:1">
      <c r="A410" s="21"/>
    </row>
    <row r="411" ht="13.5" customHeight="1" spans="1:1">
      <c r="A411" s="21"/>
    </row>
    <row r="412" ht="13.5" customHeight="1" spans="1:1">
      <c r="A412" s="21"/>
    </row>
    <row r="413" ht="13.5" customHeight="1" spans="1:1">
      <c r="A413" s="21"/>
    </row>
    <row r="414" ht="13.5" customHeight="1" spans="1:1">
      <c r="A414" s="21"/>
    </row>
    <row r="415" ht="13.5" customHeight="1" spans="1:1">
      <c r="A415" s="21"/>
    </row>
    <row r="416" ht="13.5" customHeight="1" spans="1:1">
      <c r="A416" s="21"/>
    </row>
    <row r="417" ht="13.5" customHeight="1" spans="1:1">
      <c r="A417" s="21"/>
    </row>
    <row r="418" ht="13.5" customHeight="1" spans="1:1">
      <c r="A418" s="21"/>
    </row>
    <row r="419" ht="13.5" customHeight="1" spans="1:1">
      <c r="A419" s="21"/>
    </row>
    <row r="420" ht="13.5" customHeight="1" spans="1:1">
      <c r="A420" s="21"/>
    </row>
    <row r="421" ht="13.5" customHeight="1" spans="1:1">
      <c r="A421" s="21"/>
    </row>
    <row r="422" ht="13.5" customHeight="1" spans="1:1">
      <c r="A422" s="21"/>
    </row>
    <row r="423" ht="13.5" customHeight="1" spans="1:1">
      <c r="A423" s="21"/>
    </row>
    <row r="424" ht="13.5" customHeight="1" spans="1:1">
      <c r="A424" s="21"/>
    </row>
    <row r="425" ht="13.5" customHeight="1" spans="1:1">
      <c r="A425" s="21"/>
    </row>
    <row r="426" ht="13.5" customHeight="1" spans="1:1">
      <c r="A426" s="21"/>
    </row>
    <row r="427" ht="13.5" customHeight="1" spans="1:1">
      <c r="A427" s="21"/>
    </row>
    <row r="428" ht="13.5" customHeight="1" spans="1:1">
      <c r="A428" s="21"/>
    </row>
    <row r="429" ht="13.5" customHeight="1" spans="1:1">
      <c r="A429" s="21"/>
    </row>
    <row r="430" ht="13.5" customHeight="1" spans="1:1">
      <c r="A430" s="21"/>
    </row>
    <row r="431" ht="13.5" customHeight="1" spans="1:1">
      <c r="A431" s="21"/>
    </row>
    <row r="432" ht="13.5" customHeight="1" spans="1:1">
      <c r="A432" s="21"/>
    </row>
    <row r="433" ht="13.5" customHeight="1" spans="1:1">
      <c r="A433" s="21"/>
    </row>
    <row r="434" ht="13.5" customHeight="1" spans="1:1">
      <c r="A434" s="21"/>
    </row>
    <row r="435" ht="13.5" customHeight="1" spans="1:1">
      <c r="A435" s="21"/>
    </row>
    <row r="436" ht="13.5" customHeight="1" spans="1:1">
      <c r="A436" s="21"/>
    </row>
    <row r="437" ht="13.5" customHeight="1" spans="1:1">
      <c r="A437" s="21"/>
    </row>
    <row r="438" ht="13.5" customHeight="1" spans="1:1">
      <c r="A438" s="21"/>
    </row>
    <row r="439" ht="13.5" customHeight="1" spans="1:1">
      <c r="A439" s="21"/>
    </row>
    <row r="440" ht="13.5" customHeight="1" spans="1:1">
      <c r="A440" s="21"/>
    </row>
    <row r="441" ht="13.5" customHeight="1" spans="1:1">
      <c r="A441" s="21"/>
    </row>
    <row r="442" ht="13.5" customHeight="1" spans="1:1">
      <c r="A442" s="21"/>
    </row>
    <row r="443" ht="13.5" customHeight="1" spans="1:1">
      <c r="A443" s="21"/>
    </row>
    <row r="444" ht="13.5" customHeight="1" spans="1:1">
      <c r="A444" s="21"/>
    </row>
    <row r="445" ht="13.5" customHeight="1" spans="1:1">
      <c r="A445" s="21"/>
    </row>
    <row r="446" ht="13.5" customHeight="1" spans="1:1">
      <c r="A446" s="21"/>
    </row>
    <row r="447" ht="13.5" customHeight="1" spans="1:1">
      <c r="A447" s="21"/>
    </row>
    <row r="448" ht="13.5" customHeight="1" spans="1:1">
      <c r="A448" s="21"/>
    </row>
    <row r="449" ht="13.5" customHeight="1" spans="1:1">
      <c r="A449" s="21"/>
    </row>
    <row r="450" ht="13.5" customHeight="1" spans="1:1">
      <c r="A450" s="21"/>
    </row>
    <row r="451" ht="13.5" customHeight="1" spans="1:1">
      <c r="A451" s="21"/>
    </row>
    <row r="452" ht="13.5" customHeight="1" spans="1:1">
      <c r="A452" s="21"/>
    </row>
    <row r="453" ht="13.5" customHeight="1" spans="1:1">
      <c r="A453" s="21"/>
    </row>
    <row r="454" ht="13.5" customHeight="1" spans="1:1">
      <c r="A454" s="21"/>
    </row>
    <row r="455" ht="13.5" customHeight="1" spans="1:1">
      <c r="A455" s="21"/>
    </row>
    <row r="456" ht="13.5" customHeight="1" spans="1:1">
      <c r="A456" s="21"/>
    </row>
    <row r="457" ht="13.5" customHeight="1" spans="1:1">
      <c r="A457" s="21"/>
    </row>
    <row r="458" ht="13.5" customHeight="1" spans="1:1">
      <c r="A458" s="21"/>
    </row>
    <row r="459" ht="13.5" customHeight="1" spans="1:1">
      <c r="A459" s="21"/>
    </row>
    <row r="460" ht="13.5" customHeight="1" spans="1:1">
      <c r="A460" s="21"/>
    </row>
    <row r="461" ht="13.5" customHeight="1" spans="1:1">
      <c r="A461" s="21"/>
    </row>
    <row r="462" ht="13.5" customHeight="1" spans="1:1">
      <c r="A462" s="21"/>
    </row>
    <row r="463" ht="13.5" customHeight="1" spans="1:1">
      <c r="A463" s="21"/>
    </row>
    <row r="464" ht="13.5" customHeight="1" spans="1:1">
      <c r="A464" s="21"/>
    </row>
    <row r="465" ht="13.5" customHeight="1" spans="1:1">
      <c r="A465" s="21"/>
    </row>
    <row r="466" ht="13.5" customHeight="1" spans="1:1">
      <c r="A466" s="21"/>
    </row>
    <row r="467" ht="13.5" customHeight="1" spans="1:1">
      <c r="A467" s="21"/>
    </row>
    <row r="468" ht="13.5" customHeight="1" spans="1:1">
      <c r="A468" s="21"/>
    </row>
    <row r="469" ht="13.5" customHeight="1" spans="1:1">
      <c r="A469" s="21"/>
    </row>
    <row r="470" ht="13.5" customHeight="1" spans="1:1">
      <c r="A470" s="21"/>
    </row>
    <row r="471" ht="13.5" customHeight="1" spans="1:1">
      <c r="A471" s="21"/>
    </row>
    <row r="472" ht="13.5" customHeight="1" spans="1:1">
      <c r="A472" s="21"/>
    </row>
    <row r="473" ht="13.5" customHeight="1" spans="1:1">
      <c r="A473" s="21"/>
    </row>
    <row r="474" ht="13.5" customHeight="1" spans="1:1">
      <c r="A474" s="21"/>
    </row>
    <row r="475" ht="13.5" customHeight="1" spans="1:1">
      <c r="A475" s="21"/>
    </row>
    <row r="476" ht="13.5" customHeight="1" spans="1:1">
      <c r="A476" s="21"/>
    </row>
    <row r="477" ht="13.5" customHeight="1" spans="1:1">
      <c r="A477" s="21"/>
    </row>
    <row r="478" ht="13.5" customHeight="1" spans="1:1">
      <c r="A478" s="21"/>
    </row>
    <row r="479" ht="13.5" customHeight="1" spans="1:1">
      <c r="A479" s="21"/>
    </row>
    <row r="480" ht="13.5" customHeight="1" spans="1:1">
      <c r="A480" s="21"/>
    </row>
    <row r="481" ht="13.5" customHeight="1" spans="1:1">
      <c r="A481" s="21"/>
    </row>
    <row r="482" ht="13.5" customHeight="1" spans="1:1">
      <c r="A482" s="21"/>
    </row>
    <row r="483" ht="13.5" customHeight="1" spans="1:1">
      <c r="A483" s="21"/>
    </row>
    <row r="484" ht="13.5" customHeight="1" spans="1:1">
      <c r="A484" s="21"/>
    </row>
    <row r="485" ht="13.5" customHeight="1" spans="1:1">
      <c r="A485" s="21"/>
    </row>
    <row r="486" ht="13.5" customHeight="1" spans="1:1">
      <c r="A486" s="21"/>
    </row>
    <row r="487" ht="13.5" customHeight="1" spans="1:1">
      <c r="A487" s="21"/>
    </row>
    <row r="488" ht="13.5" customHeight="1" spans="1:1">
      <c r="A488" s="21"/>
    </row>
    <row r="489" ht="13.5" customHeight="1" spans="1:1">
      <c r="A489" s="21"/>
    </row>
    <row r="490" ht="13.5" customHeight="1" spans="1:1">
      <c r="A490" s="21"/>
    </row>
    <row r="491" ht="13.5" customHeight="1" spans="1:1">
      <c r="A491" s="21"/>
    </row>
    <row r="492" ht="13.5" customHeight="1" spans="1:1">
      <c r="A492" s="21"/>
    </row>
    <row r="493" ht="13.5" customHeight="1" spans="1:1">
      <c r="A493" s="21"/>
    </row>
    <row r="494" ht="13.5" customHeight="1" spans="1:1">
      <c r="A494" s="21"/>
    </row>
    <row r="495" ht="13.5" customHeight="1" spans="1:1">
      <c r="A495" s="21"/>
    </row>
    <row r="496" ht="13.5" customHeight="1" spans="1:1">
      <c r="A496" s="21"/>
    </row>
    <row r="497" ht="13.5" customHeight="1" spans="1:1">
      <c r="A497" s="21"/>
    </row>
    <row r="498" ht="13.5" customHeight="1" spans="1:1">
      <c r="A498" s="21"/>
    </row>
    <row r="499" ht="13.5" customHeight="1" spans="1:1">
      <c r="A499" s="21"/>
    </row>
    <row r="500" ht="13.5" customHeight="1" spans="1:1">
      <c r="A500" s="21"/>
    </row>
    <row r="501" ht="13.5" customHeight="1" spans="1:1">
      <c r="A501" s="21"/>
    </row>
    <row r="502" ht="13.5" customHeight="1" spans="1:1">
      <c r="A502" s="21"/>
    </row>
    <row r="503" ht="13.5" customHeight="1" spans="1:1">
      <c r="A503" s="21"/>
    </row>
    <row r="504" ht="13.5" customHeight="1" spans="1:1">
      <c r="A504" s="21"/>
    </row>
    <row r="505" ht="13.5" customHeight="1" spans="1:1">
      <c r="A505" s="21"/>
    </row>
    <row r="506" ht="13.5" customHeight="1" spans="1:1">
      <c r="A506" s="21"/>
    </row>
    <row r="507" ht="13.5" customHeight="1" spans="1:1">
      <c r="A507" s="21"/>
    </row>
    <row r="508" ht="13.5" customHeight="1" spans="1:1">
      <c r="A508" s="21"/>
    </row>
    <row r="509" ht="13.5" customHeight="1" spans="1:1">
      <c r="A509" s="21"/>
    </row>
    <row r="510" ht="13.5" customHeight="1" spans="1:1">
      <c r="A510" s="21"/>
    </row>
    <row r="511" ht="13.5" customHeight="1" spans="1:1">
      <c r="A511" s="21"/>
    </row>
    <row r="512" ht="13.5" customHeight="1" spans="1:1">
      <c r="A512" s="21"/>
    </row>
    <row r="513" ht="13.5" customHeight="1" spans="1:1">
      <c r="A513" s="21"/>
    </row>
    <row r="514" ht="13.5" customHeight="1" spans="1:1">
      <c r="A514" s="21"/>
    </row>
    <row r="515" ht="13.5" customHeight="1" spans="1:1">
      <c r="A515" s="21"/>
    </row>
    <row r="516" ht="13.5" customHeight="1" spans="1:1">
      <c r="A516" s="21"/>
    </row>
    <row r="517" ht="13.5" customHeight="1" spans="1:1">
      <c r="A517" s="21"/>
    </row>
    <row r="518" ht="13.5" customHeight="1" spans="1:1">
      <c r="A518" s="21"/>
    </row>
    <row r="519" ht="13.5" customHeight="1" spans="1:1">
      <c r="A519" s="21"/>
    </row>
    <row r="520" ht="13.5" customHeight="1" spans="1:1">
      <c r="A520" s="21"/>
    </row>
    <row r="521" ht="13.5" customHeight="1" spans="1:1">
      <c r="A521" s="21"/>
    </row>
    <row r="522" ht="13.5" customHeight="1" spans="1:1">
      <c r="A522" s="21"/>
    </row>
    <row r="523" ht="13.5" customHeight="1" spans="1:1">
      <c r="A523" s="21"/>
    </row>
    <row r="524" ht="13.5" customHeight="1" spans="1:1">
      <c r="A524" s="21"/>
    </row>
    <row r="525" ht="13.5" customHeight="1" spans="1:1">
      <c r="A525" s="21"/>
    </row>
    <row r="526" ht="13.5" customHeight="1" spans="1:1">
      <c r="A526" s="21"/>
    </row>
    <row r="527" ht="13.5" customHeight="1" spans="1:1">
      <c r="A527" s="21"/>
    </row>
    <row r="528" ht="13.5" customHeight="1" spans="1:1">
      <c r="A528" s="21"/>
    </row>
    <row r="529" ht="13.5" customHeight="1" spans="1:1">
      <c r="A529" s="21"/>
    </row>
    <row r="530" ht="13.5" customHeight="1" spans="1:1">
      <c r="A530" s="21"/>
    </row>
    <row r="531" ht="13.5" customHeight="1" spans="1:1">
      <c r="A531" s="21"/>
    </row>
    <row r="532" ht="13.5" customHeight="1" spans="1:1">
      <c r="A532" s="21"/>
    </row>
    <row r="533" ht="13.5" customHeight="1" spans="1:1">
      <c r="A533" s="21"/>
    </row>
    <row r="534" ht="13.5" customHeight="1" spans="1:1">
      <c r="A534" s="21"/>
    </row>
    <row r="535" ht="13.5" customHeight="1" spans="1:1">
      <c r="A535" s="21"/>
    </row>
    <row r="536" ht="13.5" customHeight="1" spans="1:1">
      <c r="A536" s="21"/>
    </row>
    <row r="537" ht="13.5" customHeight="1" spans="1:1">
      <c r="A537" s="21"/>
    </row>
    <row r="538" ht="13.5" customHeight="1" spans="1:1">
      <c r="A538" s="21"/>
    </row>
    <row r="539" ht="13.5" customHeight="1" spans="1:1">
      <c r="A539" s="21"/>
    </row>
    <row r="540" ht="13.5" customHeight="1" spans="1:1">
      <c r="A540" s="21"/>
    </row>
    <row r="541" ht="13.5" customHeight="1" spans="1:1">
      <c r="A541" s="21"/>
    </row>
    <row r="542" ht="13.5" customHeight="1" spans="1:1">
      <c r="A542" s="21"/>
    </row>
    <row r="543" ht="13.5" customHeight="1" spans="1:1">
      <c r="A543" s="21"/>
    </row>
    <row r="544" ht="13.5" customHeight="1" spans="1:1">
      <c r="A544" s="21"/>
    </row>
    <row r="545" ht="13.5" customHeight="1" spans="1:1">
      <c r="A545" s="21"/>
    </row>
    <row r="546" ht="13.5" customHeight="1" spans="1:1">
      <c r="A546" s="21"/>
    </row>
    <row r="547" ht="13.5" customHeight="1" spans="1:1">
      <c r="A547" s="21"/>
    </row>
    <row r="548" ht="13.5" customHeight="1" spans="1:1">
      <c r="A548" s="21"/>
    </row>
    <row r="549" ht="13.5" customHeight="1" spans="1:1">
      <c r="A549" s="21"/>
    </row>
    <row r="550" ht="13.5" customHeight="1" spans="1:1">
      <c r="A550" s="21"/>
    </row>
    <row r="551" ht="13.5" customHeight="1" spans="1:1">
      <c r="A551" s="21"/>
    </row>
    <row r="552" ht="13.5" customHeight="1" spans="1:1">
      <c r="A552" s="21"/>
    </row>
    <row r="553" ht="13.5" customHeight="1" spans="1:1">
      <c r="A553" s="21"/>
    </row>
    <row r="554" ht="13.5" customHeight="1" spans="1:1">
      <c r="A554" s="21"/>
    </row>
    <row r="555" ht="13.5" customHeight="1" spans="1:1">
      <c r="A555" s="21"/>
    </row>
    <row r="556" ht="13.5" customHeight="1" spans="1:1">
      <c r="A556" s="21"/>
    </row>
    <row r="557" ht="13.5" customHeight="1" spans="1:1">
      <c r="A557" s="21"/>
    </row>
    <row r="558" ht="13.5" customHeight="1" spans="1:1">
      <c r="A558" s="21"/>
    </row>
    <row r="559" ht="13.5" customHeight="1" spans="1:1">
      <c r="A559" s="21"/>
    </row>
    <row r="560" ht="13.5" customHeight="1" spans="1:1">
      <c r="A560" s="21"/>
    </row>
    <row r="561" ht="13.5" customHeight="1" spans="1:1">
      <c r="A561" s="21"/>
    </row>
    <row r="562" ht="13.5" customHeight="1" spans="1:1">
      <c r="A562" s="21"/>
    </row>
    <row r="563" ht="13.5" customHeight="1" spans="1:1">
      <c r="A563" s="21"/>
    </row>
    <row r="564" ht="13.5" customHeight="1" spans="1:1">
      <c r="A564" s="21"/>
    </row>
    <row r="565" ht="13.5" customHeight="1" spans="1:1">
      <c r="A565" s="21"/>
    </row>
    <row r="566" ht="13.5" customHeight="1" spans="1:1">
      <c r="A566" s="21"/>
    </row>
    <row r="567" ht="13.5" customHeight="1" spans="1:1">
      <c r="A567" s="21"/>
    </row>
    <row r="568" ht="13.5" customHeight="1" spans="1:1">
      <c r="A568" s="21"/>
    </row>
    <row r="569" ht="13.5" customHeight="1" spans="1:1">
      <c r="A569" s="21"/>
    </row>
    <row r="570" ht="13.5" customHeight="1" spans="1:1">
      <c r="A570" s="21"/>
    </row>
    <row r="571" ht="13.5" customHeight="1" spans="1:1">
      <c r="A571" s="21"/>
    </row>
    <row r="572" ht="13.5" customHeight="1" spans="1:1">
      <c r="A572" s="21"/>
    </row>
    <row r="573" ht="13.5" customHeight="1" spans="1:1">
      <c r="A573" s="21"/>
    </row>
    <row r="574" ht="13.5" customHeight="1" spans="1:1">
      <c r="A574" s="21"/>
    </row>
    <row r="575" ht="13.5" customHeight="1" spans="1:1">
      <c r="A575" s="21"/>
    </row>
    <row r="576" ht="13.5" customHeight="1" spans="1:1">
      <c r="A576" s="21"/>
    </row>
    <row r="577" ht="13.5" customHeight="1" spans="1:1">
      <c r="A577" s="21"/>
    </row>
    <row r="578" ht="13.5" customHeight="1" spans="1:1">
      <c r="A578" s="21"/>
    </row>
    <row r="579" ht="13.5" customHeight="1" spans="1:1">
      <c r="A579" s="21"/>
    </row>
    <row r="580" ht="13.5" customHeight="1" spans="1:1">
      <c r="A580" s="21"/>
    </row>
    <row r="581" ht="13.5" customHeight="1" spans="1:1">
      <c r="A581" s="21"/>
    </row>
    <row r="582" ht="13.5" customHeight="1" spans="1:1">
      <c r="A582" s="21"/>
    </row>
    <row r="583" ht="13.5" customHeight="1" spans="1:1">
      <c r="A583" s="21"/>
    </row>
    <row r="584" ht="13.5" customHeight="1" spans="1:1">
      <c r="A584" s="21"/>
    </row>
    <row r="585" ht="13.5" customHeight="1" spans="1:1">
      <c r="A585" s="21"/>
    </row>
    <row r="586" ht="13.5" customHeight="1" spans="1:1">
      <c r="A586" s="21"/>
    </row>
    <row r="587" ht="13.5" customHeight="1" spans="1:1">
      <c r="A587" s="21"/>
    </row>
    <row r="588" ht="13.5" customHeight="1" spans="1:1">
      <c r="A588" s="21"/>
    </row>
    <row r="589" ht="13.5" customHeight="1" spans="1:1">
      <c r="A589" s="21"/>
    </row>
    <row r="590" ht="13.5" customHeight="1" spans="1:1">
      <c r="A590" s="21"/>
    </row>
    <row r="591" ht="13.5" customHeight="1" spans="1:1">
      <c r="A591" s="21"/>
    </row>
    <row r="592" ht="13.5" customHeight="1" spans="1:1">
      <c r="A592" s="21"/>
    </row>
    <row r="593" ht="13.5" customHeight="1" spans="1:1">
      <c r="A593" s="21"/>
    </row>
    <row r="594" ht="13.5" customHeight="1" spans="1:1">
      <c r="A594" s="21"/>
    </row>
    <row r="595" ht="13.5" customHeight="1" spans="1:1">
      <c r="A595" s="21"/>
    </row>
    <row r="596" ht="13.5" customHeight="1" spans="1:1">
      <c r="A596" s="21"/>
    </row>
    <row r="597" ht="13.5" customHeight="1" spans="1:1">
      <c r="A597" s="21"/>
    </row>
    <row r="598" ht="13.5" customHeight="1" spans="1:1">
      <c r="A598" s="21"/>
    </row>
    <row r="599" ht="13.5" customHeight="1" spans="1:1">
      <c r="A599" s="21"/>
    </row>
    <row r="600" ht="13.5" customHeight="1" spans="1:1">
      <c r="A600" s="21"/>
    </row>
    <row r="601" ht="13.5" customHeight="1" spans="1:1">
      <c r="A601" s="21"/>
    </row>
    <row r="602" ht="13.5" customHeight="1" spans="1:1">
      <c r="A602" s="21"/>
    </row>
    <row r="603" ht="13.5" customHeight="1" spans="1:1">
      <c r="A603" s="21"/>
    </row>
    <row r="604" ht="13.5" customHeight="1" spans="1:1">
      <c r="A604" s="21"/>
    </row>
    <row r="605" ht="13.5" customHeight="1" spans="1:1">
      <c r="A605" s="21"/>
    </row>
    <row r="606" ht="13.5" customHeight="1" spans="1:1">
      <c r="A606" s="21"/>
    </row>
    <row r="607" ht="13.5" customHeight="1" spans="1:1">
      <c r="A607" s="21"/>
    </row>
    <row r="608" ht="13.5" customHeight="1" spans="1:1">
      <c r="A608" s="21"/>
    </row>
    <row r="609" ht="13.5" customHeight="1" spans="1:1">
      <c r="A609" s="21"/>
    </row>
    <row r="610" ht="13.5" customHeight="1" spans="1:1">
      <c r="A610" s="21"/>
    </row>
    <row r="611" ht="13.5" customHeight="1" spans="1:1">
      <c r="A611" s="21"/>
    </row>
    <row r="612" ht="13.5" customHeight="1" spans="1:1">
      <c r="A612" s="21"/>
    </row>
    <row r="613" ht="13.5" customHeight="1" spans="1:1">
      <c r="A613" s="21"/>
    </row>
    <row r="614" ht="13.5" customHeight="1" spans="1:1">
      <c r="A614" s="21"/>
    </row>
    <row r="615" ht="13.5" customHeight="1" spans="1:1">
      <c r="A615" s="21"/>
    </row>
    <row r="616" ht="13.5" customHeight="1" spans="1:1">
      <c r="A616" s="21"/>
    </row>
    <row r="617" ht="13.5" customHeight="1" spans="1:1">
      <c r="A617" s="21"/>
    </row>
    <row r="618" ht="13.5" customHeight="1" spans="1:1">
      <c r="A618" s="21"/>
    </row>
    <row r="619" ht="13.5" customHeight="1" spans="1:1">
      <c r="A619" s="21"/>
    </row>
    <row r="620" ht="13.5" customHeight="1" spans="1:1">
      <c r="A620" s="21"/>
    </row>
    <row r="621" ht="13.5" customHeight="1" spans="1:1">
      <c r="A621" s="21"/>
    </row>
    <row r="622" ht="13.5" customHeight="1" spans="1:1">
      <c r="A622" s="21"/>
    </row>
    <row r="623" ht="13.5" customHeight="1" spans="1:1">
      <c r="A623" s="21"/>
    </row>
    <row r="624" ht="13.5" customHeight="1" spans="1:1">
      <c r="A624" s="21"/>
    </row>
    <row r="625" ht="13.5" customHeight="1" spans="1:1">
      <c r="A625" s="21"/>
    </row>
    <row r="626" ht="13.5" customHeight="1" spans="1:1">
      <c r="A626" s="21"/>
    </row>
    <row r="627" ht="13.5" customHeight="1" spans="1:1">
      <c r="A627" s="21"/>
    </row>
    <row r="628" ht="13.5" customHeight="1" spans="1:1">
      <c r="A628" s="21"/>
    </row>
    <row r="629" ht="13.5" customHeight="1" spans="1:1">
      <c r="A629" s="21"/>
    </row>
    <row r="630" ht="13.5" customHeight="1" spans="1:1">
      <c r="A630" s="21"/>
    </row>
    <row r="631" ht="13.5" customHeight="1" spans="1:1">
      <c r="A631" s="21"/>
    </row>
    <row r="632" ht="13.5" customHeight="1" spans="1:1">
      <c r="A632" s="21"/>
    </row>
    <row r="633" ht="13.5" customHeight="1" spans="1:1">
      <c r="A633" s="21"/>
    </row>
    <row r="634" ht="13.5" customHeight="1" spans="1:1">
      <c r="A634" s="21"/>
    </row>
    <row r="635" ht="13.5" customHeight="1" spans="1:1">
      <c r="A635" s="21"/>
    </row>
    <row r="636" ht="13.5" customHeight="1" spans="1:1">
      <c r="A636" s="21"/>
    </row>
    <row r="637" ht="13.5" customHeight="1" spans="1:1">
      <c r="A637" s="21"/>
    </row>
    <row r="638" ht="13.5" customHeight="1" spans="1:1">
      <c r="A638" s="21"/>
    </row>
    <row r="639" ht="13.5" customHeight="1" spans="1:1">
      <c r="A639" s="21"/>
    </row>
    <row r="640" ht="13.5" customHeight="1" spans="1:1">
      <c r="A640" s="21"/>
    </row>
    <row r="641" ht="13.5" customHeight="1" spans="1:1">
      <c r="A641" s="21"/>
    </row>
    <row r="642" ht="13.5" customHeight="1" spans="1:1">
      <c r="A642" s="21"/>
    </row>
    <row r="643" ht="13.5" customHeight="1" spans="1:1">
      <c r="A643" s="21"/>
    </row>
    <row r="644" ht="13.5" customHeight="1" spans="1:1">
      <c r="A644" s="21"/>
    </row>
    <row r="645" ht="13.5" customHeight="1" spans="1:1">
      <c r="A645" s="21"/>
    </row>
    <row r="646" ht="13.5" customHeight="1" spans="1:1">
      <c r="A646" s="21"/>
    </row>
    <row r="647" ht="13.5" customHeight="1" spans="1:1">
      <c r="A647" s="21"/>
    </row>
    <row r="648" ht="13.5" customHeight="1" spans="1:1">
      <c r="A648" s="21"/>
    </row>
    <row r="649" ht="13.5" customHeight="1" spans="1:1">
      <c r="A649" s="21"/>
    </row>
    <row r="650" ht="13.5" customHeight="1" spans="1:1">
      <c r="A650" s="21"/>
    </row>
    <row r="651" ht="13.5" customHeight="1" spans="1:1">
      <c r="A651" s="21"/>
    </row>
    <row r="652" ht="13.5" customHeight="1" spans="1:1">
      <c r="A652" s="21"/>
    </row>
    <row r="653" ht="13.5" customHeight="1" spans="1:1">
      <c r="A653" s="21"/>
    </row>
    <row r="654" ht="13.5" customHeight="1" spans="1:1">
      <c r="A654" s="21"/>
    </row>
    <row r="655" ht="13.5" customHeight="1" spans="1:1">
      <c r="A655" s="21"/>
    </row>
    <row r="656" ht="13.5" customHeight="1" spans="1:1">
      <c r="A656" s="21"/>
    </row>
    <row r="657" ht="13.5" customHeight="1" spans="1:1">
      <c r="A657" s="21"/>
    </row>
    <row r="658" ht="13.5" customHeight="1" spans="1:1">
      <c r="A658" s="21"/>
    </row>
    <row r="659" ht="13.5" customHeight="1" spans="1:1">
      <c r="A659" s="21"/>
    </row>
    <row r="660" ht="13.5" customHeight="1" spans="1:1">
      <c r="A660" s="21"/>
    </row>
    <row r="661" ht="13.5" customHeight="1" spans="1:1">
      <c r="A661" s="21"/>
    </row>
    <row r="662" ht="13.5" customHeight="1" spans="1:1">
      <c r="A662" s="21"/>
    </row>
    <row r="663" ht="13.5" customHeight="1" spans="1:1">
      <c r="A663" s="21"/>
    </row>
    <row r="664" ht="13.5" customHeight="1" spans="1:1">
      <c r="A664" s="21"/>
    </row>
    <row r="665" ht="13.5" customHeight="1" spans="1:1">
      <c r="A665" s="21"/>
    </row>
    <row r="666" ht="13.5" customHeight="1" spans="1:1">
      <c r="A666" s="21"/>
    </row>
    <row r="667" ht="13.5" customHeight="1" spans="1:1">
      <c r="A667" s="21"/>
    </row>
    <row r="668" ht="13.5" customHeight="1" spans="1:1">
      <c r="A668" s="21"/>
    </row>
    <row r="669" ht="13.5" customHeight="1" spans="1:1">
      <c r="A669" s="21"/>
    </row>
    <row r="670" ht="13.5" customHeight="1" spans="1:1">
      <c r="A670" s="21"/>
    </row>
    <row r="671" ht="13.5" customHeight="1" spans="1:1">
      <c r="A671" s="21"/>
    </row>
    <row r="672" ht="13.5" customHeight="1" spans="1:1">
      <c r="A672" s="21"/>
    </row>
    <row r="673" ht="13.5" customHeight="1" spans="1:1">
      <c r="A673" s="21"/>
    </row>
    <row r="674" ht="13.5" customHeight="1" spans="1:1">
      <c r="A674" s="21"/>
    </row>
    <row r="675" ht="13.5" customHeight="1" spans="1:1">
      <c r="A675" s="21"/>
    </row>
    <row r="676" ht="13.5" customHeight="1" spans="1:1">
      <c r="A676" s="21"/>
    </row>
    <row r="677" ht="13.5" customHeight="1" spans="1:1">
      <c r="A677" s="21"/>
    </row>
    <row r="678" ht="13.5" customHeight="1" spans="1:1">
      <c r="A678" s="21"/>
    </row>
    <row r="679" ht="13.5" customHeight="1" spans="1:1">
      <c r="A679" s="21"/>
    </row>
    <row r="680" ht="13.5" customHeight="1" spans="1:1">
      <c r="A680" s="21"/>
    </row>
    <row r="681" ht="13.5" customHeight="1" spans="1:1">
      <c r="A681" s="21"/>
    </row>
    <row r="682" ht="13.5" customHeight="1" spans="1:1">
      <c r="A682" s="21"/>
    </row>
    <row r="683" ht="13.5" customHeight="1" spans="1:1">
      <c r="A683" s="21"/>
    </row>
    <row r="684" ht="13.5" customHeight="1" spans="1:1">
      <c r="A684" s="21"/>
    </row>
    <row r="685" ht="13.5" customHeight="1" spans="1:1">
      <c r="A685" s="21"/>
    </row>
    <row r="686" ht="13.5" customHeight="1" spans="1:1">
      <c r="A686" s="21"/>
    </row>
    <row r="687" ht="13.5" customHeight="1" spans="1:1">
      <c r="A687" s="21"/>
    </row>
    <row r="688" ht="13.5" customHeight="1" spans="1:1">
      <c r="A688" s="21"/>
    </row>
    <row r="689" ht="13.5" customHeight="1" spans="1:1">
      <c r="A689" s="21"/>
    </row>
    <row r="690" ht="13.5" customHeight="1" spans="1:1">
      <c r="A690" s="21"/>
    </row>
    <row r="691" ht="13.5" customHeight="1" spans="1:1">
      <c r="A691" s="21"/>
    </row>
    <row r="692" ht="13.5" customHeight="1" spans="1:1">
      <c r="A692" s="21"/>
    </row>
    <row r="693" ht="13.5" customHeight="1" spans="1:1">
      <c r="A693" s="21"/>
    </row>
    <row r="694" ht="13.5" customHeight="1" spans="1:1">
      <c r="A694" s="21"/>
    </row>
    <row r="695" ht="13.5" customHeight="1" spans="1:1">
      <c r="A695" s="21"/>
    </row>
    <row r="696" ht="13.5" customHeight="1" spans="1:1">
      <c r="A696" s="21"/>
    </row>
    <row r="697" ht="13.5" customHeight="1" spans="1:1">
      <c r="A697" s="21"/>
    </row>
    <row r="698" ht="13.5" customHeight="1" spans="1:1">
      <c r="A698" s="21"/>
    </row>
    <row r="699" ht="13.5" customHeight="1" spans="1:1">
      <c r="A699" s="21"/>
    </row>
    <row r="700" ht="13.5" customHeight="1" spans="1:1">
      <c r="A700" s="21"/>
    </row>
    <row r="701" ht="13.5" customHeight="1" spans="1:1">
      <c r="A701" s="21"/>
    </row>
    <row r="702" ht="13.5" customHeight="1" spans="1:1">
      <c r="A702" s="21"/>
    </row>
    <row r="703" ht="13.5" customHeight="1" spans="1:1">
      <c r="A703" s="21"/>
    </row>
    <row r="704" ht="13.5" customHeight="1" spans="1:1">
      <c r="A704" s="21"/>
    </row>
    <row r="705" ht="13.5" customHeight="1" spans="1:1">
      <c r="A705" s="21"/>
    </row>
    <row r="706" ht="13.5" customHeight="1" spans="1:1">
      <c r="A706" s="21"/>
    </row>
    <row r="707" ht="13.5" customHeight="1" spans="1:1">
      <c r="A707" s="21"/>
    </row>
    <row r="708" ht="13.5" customHeight="1" spans="1:1">
      <c r="A708" s="21"/>
    </row>
    <row r="709" ht="13.5" customHeight="1" spans="1:1">
      <c r="A709" s="21"/>
    </row>
    <row r="710" ht="13.5" customHeight="1" spans="1:1">
      <c r="A710" s="21"/>
    </row>
    <row r="711" ht="13.5" customHeight="1" spans="1:1">
      <c r="A711" s="21"/>
    </row>
    <row r="712" ht="13.5" customHeight="1" spans="1:1">
      <c r="A712" s="21"/>
    </row>
    <row r="713" ht="13.5" customHeight="1" spans="1:1">
      <c r="A713" s="21"/>
    </row>
    <row r="714" ht="13.5" customHeight="1" spans="1:1">
      <c r="A714" s="21"/>
    </row>
    <row r="715" ht="13.5" customHeight="1" spans="1:1">
      <c r="A715" s="21"/>
    </row>
    <row r="716" ht="13.5" customHeight="1" spans="1:1">
      <c r="A716" s="21"/>
    </row>
    <row r="717" ht="13.5" customHeight="1" spans="1:1">
      <c r="A717" s="21"/>
    </row>
    <row r="718" ht="13.5" customHeight="1" spans="1:1">
      <c r="A718" s="21"/>
    </row>
    <row r="719" ht="13.5" customHeight="1" spans="1:1">
      <c r="A719" s="21"/>
    </row>
    <row r="720" ht="13.5" customHeight="1" spans="1:1">
      <c r="A720" s="21"/>
    </row>
    <row r="721" ht="13.5" customHeight="1" spans="1:1">
      <c r="A721" s="21"/>
    </row>
    <row r="722" ht="13.5" customHeight="1" spans="1:1">
      <c r="A722" s="21"/>
    </row>
    <row r="723" ht="13.5" customHeight="1" spans="1:1">
      <c r="A723" s="21"/>
    </row>
    <row r="724" ht="13.5" customHeight="1" spans="1:1">
      <c r="A724" s="21"/>
    </row>
    <row r="725" ht="13.5" customHeight="1" spans="1:1">
      <c r="A725" s="21"/>
    </row>
    <row r="726" ht="13.5" customHeight="1" spans="1:1">
      <c r="A726" s="21"/>
    </row>
    <row r="727" ht="13.5" customHeight="1" spans="1:1">
      <c r="A727" s="21"/>
    </row>
    <row r="728" ht="13.5" customHeight="1" spans="1:1">
      <c r="A728" s="21"/>
    </row>
    <row r="729" ht="13.5" customHeight="1" spans="1:1">
      <c r="A729" s="21"/>
    </row>
    <row r="730" ht="13.5" customHeight="1" spans="1:1">
      <c r="A730" s="21"/>
    </row>
    <row r="731" ht="13.5" customHeight="1" spans="1:1">
      <c r="A731" s="21"/>
    </row>
    <row r="732" ht="13.5" customHeight="1" spans="1:1">
      <c r="A732" s="21"/>
    </row>
    <row r="733" ht="13.5" customHeight="1" spans="1:1">
      <c r="A733" s="21"/>
    </row>
    <row r="734" ht="13.5" customHeight="1" spans="1:1">
      <c r="A734" s="21"/>
    </row>
    <row r="735" ht="13.5" customHeight="1" spans="1:1">
      <c r="A735" s="21"/>
    </row>
    <row r="736" ht="13.5" customHeight="1" spans="1:1">
      <c r="A736" s="21"/>
    </row>
    <row r="737" ht="13.5" customHeight="1" spans="1:1">
      <c r="A737" s="21"/>
    </row>
    <row r="738" ht="13.5" customHeight="1" spans="1:1">
      <c r="A738" s="21"/>
    </row>
    <row r="739" ht="13.5" customHeight="1" spans="1:1">
      <c r="A739" s="21"/>
    </row>
    <row r="740" ht="13.5" customHeight="1" spans="1:1">
      <c r="A740" s="21"/>
    </row>
    <row r="741" ht="13.5" customHeight="1" spans="1:1">
      <c r="A741" s="21"/>
    </row>
    <row r="742" ht="13.5" customHeight="1" spans="1:1">
      <c r="A742" s="21"/>
    </row>
    <row r="743" ht="13.5" customHeight="1" spans="1:1">
      <c r="A743" s="21"/>
    </row>
    <row r="744" ht="13.5" customHeight="1" spans="1:1">
      <c r="A744" s="21"/>
    </row>
    <row r="745" ht="13.5" customHeight="1" spans="1:1">
      <c r="A745" s="21"/>
    </row>
    <row r="746" ht="13.5" customHeight="1" spans="1:1">
      <c r="A746" s="21"/>
    </row>
    <row r="747" ht="13.5" customHeight="1" spans="1:1">
      <c r="A747" s="21"/>
    </row>
    <row r="748" ht="13.5" customHeight="1" spans="1:1">
      <c r="A748" s="21"/>
    </row>
    <row r="749" ht="13.5" customHeight="1" spans="1:1">
      <c r="A749" s="21"/>
    </row>
    <row r="750" ht="13.5" customHeight="1" spans="1:1">
      <c r="A750" s="21"/>
    </row>
    <row r="751" ht="13.5" customHeight="1" spans="1:1">
      <c r="A751" s="21"/>
    </row>
    <row r="752" ht="13.5" customHeight="1" spans="1:1">
      <c r="A752" s="21"/>
    </row>
    <row r="753" ht="13.5" customHeight="1" spans="1:1">
      <c r="A753" s="21"/>
    </row>
    <row r="754" ht="13.5" customHeight="1" spans="1:1">
      <c r="A754" s="21"/>
    </row>
    <row r="755" ht="13.5" customHeight="1" spans="1:1">
      <c r="A755" s="21"/>
    </row>
    <row r="756" ht="13.5" customHeight="1" spans="1:1">
      <c r="A756" s="21"/>
    </row>
    <row r="757" ht="13.5" customHeight="1" spans="1:1">
      <c r="A757" s="21"/>
    </row>
    <row r="758" ht="13.5" customHeight="1" spans="1:1">
      <c r="A758" s="21"/>
    </row>
    <row r="759" ht="13.5" customHeight="1" spans="1:1">
      <c r="A759" s="21"/>
    </row>
    <row r="760" ht="13.5" customHeight="1" spans="1:1">
      <c r="A760" s="21"/>
    </row>
    <row r="761" ht="13.5" customHeight="1" spans="1:1">
      <c r="A761" s="21"/>
    </row>
    <row r="762" ht="13.5" customHeight="1" spans="1:1">
      <c r="A762" s="21"/>
    </row>
    <row r="763" ht="13.5" customHeight="1" spans="1:1">
      <c r="A763" s="21"/>
    </row>
    <row r="764" ht="13.5" customHeight="1" spans="1:1">
      <c r="A764" s="21"/>
    </row>
    <row r="765" ht="13.5" customHeight="1" spans="1:1">
      <c r="A765" s="21"/>
    </row>
    <row r="766" ht="13.5" customHeight="1" spans="1:1">
      <c r="A766" s="21"/>
    </row>
    <row r="767" ht="13.5" customHeight="1" spans="1:1">
      <c r="A767" s="21"/>
    </row>
    <row r="768" ht="13.5" customHeight="1" spans="1:1">
      <c r="A768" s="21"/>
    </row>
    <row r="769" ht="13.5" customHeight="1" spans="1:1">
      <c r="A769" s="21"/>
    </row>
    <row r="770" ht="13.5" customHeight="1" spans="1:1">
      <c r="A770" s="21"/>
    </row>
    <row r="771" ht="13.5" customHeight="1" spans="1:1">
      <c r="A771" s="21"/>
    </row>
    <row r="772" ht="13.5" customHeight="1" spans="1:1">
      <c r="A772" s="21"/>
    </row>
    <row r="773" ht="13.5" customHeight="1" spans="1:1">
      <c r="A773" s="21"/>
    </row>
    <row r="774" ht="13.5" customHeight="1" spans="1:1">
      <c r="A774" s="21"/>
    </row>
    <row r="775" ht="13.5" customHeight="1" spans="1:1">
      <c r="A775" s="21"/>
    </row>
    <row r="776" ht="13.5" customHeight="1" spans="1:1">
      <c r="A776" s="21"/>
    </row>
    <row r="777" ht="13.5" customHeight="1" spans="1:1">
      <c r="A777" s="21"/>
    </row>
    <row r="778" ht="13.5" customHeight="1" spans="1:1">
      <c r="A778" s="21"/>
    </row>
    <row r="779" ht="13.5" customHeight="1" spans="1:1">
      <c r="A779" s="21"/>
    </row>
    <row r="780" ht="13.5" customHeight="1" spans="1:1">
      <c r="A780" s="21"/>
    </row>
    <row r="781" ht="13.5" customHeight="1" spans="1:1">
      <c r="A781" s="21"/>
    </row>
    <row r="782" ht="13.5" customHeight="1" spans="1:1">
      <c r="A782" s="21"/>
    </row>
    <row r="783" ht="13.5" customHeight="1" spans="1:1">
      <c r="A783" s="21"/>
    </row>
    <row r="784" ht="13.5" customHeight="1" spans="1:1">
      <c r="A784" s="21"/>
    </row>
    <row r="785" ht="13.5" customHeight="1" spans="1:1">
      <c r="A785" s="21"/>
    </row>
    <row r="786" ht="13.5" customHeight="1" spans="1:1">
      <c r="A786" s="21"/>
    </row>
    <row r="787" ht="13.5" customHeight="1" spans="1:1">
      <c r="A787" s="21"/>
    </row>
    <row r="788" ht="13.5" customHeight="1" spans="1:1">
      <c r="A788" s="21"/>
    </row>
    <row r="789" ht="13.5" customHeight="1" spans="1:1">
      <c r="A789" s="21"/>
    </row>
    <row r="790" ht="13.5" customHeight="1" spans="1:1">
      <c r="A790" s="21"/>
    </row>
    <row r="791" ht="13.5" customHeight="1" spans="1:1">
      <c r="A791" s="21"/>
    </row>
    <row r="792" ht="13.5" customHeight="1" spans="1:1">
      <c r="A792" s="21"/>
    </row>
    <row r="793" ht="13.5" customHeight="1" spans="1:1">
      <c r="A793" s="21"/>
    </row>
    <row r="794" ht="13.5" customHeight="1" spans="1:1">
      <c r="A794" s="21"/>
    </row>
    <row r="795" ht="13.5" customHeight="1" spans="1:1">
      <c r="A795" s="21"/>
    </row>
    <row r="796" ht="13.5" customHeight="1" spans="1:1">
      <c r="A796" s="21"/>
    </row>
    <row r="797" ht="13.5" customHeight="1" spans="1:1">
      <c r="A797" s="21"/>
    </row>
    <row r="798" ht="13.5" customHeight="1" spans="1:1">
      <c r="A798" s="21"/>
    </row>
    <row r="799" ht="13.5" customHeight="1" spans="1:1">
      <c r="A799" s="21"/>
    </row>
    <row r="800" ht="13.5" customHeight="1" spans="1:1">
      <c r="A800" s="21"/>
    </row>
    <row r="801" ht="13.5" customHeight="1" spans="1:1">
      <c r="A801" s="21"/>
    </row>
    <row r="802" ht="13.5" customHeight="1" spans="1:1">
      <c r="A802" s="21"/>
    </row>
    <row r="803" ht="13.5" customHeight="1" spans="1:1">
      <c r="A803" s="21"/>
    </row>
    <row r="804" ht="13.5" customHeight="1" spans="1:1">
      <c r="A804" s="21"/>
    </row>
    <row r="805" ht="13.5" customHeight="1" spans="1:1">
      <c r="A805" s="21"/>
    </row>
    <row r="806" ht="13.5" customHeight="1" spans="1:1">
      <c r="A806" s="21"/>
    </row>
    <row r="807" ht="13.5" customHeight="1" spans="1:1">
      <c r="A807" s="21"/>
    </row>
    <row r="808" ht="13.5" customHeight="1" spans="1:1">
      <c r="A808" s="21"/>
    </row>
    <row r="809" ht="13.5" customHeight="1" spans="1:1">
      <c r="A809" s="21"/>
    </row>
    <row r="810" ht="13.5" customHeight="1" spans="1:1">
      <c r="A810" s="21"/>
    </row>
    <row r="811" ht="13.5" customHeight="1" spans="1:1">
      <c r="A811" s="21"/>
    </row>
    <row r="812" ht="13.5" customHeight="1" spans="1:1">
      <c r="A812" s="21"/>
    </row>
    <row r="813" ht="13.5" customHeight="1" spans="1:1">
      <c r="A813" s="21"/>
    </row>
    <row r="814" ht="13.5" customHeight="1" spans="1:1">
      <c r="A814" s="21"/>
    </row>
    <row r="815" ht="13.5" customHeight="1" spans="1:1">
      <c r="A815" s="21"/>
    </row>
    <row r="816" ht="13.5" customHeight="1" spans="1:1">
      <c r="A816" s="21"/>
    </row>
    <row r="817" ht="13.5" customHeight="1" spans="1:1">
      <c r="A817" s="21"/>
    </row>
    <row r="818" ht="13.5" customHeight="1" spans="1:1">
      <c r="A818" s="21"/>
    </row>
    <row r="819" ht="13.5" customHeight="1" spans="1:1">
      <c r="A819" s="21"/>
    </row>
    <row r="820" ht="13.5" customHeight="1" spans="1:1">
      <c r="A820" s="21"/>
    </row>
    <row r="821" ht="13.5" customHeight="1" spans="1:1">
      <c r="A821" s="21"/>
    </row>
    <row r="822" ht="13.5" customHeight="1" spans="1:1">
      <c r="A822" s="21"/>
    </row>
    <row r="823" ht="13.5" customHeight="1" spans="1:1">
      <c r="A823" s="21"/>
    </row>
    <row r="824" ht="13.5" customHeight="1" spans="1:1">
      <c r="A824" s="21"/>
    </row>
    <row r="825" ht="13.5" customHeight="1" spans="1:1">
      <c r="A825" s="21"/>
    </row>
    <row r="826" ht="13.5" customHeight="1" spans="1:1">
      <c r="A826" s="21"/>
    </row>
    <row r="827" ht="13.5" customHeight="1" spans="1:1">
      <c r="A827" s="21"/>
    </row>
    <row r="828" ht="13.5" customHeight="1" spans="1:1">
      <c r="A828" s="21"/>
    </row>
    <row r="829" ht="13.5" customHeight="1" spans="1:1">
      <c r="A829" s="21"/>
    </row>
    <row r="830" ht="13.5" customHeight="1" spans="1:1">
      <c r="A830" s="21"/>
    </row>
    <row r="831" ht="13.5" customHeight="1" spans="1:1">
      <c r="A831" s="21"/>
    </row>
    <row r="832" ht="13.5" customHeight="1" spans="1:1">
      <c r="A832" s="21"/>
    </row>
    <row r="833" ht="13.5" customHeight="1" spans="1:1">
      <c r="A833" s="21"/>
    </row>
    <row r="834" ht="13.5" customHeight="1" spans="1:1">
      <c r="A834" s="21"/>
    </row>
    <row r="835" ht="13.5" customHeight="1" spans="1:1">
      <c r="A835" s="21"/>
    </row>
    <row r="836" ht="13.5" customHeight="1" spans="1:1">
      <c r="A836" s="21"/>
    </row>
    <row r="837" ht="13.5" customHeight="1" spans="1:1">
      <c r="A837" s="21"/>
    </row>
    <row r="838" ht="13.5" customHeight="1" spans="1:1">
      <c r="A838" s="21"/>
    </row>
    <row r="839" ht="13.5" customHeight="1" spans="1:1">
      <c r="A839" s="21"/>
    </row>
    <row r="840" ht="13.5" customHeight="1" spans="1:1">
      <c r="A840" s="21"/>
    </row>
    <row r="841" ht="13.5" customHeight="1" spans="1:1">
      <c r="A841" s="21"/>
    </row>
    <row r="842" ht="13.5" customHeight="1" spans="1:1">
      <c r="A842" s="21"/>
    </row>
    <row r="843" ht="13.5" customHeight="1" spans="1:1">
      <c r="A843" s="21"/>
    </row>
    <row r="844" ht="13.5" customHeight="1" spans="1:1">
      <c r="A844" s="21"/>
    </row>
    <row r="845" ht="13.5" customHeight="1" spans="1:1">
      <c r="A845" s="21"/>
    </row>
    <row r="846" ht="13.5" customHeight="1" spans="1:1">
      <c r="A846" s="21"/>
    </row>
    <row r="847" ht="13.5" customHeight="1" spans="1:1">
      <c r="A847" s="21"/>
    </row>
    <row r="848" ht="13.5" customHeight="1" spans="1:1">
      <c r="A848" s="21"/>
    </row>
    <row r="849" ht="13.5" customHeight="1" spans="1:1">
      <c r="A849" s="21"/>
    </row>
    <row r="850" ht="13.5" customHeight="1" spans="1:1">
      <c r="A850" s="21"/>
    </row>
    <row r="851" ht="13.5" customHeight="1" spans="1:1">
      <c r="A851" s="21"/>
    </row>
    <row r="852" ht="13.5" customHeight="1" spans="1:1">
      <c r="A852" s="21"/>
    </row>
    <row r="853" ht="13.5" customHeight="1" spans="1:1">
      <c r="A853" s="21"/>
    </row>
    <row r="854" ht="13.5" customHeight="1" spans="1:1">
      <c r="A854" s="21"/>
    </row>
    <row r="855" ht="13.5" customHeight="1" spans="1:1">
      <c r="A855" s="21"/>
    </row>
    <row r="856" ht="13.5" customHeight="1" spans="1:1">
      <c r="A856" s="21"/>
    </row>
    <row r="857" ht="13.5" customHeight="1" spans="1:1">
      <c r="A857" s="21"/>
    </row>
    <row r="858" ht="13.5" customHeight="1" spans="1:1">
      <c r="A858" s="21"/>
    </row>
    <row r="859" ht="13.5" customHeight="1" spans="1:1">
      <c r="A859" s="21"/>
    </row>
    <row r="860" ht="13.5" customHeight="1" spans="1:1">
      <c r="A860" s="21"/>
    </row>
    <row r="861" ht="13.5" customHeight="1" spans="1:1">
      <c r="A861" s="21"/>
    </row>
    <row r="862" ht="13.5" customHeight="1" spans="1:1">
      <c r="A862" s="21"/>
    </row>
    <row r="863" ht="13.5" customHeight="1" spans="1:1">
      <c r="A863" s="21"/>
    </row>
    <row r="864" ht="13.5" customHeight="1" spans="1:1">
      <c r="A864" s="21"/>
    </row>
    <row r="865" ht="13.5" customHeight="1" spans="1:1">
      <c r="A865" s="21"/>
    </row>
    <row r="866" ht="13.5" customHeight="1" spans="1:1">
      <c r="A866" s="21"/>
    </row>
    <row r="867" ht="13.5" customHeight="1" spans="1:1">
      <c r="A867" s="21"/>
    </row>
    <row r="868" ht="13.5" customHeight="1" spans="1:1">
      <c r="A868" s="21"/>
    </row>
    <row r="869" ht="13.5" customHeight="1" spans="1:1">
      <c r="A869" s="21"/>
    </row>
    <row r="870" ht="13.5" customHeight="1" spans="1:1">
      <c r="A870" s="21"/>
    </row>
    <row r="871" ht="13.5" customHeight="1" spans="1:1">
      <c r="A871" s="21"/>
    </row>
    <row r="872" ht="13.5" customHeight="1" spans="1:1">
      <c r="A872" s="21"/>
    </row>
    <row r="873" ht="13.5" customHeight="1" spans="1:1">
      <c r="A873" s="21"/>
    </row>
    <row r="874" ht="13.5" customHeight="1" spans="1:1">
      <c r="A874" s="21"/>
    </row>
    <row r="875" ht="13.5" customHeight="1" spans="1:1">
      <c r="A875" s="21"/>
    </row>
    <row r="876" ht="13.5" customHeight="1" spans="1:1">
      <c r="A876" s="21"/>
    </row>
    <row r="877" ht="13.5" customHeight="1" spans="1:1">
      <c r="A877" s="21"/>
    </row>
    <row r="878" ht="13.5" customHeight="1" spans="1:1">
      <c r="A878" s="21"/>
    </row>
    <row r="879" ht="13.5" customHeight="1" spans="1:1">
      <c r="A879" s="21"/>
    </row>
    <row r="880" ht="13.5" customHeight="1" spans="1:1">
      <c r="A880" s="21"/>
    </row>
    <row r="881" ht="13.5" customHeight="1" spans="1:1">
      <c r="A881" s="21"/>
    </row>
    <row r="882" ht="13.5" customHeight="1" spans="1:1">
      <c r="A882" s="21"/>
    </row>
    <row r="883" ht="13.5" customHeight="1" spans="1:1">
      <c r="A883" s="21"/>
    </row>
    <row r="884" ht="13.5" customHeight="1" spans="1:1">
      <c r="A884" s="21"/>
    </row>
    <row r="885" ht="13.5" customHeight="1" spans="1:1">
      <c r="A885" s="21"/>
    </row>
    <row r="886" ht="13.5" customHeight="1" spans="1:1">
      <c r="A886" s="21"/>
    </row>
    <row r="887" ht="13.5" customHeight="1" spans="1:1">
      <c r="A887" s="21"/>
    </row>
    <row r="888" ht="13.5" customHeight="1" spans="1:1">
      <c r="A888" s="21"/>
    </row>
    <row r="889" ht="13.5" customHeight="1" spans="1:1">
      <c r="A889" s="21"/>
    </row>
    <row r="890" ht="13.5" customHeight="1" spans="1:1">
      <c r="A890" s="21"/>
    </row>
    <row r="891" ht="13.5" customHeight="1" spans="1:1">
      <c r="A891" s="21"/>
    </row>
    <row r="892" ht="13.5" customHeight="1" spans="1:1">
      <c r="A892" s="21"/>
    </row>
    <row r="893" ht="13.5" customHeight="1" spans="1:1">
      <c r="A893" s="21"/>
    </row>
    <row r="894" ht="13.5" customHeight="1" spans="1:1">
      <c r="A894" s="21"/>
    </row>
    <row r="895" ht="13.5" customHeight="1" spans="1:1">
      <c r="A895" s="21"/>
    </row>
    <row r="896" ht="13.5" customHeight="1" spans="1:1">
      <c r="A896" s="21"/>
    </row>
    <row r="897" ht="13.5" customHeight="1" spans="1:1">
      <c r="A897" s="21"/>
    </row>
    <row r="898" ht="13.5" customHeight="1" spans="1:1">
      <c r="A898" s="21"/>
    </row>
    <row r="899" ht="13.5" customHeight="1" spans="1:1">
      <c r="A899" s="21"/>
    </row>
    <row r="900" ht="13.5" customHeight="1" spans="1:1">
      <c r="A900" s="21"/>
    </row>
    <row r="901" ht="13.5" customHeight="1" spans="1:1">
      <c r="A901" s="21"/>
    </row>
    <row r="902" ht="13.5" customHeight="1" spans="1:1">
      <c r="A902" s="21"/>
    </row>
    <row r="903" ht="13.5" customHeight="1" spans="1:1">
      <c r="A903" s="21"/>
    </row>
    <row r="904" ht="13.5" customHeight="1" spans="1:1">
      <c r="A904" s="21"/>
    </row>
    <row r="905" ht="13.5" customHeight="1" spans="1:1">
      <c r="A905" s="21"/>
    </row>
    <row r="906" ht="13.5" customHeight="1" spans="1:1">
      <c r="A906" s="21"/>
    </row>
    <row r="907" ht="13.5" customHeight="1" spans="1:1">
      <c r="A907" s="21"/>
    </row>
    <row r="908" ht="13.5" customHeight="1" spans="1:1">
      <c r="A908" s="21"/>
    </row>
    <row r="909" ht="13.5" customHeight="1" spans="1:1">
      <c r="A909" s="21"/>
    </row>
    <row r="910" ht="13.5" customHeight="1" spans="1:1">
      <c r="A910" s="21"/>
    </row>
    <row r="911" ht="13.5" customHeight="1" spans="1:1">
      <c r="A911" s="21"/>
    </row>
    <row r="912" ht="13.5" customHeight="1" spans="1:1">
      <c r="A912" s="21"/>
    </row>
    <row r="913" ht="13.5" customHeight="1" spans="1:1">
      <c r="A913" s="21"/>
    </row>
    <row r="914" ht="13.5" customHeight="1" spans="1:1">
      <c r="A914" s="21"/>
    </row>
    <row r="915" ht="13.5" customHeight="1" spans="1:1">
      <c r="A915" s="21"/>
    </row>
    <row r="916" ht="13.5" customHeight="1" spans="1:1">
      <c r="A916" s="21"/>
    </row>
    <row r="917" ht="13.5" customHeight="1" spans="1:1">
      <c r="A917" s="21"/>
    </row>
    <row r="918" ht="13.5" customHeight="1" spans="1:1">
      <c r="A918" s="21"/>
    </row>
    <row r="919" ht="13.5" customHeight="1" spans="1:1">
      <c r="A919" s="21"/>
    </row>
    <row r="920" ht="13.5" customHeight="1" spans="1:1">
      <c r="A920" s="21"/>
    </row>
    <row r="921" ht="13.5" customHeight="1" spans="1:1">
      <c r="A921" s="21"/>
    </row>
    <row r="922" ht="13.5" customHeight="1" spans="1:1">
      <c r="A922" s="21"/>
    </row>
    <row r="923" ht="13.5" customHeight="1" spans="1:1">
      <c r="A923" s="21"/>
    </row>
    <row r="924" ht="13.5" customHeight="1" spans="1:1">
      <c r="A924" s="21"/>
    </row>
    <row r="925" ht="13.5" customHeight="1" spans="1:1">
      <c r="A925" s="21"/>
    </row>
    <row r="926" ht="13.5" customHeight="1" spans="1:1">
      <c r="A926" s="21"/>
    </row>
    <row r="927" ht="13.5" customHeight="1" spans="1:1">
      <c r="A927" s="21"/>
    </row>
    <row r="928" ht="13.5" customHeight="1" spans="1:1">
      <c r="A928" s="21"/>
    </row>
    <row r="929" ht="13.5" customHeight="1" spans="1:1">
      <c r="A929" s="21"/>
    </row>
    <row r="930" ht="13.5" customHeight="1" spans="1:1">
      <c r="A930" s="21"/>
    </row>
    <row r="931" ht="13.5" customHeight="1" spans="1:1">
      <c r="A931" s="21"/>
    </row>
    <row r="932" ht="13.5" customHeight="1" spans="1:1">
      <c r="A932" s="21"/>
    </row>
    <row r="933" ht="13.5" customHeight="1" spans="1:1">
      <c r="A933" s="21"/>
    </row>
    <row r="934" ht="13.5" customHeight="1" spans="1:1">
      <c r="A934" s="21"/>
    </row>
    <row r="935" ht="13.5" customHeight="1" spans="1:1">
      <c r="A935" s="21"/>
    </row>
    <row r="936" ht="13.5" customHeight="1" spans="1:1">
      <c r="A936" s="21"/>
    </row>
    <row r="937" ht="13.5" customHeight="1" spans="1:1">
      <c r="A937" s="21"/>
    </row>
    <row r="938" ht="13.5" customHeight="1" spans="1:1">
      <c r="A938" s="21"/>
    </row>
    <row r="939" ht="13.5" customHeight="1" spans="1:1">
      <c r="A939" s="21"/>
    </row>
    <row r="940" ht="13.5" customHeight="1" spans="1:1">
      <c r="A940" s="21"/>
    </row>
    <row r="941" ht="13.5" customHeight="1" spans="1:1">
      <c r="A941" s="21"/>
    </row>
    <row r="942" ht="13.5" customHeight="1" spans="1:1">
      <c r="A942" s="21"/>
    </row>
    <row r="943" ht="13.5" customHeight="1" spans="1:1">
      <c r="A943" s="21"/>
    </row>
    <row r="944" ht="13.5" customHeight="1" spans="1:1">
      <c r="A944" s="21"/>
    </row>
    <row r="945" ht="13.5" customHeight="1" spans="1:1">
      <c r="A945" s="21"/>
    </row>
    <row r="946" ht="13.5" customHeight="1" spans="1:1">
      <c r="A946" s="21"/>
    </row>
    <row r="947" ht="13.5" customHeight="1" spans="1:1">
      <c r="A947" s="21"/>
    </row>
    <row r="948" ht="13.5" customHeight="1" spans="1:1">
      <c r="A948" s="21"/>
    </row>
    <row r="949" ht="13.5" customHeight="1" spans="1:1">
      <c r="A949" s="21"/>
    </row>
    <row r="950" ht="13.5" customHeight="1" spans="1:1">
      <c r="A950" s="21"/>
    </row>
    <row r="951" ht="13.5" customHeight="1" spans="1:1">
      <c r="A951" s="21"/>
    </row>
    <row r="952" ht="13.5" customHeight="1" spans="1:1">
      <c r="A952" s="21"/>
    </row>
    <row r="953" ht="13.5" customHeight="1" spans="1:1">
      <c r="A953" s="21"/>
    </row>
    <row r="954" ht="13.5" customHeight="1" spans="1:1">
      <c r="A954" s="21"/>
    </row>
    <row r="955" ht="13.5" customHeight="1" spans="1:1">
      <c r="A955" s="21"/>
    </row>
    <row r="956" ht="13.5" customHeight="1" spans="1:1">
      <c r="A956" s="21"/>
    </row>
    <row r="957" ht="13.5" customHeight="1" spans="1:1">
      <c r="A957" s="21"/>
    </row>
    <row r="958" ht="13.5" customHeight="1" spans="1:1">
      <c r="A958" s="21"/>
    </row>
    <row r="959" ht="13.5" customHeight="1" spans="1:1">
      <c r="A959" s="21"/>
    </row>
    <row r="960" ht="13.5" customHeight="1" spans="1:1">
      <c r="A960" s="21"/>
    </row>
    <row r="961" ht="13.5" customHeight="1" spans="1:1">
      <c r="A961" s="21"/>
    </row>
    <row r="962" ht="13.5" customHeight="1" spans="1:1">
      <c r="A962" s="21"/>
    </row>
    <row r="963" ht="13.5" customHeight="1" spans="1:1">
      <c r="A963" s="21"/>
    </row>
    <row r="964" ht="13.5" customHeight="1" spans="1:1">
      <c r="A964" s="21"/>
    </row>
    <row r="965" ht="13.5" customHeight="1" spans="1:1">
      <c r="A965" s="21"/>
    </row>
    <row r="966" ht="13.5" customHeight="1" spans="1:1">
      <c r="A966" s="21"/>
    </row>
    <row r="967" ht="13.5" customHeight="1" spans="1:1">
      <c r="A967" s="21"/>
    </row>
    <row r="968" ht="13.5" customHeight="1" spans="1:1">
      <c r="A968" s="21"/>
    </row>
    <row r="969" ht="13.5" customHeight="1" spans="1:1">
      <c r="A969" s="21"/>
    </row>
    <row r="970" ht="13.5" customHeight="1" spans="1:1">
      <c r="A970" s="21"/>
    </row>
    <row r="971" ht="13.5" customHeight="1" spans="1:1">
      <c r="A971" s="21"/>
    </row>
    <row r="972" ht="13.5" customHeight="1" spans="1:1">
      <c r="A972" s="21"/>
    </row>
    <row r="973" ht="13.5" customHeight="1" spans="1:1">
      <c r="A973" s="21"/>
    </row>
    <row r="974" ht="13.5" customHeight="1" spans="1:1">
      <c r="A974" s="21"/>
    </row>
    <row r="975" ht="13.5" customHeight="1" spans="1:1">
      <c r="A975" s="21"/>
    </row>
    <row r="976" ht="13.5" customHeight="1" spans="1:1">
      <c r="A976" s="21"/>
    </row>
    <row r="977" ht="13.5" customHeight="1" spans="1:1">
      <c r="A977" s="21"/>
    </row>
    <row r="978" ht="13.5" customHeight="1" spans="1:1">
      <c r="A978" s="21"/>
    </row>
    <row r="979" ht="13.5" customHeight="1" spans="1:1">
      <c r="A979" s="21"/>
    </row>
    <row r="980" ht="13.5" customHeight="1" spans="1:1">
      <c r="A980" s="21"/>
    </row>
    <row r="981" ht="13.5" customHeight="1" spans="1:1">
      <c r="A981" s="21"/>
    </row>
    <row r="982" ht="13.5" customHeight="1" spans="1:1">
      <c r="A982" s="21"/>
    </row>
    <row r="983" ht="13.5" customHeight="1" spans="1:1">
      <c r="A983" s="21"/>
    </row>
    <row r="984" ht="13.5" customHeight="1" spans="1:1">
      <c r="A984" s="21"/>
    </row>
    <row r="985" ht="13.5" customHeight="1" spans="1:1">
      <c r="A985" s="21"/>
    </row>
    <row r="986" ht="13.5" customHeight="1" spans="1:1">
      <c r="A986" s="21"/>
    </row>
    <row r="987" ht="13.5" customHeight="1" spans="1:1">
      <c r="A987" s="21"/>
    </row>
    <row r="988" ht="13.5" customHeight="1" spans="1:1">
      <c r="A988" s="21"/>
    </row>
    <row r="989" ht="13.5" customHeight="1" spans="1:1">
      <c r="A989" s="21"/>
    </row>
    <row r="990" ht="13.5" customHeight="1" spans="1:1">
      <c r="A990" s="21"/>
    </row>
    <row r="991" ht="13.5" customHeight="1" spans="1:1">
      <c r="A991" s="21"/>
    </row>
    <row r="992" ht="13.5" customHeight="1" spans="1:1">
      <c r="A992" s="21"/>
    </row>
    <row r="993" ht="13.5" customHeight="1" spans="1:1">
      <c r="A993" s="21"/>
    </row>
    <row r="994" ht="13.5" customHeight="1" spans="1:1">
      <c r="A994" s="21"/>
    </row>
    <row r="995" ht="13.5" customHeight="1" spans="1:1">
      <c r="A995" s="21"/>
    </row>
    <row r="996" ht="13.5" customHeight="1" spans="1:1">
      <c r="A996" s="21"/>
    </row>
    <row r="997" ht="13.5" customHeight="1" spans="1:1">
      <c r="A997" s="21"/>
    </row>
    <row r="998" ht="13.5" customHeight="1" spans="1:1">
      <c r="A998" s="21"/>
    </row>
    <row r="999" ht="13.5" customHeight="1" spans="1:1">
      <c r="A999" s="21"/>
    </row>
    <row r="1000" ht="13.5" customHeight="1" spans="1:1">
      <c r="A1000" s="21"/>
    </row>
  </sheetData>
  <pageMargins left="0.7" right="0.7" top="0.75" bottom="0.75" header="0" footer="0"/>
  <pageSetup paperSize="1" orientation="landscape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00"/>
  <sheetViews>
    <sheetView workbookViewId="0">
      <selection activeCell="A1" sqref="A1"/>
    </sheetView>
  </sheetViews>
  <sheetFormatPr defaultColWidth="14.4285714285714" defaultRowHeight="15" customHeight="1" outlineLevelCol="7"/>
  <cols>
    <col min="1" max="1" width="11.2857142857143" customWidth="1"/>
    <col min="2" max="2" width="16.2857142857143" customWidth="1"/>
    <col min="3" max="3" width="36.4285714285714" customWidth="1"/>
    <col min="4" max="4" width="11.2857142857143" customWidth="1"/>
    <col min="5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42132</v>
      </c>
      <c r="B2" s="3" t="s">
        <v>44</v>
      </c>
      <c r="C2" s="3" t="s">
        <v>366</v>
      </c>
      <c r="D2" s="4">
        <v>30.5</v>
      </c>
    </row>
    <row r="3" ht="13.5" customHeight="1" spans="1:4">
      <c r="A3" s="2">
        <v>42132</v>
      </c>
      <c r="B3" s="3" t="s">
        <v>44</v>
      </c>
      <c r="C3" s="3" t="s">
        <v>392</v>
      </c>
      <c r="D3" s="4">
        <v>20.7</v>
      </c>
    </row>
    <row r="4" ht="13.5" customHeight="1" spans="1:4">
      <c r="A4" s="2">
        <v>42146</v>
      </c>
      <c r="B4" s="3" t="s">
        <v>44</v>
      </c>
      <c r="C4" s="3" t="s">
        <v>393</v>
      </c>
      <c r="D4" s="4">
        <v>12</v>
      </c>
    </row>
    <row r="5" ht="13.5" customHeight="1" spans="1:7">
      <c r="A5" s="2">
        <v>42140</v>
      </c>
      <c r="B5" s="3" t="s">
        <v>44</v>
      </c>
      <c r="C5" s="3" t="s">
        <v>394</v>
      </c>
      <c r="D5" s="4">
        <v>8.6</v>
      </c>
      <c r="G5" s="3" t="s">
        <v>286</v>
      </c>
    </row>
    <row r="6" ht="13.5" customHeight="1" spans="1:8">
      <c r="A6" s="2">
        <v>42125</v>
      </c>
      <c r="B6" s="3" t="s">
        <v>44</v>
      </c>
      <c r="C6" s="3" t="s">
        <v>239</v>
      </c>
      <c r="D6" s="4">
        <v>700</v>
      </c>
      <c r="G6" s="3" t="s">
        <v>44</v>
      </c>
      <c r="H6" s="4">
        <f>SUM(D2:D12)</f>
        <v>1924.28</v>
      </c>
    </row>
    <row r="7" ht="13.5" customHeight="1" spans="1:8">
      <c r="A7" s="2">
        <v>42148</v>
      </c>
      <c r="B7" s="3" t="s">
        <v>44</v>
      </c>
      <c r="C7" s="3" t="s">
        <v>395</v>
      </c>
      <c r="D7" s="4">
        <v>834.6</v>
      </c>
      <c r="G7" s="3" t="s">
        <v>11</v>
      </c>
      <c r="H7" s="4">
        <f>SUM(D14:D36)</f>
        <v>652.95</v>
      </c>
    </row>
    <row r="8" ht="13.5" customHeight="1" spans="1:8">
      <c r="A8" s="2">
        <v>42148</v>
      </c>
      <c r="B8" s="3" t="s">
        <v>44</v>
      </c>
      <c r="C8" s="3" t="s">
        <v>396</v>
      </c>
      <c r="D8" s="4">
        <v>25.95</v>
      </c>
      <c r="G8" s="3" t="s">
        <v>68</v>
      </c>
      <c r="H8" s="4">
        <f>SUM(D37:D45)</f>
        <v>417.1</v>
      </c>
    </row>
    <row r="9" ht="13.5" customHeight="1" spans="1:8">
      <c r="A9" s="2">
        <v>42147</v>
      </c>
      <c r="B9" s="3" t="s">
        <v>44</v>
      </c>
      <c r="C9" s="3" t="s">
        <v>103</v>
      </c>
      <c r="D9" s="4">
        <v>88.33</v>
      </c>
      <c r="G9" s="3" t="s">
        <v>197</v>
      </c>
      <c r="H9" s="4">
        <f>D46</f>
        <v>33.1</v>
      </c>
    </row>
    <row r="10" ht="13.5" customHeight="1" spans="1:8">
      <c r="A10" s="2">
        <v>42155</v>
      </c>
      <c r="B10" s="3" t="s">
        <v>44</v>
      </c>
      <c r="C10" s="3" t="s">
        <v>177</v>
      </c>
      <c r="D10" s="4">
        <v>126.6</v>
      </c>
      <c r="G10" s="3" t="s">
        <v>125</v>
      </c>
      <c r="H10" s="4">
        <f>SUM(D47:D50)</f>
        <v>405.8</v>
      </c>
    </row>
    <row r="11" ht="13.5" customHeight="1" spans="1:8">
      <c r="A11" s="2">
        <v>42143</v>
      </c>
      <c r="B11" s="3" t="s">
        <v>44</v>
      </c>
      <c r="C11" s="3" t="s">
        <v>397</v>
      </c>
      <c r="D11" s="4">
        <v>43.8</v>
      </c>
      <c r="G11" s="3" t="s">
        <v>127</v>
      </c>
      <c r="H11" s="4">
        <f>0</f>
        <v>0</v>
      </c>
    </row>
    <row r="12" ht="13.5" customHeight="1" spans="1:8">
      <c r="A12" s="2">
        <v>42143</v>
      </c>
      <c r="B12" s="3" t="s">
        <v>44</v>
      </c>
      <c r="C12" s="3" t="s">
        <v>398</v>
      </c>
      <c r="D12" s="4">
        <v>33.2</v>
      </c>
      <c r="G12" s="3" t="s">
        <v>134</v>
      </c>
      <c r="H12" s="4">
        <f>SUM(D54:D55)</f>
        <v>177.9</v>
      </c>
    </row>
    <row r="13" ht="13.5" customHeight="1" spans="1:8">
      <c r="A13" s="2">
        <v>42129</v>
      </c>
      <c r="B13" s="3" t="s">
        <v>294</v>
      </c>
      <c r="C13" s="3" t="s">
        <v>399</v>
      </c>
      <c r="D13" s="4">
        <v>96.05</v>
      </c>
      <c r="G13" s="3" t="s">
        <v>163</v>
      </c>
      <c r="H13" s="4">
        <f>SUM(D51:D53)</f>
        <v>181.49</v>
      </c>
    </row>
    <row r="14" ht="13.5" customHeight="1" spans="1:8">
      <c r="A14" s="2">
        <v>42125</v>
      </c>
      <c r="B14" s="3" t="s">
        <v>11</v>
      </c>
      <c r="C14" s="3" t="s">
        <v>60</v>
      </c>
      <c r="D14" s="4">
        <v>140</v>
      </c>
      <c r="G14" s="3" t="s">
        <v>34</v>
      </c>
      <c r="H14" s="4">
        <f>SUM(D56:D62)</f>
        <v>122.62</v>
      </c>
    </row>
    <row r="15" ht="13.5" customHeight="1" spans="1:8">
      <c r="A15" s="2">
        <v>42126</v>
      </c>
      <c r="B15" s="3" t="s">
        <v>11</v>
      </c>
      <c r="C15" s="3" t="s">
        <v>400</v>
      </c>
      <c r="D15" s="4">
        <v>26.7</v>
      </c>
      <c r="G15" s="3" t="s">
        <v>36</v>
      </c>
      <c r="H15" s="4">
        <f>SUM(D63:D65)</f>
        <v>1024.5</v>
      </c>
    </row>
    <row r="16" ht="13.5" customHeight="1" spans="1:8">
      <c r="A16" s="2">
        <v>42125</v>
      </c>
      <c r="B16" s="3" t="s">
        <v>11</v>
      </c>
      <c r="C16" s="3" t="s">
        <v>401</v>
      </c>
      <c r="D16" s="4">
        <v>24.9</v>
      </c>
      <c r="G16" s="3" t="s">
        <v>39</v>
      </c>
      <c r="H16" s="4">
        <f>SUM(D66:D76)</f>
        <v>923.94</v>
      </c>
    </row>
    <row r="17" ht="13.5" customHeight="1" spans="1:8">
      <c r="A17" s="2">
        <v>42130</v>
      </c>
      <c r="B17" s="3" t="s">
        <v>11</v>
      </c>
      <c r="C17" s="3" t="s">
        <v>402</v>
      </c>
      <c r="D17" s="4">
        <v>37.9</v>
      </c>
      <c r="G17" s="3" t="s">
        <v>294</v>
      </c>
      <c r="H17" s="4">
        <f>D13</f>
        <v>96.05</v>
      </c>
    </row>
    <row r="18" ht="13.5" customHeight="1" spans="1:4">
      <c r="A18" s="2">
        <v>42127</v>
      </c>
      <c r="B18" s="3" t="s">
        <v>11</v>
      </c>
      <c r="C18" s="3" t="s">
        <v>345</v>
      </c>
      <c r="D18" s="4">
        <v>17</v>
      </c>
    </row>
    <row r="19" ht="13.5" customHeight="1" spans="1:4">
      <c r="A19" s="2">
        <v>42132</v>
      </c>
      <c r="B19" s="3" t="s">
        <v>11</v>
      </c>
      <c r="C19" s="3" t="s">
        <v>403</v>
      </c>
      <c r="D19" s="4">
        <v>25</v>
      </c>
    </row>
    <row r="20" ht="13.5" customHeight="1" spans="1:4">
      <c r="A20" s="2">
        <v>42125</v>
      </c>
      <c r="B20" s="3" t="s">
        <v>11</v>
      </c>
      <c r="C20" s="3" t="s">
        <v>404</v>
      </c>
      <c r="D20" s="4">
        <v>20</v>
      </c>
    </row>
    <row r="21" ht="13.5" customHeight="1" spans="1:4">
      <c r="A21" s="2">
        <v>42133</v>
      </c>
      <c r="B21" s="3" t="s">
        <v>11</v>
      </c>
      <c r="C21" s="3" t="s">
        <v>405</v>
      </c>
      <c r="D21" s="4">
        <v>30.75</v>
      </c>
    </row>
    <row r="22" ht="13.5" customHeight="1" spans="1:4">
      <c r="A22" s="2">
        <v>42134</v>
      </c>
      <c r="B22" s="3" t="s">
        <v>11</v>
      </c>
      <c r="C22" s="3" t="s">
        <v>406</v>
      </c>
      <c r="D22" s="4">
        <v>10.5</v>
      </c>
    </row>
    <row r="23" ht="13.5" customHeight="1" spans="1:4">
      <c r="A23" s="2">
        <v>42141</v>
      </c>
      <c r="B23" s="3" t="s">
        <v>11</v>
      </c>
      <c r="C23" s="3" t="s">
        <v>407</v>
      </c>
      <c r="D23" s="4">
        <v>20</v>
      </c>
    </row>
    <row r="24" ht="13.5" customHeight="1" spans="1:4">
      <c r="A24" s="2">
        <v>42147</v>
      </c>
      <c r="B24" s="3" t="s">
        <v>11</v>
      </c>
      <c r="C24" s="3" t="s">
        <v>215</v>
      </c>
      <c r="D24" s="4">
        <v>16</v>
      </c>
    </row>
    <row r="25" ht="13.5" customHeight="1" spans="1:4">
      <c r="A25" s="2">
        <v>42146</v>
      </c>
      <c r="B25" s="3" t="s">
        <v>11</v>
      </c>
      <c r="C25" s="3" t="s">
        <v>246</v>
      </c>
      <c r="D25" s="4">
        <v>26</v>
      </c>
    </row>
    <row r="26" ht="13.5" customHeight="1" spans="1:4">
      <c r="A26" s="2">
        <v>42134</v>
      </c>
      <c r="B26" s="3" t="s">
        <v>11</v>
      </c>
      <c r="C26" s="3" t="s">
        <v>408</v>
      </c>
      <c r="D26" s="4">
        <v>20.9</v>
      </c>
    </row>
    <row r="27" ht="13.5" customHeight="1" spans="1:4">
      <c r="A27" s="2">
        <v>42140</v>
      </c>
      <c r="B27" s="3" t="s">
        <v>11</v>
      </c>
      <c r="C27" s="3" t="s">
        <v>409</v>
      </c>
      <c r="D27" s="4">
        <v>13.1</v>
      </c>
    </row>
    <row r="28" ht="13.5" customHeight="1" spans="1:4">
      <c r="A28" s="2">
        <v>42139</v>
      </c>
      <c r="B28" s="3" t="s">
        <v>11</v>
      </c>
      <c r="C28" s="3" t="s">
        <v>410</v>
      </c>
      <c r="D28" s="4">
        <v>36.7</v>
      </c>
    </row>
    <row r="29" ht="13.5" customHeight="1" spans="1:4">
      <c r="A29" s="2">
        <v>42136</v>
      </c>
      <c r="B29" s="3" t="s">
        <v>11</v>
      </c>
      <c r="C29" s="3" t="s">
        <v>411</v>
      </c>
      <c r="D29" s="4">
        <v>14.8</v>
      </c>
    </row>
    <row r="30" ht="13.5" customHeight="1" spans="1:4">
      <c r="A30" s="2">
        <v>42153</v>
      </c>
      <c r="B30" s="3" t="s">
        <v>11</v>
      </c>
      <c r="C30" s="3" t="s">
        <v>412</v>
      </c>
      <c r="D30" s="4">
        <v>30.6</v>
      </c>
    </row>
    <row r="31" ht="13.5" customHeight="1" spans="1:4">
      <c r="A31" s="2">
        <v>42147</v>
      </c>
      <c r="B31" s="3" t="s">
        <v>11</v>
      </c>
      <c r="C31" s="3" t="s">
        <v>413</v>
      </c>
      <c r="D31" s="4">
        <v>25</v>
      </c>
    </row>
    <row r="32" ht="13.5" customHeight="1" spans="1:4">
      <c r="A32" s="2">
        <v>42148</v>
      </c>
      <c r="B32" s="3" t="s">
        <v>11</v>
      </c>
      <c r="C32" s="3" t="s">
        <v>187</v>
      </c>
      <c r="D32" s="4">
        <v>20.5</v>
      </c>
    </row>
    <row r="33" ht="13.5" customHeight="1" spans="1:4">
      <c r="A33" s="2">
        <v>42151</v>
      </c>
      <c r="B33" s="3" t="s">
        <v>11</v>
      </c>
      <c r="C33" s="3" t="s">
        <v>414</v>
      </c>
      <c r="D33" s="4">
        <v>15</v>
      </c>
    </row>
    <row r="34" ht="13.5" customHeight="1" spans="1:4">
      <c r="A34" s="2">
        <v>42154</v>
      </c>
      <c r="B34" s="3" t="s">
        <v>11</v>
      </c>
      <c r="C34" s="3" t="s">
        <v>187</v>
      </c>
      <c r="D34" s="4">
        <v>17</v>
      </c>
    </row>
    <row r="35" ht="13.5" customHeight="1" spans="1:4">
      <c r="A35" s="2">
        <v>42155</v>
      </c>
      <c r="B35" s="3" t="s">
        <v>11</v>
      </c>
      <c r="C35" s="3" t="s">
        <v>415</v>
      </c>
      <c r="D35" s="4">
        <v>40</v>
      </c>
    </row>
    <row r="36" ht="13.5" customHeight="1" spans="1:4">
      <c r="A36" s="2">
        <v>42155</v>
      </c>
      <c r="B36" s="3" t="s">
        <v>11</v>
      </c>
      <c r="C36" s="3" t="s">
        <v>416</v>
      </c>
      <c r="D36" s="4">
        <v>24.6</v>
      </c>
    </row>
    <row r="37" ht="13.5" customHeight="1" spans="1:4">
      <c r="A37" s="2">
        <v>42126</v>
      </c>
      <c r="B37" s="3" t="s">
        <v>68</v>
      </c>
      <c r="C37" s="3" t="s">
        <v>20</v>
      </c>
      <c r="D37" s="4">
        <v>65.05</v>
      </c>
    </row>
    <row r="38" ht="13.5" customHeight="1" spans="1:4">
      <c r="A38" s="2">
        <v>42133</v>
      </c>
      <c r="B38" s="3" t="s">
        <v>68</v>
      </c>
      <c r="C38" s="3" t="s">
        <v>19</v>
      </c>
      <c r="D38" s="4">
        <v>65.45</v>
      </c>
    </row>
    <row r="39" ht="13.5" customHeight="1" spans="1:4">
      <c r="A39" s="2">
        <v>42132</v>
      </c>
      <c r="B39" s="3" t="s">
        <v>68</v>
      </c>
      <c r="C39" s="3" t="s">
        <v>417</v>
      </c>
      <c r="D39" s="4">
        <v>14.9</v>
      </c>
    </row>
    <row r="40" ht="13.5" customHeight="1" spans="1:4">
      <c r="A40" s="2">
        <v>42133</v>
      </c>
      <c r="B40" s="3" t="s">
        <v>68</v>
      </c>
      <c r="C40" s="3" t="s">
        <v>418</v>
      </c>
      <c r="D40" s="4">
        <v>6.95</v>
      </c>
    </row>
    <row r="41" ht="13.5" customHeight="1" spans="1:4">
      <c r="A41" s="2">
        <v>42140</v>
      </c>
      <c r="B41" s="3" t="s">
        <v>68</v>
      </c>
      <c r="C41" s="3" t="s">
        <v>20</v>
      </c>
      <c r="D41" s="4">
        <v>81.25</v>
      </c>
    </row>
    <row r="42" ht="13.5" customHeight="1" spans="1:4">
      <c r="A42" s="2">
        <v>42149</v>
      </c>
      <c r="B42" s="3" t="s">
        <v>68</v>
      </c>
      <c r="C42" s="3" t="s">
        <v>419</v>
      </c>
      <c r="D42" s="4">
        <v>12.4</v>
      </c>
    </row>
    <row r="43" ht="13.5" customHeight="1" spans="1:4">
      <c r="A43" s="2">
        <v>42147</v>
      </c>
      <c r="B43" s="3" t="s">
        <v>68</v>
      </c>
      <c r="C43" s="3" t="s">
        <v>20</v>
      </c>
      <c r="D43" s="4">
        <v>75.65</v>
      </c>
    </row>
    <row r="44" ht="13.5" customHeight="1" spans="1:4">
      <c r="A44" s="2">
        <v>42154</v>
      </c>
      <c r="B44" s="3" t="s">
        <v>68</v>
      </c>
      <c r="C44" s="3" t="s">
        <v>20</v>
      </c>
      <c r="D44" s="4">
        <v>72.6</v>
      </c>
    </row>
    <row r="45" ht="13.5" customHeight="1" spans="1:4">
      <c r="A45" s="2">
        <v>42143</v>
      </c>
      <c r="B45" s="3" t="s">
        <v>68</v>
      </c>
      <c r="C45" s="3" t="s">
        <v>20</v>
      </c>
      <c r="D45" s="4">
        <v>22.85</v>
      </c>
    </row>
    <row r="46" ht="13.5" customHeight="1" spans="1:4">
      <c r="A46" s="2">
        <v>42140</v>
      </c>
      <c r="B46" s="3" t="s">
        <v>197</v>
      </c>
      <c r="C46" s="3" t="s">
        <v>394</v>
      </c>
      <c r="D46" s="4">
        <v>33.1</v>
      </c>
    </row>
    <row r="47" ht="13.5" customHeight="1" spans="1:4">
      <c r="A47" s="2">
        <v>42134</v>
      </c>
      <c r="B47" s="3" t="s">
        <v>125</v>
      </c>
      <c r="C47" s="3" t="s">
        <v>200</v>
      </c>
      <c r="D47" s="4">
        <v>54.8</v>
      </c>
    </row>
    <row r="48" ht="13.5" customHeight="1" spans="1:4">
      <c r="A48" s="2">
        <v>42136</v>
      </c>
      <c r="B48" s="3" t="s">
        <v>125</v>
      </c>
      <c r="C48" s="3" t="s">
        <v>297</v>
      </c>
      <c r="D48" s="4">
        <v>55.5</v>
      </c>
    </row>
    <row r="49" ht="13.5" customHeight="1" spans="1:4">
      <c r="A49" s="2">
        <v>42144</v>
      </c>
      <c r="B49" s="3" t="s">
        <v>125</v>
      </c>
      <c r="C49" s="3" t="s">
        <v>297</v>
      </c>
      <c r="D49" s="4">
        <v>55.5</v>
      </c>
    </row>
    <row r="50" ht="13.5" customHeight="1" spans="1:4">
      <c r="A50" s="2">
        <v>42155</v>
      </c>
      <c r="B50" s="3" t="s">
        <v>125</v>
      </c>
      <c r="C50" s="3" t="s">
        <v>259</v>
      </c>
      <c r="D50" s="4">
        <v>240</v>
      </c>
    </row>
    <row r="51" ht="13.5" customHeight="1" spans="1:4">
      <c r="A51" s="2">
        <v>42125</v>
      </c>
      <c r="B51" s="3" t="s">
        <v>163</v>
      </c>
      <c r="C51" s="3" t="s">
        <v>420</v>
      </c>
      <c r="D51" s="4">
        <v>119.49</v>
      </c>
    </row>
    <row r="52" ht="13.5" customHeight="1" spans="1:4">
      <c r="A52" s="2">
        <v>42133</v>
      </c>
      <c r="B52" s="3" t="s">
        <v>163</v>
      </c>
      <c r="C52" s="3" t="s">
        <v>421</v>
      </c>
      <c r="D52" s="4">
        <v>50</v>
      </c>
    </row>
    <row r="53" ht="13.5" customHeight="1" spans="1:4">
      <c r="A53" s="2">
        <v>42177</v>
      </c>
      <c r="B53" s="3" t="s">
        <v>163</v>
      </c>
      <c r="C53" s="3" t="s">
        <v>422</v>
      </c>
      <c r="D53" s="4">
        <v>12</v>
      </c>
    </row>
    <row r="54" ht="13.5" customHeight="1" spans="1:4">
      <c r="A54" s="2">
        <v>42140</v>
      </c>
      <c r="B54" s="3" t="s">
        <v>134</v>
      </c>
      <c r="C54" s="3" t="s">
        <v>98</v>
      </c>
      <c r="D54" s="4">
        <v>138</v>
      </c>
    </row>
    <row r="55" ht="13.5" customHeight="1" spans="1:4">
      <c r="A55" s="2">
        <v>42147</v>
      </c>
      <c r="B55" s="3" t="s">
        <v>134</v>
      </c>
      <c r="C55" s="3" t="s">
        <v>423</v>
      </c>
      <c r="D55" s="4">
        <v>39.9</v>
      </c>
    </row>
    <row r="56" ht="13.5" customHeight="1" spans="1:4">
      <c r="A56" s="2">
        <v>42135</v>
      </c>
      <c r="B56" s="3" t="s">
        <v>34</v>
      </c>
      <c r="C56" s="3" t="s">
        <v>424</v>
      </c>
      <c r="D56" s="4">
        <v>24.64</v>
      </c>
    </row>
    <row r="57" ht="13.5" customHeight="1" spans="1:4">
      <c r="A57" s="2">
        <v>42138</v>
      </c>
      <c r="B57" s="3" t="s">
        <v>34</v>
      </c>
      <c r="C57" s="3" t="s">
        <v>425</v>
      </c>
      <c r="D57" s="4">
        <v>20</v>
      </c>
    </row>
    <row r="58" ht="13.5" customHeight="1" spans="1:4">
      <c r="A58" s="2">
        <v>42136</v>
      </c>
      <c r="B58" s="3" t="s">
        <v>34</v>
      </c>
      <c r="C58" s="3" t="s">
        <v>81</v>
      </c>
      <c r="D58" s="4">
        <v>17</v>
      </c>
    </row>
    <row r="59" ht="13.5" customHeight="1" spans="1:4">
      <c r="A59" s="2">
        <v>42148</v>
      </c>
      <c r="B59" s="3" t="s">
        <v>34</v>
      </c>
      <c r="C59" s="3" t="s">
        <v>426</v>
      </c>
      <c r="D59" s="4">
        <v>11.1</v>
      </c>
    </row>
    <row r="60" ht="13.5" customHeight="1" spans="1:4">
      <c r="A60" s="2">
        <v>42148</v>
      </c>
      <c r="B60" s="3" t="s">
        <v>34</v>
      </c>
      <c r="C60" s="3" t="s">
        <v>427</v>
      </c>
      <c r="D60" s="4">
        <v>12.83</v>
      </c>
    </row>
    <row r="61" ht="13.5" customHeight="1" spans="1:4">
      <c r="A61" s="2">
        <v>42154</v>
      </c>
      <c r="B61" s="3" t="s">
        <v>34</v>
      </c>
      <c r="C61" s="3" t="s">
        <v>191</v>
      </c>
      <c r="D61" s="4">
        <v>19.7</v>
      </c>
    </row>
    <row r="62" ht="13.5" customHeight="1" spans="1:4">
      <c r="A62" s="2">
        <v>42154</v>
      </c>
      <c r="B62" s="3" t="s">
        <v>34</v>
      </c>
      <c r="C62" s="3" t="s">
        <v>138</v>
      </c>
      <c r="D62" s="4">
        <v>17.35</v>
      </c>
    </row>
    <row r="63" ht="13.5" customHeight="1" spans="1:4">
      <c r="A63" s="2">
        <v>42125</v>
      </c>
      <c r="B63" s="3" t="s">
        <v>36</v>
      </c>
      <c r="C63" s="3" t="s">
        <v>37</v>
      </c>
      <c r="D63" s="4">
        <v>600</v>
      </c>
    </row>
    <row r="64" ht="13.5" customHeight="1" spans="1:4">
      <c r="A64" s="2">
        <v>42125</v>
      </c>
      <c r="B64" s="3" t="s">
        <v>36</v>
      </c>
      <c r="C64" s="3" t="s">
        <v>38</v>
      </c>
      <c r="D64" s="4">
        <v>400</v>
      </c>
    </row>
    <row r="65" ht="13.5" customHeight="1" spans="1:4">
      <c r="A65" s="2">
        <v>42125</v>
      </c>
      <c r="B65" s="3" t="s">
        <v>36</v>
      </c>
      <c r="C65" s="3" t="s">
        <v>428</v>
      </c>
      <c r="D65" s="4">
        <v>24.5</v>
      </c>
    </row>
    <row r="66" ht="13.5" customHeight="1" spans="1:4">
      <c r="A66" s="2">
        <v>42125</v>
      </c>
      <c r="B66" s="3" t="s">
        <v>39</v>
      </c>
      <c r="C66" s="3" t="s">
        <v>42</v>
      </c>
      <c r="D66" s="4">
        <v>90</v>
      </c>
    </row>
    <row r="67" ht="13.5" customHeight="1" spans="1:4">
      <c r="A67" s="2">
        <v>42125</v>
      </c>
      <c r="B67" s="3" t="s">
        <v>39</v>
      </c>
      <c r="C67" s="3" t="s">
        <v>429</v>
      </c>
      <c r="D67" s="4">
        <v>90</v>
      </c>
    </row>
    <row r="68" ht="13.5" customHeight="1" spans="1:4">
      <c r="A68" s="2">
        <v>42126</v>
      </c>
      <c r="B68" s="3" t="s">
        <v>39</v>
      </c>
      <c r="C68" s="3" t="s">
        <v>101</v>
      </c>
      <c r="D68" s="4">
        <v>50</v>
      </c>
    </row>
    <row r="69" ht="13.5" customHeight="1" spans="1:4">
      <c r="A69" s="2">
        <v>42133</v>
      </c>
      <c r="B69" s="3" t="s">
        <v>39</v>
      </c>
      <c r="C69" s="3" t="s">
        <v>172</v>
      </c>
      <c r="D69" s="4">
        <v>130</v>
      </c>
    </row>
    <row r="70" ht="13.5" customHeight="1" spans="1:4">
      <c r="A70" s="2">
        <v>42144</v>
      </c>
      <c r="B70" s="3" t="s">
        <v>39</v>
      </c>
      <c r="C70" s="3" t="s">
        <v>83</v>
      </c>
      <c r="D70" s="4">
        <v>72.88</v>
      </c>
    </row>
    <row r="71" ht="13.5" customHeight="1" spans="1:4">
      <c r="A71" s="2">
        <v>42135</v>
      </c>
      <c r="B71" s="3" t="s">
        <v>39</v>
      </c>
      <c r="C71" s="3" t="s">
        <v>101</v>
      </c>
      <c r="D71" s="4">
        <v>60</v>
      </c>
    </row>
    <row r="72" ht="13.5" customHeight="1" spans="1:4">
      <c r="A72" s="2">
        <v>42135</v>
      </c>
      <c r="B72" s="3" t="s">
        <v>39</v>
      </c>
      <c r="C72" s="3" t="s">
        <v>83</v>
      </c>
      <c r="D72" s="4">
        <v>92.98</v>
      </c>
    </row>
    <row r="73" ht="13.5" customHeight="1" spans="1:4">
      <c r="A73" s="2">
        <v>42136</v>
      </c>
      <c r="B73" s="3" t="s">
        <v>39</v>
      </c>
      <c r="C73" s="3" t="s">
        <v>83</v>
      </c>
      <c r="D73" s="4">
        <v>117.97</v>
      </c>
    </row>
    <row r="74" ht="13.5" customHeight="1" spans="1:4">
      <c r="A74" s="2">
        <v>42154</v>
      </c>
      <c r="B74" s="3" t="s">
        <v>39</v>
      </c>
      <c r="C74" s="3" t="s">
        <v>83</v>
      </c>
      <c r="D74" s="4">
        <v>73.25</v>
      </c>
    </row>
    <row r="75" ht="13.5" customHeight="1" spans="1:4">
      <c r="A75" s="2">
        <v>42144</v>
      </c>
      <c r="B75" s="3" t="s">
        <v>39</v>
      </c>
      <c r="C75" s="3" t="s">
        <v>83</v>
      </c>
      <c r="D75" s="4">
        <v>72.88</v>
      </c>
    </row>
    <row r="76" ht="13.5" customHeight="1" spans="1:4">
      <c r="A76" s="2">
        <v>42135</v>
      </c>
      <c r="B76" s="3" t="s">
        <v>39</v>
      </c>
      <c r="C76" s="3" t="s">
        <v>83</v>
      </c>
      <c r="D76" s="4">
        <v>73.98</v>
      </c>
    </row>
    <row r="77" ht="13.5" customHeight="1" spans="1:4">
      <c r="A77" s="2"/>
      <c r="D77" s="4"/>
    </row>
    <row r="78" ht="13.5" customHeight="1" spans="1:4">
      <c r="A78" s="21"/>
      <c r="D78" s="4">
        <f>SUM(D2:D76)</f>
        <v>5959.73</v>
      </c>
    </row>
    <row r="79" ht="13.5" customHeight="1" spans="1:1">
      <c r="A79" s="21"/>
    </row>
    <row r="80" ht="13.5" customHeight="1" spans="1:1">
      <c r="A80" s="21"/>
    </row>
    <row r="81" ht="13.5" customHeight="1" spans="1:1">
      <c r="A81" s="21"/>
    </row>
    <row r="82" ht="13.5" customHeight="1" spans="1:1">
      <c r="A82" s="21"/>
    </row>
    <row r="83" ht="13.5" customHeight="1" spans="1:1">
      <c r="A83" s="21"/>
    </row>
    <row r="84" ht="13.5" customHeight="1" spans="1:1">
      <c r="A84" s="21"/>
    </row>
    <row r="85" ht="13.5" customHeight="1" spans="1:1">
      <c r="A85" s="21"/>
    </row>
    <row r="86" ht="13.5" customHeight="1" spans="1:1">
      <c r="A86" s="21"/>
    </row>
    <row r="87" ht="13.5" customHeight="1" spans="1:1">
      <c r="A87" s="21"/>
    </row>
    <row r="88" ht="13.5" customHeight="1" spans="1:1">
      <c r="A88" s="21"/>
    </row>
    <row r="89" ht="13.5" customHeight="1" spans="1:1">
      <c r="A89" s="21"/>
    </row>
    <row r="90" ht="13.5" customHeight="1" spans="1:1">
      <c r="A90" s="21"/>
    </row>
    <row r="91" ht="13.5" customHeight="1" spans="1:1">
      <c r="A91" s="21"/>
    </row>
    <row r="92" ht="13.5" customHeight="1" spans="1:1">
      <c r="A92" s="21"/>
    </row>
    <row r="93" ht="13.5" customHeight="1" spans="1:1">
      <c r="A93" s="21"/>
    </row>
    <row r="94" ht="13.5" customHeight="1" spans="1:1">
      <c r="A94" s="21"/>
    </row>
    <row r="95" ht="13.5" customHeight="1" spans="1:1">
      <c r="A95" s="21"/>
    </row>
    <row r="96" ht="13.5" customHeight="1" spans="1:1">
      <c r="A96" s="21"/>
    </row>
    <row r="97" ht="13.5" customHeight="1" spans="1:1">
      <c r="A97" s="21"/>
    </row>
    <row r="98" ht="13.5" customHeight="1" spans="1:1">
      <c r="A98" s="21"/>
    </row>
    <row r="99" ht="13.5" customHeight="1" spans="1:1">
      <c r="A99" s="21"/>
    </row>
    <row r="100" ht="13.5" customHeight="1" spans="1:1">
      <c r="A100" s="21"/>
    </row>
    <row r="101" ht="13.5" customHeight="1" spans="1:1">
      <c r="A101" s="21"/>
    </row>
    <row r="102" ht="13.5" customHeight="1" spans="1:1">
      <c r="A102" s="21"/>
    </row>
    <row r="103" ht="13.5" customHeight="1" spans="1:1">
      <c r="A103" s="21"/>
    </row>
    <row r="104" ht="13.5" customHeight="1" spans="1:1">
      <c r="A104" s="21"/>
    </row>
    <row r="105" ht="13.5" customHeight="1" spans="1:1">
      <c r="A105" s="21"/>
    </row>
    <row r="106" ht="13.5" customHeight="1" spans="1:1">
      <c r="A106" s="21"/>
    </row>
    <row r="107" ht="13.5" customHeight="1" spans="1:1">
      <c r="A107" s="21"/>
    </row>
    <row r="108" ht="13.5" customHeight="1" spans="1:1">
      <c r="A108" s="21"/>
    </row>
    <row r="109" ht="13.5" customHeight="1" spans="1:1">
      <c r="A109" s="21"/>
    </row>
    <row r="110" ht="13.5" customHeight="1" spans="1:1">
      <c r="A110" s="21"/>
    </row>
    <row r="111" ht="13.5" customHeight="1" spans="1:1">
      <c r="A111" s="21"/>
    </row>
    <row r="112" ht="13.5" customHeight="1" spans="1:1">
      <c r="A112" s="21"/>
    </row>
    <row r="113" ht="13.5" customHeight="1" spans="1:1">
      <c r="A113" s="21"/>
    </row>
    <row r="114" ht="13.5" customHeight="1" spans="1:1">
      <c r="A114" s="21"/>
    </row>
    <row r="115" ht="13.5" customHeight="1" spans="1:1">
      <c r="A115" s="21"/>
    </row>
    <row r="116" ht="13.5" customHeight="1" spans="1:1">
      <c r="A116" s="21"/>
    </row>
    <row r="117" ht="13.5" customHeight="1" spans="1:1">
      <c r="A117" s="21"/>
    </row>
    <row r="118" ht="13.5" customHeight="1" spans="1:1">
      <c r="A118" s="21"/>
    </row>
    <row r="119" ht="13.5" customHeight="1" spans="1:1">
      <c r="A119" s="21"/>
    </row>
    <row r="120" ht="13.5" customHeight="1" spans="1:1">
      <c r="A120" s="21"/>
    </row>
    <row r="121" ht="13.5" customHeight="1" spans="1:1">
      <c r="A121" s="21"/>
    </row>
    <row r="122" ht="13.5" customHeight="1" spans="1:1">
      <c r="A122" s="21"/>
    </row>
    <row r="123" ht="13.5" customHeight="1" spans="1:1">
      <c r="A123" s="21"/>
    </row>
    <row r="124" ht="13.5" customHeight="1" spans="1:1">
      <c r="A124" s="21"/>
    </row>
    <row r="125" ht="13.5" customHeight="1" spans="1:1">
      <c r="A125" s="21"/>
    </row>
    <row r="126" ht="13.5" customHeight="1" spans="1:1">
      <c r="A126" s="21"/>
    </row>
    <row r="127" ht="13.5" customHeight="1" spans="1:1">
      <c r="A127" s="21"/>
    </row>
    <row r="128" ht="13.5" customHeight="1" spans="1:1">
      <c r="A128" s="21"/>
    </row>
    <row r="129" ht="13.5" customHeight="1" spans="1:1">
      <c r="A129" s="21"/>
    </row>
    <row r="130" ht="13.5" customHeight="1" spans="1:1">
      <c r="A130" s="21"/>
    </row>
    <row r="131" ht="13.5" customHeight="1" spans="1:1">
      <c r="A131" s="21"/>
    </row>
    <row r="132" ht="13.5" customHeight="1" spans="1:1">
      <c r="A132" s="21"/>
    </row>
    <row r="133" ht="13.5" customHeight="1" spans="1:1">
      <c r="A133" s="21"/>
    </row>
    <row r="134" ht="13.5" customHeight="1" spans="1:1">
      <c r="A134" s="21"/>
    </row>
    <row r="135" ht="13.5" customHeight="1" spans="1:1">
      <c r="A135" s="21"/>
    </row>
    <row r="136" ht="13.5" customHeight="1" spans="1:1">
      <c r="A136" s="21"/>
    </row>
    <row r="137" ht="13.5" customHeight="1" spans="1:1">
      <c r="A137" s="21"/>
    </row>
    <row r="138" ht="13.5" customHeight="1" spans="1:1">
      <c r="A138" s="21"/>
    </row>
    <row r="139" ht="13.5" customHeight="1" spans="1:1">
      <c r="A139" s="21"/>
    </row>
    <row r="140" ht="13.5" customHeight="1" spans="1:1">
      <c r="A140" s="21"/>
    </row>
    <row r="141" ht="13.5" customHeight="1" spans="1:1">
      <c r="A141" s="21"/>
    </row>
    <row r="142" ht="13.5" customHeight="1" spans="1:1">
      <c r="A142" s="21"/>
    </row>
    <row r="143" ht="13.5" customHeight="1" spans="1:1">
      <c r="A143" s="21"/>
    </row>
    <row r="144" ht="13.5" customHeight="1" spans="1:1">
      <c r="A144" s="21"/>
    </row>
    <row r="145" ht="13.5" customHeight="1" spans="1:1">
      <c r="A145" s="21"/>
    </row>
    <row r="146" ht="13.5" customHeight="1" spans="1:1">
      <c r="A146" s="21"/>
    </row>
    <row r="147" ht="13.5" customHeight="1" spans="1:1">
      <c r="A147" s="21"/>
    </row>
    <row r="148" ht="13.5" customHeight="1" spans="1:1">
      <c r="A148" s="21"/>
    </row>
    <row r="149" ht="13.5" customHeight="1" spans="1:1">
      <c r="A149" s="21"/>
    </row>
    <row r="150" ht="13.5" customHeight="1" spans="1:1">
      <c r="A150" s="21"/>
    </row>
    <row r="151" ht="13.5" customHeight="1" spans="1:1">
      <c r="A151" s="21"/>
    </row>
    <row r="152" ht="13.5" customHeight="1" spans="1:1">
      <c r="A152" s="21"/>
    </row>
    <row r="153" ht="13.5" customHeight="1" spans="1:1">
      <c r="A153" s="21"/>
    </row>
    <row r="154" ht="13.5" customHeight="1" spans="1:1">
      <c r="A154" s="21"/>
    </row>
    <row r="155" ht="13.5" customHeight="1" spans="1:1">
      <c r="A155" s="21"/>
    </row>
    <row r="156" ht="13.5" customHeight="1" spans="1:1">
      <c r="A156" s="21"/>
    </row>
    <row r="157" ht="13.5" customHeight="1" spans="1:1">
      <c r="A157" s="21"/>
    </row>
    <row r="158" ht="13.5" customHeight="1" spans="1:1">
      <c r="A158" s="21"/>
    </row>
    <row r="159" ht="13.5" customHeight="1" spans="1:1">
      <c r="A159" s="21"/>
    </row>
    <row r="160" ht="13.5" customHeight="1" spans="1:1">
      <c r="A160" s="21"/>
    </row>
    <row r="161" ht="13.5" customHeight="1" spans="1:1">
      <c r="A161" s="21"/>
    </row>
    <row r="162" ht="13.5" customHeight="1" spans="1:1">
      <c r="A162" s="21"/>
    </row>
    <row r="163" ht="13.5" customHeight="1" spans="1:1">
      <c r="A163" s="21"/>
    </row>
    <row r="164" ht="13.5" customHeight="1" spans="1:1">
      <c r="A164" s="21"/>
    </row>
    <row r="165" ht="13.5" customHeight="1" spans="1:1">
      <c r="A165" s="21"/>
    </row>
    <row r="166" ht="13.5" customHeight="1" spans="1:1">
      <c r="A166" s="21"/>
    </row>
    <row r="167" ht="13.5" customHeight="1" spans="1:1">
      <c r="A167" s="21"/>
    </row>
    <row r="168" ht="13.5" customHeight="1" spans="1:1">
      <c r="A168" s="21"/>
    </row>
    <row r="169" ht="13.5" customHeight="1" spans="1:1">
      <c r="A169" s="21"/>
    </row>
    <row r="170" ht="13.5" customHeight="1" spans="1:1">
      <c r="A170" s="21"/>
    </row>
    <row r="171" ht="13.5" customHeight="1" spans="1:1">
      <c r="A171" s="21"/>
    </row>
    <row r="172" ht="13.5" customHeight="1" spans="1:1">
      <c r="A172" s="21"/>
    </row>
    <row r="173" ht="13.5" customHeight="1" spans="1:1">
      <c r="A173" s="21"/>
    </row>
    <row r="174" ht="13.5" customHeight="1" spans="1:1">
      <c r="A174" s="21"/>
    </row>
    <row r="175" ht="13.5" customHeight="1" spans="1:1">
      <c r="A175" s="21"/>
    </row>
    <row r="176" ht="13.5" customHeight="1" spans="1:1">
      <c r="A176" s="21"/>
    </row>
    <row r="177" ht="13.5" customHeight="1" spans="1:1">
      <c r="A177" s="21"/>
    </row>
    <row r="178" ht="13.5" customHeight="1" spans="1:1">
      <c r="A178" s="21"/>
    </row>
    <row r="179" ht="13.5" customHeight="1" spans="1:1">
      <c r="A179" s="21"/>
    </row>
    <row r="180" ht="13.5" customHeight="1" spans="1:1">
      <c r="A180" s="21"/>
    </row>
    <row r="181" ht="13.5" customHeight="1" spans="1:1">
      <c r="A181" s="21"/>
    </row>
    <row r="182" ht="13.5" customHeight="1" spans="1:1">
      <c r="A182" s="21"/>
    </row>
    <row r="183" ht="13.5" customHeight="1" spans="1:1">
      <c r="A183" s="21"/>
    </row>
    <row r="184" ht="13.5" customHeight="1" spans="1:1">
      <c r="A184" s="21"/>
    </row>
    <row r="185" ht="13.5" customHeight="1" spans="1:1">
      <c r="A185" s="21"/>
    </row>
    <row r="186" ht="13.5" customHeight="1" spans="1:1">
      <c r="A186" s="21"/>
    </row>
    <row r="187" ht="13.5" customHeight="1" spans="1:1">
      <c r="A187" s="21"/>
    </row>
    <row r="188" ht="13.5" customHeight="1" spans="1:1">
      <c r="A188" s="21"/>
    </row>
    <row r="189" ht="13.5" customHeight="1" spans="1:1">
      <c r="A189" s="21"/>
    </row>
    <row r="190" ht="13.5" customHeight="1" spans="1:1">
      <c r="A190" s="21"/>
    </row>
    <row r="191" ht="13.5" customHeight="1" spans="1:1">
      <c r="A191" s="21"/>
    </row>
    <row r="192" ht="13.5" customHeight="1" spans="1:1">
      <c r="A192" s="21"/>
    </row>
    <row r="193" ht="13.5" customHeight="1" spans="1:1">
      <c r="A193" s="21"/>
    </row>
    <row r="194" ht="13.5" customHeight="1" spans="1:1">
      <c r="A194" s="21"/>
    </row>
    <row r="195" ht="13.5" customHeight="1" spans="1:1">
      <c r="A195" s="21"/>
    </row>
    <row r="196" ht="13.5" customHeight="1" spans="1:1">
      <c r="A196" s="21"/>
    </row>
    <row r="197" ht="13.5" customHeight="1" spans="1:1">
      <c r="A197" s="21"/>
    </row>
    <row r="198" ht="13.5" customHeight="1" spans="1:1">
      <c r="A198" s="21"/>
    </row>
    <row r="199" ht="13.5" customHeight="1" spans="1:1">
      <c r="A199" s="21"/>
    </row>
    <row r="200" ht="13.5" customHeight="1" spans="1:1">
      <c r="A200" s="21"/>
    </row>
    <row r="201" ht="13.5" customHeight="1" spans="1:1">
      <c r="A201" s="21"/>
    </row>
    <row r="202" ht="13.5" customHeight="1" spans="1:1">
      <c r="A202" s="21"/>
    </row>
    <row r="203" ht="13.5" customHeight="1" spans="1:1">
      <c r="A203" s="21"/>
    </row>
    <row r="204" ht="13.5" customHeight="1" spans="1:1">
      <c r="A204" s="21"/>
    </row>
    <row r="205" ht="13.5" customHeight="1" spans="1:1">
      <c r="A205" s="21"/>
    </row>
    <row r="206" ht="13.5" customHeight="1" spans="1:1">
      <c r="A206" s="21"/>
    </row>
    <row r="207" ht="13.5" customHeight="1" spans="1:1">
      <c r="A207" s="21"/>
    </row>
    <row r="208" ht="13.5" customHeight="1" spans="1:1">
      <c r="A208" s="21"/>
    </row>
    <row r="209" ht="13.5" customHeight="1" spans="1:1">
      <c r="A209" s="21"/>
    </row>
    <row r="210" ht="13.5" customHeight="1" spans="1:1">
      <c r="A210" s="21"/>
    </row>
    <row r="211" ht="13.5" customHeight="1" spans="1:1">
      <c r="A211" s="21"/>
    </row>
    <row r="212" ht="13.5" customHeight="1" spans="1:1">
      <c r="A212" s="21"/>
    </row>
    <row r="213" ht="13.5" customHeight="1" spans="1:1">
      <c r="A213" s="21"/>
    </row>
    <row r="214" ht="13.5" customHeight="1" spans="1:1">
      <c r="A214" s="21"/>
    </row>
    <row r="215" ht="13.5" customHeight="1" spans="1:1">
      <c r="A215" s="21"/>
    </row>
    <row r="216" ht="13.5" customHeight="1" spans="1:1">
      <c r="A216" s="21"/>
    </row>
    <row r="217" ht="13.5" customHeight="1" spans="1:1">
      <c r="A217" s="21"/>
    </row>
    <row r="218" ht="13.5" customHeight="1" spans="1:1">
      <c r="A218" s="21"/>
    </row>
    <row r="219" ht="13.5" customHeight="1" spans="1:1">
      <c r="A219" s="21"/>
    </row>
    <row r="220" ht="13.5" customHeight="1" spans="1:1">
      <c r="A220" s="21"/>
    </row>
    <row r="221" ht="13.5" customHeight="1" spans="1:1">
      <c r="A221" s="21"/>
    </row>
    <row r="222" ht="13.5" customHeight="1" spans="1:1">
      <c r="A222" s="21"/>
    </row>
    <row r="223" ht="13.5" customHeight="1" spans="1:1">
      <c r="A223" s="21"/>
    </row>
    <row r="224" ht="13.5" customHeight="1" spans="1:1">
      <c r="A224" s="21"/>
    </row>
    <row r="225" ht="13.5" customHeight="1" spans="1:1">
      <c r="A225" s="21"/>
    </row>
    <row r="226" ht="13.5" customHeight="1" spans="1:1">
      <c r="A226" s="21"/>
    </row>
    <row r="227" ht="13.5" customHeight="1" spans="1:1">
      <c r="A227" s="21"/>
    </row>
    <row r="228" ht="13.5" customHeight="1" spans="1:1">
      <c r="A228" s="21"/>
    </row>
    <row r="229" ht="13.5" customHeight="1" spans="1:1">
      <c r="A229" s="21"/>
    </row>
    <row r="230" ht="13.5" customHeight="1" spans="1:1">
      <c r="A230" s="21"/>
    </row>
    <row r="231" ht="13.5" customHeight="1" spans="1:1">
      <c r="A231" s="21"/>
    </row>
    <row r="232" ht="13.5" customHeight="1" spans="1:1">
      <c r="A232" s="21"/>
    </row>
    <row r="233" ht="13.5" customHeight="1" spans="1:1">
      <c r="A233" s="21"/>
    </row>
    <row r="234" ht="13.5" customHeight="1" spans="1:1">
      <c r="A234" s="21"/>
    </row>
    <row r="235" ht="13.5" customHeight="1" spans="1:1">
      <c r="A235" s="21"/>
    </row>
    <row r="236" ht="13.5" customHeight="1" spans="1:1">
      <c r="A236" s="21"/>
    </row>
    <row r="237" ht="13.5" customHeight="1" spans="1:1">
      <c r="A237" s="21"/>
    </row>
    <row r="238" ht="13.5" customHeight="1" spans="1:1">
      <c r="A238" s="21"/>
    </row>
    <row r="239" ht="13.5" customHeight="1" spans="1:1">
      <c r="A239" s="21"/>
    </row>
    <row r="240" ht="13.5" customHeight="1" spans="1:1">
      <c r="A240" s="21"/>
    </row>
    <row r="241" ht="13.5" customHeight="1" spans="1:1">
      <c r="A241" s="21"/>
    </row>
    <row r="242" ht="13.5" customHeight="1" spans="1:1">
      <c r="A242" s="21"/>
    </row>
    <row r="243" ht="13.5" customHeight="1" spans="1:1">
      <c r="A243" s="21"/>
    </row>
    <row r="244" ht="13.5" customHeight="1" spans="1:1">
      <c r="A244" s="21"/>
    </row>
    <row r="245" ht="13.5" customHeight="1" spans="1:1">
      <c r="A245" s="21"/>
    </row>
    <row r="246" ht="13.5" customHeight="1" spans="1:1">
      <c r="A246" s="21"/>
    </row>
    <row r="247" ht="13.5" customHeight="1" spans="1:1">
      <c r="A247" s="21"/>
    </row>
    <row r="248" ht="13.5" customHeight="1" spans="1:1">
      <c r="A248" s="21"/>
    </row>
    <row r="249" ht="13.5" customHeight="1" spans="1:1">
      <c r="A249" s="21"/>
    </row>
    <row r="250" ht="13.5" customHeight="1" spans="1:1">
      <c r="A250" s="21"/>
    </row>
    <row r="251" ht="13.5" customHeight="1" spans="1:1">
      <c r="A251" s="21"/>
    </row>
    <row r="252" ht="13.5" customHeight="1" spans="1:1">
      <c r="A252" s="21"/>
    </row>
    <row r="253" ht="13.5" customHeight="1" spans="1:1">
      <c r="A253" s="21"/>
    </row>
    <row r="254" ht="13.5" customHeight="1" spans="1:1">
      <c r="A254" s="21"/>
    </row>
    <row r="255" ht="13.5" customHeight="1" spans="1:1">
      <c r="A255" s="21"/>
    </row>
    <row r="256" ht="13.5" customHeight="1" spans="1:1">
      <c r="A256" s="21"/>
    </row>
    <row r="257" ht="13.5" customHeight="1" spans="1:1">
      <c r="A257" s="21"/>
    </row>
    <row r="258" ht="13.5" customHeight="1" spans="1:1">
      <c r="A258" s="21"/>
    </row>
    <row r="259" ht="13.5" customHeight="1" spans="1:1">
      <c r="A259" s="21"/>
    </row>
    <row r="260" ht="13.5" customHeight="1" spans="1:1">
      <c r="A260" s="21"/>
    </row>
    <row r="261" ht="13.5" customHeight="1" spans="1:1">
      <c r="A261" s="21"/>
    </row>
    <row r="262" ht="13.5" customHeight="1" spans="1:1">
      <c r="A262" s="21"/>
    </row>
    <row r="263" ht="13.5" customHeight="1" spans="1:1">
      <c r="A263" s="21"/>
    </row>
    <row r="264" ht="13.5" customHeight="1" spans="1:1">
      <c r="A264" s="21"/>
    </row>
    <row r="265" ht="13.5" customHeight="1" spans="1:1">
      <c r="A265" s="21"/>
    </row>
    <row r="266" ht="13.5" customHeight="1" spans="1:1">
      <c r="A266" s="21"/>
    </row>
    <row r="267" ht="13.5" customHeight="1" spans="1:1">
      <c r="A267" s="21"/>
    </row>
    <row r="268" ht="13.5" customHeight="1" spans="1:1">
      <c r="A268" s="21"/>
    </row>
    <row r="269" ht="13.5" customHeight="1" spans="1:1">
      <c r="A269" s="21"/>
    </row>
    <row r="270" ht="13.5" customHeight="1" spans="1:1">
      <c r="A270" s="21"/>
    </row>
    <row r="271" ht="13.5" customHeight="1" spans="1:1">
      <c r="A271" s="21"/>
    </row>
    <row r="272" ht="13.5" customHeight="1" spans="1:1">
      <c r="A272" s="21"/>
    </row>
    <row r="273" ht="13.5" customHeight="1" spans="1:1">
      <c r="A273" s="21"/>
    </row>
    <row r="274" ht="13.5" customHeight="1" spans="1:1">
      <c r="A274" s="21"/>
    </row>
    <row r="275" ht="13.5" customHeight="1" spans="1:1">
      <c r="A275" s="21"/>
    </row>
    <row r="276" ht="13.5" customHeight="1" spans="1:1">
      <c r="A276" s="21"/>
    </row>
    <row r="277" ht="13.5" customHeight="1" spans="1:1">
      <c r="A277" s="21"/>
    </row>
    <row r="278" ht="13.5" customHeight="1" spans="1:1">
      <c r="A278" s="21"/>
    </row>
    <row r="279" ht="13.5" customHeight="1" spans="1:1">
      <c r="A279" s="21"/>
    </row>
    <row r="280" ht="13.5" customHeight="1" spans="1:1">
      <c r="A280" s="21"/>
    </row>
    <row r="281" ht="13.5" customHeight="1" spans="1:1">
      <c r="A281" s="21"/>
    </row>
    <row r="282" ht="13.5" customHeight="1" spans="1:1">
      <c r="A282" s="21"/>
    </row>
    <row r="283" ht="13.5" customHeight="1" spans="1:1">
      <c r="A283" s="21"/>
    </row>
    <row r="284" ht="13.5" customHeight="1" spans="1:1">
      <c r="A284" s="21"/>
    </row>
    <row r="285" ht="13.5" customHeight="1" spans="1:1">
      <c r="A285" s="21"/>
    </row>
    <row r="286" ht="13.5" customHeight="1" spans="1:1">
      <c r="A286" s="21"/>
    </row>
    <row r="287" ht="13.5" customHeight="1" spans="1:1">
      <c r="A287" s="21"/>
    </row>
    <row r="288" ht="13.5" customHeight="1" spans="1:1">
      <c r="A288" s="21"/>
    </row>
    <row r="289" ht="13.5" customHeight="1" spans="1:1">
      <c r="A289" s="21"/>
    </row>
    <row r="290" ht="13.5" customHeight="1" spans="1:1">
      <c r="A290" s="21"/>
    </row>
    <row r="291" ht="13.5" customHeight="1" spans="1:1">
      <c r="A291" s="21"/>
    </row>
    <row r="292" ht="13.5" customHeight="1" spans="1:1">
      <c r="A292" s="21"/>
    </row>
    <row r="293" ht="13.5" customHeight="1" spans="1:1">
      <c r="A293" s="21"/>
    </row>
    <row r="294" ht="13.5" customHeight="1" spans="1:1">
      <c r="A294" s="21"/>
    </row>
    <row r="295" ht="13.5" customHeight="1" spans="1:1">
      <c r="A295" s="21"/>
    </row>
    <row r="296" ht="13.5" customHeight="1" spans="1:1">
      <c r="A296" s="21"/>
    </row>
    <row r="297" ht="13.5" customHeight="1" spans="1:1">
      <c r="A297" s="21"/>
    </row>
    <row r="298" ht="13.5" customHeight="1" spans="1:1">
      <c r="A298" s="21"/>
    </row>
    <row r="299" ht="13.5" customHeight="1" spans="1:1">
      <c r="A299" s="21"/>
    </row>
    <row r="300" ht="13.5" customHeight="1" spans="1:1">
      <c r="A300" s="21"/>
    </row>
    <row r="301" ht="13.5" customHeight="1" spans="1:1">
      <c r="A301" s="21"/>
    </row>
    <row r="302" ht="13.5" customHeight="1" spans="1:1">
      <c r="A302" s="21"/>
    </row>
    <row r="303" ht="13.5" customHeight="1" spans="1:1">
      <c r="A303" s="21"/>
    </row>
    <row r="304" ht="13.5" customHeight="1" spans="1:1">
      <c r="A304" s="21"/>
    </row>
    <row r="305" ht="13.5" customHeight="1" spans="1:1">
      <c r="A305" s="21"/>
    </row>
    <row r="306" ht="13.5" customHeight="1" spans="1:1">
      <c r="A306" s="21"/>
    </row>
    <row r="307" ht="13.5" customHeight="1" spans="1:1">
      <c r="A307" s="21"/>
    </row>
    <row r="308" ht="13.5" customHeight="1" spans="1:1">
      <c r="A308" s="21"/>
    </row>
    <row r="309" ht="13.5" customHeight="1" spans="1:1">
      <c r="A309" s="21"/>
    </row>
    <row r="310" ht="13.5" customHeight="1" spans="1:1">
      <c r="A310" s="21"/>
    </row>
    <row r="311" ht="13.5" customHeight="1" spans="1:1">
      <c r="A311" s="21"/>
    </row>
    <row r="312" ht="13.5" customHeight="1" spans="1:1">
      <c r="A312" s="21"/>
    </row>
    <row r="313" ht="13.5" customHeight="1" spans="1:1">
      <c r="A313" s="21"/>
    </row>
    <row r="314" ht="13.5" customHeight="1" spans="1:1">
      <c r="A314" s="21"/>
    </row>
    <row r="315" ht="13.5" customHeight="1" spans="1:1">
      <c r="A315" s="21"/>
    </row>
    <row r="316" ht="13.5" customHeight="1" spans="1:1">
      <c r="A316" s="21"/>
    </row>
    <row r="317" ht="13.5" customHeight="1" spans="1:1">
      <c r="A317" s="21"/>
    </row>
    <row r="318" ht="13.5" customHeight="1" spans="1:1">
      <c r="A318" s="21"/>
    </row>
    <row r="319" ht="13.5" customHeight="1" spans="1:1">
      <c r="A319" s="21"/>
    </row>
    <row r="320" ht="13.5" customHeight="1" spans="1:1">
      <c r="A320" s="21"/>
    </row>
    <row r="321" ht="13.5" customHeight="1" spans="1:1">
      <c r="A321" s="21"/>
    </row>
    <row r="322" ht="13.5" customHeight="1" spans="1:1">
      <c r="A322" s="21"/>
    </row>
    <row r="323" ht="13.5" customHeight="1" spans="1:1">
      <c r="A323" s="21"/>
    </row>
    <row r="324" ht="13.5" customHeight="1" spans="1:1">
      <c r="A324" s="21"/>
    </row>
    <row r="325" ht="13.5" customHeight="1" spans="1:1">
      <c r="A325" s="21"/>
    </row>
    <row r="326" ht="13.5" customHeight="1" spans="1:1">
      <c r="A326" s="21"/>
    </row>
    <row r="327" ht="13.5" customHeight="1" spans="1:1">
      <c r="A327" s="21"/>
    </row>
    <row r="328" ht="13.5" customHeight="1" spans="1:1">
      <c r="A328" s="21"/>
    </row>
    <row r="329" ht="13.5" customHeight="1" spans="1:1">
      <c r="A329" s="21"/>
    </row>
    <row r="330" ht="13.5" customHeight="1" spans="1:1">
      <c r="A330" s="21"/>
    </row>
    <row r="331" ht="13.5" customHeight="1" spans="1:1">
      <c r="A331" s="21"/>
    </row>
    <row r="332" ht="13.5" customHeight="1" spans="1:1">
      <c r="A332" s="21"/>
    </row>
    <row r="333" ht="13.5" customHeight="1" spans="1:1">
      <c r="A333" s="21"/>
    </row>
    <row r="334" ht="13.5" customHeight="1" spans="1:1">
      <c r="A334" s="21"/>
    </row>
    <row r="335" ht="13.5" customHeight="1" spans="1:1">
      <c r="A335" s="21"/>
    </row>
    <row r="336" ht="13.5" customHeight="1" spans="1:1">
      <c r="A336" s="21"/>
    </row>
    <row r="337" ht="13.5" customHeight="1" spans="1:1">
      <c r="A337" s="21"/>
    </row>
    <row r="338" ht="13.5" customHeight="1" spans="1:1">
      <c r="A338" s="21"/>
    </row>
    <row r="339" ht="13.5" customHeight="1" spans="1:1">
      <c r="A339" s="21"/>
    </row>
    <row r="340" ht="13.5" customHeight="1" spans="1:1">
      <c r="A340" s="21"/>
    </row>
    <row r="341" ht="13.5" customHeight="1" spans="1:1">
      <c r="A341" s="21"/>
    </row>
    <row r="342" ht="13.5" customHeight="1" spans="1:1">
      <c r="A342" s="21"/>
    </row>
    <row r="343" ht="13.5" customHeight="1" spans="1:1">
      <c r="A343" s="21"/>
    </row>
    <row r="344" ht="13.5" customHeight="1" spans="1:1">
      <c r="A344" s="21"/>
    </row>
    <row r="345" ht="13.5" customHeight="1" spans="1:1">
      <c r="A345" s="21"/>
    </row>
    <row r="346" ht="13.5" customHeight="1" spans="1:1">
      <c r="A346" s="21"/>
    </row>
    <row r="347" ht="13.5" customHeight="1" spans="1:1">
      <c r="A347" s="21"/>
    </row>
    <row r="348" ht="13.5" customHeight="1" spans="1:1">
      <c r="A348" s="21"/>
    </row>
    <row r="349" ht="13.5" customHeight="1" spans="1:1">
      <c r="A349" s="21"/>
    </row>
    <row r="350" ht="13.5" customHeight="1" spans="1:1">
      <c r="A350" s="21"/>
    </row>
    <row r="351" ht="13.5" customHeight="1" spans="1:1">
      <c r="A351" s="21"/>
    </row>
    <row r="352" ht="13.5" customHeight="1" spans="1:1">
      <c r="A352" s="21"/>
    </row>
    <row r="353" ht="13.5" customHeight="1" spans="1:1">
      <c r="A353" s="21"/>
    </row>
    <row r="354" ht="13.5" customHeight="1" spans="1:1">
      <c r="A354" s="21"/>
    </row>
    <row r="355" ht="13.5" customHeight="1" spans="1:1">
      <c r="A355" s="21"/>
    </row>
    <row r="356" ht="13.5" customHeight="1" spans="1:1">
      <c r="A356" s="21"/>
    </row>
    <row r="357" ht="13.5" customHeight="1" spans="1:1">
      <c r="A357" s="21"/>
    </row>
    <row r="358" ht="13.5" customHeight="1" spans="1:1">
      <c r="A358" s="21"/>
    </row>
    <row r="359" ht="13.5" customHeight="1" spans="1:1">
      <c r="A359" s="21"/>
    </row>
    <row r="360" ht="13.5" customHeight="1" spans="1:1">
      <c r="A360" s="21"/>
    </row>
    <row r="361" ht="13.5" customHeight="1" spans="1:1">
      <c r="A361" s="21"/>
    </row>
    <row r="362" ht="13.5" customHeight="1" spans="1:1">
      <c r="A362" s="21"/>
    </row>
    <row r="363" ht="13.5" customHeight="1" spans="1:1">
      <c r="A363" s="21"/>
    </row>
    <row r="364" ht="13.5" customHeight="1" spans="1:1">
      <c r="A364" s="21"/>
    </row>
    <row r="365" ht="13.5" customHeight="1" spans="1:1">
      <c r="A365" s="21"/>
    </row>
    <row r="366" ht="13.5" customHeight="1" spans="1:1">
      <c r="A366" s="21"/>
    </row>
    <row r="367" ht="13.5" customHeight="1" spans="1:1">
      <c r="A367" s="21"/>
    </row>
    <row r="368" ht="13.5" customHeight="1" spans="1:1">
      <c r="A368" s="21"/>
    </row>
    <row r="369" ht="13.5" customHeight="1" spans="1:1">
      <c r="A369" s="21"/>
    </row>
    <row r="370" ht="13.5" customHeight="1" spans="1:1">
      <c r="A370" s="21"/>
    </row>
    <row r="371" ht="13.5" customHeight="1" spans="1:1">
      <c r="A371" s="21"/>
    </row>
    <row r="372" ht="13.5" customHeight="1" spans="1:1">
      <c r="A372" s="21"/>
    </row>
    <row r="373" ht="13.5" customHeight="1" spans="1:1">
      <c r="A373" s="21"/>
    </row>
    <row r="374" ht="13.5" customHeight="1" spans="1:1">
      <c r="A374" s="21"/>
    </row>
    <row r="375" ht="13.5" customHeight="1" spans="1:1">
      <c r="A375" s="21"/>
    </row>
    <row r="376" ht="13.5" customHeight="1" spans="1:1">
      <c r="A376" s="21"/>
    </row>
    <row r="377" ht="13.5" customHeight="1" spans="1:1">
      <c r="A377" s="21"/>
    </row>
    <row r="378" ht="13.5" customHeight="1" spans="1:1">
      <c r="A378" s="21"/>
    </row>
    <row r="379" ht="13.5" customHeight="1" spans="1:1">
      <c r="A379" s="21"/>
    </row>
    <row r="380" ht="13.5" customHeight="1" spans="1:1">
      <c r="A380" s="21"/>
    </row>
    <row r="381" ht="13.5" customHeight="1" spans="1:1">
      <c r="A381" s="21"/>
    </row>
    <row r="382" ht="13.5" customHeight="1" spans="1:1">
      <c r="A382" s="21"/>
    </row>
    <row r="383" ht="13.5" customHeight="1" spans="1:1">
      <c r="A383" s="21"/>
    </row>
    <row r="384" ht="13.5" customHeight="1" spans="1:1">
      <c r="A384" s="21"/>
    </row>
    <row r="385" ht="13.5" customHeight="1" spans="1:1">
      <c r="A385" s="21"/>
    </row>
    <row r="386" ht="13.5" customHeight="1" spans="1:1">
      <c r="A386" s="21"/>
    </row>
    <row r="387" ht="13.5" customHeight="1" spans="1:1">
      <c r="A387" s="21"/>
    </row>
    <row r="388" ht="13.5" customHeight="1" spans="1:1">
      <c r="A388" s="21"/>
    </row>
    <row r="389" ht="13.5" customHeight="1" spans="1:1">
      <c r="A389" s="21"/>
    </row>
    <row r="390" ht="13.5" customHeight="1" spans="1:1">
      <c r="A390" s="21"/>
    </row>
    <row r="391" ht="13.5" customHeight="1" spans="1:1">
      <c r="A391" s="21"/>
    </row>
    <row r="392" ht="13.5" customHeight="1" spans="1:1">
      <c r="A392" s="21"/>
    </row>
    <row r="393" ht="13.5" customHeight="1" spans="1:1">
      <c r="A393" s="21"/>
    </row>
    <row r="394" ht="13.5" customHeight="1" spans="1:1">
      <c r="A394" s="21"/>
    </row>
    <row r="395" ht="13.5" customHeight="1" spans="1:1">
      <c r="A395" s="21"/>
    </row>
    <row r="396" ht="13.5" customHeight="1" spans="1:1">
      <c r="A396" s="21"/>
    </row>
    <row r="397" ht="13.5" customHeight="1" spans="1:1">
      <c r="A397" s="21"/>
    </row>
    <row r="398" ht="13.5" customHeight="1" spans="1:1">
      <c r="A398" s="21"/>
    </row>
    <row r="399" ht="13.5" customHeight="1" spans="1:1">
      <c r="A399" s="21"/>
    </row>
    <row r="400" ht="13.5" customHeight="1" spans="1:1">
      <c r="A400" s="21"/>
    </row>
    <row r="401" ht="13.5" customHeight="1" spans="1:1">
      <c r="A401" s="21"/>
    </row>
    <row r="402" ht="13.5" customHeight="1" spans="1:1">
      <c r="A402" s="21"/>
    </row>
    <row r="403" ht="13.5" customHeight="1" spans="1:1">
      <c r="A403" s="21"/>
    </row>
    <row r="404" ht="13.5" customHeight="1" spans="1:1">
      <c r="A404" s="21"/>
    </row>
    <row r="405" ht="13.5" customHeight="1" spans="1:1">
      <c r="A405" s="21"/>
    </row>
    <row r="406" ht="13.5" customHeight="1" spans="1:1">
      <c r="A406" s="21"/>
    </row>
    <row r="407" ht="13.5" customHeight="1" spans="1:1">
      <c r="A407" s="21"/>
    </row>
    <row r="408" ht="13.5" customHeight="1" spans="1:1">
      <c r="A408" s="21"/>
    </row>
    <row r="409" ht="13.5" customHeight="1" spans="1:1">
      <c r="A409" s="21"/>
    </row>
    <row r="410" ht="13.5" customHeight="1" spans="1:1">
      <c r="A410" s="21"/>
    </row>
    <row r="411" ht="13.5" customHeight="1" spans="1:1">
      <c r="A411" s="21"/>
    </row>
    <row r="412" ht="13.5" customHeight="1" spans="1:1">
      <c r="A412" s="21"/>
    </row>
    <row r="413" ht="13.5" customHeight="1" spans="1:1">
      <c r="A413" s="21"/>
    </row>
    <row r="414" ht="13.5" customHeight="1" spans="1:1">
      <c r="A414" s="21"/>
    </row>
    <row r="415" ht="13.5" customHeight="1" spans="1:1">
      <c r="A415" s="21"/>
    </row>
    <row r="416" ht="13.5" customHeight="1" spans="1:1">
      <c r="A416" s="21"/>
    </row>
    <row r="417" ht="13.5" customHeight="1" spans="1:1">
      <c r="A417" s="21"/>
    </row>
    <row r="418" ht="13.5" customHeight="1" spans="1:1">
      <c r="A418" s="21"/>
    </row>
    <row r="419" ht="13.5" customHeight="1" spans="1:1">
      <c r="A419" s="21"/>
    </row>
    <row r="420" ht="13.5" customHeight="1" spans="1:1">
      <c r="A420" s="21"/>
    </row>
    <row r="421" ht="13.5" customHeight="1" spans="1:1">
      <c r="A421" s="21"/>
    </row>
    <row r="422" ht="13.5" customHeight="1" spans="1:1">
      <c r="A422" s="21"/>
    </row>
    <row r="423" ht="13.5" customHeight="1" spans="1:1">
      <c r="A423" s="21"/>
    </row>
    <row r="424" ht="13.5" customHeight="1" spans="1:1">
      <c r="A424" s="21"/>
    </row>
    <row r="425" ht="13.5" customHeight="1" spans="1:1">
      <c r="A425" s="21"/>
    </row>
    <row r="426" ht="13.5" customHeight="1" spans="1:1">
      <c r="A426" s="21"/>
    </row>
    <row r="427" ht="13.5" customHeight="1" spans="1:1">
      <c r="A427" s="21"/>
    </row>
    <row r="428" ht="13.5" customHeight="1" spans="1:1">
      <c r="A428" s="21"/>
    </row>
    <row r="429" ht="13.5" customHeight="1" spans="1:1">
      <c r="A429" s="21"/>
    </row>
    <row r="430" ht="13.5" customHeight="1" spans="1:1">
      <c r="A430" s="21"/>
    </row>
    <row r="431" ht="13.5" customHeight="1" spans="1:1">
      <c r="A431" s="21"/>
    </row>
    <row r="432" ht="13.5" customHeight="1" spans="1:1">
      <c r="A432" s="21"/>
    </row>
    <row r="433" ht="13.5" customHeight="1" spans="1:1">
      <c r="A433" s="21"/>
    </row>
    <row r="434" ht="13.5" customHeight="1" spans="1:1">
      <c r="A434" s="21"/>
    </row>
    <row r="435" ht="13.5" customHeight="1" spans="1:1">
      <c r="A435" s="21"/>
    </row>
    <row r="436" ht="13.5" customHeight="1" spans="1:1">
      <c r="A436" s="21"/>
    </row>
    <row r="437" ht="13.5" customHeight="1" spans="1:1">
      <c r="A437" s="21"/>
    </row>
    <row r="438" ht="13.5" customHeight="1" spans="1:1">
      <c r="A438" s="21"/>
    </row>
    <row r="439" ht="13.5" customHeight="1" spans="1:1">
      <c r="A439" s="21"/>
    </row>
    <row r="440" ht="13.5" customHeight="1" spans="1:1">
      <c r="A440" s="21"/>
    </row>
    <row r="441" ht="13.5" customHeight="1" spans="1:1">
      <c r="A441" s="21"/>
    </row>
    <row r="442" ht="13.5" customHeight="1" spans="1:1">
      <c r="A442" s="21"/>
    </row>
    <row r="443" ht="13.5" customHeight="1" spans="1:1">
      <c r="A443" s="21"/>
    </row>
    <row r="444" ht="13.5" customHeight="1" spans="1:1">
      <c r="A444" s="21"/>
    </row>
    <row r="445" ht="13.5" customHeight="1" spans="1:1">
      <c r="A445" s="21"/>
    </row>
    <row r="446" ht="13.5" customHeight="1" spans="1:1">
      <c r="A446" s="21"/>
    </row>
    <row r="447" ht="13.5" customHeight="1" spans="1:1">
      <c r="A447" s="21"/>
    </row>
    <row r="448" ht="13.5" customHeight="1" spans="1:1">
      <c r="A448" s="21"/>
    </row>
    <row r="449" ht="13.5" customHeight="1" spans="1:1">
      <c r="A449" s="21"/>
    </row>
    <row r="450" ht="13.5" customHeight="1" spans="1:1">
      <c r="A450" s="21"/>
    </row>
    <row r="451" ht="13.5" customHeight="1" spans="1:1">
      <c r="A451" s="21"/>
    </row>
    <row r="452" ht="13.5" customHeight="1" spans="1:1">
      <c r="A452" s="21"/>
    </row>
    <row r="453" ht="13.5" customHeight="1" spans="1:1">
      <c r="A453" s="21"/>
    </row>
    <row r="454" ht="13.5" customHeight="1" spans="1:1">
      <c r="A454" s="21"/>
    </row>
    <row r="455" ht="13.5" customHeight="1" spans="1:1">
      <c r="A455" s="21"/>
    </row>
    <row r="456" ht="13.5" customHeight="1" spans="1:1">
      <c r="A456" s="21"/>
    </row>
    <row r="457" ht="13.5" customHeight="1" spans="1:1">
      <c r="A457" s="21"/>
    </row>
    <row r="458" ht="13.5" customHeight="1" spans="1:1">
      <c r="A458" s="21"/>
    </row>
    <row r="459" ht="13.5" customHeight="1" spans="1:1">
      <c r="A459" s="21"/>
    </row>
    <row r="460" ht="13.5" customHeight="1" spans="1:1">
      <c r="A460" s="21"/>
    </row>
    <row r="461" ht="13.5" customHeight="1" spans="1:1">
      <c r="A461" s="21"/>
    </row>
    <row r="462" ht="13.5" customHeight="1" spans="1:1">
      <c r="A462" s="21"/>
    </row>
    <row r="463" ht="13.5" customHeight="1" spans="1:1">
      <c r="A463" s="21"/>
    </row>
    <row r="464" ht="13.5" customHeight="1" spans="1:1">
      <c r="A464" s="21"/>
    </row>
    <row r="465" ht="13.5" customHeight="1" spans="1:1">
      <c r="A465" s="21"/>
    </row>
    <row r="466" ht="13.5" customHeight="1" spans="1:1">
      <c r="A466" s="21"/>
    </row>
    <row r="467" ht="13.5" customHeight="1" spans="1:1">
      <c r="A467" s="21"/>
    </row>
    <row r="468" ht="13.5" customHeight="1" spans="1:1">
      <c r="A468" s="21"/>
    </row>
    <row r="469" ht="13.5" customHeight="1" spans="1:1">
      <c r="A469" s="21"/>
    </row>
    <row r="470" ht="13.5" customHeight="1" spans="1:1">
      <c r="A470" s="21"/>
    </row>
    <row r="471" ht="13.5" customHeight="1" spans="1:1">
      <c r="A471" s="21"/>
    </row>
    <row r="472" ht="13.5" customHeight="1" spans="1:1">
      <c r="A472" s="21"/>
    </row>
    <row r="473" ht="13.5" customHeight="1" spans="1:1">
      <c r="A473" s="21"/>
    </row>
    <row r="474" ht="13.5" customHeight="1" spans="1:1">
      <c r="A474" s="21"/>
    </row>
    <row r="475" ht="13.5" customHeight="1" spans="1:1">
      <c r="A475" s="21"/>
    </row>
    <row r="476" ht="13.5" customHeight="1" spans="1:1">
      <c r="A476" s="21"/>
    </row>
    <row r="477" ht="13.5" customHeight="1" spans="1:1">
      <c r="A477" s="21"/>
    </row>
    <row r="478" ht="13.5" customHeight="1" spans="1:1">
      <c r="A478" s="21"/>
    </row>
    <row r="479" ht="13.5" customHeight="1" spans="1:1">
      <c r="A479" s="21"/>
    </row>
    <row r="480" ht="13.5" customHeight="1" spans="1:1">
      <c r="A480" s="21"/>
    </row>
    <row r="481" ht="13.5" customHeight="1" spans="1:1">
      <c r="A481" s="21"/>
    </row>
    <row r="482" ht="13.5" customHeight="1" spans="1:1">
      <c r="A482" s="21"/>
    </row>
    <row r="483" ht="13.5" customHeight="1" spans="1:1">
      <c r="A483" s="21"/>
    </row>
    <row r="484" ht="13.5" customHeight="1" spans="1:1">
      <c r="A484" s="21"/>
    </row>
    <row r="485" ht="13.5" customHeight="1" spans="1:1">
      <c r="A485" s="21"/>
    </row>
    <row r="486" ht="13.5" customHeight="1" spans="1:1">
      <c r="A486" s="21"/>
    </row>
    <row r="487" ht="13.5" customHeight="1" spans="1:1">
      <c r="A487" s="21"/>
    </row>
    <row r="488" ht="13.5" customHeight="1" spans="1:1">
      <c r="A488" s="21"/>
    </row>
    <row r="489" ht="13.5" customHeight="1" spans="1:1">
      <c r="A489" s="21"/>
    </row>
    <row r="490" ht="13.5" customHeight="1" spans="1:1">
      <c r="A490" s="21"/>
    </row>
    <row r="491" ht="13.5" customHeight="1" spans="1:1">
      <c r="A491" s="21"/>
    </row>
    <row r="492" ht="13.5" customHeight="1" spans="1:1">
      <c r="A492" s="21"/>
    </row>
    <row r="493" ht="13.5" customHeight="1" spans="1:1">
      <c r="A493" s="21"/>
    </row>
    <row r="494" ht="13.5" customHeight="1" spans="1:1">
      <c r="A494" s="21"/>
    </row>
    <row r="495" ht="13.5" customHeight="1" spans="1:1">
      <c r="A495" s="21"/>
    </row>
    <row r="496" ht="13.5" customHeight="1" spans="1:1">
      <c r="A496" s="21"/>
    </row>
    <row r="497" ht="13.5" customHeight="1" spans="1:1">
      <c r="A497" s="21"/>
    </row>
    <row r="498" ht="13.5" customHeight="1" spans="1:1">
      <c r="A498" s="21"/>
    </row>
    <row r="499" ht="13.5" customHeight="1" spans="1:1">
      <c r="A499" s="21"/>
    </row>
    <row r="500" ht="13.5" customHeight="1" spans="1:1">
      <c r="A500" s="21"/>
    </row>
    <row r="501" ht="13.5" customHeight="1" spans="1:1">
      <c r="A501" s="21"/>
    </row>
    <row r="502" ht="13.5" customHeight="1" spans="1:1">
      <c r="A502" s="21"/>
    </row>
    <row r="503" ht="13.5" customHeight="1" spans="1:1">
      <c r="A503" s="21"/>
    </row>
    <row r="504" ht="13.5" customHeight="1" spans="1:1">
      <c r="A504" s="21"/>
    </row>
    <row r="505" ht="13.5" customHeight="1" spans="1:1">
      <c r="A505" s="21"/>
    </row>
    <row r="506" ht="13.5" customHeight="1" spans="1:1">
      <c r="A506" s="21"/>
    </row>
    <row r="507" ht="13.5" customHeight="1" spans="1:1">
      <c r="A507" s="21"/>
    </row>
    <row r="508" ht="13.5" customHeight="1" spans="1:1">
      <c r="A508" s="21"/>
    </row>
    <row r="509" ht="13.5" customHeight="1" spans="1:1">
      <c r="A509" s="21"/>
    </row>
    <row r="510" ht="13.5" customHeight="1" spans="1:1">
      <c r="A510" s="21"/>
    </row>
    <row r="511" ht="13.5" customHeight="1" spans="1:1">
      <c r="A511" s="21"/>
    </row>
    <row r="512" ht="13.5" customHeight="1" spans="1:1">
      <c r="A512" s="21"/>
    </row>
    <row r="513" ht="13.5" customHeight="1" spans="1:1">
      <c r="A513" s="21"/>
    </row>
    <row r="514" ht="13.5" customHeight="1" spans="1:1">
      <c r="A514" s="21"/>
    </row>
    <row r="515" ht="13.5" customHeight="1" spans="1:1">
      <c r="A515" s="21"/>
    </row>
    <row r="516" ht="13.5" customHeight="1" spans="1:1">
      <c r="A516" s="21"/>
    </row>
    <row r="517" ht="13.5" customHeight="1" spans="1:1">
      <c r="A517" s="21"/>
    </row>
    <row r="518" ht="13.5" customHeight="1" spans="1:1">
      <c r="A518" s="21"/>
    </row>
    <row r="519" ht="13.5" customHeight="1" spans="1:1">
      <c r="A519" s="21"/>
    </row>
    <row r="520" ht="13.5" customHeight="1" spans="1:1">
      <c r="A520" s="21"/>
    </row>
    <row r="521" ht="13.5" customHeight="1" spans="1:1">
      <c r="A521" s="21"/>
    </row>
    <row r="522" ht="13.5" customHeight="1" spans="1:1">
      <c r="A522" s="21"/>
    </row>
    <row r="523" ht="13.5" customHeight="1" spans="1:1">
      <c r="A523" s="21"/>
    </row>
    <row r="524" ht="13.5" customHeight="1" spans="1:1">
      <c r="A524" s="21"/>
    </row>
    <row r="525" ht="13.5" customHeight="1" spans="1:1">
      <c r="A525" s="21"/>
    </row>
    <row r="526" ht="13.5" customHeight="1" spans="1:1">
      <c r="A526" s="21"/>
    </row>
    <row r="527" ht="13.5" customHeight="1" spans="1:1">
      <c r="A527" s="21"/>
    </row>
    <row r="528" ht="13.5" customHeight="1" spans="1:1">
      <c r="A528" s="21"/>
    </row>
    <row r="529" ht="13.5" customHeight="1" spans="1:1">
      <c r="A529" s="21"/>
    </row>
    <row r="530" ht="13.5" customHeight="1" spans="1:1">
      <c r="A530" s="21"/>
    </row>
    <row r="531" ht="13.5" customHeight="1" spans="1:1">
      <c r="A531" s="21"/>
    </row>
    <row r="532" ht="13.5" customHeight="1" spans="1:1">
      <c r="A532" s="21"/>
    </row>
    <row r="533" ht="13.5" customHeight="1" spans="1:1">
      <c r="A533" s="21"/>
    </row>
    <row r="534" ht="13.5" customHeight="1" spans="1:1">
      <c r="A534" s="21"/>
    </row>
    <row r="535" ht="13.5" customHeight="1" spans="1:1">
      <c r="A535" s="21"/>
    </row>
    <row r="536" ht="13.5" customHeight="1" spans="1:1">
      <c r="A536" s="21"/>
    </row>
    <row r="537" ht="13.5" customHeight="1" spans="1:1">
      <c r="A537" s="21"/>
    </row>
    <row r="538" ht="13.5" customHeight="1" spans="1:1">
      <c r="A538" s="21"/>
    </row>
    <row r="539" ht="13.5" customHeight="1" spans="1:1">
      <c r="A539" s="21"/>
    </row>
    <row r="540" ht="13.5" customHeight="1" spans="1:1">
      <c r="A540" s="21"/>
    </row>
    <row r="541" ht="13.5" customHeight="1" spans="1:1">
      <c r="A541" s="21"/>
    </row>
    <row r="542" ht="13.5" customHeight="1" spans="1:1">
      <c r="A542" s="21"/>
    </row>
    <row r="543" ht="13.5" customHeight="1" spans="1:1">
      <c r="A543" s="21"/>
    </row>
    <row r="544" ht="13.5" customHeight="1" spans="1:1">
      <c r="A544" s="21"/>
    </row>
    <row r="545" ht="13.5" customHeight="1" spans="1:1">
      <c r="A545" s="21"/>
    </row>
    <row r="546" ht="13.5" customHeight="1" spans="1:1">
      <c r="A546" s="21"/>
    </row>
    <row r="547" ht="13.5" customHeight="1" spans="1:1">
      <c r="A547" s="21"/>
    </row>
    <row r="548" ht="13.5" customHeight="1" spans="1:1">
      <c r="A548" s="21"/>
    </row>
    <row r="549" ht="13.5" customHeight="1" spans="1:1">
      <c r="A549" s="21"/>
    </row>
    <row r="550" ht="13.5" customHeight="1" spans="1:1">
      <c r="A550" s="21"/>
    </row>
    <row r="551" ht="13.5" customHeight="1" spans="1:1">
      <c r="A551" s="21"/>
    </row>
    <row r="552" ht="13.5" customHeight="1" spans="1:1">
      <c r="A552" s="21"/>
    </row>
    <row r="553" ht="13.5" customHeight="1" spans="1:1">
      <c r="A553" s="21"/>
    </row>
    <row r="554" ht="13.5" customHeight="1" spans="1:1">
      <c r="A554" s="21"/>
    </row>
    <row r="555" ht="13.5" customHeight="1" spans="1:1">
      <c r="A555" s="21"/>
    </row>
    <row r="556" ht="13.5" customHeight="1" spans="1:1">
      <c r="A556" s="21"/>
    </row>
    <row r="557" ht="13.5" customHeight="1" spans="1:1">
      <c r="A557" s="21"/>
    </row>
    <row r="558" ht="13.5" customHeight="1" spans="1:1">
      <c r="A558" s="21"/>
    </row>
    <row r="559" ht="13.5" customHeight="1" spans="1:1">
      <c r="A559" s="21"/>
    </row>
    <row r="560" ht="13.5" customHeight="1" spans="1:1">
      <c r="A560" s="21"/>
    </row>
    <row r="561" ht="13.5" customHeight="1" spans="1:1">
      <c r="A561" s="21"/>
    </row>
    <row r="562" ht="13.5" customHeight="1" spans="1:1">
      <c r="A562" s="21"/>
    </row>
    <row r="563" ht="13.5" customHeight="1" spans="1:1">
      <c r="A563" s="21"/>
    </row>
    <row r="564" ht="13.5" customHeight="1" spans="1:1">
      <c r="A564" s="21"/>
    </row>
    <row r="565" ht="13.5" customHeight="1" spans="1:1">
      <c r="A565" s="21"/>
    </row>
    <row r="566" ht="13.5" customHeight="1" spans="1:1">
      <c r="A566" s="21"/>
    </row>
    <row r="567" ht="13.5" customHeight="1" spans="1:1">
      <c r="A567" s="21"/>
    </row>
    <row r="568" ht="13.5" customHeight="1" spans="1:1">
      <c r="A568" s="21"/>
    </row>
    <row r="569" ht="13.5" customHeight="1" spans="1:1">
      <c r="A569" s="21"/>
    </row>
    <row r="570" ht="13.5" customHeight="1" spans="1:1">
      <c r="A570" s="21"/>
    </row>
    <row r="571" ht="13.5" customHeight="1" spans="1:1">
      <c r="A571" s="21"/>
    </row>
    <row r="572" ht="13.5" customHeight="1" spans="1:1">
      <c r="A572" s="21"/>
    </row>
    <row r="573" ht="13.5" customHeight="1" spans="1:1">
      <c r="A573" s="21"/>
    </row>
    <row r="574" ht="13.5" customHeight="1" spans="1:1">
      <c r="A574" s="21"/>
    </row>
    <row r="575" ht="13.5" customHeight="1" spans="1:1">
      <c r="A575" s="21"/>
    </row>
    <row r="576" ht="13.5" customHeight="1" spans="1:1">
      <c r="A576" s="21"/>
    </row>
    <row r="577" ht="13.5" customHeight="1" spans="1:1">
      <c r="A577" s="21"/>
    </row>
    <row r="578" ht="13.5" customHeight="1" spans="1:1">
      <c r="A578" s="21"/>
    </row>
    <row r="579" ht="13.5" customHeight="1" spans="1:1">
      <c r="A579" s="21"/>
    </row>
    <row r="580" ht="13.5" customHeight="1" spans="1:1">
      <c r="A580" s="21"/>
    </row>
    <row r="581" ht="13.5" customHeight="1" spans="1:1">
      <c r="A581" s="21"/>
    </row>
    <row r="582" ht="13.5" customHeight="1" spans="1:1">
      <c r="A582" s="21"/>
    </row>
    <row r="583" ht="13.5" customHeight="1" spans="1:1">
      <c r="A583" s="21"/>
    </row>
    <row r="584" ht="13.5" customHeight="1" spans="1:1">
      <c r="A584" s="21"/>
    </row>
    <row r="585" ht="13.5" customHeight="1" spans="1:1">
      <c r="A585" s="21"/>
    </row>
    <row r="586" ht="13.5" customHeight="1" spans="1:1">
      <c r="A586" s="21"/>
    </row>
    <row r="587" ht="13.5" customHeight="1" spans="1:1">
      <c r="A587" s="21"/>
    </row>
    <row r="588" ht="13.5" customHeight="1" spans="1:1">
      <c r="A588" s="21"/>
    </row>
    <row r="589" ht="13.5" customHeight="1" spans="1:1">
      <c r="A589" s="21"/>
    </row>
    <row r="590" ht="13.5" customHeight="1" spans="1:1">
      <c r="A590" s="21"/>
    </row>
    <row r="591" ht="13.5" customHeight="1" spans="1:1">
      <c r="A591" s="21"/>
    </row>
    <row r="592" ht="13.5" customHeight="1" spans="1:1">
      <c r="A592" s="21"/>
    </row>
    <row r="593" ht="13.5" customHeight="1" spans="1:1">
      <c r="A593" s="21"/>
    </row>
    <row r="594" ht="13.5" customHeight="1" spans="1:1">
      <c r="A594" s="21"/>
    </row>
    <row r="595" ht="13.5" customHeight="1" spans="1:1">
      <c r="A595" s="21"/>
    </row>
    <row r="596" ht="13.5" customHeight="1" spans="1:1">
      <c r="A596" s="21"/>
    </row>
    <row r="597" ht="13.5" customHeight="1" spans="1:1">
      <c r="A597" s="21"/>
    </row>
    <row r="598" ht="13.5" customHeight="1" spans="1:1">
      <c r="A598" s="21"/>
    </row>
    <row r="599" ht="13.5" customHeight="1" spans="1:1">
      <c r="A599" s="21"/>
    </row>
    <row r="600" ht="13.5" customHeight="1" spans="1:1">
      <c r="A600" s="21"/>
    </row>
    <row r="601" ht="13.5" customHeight="1" spans="1:1">
      <c r="A601" s="21"/>
    </row>
    <row r="602" ht="13.5" customHeight="1" spans="1:1">
      <c r="A602" s="21"/>
    </row>
    <row r="603" ht="13.5" customHeight="1" spans="1:1">
      <c r="A603" s="21"/>
    </row>
    <row r="604" ht="13.5" customHeight="1" spans="1:1">
      <c r="A604" s="21"/>
    </row>
    <row r="605" ht="13.5" customHeight="1" spans="1:1">
      <c r="A605" s="21"/>
    </row>
    <row r="606" ht="13.5" customHeight="1" spans="1:1">
      <c r="A606" s="21"/>
    </row>
    <row r="607" ht="13.5" customHeight="1" spans="1:1">
      <c r="A607" s="21"/>
    </row>
    <row r="608" ht="13.5" customHeight="1" spans="1:1">
      <c r="A608" s="21"/>
    </row>
    <row r="609" ht="13.5" customHeight="1" spans="1:1">
      <c r="A609" s="21"/>
    </row>
    <row r="610" ht="13.5" customHeight="1" spans="1:1">
      <c r="A610" s="21"/>
    </row>
    <row r="611" ht="13.5" customHeight="1" spans="1:1">
      <c r="A611" s="21"/>
    </row>
    <row r="612" ht="13.5" customHeight="1" spans="1:1">
      <c r="A612" s="21"/>
    </row>
    <row r="613" ht="13.5" customHeight="1" spans="1:1">
      <c r="A613" s="21"/>
    </row>
    <row r="614" ht="13.5" customHeight="1" spans="1:1">
      <c r="A614" s="21"/>
    </row>
    <row r="615" ht="13.5" customHeight="1" spans="1:1">
      <c r="A615" s="21"/>
    </row>
    <row r="616" ht="13.5" customHeight="1" spans="1:1">
      <c r="A616" s="21"/>
    </row>
    <row r="617" ht="13.5" customHeight="1" spans="1:1">
      <c r="A617" s="21"/>
    </row>
    <row r="618" ht="13.5" customHeight="1" spans="1:1">
      <c r="A618" s="21"/>
    </row>
    <row r="619" ht="13.5" customHeight="1" spans="1:1">
      <c r="A619" s="21"/>
    </row>
    <row r="620" ht="13.5" customHeight="1" spans="1:1">
      <c r="A620" s="21"/>
    </row>
    <row r="621" ht="13.5" customHeight="1" spans="1:1">
      <c r="A621" s="21"/>
    </row>
    <row r="622" ht="13.5" customHeight="1" spans="1:1">
      <c r="A622" s="21"/>
    </row>
    <row r="623" ht="13.5" customHeight="1" spans="1:1">
      <c r="A623" s="21"/>
    </row>
    <row r="624" ht="13.5" customHeight="1" spans="1:1">
      <c r="A624" s="21"/>
    </row>
    <row r="625" ht="13.5" customHeight="1" spans="1:1">
      <c r="A625" s="21"/>
    </row>
    <row r="626" ht="13.5" customHeight="1" spans="1:1">
      <c r="A626" s="21"/>
    </row>
    <row r="627" ht="13.5" customHeight="1" spans="1:1">
      <c r="A627" s="21"/>
    </row>
    <row r="628" ht="13.5" customHeight="1" spans="1:1">
      <c r="A628" s="21"/>
    </row>
    <row r="629" ht="13.5" customHeight="1" spans="1:1">
      <c r="A629" s="21"/>
    </row>
    <row r="630" ht="13.5" customHeight="1" spans="1:1">
      <c r="A630" s="21"/>
    </row>
    <row r="631" ht="13.5" customHeight="1" spans="1:1">
      <c r="A631" s="21"/>
    </row>
    <row r="632" ht="13.5" customHeight="1" spans="1:1">
      <c r="A632" s="21"/>
    </row>
    <row r="633" ht="13.5" customHeight="1" spans="1:1">
      <c r="A633" s="21"/>
    </row>
    <row r="634" ht="13.5" customHeight="1" spans="1:1">
      <c r="A634" s="21"/>
    </row>
    <row r="635" ht="13.5" customHeight="1" spans="1:1">
      <c r="A635" s="21"/>
    </row>
    <row r="636" ht="13.5" customHeight="1" spans="1:1">
      <c r="A636" s="21"/>
    </row>
    <row r="637" ht="13.5" customHeight="1" spans="1:1">
      <c r="A637" s="21"/>
    </row>
    <row r="638" ht="13.5" customHeight="1" spans="1:1">
      <c r="A638" s="21"/>
    </row>
    <row r="639" ht="13.5" customHeight="1" spans="1:1">
      <c r="A639" s="21"/>
    </row>
    <row r="640" ht="13.5" customHeight="1" spans="1:1">
      <c r="A640" s="21"/>
    </row>
    <row r="641" ht="13.5" customHeight="1" spans="1:1">
      <c r="A641" s="21"/>
    </row>
    <row r="642" ht="13.5" customHeight="1" spans="1:1">
      <c r="A642" s="21"/>
    </row>
    <row r="643" ht="13.5" customHeight="1" spans="1:1">
      <c r="A643" s="21"/>
    </row>
    <row r="644" ht="13.5" customHeight="1" spans="1:1">
      <c r="A644" s="21"/>
    </row>
    <row r="645" ht="13.5" customHeight="1" spans="1:1">
      <c r="A645" s="21"/>
    </row>
    <row r="646" ht="13.5" customHeight="1" spans="1:1">
      <c r="A646" s="21"/>
    </row>
    <row r="647" ht="13.5" customHeight="1" spans="1:1">
      <c r="A647" s="21"/>
    </row>
    <row r="648" ht="13.5" customHeight="1" spans="1:1">
      <c r="A648" s="21"/>
    </row>
    <row r="649" ht="13.5" customHeight="1" spans="1:1">
      <c r="A649" s="21"/>
    </row>
    <row r="650" ht="13.5" customHeight="1" spans="1:1">
      <c r="A650" s="21"/>
    </row>
    <row r="651" ht="13.5" customHeight="1" spans="1:1">
      <c r="A651" s="21"/>
    </row>
    <row r="652" ht="13.5" customHeight="1" spans="1:1">
      <c r="A652" s="21"/>
    </row>
    <row r="653" ht="13.5" customHeight="1" spans="1:1">
      <c r="A653" s="21"/>
    </row>
    <row r="654" ht="13.5" customHeight="1" spans="1:1">
      <c r="A654" s="21"/>
    </row>
    <row r="655" ht="13.5" customHeight="1" spans="1:1">
      <c r="A655" s="21"/>
    </row>
    <row r="656" ht="13.5" customHeight="1" spans="1:1">
      <c r="A656" s="21"/>
    </row>
    <row r="657" ht="13.5" customHeight="1" spans="1:1">
      <c r="A657" s="21"/>
    </row>
    <row r="658" ht="13.5" customHeight="1" spans="1:1">
      <c r="A658" s="21"/>
    </row>
    <row r="659" ht="13.5" customHeight="1" spans="1:1">
      <c r="A659" s="21"/>
    </row>
    <row r="660" ht="13.5" customHeight="1" spans="1:1">
      <c r="A660" s="21"/>
    </row>
    <row r="661" ht="13.5" customHeight="1" spans="1:1">
      <c r="A661" s="21"/>
    </row>
    <row r="662" ht="13.5" customHeight="1" spans="1:1">
      <c r="A662" s="21"/>
    </row>
    <row r="663" ht="13.5" customHeight="1" spans="1:1">
      <c r="A663" s="21"/>
    </row>
    <row r="664" ht="13.5" customHeight="1" spans="1:1">
      <c r="A664" s="21"/>
    </row>
    <row r="665" ht="13.5" customHeight="1" spans="1:1">
      <c r="A665" s="21"/>
    </row>
    <row r="666" ht="13.5" customHeight="1" spans="1:1">
      <c r="A666" s="21"/>
    </row>
    <row r="667" ht="13.5" customHeight="1" spans="1:1">
      <c r="A667" s="21"/>
    </row>
    <row r="668" ht="13.5" customHeight="1" spans="1:1">
      <c r="A668" s="21"/>
    </row>
    <row r="669" ht="13.5" customHeight="1" spans="1:1">
      <c r="A669" s="21"/>
    </row>
    <row r="670" ht="13.5" customHeight="1" spans="1:1">
      <c r="A670" s="21"/>
    </row>
    <row r="671" ht="13.5" customHeight="1" spans="1:1">
      <c r="A671" s="21"/>
    </row>
    <row r="672" ht="13.5" customHeight="1" spans="1:1">
      <c r="A672" s="21"/>
    </row>
    <row r="673" ht="13.5" customHeight="1" spans="1:1">
      <c r="A673" s="21"/>
    </row>
    <row r="674" ht="13.5" customHeight="1" spans="1:1">
      <c r="A674" s="21"/>
    </row>
    <row r="675" ht="13.5" customHeight="1" spans="1:1">
      <c r="A675" s="21"/>
    </row>
    <row r="676" ht="13.5" customHeight="1" spans="1:1">
      <c r="A676" s="21"/>
    </row>
    <row r="677" ht="13.5" customHeight="1" spans="1:1">
      <c r="A677" s="21"/>
    </row>
    <row r="678" ht="13.5" customHeight="1" spans="1:1">
      <c r="A678" s="21"/>
    </row>
    <row r="679" ht="13.5" customHeight="1" spans="1:1">
      <c r="A679" s="21"/>
    </row>
    <row r="680" ht="13.5" customHeight="1" spans="1:1">
      <c r="A680" s="21"/>
    </row>
    <row r="681" ht="13.5" customHeight="1" spans="1:1">
      <c r="A681" s="21"/>
    </row>
    <row r="682" ht="13.5" customHeight="1" spans="1:1">
      <c r="A682" s="21"/>
    </row>
    <row r="683" ht="13.5" customHeight="1" spans="1:1">
      <c r="A683" s="21"/>
    </row>
    <row r="684" ht="13.5" customHeight="1" spans="1:1">
      <c r="A684" s="21"/>
    </row>
    <row r="685" ht="13.5" customHeight="1" spans="1:1">
      <c r="A685" s="21"/>
    </row>
    <row r="686" ht="13.5" customHeight="1" spans="1:1">
      <c r="A686" s="21"/>
    </row>
    <row r="687" ht="13.5" customHeight="1" spans="1:1">
      <c r="A687" s="21"/>
    </row>
    <row r="688" ht="13.5" customHeight="1" spans="1:1">
      <c r="A688" s="21"/>
    </row>
    <row r="689" ht="13.5" customHeight="1" spans="1:1">
      <c r="A689" s="21"/>
    </row>
    <row r="690" ht="13.5" customHeight="1" spans="1:1">
      <c r="A690" s="21"/>
    </row>
    <row r="691" ht="13.5" customHeight="1" spans="1:1">
      <c r="A691" s="21"/>
    </row>
    <row r="692" ht="13.5" customHeight="1" spans="1:1">
      <c r="A692" s="21"/>
    </row>
    <row r="693" ht="13.5" customHeight="1" spans="1:1">
      <c r="A693" s="21"/>
    </row>
    <row r="694" ht="13.5" customHeight="1" spans="1:1">
      <c r="A694" s="21"/>
    </row>
    <row r="695" ht="13.5" customHeight="1" spans="1:1">
      <c r="A695" s="21"/>
    </row>
    <row r="696" ht="13.5" customHeight="1" spans="1:1">
      <c r="A696" s="21"/>
    </row>
    <row r="697" ht="13.5" customHeight="1" spans="1:1">
      <c r="A697" s="21"/>
    </row>
    <row r="698" ht="13.5" customHeight="1" spans="1:1">
      <c r="A698" s="21"/>
    </row>
    <row r="699" ht="13.5" customHeight="1" spans="1:1">
      <c r="A699" s="21"/>
    </row>
    <row r="700" ht="13.5" customHeight="1" spans="1:1">
      <c r="A700" s="21"/>
    </row>
    <row r="701" ht="13.5" customHeight="1" spans="1:1">
      <c r="A701" s="21"/>
    </row>
    <row r="702" ht="13.5" customHeight="1" spans="1:1">
      <c r="A702" s="21"/>
    </row>
    <row r="703" ht="13.5" customHeight="1" spans="1:1">
      <c r="A703" s="21"/>
    </row>
    <row r="704" ht="13.5" customHeight="1" spans="1:1">
      <c r="A704" s="21"/>
    </row>
    <row r="705" ht="13.5" customHeight="1" spans="1:1">
      <c r="A705" s="21"/>
    </row>
    <row r="706" ht="13.5" customHeight="1" spans="1:1">
      <c r="A706" s="21"/>
    </row>
    <row r="707" ht="13.5" customHeight="1" spans="1:1">
      <c r="A707" s="21"/>
    </row>
    <row r="708" ht="13.5" customHeight="1" spans="1:1">
      <c r="A708" s="21"/>
    </row>
    <row r="709" ht="13.5" customHeight="1" spans="1:1">
      <c r="A709" s="21"/>
    </row>
    <row r="710" ht="13.5" customHeight="1" spans="1:1">
      <c r="A710" s="21"/>
    </row>
    <row r="711" ht="13.5" customHeight="1" spans="1:1">
      <c r="A711" s="21"/>
    </row>
    <row r="712" ht="13.5" customHeight="1" spans="1:1">
      <c r="A712" s="21"/>
    </row>
    <row r="713" ht="13.5" customHeight="1" spans="1:1">
      <c r="A713" s="21"/>
    </row>
    <row r="714" ht="13.5" customHeight="1" spans="1:1">
      <c r="A714" s="21"/>
    </row>
    <row r="715" ht="13.5" customHeight="1" spans="1:1">
      <c r="A715" s="21"/>
    </row>
    <row r="716" ht="13.5" customHeight="1" spans="1:1">
      <c r="A716" s="21"/>
    </row>
    <row r="717" ht="13.5" customHeight="1" spans="1:1">
      <c r="A717" s="21"/>
    </row>
    <row r="718" ht="13.5" customHeight="1" spans="1:1">
      <c r="A718" s="21"/>
    </row>
    <row r="719" ht="13.5" customHeight="1" spans="1:1">
      <c r="A719" s="21"/>
    </row>
    <row r="720" ht="13.5" customHeight="1" spans="1:1">
      <c r="A720" s="21"/>
    </row>
    <row r="721" ht="13.5" customHeight="1" spans="1:1">
      <c r="A721" s="21"/>
    </row>
    <row r="722" ht="13.5" customHeight="1" spans="1:1">
      <c r="A722" s="21"/>
    </row>
    <row r="723" ht="13.5" customHeight="1" spans="1:1">
      <c r="A723" s="21"/>
    </row>
    <row r="724" ht="13.5" customHeight="1" spans="1:1">
      <c r="A724" s="21"/>
    </row>
    <row r="725" ht="13.5" customHeight="1" spans="1:1">
      <c r="A725" s="21"/>
    </row>
    <row r="726" ht="13.5" customHeight="1" spans="1:1">
      <c r="A726" s="21"/>
    </row>
    <row r="727" ht="13.5" customHeight="1" spans="1:1">
      <c r="A727" s="21"/>
    </row>
    <row r="728" ht="13.5" customHeight="1" spans="1:1">
      <c r="A728" s="21"/>
    </row>
    <row r="729" ht="13.5" customHeight="1" spans="1:1">
      <c r="A729" s="21"/>
    </row>
    <row r="730" ht="13.5" customHeight="1" spans="1:1">
      <c r="A730" s="21"/>
    </row>
    <row r="731" ht="13.5" customHeight="1" spans="1:1">
      <c r="A731" s="21"/>
    </row>
    <row r="732" ht="13.5" customHeight="1" spans="1:1">
      <c r="A732" s="21"/>
    </row>
    <row r="733" ht="13.5" customHeight="1" spans="1:1">
      <c r="A733" s="21"/>
    </row>
    <row r="734" ht="13.5" customHeight="1" spans="1:1">
      <c r="A734" s="21"/>
    </row>
    <row r="735" ht="13.5" customHeight="1" spans="1:1">
      <c r="A735" s="21"/>
    </row>
    <row r="736" ht="13.5" customHeight="1" spans="1:1">
      <c r="A736" s="21"/>
    </row>
    <row r="737" ht="13.5" customHeight="1" spans="1:1">
      <c r="A737" s="21"/>
    </row>
    <row r="738" ht="13.5" customHeight="1" spans="1:1">
      <c r="A738" s="21"/>
    </row>
    <row r="739" ht="13.5" customHeight="1" spans="1:1">
      <c r="A739" s="21"/>
    </row>
    <row r="740" ht="13.5" customHeight="1" spans="1:1">
      <c r="A740" s="21"/>
    </row>
    <row r="741" ht="13.5" customHeight="1" spans="1:1">
      <c r="A741" s="21"/>
    </row>
    <row r="742" ht="13.5" customHeight="1" spans="1:1">
      <c r="A742" s="21"/>
    </row>
    <row r="743" ht="13.5" customHeight="1" spans="1:1">
      <c r="A743" s="21"/>
    </row>
    <row r="744" ht="13.5" customHeight="1" spans="1:1">
      <c r="A744" s="21"/>
    </row>
    <row r="745" ht="13.5" customHeight="1" spans="1:1">
      <c r="A745" s="21"/>
    </row>
    <row r="746" ht="13.5" customHeight="1" spans="1:1">
      <c r="A746" s="21"/>
    </row>
    <row r="747" ht="13.5" customHeight="1" spans="1:1">
      <c r="A747" s="21"/>
    </row>
    <row r="748" ht="13.5" customHeight="1" spans="1:1">
      <c r="A748" s="21"/>
    </row>
    <row r="749" ht="13.5" customHeight="1" spans="1:1">
      <c r="A749" s="21"/>
    </row>
    <row r="750" ht="13.5" customHeight="1" spans="1:1">
      <c r="A750" s="21"/>
    </row>
    <row r="751" ht="13.5" customHeight="1" spans="1:1">
      <c r="A751" s="21"/>
    </row>
    <row r="752" ht="13.5" customHeight="1" spans="1:1">
      <c r="A752" s="21"/>
    </row>
    <row r="753" ht="13.5" customHeight="1" spans="1:1">
      <c r="A753" s="21"/>
    </row>
    <row r="754" ht="13.5" customHeight="1" spans="1:1">
      <c r="A754" s="21"/>
    </row>
    <row r="755" ht="13.5" customHeight="1" spans="1:1">
      <c r="A755" s="21"/>
    </row>
    <row r="756" ht="13.5" customHeight="1" spans="1:1">
      <c r="A756" s="21"/>
    </row>
    <row r="757" ht="13.5" customHeight="1" spans="1:1">
      <c r="A757" s="21"/>
    </row>
    <row r="758" ht="13.5" customHeight="1" spans="1:1">
      <c r="A758" s="21"/>
    </row>
    <row r="759" ht="13.5" customHeight="1" spans="1:1">
      <c r="A759" s="21"/>
    </row>
    <row r="760" ht="13.5" customHeight="1" spans="1:1">
      <c r="A760" s="21"/>
    </row>
    <row r="761" ht="13.5" customHeight="1" spans="1:1">
      <c r="A761" s="21"/>
    </row>
    <row r="762" ht="13.5" customHeight="1" spans="1:1">
      <c r="A762" s="21"/>
    </row>
    <row r="763" ht="13.5" customHeight="1" spans="1:1">
      <c r="A763" s="21"/>
    </row>
    <row r="764" ht="13.5" customHeight="1" spans="1:1">
      <c r="A764" s="21"/>
    </row>
    <row r="765" ht="13.5" customHeight="1" spans="1:1">
      <c r="A765" s="21"/>
    </row>
    <row r="766" ht="13.5" customHeight="1" spans="1:1">
      <c r="A766" s="21"/>
    </row>
    <row r="767" ht="13.5" customHeight="1" spans="1:1">
      <c r="A767" s="21"/>
    </row>
    <row r="768" ht="13.5" customHeight="1" spans="1:1">
      <c r="A768" s="21"/>
    </row>
    <row r="769" ht="13.5" customHeight="1" spans="1:1">
      <c r="A769" s="21"/>
    </row>
    <row r="770" ht="13.5" customHeight="1" spans="1:1">
      <c r="A770" s="21"/>
    </row>
    <row r="771" ht="13.5" customHeight="1" spans="1:1">
      <c r="A771" s="21"/>
    </row>
    <row r="772" ht="13.5" customHeight="1" spans="1:1">
      <c r="A772" s="21"/>
    </row>
    <row r="773" ht="13.5" customHeight="1" spans="1:1">
      <c r="A773" s="21"/>
    </row>
    <row r="774" ht="13.5" customHeight="1" spans="1:1">
      <c r="A774" s="21"/>
    </row>
    <row r="775" ht="13.5" customHeight="1" spans="1:1">
      <c r="A775" s="21"/>
    </row>
    <row r="776" ht="13.5" customHeight="1" spans="1:1">
      <c r="A776" s="21"/>
    </row>
    <row r="777" ht="13.5" customHeight="1" spans="1:1">
      <c r="A777" s="21"/>
    </row>
    <row r="778" ht="13.5" customHeight="1" spans="1:1">
      <c r="A778" s="21"/>
    </row>
    <row r="779" ht="13.5" customHeight="1" spans="1:1">
      <c r="A779" s="21"/>
    </row>
    <row r="780" ht="13.5" customHeight="1" spans="1:1">
      <c r="A780" s="21"/>
    </row>
    <row r="781" ht="13.5" customHeight="1" spans="1:1">
      <c r="A781" s="21"/>
    </row>
    <row r="782" ht="13.5" customHeight="1" spans="1:1">
      <c r="A782" s="21"/>
    </row>
    <row r="783" ht="13.5" customHeight="1" spans="1:1">
      <c r="A783" s="21"/>
    </row>
    <row r="784" ht="13.5" customHeight="1" spans="1:1">
      <c r="A784" s="21"/>
    </row>
    <row r="785" ht="13.5" customHeight="1" spans="1:1">
      <c r="A785" s="21"/>
    </row>
    <row r="786" ht="13.5" customHeight="1" spans="1:1">
      <c r="A786" s="21"/>
    </row>
    <row r="787" ht="13.5" customHeight="1" spans="1:1">
      <c r="A787" s="21"/>
    </row>
    <row r="788" ht="13.5" customHeight="1" spans="1:1">
      <c r="A788" s="21"/>
    </row>
    <row r="789" ht="13.5" customHeight="1" spans="1:1">
      <c r="A789" s="21"/>
    </row>
    <row r="790" ht="13.5" customHeight="1" spans="1:1">
      <c r="A790" s="21"/>
    </row>
    <row r="791" ht="13.5" customHeight="1" spans="1:1">
      <c r="A791" s="21"/>
    </row>
    <row r="792" ht="13.5" customHeight="1" spans="1:1">
      <c r="A792" s="21"/>
    </row>
    <row r="793" ht="13.5" customHeight="1" spans="1:1">
      <c r="A793" s="21"/>
    </row>
    <row r="794" ht="13.5" customHeight="1" spans="1:1">
      <c r="A794" s="21"/>
    </row>
    <row r="795" ht="13.5" customHeight="1" spans="1:1">
      <c r="A795" s="21"/>
    </row>
    <row r="796" ht="13.5" customHeight="1" spans="1:1">
      <c r="A796" s="21"/>
    </row>
    <row r="797" ht="13.5" customHeight="1" spans="1:1">
      <c r="A797" s="21"/>
    </row>
    <row r="798" ht="13.5" customHeight="1" spans="1:1">
      <c r="A798" s="21"/>
    </row>
    <row r="799" ht="13.5" customHeight="1" spans="1:1">
      <c r="A799" s="21"/>
    </row>
    <row r="800" ht="13.5" customHeight="1" spans="1:1">
      <c r="A800" s="21"/>
    </row>
    <row r="801" ht="13.5" customHeight="1" spans="1:1">
      <c r="A801" s="21"/>
    </row>
    <row r="802" ht="13.5" customHeight="1" spans="1:1">
      <c r="A802" s="21"/>
    </row>
    <row r="803" ht="13.5" customHeight="1" spans="1:1">
      <c r="A803" s="21"/>
    </row>
    <row r="804" ht="13.5" customHeight="1" spans="1:1">
      <c r="A804" s="21"/>
    </row>
    <row r="805" ht="13.5" customHeight="1" spans="1:1">
      <c r="A805" s="21"/>
    </row>
    <row r="806" ht="13.5" customHeight="1" spans="1:1">
      <c r="A806" s="21"/>
    </row>
    <row r="807" ht="13.5" customHeight="1" spans="1:1">
      <c r="A807" s="21"/>
    </row>
    <row r="808" ht="13.5" customHeight="1" spans="1:1">
      <c r="A808" s="21"/>
    </row>
    <row r="809" ht="13.5" customHeight="1" spans="1:1">
      <c r="A809" s="21"/>
    </row>
    <row r="810" ht="13.5" customHeight="1" spans="1:1">
      <c r="A810" s="21"/>
    </row>
    <row r="811" ht="13.5" customHeight="1" spans="1:1">
      <c r="A811" s="21"/>
    </row>
    <row r="812" ht="13.5" customHeight="1" spans="1:1">
      <c r="A812" s="21"/>
    </row>
    <row r="813" ht="13.5" customHeight="1" spans="1:1">
      <c r="A813" s="21"/>
    </row>
    <row r="814" ht="13.5" customHeight="1" spans="1:1">
      <c r="A814" s="21"/>
    </row>
    <row r="815" ht="13.5" customHeight="1" spans="1:1">
      <c r="A815" s="21"/>
    </row>
    <row r="816" ht="13.5" customHeight="1" spans="1:1">
      <c r="A816" s="21"/>
    </row>
    <row r="817" ht="13.5" customHeight="1" spans="1:1">
      <c r="A817" s="21"/>
    </row>
    <row r="818" ht="13.5" customHeight="1" spans="1:1">
      <c r="A818" s="21"/>
    </row>
    <row r="819" ht="13.5" customHeight="1" spans="1:1">
      <c r="A819" s="21"/>
    </row>
    <row r="820" ht="13.5" customHeight="1" spans="1:1">
      <c r="A820" s="21"/>
    </row>
    <row r="821" ht="13.5" customHeight="1" spans="1:1">
      <c r="A821" s="21"/>
    </row>
    <row r="822" ht="13.5" customHeight="1" spans="1:1">
      <c r="A822" s="21"/>
    </row>
    <row r="823" ht="13.5" customHeight="1" spans="1:1">
      <c r="A823" s="21"/>
    </row>
    <row r="824" ht="13.5" customHeight="1" spans="1:1">
      <c r="A824" s="21"/>
    </row>
    <row r="825" ht="13.5" customHeight="1" spans="1:1">
      <c r="A825" s="21"/>
    </row>
    <row r="826" ht="13.5" customHeight="1" spans="1:1">
      <c r="A826" s="21"/>
    </row>
    <row r="827" ht="13.5" customHeight="1" spans="1:1">
      <c r="A827" s="21"/>
    </row>
    <row r="828" ht="13.5" customHeight="1" spans="1:1">
      <c r="A828" s="21"/>
    </row>
    <row r="829" ht="13.5" customHeight="1" spans="1:1">
      <c r="A829" s="21"/>
    </row>
    <row r="830" ht="13.5" customHeight="1" spans="1:1">
      <c r="A830" s="21"/>
    </row>
    <row r="831" ht="13.5" customHeight="1" spans="1:1">
      <c r="A831" s="21"/>
    </row>
    <row r="832" ht="13.5" customHeight="1" spans="1:1">
      <c r="A832" s="21"/>
    </row>
    <row r="833" ht="13.5" customHeight="1" spans="1:1">
      <c r="A833" s="21"/>
    </row>
    <row r="834" ht="13.5" customHeight="1" spans="1:1">
      <c r="A834" s="21"/>
    </row>
    <row r="835" ht="13.5" customHeight="1" spans="1:1">
      <c r="A835" s="21"/>
    </row>
    <row r="836" ht="13.5" customHeight="1" spans="1:1">
      <c r="A836" s="21"/>
    </row>
    <row r="837" ht="13.5" customHeight="1" spans="1:1">
      <c r="A837" s="21"/>
    </row>
    <row r="838" ht="13.5" customHeight="1" spans="1:1">
      <c r="A838" s="21"/>
    </row>
    <row r="839" ht="13.5" customHeight="1" spans="1:1">
      <c r="A839" s="21"/>
    </row>
    <row r="840" ht="13.5" customHeight="1" spans="1:1">
      <c r="A840" s="21"/>
    </row>
    <row r="841" ht="13.5" customHeight="1" spans="1:1">
      <c r="A841" s="21"/>
    </row>
    <row r="842" ht="13.5" customHeight="1" spans="1:1">
      <c r="A842" s="21"/>
    </row>
    <row r="843" ht="13.5" customHeight="1" spans="1:1">
      <c r="A843" s="21"/>
    </row>
    <row r="844" ht="13.5" customHeight="1" spans="1:1">
      <c r="A844" s="21"/>
    </row>
    <row r="845" ht="13.5" customHeight="1" spans="1:1">
      <c r="A845" s="21"/>
    </row>
    <row r="846" ht="13.5" customHeight="1" spans="1:1">
      <c r="A846" s="21"/>
    </row>
    <row r="847" ht="13.5" customHeight="1" spans="1:1">
      <c r="A847" s="21"/>
    </row>
    <row r="848" ht="13.5" customHeight="1" spans="1:1">
      <c r="A848" s="21"/>
    </row>
    <row r="849" ht="13.5" customHeight="1" spans="1:1">
      <c r="A849" s="21"/>
    </row>
    <row r="850" ht="13.5" customHeight="1" spans="1:1">
      <c r="A850" s="21"/>
    </row>
    <row r="851" ht="13.5" customHeight="1" spans="1:1">
      <c r="A851" s="21"/>
    </row>
    <row r="852" ht="13.5" customHeight="1" spans="1:1">
      <c r="A852" s="21"/>
    </row>
    <row r="853" ht="13.5" customHeight="1" spans="1:1">
      <c r="A853" s="21"/>
    </row>
    <row r="854" ht="13.5" customHeight="1" spans="1:1">
      <c r="A854" s="21"/>
    </row>
    <row r="855" ht="13.5" customHeight="1" spans="1:1">
      <c r="A855" s="21"/>
    </row>
    <row r="856" ht="13.5" customHeight="1" spans="1:1">
      <c r="A856" s="21"/>
    </row>
    <row r="857" ht="13.5" customHeight="1" spans="1:1">
      <c r="A857" s="21"/>
    </row>
    <row r="858" ht="13.5" customHeight="1" spans="1:1">
      <c r="A858" s="21"/>
    </row>
    <row r="859" ht="13.5" customHeight="1" spans="1:1">
      <c r="A859" s="21"/>
    </row>
    <row r="860" ht="13.5" customHeight="1" spans="1:1">
      <c r="A860" s="21"/>
    </row>
    <row r="861" ht="13.5" customHeight="1" spans="1:1">
      <c r="A861" s="21"/>
    </row>
    <row r="862" ht="13.5" customHeight="1" spans="1:1">
      <c r="A862" s="21"/>
    </row>
    <row r="863" ht="13.5" customHeight="1" spans="1:1">
      <c r="A863" s="21"/>
    </row>
    <row r="864" ht="13.5" customHeight="1" spans="1:1">
      <c r="A864" s="21"/>
    </row>
    <row r="865" ht="13.5" customHeight="1" spans="1:1">
      <c r="A865" s="21"/>
    </row>
    <row r="866" ht="13.5" customHeight="1" spans="1:1">
      <c r="A866" s="21"/>
    </row>
    <row r="867" ht="13.5" customHeight="1" spans="1:1">
      <c r="A867" s="21"/>
    </row>
    <row r="868" ht="13.5" customHeight="1" spans="1:1">
      <c r="A868" s="21"/>
    </row>
    <row r="869" ht="13.5" customHeight="1" spans="1:1">
      <c r="A869" s="21"/>
    </row>
    <row r="870" ht="13.5" customHeight="1" spans="1:1">
      <c r="A870" s="21"/>
    </row>
    <row r="871" ht="13.5" customHeight="1" spans="1:1">
      <c r="A871" s="21"/>
    </row>
    <row r="872" ht="13.5" customHeight="1" spans="1:1">
      <c r="A872" s="21"/>
    </row>
    <row r="873" ht="13.5" customHeight="1" spans="1:1">
      <c r="A873" s="21"/>
    </row>
    <row r="874" ht="13.5" customHeight="1" spans="1:1">
      <c r="A874" s="21"/>
    </row>
    <row r="875" ht="13.5" customHeight="1" spans="1:1">
      <c r="A875" s="21"/>
    </row>
    <row r="876" ht="13.5" customHeight="1" spans="1:1">
      <c r="A876" s="21"/>
    </row>
    <row r="877" ht="13.5" customHeight="1" spans="1:1">
      <c r="A877" s="21"/>
    </row>
    <row r="878" ht="13.5" customHeight="1" spans="1:1">
      <c r="A878" s="21"/>
    </row>
    <row r="879" ht="13.5" customHeight="1" spans="1:1">
      <c r="A879" s="21"/>
    </row>
    <row r="880" ht="13.5" customHeight="1" spans="1:1">
      <c r="A880" s="21"/>
    </row>
    <row r="881" ht="13.5" customHeight="1" spans="1:1">
      <c r="A881" s="21"/>
    </row>
    <row r="882" ht="13.5" customHeight="1" spans="1:1">
      <c r="A882" s="21"/>
    </row>
    <row r="883" ht="13.5" customHeight="1" spans="1:1">
      <c r="A883" s="21"/>
    </row>
    <row r="884" ht="13.5" customHeight="1" spans="1:1">
      <c r="A884" s="21"/>
    </row>
    <row r="885" ht="13.5" customHeight="1" spans="1:1">
      <c r="A885" s="21"/>
    </row>
    <row r="886" ht="13.5" customHeight="1" spans="1:1">
      <c r="A886" s="21"/>
    </row>
    <row r="887" ht="13.5" customHeight="1" spans="1:1">
      <c r="A887" s="21"/>
    </row>
    <row r="888" ht="13.5" customHeight="1" spans="1:1">
      <c r="A888" s="21"/>
    </row>
    <row r="889" ht="13.5" customHeight="1" spans="1:1">
      <c r="A889" s="21"/>
    </row>
    <row r="890" ht="13.5" customHeight="1" spans="1:1">
      <c r="A890" s="21"/>
    </row>
    <row r="891" ht="13.5" customHeight="1" spans="1:1">
      <c r="A891" s="21"/>
    </row>
    <row r="892" ht="13.5" customHeight="1" spans="1:1">
      <c r="A892" s="21"/>
    </row>
    <row r="893" ht="13.5" customHeight="1" spans="1:1">
      <c r="A893" s="21"/>
    </row>
    <row r="894" ht="13.5" customHeight="1" spans="1:1">
      <c r="A894" s="21"/>
    </row>
    <row r="895" ht="13.5" customHeight="1" spans="1:1">
      <c r="A895" s="21"/>
    </row>
    <row r="896" ht="13.5" customHeight="1" spans="1:1">
      <c r="A896" s="21"/>
    </row>
    <row r="897" ht="13.5" customHeight="1" spans="1:1">
      <c r="A897" s="21"/>
    </row>
    <row r="898" ht="13.5" customHeight="1" spans="1:1">
      <c r="A898" s="21"/>
    </row>
    <row r="899" ht="13.5" customHeight="1" spans="1:1">
      <c r="A899" s="21"/>
    </row>
    <row r="900" ht="13.5" customHeight="1" spans="1:1">
      <c r="A900" s="21"/>
    </row>
    <row r="901" ht="13.5" customHeight="1" spans="1:1">
      <c r="A901" s="21"/>
    </row>
    <row r="902" ht="13.5" customHeight="1" spans="1:1">
      <c r="A902" s="21"/>
    </row>
    <row r="903" ht="13.5" customHeight="1" spans="1:1">
      <c r="A903" s="21"/>
    </row>
    <row r="904" ht="13.5" customHeight="1" spans="1:1">
      <c r="A904" s="21"/>
    </row>
    <row r="905" ht="13.5" customHeight="1" spans="1:1">
      <c r="A905" s="21"/>
    </row>
    <row r="906" ht="13.5" customHeight="1" spans="1:1">
      <c r="A906" s="21"/>
    </row>
    <row r="907" ht="13.5" customHeight="1" spans="1:1">
      <c r="A907" s="21"/>
    </row>
    <row r="908" ht="13.5" customHeight="1" spans="1:1">
      <c r="A908" s="21"/>
    </row>
    <row r="909" ht="13.5" customHeight="1" spans="1:1">
      <c r="A909" s="21"/>
    </row>
    <row r="910" ht="13.5" customHeight="1" spans="1:1">
      <c r="A910" s="21"/>
    </row>
    <row r="911" ht="13.5" customHeight="1" spans="1:1">
      <c r="A911" s="21"/>
    </row>
    <row r="912" ht="13.5" customHeight="1" spans="1:1">
      <c r="A912" s="21"/>
    </row>
    <row r="913" ht="13.5" customHeight="1" spans="1:1">
      <c r="A913" s="21"/>
    </row>
    <row r="914" ht="13.5" customHeight="1" spans="1:1">
      <c r="A914" s="21"/>
    </row>
    <row r="915" ht="13.5" customHeight="1" spans="1:1">
      <c r="A915" s="21"/>
    </row>
    <row r="916" ht="13.5" customHeight="1" spans="1:1">
      <c r="A916" s="21"/>
    </row>
    <row r="917" ht="13.5" customHeight="1" spans="1:1">
      <c r="A917" s="21"/>
    </row>
    <row r="918" ht="13.5" customHeight="1" spans="1:1">
      <c r="A918" s="21"/>
    </row>
    <row r="919" ht="13.5" customHeight="1" spans="1:1">
      <c r="A919" s="21"/>
    </row>
    <row r="920" ht="13.5" customHeight="1" spans="1:1">
      <c r="A920" s="21"/>
    </row>
    <row r="921" ht="13.5" customHeight="1" spans="1:1">
      <c r="A921" s="21"/>
    </row>
    <row r="922" ht="13.5" customHeight="1" spans="1:1">
      <c r="A922" s="21"/>
    </row>
    <row r="923" ht="13.5" customHeight="1" spans="1:1">
      <c r="A923" s="21"/>
    </row>
    <row r="924" ht="13.5" customHeight="1" spans="1:1">
      <c r="A924" s="21"/>
    </row>
    <row r="925" ht="13.5" customHeight="1" spans="1:1">
      <c r="A925" s="21"/>
    </row>
    <row r="926" ht="13.5" customHeight="1" spans="1:1">
      <c r="A926" s="21"/>
    </row>
    <row r="927" ht="13.5" customHeight="1" spans="1:1">
      <c r="A927" s="21"/>
    </row>
    <row r="928" ht="13.5" customHeight="1" spans="1:1">
      <c r="A928" s="21"/>
    </row>
    <row r="929" ht="13.5" customHeight="1" spans="1:1">
      <c r="A929" s="21"/>
    </row>
    <row r="930" ht="13.5" customHeight="1" spans="1:1">
      <c r="A930" s="21"/>
    </row>
    <row r="931" ht="13.5" customHeight="1" spans="1:1">
      <c r="A931" s="21"/>
    </row>
    <row r="932" ht="13.5" customHeight="1" spans="1:1">
      <c r="A932" s="21"/>
    </row>
    <row r="933" ht="13.5" customHeight="1" spans="1:1">
      <c r="A933" s="21"/>
    </row>
    <row r="934" ht="13.5" customHeight="1" spans="1:1">
      <c r="A934" s="21"/>
    </row>
    <row r="935" ht="13.5" customHeight="1" spans="1:1">
      <c r="A935" s="21"/>
    </row>
    <row r="936" ht="13.5" customHeight="1" spans="1:1">
      <c r="A936" s="21"/>
    </row>
    <row r="937" ht="13.5" customHeight="1" spans="1:1">
      <c r="A937" s="21"/>
    </row>
    <row r="938" ht="13.5" customHeight="1" spans="1:1">
      <c r="A938" s="21"/>
    </row>
    <row r="939" ht="13.5" customHeight="1" spans="1:1">
      <c r="A939" s="21"/>
    </row>
    <row r="940" ht="13.5" customHeight="1" spans="1:1">
      <c r="A940" s="21"/>
    </row>
    <row r="941" ht="13.5" customHeight="1" spans="1:1">
      <c r="A941" s="21"/>
    </row>
    <row r="942" ht="13.5" customHeight="1" spans="1:1">
      <c r="A942" s="21"/>
    </row>
    <row r="943" ht="13.5" customHeight="1" spans="1:1">
      <c r="A943" s="21"/>
    </row>
    <row r="944" ht="13.5" customHeight="1" spans="1:1">
      <c r="A944" s="21"/>
    </row>
    <row r="945" ht="13.5" customHeight="1" spans="1:1">
      <c r="A945" s="21"/>
    </row>
    <row r="946" ht="13.5" customHeight="1" spans="1:1">
      <c r="A946" s="21"/>
    </row>
    <row r="947" ht="13.5" customHeight="1" spans="1:1">
      <c r="A947" s="21"/>
    </row>
    <row r="948" ht="13.5" customHeight="1" spans="1:1">
      <c r="A948" s="21"/>
    </row>
    <row r="949" ht="13.5" customHeight="1" spans="1:1">
      <c r="A949" s="21"/>
    </row>
    <row r="950" ht="13.5" customHeight="1" spans="1:1">
      <c r="A950" s="21"/>
    </row>
    <row r="951" ht="13.5" customHeight="1" spans="1:1">
      <c r="A951" s="21"/>
    </row>
    <row r="952" ht="13.5" customHeight="1" spans="1:1">
      <c r="A952" s="21"/>
    </row>
    <row r="953" ht="13.5" customHeight="1" spans="1:1">
      <c r="A953" s="21"/>
    </row>
    <row r="954" ht="13.5" customHeight="1" spans="1:1">
      <c r="A954" s="21"/>
    </row>
    <row r="955" ht="13.5" customHeight="1" spans="1:1">
      <c r="A955" s="21"/>
    </row>
    <row r="956" ht="13.5" customHeight="1" spans="1:1">
      <c r="A956" s="21"/>
    </row>
    <row r="957" ht="13.5" customHeight="1" spans="1:1">
      <c r="A957" s="21"/>
    </row>
    <row r="958" ht="13.5" customHeight="1" spans="1:1">
      <c r="A958" s="21"/>
    </row>
    <row r="959" ht="13.5" customHeight="1" spans="1:1">
      <c r="A959" s="21"/>
    </row>
    <row r="960" ht="13.5" customHeight="1" spans="1:1">
      <c r="A960" s="21"/>
    </row>
    <row r="961" ht="13.5" customHeight="1" spans="1:1">
      <c r="A961" s="21"/>
    </row>
    <row r="962" ht="13.5" customHeight="1" spans="1:1">
      <c r="A962" s="21"/>
    </row>
    <row r="963" ht="13.5" customHeight="1" spans="1:1">
      <c r="A963" s="21"/>
    </row>
    <row r="964" ht="13.5" customHeight="1" spans="1:1">
      <c r="A964" s="21"/>
    </row>
    <row r="965" ht="13.5" customHeight="1" spans="1:1">
      <c r="A965" s="21"/>
    </row>
    <row r="966" ht="13.5" customHeight="1" spans="1:1">
      <c r="A966" s="21"/>
    </row>
    <row r="967" ht="13.5" customHeight="1" spans="1:1">
      <c r="A967" s="21"/>
    </row>
    <row r="968" ht="13.5" customHeight="1" spans="1:1">
      <c r="A968" s="21"/>
    </row>
    <row r="969" ht="13.5" customHeight="1" spans="1:1">
      <c r="A969" s="21"/>
    </row>
    <row r="970" ht="13.5" customHeight="1" spans="1:1">
      <c r="A970" s="21"/>
    </row>
    <row r="971" ht="13.5" customHeight="1" spans="1:1">
      <c r="A971" s="21"/>
    </row>
    <row r="972" ht="13.5" customHeight="1" spans="1:1">
      <c r="A972" s="21"/>
    </row>
    <row r="973" ht="13.5" customHeight="1" spans="1:1">
      <c r="A973" s="21"/>
    </row>
    <row r="974" ht="13.5" customHeight="1" spans="1:1">
      <c r="A974" s="21"/>
    </row>
    <row r="975" ht="13.5" customHeight="1" spans="1:1">
      <c r="A975" s="21"/>
    </row>
    <row r="976" ht="13.5" customHeight="1" spans="1:1">
      <c r="A976" s="21"/>
    </row>
    <row r="977" ht="13.5" customHeight="1" spans="1:1">
      <c r="A977" s="21"/>
    </row>
    <row r="978" ht="13.5" customHeight="1" spans="1:1">
      <c r="A978" s="21"/>
    </row>
    <row r="979" ht="13.5" customHeight="1" spans="1:1">
      <c r="A979" s="21"/>
    </row>
    <row r="980" ht="13.5" customHeight="1" spans="1:1">
      <c r="A980" s="21"/>
    </row>
    <row r="981" ht="13.5" customHeight="1" spans="1:1">
      <c r="A981" s="21"/>
    </row>
    <row r="982" ht="13.5" customHeight="1" spans="1:1">
      <c r="A982" s="21"/>
    </row>
    <row r="983" ht="13.5" customHeight="1" spans="1:1">
      <c r="A983" s="21"/>
    </row>
    <row r="984" ht="13.5" customHeight="1" spans="1:1">
      <c r="A984" s="21"/>
    </row>
    <row r="985" ht="13.5" customHeight="1" spans="1:1">
      <c r="A985" s="21"/>
    </row>
    <row r="986" ht="13.5" customHeight="1" spans="1:1">
      <c r="A986" s="21"/>
    </row>
    <row r="987" ht="13.5" customHeight="1" spans="1:1">
      <c r="A987" s="21"/>
    </row>
    <row r="988" ht="13.5" customHeight="1" spans="1:1">
      <c r="A988" s="21"/>
    </row>
    <row r="989" ht="13.5" customHeight="1" spans="1:1">
      <c r="A989" s="21"/>
    </row>
    <row r="990" ht="13.5" customHeight="1" spans="1:1">
      <c r="A990" s="21"/>
    </row>
    <row r="991" ht="13.5" customHeight="1" spans="1:1">
      <c r="A991" s="21"/>
    </row>
    <row r="992" ht="13.5" customHeight="1" spans="1:1">
      <c r="A992" s="21"/>
    </row>
    <row r="993" ht="13.5" customHeight="1" spans="1:1">
      <c r="A993" s="21"/>
    </row>
    <row r="994" ht="13.5" customHeight="1" spans="1:1">
      <c r="A994" s="21"/>
    </row>
    <row r="995" ht="13.5" customHeight="1" spans="1:1">
      <c r="A995" s="21"/>
    </row>
    <row r="996" ht="13.5" customHeight="1" spans="1:1">
      <c r="A996" s="21"/>
    </row>
    <row r="997" ht="13.5" customHeight="1" spans="1:1">
      <c r="A997" s="21"/>
    </row>
    <row r="998" ht="13.5" customHeight="1" spans="1:1">
      <c r="A998" s="21"/>
    </row>
    <row r="999" ht="13.5" customHeight="1" spans="1:1">
      <c r="A999" s="21"/>
    </row>
    <row r="1000" ht="13.5" customHeight="1" spans="1:1">
      <c r="A1000" s="21"/>
    </row>
  </sheetData>
  <pageMargins left="0.7" right="0.7" top="0.75" bottom="0.75" header="0" footer="0"/>
  <pageSetup paperSize="1" orientation="landscape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00"/>
  <sheetViews>
    <sheetView workbookViewId="0">
      <selection activeCell="A1" sqref="A1"/>
    </sheetView>
  </sheetViews>
  <sheetFormatPr defaultColWidth="14.4285714285714" defaultRowHeight="15" customHeight="1" outlineLevelCol="7"/>
  <cols>
    <col min="1" max="1" width="11.2857142857143" customWidth="1"/>
    <col min="2" max="2" width="16.2857142857143" customWidth="1"/>
    <col min="3" max="3" width="36.4285714285714" customWidth="1"/>
    <col min="4" max="4" width="11.2857142857143" customWidth="1"/>
    <col min="5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42156</v>
      </c>
      <c r="B2" s="3" t="s">
        <v>44</v>
      </c>
      <c r="C2" s="3" t="s">
        <v>239</v>
      </c>
      <c r="D2" s="4">
        <v>700</v>
      </c>
    </row>
    <row r="3" ht="13.5" customHeight="1" spans="1:4">
      <c r="A3" s="2">
        <v>42161</v>
      </c>
      <c r="B3" s="3" t="s">
        <v>44</v>
      </c>
      <c r="C3" s="3" t="s">
        <v>430</v>
      </c>
      <c r="D3" s="4">
        <v>44</v>
      </c>
    </row>
    <row r="4" ht="13.5" customHeight="1" spans="1:4">
      <c r="A4" s="2">
        <v>42173</v>
      </c>
      <c r="B4" s="3" t="s">
        <v>44</v>
      </c>
      <c r="C4" s="3" t="s">
        <v>431</v>
      </c>
      <c r="D4" s="4">
        <v>67.75</v>
      </c>
    </row>
    <row r="5" ht="13.5" customHeight="1" spans="1:4">
      <c r="A5" s="2">
        <v>42168</v>
      </c>
      <c r="B5" s="3" t="s">
        <v>44</v>
      </c>
      <c r="C5" s="3" t="s">
        <v>432</v>
      </c>
      <c r="D5" s="4">
        <v>56.7</v>
      </c>
    </row>
    <row r="6" ht="13.5" customHeight="1" spans="1:7">
      <c r="A6" s="2">
        <v>42184</v>
      </c>
      <c r="B6" s="3" t="s">
        <v>44</v>
      </c>
      <c r="C6" s="3" t="s">
        <v>85</v>
      </c>
      <c r="D6" s="4">
        <v>69.5</v>
      </c>
      <c r="G6" s="3" t="s">
        <v>286</v>
      </c>
    </row>
    <row r="7" ht="13.5" customHeight="1" spans="1:8">
      <c r="A7" s="2">
        <v>42182</v>
      </c>
      <c r="B7" s="3" t="s">
        <v>44</v>
      </c>
      <c r="C7" s="3" t="s">
        <v>433</v>
      </c>
      <c r="D7" s="4">
        <v>10</v>
      </c>
      <c r="G7" s="3" t="s">
        <v>44</v>
      </c>
      <c r="H7" s="4">
        <f>SUM(D2:D7)</f>
        <v>947.95</v>
      </c>
    </row>
    <row r="8" ht="13.5" customHeight="1" spans="1:8">
      <c r="A8" s="2">
        <v>42161</v>
      </c>
      <c r="B8" s="3" t="s">
        <v>294</v>
      </c>
      <c r="C8" s="3" t="s">
        <v>434</v>
      </c>
      <c r="D8" s="4">
        <v>27</v>
      </c>
      <c r="G8" s="3" t="s">
        <v>11</v>
      </c>
      <c r="H8" s="4">
        <f>SUM(D11:D28)</f>
        <v>514.25</v>
      </c>
    </row>
    <row r="9" ht="13.5" customHeight="1" spans="1:8">
      <c r="A9" s="2">
        <v>42170</v>
      </c>
      <c r="B9" s="3" t="s">
        <v>294</v>
      </c>
      <c r="C9" s="3" t="s">
        <v>435</v>
      </c>
      <c r="D9" s="4">
        <v>200</v>
      </c>
      <c r="G9" s="3" t="s">
        <v>68</v>
      </c>
      <c r="H9" s="4">
        <f>SUM(D29:D35)</f>
        <v>286.46</v>
      </c>
    </row>
    <row r="10" ht="13.5" customHeight="1" spans="1:8">
      <c r="A10" s="2">
        <v>42177</v>
      </c>
      <c r="B10" s="3" t="s">
        <v>294</v>
      </c>
      <c r="C10" s="3" t="s">
        <v>435</v>
      </c>
      <c r="D10" s="4">
        <v>200</v>
      </c>
      <c r="G10" s="3" t="s">
        <v>197</v>
      </c>
      <c r="H10" s="4">
        <f>0</f>
        <v>0</v>
      </c>
    </row>
    <row r="11" ht="13.5" customHeight="1" spans="1:8">
      <c r="A11" s="2">
        <v>42156</v>
      </c>
      <c r="B11" s="3" t="s">
        <v>11</v>
      </c>
      <c r="C11" s="3" t="s">
        <v>60</v>
      </c>
      <c r="D11" s="4">
        <v>140</v>
      </c>
      <c r="G11" s="3" t="s">
        <v>125</v>
      </c>
      <c r="H11" s="4">
        <f>SUM(D36)</f>
        <v>240</v>
      </c>
    </row>
    <row r="12" ht="13.5" customHeight="1" spans="1:8">
      <c r="A12" s="2">
        <v>42162</v>
      </c>
      <c r="B12" s="3" t="s">
        <v>11</v>
      </c>
      <c r="C12" s="3" t="s">
        <v>415</v>
      </c>
      <c r="D12" s="4">
        <v>44.3</v>
      </c>
      <c r="G12" s="3" t="s">
        <v>127</v>
      </c>
      <c r="H12" s="4">
        <v>0</v>
      </c>
    </row>
    <row r="13" ht="13.5" customHeight="1" spans="1:8">
      <c r="A13" s="2">
        <v>42158</v>
      </c>
      <c r="B13" s="3" t="s">
        <v>11</v>
      </c>
      <c r="C13" s="3" t="s">
        <v>436</v>
      </c>
      <c r="D13" s="4">
        <v>12.6</v>
      </c>
      <c r="G13" s="3" t="s">
        <v>134</v>
      </c>
      <c r="H13" s="4">
        <f>SUM(D37:D38)</f>
        <v>143.2</v>
      </c>
    </row>
    <row r="14" ht="13.5" customHeight="1" spans="1:8">
      <c r="A14" s="2">
        <v>42160</v>
      </c>
      <c r="B14" s="3" t="s">
        <v>11</v>
      </c>
      <c r="C14" s="3" t="s">
        <v>437</v>
      </c>
      <c r="D14" s="4">
        <v>37.45</v>
      </c>
      <c r="G14" s="3" t="s">
        <v>163</v>
      </c>
      <c r="H14" s="4">
        <v>0</v>
      </c>
    </row>
    <row r="15" ht="13.5" customHeight="1" spans="1:8">
      <c r="A15" s="2">
        <v>42161</v>
      </c>
      <c r="B15" s="3" t="s">
        <v>11</v>
      </c>
      <c r="C15" s="3" t="s">
        <v>438</v>
      </c>
      <c r="D15" s="4">
        <v>36</v>
      </c>
      <c r="G15" s="3" t="s">
        <v>34</v>
      </c>
      <c r="H15" s="4">
        <f>SUM(D39:D42)</f>
        <v>86.95</v>
      </c>
    </row>
    <row r="16" ht="13.5" customHeight="1" spans="1:8">
      <c r="A16" s="2">
        <v>42174</v>
      </c>
      <c r="B16" s="3" t="s">
        <v>11</v>
      </c>
      <c r="C16" s="3" t="s">
        <v>246</v>
      </c>
      <c r="D16" s="4">
        <v>25</v>
      </c>
      <c r="G16" s="3" t="s">
        <v>36</v>
      </c>
      <c r="H16" s="4">
        <f>SUM(D43:D48)</f>
        <v>2547.05</v>
      </c>
    </row>
    <row r="17" ht="13.5" customHeight="1" spans="1:8">
      <c r="A17" s="2">
        <v>42172</v>
      </c>
      <c r="B17" s="3" t="s">
        <v>11</v>
      </c>
      <c r="C17" s="3" t="s">
        <v>439</v>
      </c>
      <c r="D17" s="4">
        <v>6.5</v>
      </c>
      <c r="G17" s="3" t="s">
        <v>39</v>
      </c>
      <c r="H17" s="4">
        <f>SUM(D49:D58)</f>
        <v>444.12</v>
      </c>
    </row>
    <row r="18" ht="13.5" customHeight="1" spans="1:8">
      <c r="A18" s="2">
        <v>42165</v>
      </c>
      <c r="B18" s="3" t="s">
        <v>11</v>
      </c>
      <c r="C18" s="3" t="s">
        <v>414</v>
      </c>
      <c r="D18" s="4">
        <v>7.8</v>
      </c>
      <c r="G18" s="3" t="s">
        <v>294</v>
      </c>
      <c r="H18" s="4">
        <f>SUM(D8:D10)</f>
        <v>427</v>
      </c>
    </row>
    <row r="19" ht="13.5" customHeight="1" spans="1:4">
      <c r="A19" s="2">
        <v>42176</v>
      </c>
      <c r="B19" s="3" t="s">
        <v>11</v>
      </c>
      <c r="C19" s="3" t="s">
        <v>440</v>
      </c>
      <c r="D19" s="4">
        <v>35</v>
      </c>
    </row>
    <row r="20" ht="13.5" customHeight="1" spans="1:4">
      <c r="A20" s="2">
        <v>42164</v>
      </c>
      <c r="B20" s="3" t="s">
        <v>11</v>
      </c>
      <c r="C20" s="3" t="s">
        <v>441</v>
      </c>
      <c r="D20" s="4">
        <v>14.8</v>
      </c>
    </row>
    <row r="21" ht="13.5" customHeight="1" spans="1:4">
      <c r="A21" s="2">
        <v>42168</v>
      </c>
      <c r="B21" s="3" t="s">
        <v>11</v>
      </c>
      <c r="C21" s="3" t="s">
        <v>345</v>
      </c>
      <c r="D21" s="4">
        <v>20</v>
      </c>
    </row>
    <row r="22" ht="13.5" customHeight="1" spans="1:4">
      <c r="A22" s="2">
        <v>42169</v>
      </c>
      <c r="B22" s="3" t="s">
        <v>11</v>
      </c>
      <c r="C22" s="3" t="s">
        <v>442</v>
      </c>
      <c r="D22" s="4">
        <v>6.2</v>
      </c>
    </row>
    <row r="23" ht="13.5" customHeight="1" spans="1:4">
      <c r="A23" s="2">
        <v>42183</v>
      </c>
      <c r="B23" s="3" t="s">
        <v>11</v>
      </c>
      <c r="C23" s="3" t="s">
        <v>415</v>
      </c>
      <c r="D23" s="4">
        <v>25</v>
      </c>
    </row>
    <row r="24" ht="13.5" customHeight="1" spans="1:4">
      <c r="A24" s="2">
        <v>42179</v>
      </c>
      <c r="B24" s="3" t="s">
        <v>11</v>
      </c>
      <c r="C24" s="3" t="s">
        <v>443</v>
      </c>
      <c r="D24" s="4">
        <v>28</v>
      </c>
    </row>
    <row r="25" ht="13.5" customHeight="1" spans="1:4">
      <c r="A25" s="2">
        <v>42183</v>
      </c>
      <c r="B25" s="3" t="s">
        <v>11</v>
      </c>
      <c r="C25" s="3" t="s">
        <v>442</v>
      </c>
      <c r="D25" s="4">
        <v>7.8</v>
      </c>
    </row>
    <row r="26" ht="13.5" customHeight="1" spans="1:4">
      <c r="A26" s="2">
        <v>42181</v>
      </c>
      <c r="B26" s="3" t="s">
        <v>11</v>
      </c>
      <c r="C26" s="3" t="s">
        <v>112</v>
      </c>
      <c r="D26" s="4">
        <v>12.8</v>
      </c>
    </row>
    <row r="27" ht="13.5" customHeight="1" spans="1:4">
      <c r="A27" s="2">
        <v>42182</v>
      </c>
      <c r="B27" s="3" t="s">
        <v>11</v>
      </c>
      <c r="C27" s="3" t="s">
        <v>444</v>
      </c>
      <c r="D27" s="4">
        <v>30</v>
      </c>
    </row>
    <row r="28" ht="13.5" customHeight="1" spans="1:4">
      <c r="A28" s="2">
        <v>42182</v>
      </c>
      <c r="B28" s="3" t="s">
        <v>11</v>
      </c>
      <c r="C28" s="3" t="s">
        <v>118</v>
      </c>
      <c r="D28" s="4">
        <v>25</v>
      </c>
    </row>
    <row r="29" ht="13.5" customHeight="1" spans="1:4">
      <c r="A29" s="2">
        <v>42161</v>
      </c>
      <c r="B29" s="3" t="s">
        <v>68</v>
      </c>
      <c r="C29" s="3" t="s">
        <v>20</v>
      </c>
      <c r="D29" s="4">
        <v>50.35</v>
      </c>
    </row>
    <row r="30" ht="13.5" customHeight="1" spans="1:4">
      <c r="A30" s="2">
        <v>42174</v>
      </c>
      <c r="B30" s="3" t="s">
        <v>68</v>
      </c>
      <c r="C30" s="3" t="s">
        <v>122</v>
      </c>
      <c r="D30" s="4">
        <v>62.4</v>
      </c>
    </row>
    <row r="31" ht="13.5" customHeight="1" spans="1:4">
      <c r="A31" s="2">
        <v>42175</v>
      </c>
      <c r="B31" s="3" t="s">
        <v>68</v>
      </c>
      <c r="C31" s="3" t="s">
        <v>445</v>
      </c>
      <c r="D31" s="4">
        <v>47.4</v>
      </c>
    </row>
    <row r="32" ht="13.5" customHeight="1" spans="1:4">
      <c r="A32" s="2">
        <v>42175</v>
      </c>
      <c r="B32" s="3" t="s">
        <v>68</v>
      </c>
      <c r="C32" s="3" t="s">
        <v>23</v>
      </c>
      <c r="D32" s="4">
        <v>12.8</v>
      </c>
    </row>
    <row r="33" ht="13.5" customHeight="1" spans="1:4">
      <c r="A33" s="2">
        <v>42168</v>
      </c>
      <c r="B33" s="3" t="s">
        <v>68</v>
      </c>
      <c r="C33" s="3" t="s">
        <v>20</v>
      </c>
      <c r="D33" s="4">
        <v>51.1</v>
      </c>
    </row>
    <row r="34" ht="13.5" customHeight="1" spans="1:4">
      <c r="A34" s="2">
        <v>42183</v>
      </c>
      <c r="B34" s="3" t="s">
        <v>68</v>
      </c>
      <c r="C34" s="3" t="s">
        <v>20</v>
      </c>
      <c r="D34" s="4">
        <v>28.65</v>
      </c>
    </row>
    <row r="35" ht="13.5" customHeight="1" spans="1:4">
      <c r="A35" s="2">
        <v>42182</v>
      </c>
      <c r="B35" s="3" t="s">
        <v>68</v>
      </c>
      <c r="C35" s="3" t="s">
        <v>22</v>
      </c>
      <c r="D35" s="4">
        <v>33.76</v>
      </c>
    </row>
    <row r="36" ht="13.5" customHeight="1" spans="1:4">
      <c r="A36" s="2">
        <v>42156</v>
      </c>
      <c r="B36" s="3" t="s">
        <v>125</v>
      </c>
      <c r="C36" s="3" t="s">
        <v>259</v>
      </c>
      <c r="D36" s="4">
        <v>240</v>
      </c>
    </row>
    <row r="37" ht="13.5" customHeight="1" spans="1:4">
      <c r="A37" s="2">
        <v>42175</v>
      </c>
      <c r="B37" s="3" t="s">
        <v>134</v>
      </c>
      <c r="C37" s="3" t="s">
        <v>446</v>
      </c>
      <c r="D37" s="4">
        <v>108.2</v>
      </c>
    </row>
    <row r="38" ht="13.5" customHeight="1" spans="1:4">
      <c r="A38" s="2">
        <v>42175</v>
      </c>
      <c r="B38" s="3" t="s">
        <v>134</v>
      </c>
      <c r="C38" s="3" t="s">
        <v>144</v>
      </c>
      <c r="D38" s="4">
        <v>35</v>
      </c>
    </row>
    <row r="39" ht="13.5" customHeight="1" spans="1:4">
      <c r="A39" s="2">
        <v>42162</v>
      </c>
      <c r="B39" s="3" t="s">
        <v>34</v>
      </c>
      <c r="C39" s="3" t="s">
        <v>81</v>
      </c>
      <c r="D39" s="4">
        <v>19.95</v>
      </c>
    </row>
    <row r="40" ht="13.5" customHeight="1" spans="1:4">
      <c r="A40" s="2">
        <v>42169</v>
      </c>
      <c r="B40" s="3" t="s">
        <v>34</v>
      </c>
      <c r="C40" s="3" t="s">
        <v>427</v>
      </c>
      <c r="D40" s="4">
        <v>12</v>
      </c>
    </row>
    <row r="41" ht="13.5" customHeight="1" spans="1:4">
      <c r="A41" s="2">
        <v>42183</v>
      </c>
      <c r="B41" s="3" t="s">
        <v>34</v>
      </c>
      <c r="C41" s="3" t="s">
        <v>427</v>
      </c>
      <c r="D41" s="4">
        <v>15</v>
      </c>
    </row>
    <row r="42" ht="13.5" customHeight="1" spans="1:4">
      <c r="A42" s="2">
        <v>42185</v>
      </c>
      <c r="B42" s="3" t="s">
        <v>34</v>
      </c>
      <c r="C42" s="3" t="s">
        <v>81</v>
      </c>
      <c r="D42" s="4">
        <v>40</v>
      </c>
    </row>
    <row r="43" ht="13.5" customHeight="1" spans="1:4">
      <c r="A43" s="2">
        <v>42156</v>
      </c>
      <c r="B43" s="3" t="s">
        <v>36</v>
      </c>
      <c r="C43" s="3" t="s">
        <v>37</v>
      </c>
      <c r="D43" s="4">
        <v>600</v>
      </c>
    </row>
    <row r="44" ht="13.5" customHeight="1" spans="1:4">
      <c r="A44" s="2">
        <v>42156</v>
      </c>
      <c r="B44" s="3" t="s">
        <v>36</v>
      </c>
      <c r="C44" s="3" t="s">
        <v>38</v>
      </c>
      <c r="D44" s="4">
        <v>400</v>
      </c>
    </row>
    <row r="45" ht="13.5" customHeight="1" spans="1:4">
      <c r="A45" s="2">
        <v>42175</v>
      </c>
      <c r="B45" s="3" t="s">
        <v>36</v>
      </c>
      <c r="C45" s="3" t="s">
        <v>447</v>
      </c>
      <c r="D45" s="4">
        <v>59</v>
      </c>
    </row>
    <row r="46" ht="13.5" customHeight="1" spans="1:4">
      <c r="A46" s="2">
        <v>42176</v>
      </c>
      <c r="B46" s="3" t="s">
        <v>36</v>
      </c>
      <c r="C46" s="3" t="s">
        <v>448</v>
      </c>
      <c r="D46" s="4">
        <v>288.05</v>
      </c>
    </row>
    <row r="47" ht="13.5" customHeight="1" spans="1:4">
      <c r="A47" s="2">
        <v>42176</v>
      </c>
      <c r="B47" s="3" t="s">
        <v>36</v>
      </c>
      <c r="C47" s="3" t="s">
        <v>449</v>
      </c>
      <c r="D47" s="4">
        <v>200</v>
      </c>
    </row>
    <row r="48" ht="13.5" customHeight="1" spans="1:4">
      <c r="A48" s="2">
        <v>42176</v>
      </c>
      <c r="B48" s="3" t="s">
        <v>36</v>
      </c>
      <c r="C48" s="3" t="s">
        <v>450</v>
      </c>
      <c r="D48" s="4">
        <v>1000</v>
      </c>
    </row>
    <row r="49" ht="13.5" customHeight="1" spans="1:4">
      <c r="A49" s="2">
        <v>42156</v>
      </c>
      <c r="B49" s="3" t="s">
        <v>39</v>
      </c>
      <c r="C49" s="3" t="s">
        <v>42</v>
      </c>
      <c r="D49" s="4">
        <v>90</v>
      </c>
    </row>
    <row r="50" ht="13.5" customHeight="1" spans="1:4">
      <c r="A50" s="2">
        <v>42158</v>
      </c>
      <c r="B50" s="3" t="s">
        <v>39</v>
      </c>
      <c r="C50" s="3" t="s">
        <v>451</v>
      </c>
      <c r="D50" s="4">
        <v>50</v>
      </c>
    </row>
    <row r="51" ht="13.5" customHeight="1" spans="1:4">
      <c r="A51" s="2">
        <v>42160</v>
      </c>
      <c r="B51" s="3" t="s">
        <v>39</v>
      </c>
      <c r="C51" s="3" t="s">
        <v>391</v>
      </c>
      <c r="D51" s="4">
        <v>50</v>
      </c>
    </row>
    <row r="52" ht="13.5" customHeight="1" spans="1:4">
      <c r="A52" s="2">
        <v>42158</v>
      </c>
      <c r="B52" s="3" t="s">
        <v>39</v>
      </c>
      <c r="C52" s="3" t="s">
        <v>362</v>
      </c>
      <c r="D52" s="4">
        <v>17.15</v>
      </c>
    </row>
    <row r="53" ht="13.5" customHeight="1" spans="1:4">
      <c r="A53" s="2">
        <v>42176</v>
      </c>
      <c r="B53" s="3" t="s">
        <v>39</v>
      </c>
      <c r="C53" s="3" t="s">
        <v>391</v>
      </c>
      <c r="D53" s="4">
        <v>50</v>
      </c>
    </row>
    <row r="54" ht="13.5" customHeight="1" spans="1:4">
      <c r="A54" s="2">
        <v>42164</v>
      </c>
      <c r="B54" s="3" t="s">
        <v>39</v>
      </c>
      <c r="C54" s="3" t="s">
        <v>362</v>
      </c>
      <c r="D54" s="4">
        <v>15.8</v>
      </c>
    </row>
    <row r="55" ht="13.5" customHeight="1" spans="1:4">
      <c r="A55" s="2">
        <v>42157</v>
      </c>
      <c r="B55" s="3" t="s">
        <v>39</v>
      </c>
      <c r="C55" s="3" t="s">
        <v>362</v>
      </c>
      <c r="D55" s="4">
        <v>15.75</v>
      </c>
    </row>
    <row r="56" ht="13.5" customHeight="1" spans="1:4">
      <c r="A56" s="2">
        <v>42159</v>
      </c>
      <c r="B56" s="3" t="s">
        <v>39</v>
      </c>
      <c r="C56" s="3" t="s">
        <v>362</v>
      </c>
      <c r="D56" s="4">
        <v>18.8</v>
      </c>
    </row>
    <row r="57" ht="13.5" customHeight="1" spans="1:4">
      <c r="A57" s="2">
        <v>42182</v>
      </c>
      <c r="B57" s="3" t="s">
        <v>39</v>
      </c>
      <c r="C57" s="3" t="s">
        <v>83</v>
      </c>
      <c r="D57" s="4">
        <v>77.44</v>
      </c>
    </row>
    <row r="58" ht="13.5" customHeight="1" spans="1:4">
      <c r="A58" s="2">
        <v>42175</v>
      </c>
      <c r="B58" s="3" t="s">
        <v>39</v>
      </c>
      <c r="C58" s="3" t="s">
        <v>83</v>
      </c>
      <c r="D58" s="4">
        <v>59.18</v>
      </c>
    </row>
    <row r="59" ht="13.5" customHeight="1" spans="1:4">
      <c r="A59" s="2">
        <v>42165</v>
      </c>
      <c r="B59" s="3" t="s">
        <v>39</v>
      </c>
      <c r="C59" s="3" t="s">
        <v>83</v>
      </c>
      <c r="D59" s="4">
        <v>67.2</v>
      </c>
    </row>
    <row r="60" ht="13.5" customHeight="1" spans="1:4">
      <c r="A60" s="2"/>
      <c r="D60" s="4"/>
    </row>
    <row r="61" ht="13.5" customHeight="1" spans="1:4">
      <c r="A61" s="21"/>
      <c r="D61" s="4">
        <f>SUM(D2:D59)</f>
        <v>5704.18</v>
      </c>
    </row>
    <row r="62" ht="13.5" customHeight="1" spans="1:1">
      <c r="A62" s="21"/>
    </row>
    <row r="63" ht="13.5" customHeight="1" spans="1:1">
      <c r="A63" s="21"/>
    </row>
    <row r="64" ht="13.5" customHeight="1" spans="1:1">
      <c r="A64" s="21"/>
    </row>
    <row r="65" ht="13.5" customHeight="1" spans="1:1">
      <c r="A65" s="21"/>
    </row>
    <row r="66" ht="13.5" customHeight="1" spans="1:1">
      <c r="A66" s="21"/>
    </row>
    <row r="67" ht="13.5" customHeight="1" spans="1:1">
      <c r="A67" s="21"/>
    </row>
    <row r="68" ht="13.5" customHeight="1" spans="1:1">
      <c r="A68" s="21"/>
    </row>
    <row r="69" ht="13.5" customHeight="1" spans="1:1">
      <c r="A69" s="21"/>
    </row>
    <row r="70" ht="13.5" customHeight="1" spans="1:1">
      <c r="A70" s="21"/>
    </row>
    <row r="71" ht="13.5" customHeight="1" spans="1:1">
      <c r="A71" s="21"/>
    </row>
    <row r="72" ht="13.5" customHeight="1" spans="1:1">
      <c r="A72" s="21"/>
    </row>
    <row r="73" ht="13.5" customHeight="1" spans="1:1">
      <c r="A73" s="21"/>
    </row>
    <row r="74" ht="13.5" customHeight="1" spans="1:1">
      <c r="A74" s="21"/>
    </row>
    <row r="75" ht="13.5" customHeight="1" spans="1:1">
      <c r="A75" s="21"/>
    </row>
    <row r="76" ht="13.5" customHeight="1" spans="1:1">
      <c r="A76" s="21"/>
    </row>
    <row r="77" ht="13.5" customHeight="1" spans="1:1">
      <c r="A77" s="21"/>
    </row>
    <row r="78" ht="13.5" customHeight="1" spans="1:1">
      <c r="A78" s="21"/>
    </row>
    <row r="79" ht="13.5" customHeight="1" spans="1:1">
      <c r="A79" s="21"/>
    </row>
    <row r="80" ht="13.5" customHeight="1" spans="1:1">
      <c r="A80" s="21"/>
    </row>
    <row r="81" ht="13.5" customHeight="1" spans="1:1">
      <c r="A81" s="21"/>
    </row>
    <row r="82" ht="13.5" customHeight="1" spans="1:1">
      <c r="A82" s="21"/>
    </row>
    <row r="83" ht="13.5" customHeight="1" spans="1:1">
      <c r="A83" s="21"/>
    </row>
    <row r="84" ht="13.5" customHeight="1" spans="1:1">
      <c r="A84" s="21"/>
    </row>
    <row r="85" ht="13.5" customHeight="1" spans="1:1">
      <c r="A85" s="21"/>
    </row>
    <row r="86" ht="13.5" customHeight="1" spans="1:1">
      <c r="A86" s="21"/>
    </row>
    <row r="87" ht="13.5" customHeight="1" spans="1:1">
      <c r="A87" s="21"/>
    </row>
    <row r="88" ht="13.5" customHeight="1" spans="1:1">
      <c r="A88" s="21"/>
    </row>
    <row r="89" ht="13.5" customHeight="1" spans="1:1">
      <c r="A89" s="21"/>
    </row>
    <row r="90" ht="13.5" customHeight="1" spans="1:1">
      <c r="A90" s="21"/>
    </row>
    <row r="91" ht="13.5" customHeight="1" spans="1:1">
      <c r="A91" s="21"/>
    </row>
    <row r="92" ht="13.5" customHeight="1" spans="1:1">
      <c r="A92" s="21"/>
    </row>
    <row r="93" ht="13.5" customHeight="1" spans="1:1">
      <c r="A93" s="21"/>
    </row>
    <row r="94" ht="13.5" customHeight="1" spans="1:1">
      <c r="A94" s="21"/>
    </row>
    <row r="95" ht="13.5" customHeight="1" spans="1:1">
      <c r="A95" s="21"/>
    </row>
    <row r="96" ht="13.5" customHeight="1" spans="1:1">
      <c r="A96" s="21"/>
    </row>
    <row r="97" ht="13.5" customHeight="1" spans="1:1">
      <c r="A97" s="21"/>
    </row>
    <row r="98" ht="13.5" customHeight="1" spans="1:1">
      <c r="A98" s="21"/>
    </row>
    <row r="99" ht="13.5" customHeight="1" spans="1:1">
      <c r="A99" s="21"/>
    </row>
    <row r="100" ht="13.5" customHeight="1" spans="1:1">
      <c r="A100" s="21"/>
    </row>
    <row r="101" ht="13.5" customHeight="1" spans="1:1">
      <c r="A101" s="21"/>
    </row>
    <row r="102" ht="13.5" customHeight="1" spans="1:1">
      <c r="A102" s="21"/>
    </row>
    <row r="103" ht="13.5" customHeight="1" spans="1:1">
      <c r="A103" s="21"/>
    </row>
    <row r="104" ht="13.5" customHeight="1" spans="1:1">
      <c r="A104" s="21"/>
    </row>
    <row r="105" ht="13.5" customHeight="1" spans="1:1">
      <c r="A105" s="21"/>
    </row>
    <row r="106" ht="13.5" customHeight="1" spans="1:1">
      <c r="A106" s="21"/>
    </row>
    <row r="107" ht="13.5" customHeight="1" spans="1:1">
      <c r="A107" s="21"/>
    </row>
    <row r="108" ht="13.5" customHeight="1" spans="1:1">
      <c r="A108" s="21"/>
    </row>
    <row r="109" ht="13.5" customHeight="1" spans="1:1">
      <c r="A109" s="21"/>
    </row>
    <row r="110" ht="13.5" customHeight="1" spans="1:1">
      <c r="A110" s="21"/>
    </row>
    <row r="111" ht="13.5" customHeight="1" spans="1:1">
      <c r="A111" s="21"/>
    </row>
    <row r="112" ht="13.5" customHeight="1" spans="1:1">
      <c r="A112" s="21"/>
    </row>
    <row r="113" ht="13.5" customHeight="1" spans="1:1">
      <c r="A113" s="21"/>
    </row>
    <row r="114" ht="13.5" customHeight="1" spans="1:1">
      <c r="A114" s="21"/>
    </row>
    <row r="115" ht="13.5" customHeight="1" spans="1:1">
      <c r="A115" s="21"/>
    </row>
    <row r="116" ht="13.5" customHeight="1" spans="1:1">
      <c r="A116" s="21"/>
    </row>
    <row r="117" ht="13.5" customHeight="1" spans="1:1">
      <c r="A117" s="21"/>
    </row>
    <row r="118" ht="13.5" customHeight="1" spans="1:1">
      <c r="A118" s="21"/>
    </row>
    <row r="119" ht="13.5" customHeight="1" spans="1:1">
      <c r="A119" s="21"/>
    </row>
    <row r="120" ht="13.5" customHeight="1" spans="1:1">
      <c r="A120" s="21"/>
    </row>
    <row r="121" ht="13.5" customHeight="1" spans="1:1">
      <c r="A121" s="21"/>
    </row>
    <row r="122" ht="13.5" customHeight="1" spans="1:1">
      <c r="A122" s="21"/>
    </row>
    <row r="123" ht="13.5" customHeight="1" spans="1:1">
      <c r="A123" s="21"/>
    </row>
    <row r="124" ht="13.5" customHeight="1" spans="1:1">
      <c r="A124" s="21"/>
    </row>
    <row r="125" ht="13.5" customHeight="1" spans="1:1">
      <c r="A125" s="21"/>
    </row>
    <row r="126" ht="13.5" customHeight="1" spans="1:1">
      <c r="A126" s="21"/>
    </row>
    <row r="127" ht="13.5" customHeight="1" spans="1:1">
      <c r="A127" s="21"/>
    </row>
    <row r="128" ht="13.5" customHeight="1" spans="1:1">
      <c r="A128" s="21"/>
    </row>
    <row r="129" ht="13.5" customHeight="1" spans="1:1">
      <c r="A129" s="21"/>
    </row>
    <row r="130" ht="13.5" customHeight="1" spans="1:1">
      <c r="A130" s="21"/>
    </row>
    <row r="131" ht="13.5" customHeight="1" spans="1:1">
      <c r="A131" s="21"/>
    </row>
    <row r="132" ht="13.5" customHeight="1" spans="1:1">
      <c r="A132" s="21"/>
    </row>
    <row r="133" ht="13.5" customHeight="1" spans="1:1">
      <c r="A133" s="21"/>
    </row>
    <row r="134" ht="13.5" customHeight="1" spans="1:1">
      <c r="A134" s="21"/>
    </row>
    <row r="135" ht="13.5" customHeight="1" spans="1:1">
      <c r="A135" s="21"/>
    </row>
    <row r="136" ht="13.5" customHeight="1" spans="1:1">
      <c r="A136" s="21"/>
    </row>
    <row r="137" ht="13.5" customHeight="1" spans="1:1">
      <c r="A137" s="21"/>
    </row>
    <row r="138" ht="13.5" customHeight="1" spans="1:1">
      <c r="A138" s="21"/>
    </row>
    <row r="139" ht="13.5" customHeight="1" spans="1:1">
      <c r="A139" s="21"/>
    </row>
    <row r="140" ht="13.5" customHeight="1" spans="1:1">
      <c r="A140" s="21"/>
    </row>
    <row r="141" ht="13.5" customHeight="1" spans="1:1">
      <c r="A141" s="21"/>
    </row>
    <row r="142" ht="13.5" customHeight="1" spans="1:1">
      <c r="A142" s="21"/>
    </row>
    <row r="143" ht="13.5" customHeight="1" spans="1:1">
      <c r="A143" s="21"/>
    </row>
    <row r="144" ht="13.5" customHeight="1" spans="1:1">
      <c r="A144" s="21"/>
    </row>
    <row r="145" ht="13.5" customHeight="1" spans="1:1">
      <c r="A145" s="21"/>
    </row>
    <row r="146" ht="13.5" customHeight="1" spans="1:1">
      <c r="A146" s="21"/>
    </row>
    <row r="147" ht="13.5" customHeight="1" spans="1:1">
      <c r="A147" s="21"/>
    </row>
    <row r="148" ht="13.5" customHeight="1" spans="1:1">
      <c r="A148" s="21"/>
    </row>
    <row r="149" ht="13.5" customHeight="1" spans="1:1">
      <c r="A149" s="21"/>
    </row>
    <row r="150" ht="13.5" customHeight="1" spans="1:1">
      <c r="A150" s="21"/>
    </row>
    <row r="151" ht="13.5" customHeight="1" spans="1:1">
      <c r="A151" s="21"/>
    </row>
    <row r="152" ht="13.5" customHeight="1" spans="1:1">
      <c r="A152" s="21"/>
    </row>
    <row r="153" ht="13.5" customHeight="1" spans="1:1">
      <c r="A153" s="21"/>
    </row>
    <row r="154" ht="13.5" customHeight="1" spans="1:1">
      <c r="A154" s="21"/>
    </row>
    <row r="155" ht="13.5" customHeight="1" spans="1:1">
      <c r="A155" s="21"/>
    </row>
    <row r="156" ht="13.5" customHeight="1" spans="1:1">
      <c r="A156" s="21"/>
    </row>
    <row r="157" ht="13.5" customHeight="1" spans="1:1">
      <c r="A157" s="21"/>
    </row>
    <row r="158" ht="13.5" customHeight="1" spans="1:1">
      <c r="A158" s="21"/>
    </row>
    <row r="159" ht="13.5" customHeight="1" spans="1:1">
      <c r="A159" s="21"/>
    </row>
    <row r="160" ht="13.5" customHeight="1" spans="1:1">
      <c r="A160" s="21"/>
    </row>
    <row r="161" ht="13.5" customHeight="1" spans="1:1">
      <c r="A161" s="21"/>
    </row>
    <row r="162" ht="13.5" customHeight="1" spans="1:1">
      <c r="A162" s="21"/>
    </row>
    <row r="163" ht="13.5" customHeight="1" spans="1:1">
      <c r="A163" s="21"/>
    </row>
    <row r="164" ht="13.5" customHeight="1" spans="1:1">
      <c r="A164" s="21"/>
    </row>
    <row r="165" ht="13.5" customHeight="1" spans="1:1">
      <c r="A165" s="21"/>
    </row>
    <row r="166" ht="13.5" customHeight="1" spans="1:1">
      <c r="A166" s="21"/>
    </row>
    <row r="167" ht="13.5" customHeight="1" spans="1:1">
      <c r="A167" s="21"/>
    </row>
    <row r="168" ht="13.5" customHeight="1" spans="1:1">
      <c r="A168" s="21"/>
    </row>
    <row r="169" ht="13.5" customHeight="1" spans="1:1">
      <c r="A169" s="21"/>
    </row>
    <row r="170" ht="13.5" customHeight="1" spans="1:1">
      <c r="A170" s="21"/>
    </row>
    <row r="171" ht="13.5" customHeight="1" spans="1:1">
      <c r="A171" s="21"/>
    </row>
    <row r="172" ht="13.5" customHeight="1" spans="1:1">
      <c r="A172" s="21"/>
    </row>
    <row r="173" ht="13.5" customHeight="1" spans="1:1">
      <c r="A173" s="21"/>
    </row>
    <row r="174" ht="13.5" customHeight="1" spans="1:1">
      <c r="A174" s="21"/>
    </row>
    <row r="175" ht="13.5" customHeight="1" spans="1:1">
      <c r="A175" s="21"/>
    </row>
    <row r="176" ht="13.5" customHeight="1" spans="1:1">
      <c r="A176" s="21"/>
    </row>
    <row r="177" ht="13.5" customHeight="1" spans="1:1">
      <c r="A177" s="21"/>
    </row>
    <row r="178" ht="13.5" customHeight="1" spans="1:1">
      <c r="A178" s="21"/>
    </row>
    <row r="179" ht="13.5" customHeight="1" spans="1:1">
      <c r="A179" s="21"/>
    </row>
    <row r="180" ht="13.5" customHeight="1" spans="1:1">
      <c r="A180" s="21"/>
    </row>
    <row r="181" ht="13.5" customHeight="1" spans="1:1">
      <c r="A181" s="21"/>
    </row>
    <row r="182" ht="13.5" customHeight="1" spans="1:1">
      <c r="A182" s="21"/>
    </row>
    <row r="183" ht="13.5" customHeight="1" spans="1:1">
      <c r="A183" s="21"/>
    </row>
    <row r="184" ht="13.5" customHeight="1" spans="1:1">
      <c r="A184" s="21"/>
    </row>
    <row r="185" ht="13.5" customHeight="1" spans="1:1">
      <c r="A185" s="21"/>
    </row>
    <row r="186" ht="13.5" customHeight="1" spans="1:1">
      <c r="A186" s="21"/>
    </row>
    <row r="187" ht="13.5" customHeight="1" spans="1:1">
      <c r="A187" s="21"/>
    </row>
    <row r="188" ht="13.5" customHeight="1" spans="1:1">
      <c r="A188" s="21"/>
    </row>
    <row r="189" ht="13.5" customHeight="1" spans="1:1">
      <c r="A189" s="21"/>
    </row>
    <row r="190" ht="13.5" customHeight="1" spans="1:1">
      <c r="A190" s="21"/>
    </row>
    <row r="191" ht="13.5" customHeight="1" spans="1:1">
      <c r="A191" s="21"/>
    </row>
    <row r="192" ht="13.5" customHeight="1" spans="1:1">
      <c r="A192" s="21"/>
    </row>
    <row r="193" ht="13.5" customHeight="1" spans="1:1">
      <c r="A193" s="21"/>
    </row>
    <row r="194" ht="13.5" customHeight="1" spans="1:1">
      <c r="A194" s="21"/>
    </row>
    <row r="195" ht="13.5" customHeight="1" spans="1:1">
      <c r="A195" s="21"/>
    </row>
    <row r="196" ht="13.5" customHeight="1" spans="1:1">
      <c r="A196" s="21"/>
    </row>
    <row r="197" ht="13.5" customHeight="1" spans="1:1">
      <c r="A197" s="21"/>
    </row>
    <row r="198" ht="13.5" customHeight="1" spans="1:1">
      <c r="A198" s="21"/>
    </row>
    <row r="199" ht="13.5" customHeight="1" spans="1:1">
      <c r="A199" s="21"/>
    </row>
    <row r="200" ht="13.5" customHeight="1" spans="1:1">
      <c r="A200" s="21"/>
    </row>
    <row r="201" ht="13.5" customHeight="1" spans="1:1">
      <c r="A201" s="21"/>
    </row>
    <row r="202" ht="13.5" customHeight="1" spans="1:1">
      <c r="A202" s="21"/>
    </row>
    <row r="203" ht="13.5" customHeight="1" spans="1:1">
      <c r="A203" s="21"/>
    </row>
    <row r="204" ht="13.5" customHeight="1" spans="1:1">
      <c r="A204" s="21"/>
    </row>
    <row r="205" ht="13.5" customHeight="1" spans="1:1">
      <c r="A205" s="21"/>
    </row>
    <row r="206" ht="13.5" customHeight="1" spans="1:1">
      <c r="A206" s="21"/>
    </row>
    <row r="207" ht="13.5" customHeight="1" spans="1:1">
      <c r="A207" s="21"/>
    </row>
    <row r="208" ht="13.5" customHeight="1" spans="1:1">
      <c r="A208" s="21"/>
    </row>
    <row r="209" ht="13.5" customHeight="1" spans="1:1">
      <c r="A209" s="21"/>
    </row>
    <row r="210" ht="13.5" customHeight="1" spans="1:1">
      <c r="A210" s="21"/>
    </row>
    <row r="211" ht="13.5" customHeight="1" spans="1:1">
      <c r="A211" s="21"/>
    </row>
    <row r="212" ht="13.5" customHeight="1" spans="1:1">
      <c r="A212" s="21"/>
    </row>
    <row r="213" ht="13.5" customHeight="1" spans="1:1">
      <c r="A213" s="21"/>
    </row>
    <row r="214" ht="13.5" customHeight="1" spans="1:1">
      <c r="A214" s="21"/>
    </row>
    <row r="215" ht="13.5" customHeight="1" spans="1:1">
      <c r="A215" s="21"/>
    </row>
    <row r="216" ht="13.5" customHeight="1" spans="1:1">
      <c r="A216" s="21"/>
    </row>
    <row r="217" ht="13.5" customHeight="1" spans="1:1">
      <c r="A217" s="21"/>
    </row>
    <row r="218" ht="13.5" customHeight="1" spans="1:1">
      <c r="A218" s="21"/>
    </row>
    <row r="219" ht="13.5" customHeight="1" spans="1:1">
      <c r="A219" s="21"/>
    </row>
    <row r="220" ht="13.5" customHeight="1" spans="1:1">
      <c r="A220" s="21"/>
    </row>
    <row r="221" ht="13.5" customHeight="1" spans="1:1">
      <c r="A221" s="21"/>
    </row>
    <row r="222" ht="13.5" customHeight="1" spans="1:1">
      <c r="A222" s="21"/>
    </row>
    <row r="223" ht="13.5" customHeight="1" spans="1:1">
      <c r="A223" s="21"/>
    </row>
    <row r="224" ht="13.5" customHeight="1" spans="1:1">
      <c r="A224" s="21"/>
    </row>
    <row r="225" ht="13.5" customHeight="1" spans="1:1">
      <c r="A225" s="21"/>
    </row>
    <row r="226" ht="13.5" customHeight="1" spans="1:1">
      <c r="A226" s="21"/>
    </row>
    <row r="227" ht="13.5" customHeight="1" spans="1:1">
      <c r="A227" s="21"/>
    </row>
    <row r="228" ht="13.5" customHeight="1" spans="1:1">
      <c r="A228" s="21"/>
    </row>
    <row r="229" ht="13.5" customHeight="1" spans="1:1">
      <c r="A229" s="21"/>
    </row>
    <row r="230" ht="13.5" customHeight="1" spans="1:1">
      <c r="A230" s="21"/>
    </row>
    <row r="231" ht="13.5" customHeight="1" spans="1:1">
      <c r="A231" s="21"/>
    </row>
    <row r="232" ht="13.5" customHeight="1" spans="1:1">
      <c r="A232" s="21"/>
    </row>
    <row r="233" ht="13.5" customHeight="1" spans="1:1">
      <c r="A233" s="21"/>
    </row>
    <row r="234" ht="13.5" customHeight="1" spans="1:1">
      <c r="A234" s="21"/>
    </row>
    <row r="235" ht="13.5" customHeight="1" spans="1:1">
      <c r="A235" s="21"/>
    </row>
    <row r="236" ht="13.5" customHeight="1" spans="1:1">
      <c r="A236" s="21"/>
    </row>
    <row r="237" ht="13.5" customHeight="1" spans="1:1">
      <c r="A237" s="21"/>
    </row>
    <row r="238" ht="13.5" customHeight="1" spans="1:1">
      <c r="A238" s="21"/>
    </row>
    <row r="239" ht="13.5" customHeight="1" spans="1:1">
      <c r="A239" s="21"/>
    </row>
    <row r="240" ht="13.5" customHeight="1" spans="1:1">
      <c r="A240" s="21"/>
    </row>
    <row r="241" ht="13.5" customHeight="1" spans="1:1">
      <c r="A241" s="21"/>
    </row>
    <row r="242" ht="13.5" customHeight="1" spans="1:1">
      <c r="A242" s="21"/>
    </row>
    <row r="243" ht="13.5" customHeight="1" spans="1:1">
      <c r="A243" s="21"/>
    </row>
    <row r="244" ht="13.5" customHeight="1" spans="1:1">
      <c r="A244" s="21"/>
    </row>
    <row r="245" ht="13.5" customHeight="1" spans="1:1">
      <c r="A245" s="21"/>
    </row>
    <row r="246" ht="13.5" customHeight="1" spans="1:1">
      <c r="A246" s="21"/>
    </row>
    <row r="247" ht="13.5" customHeight="1" spans="1:1">
      <c r="A247" s="21"/>
    </row>
    <row r="248" ht="13.5" customHeight="1" spans="1:1">
      <c r="A248" s="21"/>
    </row>
    <row r="249" ht="13.5" customHeight="1" spans="1:1">
      <c r="A249" s="21"/>
    </row>
    <row r="250" ht="13.5" customHeight="1" spans="1:1">
      <c r="A250" s="21"/>
    </row>
    <row r="251" ht="13.5" customHeight="1" spans="1:1">
      <c r="A251" s="21"/>
    </row>
    <row r="252" ht="13.5" customHeight="1" spans="1:1">
      <c r="A252" s="21"/>
    </row>
    <row r="253" ht="13.5" customHeight="1" spans="1:1">
      <c r="A253" s="21"/>
    </row>
    <row r="254" ht="13.5" customHeight="1" spans="1:1">
      <c r="A254" s="21"/>
    </row>
    <row r="255" ht="13.5" customHeight="1" spans="1:1">
      <c r="A255" s="21"/>
    </row>
    <row r="256" ht="13.5" customHeight="1" spans="1:1">
      <c r="A256" s="21"/>
    </row>
    <row r="257" ht="13.5" customHeight="1" spans="1:1">
      <c r="A257" s="21"/>
    </row>
    <row r="258" ht="13.5" customHeight="1" spans="1:1">
      <c r="A258" s="21"/>
    </row>
    <row r="259" ht="13.5" customHeight="1" spans="1:1">
      <c r="A259" s="21"/>
    </row>
    <row r="260" ht="13.5" customHeight="1" spans="1:1">
      <c r="A260" s="21"/>
    </row>
    <row r="261" ht="13.5" customHeight="1" spans="1:1">
      <c r="A261" s="21"/>
    </row>
    <row r="262" ht="13.5" customHeight="1" spans="1:1">
      <c r="A262" s="21"/>
    </row>
    <row r="263" ht="13.5" customHeight="1" spans="1:1">
      <c r="A263" s="21"/>
    </row>
    <row r="264" ht="13.5" customHeight="1" spans="1:1">
      <c r="A264" s="21"/>
    </row>
    <row r="265" ht="13.5" customHeight="1" spans="1:1">
      <c r="A265" s="21"/>
    </row>
    <row r="266" ht="13.5" customHeight="1" spans="1:1">
      <c r="A266" s="21"/>
    </row>
    <row r="267" ht="13.5" customHeight="1" spans="1:1">
      <c r="A267" s="21"/>
    </row>
    <row r="268" ht="13.5" customHeight="1" spans="1:1">
      <c r="A268" s="21"/>
    </row>
    <row r="269" ht="13.5" customHeight="1" spans="1:1">
      <c r="A269" s="21"/>
    </row>
    <row r="270" ht="13.5" customHeight="1" spans="1:1">
      <c r="A270" s="21"/>
    </row>
    <row r="271" ht="13.5" customHeight="1" spans="1:1">
      <c r="A271" s="21"/>
    </row>
    <row r="272" ht="13.5" customHeight="1" spans="1:1">
      <c r="A272" s="21"/>
    </row>
    <row r="273" ht="13.5" customHeight="1" spans="1:1">
      <c r="A273" s="21"/>
    </row>
    <row r="274" ht="13.5" customHeight="1" spans="1:1">
      <c r="A274" s="21"/>
    </row>
    <row r="275" ht="13.5" customHeight="1" spans="1:1">
      <c r="A275" s="21"/>
    </row>
    <row r="276" ht="13.5" customHeight="1" spans="1:1">
      <c r="A276" s="21"/>
    </row>
    <row r="277" ht="13.5" customHeight="1" spans="1:1">
      <c r="A277" s="21"/>
    </row>
    <row r="278" ht="13.5" customHeight="1" spans="1:1">
      <c r="A278" s="21"/>
    </row>
    <row r="279" ht="13.5" customHeight="1" spans="1:1">
      <c r="A279" s="21"/>
    </row>
    <row r="280" ht="13.5" customHeight="1" spans="1:1">
      <c r="A280" s="21"/>
    </row>
    <row r="281" ht="13.5" customHeight="1" spans="1:1">
      <c r="A281" s="21"/>
    </row>
    <row r="282" ht="13.5" customHeight="1" spans="1:1">
      <c r="A282" s="21"/>
    </row>
    <row r="283" ht="13.5" customHeight="1" spans="1:1">
      <c r="A283" s="21"/>
    </row>
    <row r="284" ht="13.5" customHeight="1" spans="1:1">
      <c r="A284" s="21"/>
    </row>
    <row r="285" ht="13.5" customHeight="1" spans="1:1">
      <c r="A285" s="21"/>
    </row>
    <row r="286" ht="13.5" customHeight="1" spans="1:1">
      <c r="A286" s="21"/>
    </row>
    <row r="287" ht="13.5" customHeight="1" spans="1:1">
      <c r="A287" s="21"/>
    </row>
    <row r="288" ht="13.5" customHeight="1" spans="1:1">
      <c r="A288" s="21"/>
    </row>
    <row r="289" ht="13.5" customHeight="1" spans="1:1">
      <c r="A289" s="21"/>
    </row>
    <row r="290" ht="13.5" customHeight="1" spans="1:1">
      <c r="A290" s="21"/>
    </row>
    <row r="291" ht="13.5" customHeight="1" spans="1:1">
      <c r="A291" s="21"/>
    </row>
    <row r="292" ht="13.5" customHeight="1" spans="1:1">
      <c r="A292" s="21"/>
    </row>
    <row r="293" ht="13.5" customHeight="1" spans="1:1">
      <c r="A293" s="21"/>
    </row>
    <row r="294" ht="13.5" customHeight="1" spans="1:1">
      <c r="A294" s="21"/>
    </row>
    <row r="295" ht="13.5" customHeight="1" spans="1:1">
      <c r="A295" s="21"/>
    </row>
    <row r="296" ht="13.5" customHeight="1" spans="1:1">
      <c r="A296" s="21"/>
    </row>
    <row r="297" ht="13.5" customHeight="1" spans="1:1">
      <c r="A297" s="21"/>
    </row>
    <row r="298" ht="13.5" customHeight="1" spans="1:1">
      <c r="A298" s="21"/>
    </row>
    <row r="299" ht="13.5" customHeight="1" spans="1:1">
      <c r="A299" s="21"/>
    </row>
    <row r="300" ht="13.5" customHeight="1" spans="1:1">
      <c r="A300" s="21"/>
    </row>
    <row r="301" ht="13.5" customHeight="1" spans="1:1">
      <c r="A301" s="21"/>
    </row>
    <row r="302" ht="13.5" customHeight="1" spans="1:1">
      <c r="A302" s="21"/>
    </row>
    <row r="303" ht="13.5" customHeight="1" spans="1:1">
      <c r="A303" s="21"/>
    </row>
    <row r="304" ht="13.5" customHeight="1" spans="1:1">
      <c r="A304" s="21"/>
    </row>
    <row r="305" ht="13.5" customHeight="1" spans="1:1">
      <c r="A305" s="21"/>
    </row>
    <row r="306" ht="13.5" customHeight="1" spans="1:1">
      <c r="A306" s="21"/>
    </row>
    <row r="307" ht="13.5" customHeight="1" spans="1:1">
      <c r="A307" s="21"/>
    </row>
    <row r="308" ht="13.5" customHeight="1" spans="1:1">
      <c r="A308" s="21"/>
    </row>
    <row r="309" ht="13.5" customHeight="1" spans="1:1">
      <c r="A309" s="21"/>
    </row>
    <row r="310" ht="13.5" customHeight="1" spans="1:1">
      <c r="A310" s="21"/>
    </row>
    <row r="311" ht="13.5" customHeight="1" spans="1:1">
      <c r="A311" s="21"/>
    </row>
    <row r="312" ht="13.5" customHeight="1" spans="1:1">
      <c r="A312" s="21"/>
    </row>
    <row r="313" ht="13.5" customHeight="1" spans="1:1">
      <c r="A313" s="21"/>
    </row>
    <row r="314" ht="13.5" customHeight="1" spans="1:1">
      <c r="A314" s="21"/>
    </row>
    <row r="315" ht="13.5" customHeight="1" spans="1:1">
      <c r="A315" s="21"/>
    </row>
    <row r="316" ht="13.5" customHeight="1" spans="1:1">
      <c r="A316" s="21"/>
    </row>
    <row r="317" ht="13.5" customHeight="1" spans="1:1">
      <c r="A317" s="21"/>
    </row>
    <row r="318" ht="13.5" customHeight="1" spans="1:1">
      <c r="A318" s="21"/>
    </row>
    <row r="319" ht="13.5" customHeight="1" spans="1:1">
      <c r="A319" s="21"/>
    </row>
    <row r="320" ht="13.5" customHeight="1" spans="1:1">
      <c r="A320" s="21"/>
    </row>
    <row r="321" ht="13.5" customHeight="1" spans="1:1">
      <c r="A321" s="21"/>
    </row>
    <row r="322" ht="13.5" customHeight="1" spans="1:1">
      <c r="A322" s="21"/>
    </row>
    <row r="323" ht="13.5" customHeight="1" spans="1:1">
      <c r="A323" s="21"/>
    </row>
    <row r="324" ht="13.5" customHeight="1" spans="1:1">
      <c r="A324" s="21"/>
    </row>
    <row r="325" ht="13.5" customHeight="1" spans="1:1">
      <c r="A325" s="21"/>
    </row>
    <row r="326" ht="13.5" customHeight="1" spans="1:1">
      <c r="A326" s="21"/>
    </row>
    <row r="327" ht="13.5" customHeight="1" spans="1:1">
      <c r="A327" s="21"/>
    </row>
    <row r="328" ht="13.5" customHeight="1" spans="1:1">
      <c r="A328" s="21"/>
    </row>
    <row r="329" ht="13.5" customHeight="1" spans="1:1">
      <c r="A329" s="21"/>
    </row>
    <row r="330" ht="13.5" customHeight="1" spans="1:1">
      <c r="A330" s="21"/>
    </row>
    <row r="331" ht="13.5" customHeight="1" spans="1:1">
      <c r="A331" s="21"/>
    </row>
    <row r="332" ht="13.5" customHeight="1" spans="1:1">
      <c r="A332" s="21"/>
    </row>
    <row r="333" ht="13.5" customHeight="1" spans="1:1">
      <c r="A333" s="21"/>
    </row>
    <row r="334" ht="13.5" customHeight="1" spans="1:1">
      <c r="A334" s="21"/>
    </row>
    <row r="335" ht="13.5" customHeight="1" spans="1:1">
      <c r="A335" s="21"/>
    </row>
    <row r="336" ht="13.5" customHeight="1" spans="1:1">
      <c r="A336" s="21"/>
    </row>
    <row r="337" ht="13.5" customHeight="1" spans="1:1">
      <c r="A337" s="21"/>
    </row>
    <row r="338" ht="13.5" customHeight="1" spans="1:1">
      <c r="A338" s="21"/>
    </row>
    <row r="339" ht="13.5" customHeight="1" spans="1:1">
      <c r="A339" s="21"/>
    </row>
    <row r="340" ht="13.5" customHeight="1" spans="1:1">
      <c r="A340" s="21"/>
    </row>
    <row r="341" ht="13.5" customHeight="1" spans="1:1">
      <c r="A341" s="21"/>
    </row>
    <row r="342" ht="13.5" customHeight="1" spans="1:1">
      <c r="A342" s="21"/>
    </row>
    <row r="343" ht="13.5" customHeight="1" spans="1:1">
      <c r="A343" s="21"/>
    </row>
    <row r="344" ht="13.5" customHeight="1" spans="1:1">
      <c r="A344" s="21"/>
    </row>
    <row r="345" ht="13.5" customHeight="1" spans="1:1">
      <c r="A345" s="21"/>
    </row>
    <row r="346" ht="13.5" customHeight="1" spans="1:1">
      <c r="A346" s="21"/>
    </row>
    <row r="347" ht="13.5" customHeight="1" spans="1:1">
      <c r="A347" s="21"/>
    </row>
    <row r="348" ht="13.5" customHeight="1" spans="1:1">
      <c r="A348" s="21"/>
    </row>
    <row r="349" ht="13.5" customHeight="1" spans="1:1">
      <c r="A349" s="21"/>
    </row>
    <row r="350" ht="13.5" customHeight="1" spans="1:1">
      <c r="A350" s="21"/>
    </row>
    <row r="351" ht="13.5" customHeight="1" spans="1:1">
      <c r="A351" s="21"/>
    </row>
    <row r="352" ht="13.5" customHeight="1" spans="1:1">
      <c r="A352" s="21"/>
    </row>
    <row r="353" ht="13.5" customHeight="1" spans="1:1">
      <c r="A353" s="21"/>
    </row>
    <row r="354" ht="13.5" customHeight="1" spans="1:1">
      <c r="A354" s="21"/>
    </row>
    <row r="355" ht="13.5" customHeight="1" spans="1:1">
      <c r="A355" s="21"/>
    </row>
    <row r="356" ht="13.5" customHeight="1" spans="1:1">
      <c r="A356" s="21"/>
    </row>
    <row r="357" ht="13.5" customHeight="1" spans="1:1">
      <c r="A357" s="21"/>
    </row>
    <row r="358" ht="13.5" customHeight="1" spans="1:1">
      <c r="A358" s="21"/>
    </row>
    <row r="359" ht="13.5" customHeight="1" spans="1:1">
      <c r="A359" s="21"/>
    </row>
    <row r="360" ht="13.5" customHeight="1" spans="1:1">
      <c r="A360" s="21"/>
    </row>
    <row r="361" ht="13.5" customHeight="1" spans="1:1">
      <c r="A361" s="21"/>
    </row>
    <row r="362" ht="13.5" customHeight="1" spans="1:1">
      <c r="A362" s="21"/>
    </row>
    <row r="363" ht="13.5" customHeight="1" spans="1:1">
      <c r="A363" s="21"/>
    </row>
    <row r="364" ht="13.5" customHeight="1" spans="1:1">
      <c r="A364" s="21"/>
    </row>
    <row r="365" ht="13.5" customHeight="1" spans="1:1">
      <c r="A365" s="21"/>
    </row>
    <row r="366" ht="13.5" customHeight="1" spans="1:1">
      <c r="A366" s="21"/>
    </row>
    <row r="367" ht="13.5" customHeight="1" spans="1:1">
      <c r="A367" s="21"/>
    </row>
    <row r="368" ht="13.5" customHeight="1" spans="1:1">
      <c r="A368" s="21"/>
    </row>
    <row r="369" ht="13.5" customHeight="1" spans="1:1">
      <c r="A369" s="21"/>
    </row>
    <row r="370" ht="13.5" customHeight="1" spans="1:1">
      <c r="A370" s="21"/>
    </row>
    <row r="371" ht="13.5" customHeight="1" spans="1:1">
      <c r="A371" s="21"/>
    </row>
    <row r="372" ht="13.5" customHeight="1" spans="1:1">
      <c r="A372" s="21"/>
    </row>
    <row r="373" ht="13.5" customHeight="1" spans="1:1">
      <c r="A373" s="21"/>
    </row>
    <row r="374" ht="13.5" customHeight="1" spans="1:1">
      <c r="A374" s="21"/>
    </row>
    <row r="375" ht="13.5" customHeight="1" spans="1:1">
      <c r="A375" s="21"/>
    </row>
    <row r="376" ht="13.5" customHeight="1" spans="1:1">
      <c r="A376" s="21"/>
    </row>
    <row r="377" ht="13.5" customHeight="1" spans="1:1">
      <c r="A377" s="21"/>
    </row>
    <row r="378" ht="13.5" customHeight="1" spans="1:1">
      <c r="A378" s="21"/>
    </row>
    <row r="379" ht="13.5" customHeight="1" spans="1:1">
      <c r="A379" s="21"/>
    </row>
    <row r="380" ht="13.5" customHeight="1" spans="1:1">
      <c r="A380" s="21"/>
    </row>
    <row r="381" ht="13.5" customHeight="1" spans="1:1">
      <c r="A381" s="21"/>
    </row>
    <row r="382" ht="13.5" customHeight="1" spans="1:1">
      <c r="A382" s="21"/>
    </row>
    <row r="383" ht="13.5" customHeight="1" spans="1:1">
      <c r="A383" s="21"/>
    </row>
    <row r="384" ht="13.5" customHeight="1" spans="1:1">
      <c r="A384" s="21"/>
    </row>
    <row r="385" ht="13.5" customHeight="1" spans="1:1">
      <c r="A385" s="21"/>
    </row>
    <row r="386" ht="13.5" customHeight="1" spans="1:1">
      <c r="A386" s="21"/>
    </row>
    <row r="387" ht="13.5" customHeight="1" spans="1:1">
      <c r="A387" s="21"/>
    </row>
    <row r="388" ht="13.5" customHeight="1" spans="1:1">
      <c r="A388" s="21"/>
    </row>
    <row r="389" ht="13.5" customHeight="1" spans="1:1">
      <c r="A389" s="21"/>
    </row>
    <row r="390" ht="13.5" customHeight="1" spans="1:1">
      <c r="A390" s="21"/>
    </row>
    <row r="391" ht="13.5" customHeight="1" spans="1:1">
      <c r="A391" s="21"/>
    </row>
    <row r="392" ht="13.5" customHeight="1" spans="1:1">
      <c r="A392" s="21"/>
    </row>
    <row r="393" ht="13.5" customHeight="1" spans="1:1">
      <c r="A393" s="21"/>
    </row>
    <row r="394" ht="13.5" customHeight="1" spans="1:1">
      <c r="A394" s="21"/>
    </row>
    <row r="395" ht="13.5" customHeight="1" spans="1:1">
      <c r="A395" s="21"/>
    </row>
    <row r="396" ht="13.5" customHeight="1" spans="1:1">
      <c r="A396" s="21"/>
    </row>
    <row r="397" ht="13.5" customHeight="1" spans="1:1">
      <c r="A397" s="21"/>
    </row>
    <row r="398" ht="13.5" customHeight="1" spans="1:1">
      <c r="A398" s="21"/>
    </row>
    <row r="399" ht="13.5" customHeight="1" spans="1:1">
      <c r="A399" s="21"/>
    </row>
    <row r="400" ht="13.5" customHeight="1" spans="1:1">
      <c r="A400" s="21"/>
    </row>
    <row r="401" ht="13.5" customHeight="1" spans="1:1">
      <c r="A401" s="21"/>
    </row>
    <row r="402" ht="13.5" customHeight="1" spans="1:1">
      <c r="A402" s="21"/>
    </row>
    <row r="403" ht="13.5" customHeight="1" spans="1:1">
      <c r="A403" s="21"/>
    </row>
    <row r="404" ht="13.5" customHeight="1" spans="1:1">
      <c r="A404" s="21"/>
    </row>
    <row r="405" ht="13.5" customHeight="1" spans="1:1">
      <c r="A405" s="21"/>
    </row>
    <row r="406" ht="13.5" customHeight="1" spans="1:1">
      <c r="A406" s="21"/>
    </row>
    <row r="407" ht="13.5" customHeight="1" spans="1:1">
      <c r="A407" s="21"/>
    </row>
    <row r="408" ht="13.5" customHeight="1" spans="1:1">
      <c r="A408" s="21"/>
    </row>
    <row r="409" ht="13.5" customHeight="1" spans="1:1">
      <c r="A409" s="21"/>
    </row>
    <row r="410" ht="13.5" customHeight="1" spans="1:1">
      <c r="A410" s="21"/>
    </row>
    <row r="411" ht="13.5" customHeight="1" spans="1:1">
      <c r="A411" s="21"/>
    </row>
    <row r="412" ht="13.5" customHeight="1" spans="1:1">
      <c r="A412" s="21"/>
    </row>
    <row r="413" ht="13.5" customHeight="1" spans="1:1">
      <c r="A413" s="21"/>
    </row>
    <row r="414" ht="13.5" customHeight="1" spans="1:1">
      <c r="A414" s="21"/>
    </row>
    <row r="415" ht="13.5" customHeight="1" spans="1:1">
      <c r="A415" s="21"/>
    </row>
    <row r="416" ht="13.5" customHeight="1" spans="1:1">
      <c r="A416" s="21"/>
    </row>
    <row r="417" ht="13.5" customHeight="1" spans="1:1">
      <c r="A417" s="21"/>
    </row>
    <row r="418" ht="13.5" customHeight="1" spans="1:1">
      <c r="A418" s="21"/>
    </row>
    <row r="419" ht="13.5" customHeight="1" spans="1:1">
      <c r="A419" s="21"/>
    </row>
    <row r="420" ht="13.5" customHeight="1" spans="1:1">
      <c r="A420" s="21"/>
    </row>
    <row r="421" ht="13.5" customHeight="1" spans="1:1">
      <c r="A421" s="21"/>
    </row>
    <row r="422" ht="13.5" customHeight="1" spans="1:1">
      <c r="A422" s="21"/>
    </row>
    <row r="423" ht="13.5" customHeight="1" spans="1:1">
      <c r="A423" s="21"/>
    </row>
    <row r="424" ht="13.5" customHeight="1" spans="1:1">
      <c r="A424" s="21"/>
    </row>
    <row r="425" ht="13.5" customHeight="1" spans="1:1">
      <c r="A425" s="21"/>
    </row>
    <row r="426" ht="13.5" customHeight="1" spans="1:1">
      <c r="A426" s="21"/>
    </row>
    <row r="427" ht="13.5" customHeight="1" spans="1:1">
      <c r="A427" s="21"/>
    </row>
    <row r="428" ht="13.5" customHeight="1" spans="1:1">
      <c r="A428" s="21"/>
    </row>
    <row r="429" ht="13.5" customHeight="1" spans="1:1">
      <c r="A429" s="21"/>
    </row>
    <row r="430" ht="13.5" customHeight="1" spans="1:1">
      <c r="A430" s="21"/>
    </row>
    <row r="431" ht="13.5" customHeight="1" spans="1:1">
      <c r="A431" s="21"/>
    </row>
    <row r="432" ht="13.5" customHeight="1" spans="1:1">
      <c r="A432" s="21"/>
    </row>
    <row r="433" ht="13.5" customHeight="1" spans="1:1">
      <c r="A433" s="21"/>
    </row>
    <row r="434" ht="13.5" customHeight="1" spans="1:1">
      <c r="A434" s="21"/>
    </row>
    <row r="435" ht="13.5" customHeight="1" spans="1:1">
      <c r="A435" s="21"/>
    </row>
    <row r="436" ht="13.5" customHeight="1" spans="1:1">
      <c r="A436" s="21"/>
    </row>
    <row r="437" ht="13.5" customHeight="1" spans="1:1">
      <c r="A437" s="21"/>
    </row>
    <row r="438" ht="13.5" customHeight="1" spans="1:1">
      <c r="A438" s="21"/>
    </row>
    <row r="439" ht="13.5" customHeight="1" spans="1:1">
      <c r="A439" s="21"/>
    </row>
    <row r="440" ht="13.5" customHeight="1" spans="1:1">
      <c r="A440" s="21"/>
    </row>
    <row r="441" ht="13.5" customHeight="1" spans="1:1">
      <c r="A441" s="21"/>
    </row>
    <row r="442" ht="13.5" customHeight="1" spans="1:1">
      <c r="A442" s="21"/>
    </row>
    <row r="443" ht="13.5" customHeight="1" spans="1:1">
      <c r="A443" s="21"/>
    </row>
    <row r="444" ht="13.5" customHeight="1" spans="1:1">
      <c r="A444" s="21"/>
    </row>
    <row r="445" ht="13.5" customHeight="1" spans="1:1">
      <c r="A445" s="21"/>
    </row>
    <row r="446" ht="13.5" customHeight="1" spans="1:1">
      <c r="A446" s="21"/>
    </row>
    <row r="447" ht="13.5" customHeight="1" spans="1:1">
      <c r="A447" s="21"/>
    </row>
    <row r="448" ht="13.5" customHeight="1" spans="1:1">
      <c r="A448" s="21"/>
    </row>
    <row r="449" ht="13.5" customHeight="1" spans="1:1">
      <c r="A449" s="21"/>
    </row>
    <row r="450" ht="13.5" customHeight="1" spans="1:1">
      <c r="A450" s="21"/>
    </row>
    <row r="451" ht="13.5" customHeight="1" spans="1:1">
      <c r="A451" s="21"/>
    </row>
    <row r="452" ht="13.5" customHeight="1" spans="1:1">
      <c r="A452" s="21"/>
    </row>
    <row r="453" ht="13.5" customHeight="1" spans="1:1">
      <c r="A453" s="21"/>
    </row>
    <row r="454" ht="13.5" customHeight="1" spans="1:1">
      <c r="A454" s="21"/>
    </row>
    <row r="455" ht="13.5" customHeight="1" spans="1:1">
      <c r="A455" s="21"/>
    </row>
    <row r="456" ht="13.5" customHeight="1" spans="1:1">
      <c r="A456" s="21"/>
    </row>
    <row r="457" ht="13.5" customHeight="1" spans="1:1">
      <c r="A457" s="21"/>
    </row>
    <row r="458" ht="13.5" customHeight="1" spans="1:1">
      <c r="A458" s="21"/>
    </row>
    <row r="459" ht="13.5" customHeight="1" spans="1:1">
      <c r="A459" s="21"/>
    </row>
    <row r="460" ht="13.5" customHeight="1" spans="1:1">
      <c r="A460" s="21"/>
    </row>
    <row r="461" ht="13.5" customHeight="1" spans="1:1">
      <c r="A461" s="21"/>
    </row>
    <row r="462" ht="13.5" customHeight="1" spans="1:1">
      <c r="A462" s="21"/>
    </row>
    <row r="463" ht="13.5" customHeight="1" spans="1:1">
      <c r="A463" s="21"/>
    </row>
    <row r="464" ht="13.5" customHeight="1" spans="1:1">
      <c r="A464" s="21"/>
    </row>
    <row r="465" ht="13.5" customHeight="1" spans="1:1">
      <c r="A465" s="21"/>
    </row>
    <row r="466" ht="13.5" customHeight="1" spans="1:1">
      <c r="A466" s="21"/>
    </row>
    <row r="467" ht="13.5" customHeight="1" spans="1:1">
      <c r="A467" s="21"/>
    </row>
    <row r="468" ht="13.5" customHeight="1" spans="1:1">
      <c r="A468" s="21"/>
    </row>
    <row r="469" ht="13.5" customHeight="1" spans="1:1">
      <c r="A469" s="21"/>
    </row>
    <row r="470" ht="13.5" customHeight="1" spans="1:1">
      <c r="A470" s="21"/>
    </row>
    <row r="471" ht="13.5" customHeight="1" spans="1:1">
      <c r="A471" s="21"/>
    </row>
    <row r="472" ht="13.5" customHeight="1" spans="1:1">
      <c r="A472" s="21"/>
    </row>
    <row r="473" ht="13.5" customHeight="1" spans="1:1">
      <c r="A473" s="21"/>
    </row>
    <row r="474" ht="13.5" customHeight="1" spans="1:1">
      <c r="A474" s="21"/>
    </row>
    <row r="475" ht="13.5" customHeight="1" spans="1:1">
      <c r="A475" s="21"/>
    </row>
    <row r="476" ht="13.5" customHeight="1" spans="1:1">
      <c r="A476" s="21"/>
    </row>
    <row r="477" ht="13.5" customHeight="1" spans="1:1">
      <c r="A477" s="21"/>
    </row>
    <row r="478" ht="13.5" customHeight="1" spans="1:1">
      <c r="A478" s="21"/>
    </row>
    <row r="479" ht="13.5" customHeight="1" spans="1:1">
      <c r="A479" s="21"/>
    </row>
    <row r="480" ht="13.5" customHeight="1" spans="1:1">
      <c r="A480" s="21"/>
    </row>
    <row r="481" ht="13.5" customHeight="1" spans="1:1">
      <c r="A481" s="21"/>
    </row>
    <row r="482" ht="13.5" customHeight="1" spans="1:1">
      <c r="A482" s="21"/>
    </row>
    <row r="483" ht="13.5" customHeight="1" spans="1:1">
      <c r="A483" s="21"/>
    </row>
    <row r="484" ht="13.5" customHeight="1" spans="1:1">
      <c r="A484" s="21"/>
    </row>
    <row r="485" ht="13.5" customHeight="1" spans="1:1">
      <c r="A485" s="21"/>
    </row>
    <row r="486" ht="13.5" customHeight="1" spans="1:1">
      <c r="A486" s="21"/>
    </row>
    <row r="487" ht="13.5" customHeight="1" spans="1:1">
      <c r="A487" s="21"/>
    </row>
    <row r="488" ht="13.5" customHeight="1" spans="1:1">
      <c r="A488" s="21"/>
    </row>
    <row r="489" ht="13.5" customHeight="1" spans="1:1">
      <c r="A489" s="21"/>
    </row>
    <row r="490" ht="13.5" customHeight="1" spans="1:1">
      <c r="A490" s="21"/>
    </row>
    <row r="491" ht="13.5" customHeight="1" spans="1:1">
      <c r="A491" s="21"/>
    </row>
    <row r="492" ht="13.5" customHeight="1" spans="1:1">
      <c r="A492" s="21"/>
    </row>
    <row r="493" ht="13.5" customHeight="1" spans="1:1">
      <c r="A493" s="21"/>
    </row>
    <row r="494" ht="13.5" customHeight="1" spans="1:1">
      <c r="A494" s="21"/>
    </row>
    <row r="495" ht="13.5" customHeight="1" spans="1:1">
      <c r="A495" s="21"/>
    </row>
    <row r="496" ht="13.5" customHeight="1" spans="1:1">
      <c r="A496" s="21"/>
    </row>
    <row r="497" ht="13.5" customHeight="1" spans="1:1">
      <c r="A497" s="21"/>
    </row>
    <row r="498" ht="13.5" customHeight="1" spans="1:1">
      <c r="A498" s="21"/>
    </row>
    <row r="499" ht="13.5" customHeight="1" spans="1:1">
      <c r="A499" s="21"/>
    </row>
    <row r="500" ht="13.5" customHeight="1" spans="1:1">
      <c r="A500" s="21"/>
    </row>
    <row r="501" ht="13.5" customHeight="1" spans="1:1">
      <c r="A501" s="21"/>
    </row>
    <row r="502" ht="13.5" customHeight="1" spans="1:1">
      <c r="A502" s="21"/>
    </row>
    <row r="503" ht="13.5" customHeight="1" spans="1:1">
      <c r="A503" s="21"/>
    </row>
    <row r="504" ht="13.5" customHeight="1" spans="1:1">
      <c r="A504" s="21"/>
    </row>
    <row r="505" ht="13.5" customHeight="1" spans="1:1">
      <c r="A505" s="21"/>
    </row>
    <row r="506" ht="13.5" customHeight="1" spans="1:1">
      <c r="A506" s="21"/>
    </row>
    <row r="507" ht="13.5" customHeight="1" spans="1:1">
      <c r="A507" s="21"/>
    </row>
    <row r="508" ht="13.5" customHeight="1" spans="1:1">
      <c r="A508" s="21"/>
    </row>
    <row r="509" ht="13.5" customHeight="1" spans="1:1">
      <c r="A509" s="21"/>
    </row>
    <row r="510" ht="13.5" customHeight="1" spans="1:1">
      <c r="A510" s="21"/>
    </row>
    <row r="511" ht="13.5" customHeight="1" spans="1:1">
      <c r="A511" s="21"/>
    </row>
    <row r="512" ht="13.5" customHeight="1" spans="1:1">
      <c r="A512" s="21"/>
    </row>
    <row r="513" ht="13.5" customHeight="1" spans="1:1">
      <c r="A513" s="21"/>
    </row>
    <row r="514" ht="13.5" customHeight="1" spans="1:1">
      <c r="A514" s="21"/>
    </row>
    <row r="515" ht="13.5" customHeight="1" spans="1:1">
      <c r="A515" s="21"/>
    </row>
    <row r="516" ht="13.5" customHeight="1" spans="1:1">
      <c r="A516" s="21"/>
    </row>
    <row r="517" ht="13.5" customHeight="1" spans="1:1">
      <c r="A517" s="21"/>
    </row>
    <row r="518" ht="13.5" customHeight="1" spans="1:1">
      <c r="A518" s="21"/>
    </row>
    <row r="519" ht="13.5" customHeight="1" spans="1:1">
      <c r="A519" s="21"/>
    </row>
    <row r="520" ht="13.5" customHeight="1" spans="1:1">
      <c r="A520" s="21"/>
    </row>
    <row r="521" ht="13.5" customHeight="1" spans="1:1">
      <c r="A521" s="21"/>
    </row>
    <row r="522" ht="13.5" customHeight="1" spans="1:1">
      <c r="A522" s="21"/>
    </row>
    <row r="523" ht="13.5" customHeight="1" spans="1:1">
      <c r="A523" s="21"/>
    </row>
    <row r="524" ht="13.5" customHeight="1" spans="1:1">
      <c r="A524" s="21"/>
    </row>
    <row r="525" ht="13.5" customHeight="1" spans="1:1">
      <c r="A525" s="21"/>
    </row>
    <row r="526" ht="13.5" customHeight="1" spans="1:1">
      <c r="A526" s="21"/>
    </row>
    <row r="527" ht="13.5" customHeight="1" spans="1:1">
      <c r="A527" s="21"/>
    </row>
    <row r="528" ht="13.5" customHeight="1" spans="1:1">
      <c r="A528" s="21"/>
    </row>
    <row r="529" ht="13.5" customHeight="1" spans="1:1">
      <c r="A529" s="21"/>
    </row>
    <row r="530" ht="13.5" customHeight="1" spans="1:1">
      <c r="A530" s="21"/>
    </row>
    <row r="531" ht="13.5" customHeight="1" spans="1:1">
      <c r="A531" s="21"/>
    </row>
    <row r="532" ht="13.5" customHeight="1" spans="1:1">
      <c r="A532" s="21"/>
    </row>
    <row r="533" ht="13.5" customHeight="1" spans="1:1">
      <c r="A533" s="21"/>
    </row>
    <row r="534" ht="13.5" customHeight="1" spans="1:1">
      <c r="A534" s="21"/>
    </row>
    <row r="535" ht="13.5" customHeight="1" spans="1:1">
      <c r="A535" s="21"/>
    </row>
    <row r="536" ht="13.5" customHeight="1" spans="1:1">
      <c r="A536" s="21"/>
    </row>
    <row r="537" ht="13.5" customHeight="1" spans="1:1">
      <c r="A537" s="21"/>
    </row>
    <row r="538" ht="13.5" customHeight="1" spans="1:1">
      <c r="A538" s="21"/>
    </row>
    <row r="539" ht="13.5" customHeight="1" spans="1:1">
      <c r="A539" s="21"/>
    </row>
    <row r="540" ht="13.5" customHeight="1" spans="1:1">
      <c r="A540" s="21"/>
    </row>
    <row r="541" ht="13.5" customHeight="1" spans="1:1">
      <c r="A541" s="21"/>
    </row>
    <row r="542" ht="13.5" customHeight="1" spans="1:1">
      <c r="A542" s="21"/>
    </row>
    <row r="543" ht="13.5" customHeight="1" spans="1:1">
      <c r="A543" s="21"/>
    </row>
    <row r="544" ht="13.5" customHeight="1" spans="1:1">
      <c r="A544" s="21"/>
    </row>
    <row r="545" ht="13.5" customHeight="1" spans="1:1">
      <c r="A545" s="21"/>
    </row>
    <row r="546" ht="13.5" customHeight="1" spans="1:1">
      <c r="A546" s="21"/>
    </row>
    <row r="547" ht="13.5" customHeight="1" spans="1:1">
      <c r="A547" s="21"/>
    </row>
    <row r="548" ht="13.5" customHeight="1" spans="1:1">
      <c r="A548" s="21"/>
    </row>
    <row r="549" ht="13.5" customHeight="1" spans="1:1">
      <c r="A549" s="21"/>
    </row>
    <row r="550" ht="13.5" customHeight="1" spans="1:1">
      <c r="A550" s="21"/>
    </row>
    <row r="551" ht="13.5" customHeight="1" spans="1:1">
      <c r="A551" s="21"/>
    </row>
    <row r="552" ht="13.5" customHeight="1" spans="1:1">
      <c r="A552" s="21"/>
    </row>
    <row r="553" ht="13.5" customHeight="1" spans="1:1">
      <c r="A553" s="21"/>
    </row>
    <row r="554" ht="13.5" customHeight="1" spans="1:1">
      <c r="A554" s="21"/>
    </row>
    <row r="555" ht="13.5" customHeight="1" spans="1:1">
      <c r="A555" s="21"/>
    </row>
    <row r="556" ht="13.5" customHeight="1" spans="1:1">
      <c r="A556" s="21"/>
    </row>
    <row r="557" ht="13.5" customHeight="1" spans="1:1">
      <c r="A557" s="21"/>
    </row>
    <row r="558" ht="13.5" customHeight="1" spans="1:1">
      <c r="A558" s="21"/>
    </row>
    <row r="559" ht="13.5" customHeight="1" spans="1:1">
      <c r="A559" s="21"/>
    </row>
    <row r="560" ht="13.5" customHeight="1" spans="1:1">
      <c r="A560" s="21"/>
    </row>
    <row r="561" ht="13.5" customHeight="1" spans="1:1">
      <c r="A561" s="21"/>
    </row>
    <row r="562" ht="13.5" customHeight="1" spans="1:1">
      <c r="A562" s="21"/>
    </row>
    <row r="563" ht="13.5" customHeight="1" spans="1:1">
      <c r="A563" s="21"/>
    </row>
    <row r="564" ht="13.5" customHeight="1" spans="1:1">
      <c r="A564" s="21"/>
    </row>
    <row r="565" ht="13.5" customHeight="1" spans="1:1">
      <c r="A565" s="21"/>
    </row>
    <row r="566" ht="13.5" customHeight="1" spans="1:1">
      <c r="A566" s="21"/>
    </row>
    <row r="567" ht="13.5" customHeight="1" spans="1:1">
      <c r="A567" s="21"/>
    </row>
    <row r="568" ht="13.5" customHeight="1" spans="1:1">
      <c r="A568" s="21"/>
    </row>
    <row r="569" ht="13.5" customHeight="1" spans="1:1">
      <c r="A569" s="21"/>
    </row>
    <row r="570" ht="13.5" customHeight="1" spans="1:1">
      <c r="A570" s="21"/>
    </row>
    <row r="571" ht="13.5" customHeight="1" spans="1:1">
      <c r="A571" s="21"/>
    </row>
    <row r="572" ht="13.5" customHeight="1" spans="1:1">
      <c r="A572" s="21"/>
    </row>
    <row r="573" ht="13.5" customHeight="1" spans="1:1">
      <c r="A573" s="21"/>
    </row>
    <row r="574" ht="13.5" customHeight="1" spans="1:1">
      <c r="A574" s="21"/>
    </row>
    <row r="575" ht="13.5" customHeight="1" spans="1:1">
      <c r="A575" s="21"/>
    </row>
    <row r="576" ht="13.5" customHeight="1" spans="1:1">
      <c r="A576" s="21"/>
    </row>
    <row r="577" ht="13.5" customHeight="1" spans="1:1">
      <c r="A577" s="21"/>
    </row>
    <row r="578" ht="13.5" customHeight="1" spans="1:1">
      <c r="A578" s="21"/>
    </row>
    <row r="579" ht="13.5" customHeight="1" spans="1:1">
      <c r="A579" s="21"/>
    </row>
    <row r="580" ht="13.5" customHeight="1" spans="1:1">
      <c r="A580" s="21"/>
    </row>
    <row r="581" ht="13.5" customHeight="1" spans="1:1">
      <c r="A581" s="21"/>
    </row>
    <row r="582" ht="13.5" customHeight="1" spans="1:1">
      <c r="A582" s="21"/>
    </row>
    <row r="583" ht="13.5" customHeight="1" spans="1:1">
      <c r="A583" s="21"/>
    </row>
    <row r="584" ht="13.5" customHeight="1" spans="1:1">
      <c r="A584" s="21"/>
    </row>
    <row r="585" ht="13.5" customHeight="1" spans="1:1">
      <c r="A585" s="21"/>
    </row>
    <row r="586" ht="13.5" customHeight="1" spans="1:1">
      <c r="A586" s="21"/>
    </row>
    <row r="587" ht="13.5" customHeight="1" spans="1:1">
      <c r="A587" s="21"/>
    </row>
    <row r="588" ht="13.5" customHeight="1" spans="1:1">
      <c r="A588" s="21"/>
    </row>
    <row r="589" ht="13.5" customHeight="1" spans="1:1">
      <c r="A589" s="21"/>
    </row>
    <row r="590" ht="13.5" customHeight="1" spans="1:1">
      <c r="A590" s="21"/>
    </row>
    <row r="591" ht="13.5" customHeight="1" spans="1:1">
      <c r="A591" s="21"/>
    </row>
    <row r="592" ht="13.5" customHeight="1" spans="1:1">
      <c r="A592" s="21"/>
    </row>
    <row r="593" ht="13.5" customHeight="1" spans="1:1">
      <c r="A593" s="21"/>
    </row>
    <row r="594" ht="13.5" customHeight="1" spans="1:1">
      <c r="A594" s="21"/>
    </row>
    <row r="595" ht="13.5" customHeight="1" spans="1:1">
      <c r="A595" s="21"/>
    </row>
    <row r="596" ht="13.5" customHeight="1" spans="1:1">
      <c r="A596" s="21"/>
    </row>
    <row r="597" ht="13.5" customHeight="1" spans="1:1">
      <c r="A597" s="21"/>
    </row>
    <row r="598" ht="13.5" customHeight="1" spans="1:1">
      <c r="A598" s="21"/>
    </row>
    <row r="599" ht="13.5" customHeight="1" spans="1:1">
      <c r="A599" s="21"/>
    </row>
    <row r="600" ht="13.5" customHeight="1" spans="1:1">
      <c r="A600" s="21"/>
    </row>
    <row r="601" ht="13.5" customHeight="1" spans="1:1">
      <c r="A601" s="21"/>
    </row>
    <row r="602" ht="13.5" customHeight="1" spans="1:1">
      <c r="A602" s="21"/>
    </row>
    <row r="603" ht="13.5" customHeight="1" spans="1:1">
      <c r="A603" s="21"/>
    </row>
    <row r="604" ht="13.5" customHeight="1" spans="1:1">
      <c r="A604" s="21"/>
    </row>
    <row r="605" ht="13.5" customHeight="1" spans="1:1">
      <c r="A605" s="21"/>
    </row>
    <row r="606" ht="13.5" customHeight="1" spans="1:1">
      <c r="A606" s="21"/>
    </row>
    <row r="607" ht="13.5" customHeight="1" spans="1:1">
      <c r="A607" s="21"/>
    </row>
    <row r="608" ht="13.5" customHeight="1" spans="1:1">
      <c r="A608" s="21"/>
    </row>
    <row r="609" ht="13.5" customHeight="1" spans="1:1">
      <c r="A609" s="21"/>
    </row>
    <row r="610" ht="13.5" customHeight="1" spans="1:1">
      <c r="A610" s="21"/>
    </row>
    <row r="611" ht="13.5" customHeight="1" spans="1:1">
      <c r="A611" s="21"/>
    </row>
    <row r="612" ht="13.5" customHeight="1" spans="1:1">
      <c r="A612" s="21"/>
    </row>
    <row r="613" ht="13.5" customHeight="1" spans="1:1">
      <c r="A613" s="21"/>
    </row>
    <row r="614" ht="13.5" customHeight="1" spans="1:1">
      <c r="A614" s="21"/>
    </row>
    <row r="615" ht="13.5" customHeight="1" spans="1:1">
      <c r="A615" s="21"/>
    </row>
    <row r="616" ht="13.5" customHeight="1" spans="1:1">
      <c r="A616" s="21"/>
    </row>
    <row r="617" ht="13.5" customHeight="1" spans="1:1">
      <c r="A617" s="21"/>
    </row>
    <row r="618" ht="13.5" customHeight="1" spans="1:1">
      <c r="A618" s="21"/>
    </row>
    <row r="619" ht="13.5" customHeight="1" spans="1:1">
      <c r="A619" s="21"/>
    </row>
    <row r="620" ht="13.5" customHeight="1" spans="1:1">
      <c r="A620" s="21"/>
    </row>
    <row r="621" ht="13.5" customHeight="1" spans="1:1">
      <c r="A621" s="21"/>
    </row>
    <row r="622" ht="13.5" customHeight="1" spans="1:1">
      <c r="A622" s="21"/>
    </row>
    <row r="623" ht="13.5" customHeight="1" spans="1:1">
      <c r="A623" s="21"/>
    </row>
    <row r="624" ht="13.5" customHeight="1" spans="1:1">
      <c r="A624" s="21"/>
    </row>
    <row r="625" ht="13.5" customHeight="1" spans="1:1">
      <c r="A625" s="21"/>
    </row>
    <row r="626" ht="13.5" customHeight="1" spans="1:1">
      <c r="A626" s="21"/>
    </row>
    <row r="627" ht="13.5" customHeight="1" spans="1:1">
      <c r="A627" s="21"/>
    </row>
    <row r="628" ht="13.5" customHeight="1" spans="1:1">
      <c r="A628" s="21"/>
    </row>
    <row r="629" ht="13.5" customHeight="1" spans="1:1">
      <c r="A629" s="21"/>
    </row>
    <row r="630" ht="13.5" customHeight="1" spans="1:1">
      <c r="A630" s="21"/>
    </row>
    <row r="631" ht="13.5" customHeight="1" spans="1:1">
      <c r="A631" s="21"/>
    </row>
    <row r="632" ht="13.5" customHeight="1" spans="1:1">
      <c r="A632" s="21"/>
    </row>
    <row r="633" ht="13.5" customHeight="1" spans="1:1">
      <c r="A633" s="21"/>
    </row>
    <row r="634" ht="13.5" customHeight="1" spans="1:1">
      <c r="A634" s="21"/>
    </row>
    <row r="635" ht="13.5" customHeight="1" spans="1:1">
      <c r="A635" s="21"/>
    </row>
    <row r="636" ht="13.5" customHeight="1" spans="1:1">
      <c r="A636" s="21"/>
    </row>
    <row r="637" ht="13.5" customHeight="1" spans="1:1">
      <c r="A637" s="21"/>
    </row>
    <row r="638" ht="13.5" customHeight="1" spans="1:1">
      <c r="A638" s="21"/>
    </row>
    <row r="639" ht="13.5" customHeight="1" spans="1:1">
      <c r="A639" s="21"/>
    </row>
    <row r="640" ht="13.5" customHeight="1" spans="1:1">
      <c r="A640" s="21"/>
    </row>
    <row r="641" ht="13.5" customHeight="1" spans="1:1">
      <c r="A641" s="21"/>
    </row>
    <row r="642" ht="13.5" customHeight="1" spans="1:1">
      <c r="A642" s="21"/>
    </row>
    <row r="643" ht="13.5" customHeight="1" spans="1:1">
      <c r="A643" s="21"/>
    </row>
    <row r="644" ht="13.5" customHeight="1" spans="1:1">
      <c r="A644" s="21"/>
    </row>
    <row r="645" ht="13.5" customHeight="1" spans="1:1">
      <c r="A645" s="21"/>
    </row>
    <row r="646" ht="13.5" customHeight="1" spans="1:1">
      <c r="A646" s="21"/>
    </row>
    <row r="647" ht="13.5" customHeight="1" spans="1:1">
      <c r="A647" s="21"/>
    </row>
    <row r="648" ht="13.5" customHeight="1" spans="1:1">
      <c r="A648" s="21"/>
    </row>
    <row r="649" ht="13.5" customHeight="1" spans="1:1">
      <c r="A649" s="21"/>
    </row>
    <row r="650" ht="13.5" customHeight="1" spans="1:1">
      <c r="A650" s="21"/>
    </row>
    <row r="651" ht="13.5" customHeight="1" spans="1:1">
      <c r="A651" s="21"/>
    </row>
    <row r="652" ht="13.5" customHeight="1" spans="1:1">
      <c r="A652" s="21"/>
    </row>
    <row r="653" ht="13.5" customHeight="1" spans="1:1">
      <c r="A653" s="21"/>
    </row>
    <row r="654" ht="13.5" customHeight="1" spans="1:1">
      <c r="A654" s="21"/>
    </row>
    <row r="655" ht="13.5" customHeight="1" spans="1:1">
      <c r="A655" s="21"/>
    </row>
    <row r="656" ht="13.5" customHeight="1" spans="1:1">
      <c r="A656" s="21"/>
    </row>
    <row r="657" ht="13.5" customHeight="1" spans="1:1">
      <c r="A657" s="21"/>
    </row>
    <row r="658" ht="13.5" customHeight="1" spans="1:1">
      <c r="A658" s="21"/>
    </row>
    <row r="659" ht="13.5" customHeight="1" spans="1:1">
      <c r="A659" s="21"/>
    </row>
    <row r="660" ht="13.5" customHeight="1" spans="1:1">
      <c r="A660" s="21"/>
    </row>
    <row r="661" ht="13.5" customHeight="1" spans="1:1">
      <c r="A661" s="21"/>
    </row>
    <row r="662" ht="13.5" customHeight="1" spans="1:1">
      <c r="A662" s="21"/>
    </row>
    <row r="663" ht="13.5" customHeight="1" spans="1:1">
      <c r="A663" s="21"/>
    </row>
    <row r="664" ht="13.5" customHeight="1" spans="1:1">
      <c r="A664" s="21"/>
    </row>
    <row r="665" ht="13.5" customHeight="1" spans="1:1">
      <c r="A665" s="21"/>
    </row>
    <row r="666" ht="13.5" customHeight="1" spans="1:1">
      <c r="A666" s="21"/>
    </row>
    <row r="667" ht="13.5" customHeight="1" spans="1:1">
      <c r="A667" s="21"/>
    </row>
    <row r="668" ht="13.5" customHeight="1" spans="1:1">
      <c r="A668" s="21"/>
    </row>
    <row r="669" ht="13.5" customHeight="1" spans="1:1">
      <c r="A669" s="21"/>
    </row>
    <row r="670" ht="13.5" customHeight="1" spans="1:1">
      <c r="A670" s="21"/>
    </row>
    <row r="671" ht="13.5" customHeight="1" spans="1:1">
      <c r="A671" s="21"/>
    </row>
    <row r="672" ht="13.5" customHeight="1" spans="1:1">
      <c r="A672" s="21"/>
    </row>
    <row r="673" ht="13.5" customHeight="1" spans="1:1">
      <c r="A673" s="21"/>
    </row>
    <row r="674" ht="13.5" customHeight="1" spans="1:1">
      <c r="A674" s="21"/>
    </row>
    <row r="675" ht="13.5" customHeight="1" spans="1:1">
      <c r="A675" s="21"/>
    </row>
    <row r="676" ht="13.5" customHeight="1" spans="1:1">
      <c r="A676" s="21"/>
    </row>
    <row r="677" ht="13.5" customHeight="1" spans="1:1">
      <c r="A677" s="21"/>
    </row>
    <row r="678" ht="13.5" customHeight="1" spans="1:1">
      <c r="A678" s="21"/>
    </row>
    <row r="679" ht="13.5" customHeight="1" spans="1:1">
      <c r="A679" s="21"/>
    </row>
    <row r="680" ht="13.5" customHeight="1" spans="1:1">
      <c r="A680" s="21"/>
    </row>
    <row r="681" ht="13.5" customHeight="1" spans="1:1">
      <c r="A681" s="21"/>
    </row>
    <row r="682" ht="13.5" customHeight="1" spans="1:1">
      <c r="A682" s="21"/>
    </row>
    <row r="683" ht="13.5" customHeight="1" spans="1:1">
      <c r="A683" s="21"/>
    </row>
    <row r="684" ht="13.5" customHeight="1" spans="1:1">
      <c r="A684" s="21"/>
    </row>
    <row r="685" ht="13.5" customHeight="1" spans="1:1">
      <c r="A685" s="21"/>
    </row>
    <row r="686" ht="13.5" customHeight="1" spans="1:1">
      <c r="A686" s="21"/>
    </row>
    <row r="687" ht="13.5" customHeight="1" spans="1:1">
      <c r="A687" s="21"/>
    </row>
    <row r="688" ht="13.5" customHeight="1" spans="1:1">
      <c r="A688" s="21"/>
    </row>
    <row r="689" ht="13.5" customHeight="1" spans="1:1">
      <c r="A689" s="21"/>
    </row>
    <row r="690" ht="13.5" customHeight="1" spans="1:1">
      <c r="A690" s="21"/>
    </row>
    <row r="691" ht="13.5" customHeight="1" spans="1:1">
      <c r="A691" s="21"/>
    </row>
    <row r="692" ht="13.5" customHeight="1" spans="1:1">
      <c r="A692" s="21"/>
    </row>
    <row r="693" ht="13.5" customHeight="1" spans="1:1">
      <c r="A693" s="21"/>
    </row>
    <row r="694" ht="13.5" customHeight="1" spans="1:1">
      <c r="A694" s="21"/>
    </row>
    <row r="695" ht="13.5" customHeight="1" spans="1:1">
      <c r="A695" s="21"/>
    </row>
    <row r="696" ht="13.5" customHeight="1" spans="1:1">
      <c r="A696" s="21"/>
    </row>
    <row r="697" ht="13.5" customHeight="1" spans="1:1">
      <c r="A697" s="21"/>
    </row>
    <row r="698" ht="13.5" customHeight="1" spans="1:1">
      <c r="A698" s="21"/>
    </row>
    <row r="699" ht="13.5" customHeight="1" spans="1:1">
      <c r="A699" s="21"/>
    </row>
    <row r="700" ht="13.5" customHeight="1" spans="1:1">
      <c r="A700" s="21"/>
    </row>
    <row r="701" ht="13.5" customHeight="1" spans="1:1">
      <c r="A701" s="21"/>
    </row>
    <row r="702" ht="13.5" customHeight="1" spans="1:1">
      <c r="A702" s="21"/>
    </row>
    <row r="703" ht="13.5" customHeight="1" spans="1:1">
      <c r="A703" s="21"/>
    </row>
    <row r="704" ht="13.5" customHeight="1" spans="1:1">
      <c r="A704" s="21"/>
    </row>
    <row r="705" ht="13.5" customHeight="1" spans="1:1">
      <c r="A705" s="21"/>
    </row>
    <row r="706" ht="13.5" customHeight="1" spans="1:1">
      <c r="A706" s="21"/>
    </row>
    <row r="707" ht="13.5" customHeight="1" spans="1:1">
      <c r="A707" s="21"/>
    </row>
    <row r="708" ht="13.5" customHeight="1" spans="1:1">
      <c r="A708" s="21"/>
    </row>
    <row r="709" ht="13.5" customHeight="1" spans="1:1">
      <c r="A709" s="21"/>
    </row>
    <row r="710" ht="13.5" customHeight="1" spans="1:1">
      <c r="A710" s="21"/>
    </row>
    <row r="711" ht="13.5" customHeight="1" spans="1:1">
      <c r="A711" s="21"/>
    </row>
    <row r="712" ht="13.5" customHeight="1" spans="1:1">
      <c r="A712" s="21"/>
    </row>
    <row r="713" ht="13.5" customHeight="1" spans="1:1">
      <c r="A713" s="21"/>
    </row>
    <row r="714" ht="13.5" customHeight="1" spans="1:1">
      <c r="A714" s="21"/>
    </row>
    <row r="715" ht="13.5" customHeight="1" spans="1:1">
      <c r="A715" s="21"/>
    </row>
    <row r="716" ht="13.5" customHeight="1" spans="1:1">
      <c r="A716" s="21"/>
    </row>
    <row r="717" ht="13.5" customHeight="1" spans="1:1">
      <c r="A717" s="21"/>
    </row>
    <row r="718" ht="13.5" customHeight="1" spans="1:1">
      <c r="A718" s="21"/>
    </row>
    <row r="719" ht="13.5" customHeight="1" spans="1:1">
      <c r="A719" s="21"/>
    </row>
    <row r="720" ht="13.5" customHeight="1" spans="1:1">
      <c r="A720" s="21"/>
    </row>
    <row r="721" ht="13.5" customHeight="1" spans="1:1">
      <c r="A721" s="21"/>
    </row>
    <row r="722" ht="13.5" customHeight="1" spans="1:1">
      <c r="A722" s="21"/>
    </row>
    <row r="723" ht="13.5" customHeight="1" spans="1:1">
      <c r="A723" s="21"/>
    </row>
    <row r="724" ht="13.5" customHeight="1" spans="1:1">
      <c r="A724" s="21"/>
    </row>
    <row r="725" ht="13.5" customHeight="1" spans="1:1">
      <c r="A725" s="21"/>
    </row>
    <row r="726" ht="13.5" customHeight="1" spans="1:1">
      <c r="A726" s="21"/>
    </row>
    <row r="727" ht="13.5" customHeight="1" spans="1:1">
      <c r="A727" s="21"/>
    </row>
    <row r="728" ht="13.5" customHeight="1" spans="1:1">
      <c r="A728" s="21"/>
    </row>
    <row r="729" ht="13.5" customHeight="1" spans="1:1">
      <c r="A729" s="21"/>
    </row>
    <row r="730" ht="13.5" customHeight="1" spans="1:1">
      <c r="A730" s="21"/>
    </row>
    <row r="731" ht="13.5" customHeight="1" spans="1:1">
      <c r="A731" s="21"/>
    </row>
    <row r="732" ht="13.5" customHeight="1" spans="1:1">
      <c r="A732" s="21"/>
    </row>
    <row r="733" ht="13.5" customHeight="1" spans="1:1">
      <c r="A733" s="21"/>
    </row>
    <row r="734" ht="13.5" customHeight="1" spans="1:1">
      <c r="A734" s="21"/>
    </row>
    <row r="735" ht="13.5" customHeight="1" spans="1:1">
      <c r="A735" s="21"/>
    </row>
    <row r="736" ht="13.5" customHeight="1" spans="1:1">
      <c r="A736" s="21"/>
    </row>
    <row r="737" ht="13.5" customHeight="1" spans="1:1">
      <c r="A737" s="21"/>
    </row>
    <row r="738" ht="13.5" customHeight="1" spans="1:1">
      <c r="A738" s="21"/>
    </row>
    <row r="739" ht="13.5" customHeight="1" spans="1:1">
      <c r="A739" s="21"/>
    </row>
    <row r="740" ht="13.5" customHeight="1" spans="1:1">
      <c r="A740" s="21"/>
    </row>
    <row r="741" ht="13.5" customHeight="1" spans="1:1">
      <c r="A741" s="21"/>
    </row>
    <row r="742" ht="13.5" customHeight="1" spans="1:1">
      <c r="A742" s="21"/>
    </row>
    <row r="743" ht="13.5" customHeight="1" spans="1:1">
      <c r="A743" s="21"/>
    </row>
    <row r="744" ht="13.5" customHeight="1" spans="1:1">
      <c r="A744" s="21"/>
    </row>
    <row r="745" ht="13.5" customHeight="1" spans="1:1">
      <c r="A745" s="21"/>
    </row>
    <row r="746" ht="13.5" customHeight="1" spans="1:1">
      <c r="A746" s="21"/>
    </row>
    <row r="747" ht="13.5" customHeight="1" spans="1:1">
      <c r="A747" s="21"/>
    </row>
    <row r="748" ht="13.5" customHeight="1" spans="1:1">
      <c r="A748" s="21"/>
    </row>
    <row r="749" ht="13.5" customHeight="1" spans="1:1">
      <c r="A749" s="21"/>
    </row>
    <row r="750" ht="13.5" customHeight="1" spans="1:1">
      <c r="A750" s="21"/>
    </row>
    <row r="751" ht="13.5" customHeight="1" spans="1:1">
      <c r="A751" s="21"/>
    </row>
    <row r="752" ht="13.5" customHeight="1" spans="1:1">
      <c r="A752" s="21"/>
    </row>
    <row r="753" ht="13.5" customHeight="1" spans="1:1">
      <c r="A753" s="21"/>
    </row>
    <row r="754" ht="13.5" customHeight="1" spans="1:1">
      <c r="A754" s="21"/>
    </row>
    <row r="755" ht="13.5" customHeight="1" spans="1:1">
      <c r="A755" s="21"/>
    </row>
    <row r="756" ht="13.5" customHeight="1" spans="1:1">
      <c r="A756" s="21"/>
    </row>
    <row r="757" ht="13.5" customHeight="1" spans="1:1">
      <c r="A757" s="21"/>
    </row>
    <row r="758" ht="13.5" customHeight="1" spans="1:1">
      <c r="A758" s="21"/>
    </row>
    <row r="759" ht="13.5" customHeight="1" spans="1:1">
      <c r="A759" s="21"/>
    </row>
    <row r="760" ht="13.5" customHeight="1" spans="1:1">
      <c r="A760" s="21"/>
    </row>
    <row r="761" ht="13.5" customHeight="1" spans="1:1">
      <c r="A761" s="21"/>
    </row>
    <row r="762" ht="13.5" customHeight="1" spans="1:1">
      <c r="A762" s="21"/>
    </row>
    <row r="763" ht="13.5" customHeight="1" spans="1:1">
      <c r="A763" s="21"/>
    </row>
    <row r="764" ht="13.5" customHeight="1" spans="1:1">
      <c r="A764" s="21"/>
    </row>
    <row r="765" ht="13.5" customHeight="1" spans="1:1">
      <c r="A765" s="21"/>
    </row>
    <row r="766" ht="13.5" customHeight="1" spans="1:1">
      <c r="A766" s="21"/>
    </row>
    <row r="767" ht="13.5" customHeight="1" spans="1:1">
      <c r="A767" s="21"/>
    </row>
    <row r="768" ht="13.5" customHeight="1" spans="1:1">
      <c r="A768" s="21"/>
    </row>
    <row r="769" ht="13.5" customHeight="1" spans="1:1">
      <c r="A769" s="21"/>
    </row>
    <row r="770" ht="13.5" customHeight="1" spans="1:1">
      <c r="A770" s="21"/>
    </row>
    <row r="771" ht="13.5" customHeight="1" spans="1:1">
      <c r="A771" s="21"/>
    </row>
    <row r="772" ht="13.5" customHeight="1" spans="1:1">
      <c r="A772" s="21"/>
    </row>
    <row r="773" ht="13.5" customHeight="1" spans="1:1">
      <c r="A773" s="21"/>
    </row>
    <row r="774" ht="13.5" customHeight="1" spans="1:1">
      <c r="A774" s="21"/>
    </row>
    <row r="775" ht="13.5" customHeight="1" spans="1:1">
      <c r="A775" s="21"/>
    </row>
    <row r="776" ht="13.5" customHeight="1" spans="1:1">
      <c r="A776" s="21"/>
    </row>
    <row r="777" ht="13.5" customHeight="1" spans="1:1">
      <c r="A777" s="21"/>
    </row>
    <row r="778" ht="13.5" customHeight="1" spans="1:1">
      <c r="A778" s="21"/>
    </row>
    <row r="779" ht="13.5" customHeight="1" spans="1:1">
      <c r="A779" s="21"/>
    </row>
    <row r="780" ht="13.5" customHeight="1" spans="1:1">
      <c r="A780" s="21"/>
    </row>
    <row r="781" ht="13.5" customHeight="1" spans="1:1">
      <c r="A781" s="21"/>
    </row>
    <row r="782" ht="13.5" customHeight="1" spans="1:1">
      <c r="A782" s="21"/>
    </row>
    <row r="783" ht="13.5" customHeight="1" spans="1:1">
      <c r="A783" s="21"/>
    </row>
    <row r="784" ht="13.5" customHeight="1" spans="1:1">
      <c r="A784" s="21"/>
    </row>
    <row r="785" ht="13.5" customHeight="1" spans="1:1">
      <c r="A785" s="21"/>
    </row>
    <row r="786" ht="13.5" customHeight="1" spans="1:1">
      <c r="A786" s="21"/>
    </row>
    <row r="787" ht="13.5" customHeight="1" spans="1:1">
      <c r="A787" s="21"/>
    </row>
    <row r="788" ht="13.5" customHeight="1" spans="1:1">
      <c r="A788" s="21"/>
    </row>
    <row r="789" ht="13.5" customHeight="1" spans="1:1">
      <c r="A789" s="21"/>
    </row>
    <row r="790" ht="13.5" customHeight="1" spans="1:1">
      <c r="A790" s="21"/>
    </row>
    <row r="791" ht="13.5" customHeight="1" spans="1:1">
      <c r="A791" s="21"/>
    </row>
    <row r="792" ht="13.5" customHeight="1" spans="1:1">
      <c r="A792" s="21"/>
    </row>
    <row r="793" ht="13.5" customHeight="1" spans="1:1">
      <c r="A793" s="21"/>
    </row>
    <row r="794" ht="13.5" customHeight="1" spans="1:1">
      <c r="A794" s="21"/>
    </row>
    <row r="795" ht="13.5" customHeight="1" spans="1:1">
      <c r="A795" s="21"/>
    </row>
    <row r="796" ht="13.5" customHeight="1" spans="1:1">
      <c r="A796" s="21"/>
    </row>
    <row r="797" ht="13.5" customHeight="1" spans="1:1">
      <c r="A797" s="21"/>
    </row>
    <row r="798" ht="13.5" customHeight="1" spans="1:1">
      <c r="A798" s="21"/>
    </row>
    <row r="799" ht="13.5" customHeight="1" spans="1:1">
      <c r="A799" s="21"/>
    </row>
    <row r="800" ht="13.5" customHeight="1" spans="1:1">
      <c r="A800" s="21"/>
    </row>
    <row r="801" ht="13.5" customHeight="1" spans="1:1">
      <c r="A801" s="21"/>
    </row>
    <row r="802" ht="13.5" customHeight="1" spans="1:1">
      <c r="A802" s="21"/>
    </row>
    <row r="803" ht="13.5" customHeight="1" spans="1:1">
      <c r="A803" s="21"/>
    </row>
    <row r="804" ht="13.5" customHeight="1" spans="1:1">
      <c r="A804" s="21"/>
    </row>
    <row r="805" ht="13.5" customHeight="1" spans="1:1">
      <c r="A805" s="21"/>
    </row>
    <row r="806" ht="13.5" customHeight="1" spans="1:1">
      <c r="A806" s="21"/>
    </row>
    <row r="807" ht="13.5" customHeight="1" spans="1:1">
      <c r="A807" s="21"/>
    </row>
    <row r="808" ht="13.5" customHeight="1" spans="1:1">
      <c r="A808" s="21"/>
    </row>
    <row r="809" ht="13.5" customHeight="1" spans="1:1">
      <c r="A809" s="21"/>
    </row>
    <row r="810" ht="13.5" customHeight="1" spans="1:1">
      <c r="A810" s="21"/>
    </row>
    <row r="811" ht="13.5" customHeight="1" spans="1:1">
      <c r="A811" s="21"/>
    </row>
    <row r="812" ht="13.5" customHeight="1" spans="1:1">
      <c r="A812" s="21"/>
    </row>
    <row r="813" ht="13.5" customHeight="1" spans="1:1">
      <c r="A813" s="21"/>
    </row>
    <row r="814" ht="13.5" customHeight="1" spans="1:1">
      <c r="A814" s="21"/>
    </row>
    <row r="815" ht="13.5" customHeight="1" spans="1:1">
      <c r="A815" s="21"/>
    </row>
    <row r="816" ht="13.5" customHeight="1" spans="1:1">
      <c r="A816" s="21"/>
    </row>
    <row r="817" ht="13.5" customHeight="1" spans="1:1">
      <c r="A817" s="21"/>
    </row>
    <row r="818" ht="13.5" customHeight="1" spans="1:1">
      <c r="A818" s="21"/>
    </row>
    <row r="819" ht="13.5" customHeight="1" spans="1:1">
      <c r="A819" s="21"/>
    </row>
    <row r="820" ht="13.5" customHeight="1" spans="1:1">
      <c r="A820" s="21"/>
    </row>
    <row r="821" ht="13.5" customHeight="1" spans="1:1">
      <c r="A821" s="21"/>
    </row>
    <row r="822" ht="13.5" customHeight="1" spans="1:1">
      <c r="A822" s="21"/>
    </row>
    <row r="823" ht="13.5" customHeight="1" spans="1:1">
      <c r="A823" s="21"/>
    </row>
    <row r="824" ht="13.5" customHeight="1" spans="1:1">
      <c r="A824" s="21"/>
    </row>
    <row r="825" ht="13.5" customHeight="1" spans="1:1">
      <c r="A825" s="21"/>
    </row>
    <row r="826" ht="13.5" customHeight="1" spans="1:1">
      <c r="A826" s="21"/>
    </row>
    <row r="827" ht="13.5" customHeight="1" spans="1:1">
      <c r="A827" s="21"/>
    </row>
    <row r="828" ht="13.5" customHeight="1" spans="1:1">
      <c r="A828" s="21"/>
    </row>
    <row r="829" ht="13.5" customHeight="1" spans="1:1">
      <c r="A829" s="21"/>
    </row>
    <row r="830" ht="13.5" customHeight="1" spans="1:1">
      <c r="A830" s="21"/>
    </row>
    <row r="831" ht="13.5" customHeight="1" spans="1:1">
      <c r="A831" s="21"/>
    </row>
    <row r="832" ht="13.5" customHeight="1" spans="1:1">
      <c r="A832" s="21"/>
    </row>
    <row r="833" ht="13.5" customHeight="1" spans="1:1">
      <c r="A833" s="21"/>
    </row>
    <row r="834" ht="13.5" customHeight="1" spans="1:1">
      <c r="A834" s="21"/>
    </row>
    <row r="835" ht="13.5" customHeight="1" spans="1:1">
      <c r="A835" s="21"/>
    </row>
    <row r="836" ht="13.5" customHeight="1" spans="1:1">
      <c r="A836" s="21"/>
    </row>
    <row r="837" ht="13.5" customHeight="1" spans="1:1">
      <c r="A837" s="21"/>
    </row>
    <row r="838" ht="13.5" customHeight="1" spans="1:1">
      <c r="A838" s="21"/>
    </row>
    <row r="839" ht="13.5" customHeight="1" spans="1:1">
      <c r="A839" s="21"/>
    </row>
    <row r="840" ht="13.5" customHeight="1" spans="1:1">
      <c r="A840" s="21"/>
    </row>
    <row r="841" ht="13.5" customHeight="1" spans="1:1">
      <c r="A841" s="21"/>
    </row>
    <row r="842" ht="13.5" customHeight="1" spans="1:1">
      <c r="A842" s="21"/>
    </row>
    <row r="843" ht="13.5" customHeight="1" spans="1:1">
      <c r="A843" s="21"/>
    </row>
    <row r="844" ht="13.5" customHeight="1" spans="1:1">
      <c r="A844" s="21"/>
    </row>
    <row r="845" ht="13.5" customHeight="1" spans="1:1">
      <c r="A845" s="21"/>
    </row>
    <row r="846" ht="13.5" customHeight="1" spans="1:1">
      <c r="A846" s="21"/>
    </row>
    <row r="847" ht="13.5" customHeight="1" spans="1:1">
      <c r="A847" s="21"/>
    </row>
    <row r="848" ht="13.5" customHeight="1" spans="1:1">
      <c r="A848" s="21"/>
    </row>
    <row r="849" ht="13.5" customHeight="1" spans="1:1">
      <c r="A849" s="21"/>
    </row>
    <row r="850" ht="13.5" customHeight="1" spans="1:1">
      <c r="A850" s="21"/>
    </row>
    <row r="851" ht="13.5" customHeight="1" spans="1:1">
      <c r="A851" s="21"/>
    </row>
    <row r="852" ht="13.5" customHeight="1" spans="1:1">
      <c r="A852" s="21"/>
    </row>
    <row r="853" ht="13.5" customHeight="1" spans="1:1">
      <c r="A853" s="21"/>
    </row>
    <row r="854" ht="13.5" customHeight="1" spans="1:1">
      <c r="A854" s="21"/>
    </row>
    <row r="855" ht="13.5" customHeight="1" spans="1:1">
      <c r="A855" s="21"/>
    </row>
    <row r="856" ht="13.5" customHeight="1" spans="1:1">
      <c r="A856" s="21"/>
    </row>
    <row r="857" ht="13.5" customHeight="1" spans="1:1">
      <c r="A857" s="21"/>
    </row>
    <row r="858" ht="13.5" customHeight="1" spans="1:1">
      <c r="A858" s="21"/>
    </row>
    <row r="859" ht="13.5" customHeight="1" spans="1:1">
      <c r="A859" s="21"/>
    </row>
    <row r="860" ht="13.5" customHeight="1" spans="1:1">
      <c r="A860" s="21"/>
    </row>
    <row r="861" ht="13.5" customHeight="1" spans="1:1">
      <c r="A861" s="21"/>
    </row>
    <row r="862" ht="13.5" customHeight="1" spans="1:1">
      <c r="A862" s="21"/>
    </row>
    <row r="863" ht="13.5" customHeight="1" spans="1:1">
      <c r="A863" s="21"/>
    </row>
    <row r="864" ht="13.5" customHeight="1" spans="1:1">
      <c r="A864" s="21"/>
    </row>
    <row r="865" ht="13.5" customHeight="1" spans="1:1">
      <c r="A865" s="21"/>
    </row>
    <row r="866" ht="13.5" customHeight="1" spans="1:1">
      <c r="A866" s="21"/>
    </row>
    <row r="867" ht="13.5" customHeight="1" spans="1:1">
      <c r="A867" s="21"/>
    </row>
    <row r="868" ht="13.5" customHeight="1" spans="1:1">
      <c r="A868" s="21"/>
    </row>
    <row r="869" ht="13.5" customHeight="1" spans="1:1">
      <c r="A869" s="21"/>
    </row>
    <row r="870" ht="13.5" customHeight="1" spans="1:1">
      <c r="A870" s="21"/>
    </row>
    <row r="871" ht="13.5" customHeight="1" spans="1:1">
      <c r="A871" s="21"/>
    </row>
    <row r="872" ht="13.5" customHeight="1" spans="1:1">
      <c r="A872" s="21"/>
    </row>
    <row r="873" ht="13.5" customHeight="1" spans="1:1">
      <c r="A873" s="21"/>
    </row>
    <row r="874" ht="13.5" customHeight="1" spans="1:1">
      <c r="A874" s="21"/>
    </row>
    <row r="875" ht="13.5" customHeight="1" spans="1:1">
      <c r="A875" s="21"/>
    </row>
    <row r="876" ht="13.5" customHeight="1" spans="1:1">
      <c r="A876" s="21"/>
    </row>
    <row r="877" ht="13.5" customHeight="1" spans="1:1">
      <c r="A877" s="21"/>
    </row>
    <row r="878" ht="13.5" customHeight="1" spans="1:1">
      <c r="A878" s="21"/>
    </row>
    <row r="879" ht="13.5" customHeight="1" spans="1:1">
      <c r="A879" s="21"/>
    </row>
    <row r="880" ht="13.5" customHeight="1" spans="1:1">
      <c r="A880" s="21"/>
    </row>
    <row r="881" ht="13.5" customHeight="1" spans="1:1">
      <c r="A881" s="21"/>
    </row>
    <row r="882" ht="13.5" customHeight="1" spans="1:1">
      <c r="A882" s="21"/>
    </row>
    <row r="883" ht="13.5" customHeight="1" spans="1:1">
      <c r="A883" s="21"/>
    </row>
    <row r="884" ht="13.5" customHeight="1" spans="1:1">
      <c r="A884" s="21"/>
    </row>
    <row r="885" ht="13.5" customHeight="1" spans="1:1">
      <c r="A885" s="21"/>
    </row>
    <row r="886" ht="13.5" customHeight="1" spans="1:1">
      <c r="A886" s="21"/>
    </row>
    <row r="887" ht="13.5" customHeight="1" spans="1:1">
      <c r="A887" s="21"/>
    </row>
    <row r="888" ht="13.5" customHeight="1" spans="1:1">
      <c r="A888" s="21"/>
    </row>
    <row r="889" ht="13.5" customHeight="1" spans="1:1">
      <c r="A889" s="21"/>
    </row>
    <row r="890" ht="13.5" customHeight="1" spans="1:1">
      <c r="A890" s="21"/>
    </row>
    <row r="891" ht="13.5" customHeight="1" spans="1:1">
      <c r="A891" s="21"/>
    </row>
    <row r="892" ht="13.5" customHeight="1" spans="1:1">
      <c r="A892" s="21"/>
    </row>
    <row r="893" ht="13.5" customHeight="1" spans="1:1">
      <c r="A893" s="21"/>
    </row>
    <row r="894" ht="13.5" customHeight="1" spans="1:1">
      <c r="A894" s="21"/>
    </row>
    <row r="895" ht="13.5" customHeight="1" spans="1:1">
      <c r="A895" s="21"/>
    </row>
    <row r="896" ht="13.5" customHeight="1" spans="1:1">
      <c r="A896" s="21"/>
    </row>
    <row r="897" ht="13.5" customHeight="1" spans="1:1">
      <c r="A897" s="21"/>
    </row>
    <row r="898" ht="13.5" customHeight="1" spans="1:1">
      <c r="A898" s="21"/>
    </row>
    <row r="899" ht="13.5" customHeight="1" spans="1:1">
      <c r="A899" s="21"/>
    </row>
    <row r="900" ht="13.5" customHeight="1" spans="1:1">
      <c r="A900" s="21"/>
    </row>
    <row r="901" ht="13.5" customHeight="1" spans="1:1">
      <c r="A901" s="21"/>
    </row>
    <row r="902" ht="13.5" customHeight="1" spans="1:1">
      <c r="A902" s="21"/>
    </row>
    <row r="903" ht="13.5" customHeight="1" spans="1:1">
      <c r="A903" s="21"/>
    </row>
    <row r="904" ht="13.5" customHeight="1" spans="1:1">
      <c r="A904" s="21"/>
    </row>
    <row r="905" ht="13.5" customHeight="1" spans="1:1">
      <c r="A905" s="21"/>
    </row>
    <row r="906" ht="13.5" customHeight="1" spans="1:1">
      <c r="A906" s="21"/>
    </row>
    <row r="907" ht="13.5" customHeight="1" spans="1:1">
      <c r="A907" s="21"/>
    </row>
    <row r="908" ht="13.5" customHeight="1" spans="1:1">
      <c r="A908" s="21"/>
    </row>
    <row r="909" ht="13.5" customHeight="1" spans="1:1">
      <c r="A909" s="21"/>
    </row>
    <row r="910" ht="13.5" customHeight="1" spans="1:1">
      <c r="A910" s="21"/>
    </row>
    <row r="911" ht="13.5" customHeight="1" spans="1:1">
      <c r="A911" s="21"/>
    </row>
    <row r="912" ht="13.5" customHeight="1" spans="1:1">
      <c r="A912" s="21"/>
    </row>
    <row r="913" ht="13.5" customHeight="1" spans="1:1">
      <c r="A913" s="21"/>
    </row>
    <row r="914" ht="13.5" customHeight="1" spans="1:1">
      <c r="A914" s="21"/>
    </row>
    <row r="915" ht="13.5" customHeight="1" spans="1:1">
      <c r="A915" s="21"/>
    </row>
    <row r="916" ht="13.5" customHeight="1" spans="1:1">
      <c r="A916" s="21"/>
    </row>
    <row r="917" ht="13.5" customHeight="1" spans="1:1">
      <c r="A917" s="21"/>
    </row>
    <row r="918" ht="13.5" customHeight="1" spans="1:1">
      <c r="A918" s="21"/>
    </row>
    <row r="919" ht="13.5" customHeight="1" spans="1:1">
      <c r="A919" s="21"/>
    </row>
    <row r="920" ht="13.5" customHeight="1" spans="1:1">
      <c r="A920" s="21"/>
    </row>
    <row r="921" ht="13.5" customHeight="1" spans="1:1">
      <c r="A921" s="21"/>
    </row>
    <row r="922" ht="13.5" customHeight="1" spans="1:1">
      <c r="A922" s="21"/>
    </row>
    <row r="923" ht="13.5" customHeight="1" spans="1:1">
      <c r="A923" s="21"/>
    </row>
    <row r="924" ht="13.5" customHeight="1" spans="1:1">
      <c r="A924" s="21"/>
    </row>
    <row r="925" ht="13.5" customHeight="1" spans="1:1">
      <c r="A925" s="21"/>
    </row>
    <row r="926" ht="13.5" customHeight="1" spans="1:1">
      <c r="A926" s="21"/>
    </row>
    <row r="927" ht="13.5" customHeight="1" spans="1:1">
      <c r="A927" s="21"/>
    </row>
    <row r="928" ht="13.5" customHeight="1" spans="1:1">
      <c r="A928" s="21"/>
    </row>
    <row r="929" ht="13.5" customHeight="1" spans="1:1">
      <c r="A929" s="21"/>
    </row>
    <row r="930" ht="13.5" customHeight="1" spans="1:1">
      <c r="A930" s="21"/>
    </row>
    <row r="931" ht="13.5" customHeight="1" spans="1:1">
      <c r="A931" s="21"/>
    </row>
    <row r="932" ht="13.5" customHeight="1" spans="1:1">
      <c r="A932" s="21"/>
    </row>
    <row r="933" ht="13.5" customHeight="1" spans="1:1">
      <c r="A933" s="21"/>
    </row>
    <row r="934" ht="13.5" customHeight="1" spans="1:1">
      <c r="A934" s="21"/>
    </row>
    <row r="935" ht="13.5" customHeight="1" spans="1:1">
      <c r="A935" s="21"/>
    </row>
    <row r="936" ht="13.5" customHeight="1" spans="1:1">
      <c r="A936" s="21"/>
    </row>
    <row r="937" ht="13.5" customHeight="1" spans="1:1">
      <c r="A937" s="21"/>
    </row>
    <row r="938" ht="13.5" customHeight="1" spans="1:1">
      <c r="A938" s="21"/>
    </row>
    <row r="939" ht="13.5" customHeight="1" spans="1:1">
      <c r="A939" s="21"/>
    </row>
    <row r="940" ht="13.5" customHeight="1" spans="1:1">
      <c r="A940" s="21"/>
    </row>
    <row r="941" ht="13.5" customHeight="1" spans="1:1">
      <c r="A941" s="21"/>
    </row>
    <row r="942" ht="13.5" customHeight="1" spans="1:1">
      <c r="A942" s="21"/>
    </row>
    <row r="943" ht="13.5" customHeight="1" spans="1:1">
      <c r="A943" s="21"/>
    </row>
    <row r="944" ht="13.5" customHeight="1" spans="1:1">
      <c r="A944" s="21"/>
    </row>
    <row r="945" ht="13.5" customHeight="1" spans="1:1">
      <c r="A945" s="21"/>
    </row>
    <row r="946" ht="13.5" customHeight="1" spans="1:1">
      <c r="A946" s="21"/>
    </row>
    <row r="947" ht="13.5" customHeight="1" spans="1:1">
      <c r="A947" s="21"/>
    </row>
    <row r="948" ht="13.5" customHeight="1" spans="1:1">
      <c r="A948" s="21"/>
    </row>
    <row r="949" ht="13.5" customHeight="1" spans="1:1">
      <c r="A949" s="21"/>
    </row>
    <row r="950" ht="13.5" customHeight="1" spans="1:1">
      <c r="A950" s="21"/>
    </row>
    <row r="951" ht="13.5" customHeight="1" spans="1:1">
      <c r="A951" s="21"/>
    </row>
    <row r="952" ht="13.5" customHeight="1" spans="1:1">
      <c r="A952" s="21"/>
    </row>
    <row r="953" ht="13.5" customHeight="1" spans="1:1">
      <c r="A953" s="21"/>
    </row>
    <row r="954" ht="13.5" customHeight="1" spans="1:1">
      <c r="A954" s="21"/>
    </row>
    <row r="955" ht="13.5" customHeight="1" spans="1:1">
      <c r="A955" s="21"/>
    </row>
    <row r="956" ht="13.5" customHeight="1" spans="1:1">
      <c r="A956" s="21"/>
    </row>
    <row r="957" ht="13.5" customHeight="1" spans="1:1">
      <c r="A957" s="21"/>
    </row>
    <row r="958" ht="13.5" customHeight="1" spans="1:1">
      <c r="A958" s="21"/>
    </row>
    <row r="959" ht="13.5" customHeight="1" spans="1:1">
      <c r="A959" s="21"/>
    </row>
    <row r="960" ht="13.5" customHeight="1" spans="1:1">
      <c r="A960" s="21"/>
    </row>
    <row r="961" ht="13.5" customHeight="1" spans="1:1">
      <c r="A961" s="21"/>
    </row>
    <row r="962" ht="13.5" customHeight="1" spans="1:1">
      <c r="A962" s="21"/>
    </row>
    <row r="963" ht="13.5" customHeight="1" spans="1:1">
      <c r="A963" s="21"/>
    </row>
    <row r="964" ht="13.5" customHeight="1" spans="1:1">
      <c r="A964" s="21"/>
    </row>
    <row r="965" ht="13.5" customHeight="1" spans="1:1">
      <c r="A965" s="21"/>
    </row>
    <row r="966" ht="13.5" customHeight="1" spans="1:1">
      <c r="A966" s="21"/>
    </row>
    <row r="967" ht="13.5" customHeight="1" spans="1:1">
      <c r="A967" s="21"/>
    </row>
    <row r="968" ht="13.5" customHeight="1" spans="1:1">
      <c r="A968" s="21"/>
    </row>
    <row r="969" ht="13.5" customHeight="1" spans="1:1">
      <c r="A969" s="21"/>
    </row>
    <row r="970" ht="13.5" customHeight="1" spans="1:1">
      <c r="A970" s="21"/>
    </row>
    <row r="971" ht="13.5" customHeight="1" spans="1:1">
      <c r="A971" s="21"/>
    </row>
    <row r="972" ht="13.5" customHeight="1" spans="1:1">
      <c r="A972" s="21"/>
    </row>
    <row r="973" ht="13.5" customHeight="1" spans="1:1">
      <c r="A973" s="21"/>
    </row>
    <row r="974" ht="13.5" customHeight="1" spans="1:1">
      <c r="A974" s="21"/>
    </row>
    <row r="975" ht="13.5" customHeight="1" spans="1:1">
      <c r="A975" s="21"/>
    </row>
    <row r="976" ht="13.5" customHeight="1" spans="1:1">
      <c r="A976" s="21"/>
    </row>
    <row r="977" ht="13.5" customHeight="1" spans="1:1">
      <c r="A977" s="21"/>
    </row>
    <row r="978" ht="13.5" customHeight="1" spans="1:1">
      <c r="A978" s="21"/>
    </row>
    <row r="979" ht="13.5" customHeight="1" spans="1:1">
      <c r="A979" s="21"/>
    </row>
    <row r="980" ht="13.5" customHeight="1" spans="1:1">
      <c r="A980" s="21"/>
    </row>
    <row r="981" ht="13.5" customHeight="1" spans="1:1">
      <c r="A981" s="21"/>
    </row>
    <row r="982" ht="13.5" customHeight="1" spans="1:1">
      <c r="A982" s="21"/>
    </row>
    <row r="983" ht="13.5" customHeight="1" spans="1:1">
      <c r="A983" s="21"/>
    </row>
    <row r="984" ht="13.5" customHeight="1" spans="1:1">
      <c r="A984" s="21"/>
    </row>
    <row r="985" ht="13.5" customHeight="1" spans="1:1">
      <c r="A985" s="21"/>
    </row>
    <row r="986" ht="13.5" customHeight="1" spans="1:1">
      <c r="A986" s="21"/>
    </row>
    <row r="987" ht="13.5" customHeight="1" spans="1:1">
      <c r="A987" s="21"/>
    </row>
    <row r="988" ht="13.5" customHeight="1" spans="1:1">
      <c r="A988" s="21"/>
    </row>
    <row r="989" ht="13.5" customHeight="1" spans="1:1">
      <c r="A989" s="21"/>
    </row>
    <row r="990" ht="13.5" customHeight="1" spans="1:1">
      <c r="A990" s="21"/>
    </row>
    <row r="991" ht="13.5" customHeight="1" spans="1:1">
      <c r="A991" s="21"/>
    </row>
    <row r="992" ht="13.5" customHeight="1" spans="1:1">
      <c r="A992" s="21"/>
    </row>
    <row r="993" ht="13.5" customHeight="1" spans="1:1">
      <c r="A993" s="21"/>
    </row>
    <row r="994" ht="13.5" customHeight="1" spans="1:1">
      <c r="A994" s="21"/>
    </row>
    <row r="995" ht="13.5" customHeight="1" spans="1:1">
      <c r="A995" s="21"/>
    </row>
    <row r="996" ht="13.5" customHeight="1" spans="1:1">
      <c r="A996" s="21"/>
    </row>
    <row r="997" ht="13.5" customHeight="1" spans="1:1">
      <c r="A997" s="21"/>
    </row>
    <row r="998" ht="13.5" customHeight="1" spans="1:1">
      <c r="A998" s="21"/>
    </row>
    <row r="999" ht="13.5" customHeight="1" spans="1:1">
      <c r="A999" s="21"/>
    </row>
    <row r="1000" ht="13.5" customHeight="1" spans="1:1">
      <c r="A1000" s="21"/>
    </row>
  </sheetData>
  <pageMargins left="0.7" right="0.7" top="0.75" bottom="0.75" header="0" footer="0"/>
  <pageSetup paperSize="1" orientation="landscape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00"/>
  <sheetViews>
    <sheetView workbookViewId="0">
      <selection activeCell="A1" sqref="A1"/>
    </sheetView>
  </sheetViews>
  <sheetFormatPr defaultColWidth="14.4285714285714" defaultRowHeight="15" customHeight="1" outlineLevelCol="7"/>
  <cols>
    <col min="1" max="1" width="11.2857142857143" customWidth="1"/>
    <col min="2" max="2" width="16.2857142857143" customWidth="1"/>
    <col min="3" max="3" width="36.4285714285714" customWidth="1"/>
    <col min="4" max="4" width="11.2857142857143" customWidth="1"/>
    <col min="5" max="6" width="9.14285714285714" customWidth="1"/>
    <col min="7" max="7" width="12.7142857142857" customWidth="1"/>
    <col min="8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42190</v>
      </c>
      <c r="B2" s="3" t="s">
        <v>44</v>
      </c>
      <c r="C2" s="3" t="s">
        <v>239</v>
      </c>
      <c r="D2" s="4">
        <v>700</v>
      </c>
    </row>
    <row r="3" ht="13.5" customHeight="1" spans="1:4">
      <c r="A3" s="2">
        <v>42188</v>
      </c>
      <c r="B3" s="3" t="s">
        <v>44</v>
      </c>
      <c r="C3" s="3" t="s">
        <v>366</v>
      </c>
      <c r="D3" s="4">
        <v>22.8</v>
      </c>
    </row>
    <row r="4" ht="13.5" customHeight="1" spans="1:4">
      <c r="A4" s="2">
        <v>42196</v>
      </c>
      <c r="B4" s="3" t="s">
        <v>44</v>
      </c>
      <c r="C4" s="3" t="s">
        <v>432</v>
      </c>
      <c r="D4" s="4">
        <v>29</v>
      </c>
    </row>
    <row r="5" ht="13.5" customHeight="1" spans="1:4">
      <c r="A5" s="2">
        <v>42203</v>
      </c>
      <c r="B5" s="5" t="s">
        <v>44</v>
      </c>
      <c r="C5" s="3" t="s">
        <v>103</v>
      </c>
      <c r="D5" s="4">
        <v>109</v>
      </c>
    </row>
    <row r="6" ht="13.5" customHeight="1" spans="1:4">
      <c r="A6" s="2">
        <v>42207</v>
      </c>
      <c r="B6" s="3" t="s">
        <v>44</v>
      </c>
      <c r="C6" s="3" t="s">
        <v>452</v>
      </c>
      <c r="D6" s="4">
        <v>57.57</v>
      </c>
    </row>
    <row r="7" ht="13.5" customHeight="1" spans="1:4">
      <c r="A7" s="2">
        <v>42204</v>
      </c>
      <c r="B7" s="3" t="s">
        <v>44</v>
      </c>
      <c r="C7" s="3" t="s">
        <v>453</v>
      </c>
      <c r="D7" s="4">
        <v>76.1</v>
      </c>
    </row>
    <row r="8" ht="13.5" customHeight="1" spans="1:4">
      <c r="A8" s="2">
        <v>42205</v>
      </c>
      <c r="B8" s="3" t="s">
        <v>44</v>
      </c>
      <c r="C8" s="3" t="s">
        <v>281</v>
      </c>
      <c r="D8" s="4">
        <v>98</v>
      </c>
    </row>
    <row r="9" ht="13.5" customHeight="1" spans="1:7">
      <c r="A9" s="2">
        <v>42205</v>
      </c>
      <c r="B9" s="3" t="s">
        <v>44</v>
      </c>
      <c r="C9" s="3" t="s">
        <v>454</v>
      </c>
      <c r="D9" s="4">
        <v>24</v>
      </c>
      <c r="G9" s="3" t="s">
        <v>286</v>
      </c>
    </row>
    <row r="10" ht="13.5" customHeight="1" spans="1:8">
      <c r="A10" s="2">
        <v>42205</v>
      </c>
      <c r="B10" s="3" t="s">
        <v>44</v>
      </c>
      <c r="C10" s="3" t="s">
        <v>366</v>
      </c>
      <c r="D10" s="4">
        <v>62.7</v>
      </c>
      <c r="G10" s="3" t="s">
        <v>44</v>
      </c>
      <c r="H10" s="4">
        <f>SUM(D2:D10)</f>
        <v>1179.17</v>
      </c>
    </row>
    <row r="11" ht="13.5" customHeight="1" spans="1:8">
      <c r="A11" s="2">
        <v>42188</v>
      </c>
      <c r="B11" s="3" t="s">
        <v>294</v>
      </c>
      <c r="C11" s="3" t="s">
        <v>455</v>
      </c>
      <c r="D11" s="4">
        <v>210.8</v>
      </c>
      <c r="G11" s="3" t="s">
        <v>294</v>
      </c>
      <c r="H11" s="4">
        <f>SUM(D11:D14)</f>
        <v>2107.07</v>
      </c>
    </row>
    <row r="12" ht="13.5" customHeight="1" spans="1:8">
      <c r="A12" s="2">
        <v>42203</v>
      </c>
      <c r="B12" s="3" t="s">
        <v>294</v>
      </c>
      <c r="C12" s="3" t="s">
        <v>456</v>
      </c>
      <c r="D12" s="4">
        <v>87.42</v>
      </c>
      <c r="G12" s="3" t="s">
        <v>11</v>
      </c>
      <c r="H12" s="4">
        <f>SUM(D15:D39)</f>
        <v>635.56</v>
      </c>
    </row>
    <row r="13" ht="13.5" customHeight="1" spans="1:8">
      <c r="A13" s="2">
        <v>42207</v>
      </c>
      <c r="B13" s="3" t="s">
        <v>294</v>
      </c>
      <c r="C13" s="3" t="s">
        <v>457</v>
      </c>
      <c r="D13" s="4">
        <v>1750</v>
      </c>
      <c r="G13" s="3" t="s">
        <v>68</v>
      </c>
      <c r="H13" s="4">
        <f>SUM(D40:D47)</f>
        <v>393.23</v>
      </c>
    </row>
    <row r="14" ht="13.5" customHeight="1" spans="1:8">
      <c r="A14" s="2">
        <v>42205</v>
      </c>
      <c r="B14" s="3" t="s">
        <v>294</v>
      </c>
      <c r="C14" s="3" t="s">
        <v>458</v>
      </c>
      <c r="D14" s="4">
        <v>58.85</v>
      </c>
      <c r="G14" s="3" t="s">
        <v>197</v>
      </c>
      <c r="H14" s="4">
        <f>0</f>
        <v>0</v>
      </c>
    </row>
    <row r="15" ht="13.5" customHeight="1" spans="1:8">
      <c r="A15" s="2">
        <v>42189</v>
      </c>
      <c r="B15" s="3" t="s">
        <v>11</v>
      </c>
      <c r="C15" s="3" t="s">
        <v>60</v>
      </c>
      <c r="D15" s="4">
        <v>140</v>
      </c>
      <c r="G15" s="3" t="s">
        <v>125</v>
      </c>
      <c r="H15" s="4">
        <f>SUM(D48:D49)</f>
        <v>267.75</v>
      </c>
    </row>
    <row r="16" ht="13.5" customHeight="1" spans="1:8">
      <c r="A16" s="2">
        <v>42197</v>
      </c>
      <c r="B16" s="3" t="s">
        <v>11</v>
      </c>
      <c r="C16" s="3" t="s">
        <v>459</v>
      </c>
      <c r="D16" s="4">
        <v>14</v>
      </c>
      <c r="G16" s="3" t="s">
        <v>127</v>
      </c>
      <c r="H16" s="4">
        <v>0</v>
      </c>
    </row>
    <row r="17" ht="13.5" customHeight="1" spans="1:8">
      <c r="A17" s="2">
        <v>42190</v>
      </c>
      <c r="B17" s="3" t="s">
        <v>11</v>
      </c>
      <c r="C17" s="3" t="s">
        <v>460</v>
      </c>
      <c r="D17" s="4">
        <v>10.8</v>
      </c>
      <c r="G17" s="3" t="s">
        <v>163</v>
      </c>
      <c r="H17" s="4">
        <f>SUM(D50)</f>
        <v>55.3</v>
      </c>
    </row>
    <row r="18" ht="13.5" customHeight="1" spans="1:8">
      <c r="A18" s="2">
        <v>42195</v>
      </c>
      <c r="B18" s="3" t="s">
        <v>11</v>
      </c>
      <c r="C18" s="3" t="s">
        <v>461</v>
      </c>
      <c r="D18" s="4">
        <v>20.8</v>
      </c>
      <c r="G18" s="3" t="s">
        <v>134</v>
      </c>
      <c r="H18" s="4">
        <f>SUM(D51)</f>
        <v>89</v>
      </c>
    </row>
    <row r="19" ht="13.5" customHeight="1" spans="1:8">
      <c r="A19" s="2">
        <v>42196</v>
      </c>
      <c r="B19" s="3" t="s">
        <v>11</v>
      </c>
      <c r="C19" s="3" t="s">
        <v>114</v>
      </c>
      <c r="D19" s="4">
        <v>24.7</v>
      </c>
      <c r="G19" s="3" t="s">
        <v>34</v>
      </c>
      <c r="H19" s="4">
        <f>SUM(D52:D55)</f>
        <v>115.6</v>
      </c>
    </row>
    <row r="20" ht="13.5" customHeight="1" spans="1:8">
      <c r="A20" s="2">
        <v>42196</v>
      </c>
      <c r="B20" s="3" t="s">
        <v>11</v>
      </c>
      <c r="C20" s="3" t="s">
        <v>462</v>
      </c>
      <c r="D20" s="4">
        <v>24.9</v>
      </c>
      <c r="G20" s="3" t="s">
        <v>36</v>
      </c>
      <c r="H20" s="4">
        <f>SUM(D56:D64)</f>
        <v>2650</v>
      </c>
    </row>
    <row r="21" ht="13.5" customHeight="1" spans="1:8">
      <c r="A21" s="2">
        <v>42190</v>
      </c>
      <c r="B21" s="3" t="s">
        <v>11</v>
      </c>
      <c r="C21" s="3" t="s">
        <v>187</v>
      </c>
      <c r="D21" s="4">
        <v>39</v>
      </c>
      <c r="G21" s="3" t="s">
        <v>39</v>
      </c>
      <c r="H21" s="4">
        <f>SUM(D65:D70)</f>
        <v>347.94</v>
      </c>
    </row>
    <row r="22" ht="13.5" customHeight="1" spans="1:8">
      <c r="A22" s="2">
        <v>42189</v>
      </c>
      <c r="B22" s="3" t="s">
        <v>11</v>
      </c>
      <c r="C22" s="3" t="s">
        <v>463</v>
      </c>
      <c r="D22" s="4">
        <v>37.2</v>
      </c>
      <c r="G22" s="3" t="s">
        <v>375</v>
      </c>
      <c r="H22" s="4">
        <f>SUM(D66)</f>
        <v>6.5</v>
      </c>
    </row>
    <row r="23" ht="13.5" customHeight="1" spans="1:4">
      <c r="A23" s="2">
        <v>42191</v>
      </c>
      <c r="B23" s="3" t="s">
        <v>11</v>
      </c>
      <c r="C23" s="3" t="s">
        <v>464</v>
      </c>
      <c r="D23" s="4">
        <v>20</v>
      </c>
    </row>
    <row r="24" ht="13.5" customHeight="1" spans="1:4">
      <c r="A24" s="2">
        <v>42189</v>
      </c>
      <c r="B24" s="3" t="s">
        <v>11</v>
      </c>
      <c r="C24" s="3" t="s">
        <v>465</v>
      </c>
      <c r="D24" s="4">
        <v>15</v>
      </c>
    </row>
    <row r="25" ht="13.5" customHeight="1" spans="1:4">
      <c r="A25" s="2">
        <v>42199</v>
      </c>
      <c r="B25" s="3" t="s">
        <v>11</v>
      </c>
      <c r="C25" s="3" t="s">
        <v>414</v>
      </c>
      <c r="D25" s="4">
        <v>8.5</v>
      </c>
    </row>
    <row r="26" ht="13.5" customHeight="1" spans="1:4">
      <c r="A26" s="2">
        <v>42198</v>
      </c>
      <c r="B26" s="3" t="s">
        <v>11</v>
      </c>
      <c r="C26" s="3" t="s">
        <v>466</v>
      </c>
      <c r="D26" s="4">
        <v>22.2</v>
      </c>
    </row>
    <row r="27" ht="13.5" customHeight="1" spans="1:4">
      <c r="A27" s="2">
        <v>42201</v>
      </c>
      <c r="B27" s="3" t="s">
        <v>11</v>
      </c>
      <c r="C27" s="3" t="s">
        <v>414</v>
      </c>
      <c r="D27" s="4">
        <v>6.8</v>
      </c>
    </row>
    <row r="28" ht="13.5" customHeight="1" spans="1:4">
      <c r="A28" s="2">
        <v>42201</v>
      </c>
      <c r="B28" s="3" t="s">
        <v>11</v>
      </c>
      <c r="C28" s="3" t="s">
        <v>467</v>
      </c>
      <c r="D28" s="4">
        <v>50.6</v>
      </c>
    </row>
    <row r="29" ht="13.5" customHeight="1" spans="1:4">
      <c r="A29" s="2">
        <v>42202</v>
      </c>
      <c r="B29" s="3" t="s">
        <v>11</v>
      </c>
      <c r="C29" s="3" t="s">
        <v>459</v>
      </c>
      <c r="D29" s="4">
        <v>11</v>
      </c>
    </row>
    <row r="30" ht="13.5" customHeight="1" spans="1:4">
      <c r="A30" s="2">
        <v>42207</v>
      </c>
      <c r="B30" s="3" t="s">
        <v>11</v>
      </c>
      <c r="C30" s="3" t="s">
        <v>468</v>
      </c>
      <c r="D30" s="4">
        <v>40.96</v>
      </c>
    </row>
    <row r="31" ht="13.5" customHeight="1" spans="1:4">
      <c r="A31" s="2">
        <v>42207</v>
      </c>
      <c r="B31" s="3" t="s">
        <v>11</v>
      </c>
      <c r="C31" s="3" t="s">
        <v>246</v>
      </c>
      <c r="D31" s="4">
        <v>9.9</v>
      </c>
    </row>
    <row r="32" ht="13.5" customHeight="1" spans="1:4">
      <c r="A32" s="2">
        <v>42210</v>
      </c>
      <c r="B32" s="3" t="s">
        <v>11</v>
      </c>
      <c r="C32" s="3" t="s">
        <v>114</v>
      </c>
      <c r="D32" s="4">
        <v>23.2</v>
      </c>
    </row>
    <row r="33" ht="13.5" customHeight="1" spans="1:4">
      <c r="A33" s="2">
        <v>42202</v>
      </c>
      <c r="B33" s="3" t="s">
        <v>11</v>
      </c>
      <c r="C33" s="3" t="s">
        <v>469</v>
      </c>
      <c r="D33" s="4">
        <v>27</v>
      </c>
    </row>
    <row r="34" ht="13.5" customHeight="1" spans="1:4">
      <c r="A34" s="2">
        <v>42211</v>
      </c>
      <c r="B34" s="3" t="s">
        <v>11</v>
      </c>
      <c r="C34" s="3" t="s">
        <v>459</v>
      </c>
      <c r="D34" s="4">
        <v>10</v>
      </c>
    </row>
    <row r="35" ht="13.5" customHeight="1" spans="1:4">
      <c r="A35" s="2">
        <v>42203</v>
      </c>
      <c r="B35" s="3" t="s">
        <v>11</v>
      </c>
      <c r="C35" s="3" t="s">
        <v>470</v>
      </c>
      <c r="D35" s="4">
        <v>17</v>
      </c>
    </row>
    <row r="36" ht="13.5" customHeight="1" spans="1:4">
      <c r="A36" s="2">
        <v>42212</v>
      </c>
      <c r="B36" s="3" t="s">
        <v>11</v>
      </c>
      <c r="C36" s="3" t="s">
        <v>252</v>
      </c>
      <c r="D36" s="4">
        <v>4</v>
      </c>
    </row>
    <row r="37" ht="13.5" customHeight="1" spans="1:4">
      <c r="A37" s="2">
        <v>42202</v>
      </c>
      <c r="B37" s="3" t="s">
        <v>11</v>
      </c>
      <c r="C37" s="3" t="s">
        <v>471</v>
      </c>
      <c r="D37" s="4">
        <v>17</v>
      </c>
    </row>
    <row r="38" ht="13.5" customHeight="1" spans="1:4">
      <c r="A38" s="2">
        <v>42216</v>
      </c>
      <c r="B38" s="3" t="s">
        <v>11</v>
      </c>
      <c r="C38" s="3" t="s">
        <v>472</v>
      </c>
      <c r="D38" s="4">
        <v>19</v>
      </c>
    </row>
    <row r="39" ht="13.5" customHeight="1" spans="1:4">
      <c r="A39" s="2">
        <v>42215</v>
      </c>
      <c r="B39" s="3" t="s">
        <v>11</v>
      </c>
      <c r="C39" s="3" t="s">
        <v>473</v>
      </c>
      <c r="D39" s="4">
        <v>22</v>
      </c>
    </row>
    <row r="40" ht="13.5" customHeight="1" spans="1:4">
      <c r="A40" s="2">
        <v>42189</v>
      </c>
      <c r="B40" s="3" t="s">
        <v>68</v>
      </c>
      <c r="C40" s="3" t="s">
        <v>372</v>
      </c>
      <c r="D40" s="4">
        <v>60.73</v>
      </c>
    </row>
    <row r="41" ht="13.5" customHeight="1" spans="1:4">
      <c r="A41" s="2">
        <v>42196</v>
      </c>
      <c r="B41" s="3" t="s">
        <v>68</v>
      </c>
      <c r="C41" s="3" t="s">
        <v>20</v>
      </c>
      <c r="D41" s="4">
        <v>79.1</v>
      </c>
    </row>
    <row r="42" ht="13.5" customHeight="1" spans="1:4">
      <c r="A42" s="2">
        <v>42190</v>
      </c>
      <c r="B42" s="3" t="s">
        <v>68</v>
      </c>
      <c r="C42" s="3" t="s">
        <v>22</v>
      </c>
      <c r="D42" s="4">
        <v>32.85</v>
      </c>
    </row>
    <row r="43" ht="13.5" customHeight="1" spans="1:4">
      <c r="A43" s="2">
        <v>42200</v>
      </c>
      <c r="B43" s="3" t="s">
        <v>68</v>
      </c>
      <c r="C43" s="3" t="s">
        <v>122</v>
      </c>
      <c r="D43" s="4">
        <v>8.8</v>
      </c>
    </row>
    <row r="44" ht="13.5" customHeight="1" spans="1:4">
      <c r="A44" s="2">
        <v>42197</v>
      </c>
      <c r="B44" s="3" t="s">
        <v>68</v>
      </c>
      <c r="C44" s="3" t="s">
        <v>20</v>
      </c>
      <c r="D44" s="4">
        <v>25.35</v>
      </c>
    </row>
    <row r="45" ht="13.5" customHeight="1" spans="1:4">
      <c r="A45" s="2">
        <v>42202</v>
      </c>
      <c r="B45" s="3" t="s">
        <v>68</v>
      </c>
      <c r="C45" s="3" t="s">
        <v>20</v>
      </c>
      <c r="D45" s="4">
        <v>89</v>
      </c>
    </row>
    <row r="46" ht="13.5" customHeight="1" spans="1:4">
      <c r="A46" s="2">
        <v>42211</v>
      </c>
      <c r="B46" s="3" t="s">
        <v>68</v>
      </c>
      <c r="C46" s="3" t="s">
        <v>22</v>
      </c>
      <c r="D46" s="4">
        <v>31.05</v>
      </c>
    </row>
    <row r="47" ht="13.5" customHeight="1" spans="1:4">
      <c r="A47" s="2">
        <v>42211</v>
      </c>
      <c r="B47" s="3" t="s">
        <v>68</v>
      </c>
      <c r="C47" s="3" t="s">
        <v>20</v>
      </c>
      <c r="D47" s="4">
        <v>66.35</v>
      </c>
    </row>
    <row r="48" ht="13.5" customHeight="1" spans="1:4">
      <c r="A48" s="2">
        <v>42191</v>
      </c>
      <c r="B48" s="3" t="s">
        <v>125</v>
      </c>
      <c r="C48" s="3" t="s">
        <v>259</v>
      </c>
      <c r="D48" s="4">
        <v>240</v>
      </c>
    </row>
    <row r="49" ht="13.5" customHeight="1" spans="1:4">
      <c r="A49" s="2">
        <v>42205</v>
      </c>
      <c r="B49" s="3" t="s">
        <v>125</v>
      </c>
      <c r="C49" s="3" t="s">
        <v>297</v>
      </c>
      <c r="D49" s="4">
        <v>27.75</v>
      </c>
    </row>
    <row r="50" ht="13.5" customHeight="1" spans="1:4">
      <c r="A50" s="2">
        <v>42201</v>
      </c>
      <c r="B50" s="3" t="s">
        <v>163</v>
      </c>
      <c r="C50" s="3" t="s">
        <v>474</v>
      </c>
      <c r="D50" s="4">
        <v>55.3</v>
      </c>
    </row>
    <row r="51" ht="13.5" customHeight="1" spans="1:4">
      <c r="A51" s="2">
        <v>42205</v>
      </c>
      <c r="B51" s="3" t="s">
        <v>134</v>
      </c>
      <c r="C51" s="3" t="s">
        <v>475</v>
      </c>
      <c r="D51" s="4">
        <v>89</v>
      </c>
    </row>
    <row r="52" ht="13.5" customHeight="1" spans="1:4">
      <c r="A52" s="2">
        <v>42196</v>
      </c>
      <c r="B52" s="3" t="s">
        <v>34</v>
      </c>
      <c r="C52" s="3" t="s">
        <v>476</v>
      </c>
      <c r="D52" s="4">
        <v>13.5</v>
      </c>
    </row>
    <row r="53" ht="13.5" customHeight="1" spans="1:4">
      <c r="A53" s="2">
        <v>42197</v>
      </c>
      <c r="B53" s="3" t="s">
        <v>34</v>
      </c>
      <c r="C53" s="3" t="s">
        <v>138</v>
      </c>
      <c r="D53" s="4">
        <v>20.3</v>
      </c>
    </row>
    <row r="54" ht="13.5" customHeight="1" spans="1:4">
      <c r="A54" s="2">
        <v>42211</v>
      </c>
      <c r="B54" s="3" t="s">
        <v>34</v>
      </c>
      <c r="C54" s="3" t="s">
        <v>138</v>
      </c>
      <c r="D54" s="4">
        <v>56.1</v>
      </c>
    </row>
    <row r="55" ht="13.5" customHeight="1" spans="1:4">
      <c r="A55" s="2">
        <v>42205</v>
      </c>
      <c r="B55" s="3" t="s">
        <v>34</v>
      </c>
      <c r="C55" s="3" t="s">
        <v>477</v>
      </c>
      <c r="D55" s="4">
        <v>25.7</v>
      </c>
    </row>
    <row r="56" ht="13.5" customHeight="1" spans="1:4">
      <c r="A56" s="2">
        <v>42186</v>
      </c>
      <c r="B56" s="3" t="s">
        <v>36</v>
      </c>
      <c r="C56" s="3" t="s">
        <v>37</v>
      </c>
      <c r="D56" s="4">
        <v>600</v>
      </c>
    </row>
    <row r="57" ht="13.5" customHeight="1" spans="1:4">
      <c r="A57" s="2">
        <v>42187</v>
      </c>
      <c r="B57" s="3" t="s">
        <v>36</v>
      </c>
      <c r="C57" s="3" t="s">
        <v>38</v>
      </c>
      <c r="D57" s="4">
        <v>400</v>
      </c>
    </row>
    <row r="58" ht="13.5" customHeight="1" spans="1:4">
      <c r="A58" s="2">
        <v>42189</v>
      </c>
      <c r="B58" s="3" t="s">
        <v>36</v>
      </c>
      <c r="C58" s="3" t="s">
        <v>478</v>
      </c>
      <c r="D58" s="4">
        <v>1117</v>
      </c>
    </row>
    <row r="59" ht="13.5" customHeight="1" spans="1:4">
      <c r="A59" s="2">
        <v>42193</v>
      </c>
      <c r="B59" s="3" t="s">
        <v>36</v>
      </c>
      <c r="C59" s="3" t="s">
        <v>479</v>
      </c>
      <c r="D59" s="4">
        <v>50</v>
      </c>
    </row>
    <row r="60" ht="13.5" customHeight="1" spans="1:4">
      <c r="A60" s="2">
        <v>42196</v>
      </c>
      <c r="B60" s="3" t="s">
        <v>36</v>
      </c>
      <c r="C60" s="3" t="s">
        <v>480</v>
      </c>
      <c r="D60" s="4">
        <v>30</v>
      </c>
    </row>
    <row r="61" ht="13.5" customHeight="1" spans="1:4">
      <c r="A61" s="2">
        <v>42193</v>
      </c>
      <c r="B61" s="3" t="s">
        <v>36</v>
      </c>
      <c r="C61" s="3" t="s">
        <v>481</v>
      </c>
      <c r="D61" s="4">
        <v>100</v>
      </c>
    </row>
    <row r="62" ht="13.5" customHeight="1" spans="1:4">
      <c r="A62" s="2">
        <v>42201</v>
      </c>
      <c r="B62" s="3" t="s">
        <v>36</v>
      </c>
      <c r="C62" s="3" t="s">
        <v>482</v>
      </c>
      <c r="D62" s="4">
        <v>85</v>
      </c>
    </row>
    <row r="63" ht="13.5" customHeight="1" spans="1:4">
      <c r="A63" s="2">
        <v>42193</v>
      </c>
      <c r="B63" s="3" t="s">
        <v>36</v>
      </c>
      <c r="C63" s="3" t="s">
        <v>483</v>
      </c>
      <c r="D63" s="4">
        <v>50</v>
      </c>
    </row>
    <row r="64" ht="13.5" customHeight="1" spans="1:4">
      <c r="A64" s="2">
        <v>42210</v>
      </c>
      <c r="B64" s="3" t="s">
        <v>36</v>
      </c>
      <c r="C64" s="3" t="s">
        <v>484</v>
      </c>
      <c r="D64" s="4">
        <v>218</v>
      </c>
    </row>
    <row r="65" ht="13.5" customHeight="1" spans="1:4">
      <c r="A65" s="2">
        <v>42188</v>
      </c>
      <c r="B65" s="3" t="s">
        <v>39</v>
      </c>
      <c r="C65" s="3" t="s">
        <v>42</v>
      </c>
      <c r="D65" s="4">
        <v>90</v>
      </c>
    </row>
    <row r="66" ht="13.5" customHeight="1" spans="1:4">
      <c r="A66" s="2">
        <v>42188</v>
      </c>
      <c r="B66" s="3" t="s">
        <v>39</v>
      </c>
      <c r="C66" s="3" t="s">
        <v>485</v>
      </c>
      <c r="D66" s="4">
        <v>6.5</v>
      </c>
    </row>
    <row r="67" ht="13.5" customHeight="1" spans="1:4">
      <c r="A67" s="2">
        <v>42193</v>
      </c>
      <c r="B67" s="3" t="s">
        <v>39</v>
      </c>
      <c r="C67" s="3" t="s">
        <v>210</v>
      </c>
      <c r="D67" s="4">
        <v>50</v>
      </c>
    </row>
    <row r="68" ht="13.5" customHeight="1" spans="1:4">
      <c r="A68" s="2">
        <v>42192</v>
      </c>
      <c r="B68" s="3" t="s">
        <v>39</v>
      </c>
      <c r="C68" s="3" t="s">
        <v>83</v>
      </c>
      <c r="D68" s="4">
        <v>66.86</v>
      </c>
    </row>
    <row r="69" ht="13.5" customHeight="1" spans="1:4">
      <c r="A69" s="2">
        <v>42204</v>
      </c>
      <c r="B69" s="3" t="s">
        <v>39</v>
      </c>
      <c r="C69" s="3" t="s">
        <v>83</v>
      </c>
      <c r="D69" s="4">
        <v>73</v>
      </c>
    </row>
    <row r="70" ht="13.5" customHeight="1" spans="1:4">
      <c r="A70" s="2">
        <v>42211</v>
      </c>
      <c r="B70" s="3" t="s">
        <v>39</v>
      </c>
      <c r="C70" s="3" t="s">
        <v>83</v>
      </c>
      <c r="D70" s="4">
        <v>61.58</v>
      </c>
    </row>
    <row r="71" ht="13.5" customHeight="1" spans="1:4">
      <c r="A71" s="2"/>
      <c r="D71" s="4"/>
    </row>
    <row r="72" ht="13.5" customHeight="1" spans="1:4">
      <c r="A72" s="2"/>
      <c r="D72" s="4"/>
    </row>
    <row r="73" ht="13.5" customHeight="1" spans="1:4">
      <c r="A73" s="2"/>
      <c r="D73" s="4"/>
    </row>
    <row r="74" ht="13.5" customHeight="1" spans="1:4">
      <c r="A74" s="2"/>
      <c r="D74" s="4"/>
    </row>
    <row r="75" ht="13.5" customHeight="1" spans="1:4">
      <c r="A75" s="2"/>
      <c r="D75" s="4"/>
    </row>
    <row r="76" ht="13.5" customHeight="1" spans="1:4">
      <c r="A76" s="2"/>
      <c r="D76" s="4"/>
    </row>
    <row r="77" ht="13.5" customHeight="1" spans="1:4">
      <c r="A77" s="2"/>
      <c r="D77" s="4"/>
    </row>
    <row r="78" ht="13.5" customHeight="1" spans="1:4">
      <c r="A78" s="2"/>
      <c r="D78" s="4"/>
    </row>
    <row r="79" ht="13.5" customHeight="1" spans="1:4">
      <c r="A79" s="2"/>
      <c r="D79" s="4"/>
    </row>
    <row r="80" ht="13.5" customHeight="1" spans="1:4">
      <c r="A80" s="2"/>
      <c r="D80" s="4"/>
    </row>
    <row r="81" ht="13.5" customHeight="1" spans="1:4">
      <c r="A81" s="2"/>
      <c r="D81" s="4"/>
    </row>
    <row r="82" ht="13.5" customHeight="1" spans="1:4">
      <c r="A82" s="2"/>
      <c r="D82" s="4"/>
    </row>
    <row r="83" ht="13.5" customHeight="1" spans="1:4">
      <c r="A83" s="2"/>
      <c r="D83" s="4"/>
    </row>
    <row r="84" ht="13.5" customHeight="1" spans="1:4">
      <c r="A84" s="2"/>
      <c r="D84" s="4"/>
    </row>
    <row r="85" ht="13.5" customHeight="1" spans="1:4">
      <c r="A85" s="2"/>
      <c r="D85" s="4"/>
    </row>
    <row r="86" ht="13.5" customHeight="1" spans="1:4">
      <c r="A86" s="2"/>
      <c r="D86" s="4"/>
    </row>
    <row r="87" ht="13.5" customHeight="1" spans="1:4">
      <c r="A87" s="2"/>
      <c r="D87" s="4"/>
    </row>
    <row r="88" ht="13.5" customHeight="1" spans="1:4">
      <c r="A88" s="2"/>
      <c r="D88" s="4"/>
    </row>
    <row r="89" ht="13.5" customHeight="1" spans="1:4">
      <c r="A89" s="2"/>
      <c r="D89" s="4"/>
    </row>
    <row r="90" ht="13.5" customHeight="1" spans="1:4">
      <c r="A90" s="2"/>
      <c r="D90" s="4"/>
    </row>
    <row r="91" ht="13.5" customHeight="1" spans="1:4">
      <c r="A91" s="2"/>
      <c r="D91" s="4"/>
    </row>
    <row r="92" ht="13.5" customHeight="1" spans="1:4">
      <c r="A92" s="2"/>
      <c r="D92" s="4"/>
    </row>
    <row r="93" ht="13.5" customHeight="1" spans="1:4">
      <c r="A93" s="2"/>
      <c r="D93" s="4"/>
    </row>
    <row r="94" ht="13.5" customHeight="1" spans="1:4">
      <c r="A94" s="21"/>
      <c r="D94" s="4">
        <f>SUM(D2:D70)</f>
        <v>7840.62</v>
      </c>
    </row>
    <row r="95" ht="13.5" customHeight="1" spans="1:1">
      <c r="A95" s="21"/>
    </row>
    <row r="96" ht="13.5" customHeight="1" spans="1:1">
      <c r="A96" s="21"/>
    </row>
    <row r="97" ht="13.5" customHeight="1" spans="1:1">
      <c r="A97" s="21"/>
    </row>
    <row r="98" ht="13.5" customHeight="1" spans="1:1">
      <c r="A98" s="21"/>
    </row>
    <row r="99" ht="13.5" customHeight="1" spans="1:1">
      <c r="A99" s="21"/>
    </row>
    <row r="100" ht="13.5" customHeight="1" spans="1:1">
      <c r="A100" s="21"/>
    </row>
    <row r="101" ht="13.5" customHeight="1" spans="1:1">
      <c r="A101" s="21"/>
    </row>
    <row r="102" ht="13.5" customHeight="1" spans="1:1">
      <c r="A102" s="21"/>
    </row>
    <row r="103" ht="13.5" customHeight="1" spans="1:1">
      <c r="A103" s="21"/>
    </row>
    <row r="104" ht="13.5" customHeight="1" spans="1:1">
      <c r="A104" s="21"/>
    </row>
    <row r="105" ht="13.5" customHeight="1" spans="1:1">
      <c r="A105" s="21"/>
    </row>
    <row r="106" ht="13.5" customHeight="1" spans="1:1">
      <c r="A106" s="21"/>
    </row>
    <row r="107" ht="13.5" customHeight="1" spans="1:1">
      <c r="A107" s="21"/>
    </row>
    <row r="108" ht="13.5" customHeight="1" spans="1:1">
      <c r="A108" s="21"/>
    </row>
    <row r="109" ht="13.5" customHeight="1" spans="1:1">
      <c r="A109" s="21"/>
    </row>
    <row r="110" ht="13.5" customHeight="1" spans="1:1">
      <c r="A110" s="21"/>
    </row>
    <row r="111" ht="13.5" customHeight="1" spans="1:1">
      <c r="A111" s="21"/>
    </row>
    <row r="112" ht="13.5" customHeight="1" spans="1:1">
      <c r="A112" s="21"/>
    </row>
    <row r="113" ht="13.5" customHeight="1" spans="1:1">
      <c r="A113" s="21"/>
    </row>
    <row r="114" ht="13.5" customHeight="1" spans="1:1">
      <c r="A114" s="21"/>
    </row>
    <row r="115" ht="13.5" customHeight="1" spans="1:1">
      <c r="A115" s="21"/>
    </row>
    <row r="116" ht="13.5" customHeight="1" spans="1:1">
      <c r="A116" s="21"/>
    </row>
    <row r="117" ht="13.5" customHeight="1" spans="1:1">
      <c r="A117" s="21"/>
    </row>
    <row r="118" ht="13.5" customHeight="1" spans="1:1">
      <c r="A118" s="21"/>
    </row>
    <row r="119" ht="13.5" customHeight="1" spans="1:1">
      <c r="A119" s="21"/>
    </row>
    <row r="120" ht="13.5" customHeight="1" spans="1:1">
      <c r="A120" s="21"/>
    </row>
    <row r="121" ht="13.5" customHeight="1" spans="1:1">
      <c r="A121" s="21"/>
    </row>
    <row r="122" ht="13.5" customHeight="1" spans="1:1">
      <c r="A122" s="21"/>
    </row>
    <row r="123" ht="13.5" customHeight="1" spans="1:1">
      <c r="A123" s="21"/>
    </row>
    <row r="124" ht="13.5" customHeight="1" spans="1:1">
      <c r="A124" s="21"/>
    </row>
    <row r="125" ht="13.5" customHeight="1" spans="1:1">
      <c r="A125" s="21"/>
    </row>
    <row r="126" ht="13.5" customHeight="1" spans="1:1">
      <c r="A126" s="21"/>
    </row>
    <row r="127" ht="13.5" customHeight="1" spans="1:1">
      <c r="A127" s="21"/>
    </row>
    <row r="128" ht="13.5" customHeight="1" spans="1:1">
      <c r="A128" s="21"/>
    </row>
    <row r="129" ht="13.5" customHeight="1" spans="1:1">
      <c r="A129" s="21"/>
    </row>
    <row r="130" ht="13.5" customHeight="1" spans="1:1">
      <c r="A130" s="21"/>
    </row>
    <row r="131" ht="13.5" customHeight="1" spans="1:1">
      <c r="A131" s="21"/>
    </row>
    <row r="132" ht="13.5" customHeight="1" spans="1:1">
      <c r="A132" s="21"/>
    </row>
    <row r="133" ht="13.5" customHeight="1" spans="1:1">
      <c r="A133" s="21"/>
    </row>
    <row r="134" ht="13.5" customHeight="1" spans="1:1">
      <c r="A134" s="21"/>
    </row>
    <row r="135" ht="13.5" customHeight="1" spans="1:1">
      <c r="A135" s="21"/>
    </row>
    <row r="136" ht="13.5" customHeight="1" spans="1:1">
      <c r="A136" s="21"/>
    </row>
    <row r="137" ht="13.5" customHeight="1" spans="1:1">
      <c r="A137" s="21"/>
    </row>
    <row r="138" ht="13.5" customHeight="1" spans="1:1">
      <c r="A138" s="21"/>
    </row>
    <row r="139" ht="13.5" customHeight="1" spans="1:1">
      <c r="A139" s="21"/>
    </row>
    <row r="140" ht="13.5" customHeight="1" spans="1:1">
      <c r="A140" s="21"/>
    </row>
    <row r="141" ht="13.5" customHeight="1" spans="1:1">
      <c r="A141" s="21"/>
    </row>
    <row r="142" ht="13.5" customHeight="1" spans="1:1">
      <c r="A142" s="21"/>
    </row>
    <row r="143" ht="13.5" customHeight="1" spans="1:1">
      <c r="A143" s="21"/>
    </row>
    <row r="144" ht="13.5" customHeight="1" spans="1:1">
      <c r="A144" s="21"/>
    </row>
    <row r="145" ht="13.5" customHeight="1" spans="1:1">
      <c r="A145" s="21"/>
    </row>
    <row r="146" ht="13.5" customHeight="1" spans="1:1">
      <c r="A146" s="21"/>
    </row>
    <row r="147" ht="13.5" customHeight="1" spans="1:1">
      <c r="A147" s="21"/>
    </row>
    <row r="148" ht="13.5" customHeight="1" spans="1:1">
      <c r="A148" s="21"/>
    </row>
    <row r="149" ht="13.5" customHeight="1" spans="1:1">
      <c r="A149" s="21"/>
    </row>
    <row r="150" ht="13.5" customHeight="1" spans="1:1">
      <c r="A150" s="21"/>
    </row>
    <row r="151" ht="13.5" customHeight="1" spans="1:1">
      <c r="A151" s="21"/>
    </row>
    <row r="152" ht="13.5" customHeight="1" spans="1:1">
      <c r="A152" s="21"/>
    </row>
    <row r="153" ht="13.5" customHeight="1" spans="1:1">
      <c r="A153" s="21"/>
    </row>
    <row r="154" ht="13.5" customHeight="1" spans="1:1">
      <c r="A154" s="21"/>
    </row>
    <row r="155" ht="13.5" customHeight="1" spans="1:1">
      <c r="A155" s="21"/>
    </row>
    <row r="156" ht="13.5" customHeight="1" spans="1:1">
      <c r="A156" s="21"/>
    </row>
    <row r="157" ht="13.5" customHeight="1" spans="1:1">
      <c r="A157" s="21"/>
    </row>
    <row r="158" ht="13.5" customHeight="1" spans="1:1">
      <c r="A158" s="21"/>
    </row>
    <row r="159" ht="13.5" customHeight="1" spans="1:1">
      <c r="A159" s="21"/>
    </row>
    <row r="160" ht="13.5" customHeight="1" spans="1:1">
      <c r="A160" s="21"/>
    </row>
    <row r="161" ht="13.5" customHeight="1" spans="1:1">
      <c r="A161" s="21"/>
    </row>
    <row r="162" ht="13.5" customHeight="1" spans="1:1">
      <c r="A162" s="21"/>
    </row>
    <row r="163" ht="13.5" customHeight="1" spans="1:1">
      <c r="A163" s="21"/>
    </row>
    <row r="164" ht="13.5" customHeight="1" spans="1:1">
      <c r="A164" s="21"/>
    </row>
    <row r="165" ht="13.5" customHeight="1" spans="1:1">
      <c r="A165" s="21"/>
    </row>
    <row r="166" ht="13.5" customHeight="1" spans="1:1">
      <c r="A166" s="21"/>
    </row>
    <row r="167" ht="13.5" customHeight="1" spans="1:1">
      <c r="A167" s="21"/>
    </row>
    <row r="168" ht="13.5" customHeight="1" spans="1:1">
      <c r="A168" s="21"/>
    </row>
    <row r="169" ht="13.5" customHeight="1" spans="1:1">
      <c r="A169" s="21"/>
    </row>
    <row r="170" ht="13.5" customHeight="1" spans="1:1">
      <c r="A170" s="21"/>
    </row>
    <row r="171" ht="13.5" customHeight="1" spans="1:1">
      <c r="A171" s="21"/>
    </row>
    <row r="172" ht="13.5" customHeight="1" spans="1:1">
      <c r="A172" s="21"/>
    </row>
    <row r="173" ht="13.5" customHeight="1" spans="1:1">
      <c r="A173" s="21"/>
    </row>
    <row r="174" ht="13.5" customHeight="1" spans="1:1">
      <c r="A174" s="21"/>
    </row>
    <row r="175" ht="13.5" customHeight="1" spans="1:1">
      <c r="A175" s="21"/>
    </row>
    <row r="176" ht="13.5" customHeight="1" spans="1:1">
      <c r="A176" s="21"/>
    </row>
    <row r="177" ht="13.5" customHeight="1" spans="1:1">
      <c r="A177" s="21"/>
    </row>
    <row r="178" ht="13.5" customHeight="1" spans="1:1">
      <c r="A178" s="21"/>
    </row>
    <row r="179" ht="13.5" customHeight="1" spans="1:1">
      <c r="A179" s="21"/>
    </row>
    <row r="180" ht="13.5" customHeight="1" spans="1:1">
      <c r="A180" s="21"/>
    </row>
    <row r="181" ht="13.5" customHeight="1" spans="1:1">
      <c r="A181" s="21"/>
    </row>
    <row r="182" ht="13.5" customHeight="1" spans="1:1">
      <c r="A182" s="21"/>
    </row>
    <row r="183" ht="13.5" customHeight="1" spans="1:1">
      <c r="A183" s="21"/>
    </row>
    <row r="184" ht="13.5" customHeight="1" spans="1:1">
      <c r="A184" s="21"/>
    </row>
    <row r="185" ht="13.5" customHeight="1" spans="1:1">
      <c r="A185" s="21"/>
    </row>
    <row r="186" ht="13.5" customHeight="1" spans="1:1">
      <c r="A186" s="21"/>
    </row>
    <row r="187" ht="13.5" customHeight="1" spans="1:1">
      <c r="A187" s="21"/>
    </row>
    <row r="188" ht="13.5" customHeight="1" spans="1:1">
      <c r="A188" s="21"/>
    </row>
    <row r="189" ht="13.5" customHeight="1" spans="1:1">
      <c r="A189" s="21"/>
    </row>
    <row r="190" ht="13.5" customHeight="1" spans="1:1">
      <c r="A190" s="21"/>
    </row>
    <row r="191" ht="13.5" customHeight="1" spans="1:1">
      <c r="A191" s="21"/>
    </row>
    <row r="192" ht="13.5" customHeight="1" spans="1:1">
      <c r="A192" s="21"/>
    </row>
    <row r="193" ht="13.5" customHeight="1" spans="1:1">
      <c r="A193" s="21"/>
    </row>
    <row r="194" ht="13.5" customHeight="1" spans="1:1">
      <c r="A194" s="21"/>
    </row>
    <row r="195" ht="13.5" customHeight="1" spans="1:1">
      <c r="A195" s="21"/>
    </row>
    <row r="196" ht="13.5" customHeight="1" spans="1:1">
      <c r="A196" s="21"/>
    </row>
    <row r="197" ht="13.5" customHeight="1" spans="1:1">
      <c r="A197" s="21"/>
    </row>
    <row r="198" ht="13.5" customHeight="1" spans="1:1">
      <c r="A198" s="21"/>
    </row>
    <row r="199" ht="13.5" customHeight="1" spans="1:1">
      <c r="A199" s="21"/>
    </row>
    <row r="200" ht="13.5" customHeight="1" spans="1:1">
      <c r="A200" s="21"/>
    </row>
    <row r="201" ht="13.5" customHeight="1" spans="1:1">
      <c r="A201" s="21"/>
    </row>
    <row r="202" ht="13.5" customHeight="1" spans="1:1">
      <c r="A202" s="21"/>
    </row>
    <row r="203" ht="13.5" customHeight="1" spans="1:1">
      <c r="A203" s="21"/>
    </row>
    <row r="204" ht="13.5" customHeight="1" spans="1:1">
      <c r="A204" s="21"/>
    </row>
    <row r="205" ht="13.5" customHeight="1" spans="1:1">
      <c r="A205" s="21"/>
    </row>
    <row r="206" ht="13.5" customHeight="1" spans="1:1">
      <c r="A206" s="21"/>
    </row>
    <row r="207" ht="13.5" customHeight="1" spans="1:1">
      <c r="A207" s="21"/>
    </row>
    <row r="208" ht="13.5" customHeight="1" spans="1:1">
      <c r="A208" s="21"/>
    </row>
    <row r="209" ht="13.5" customHeight="1" spans="1:1">
      <c r="A209" s="21"/>
    </row>
    <row r="210" ht="13.5" customHeight="1" spans="1:1">
      <c r="A210" s="21"/>
    </row>
    <row r="211" ht="13.5" customHeight="1" spans="1:1">
      <c r="A211" s="21"/>
    </row>
    <row r="212" ht="13.5" customHeight="1" spans="1:1">
      <c r="A212" s="21"/>
    </row>
    <row r="213" ht="13.5" customHeight="1" spans="1:1">
      <c r="A213" s="21"/>
    </row>
    <row r="214" ht="13.5" customHeight="1" spans="1:1">
      <c r="A214" s="21"/>
    </row>
    <row r="215" ht="13.5" customHeight="1" spans="1:1">
      <c r="A215" s="21"/>
    </row>
    <row r="216" ht="13.5" customHeight="1" spans="1:1">
      <c r="A216" s="21"/>
    </row>
    <row r="217" ht="13.5" customHeight="1" spans="1:1">
      <c r="A217" s="21"/>
    </row>
    <row r="218" ht="13.5" customHeight="1" spans="1:1">
      <c r="A218" s="21"/>
    </row>
    <row r="219" ht="13.5" customHeight="1" spans="1:1">
      <c r="A219" s="21"/>
    </row>
    <row r="220" ht="13.5" customHeight="1" spans="1:1">
      <c r="A220" s="21"/>
    </row>
    <row r="221" ht="13.5" customHeight="1" spans="1:1">
      <c r="A221" s="21"/>
    </row>
    <row r="222" ht="13.5" customHeight="1" spans="1:1">
      <c r="A222" s="21"/>
    </row>
    <row r="223" ht="13.5" customHeight="1" spans="1:1">
      <c r="A223" s="21"/>
    </row>
    <row r="224" ht="13.5" customHeight="1" spans="1:1">
      <c r="A224" s="21"/>
    </row>
    <row r="225" ht="13.5" customHeight="1" spans="1:1">
      <c r="A225" s="21"/>
    </row>
    <row r="226" ht="13.5" customHeight="1" spans="1:1">
      <c r="A226" s="21"/>
    </row>
    <row r="227" ht="13.5" customHeight="1" spans="1:1">
      <c r="A227" s="21"/>
    </row>
    <row r="228" ht="13.5" customHeight="1" spans="1:1">
      <c r="A228" s="21"/>
    </row>
    <row r="229" ht="13.5" customHeight="1" spans="1:1">
      <c r="A229" s="21"/>
    </row>
    <row r="230" ht="13.5" customHeight="1" spans="1:1">
      <c r="A230" s="21"/>
    </row>
    <row r="231" ht="13.5" customHeight="1" spans="1:1">
      <c r="A231" s="21"/>
    </row>
    <row r="232" ht="13.5" customHeight="1" spans="1:1">
      <c r="A232" s="21"/>
    </row>
    <row r="233" ht="13.5" customHeight="1" spans="1:1">
      <c r="A233" s="21"/>
    </row>
    <row r="234" ht="13.5" customHeight="1" spans="1:1">
      <c r="A234" s="21"/>
    </row>
    <row r="235" ht="13.5" customHeight="1" spans="1:1">
      <c r="A235" s="21"/>
    </row>
    <row r="236" ht="13.5" customHeight="1" spans="1:1">
      <c r="A236" s="21"/>
    </row>
    <row r="237" ht="13.5" customHeight="1" spans="1:1">
      <c r="A237" s="21"/>
    </row>
    <row r="238" ht="13.5" customHeight="1" spans="1:1">
      <c r="A238" s="21"/>
    </row>
    <row r="239" ht="13.5" customHeight="1" spans="1:1">
      <c r="A239" s="21"/>
    </row>
    <row r="240" ht="13.5" customHeight="1" spans="1:1">
      <c r="A240" s="21"/>
    </row>
    <row r="241" ht="13.5" customHeight="1" spans="1:1">
      <c r="A241" s="21"/>
    </row>
    <row r="242" ht="13.5" customHeight="1" spans="1:1">
      <c r="A242" s="21"/>
    </row>
    <row r="243" ht="13.5" customHeight="1" spans="1:1">
      <c r="A243" s="21"/>
    </row>
    <row r="244" ht="13.5" customHeight="1" spans="1:1">
      <c r="A244" s="21"/>
    </row>
    <row r="245" ht="13.5" customHeight="1" spans="1:1">
      <c r="A245" s="21"/>
    </row>
    <row r="246" ht="13.5" customHeight="1" spans="1:1">
      <c r="A246" s="21"/>
    </row>
    <row r="247" ht="13.5" customHeight="1" spans="1:1">
      <c r="A247" s="21"/>
    </row>
    <row r="248" ht="13.5" customHeight="1" spans="1:1">
      <c r="A248" s="21"/>
    </row>
    <row r="249" ht="13.5" customHeight="1" spans="1:1">
      <c r="A249" s="21"/>
    </row>
    <row r="250" ht="13.5" customHeight="1" spans="1:1">
      <c r="A250" s="21"/>
    </row>
    <row r="251" ht="13.5" customHeight="1" spans="1:1">
      <c r="A251" s="21"/>
    </row>
    <row r="252" ht="13.5" customHeight="1" spans="1:1">
      <c r="A252" s="21"/>
    </row>
    <row r="253" ht="13.5" customHeight="1" spans="1:1">
      <c r="A253" s="21"/>
    </row>
    <row r="254" ht="13.5" customHeight="1" spans="1:1">
      <c r="A254" s="21"/>
    </row>
    <row r="255" ht="13.5" customHeight="1" spans="1:1">
      <c r="A255" s="21"/>
    </row>
    <row r="256" ht="13.5" customHeight="1" spans="1:1">
      <c r="A256" s="21"/>
    </row>
    <row r="257" ht="13.5" customHeight="1" spans="1:1">
      <c r="A257" s="21"/>
    </row>
    <row r="258" ht="13.5" customHeight="1" spans="1:1">
      <c r="A258" s="21"/>
    </row>
    <row r="259" ht="13.5" customHeight="1" spans="1:1">
      <c r="A259" s="21"/>
    </row>
    <row r="260" ht="13.5" customHeight="1" spans="1:1">
      <c r="A260" s="21"/>
    </row>
    <row r="261" ht="13.5" customHeight="1" spans="1:1">
      <c r="A261" s="21"/>
    </row>
    <row r="262" ht="13.5" customHeight="1" spans="1:1">
      <c r="A262" s="21"/>
    </row>
    <row r="263" ht="13.5" customHeight="1" spans="1:1">
      <c r="A263" s="21"/>
    </row>
    <row r="264" ht="13.5" customHeight="1" spans="1:1">
      <c r="A264" s="21"/>
    </row>
    <row r="265" ht="13.5" customHeight="1" spans="1:1">
      <c r="A265" s="21"/>
    </row>
    <row r="266" ht="13.5" customHeight="1" spans="1:1">
      <c r="A266" s="21"/>
    </row>
    <row r="267" ht="13.5" customHeight="1" spans="1:1">
      <c r="A267" s="21"/>
    </row>
    <row r="268" ht="13.5" customHeight="1" spans="1:1">
      <c r="A268" s="21"/>
    </row>
    <row r="269" ht="13.5" customHeight="1" spans="1:1">
      <c r="A269" s="21"/>
    </row>
    <row r="270" ht="13.5" customHeight="1" spans="1:1">
      <c r="A270" s="21"/>
    </row>
    <row r="271" ht="13.5" customHeight="1" spans="1:1">
      <c r="A271" s="21"/>
    </row>
    <row r="272" ht="13.5" customHeight="1" spans="1:1">
      <c r="A272" s="21"/>
    </row>
    <row r="273" ht="13.5" customHeight="1" spans="1:1">
      <c r="A273" s="21"/>
    </row>
    <row r="274" ht="13.5" customHeight="1" spans="1:1">
      <c r="A274" s="21"/>
    </row>
    <row r="275" ht="13.5" customHeight="1" spans="1:1">
      <c r="A275" s="21"/>
    </row>
    <row r="276" ht="13.5" customHeight="1" spans="1:1">
      <c r="A276" s="21"/>
    </row>
    <row r="277" ht="13.5" customHeight="1" spans="1:1">
      <c r="A277" s="21"/>
    </row>
    <row r="278" ht="13.5" customHeight="1" spans="1:1">
      <c r="A278" s="21"/>
    </row>
    <row r="279" ht="13.5" customHeight="1" spans="1:1">
      <c r="A279" s="21"/>
    </row>
    <row r="280" ht="13.5" customHeight="1" spans="1:1">
      <c r="A280" s="21"/>
    </row>
    <row r="281" ht="13.5" customHeight="1" spans="1:1">
      <c r="A281" s="21"/>
    </row>
    <row r="282" ht="13.5" customHeight="1" spans="1:1">
      <c r="A282" s="21"/>
    </row>
    <row r="283" ht="13.5" customHeight="1" spans="1:1">
      <c r="A283" s="21"/>
    </row>
    <row r="284" ht="13.5" customHeight="1" spans="1:1">
      <c r="A284" s="21"/>
    </row>
    <row r="285" ht="13.5" customHeight="1" spans="1:1">
      <c r="A285" s="21"/>
    </row>
    <row r="286" ht="13.5" customHeight="1" spans="1:1">
      <c r="A286" s="21"/>
    </row>
    <row r="287" ht="13.5" customHeight="1" spans="1:1">
      <c r="A287" s="21"/>
    </row>
    <row r="288" ht="13.5" customHeight="1" spans="1:1">
      <c r="A288" s="21"/>
    </row>
    <row r="289" ht="13.5" customHeight="1" spans="1:1">
      <c r="A289" s="21"/>
    </row>
    <row r="290" ht="13.5" customHeight="1" spans="1:1">
      <c r="A290" s="21"/>
    </row>
    <row r="291" ht="13.5" customHeight="1" spans="1:1">
      <c r="A291" s="21"/>
    </row>
    <row r="292" ht="13.5" customHeight="1" spans="1:1">
      <c r="A292" s="21"/>
    </row>
    <row r="293" ht="13.5" customHeight="1" spans="1:1">
      <c r="A293" s="21"/>
    </row>
    <row r="294" ht="13.5" customHeight="1" spans="1:1">
      <c r="A294" s="21"/>
    </row>
    <row r="295" ht="13.5" customHeight="1" spans="1:1">
      <c r="A295" s="21"/>
    </row>
    <row r="296" ht="13.5" customHeight="1" spans="1:1">
      <c r="A296" s="21"/>
    </row>
    <row r="297" ht="13.5" customHeight="1" spans="1:1">
      <c r="A297" s="21"/>
    </row>
    <row r="298" ht="13.5" customHeight="1" spans="1:1">
      <c r="A298" s="21"/>
    </row>
    <row r="299" ht="13.5" customHeight="1" spans="1:1">
      <c r="A299" s="21"/>
    </row>
    <row r="300" ht="13.5" customHeight="1" spans="1:1">
      <c r="A300" s="21"/>
    </row>
    <row r="301" ht="13.5" customHeight="1" spans="1:1">
      <c r="A301" s="21"/>
    </row>
    <row r="302" ht="13.5" customHeight="1" spans="1:1">
      <c r="A302" s="21"/>
    </row>
    <row r="303" ht="13.5" customHeight="1" spans="1:1">
      <c r="A303" s="21"/>
    </row>
    <row r="304" ht="13.5" customHeight="1" spans="1:1">
      <c r="A304" s="21"/>
    </row>
    <row r="305" ht="13.5" customHeight="1" spans="1:1">
      <c r="A305" s="21"/>
    </row>
    <row r="306" ht="13.5" customHeight="1" spans="1:1">
      <c r="A306" s="21"/>
    </row>
    <row r="307" ht="13.5" customHeight="1" spans="1:1">
      <c r="A307" s="21"/>
    </row>
    <row r="308" ht="13.5" customHeight="1" spans="1:1">
      <c r="A308" s="21"/>
    </row>
    <row r="309" ht="13.5" customHeight="1" spans="1:1">
      <c r="A309" s="21"/>
    </row>
    <row r="310" ht="13.5" customHeight="1" spans="1:1">
      <c r="A310" s="21"/>
    </row>
    <row r="311" ht="13.5" customHeight="1" spans="1:1">
      <c r="A311" s="21"/>
    </row>
    <row r="312" ht="13.5" customHeight="1" spans="1:1">
      <c r="A312" s="21"/>
    </row>
    <row r="313" ht="13.5" customHeight="1" spans="1:1">
      <c r="A313" s="21"/>
    </row>
    <row r="314" ht="13.5" customHeight="1" spans="1:1">
      <c r="A314" s="21"/>
    </row>
    <row r="315" ht="13.5" customHeight="1" spans="1:1">
      <c r="A315" s="21"/>
    </row>
    <row r="316" ht="13.5" customHeight="1" spans="1:1">
      <c r="A316" s="21"/>
    </row>
    <row r="317" ht="13.5" customHeight="1" spans="1:1">
      <c r="A317" s="21"/>
    </row>
    <row r="318" ht="13.5" customHeight="1" spans="1:1">
      <c r="A318" s="21"/>
    </row>
    <row r="319" ht="13.5" customHeight="1" spans="1:1">
      <c r="A319" s="21"/>
    </row>
    <row r="320" ht="13.5" customHeight="1" spans="1:1">
      <c r="A320" s="21"/>
    </row>
    <row r="321" ht="13.5" customHeight="1" spans="1:1">
      <c r="A321" s="21"/>
    </row>
    <row r="322" ht="13.5" customHeight="1" spans="1:1">
      <c r="A322" s="21"/>
    </row>
    <row r="323" ht="13.5" customHeight="1" spans="1:1">
      <c r="A323" s="21"/>
    </row>
    <row r="324" ht="13.5" customHeight="1" spans="1:1">
      <c r="A324" s="21"/>
    </row>
    <row r="325" ht="13.5" customHeight="1" spans="1:1">
      <c r="A325" s="21"/>
    </row>
    <row r="326" ht="13.5" customHeight="1" spans="1:1">
      <c r="A326" s="21"/>
    </row>
    <row r="327" ht="13.5" customHeight="1" spans="1:1">
      <c r="A327" s="21"/>
    </row>
    <row r="328" ht="13.5" customHeight="1" spans="1:1">
      <c r="A328" s="21"/>
    </row>
    <row r="329" ht="13.5" customHeight="1" spans="1:1">
      <c r="A329" s="21"/>
    </row>
    <row r="330" ht="13.5" customHeight="1" spans="1:1">
      <c r="A330" s="21"/>
    </row>
    <row r="331" ht="13.5" customHeight="1" spans="1:1">
      <c r="A331" s="21"/>
    </row>
    <row r="332" ht="13.5" customHeight="1" spans="1:1">
      <c r="A332" s="21"/>
    </row>
    <row r="333" ht="13.5" customHeight="1" spans="1:1">
      <c r="A333" s="21"/>
    </row>
    <row r="334" ht="13.5" customHeight="1" spans="1:1">
      <c r="A334" s="21"/>
    </row>
    <row r="335" ht="13.5" customHeight="1" spans="1:1">
      <c r="A335" s="21"/>
    </row>
    <row r="336" ht="13.5" customHeight="1" spans="1:1">
      <c r="A336" s="21"/>
    </row>
    <row r="337" ht="13.5" customHeight="1" spans="1:1">
      <c r="A337" s="21"/>
    </row>
    <row r="338" ht="13.5" customHeight="1" spans="1:1">
      <c r="A338" s="21"/>
    </row>
    <row r="339" ht="13.5" customHeight="1" spans="1:1">
      <c r="A339" s="21"/>
    </row>
    <row r="340" ht="13.5" customHeight="1" spans="1:1">
      <c r="A340" s="21"/>
    </row>
    <row r="341" ht="13.5" customHeight="1" spans="1:1">
      <c r="A341" s="21"/>
    </row>
    <row r="342" ht="13.5" customHeight="1" spans="1:1">
      <c r="A342" s="21"/>
    </row>
    <row r="343" ht="13.5" customHeight="1" spans="1:1">
      <c r="A343" s="21"/>
    </row>
    <row r="344" ht="13.5" customHeight="1" spans="1:1">
      <c r="A344" s="21"/>
    </row>
    <row r="345" ht="13.5" customHeight="1" spans="1:1">
      <c r="A345" s="21"/>
    </row>
    <row r="346" ht="13.5" customHeight="1" spans="1:1">
      <c r="A346" s="21"/>
    </row>
    <row r="347" ht="13.5" customHeight="1" spans="1:1">
      <c r="A347" s="21"/>
    </row>
    <row r="348" ht="13.5" customHeight="1" spans="1:1">
      <c r="A348" s="21"/>
    </row>
    <row r="349" ht="13.5" customHeight="1" spans="1:1">
      <c r="A349" s="21"/>
    </row>
    <row r="350" ht="13.5" customHeight="1" spans="1:1">
      <c r="A350" s="21"/>
    </row>
    <row r="351" ht="13.5" customHeight="1" spans="1:1">
      <c r="A351" s="21"/>
    </row>
    <row r="352" ht="13.5" customHeight="1" spans="1:1">
      <c r="A352" s="21"/>
    </row>
    <row r="353" ht="13.5" customHeight="1" spans="1:1">
      <c r="A353" s="21"/>
    </row>
    <row r="354" ht="13.5" customHeight="1" spans="1:1">
      <c r="A354" s="21"/>
    </row>
    <row r="355" ht="13.5" customHeight="1" spans="1:1">
      <c r="A355" s="21"/>
    </row>
    <row r="356" ht="13.5" customHeight="1" spans="1:1">
      <c r="A356" s="21"/>
    </row>
    <row r="357" ht="13.5" customHeight="1" spans="1:1">
      <c r="A357" s="21"/>
    </row>
    <row r="358" ht="13.5" customHeight="1" spans="1:1">
      <c r="A358" s="21"/>
    </row>
    <row r="359" ht="13.5" customHeight="1" spans="1:1">
      <c r="A359" s="21"/>
    </row>
    <row r="360" ht="13.5" customHeight="1" spans="1:1">
      <c r="A360" s="21"/>
    </row>
    <row r="361" ht="13.5" customHeight="1" spans="1:1">
      <c r="A361" s="21"/>
    </row>
    <row r="362" ht="13.5" customHeight="1" spans="1:1">
      <c r="A362" s="21"/>
    </row>
    <row r="363" ht="13.5" customHeight="1" spans="1:1">
      <c r="A363" s="21"/>
    </row>
    <row r="364" ht="13.5" customHeight="1" spans="1:1">
      <c r="A364" s="21"/>
    </row>
    <row r="365" ht="13.5" customHeight="1" spans="1:1">
      <c r="A365" s="21"/>
    </row>
    <row r="366" ht="13.5" customHeight="1" spans="1:1">
      <c r="A366" s="21"/>
    </row>
    <row r="367" ht="13.5" customHeight="1" spans="1:1">
      <c r="A367" s="21"/>
    </row>
    <row r="368" ht="13.5" customHeight="1" spans="1:1">
      <c r="A368" s="21"/>
    </row>
    <row r="369" ht="13.5" customHeight="1" spans="1:1">
      <c r="A369" s="21"/>
    </row>
    <row r="370" ht="13.5" customHeight="1" spans="1:1">
      <c r="A370" s="21"/>
    </row>
    <row r="371" ht="13.5" customHeight="1" spans="1:1">
      <c r="A371" s="21"/>
    </row>
    <row r="372" ht="13.5" customHeight="1" spans="1:1">
      <c r="A372" s="21"/>
    </row>
    <row r="373" ht="13.5" customHeight="1" spans="1:1">
      <c r="A373" s="21"/>
    </row>
    <row r="374" ht="13.5" customHeight="1" spans="1:1">
      <c r="A374" s="21"/>
    </row>
    <row r="375" ht="13.5" customHeight="1" spans="1:1">
      <c r="A375" s="21"/>
    </row>
    <row r="376" ht="13.5" customHeight="1" spans="1:1">
      <c r="A376" s="21"/>
    </row>
    <row r="377" ht="13.5" customHeight="1" spans="1:1">
      <c r="A377" s="21"/>
    </row>
    <row r="378" ht="13.5" customHeight="1" spans="1:1">
      <c r="A378" s="21"/>
    </row>
    <row r="379" ht="13.5" customHeight="1" spans="1:1">
      <c r="A379" s="21"/>
    </row>
    <row r="380" ht="13.5" customHeight="1" spans="1:1">
      <c r="A380" s="21"/>
    </row>
    <row r="381" ht="13.5" customHeight="1" spans="1:1">
      <c r="A381" s="21"/>
    </row>
    <row r="382" ht="13.5" customHeight="1" spans="1:1">
      <c r="A382" s="21"/>
    </row>
    <row r="383" ht="13.5" customHeight="1" spans="1:1">
      <c r="A383" s="21"/>
    </row>
    <row r="384" ht="13.5" customHeight="1" spans="1:1">
      <c r="A384" s="21"/>
    </row>
    <row r="385" ht="13.5" customHeight="1" spans="1:1">
      <c r="A385" s="21"/>
    </row>
    <row r="386" ht="13.5" customHeight="1" spans="1:1">
      <c r="A386" s="21"/>
    </row>
    <row r="387" ht="13.5" customHeight="1" spans="1:1">
      <c r="A387" s="21"/>
    </row>
    <row r="388" ht="13.5" customHeight="1" spans="1:1">
      <c r="A388" s="21"/>
    </row>
    <row r="389" ht="13.5" customHeight="1" spans="1:1">
      <c r="A389" s="21"/>
    </row>
    <row r="390" ht="13.5" customHeight="1" spans="1:1">
      <c r="A390" s="21"/>
    </row>
    <row r="391" ht="13.5" customHeight="1" spans="1:1">
      <c r="A391" s="21"/>
    </row>
    <row r="392" ht="13.5" customHeight="1" spans="1:1">
      <c r="A392" s="21"/>
    </row>
    <row r="393" ht="13.5" customHeight="1" spans="1:1">
      <c r="A393" s="21"/>
    </row>
    <row r="394" ht="13.5" customHeight="1" spans="1:1">
      <c r="A394" s="21"/>
    </row>
    <row r="395" ht="13.5" customHeight="1" spans="1:1">
      <c r="A395" s="21"/>
    </row>
    <row r="396" ht="13.5" customHeight="1" spans="1:1">
      <c r="A396" s="21"/>
    </row>
    <row r="397" ht="13.5" customHeight="1" spans="1:1">
      <c r="A397" s="21"/>
    </row>
    <row r="398" ht="13.5" customHeight="1" spans="1:1">
      <c r="A398" s="21"/>
    </row>
    <row r="399" ht="13.5" customHeight="1" spans="1:1">
      <c r="A399" s="21"/>
    </row>
    <row r="400" ht="13.5" customHeight="1" spans="1:1">
      <c r="A400" s="21"/>
    </row>
    <row r="401" ht="13.5" customHeight="1" spans="1:1">
      <c r="A401" s="21"/>
    </row>
    <row r="402" ht="13.5" customHeight="1" spans="1:1">
      <c r="A402" s="21"/>
    </row>
    <row r="403" ht="13.5" customHeight="1" spans="1:1">
      <c r="A403" s="21"/>
    </row>
    <row r="404" ht="13.5" customHeight="1" spans="1:1">
      <c r="A404" s="21"/>
    </row>
    <row r="405" ht="13.5" customHeight="1" spans="1:1">
      <c r="A405" s="21"/>
    </row>
    <row r="406" ht="13.5" customHeight="1" spans="1:1">
      <c r="A406" s="21"/>
    </row>
    <row r="407" ht="13.5" customHeight="1" spans="1:1">
      <c r="A407" s="21"/>
    </row>
    <row r="408" ht="13.5" customHeight="1" spans="1:1">
      <c r="A408" s="21"/>
    </row>
    <row r="409" ht="13.5" customHeight="1" spans="1:1">
      <c r="A409" s="21"/>
    </row>
    <row r="410" ht="13.5" customHeight="1" spans="1:1">
      <c r="A410" s="21"/>
    </row>
    <row r="411" ht="13.5" customHeight="1" spans="1:1">
      <c r="A411" s="21"/>
    </row>
    <row r="412" ht="13.5" customHeight="1" spans="1:1">
      <c r="A412" s="21"/>
    </row>
    <row r="413" ht="13.5" customHeight="1" spans="1:1">
      <c r="A413" s="21"/>
    </row>
    <row r="414" ht="13.5" customHeight="1" spans="1:1">
      <c r="A414" s="21"/>
    </row>
    <row r="415" ht="13.5" customHeight="1" spans="1:1">
      <c r="A415" s="21"/>
    </row>
    <row r="416" ht="13.5" customHeight="1" spans="1:1">
      <c r="A416" s="21"/>
    </row>
    <row r="417" ht="13.5" customHeight="1" spans="1:1">
      <c r="A417" s="21"/>
    </row>
    <row r="418" ht="13.5" customHeight="1" spans="1:1">
      <c r="A418" s="21"/>
    </row>
    <row r="419" ht="13.5" customHeight="1" spans="1:1">
      <c r="A419" s="21"/>
    </row>
    <row r="420" ht="13.5" customHeight="1" spans="1:1">
      <c r="A420" s="21"/>
    </row>
    <row r="421" ht="13.5" customHeight="1" spans="1:1">
      <c r="A421" s="21"/>
    </row>
    <row r="422" ht="13.5" customHeight="1" spans="1:1">
      <c r="A422" s="21"/>
    </row>
    <row r="423" ht="13.5" customHeight="1" spans="1:1">
      <c r="A423" s="21"/>
    </row>
    <row r="424" ht="13.5" customHeight="1" spans="1:1">
      <c r="A424" s="21"/>
    </row>
    <row r="425" ht="13.5" customHeight="1" spans="1:1">
      <c r="A425" s="21"/>
    </row>
    <row r="426" ht="13.5" customHeight="1" spans="1:1">
      <c r="A426" s="21"/>
    </row>
    <row r="427" ht="13.5" customHeight="1" spans="1:1">
      <c r="A427" s="21"/>
    </row>
    <row r="428" ht="13.5" customHeight="1" spans="1:1">
      <c r="A428" s="21"/>
    </row>
    <row r="429" ht="13.5" customHeight="1" spans="1:1">
      <c r="A429" s="21"/>
    </row>
    <row r="430" ht="13.5" customHeight="1" spans="1:1">
      <c r="A430" s="21"/>
    </row>
    <row r="431" ht="13.5" customHeight="1" spans="1:1">
      <c r="A431" s="21"/>
    </row>
    <row r="432" ht="13.5" customHeight="1" spans="1:1">
      <c r="A432" s="21"/>
    </row>
    <row r="433" ht="13.5" customHeight="1" spans="1:1">
      <c r="A433" s="21"/>
    </row>
    <row r="434" ht="13.5" customHeight="1" spans="1:1">
      <c r="A434" s="21"/>
    </row>
    <row r="435" ht="13.5" customHeight="1" spans="1:1">
      <c r="A435" s="21"/>
    </row>
    <row r="436" ht="13.5" customHeight="1" spans="1:1">
      <c r="A436" s="21"/>
    </row>
    <row r="437" ht="13.5" customHeight="1" spans="1:1">
      <c r="A437" s="21"/>
    </row>
    <row r="438" ht="13.5" customHeight="1" spans="1:1">
      <c r="A438" s="21"/>
    </row>
    <row r="439" ht="13.5" customHeight="1" spans="1:1">
      <c r="A439" s="21"/>
    </row>
    <row r="440" ht="13.5" customHeight="1" spans="1:1">
      <c r="A440" s="21"/>
    </row>
    <row r="441" ht="13.5" customHeight="1" spans="1:1">
      <c r="A441" s="21"/>
    </row>
    <row r="442" ht="13.5" customHeight="1" spans="1:1">
      <c r="A442" s="21"/>
    </row>
    <row r="443" ht="13.5" customHeight="1" spans="1:1">
      <c r="A443" s="21"/>
    </row>
    <row r="444" ht="13.5" customHeight="1" spans="1:1">
      <c r="A444" s="21"/>
    </row>
    <row r="445" ht="13.5" customHeight="1" spans="1:1">
      <c r="A445" s="21"/>
    </row>
    <row r="446" ht="13.5" customHeight="1" spans="1:1">
      <c r="A446" s="21"/>
    </row>
    <row r="447" ht="13.5" customHeight="1" spans="1:1">
      <c r="A447" s="21"/>
    </row>
    <row r="448" ht="13.5" customHeight="1" spans="1:1">
      <c r="A448" s="21"/>
    </row>
    <row r="449" ht="13.5" customHeight="1" spans="1:1">
      <c r="A449" s="21"/>
    </row>
    <row r="450" ht="13.5" customHeight="1" spans="1:1">
      <c r="A450" s="21"/>
    </row>
    <row r="451" ht="13.5" customHeight="1" spans="1:1">
      <c r="A451" s="21"/>
    </row>
    <row r="452" ht="13.5" customHeight="1" spans="1:1">
      <c r="A452" s="21"/>
    </row>
    <row r="453" ht="13.5" customHeight="1" spans="1:1">
      <c r="A453" s="21"/>
    </row>
    <row r="454" ht="13.5" customHeight="1" spans="1:1">
      <c r="A454" s="21"/>
    </row>
    <row r="455" ht="13.5" customHeight="1" spans="1:1">
      <c r="A455" s="21"/>
    </row>
    <row r="456" ht="13.5" customHeight="1" spans="1:1">
      <c r="A456" s="21"/>
    </row>
    <row r="457" ht="13.5" customHeight="1" spans="1:1">
      <c r="A457" s="21"/>
    </row>
    <row r="458" ht="13.5" customHeight="1" spans="1:1">
      <c r="A458" s="21"/>
    </row>
    <row r="459" ht="13.5" customHeight="1" spans="1:1">
      <c r="A459" s="21"/>
    </row>
    <row r="460" ht="13.5" customHeight="1" spans="1:1">
      <c r="A460" s="21"/>
    </row>
    <row r="461" ht="13.5" customHeight="1" spans="1:1">
      <c r="A461" s="21"/>
    </row>
    <row r="462" ht="13.5" customHeight="1" spans="1:1">
      <c r="A462" s="21"/>
    </row>
    <row r="463" ht="13.5" customHeight="1" spans="1:1">
      <c r="A463" s="21"/>
    </row>
    <row r="464" ht="13.5" customHeight="1" spans="1:1">
      <c r="A464" s="21"/>
    </row>
    <row r="465" ht="13.5" customHeight="1" spans="1:1">
      <c r="A465" s="21"/>
    </row>
    <row r="466" ht="13.5" customHeight="1" spans="1:1">
      <c r="A466" s="21"/>
    </row>
    <row r="467" ht="13.5" customHeight="1" spans="1:1">
      <c r="A467" s="21"/>
    </row>
    <row r="468" ht="13.5" customHeight="1" spans="1:1">
      <c r="A468" s="21"/>
    </row>
    <row r="469" ht="13.5" customHeight="1" spans="1:1">
      <c r="A469" s="21"/>
    </row>
    <row r="470" ht="13.5" customHeight="1" spans="1:1">
      <c r="A470" s="21"/>
    </row>
    <row r="471" ht="13.5" customHeight="1" spans="1:1">
      <c r="A471" s="21"/>
    </row>
    <row r="472" ht="13.5" customHeight="1" spans="1:1">
      <c r="A472" s="21"/>
    </row>
    <row r="473" ht="13.5" customHeight="1" spans="1:1">
      <c r="A473" s="21"/>
    </row>
    <row r="474" ht="13.5" customHeight="1" spans="1:1">
      <c r="A474" s="21"/>
    </row>
    <row r="475" ht="13.5" customHeight="1" spans="1:1">
      <c r="A475" s="21"/>
    </row>
    <row r="476" ht="13.5" customHeight="1" spans="1:1">
      <c r="A476" s="21"/>
    </row>
    <row r="477" ht="13.5" customHeight="1" spans="1:1">
      <c r="A477" s="21"/>
    </row>
    <row r="478" ht="13.5" customHeight="1" spans="1:1">
      <c r="A478" s="21"/>
    </row>
    <row r="479" ht="13.5" customHeight="1" spans="1:1">
      <c r="A479" s="21"/>
    </row>
    <row r="480" ht="13.5" customHeight="1" spans="1:1">
      <c r="A480" s="21"/>
    </row>
    <row r="481" ht="13.5" customHeight="1" spans="1:1">
      <c r="A481" s="21"/>
    </row>
    <row r="482" ht="13.5" customHeight="1" spans="1:1">
      <c r="A482" s="21"/>
    </row>
    <row r="483" ht="13.5" customHeight="1" spans="1:1">
      <c r="A483" s="21"/>
    </row>
    <row r="484" ht="13.5" customHeight="1" spans="1:1">
      <c r="A484" s="21"/>
    </row>
    <row r="485" ht="13.5" customHeight="1" spans="1:1">
      <c r="A485" s="21"/>
    </row>
    <row r="486" ht="13.5" customHeight="1" spans="1:1">
      <c r="A486" s="21"/>
    </row>
    <row r="487" ht="13.5" customHeight="1" spans="1:1">
      <c r="A487" s="21"/>
    </row>
    <row r="488" ht="13.5" customHeight="1" spans="1:1">
      <c r="A488" s="21"/>
    </row>
    <row r="489" ht="13.5" customHeight="1" spans="1:1">
      <c r="A489" s="21"/>
    </row>
    <row r="490" ht="13.5" customHeight="1" spans="1:1">
      <c r="A490" s="21"/>
    </row>
    <row r="491" ht="13.5" customHeight="1" spans="1:1">
      <c r="A491" s="21"/>
    </row>
    <row r="492" ht="13.5" customHeight="1" spans="1:1">
      <c r="A492" s="21"/>
    </row>
    <row r="493" ht="13.5" customHeight="1" spans="1:1">
      <c r="A493" s="21"/>
    </row>
    <row r="494" ht="13.5" customHeight="1" spans="1:1">
      <c r="A494" s="21"/>
    </row>
    <row r="495" ht="13.5" customHeight="1" spans="1:1">
      <c r="A495" s="21"/>
    </row>
    <row r="496" ht="13.5" customHeight="1" spans="1:1">
      <c r="A496" s="21"/>
    </row>
    <row r="497" ht="13.5" customHeight="1" spans="1:1">
      <c r="A497" s="21"/>
    </row>
    <row r="498" ht="13.5" customHeight="1" spans="1:1">
      <c r="A498" s="21"/>
    </row>
    <row r="499" ht="13.5" customHeight="1" spans="1:1">
      <c r="A499" s="21"/>
    </row>
    <row r="500" ht="13.5" customHeight="1" spans="1:1">
      <c r="A500" s="21"/>
    </row>
    <row r="501" ht="13.5" customHeight="1" spans="1:1">
      <c r="A501" s="21"/>
    </row>
    <row r="502" ht="13.5" customHeight="1" spans="1:1">
      <c r="A502" s="21"/>
    </row>
    <row r="503" ht="13.5" customHeight="1" spans="1:1">
      <c r="A503" s="21"/>
    </row>
    <row r="504" ht="13.5" customHeight="1" spans="1:1">
      <c r="A504" s="21"/>
    </row>
    <row r="505" ht="13.5" customHeight="1" spans="1:1">
      <c r="A505" s="21"/>
    </row>
    <row r="506" ht="13.5" customHeight="1" spans="1:1">
      <c r="A506" s="21"/>
    </row>
    <row r="507" ht="13.5" customHeight="1" spans="1:1">
      <c r="A507" s="21"/>
    </row>
    <row r="508" ht="13.5" customHeight="1" spans="1:1">
      <c r="A508" s="21"/>
    </row>
    <row r="509" ht="13.5" customHeight="1" spans="1:1">
      <c r="A509" s="21"/>
    </row>
    <row r="510" ht="13.5" customHeight="1" spans="1:1">
      <c r="A510" s="21"/>
    </row>
    <row r="511" ht="13.5" customHeight="1" spans="1:1">
      <c r="A511" s="21"/>
    </row>
    <row r="512" ht="13.5" customHeight="1" spans="1:1">
      <c r="A512" s="21"/>
    </row>
    <row r="513" ht="13.5" customHeight="1" spans="1:1">
      <c r="A513" s="21"/>
    </row>
    <row r="514" ht="13.5" customHeight="1" spans="1:1">
      <c r="A514" s="21"/>
    </row>
    <row r="515" ht="13.5" customHeight="1" spans="1:1">
      <c r="A515" s="21"/>
    </row>
    <row r="516" ht="13.5" customHeight="1" spans="1:1">
      <c r="A516" s="21"/>
    </row>
    <row r="517" ht="13.5" customHeight="1" spans="1:1">
      <c r="A517" s="21"/>
    </row>
    <row r="518" ht="13.5" customHeight="1" spans="1:1">
      <c r="A518" s="21"/>
    </row>
    <row r="519" ht="13.5" customHeight="1" spans="1:1">
      <c r="A519" s="21"/>
    </row>
    <row r="520" ht="13.5" customHeight="1" spans="1:1">
      <c r="A520" s="21"/>
    </row>
    <row r="521" ht="13.5" customHeight="1" spans="1:1">
      <c r="A521" s="21"/>
    </row>
    <row r="522" ht="13.5" customHeight="1" spans="1:1">
      <c r="A522" s="21"/>
    </row>
    <row r="523" ht="13.5" customHeight="1" spans="1:1">
      <c r="A523" s="21"/>
    </row>
    <row r="524" ht="13.5" customHeight="1" spans="1:1">
      <c r="A524" s="21"/>
    </row>
    <row r="525" ht="13.5" customHeight="1" spans="1:1">
      <c r="A525" s="21"/>
    </row>
    <row r="526" ht="13.5" customHeight="1" spans="1:1">
      <c r="A526" s="21"/>
    </row>
    <row r="527" ht="13.5" customHeight="1" spans="1:1">
      <c r="A527" s="21"/>
    </row>
    <row r="528" ht="13.5" customHeight="1" spans="1:1">
      <c r="A528" s="21"/>
    </row>
    <row r="529" ht="13.5" customHeight="1" spans="1:1">
      <c r="A529" s="21"/>
    </row>
    <row r="530" ht="13.5" customHeight="1" spans="1:1">
      <c r="A530" s="21"/>
    </row>
    <row r="531" ht="13.5" customHeight="1" spans="1:1">
      <c r="A531" s="21"/>
    </row>
    <row r="532" ht="13.5" customHeight="1" spans="1:1">
      <c r="A532" s="21"/>
    </row>
    <row r="533" ht="13.5" customHeight="1" spans="1:1">
      <c r="A533" s="21"/>
    </row>
    <row r="534" ht="13.5" customHeight="1" spans="1:1">
      <c r="A534" s="21"/>
    </row>
    <row r="535" ht="13.5" customHeight="1" spans="1:1">
      <c r="A535" s="21"/>
    </row>
    <row r="536" ht="13.5" customHeight="1" spans="1:1">
      <c r="A536" s="21"/>
    </row>
    <row r="537" ht="13.5" customHeight="1" spans="1:1">
      <c r="A537" s="21"/>
    </row>
    <row r="538" ht="13.5" customHeight="1" spans="1:1">
      <c r="A538" s="21"/>
    </row>
    <row r="539" ht="13.5" customHeight="1" spans="1:1">
      <c r="A539" s="21"/>
    </row>
    <row r="540" ht="13.5" customHeight="1" spans="1:1">
      <c r="A540" s="21"/>
    </row>
    <row r="541" ht="13.5" customHeight="1" spans="1:1">
      <c r="A541" s="21"/>
    </row>
    <row r="542" ht="13.5" customHeight="1" spans="1:1">
      <c r="A542" s="21"/>
    </row>
    <row r="543" ht="13.5" customHeight="1" spans="1:1">
      <c r="A543" s="21"/>
    </row>
    <row r="544" ht="13.5" customHeight="1" spans="1:1">
      <c r="A544" s="21"/>
    </row>
    <row r="545" ht="13.5" customHeight="1" spans="1:1">
      <c r="A545" s="21"/>
    </row>
    <row r="546" ht="13.5" customHeight="1" spans="1:1">
      <c r="A546" s="21"/>
    </row>
    <row r="547" ht="13.5" customHeight="1" spans="1:1">
      <c r="A547" s="21"/>
    </row>
    <row r="548" ht="13.5" customHeight="1" spans="1:1">
      <c r="A548" s="21"/>
    </row>
    <row r="549" ht="13.5" customHeight="1" spans="1:1">
      <c r="A549" s="21"/>
    </row>
    <row r="550" ht="13.5" customHeight="1" spans="1:1">
      <c r="A550" s="21"/>
    </row>
    <row r="551" ht="13.5" customHeight="1" spans="1:1">
      <c r="A551" s="21"/>
    </row>
    <row r="552" ht="13.5" customHeight="1" spans="1:1">
      <c r="A552" s="21"/>
    </row>
    <row r="553" ht="13.5" customHeight="1" spans="1:1">
      <c r="A553" s="21"/>
    </row>
    <row r="554" ht="13.5" customHeight="1" spans="1:1">
      <c r="A554" s="21"/>
    </row>
    <row r="555" ht="13.5" customHeight="1" spans="1:1">
      <c r="A555" s="21"/>
    </row>
    <row r="556" ht="13.5" customHeight="1" spans="1:1">
      <c r="A556" s="21"/>
    </row>
    <row r="557" ht="13.5" customHeight="1" spans="1:1">
      <c r="A557" s="21"/>
    </row>
    <row r="558" ht="13.5" customHeight="1" spans="1:1">
      <c r="A558" s="21"/>
    </row>
    <row r="559" ht="13.5" customHeight="1" spans="1:1">
      <c r="A559" s="21"/>
    </row>
    <row r="560" ht="13.5" customHeight="1" spans="1:1">
      <c r="A560" s="21"/>
    </row>
    <row r="561" ht="13.5" customHeight="1" spans="1:1">
      <c r="A561" s="21"/>
    </row>
    <row r="562" ht="13.5" customHeight="1" spans="1:1">
      <c r="A562" s="21"/>
    </row>
    <row r="563" ht="13.5" customHeight="1" spans="1:1">
      <c r="A563" s="21"/>
    </row>
    <row r="564" ht="13.5" customHeight="1" spans="1:1">
      <c r="A564" s="21"/>
    </row>
    <row r="565" ht="13.5" customHeight="1" spans="1:1">
      <c r="A565" s="21"/>
    </row>
    <row r="566" ht="13.5" customHeight="1" spans="1:1">
      <c r="A566" s="21"/>
    </row>
    <row r="567" ht="13.5" customHeight="1" spans="1:1">
      <c r="A567" s="21"/>
    </row>
    <row r="568" ht="13.5" customHeight="1" spans="1:1">
      <c r="A568" s="21"/>
    </row>
    <row r="569" ht="13.5" customHeight="1" spans="1:1">
      <c r="A569" s="21"/>
    </row>
    <row r="570" ht="13.5" customHeight="1" spans="1:1">
      <c r="A570" s="21"/>
    </row>
    <row r="571" ht="13.5" customHeight="1" spans="1:1">
      <c r="A571" s="21"/>
    </row>
    <row r="572" ht="13.5" customHeight="1" spans="1:1">
      <c r="A572" s="21"/>
    </row>
    <row r="573" ht="13.5" customHeight="1" spans="1:1">
      <c r="A573" s="21"/>
    </row>
    <row r="574" ht="13.5" customHeight="1" spans="1:1">
      <c r="A574" s="21"/>
    </row>
    <row r="575" ht="13.5" customHeight="1" spans="1:1">
      <c r="A575" s="21"/>
    </row>
    <row r="576" ht="13.5" customHeight="1" spans="1:1">
      <c r="A576" s="21"/>
    </row>
    <row r="577" ht="13.5" customHeight="1" spans="1:1">
      <c r="A577" s="21"/>
    </row>
    <row r="578" ht="13.5" customHeight="1" spans="1:1">
      <c r="A578" s="21"/>
    </row>
    <row r="579" ht="13.5" customHeight="1" spans="1:1">
      <c r="A579" s="21"/>
    </row>
    <row r="580" ht="13.5" customHeight="1" spans="1:1">
      <c r="A580" s="21"/>
    </row>
    <row r="581" ht="13.5" customHeight="1" spans="1:1">
      <c r="A581" s="21"/>
    </row>
    <row r="582" ht="13.5" customHeight="1" spans="1:1">
      <c r="A582" s="21"/>
    </row>
    <row r="583" ht="13.5" customHeight="1" spans="1:1">
      <c r="A583" s="21"/>
    </row>
    <row r="584" ht="13.5" customHeight="1" spans="1:1">
      <c r="A584" s="21"/>
    </row>
    <row r="585" ht="13.5" customHeight="1" spans="1:1">
      <c r="A585" s="21"/>
    </row>
    <row r="586" ht="13.5" customHeight="1" spans="1:1">
      <c r="A586" s="21"/>
    </row>
    <row r="587" ht="13.5" customHeight="1" spans="1:1">
      <c r="A587" s="21"/>
    </row>
    <row r="588" ht="13.5" customHeight="1" spans="1:1">
      <c r="A588" s="21"/>
    </row>
    <row r="589" ht="13.5" customHeight="1" spans="1:1">
      <c r="A589" s="21"/>
    </row>
    <row r="590" ht="13.5" customHeight="1" spans="1:1">
      <c r="A590" s="21"/>
    </row>
    <row r="591" ht="13.5" customHeight="1" spans="1:1">
      <c r="A591" s="21"/>
    </row>
    <row r="592" ht="13.5" customHeight="1" spans="1:1">
      <c r="A592" s="21"/>
    </row>
    <row r="593" ht="13.5" customHeight="1" spans="1:1">
      <c r="A593" s="21"/>
    </row>
    <row r="594" ht="13.5" customHeight="1" spans="1:1">
      <c r="A594" s="21"/>
    </row>
    <row r="595" ht="13.5" customHeight="1" spans="1:1">
      <c r="A595" s="21"/>
    </row>
    <row r="596" ht="13.5" customHeight="1" spans="1:1">
      <c r="A596" s="21"/>
    </row>
    <row r="597" ht="13.5" customHeight="1" spans="1:1">
      <c r="A597" s="21"/>
    </row>
    <row r="598" ht="13.5" customHeight="1" spans="1:1">
      <c r="A598" s="21"/>
    </row>
    <row r="599" ht="13.5" customHeight="1" spans="1:1">
      <c r="A599" s="21"/>
    </row>
    <row r="600" ht="13.5" customHeight="1" spans="1:1">
      <c r="A600" s="21"/>
    </row>
    <row r="601" ht="13.5" customHeight="1" spans="1:1">
      <c r="A601" s="21"/>
    </row>
    <row r="602" ht="13.5" customHeight="1" spans="1:1">
      <c r="A602" s="21"/>
    </row>
    <row r="603" ht="13.5" customHeight="1" spans="1:1">
      <c r="A603" s="21"/>
    </row>
    <row r="604" ht="13.5" customHeight="1" spans="1:1">
      <c r="A604" s="21"/>
    </row>
    <row r="605" ht="13.5" customHeight="1" spans="1:1">
      <c r="A605" s="21"/>
    </row>
    <row r="606" ht="13.5" customHeight="1" spans="1:1">
      <c r="A606" s="21"/>
    </row>
    <row r="607" ht="13.5" customHeight="1" spans="1:1">
      <c r="A607" s="21"/>
    </row>
    <row r="608" ht="13.5" customHeight="1" spans="1:1">
      <c r="A608" s="21"/>
    </row>
    <row r="609" ht="13.5" customHeight="1" spans="1:1">
      <c r="A609" s="21"/>
    </row>
    <row r="610" ht="13.5" customHeight="1" spans="1:1">
      <c r="A610" s="21"/>
    </row>
    <row r="611" ht="13.5" customHeight="1" spans="1:1">
      <c r="A611" s="21"/>
    </row>
    <row r="612" ht="13.5" customHeight="1" spans="1:1">
      <c r="A612" s="21"/>
    </row>
    <row r="613" ht="13.5" customHeight="1" spans="1:1">
      <c r="A613" s="21"/>
    </row>
    <row r="614" ht="13.5" customHeight="1" spans="1:1">
      <c r="A614" s="21"/>
    </row>
    <row r="615" ht="13.5" customHeight="1" spans="1:1">
      <c r="A615" s="21"/>
    </row>
    <row r="616" ht="13.5" customHeight="1" spans="1:1">
      <c r="A616" s="21"/>
    </row>
    <row r="617" ht="13.5" customHeight="1" spans="1:1">
      <c r="A617" s="21"/>
    </row>
    <row r="618" ht="13.5" customHeight="1" spans="1:1">
      <c r="A618" s="21"/>
    </row>
    <row r="619" ht="13.5" customHeight="1" spans="1:1">
      <c r="A619" s="21"/>
    </row>
    <row r="620" ht="13.5" customHeight="1" spans="1:1">
      <c r="A620" s="21"/>
    </row>
    <row r="621" ht="13.5" customHeight="1" spans="1:1">
      <c r="A621" s="21"/>
    </row>
    <row r="622" ht="13.5" customHeight="1" spans="1:1">
      <c r="A622" s="21"/>
    </row>
    <row r="623" ht="13.5" customHeight="1" spans="1:1">
      <c r="A623" s="21"/>
    </row>
    <row r="624" ht="13.5" customHeight="1" spans="1:1">
      <c r="A624" s="21"/>
    </row>
    <row r="625" ht="13.5" customHeight="1" spans="1:1">
      <c r="A625" s="21"/>
    </row>
    <row r="626" ht="13.5" customHeight="1" spans="1:1">
      <c r="A626" s="21"/>
    </row>
    <row r="627" ht="13.5" customHeight="1" spans="1:1">
      <c r="A627" s="21"/>
    </row>
    <row r="628" ht="13.5" customHeight="1" spans="1:1">
      <c r="A628" s="21"/>
    </row>
    <row r="629" ht="13.5" customHeight="1" spans="1:1">
      <c r="A629" s="21"/>
    </row>
    <row r="630" ht="13.5" customHeight="1" spans="1:1">
      <c r="A630" s="21"/>
    </row>
    <row r="631" ht="13.5" customHeight="1" spans="1:1">
      <c r="A631" s="21"/>
    </row>
    <row r="632" ht="13.5" customHeight="1" spans="1:1">
      <c r="A632" s="21"/>
    </row>
    <row r="633" ht="13.5" customHeight="1" spans="1:1">
      <c r="A633" s="21"/>
    </row>
    <row r="634" ht="13.5" customHeight="1" spans="1:1">
      <c r="A634" s="21"/>
    </row>
    <row r="635" ht="13.5" customHeight="1" spans="1:1">
      <c r="A635" s="21"/>
    </row>
    <row r="636" ht="13.5" customHeight="1" spans="1:1">
      <c r="A636" s="21"/>
    </row>
    <row r="637" ht="13.5" customHeight="1" spans="1:1">
      <c r="A637" s="21"/>
    </row>
    <row r="638" ht="13.5" customHeight="1" spans="1:1">
      <c r="A638" s="21"/>
    </row>
    <row r="639" ht="13.5" customHeight="1" spans="1:1">
      <c r="A639" s="21"/>
    </row>
    <row r="640" ht="13.5" customHeight="1" spans="1:1">
      <c r="A640" s="21"/>
    </row>
    <row r="641" ht="13.5" customHeight="1" spans="1:1">
      <c r="A641" s="21"/>
    </row>
    <row r="642" ht="13.5" customHeight="1" spans="1:1">
      <c r="A642" s="21"/>
    </row>
    <row r="643" ht="13.5" customHeight="1" spans="1:1">
      <c r="A643" s="21"/>
    </row>
    <row r="644" ht="13.5" customHeight="1" spans="1:1">
      <c r="A644" s="21"/>
    </row>
    <row r="645" ht="13.5" customHeight="1" spans="1:1">
      <c r="A645" s="21"/>
    </row>
    <row r="646" ht="13.5" customHeight="1" spans="1:1">
      <c r="A646" s="21"/>
    </row>
    <row r="647" ht="13.5" customHeight="1" spans="1:1">
      <c r="A647" s="21"/>
    </row>
    <row r="648" ht="13.5" customHeight="1" spans="1:1">
      <c r="A648" s="21"/>
    </row>
    <row r="649" ht="13.5" customHeight="1" spans="1:1">
      <c r="A649" s="21"/>
    </row>
    <row r="650" ht="13.5" customHeight="1" spans="1:1">
      <c r="A650" s="21"/>
    </row>
    <row r="651" ht="13.5" customHeight="1" spans="1:1">
      <c r="A651" s="21"/>
    </row>
    <row r="652" ht="13.5" customHeight="1" spans="1:1">
      <c r="A652" s="21"/>
    </row>
    <row r="653" ht="13.5" customHeight="1" spans="1:1">
      <c r="A653" s="21"/>
    </row>
    <row r="654" ht="13.5" customHeight="1" spans="1:1">
      <c r="A654" s="21"/>
    </row>
    <row r="655" ht="13.5" customHeight="1" spans="1:1">
      <c r="A655" s="21"/>
    </row>
    <row r="656" ht="13.5" customHeight="1" spans="1:1">
      <c r="A656" s="21"/>
    </row>
    <row r="657" ht="13.5" customHeight="1" spans="1:1">
      <c r="A657" s="21"/>
    </row>
    <row r="658" ht="13.5" customHeight="1" spans="1:1">
      <c r="A658" s="21"/>
    </row>
    <row r="659" ht="13.5" customHeight="1" spans="1:1">
      <c r="A659" s="21"/>
    </row>
    <row r="660" ht="13.5" customHeight="1" spans="1:1">
      <c r="A660" s="21"/>
    </row>
    <row r="661" ht="13.5" customHeight="1" spans="1:1">
      <c r="A661" s="21"/>
    </row>
    <row r="662" ht="13.5" customHeight="1" spans="1:1">
      <c r="A662" s="21"/>
    </row>
    <row r="663" ht="13.5" customHeight="1" spans="1:1">
      <c r="A663" s="21"/>
    </row>
    <row r="664" ht="13.5" customHeight="1" spans="1:1">
      <c r="A664" s="21"/>
    </row>
    <row r="665" ht="13.5" customHeight="1" spans="1:1">
      <c r="A665" s="21"/>
    </row>
    <row r="666" ht="13.5" customHeight="1" spans="1:1">
      <c r="A666" s="21"/>
    </row>
    <row r="667" ht="13.5" customHeight="1" spans="1:1">
      <c r="A667" s="21"/>
    </row>
    <row r="668" ht="13.5" customHeight="1" spans="1:1">
      <c r="A668" s="21"/>
    </row>
    <row r="669" ht="13.5" customHeight="1" spans="1:1">
      <c r="A669" s="21"/>
    </row>
    <row r="670" ht="13.5" customHeight="1" spans="1:1">
      <c r="A670" s="21"/>
    </row>
    <row r="671" ht="13.5" customHeight="1" spans="1:1">
      <c r="A671" s="21"/>
    </row>
    <row r="672" ht="13.5" customHeight="1" spans="1:1">
      <c r="A672" s="21"/>
    </row>
    <row r="673" ht="13.5" customHeight="1" spans="1:1">
      <c r="A673" s="21"/>
    </row>
    <row r="674" ht="13.5" customHeight="1" spans="1:1">
      <c r="A674" s="21"/>
    </row>
    <row r="675" ht="13.5" customHeight="1" spans="1:1">
      <c r="A675" s="21"/>
    </row>
    <row r="676" ht="13.5" customHeight="1" spans="1:1">
      <c r="A676" s="21"/>
    </row>
    <row r="677" ht="13.5" customHeight="1" spans="1:1">
      <c r="A677" s="21"/>
    </row>
    <row r="678" ht="13.5" customHeight="1" spans="1:1">
      <c r="A678" s="21"/>
    </row>
    <row r="679" ht="13.5" customHeight="1" spans="1:1">
      <c r="A679" s="21"/>
    </row>
    <row r="680" ht="13.5" customHeight="1" spans="1:1">
      <c r="A680" s="21"/>
    </row>
    <row r="681" ht="13.5" customHeight="1" spans="1:1">
      <c r="A681" s="21"/>
    </row>
    <row r="682" ht="13.5" customHeight="1" spans="1:1">
      <c r="A682" s="21"/>
    </row>
    <row r="683" ht="13.5" customHeight="1" spans="1:1">
      <c r="A683" s="21"/>
    </row>
    <row r="684" ht="13.5" customHeight="1" spans="1:1">
      <c r="A684" s="21"/>
    </row>
    <row r="685" ht="13.5" customHeight="1" spans="1:1">
      <c r="A685" s="21"/>
    </row>
    <row r="686" ht="13.5" customHeight="1" spans="1:1">
      <c r="A686" s="21"/>
    </row>
    <row r="687" ht="13.5" customHeight="1" spans="1:1">
      <c r="A687" s="21"/>
    </row>
    <row r="688" ht="13.5" customHeight="1" spans="1:1">
      <c r="A688" s="21"/>
    </row>
    <row r="689" ht="13.5" customHeight="1" spans="1:1">
      <c r="A689" s="21"/>
    </row>
    <row r="690" ht="13.5" customHeight="1" spans="1:1">
      <c r="A690" s="21"/>
    </row>
    <row r="691" ht="13.5" customHeight="1" spans="1:1">
      <c r="A691" s="21"/>
    </row>
    <row r="692" ht="13.5" customHeight="1" spans="1:1">
      <c r="A692" s="21"/>
    </row>
    <row r="693" ht="13.5" customHeight="1" spans="1:1">
      <c r="A693" s="21"/>
    </row>
    <row r="694" ht="13.5" customHeight="1" spans="1:1">
      <c r="A694" s="21"/>
    </row>
    <row r="695" ht="13.5" customHeight="1" spans="1:1">
      <c r="A695" s="21"/>
    </row>
    <row r="696" ht="13.5" customHeight="1" spans="1:1">
      <c r="A696" s="21"/>
    </row>
    <row r="697" ht="13.5" customHeight="1" spans="1:1">
      <c r="A697" s="21"/>
    </row>
    <row r="698" ht="13.5" customHeight="1" spans="1:1">
      <c r="A698" s="21"/>
    </row>
    <row r="699" ht="13.5" customHeight="1" spans="1:1">
      <c r="A699" s="21"/>
    </row>
    <row r="700" ht="13.5" customHeight="1" spans="1:1">
      <c r="A700" s="21"/>
    </row>
    <row r="701" ht="13.5" customHeight="1" spans="1:1">
      <c r="A701" s="21"/>
    </row>
    <row r="702" ht="13.5" customHeight="1" spans="1:1">
      <c r="A702" s="21"/>
    </row>
    <row r="703" ht="13.5" customHeight="1" spans="1:1">
      <c r="A703" s="21"/>
    </row>
    <row r="704" ht="13.5" customHeight="1" spans="1:1">
      <c r="A704" s="21"/>
    </row>
    <row r="705" ht="13.5" customHeight="1" spans="1:1">
      <c r="A705" s="21"/>
    </row>
    <row r="706" ht="13.5" customHeight="1" spans="1:1">
      <c r="A706" s="21"/>
    </row>
    <row r="707" ht="13.5" customHeight="1" spans="1:1">
      <c r="A707" s="21"/>
    </row>
    <row r="708" ht="13.5" customHeight="1" spans="1:1">
      <c r="A708" s="21"/>
    </row>
    <row r="709" ht="13.5" customHeight="1" spans="1:1">
      <c r="A709" s="21"/>
    </row>
    <row r="710" ht="13.5" customHeight="1" spans="1:1">
      <c r="A710" s="21"/>
    </row>
    <row r="711" ht="13.5" customHeight="1" spans="1:1">
      <c r="A711" s="21"/>
    </row>
    <row r="712" ht="13.5" customHeight="1" spans="1:1">
      <c r="A712" s="21"/>
    </row>
    <row r="713" ht="13.5" customHeight="1" spans="1:1">
      <c r="A713" s="21"/>
    </row>
    <row r="714" ht="13.5" customHeight="1" spans="1:1">
      <c r="A714" s="21"/>
    </row>
    <row r="715" ht="13.5" customHeight="1" spans="1:1">
      <c r="A715" s="21"/>
    </row>
    <row r="716" ht="13.5" customHeight="1" spans="1:1">
      <c r="A716" s="21"/>
    </row>
    <row r="717" ht="13.5" customHeight="1" spans="1:1">
      <c r="A717" s="21"/>
    </row>
    <row r="718" ht="13.5" customHeight="1" spans="1:1">
      <c r="A718" s="21"/>
    </row>
    <row r="719" ht="13.5" customHeight="1" spans="1:1">
      <c r="A719" s="21"/>
    </row>
    <row r="720" ht="13.5" customHeight="1" spans="1:1">
      <c r="A720" s="21"/>
    </row>
    <row r="721" ht="13.5" customHeight="1" spans="1:1">
      <c r="A721" s="21"/>
    </row>
    <row r="722" ht="13.5" customHeight="1" spans="1:1">
      <c r="A722" s="21"/>
    </row>
    <row r="723" ht="13.5" customHeight="1" spans="1:1">
      <c r="A723" s="21"/>
    </row>
    <row r="724" ht="13.5" customHeight="1" spans="1:1">
      <c r="A724" s="21"/>
    </row>
    <row r="725" ht="13.5" customHeight="1" spans="1:1">
      <c r="A725" s="21"/>
    </row>
    <row r="726" ht="13.5" customHeight="1" spans="1:1">
      <c r="A726" s="21"/>
    </row>
    <row r="727" ht="13.5" customHeight="1" spans="1:1">
      <c r="A727" s="21"/>
    </row>
    <row r="728" ht="13.5" customHeight="1" spans="1:1">
      <c r="A728" s="21"/>
    </row>
    <row r="729" ht="13.5" customHeight="1" spans="1:1">
      <c r="A729" s="21"/>
    </row>
    <row r="730" ht="13.5" customHeight="1" spans="1:1">
      <c r="A730" s="21"/>
    </row>
    <row r="731" ht="13.5" customHeight="1" spans="1:1">
      <c r="A731" s="21"/>
    </row>
    <row r="732" ht="13.5" customHeight="1" spans="1:1">
      <c r="A732" s="21"/>
    </row>
    <row r="733" ht="13.5" customHeight="1" spans="1:1">
      <c r="A733" s="21"/>
    </row>
    <row r="734" ht="13.5" customHeight="1" spans="1:1">
      <c r="A734" s="21"/>
    </row>
    <row r="735" ht="13.5" customHeight="1" spans="1:1">
      <c r="A735" s="21"/>
    </row>
    <row r="736" ht="13.5" customHeight="1" spans="1:1">
      <c r="A736" s="21"/>
    </row>
    <row r="737" ht="13.5" customHeight="1" spans="1:1">
      <c r="A737" s="21"/>
    </row>
    <row r="738" ht="13.5" customHeight="1" spans="1:1">
      <c r="A738" s="21"/>
    </row>
    <row r="739" ht="13.5" customHeight="1" spans="1:1">
      <c r="A739" s="21"/>
    </row>
    <row r="740" ht="13.5" customHeight="1" spans="1:1">
      <c r="A740" s="21"/>
    </row>
    <row r="741" ht="13.5" customHeight="1" spans="1:1">
      <c r="A741" s="21"/>
    </row>
    <row r="742" ht="13.5" customHeight="1" spans="1:1">
      <c r="A742" s="21"/>
    </row>
    <row r="743" ht="13.5" customHeight="1" spans="1:1">
      <c r="A743" s="21"/>
    </row>
    <row r="744" ht="13.5" customHeight="1" spans="1:1">
      <c r="A744" s="21"/>
    </row>
    <row r="745" ht="13.5" customHeight="1" spans="1:1">
      <c r="A745" s="21"/>
    </row>
    <row r="746" ht="13.5" customHeight="1" spans="1:1">
      <c r="A746" s="21"/>
    </row>
    <row r="747" ht="13.5" customHeight="1" spans="1:1">
      <c r="A747" s="21"/>
    </row>
    <row r="748" ht="13.5" customHeight="1" spans="1:1">
      <c r="A748" s="21"/>
    </row>
    <row r="749" ht="13.5" customHeight="1" spans="1:1">
      <c r="A749" s="21"/>
    </row>
    <row r="750" ht="13.5" customHeight="1" spans="1:1">
      <c r="A750" s="21"/>
    </row>
    <row r="751" ht="13.5" customHeight="1" spans="1:1">
      <c r="A751" s="21"/>
    </row>
    <row r="752" ht="13.5" customHeight="1" spans="1:1">
      <c r="A752" s="21"/>
    </row>
    <row r="753" ht="13.5" customHeight="1" spans="1:1">
      <c r="A753" s="21"/>
    </row>
    <row r="754" ht="13.5" customHeight="1" spans="1:1">
      <c r="A754" s="21"/>
    </row>
    <row r="755" ht="13.5" customHeight="1" spans="1:1">
      <c r="A755" s="21"/>
    </row>
    <row r="756" ht="13.5" customHeight="1" spans="1:1">
      <c r="A756" s="21"/>
    </row>
    <row r="757" ht="13.5" customHeight="1" spans="1:1">
      <c r="A757" s="21"/>
    </row>
    <row r="758" ht="13.5" customHeight="1" spans="1:1">
      <c r="A758" s="21"/>
    </row>
    <row r="759" ht="13.5" customHeight="1" spans="1:1">
      <c r="A759" s="21"/>
    </row>
    <row r="760" ht="13.5" customHeight="1" spans="1:1">
      <c r="A760" s="21"/>
    </row>
    <row r="761" ht="13.5" customHeight="1" spans="1:1">
      <c r="A761" s="21"/>
    </row>
    <row r="762" ht="13.5" customHeight="1" spans="1:1">
      <c r="A762" s="21"/>
    </row>
    <row r="763" ht="13.5" customHeight="1" spans="1:1">
      <c r="A763" s="21"/>
    </row>
    <row r="764" ht="13.5" customHeight="1" spans="1:1">
      <c r="A764" s="21"/>
    </row>
    <row r="765" ht="13.5" customHeight="1" spans="1:1">
      <c r="A765" s="21"/>
    </row>
    <row r="766" ht="13.5" customHeight="1" spans="1:1">
      <c r="A766" s="21"/>
    </row>
    <row r="767" ht="13.5" customHeight="1" spans="1:1">
      <c r="A767" s="21"/>
    </row>
    <row r="768" ht="13.5" customHeight="1" spans="1:1">
      <c r="A768" s="21"/>
    </row>
    <row r="769" ht="13.5" customHeight="1" spans="1:1">
      <c r="A769" s="21"/>
    </row>
    <row r="770" ht="13.5" customHeight="1" spans="1:1">
      <c r="A770" s="21"/>
    </row>
    <row r="771" ht="13.5" customHeight="1" spans="1:1">
      <c r="A771" s="21"/>
    </row>
    <row r="772" ht="13.5" customHeight="1" spans="1:1">
      <c r="A772" s="21"/>
    </row>
    <row r="773" ht="13.5" customHeight="1" spans="1:1">
      <c r="A773" s="21"/>
    </row>
    <row r="774" ht="13.5" customHeight="1" spans="1:1">
      <c r="A774" s="21"/>
    </row>
    <row r="775" ht="13.5" customHeight="1" spans="1:1">
      <c r="A775" s="21"/>
    </row>
    <row r="776" ht="13.5" customHeight="1" spans="1:1">
      <c r="A776" s="21"/>
    </row>
    <row r="777" ht="13.5" customHeight="1" spans="1:1">
      <c r="A777" s="21"/>
    </row>
    <row r="778" ht="13.5" customHeight="1" spans="1:1">
      <c r="A778" s="21"/>
    </row>
    <row r="779" ht="13.5" customHeight="1" spans="1:1">
      <c r="A779" s="21"/>
    </row>
    <row r="780" ht="13.5" customHeight="1" spans="1:1">
      <c r="A780" s="21"/>
    </row>
    <row r="781" ht="13.5" customHeight="1" spans="1:1">
      <c r="A781" s="21"/>
    </row>
    <row r="782" ht="13.5" customHeight="1" spans="1:1">
      <c r="A782" s="21"/>
    </row>
    <row r="783" ht="13.5" customHeight="1" spans="1:1">
      <c r="A783" s="21"/>
    </row>
    <row r="784" ht="13.5" customHeight="1" spans="1:1">
      <c r="A784" s="21"/>
    </row>
    <row r="785" ht="13.5" customHeight="1" spans="1:1">
      <c r="A785" s="21"/>
    </row>
    <row r="786" ht="13.5" customHeight="1" spans="1:1">
      <c r="A786" s="21"/>
    </row>
    <row r="787" ht="13.5" customHeight="1" spans="1:1">
      <c r="A787" s="21"/>
    </row>
    <row r="788" ht="13.5" customHeight="1" spans="1:1">
      <c r="A788" s="21"/>
    </row>
    <row r="789" ht="13.5" customHeight="1" spans="1:1">
      <c r="A789" s="21"/>
    </row>
    <row r="790" ht="13.5" customHeight="1" spans="1:1">
      <c r="A790" s="21"/>
    </row>
    <row r="791" ht="13.5" customHeight="1" spans="1:1">
      <c r="A791" s="21"/>
    </row>
    <row r="792" ht="13.5" customHeight="1" spans="1:1">
      <c r="A792" s="21"/>
    </row>
    <row r="793" ht="13.5" customHeight="1" spans="1:1">
      <c r="A793" s="21"/>
    </row>
    <row r="794" ht="13.5" customHeight="1" spans="1:1">
      <c r="A794" s="21"/>
    </row>
    <row r="795" ht="13.5" customHeight="1" spans="1:1">
      <c r="A795" s="21"/>
    </row>
    <row r="796" ht="13.5" customHeight="1" spans="1:1">
      <c r="A796" s="21"/>
    </row>
    <row r="797" ht="13.5" customHeight="1" spans="1:1">
      <c r="A797" s="21"/>
    </row>
    <row r="798" ht="13.5" customHeight="1" spans="1:1">
      <c r="A798" s="21"/>
    </row>
    <row r="799" ht="13.5" customHeight="1" spans="1:1">
      <c r="A799" s="21"/>
    </row>
    <row r="800" ht="13.5" customHeight="1" spans="1:1">
      <c r="A800" s="21"/>
    </row>
    <row r="801" ht="13.5" customHeight="1" spans="1:1">
      <c r="A801" s="21"/>
    </row>
    <row r="802" ht="13.5" customHeight="1" spans="1:1">
      <c r="A802" s="21"/>
    </row>
    <row r="803" ht="13.5" customHeight="1" spans="1:1">
      <c r="A803" s="21"/>
    </row>
    <row r="804" ht="13.5" customHeight="1" spans="1:1">
      <c r="A804" s="21"/>
    </row>
    <row r="805" ht="13.5" customHeight="1" spans="1:1">
      <c r="A805" s="21"/>
    </row>
    <row r="806" ht="13.5" customHeight="1" spans="1:1">
      <c r="A806" s="21"/>
    </row>
    <row r="807" ht="13.5" customHeight="1" spans="1:1">
      <c r="A807" s="21"/>
    </row>
    <row r="808" ht="13.5" customHeight="1" spans="1:1">
      <c r="A808" s="21"/>
    </row>
    <row r="809" ht="13.5" customHeight="1" spans="1:1">
      <c r="A809" s="21"/>
    </row>
    <row r="810" ht="13.5" customHeight="1" spans="1:1">
      <c r="A810" s="21"/>
    </row>
    <row r="811" ht="13.5" customHeight="1" spans="1:1">
      <c r="A811" s="21"/>
    </row>
    <row r="812" ht="13.5" customHeight="1" spans="1:1">
      <c r="A812" s="21"/>
    </row>
    <row r="813" ht="13.5" customHeight="1" spans="1:1">
      <c r="A813" s="21"/>
    </row>
    <row r="814" ht="13.5" customHeight="1" spans="1:1">
      <c r="A814" s="21"/>
    </row>
    <row r="815" ht="13.5" customHeight="1" spans="1:1">
      <c r="A815" s="21"/>
    </row>
    <row r="816" ht="13.5" customHeight="1" spans="1:1">
      <c r="A816" s="21"/>
    </row>
    <row r="817" ht="13.5" customHeight="1" spans="1:1">
      <c r="A817" s="21"/>
    </row>
    <row r="818" ht="13.5" customHeight="1" spans="1:1">
      <c r="A818" s="21"/>
    </row>
    <row r="819" ht="13.5" customHeight="1" spans="1:1">
      <c r="A819" s="21"/>
    </row>
    <row r="820" ht="13.5" customHeight="1" spans="1:1">
      <c r="A820" s="21"/>
    </row>
    <row r="821" ht="13.5" customHeight="1" spans="1:1">
      <c r="A821" s="21"/>
    </row>
    <row r="822" ht="13.5" customHeight="1" spans="1:1">
      <c r="A822" s="21"/>
    </row>
    <row r="823" ht="13.5" customHeight="1" spans="1:1">
      <c r="A823" s="21"/>
    </row>
    <row r="824" ht="13.5" customHeight="1" spans="1:1">
      <c r="A824" s="21"/>
    </row>
    <row r="825" ht="13.5" customHeight="1" spans="1:1">
      <c r="A825" s="21"/>
    </row>
    <row r="826" ht="13.5" customHeight="1" spans="1:1">
      <c r="A826" s="21"/>
    </row>
    <row r="827" ht="13.5" customHeight="1" spans="1:1">
      <c r="A827" s="21"/>
    </row>
    <row r="828" ht="13.5" customHeight="1" spans="1:1">
      <c r="A828" s="21"/>
    </row>
    <row r="829" ht="13.5" customHeight="1" spans="1:1">
      <c r="A829" s="21"/>
    </row>
    <row r="830" ht="13.5" customHeight="1" spans="1:1">
      <c r="A830" s="21"/>
    </row>
    <row r="831" ht="13.5" customHeight="1" spans="1:1">
      <c r="A831" s="21"/>
    </row>
    <row r="832" ht="13.5" customHeight="1" spans="1:1">
      <c r="A832" s="21"/>
    </row>
    <row r="833" ht="13.5" customHeight="1" spans="1:1">
      <c r="A833" s="21"/>
    </row>
    <row r="834" ht="13.5" customHeight="1" spans="1:1">
      <c r="A834" s="21"/>
    </row>
    <row r="835" ht="13.5" customHeight="1" spans="1:1">
      <c r="A835" s="21"/>
    </row>
    <row r="836" ht="13.5" customHeight="1" spans="1:1">
      <c r="A836" s="21"/>
    </row>
    <row r="837" ht="13.5" customHeight="1" spans="1:1">
      <c r="A837" s="21"/>
    </row>
    <row r="838" ht="13.5" customHeight="1" spans="1:1">
      <c r="A838" s="21"/>
    </row>
    <row r="839" ht="13.5" customHeight="1" spans="1:1">
      <c r="A839" s="21"/>
    </row>
    <row r="840" ht="13.5" customHeight="1" spans="1:1">
      <c r="A840" s="21"/>
    </row>
    <row r="841" ht="13.5" customHeight="1" spans="1:1">
      <c r="A841" s="21"/>
    </row>
    <row r="842" ht="13.5" customHeight="1" spans="1:1">
      <c r="A842" s="21"/>
    </row>
    <row r="843" ht="13.5" customHeight="1" spans="1:1">
      <c r="A843" s="21"/>
    </row>
    <row r="844" ht="13.5" customHeight="1" spans="1:1">
      <c r="A844" s="21"/>
    </row>
    <row r="845" ht="13.5" customHeight="1" spans="1:1">
      <c r="A845" s="21"/>
    </row>
    <row r="846" ht="13.5" customHeight="1" spans="1:1">
      <c r="A846" s="21"/>
    </row>
    <row r="847" ht="13.5" customHeight="1" spans="1:1">
      <c r="A847" s="21"/>
    </row>
    <row r="848" ht="13.5" customHeight="1" spans="1:1">
      <c r="A848" s="21"/>
    </row>
    <row r="849" ht="13.5" customHeight="1" spans="1:1">
      <c r="A849" s="21"/>
    </row>
    <row r="850" ht="13.5" customHeight="1" spans="1:1">
      <c r="A850" s="21"/>
    </row>
    <row r="851" ht="13.5" customHeight="1" spans="1:1">
      <c r="A851" s="21"/>
    </row>
    <row r="852" ht="13.5" customHeight="1" spans="1:1">
      <c r="A852" s="21"/>
    </row>
    <row r="853" ht="13.5" customHeight="1" spans="1:1">
      <c r="A853" s="21"/>
    </row>
    <row r="854" ht="13.5" customHeight="1" spans="1:1">
      <c r="A854" s="21"/>
    </row>
    <row r="855" ht="13.5" customHeight="1" spans="1:1">
      <c r="A855" s="21"/>
    </row>
    <row r="856" ht="13.5" customHeight="1" spans="1:1">
      <c r="A856" s="21"/>
    </row>
    <row r="857" ht="13.5" customHeight="1" spans="1:1">
      <c r="A857" s="21"/>
    </row>
    <row r="858" ht="13.5" customHeight="1" spans="1:1">
      <c r="A858" s="21"/>
    </row>
    <row r="859" ht="13.5" customHeight="1" spans="1:1">
      <c r="A859" s="21"/>
    </row>
    <row r="860" ht="13.5" customHeight="1" spans="1:1">
      <c r="A860" s="21"/>
    </row>
    <row r="861" ht="13.5" customHeight="1" spans="1:1">
      <c r="A861" s="21"/>
    </row>
    <row r="862" ht="13.5" customHeight="1" spans="1:1">
      <c r="A862" s="21"/>
    </row>
    <row r="863" ht="13.5" customHeight="1" spans="1:1">
      <c r="A863" s="21"/>
    </row>
    <row r="864" ht="13.5" customHeight="1" spans="1:1">
      <c r="A864" s="21"/>
    </row>
    <row r="865" ht="13.5" customHeight="1" spans="1:1">
      <c r="A865" s="21"/>
    </row>
    <row r="866" ht="13.5" customHeight="1" spans="1:1">
      <c r="A866" s="21"/>
    </row>
    <row r="867" ht="13.5" customHeight="1" spans="1:1">
      <c r="A867" s="21"/>
    </row>
    <row r="868" ht="13.5" customHeight="1" spans="1:1">
      <c r="A868" s="21"/>
    </row>
    <row r="869" ht="13.5" customHeight="1" spans="1:1">
      <c r="A869" s="21"/>
    </row>
    <row r="870" ht="13.5" customHeight="1" spans="1:1">
      <c r="A870" s="21"/>
    </row>
    <row r="871" ht="13.5" customHeight="1" spans="1:1">
      <c r="A871" s="21"/>
    </row>
    <row r="872" ht="13.5" customHeight="1" spans="1:1">
      <c r="A872" s="21"/>
    </row>
    <row r="873" ht="13.5" customHeight="1" spans="1:1">
      <c r="A873" s="21"/>
    </row>
    <row r="874" ht="13.5" customHeight="1" spans="1:1">
      <c r="A874" s="21"/>
    </row>
    <row r="875" ht="13.5" customHeight="1" spans="1:1">
      <c r="A875" s="21"/>
    </row>
    <row r="876" ht="13.5" customHeight="1" spans="1:1">
      <c r="A876" s="21"/>
    </row>
    <row r="877" ht="13.5" customHeight="1" spans="1:1">
      <c r="A877" s="21"/>
    </row>
    <row r="878" ht="13.5" customHeight="1" spans="1:1">
      <c r="A878" s="21"/>
    </row>
    <row r="879" ht="13.5" customHeight="1" spans="1:1">
      <c r="A879" s="21"/>
    </row>
    <row r="880" ht="13.5" customHeight="1" spans="1:1">
      <c r="A880" s="21"/>
    </row>
    <row r="881" ht="13.5" customHeight="1" spans="1:1">
      <c r="A881" s="21"/>
    </row>
    <row r="882" ht="13.5" customHeight="1" spans="1:1">
      <c r="A882" s="21"/>
    </row>
    <row r="883" ht="13.5" customHeight="1" spans="1:1">
      <c r="A883" s="21"/>
    </row>
    <row r="884" ht="13.5" customHeight="1" spans="1:1">
      <c r="A884" s="21"/>
    </row>
    <row r="885" ht="13.5" customHeight="1" spans="1:1">
      <c r="A885" s="21"/>
    </row>
    <row r="886" ht="13.5" customHeight="1" spans="1:1">
      <c r="A886" s="21"/>
    </row>
    <row r="887" ht="13.5" customHeight="1" spans="1:1">
      <c r="A887" s="21"/>
    </row>
    <row r="888" ht="13.5" customHeight="1" spans="1:1">
      <c r="A888" s="21"/>
    </row>
    <row r="889" ht="13.5" customHeight="1" spans="1:1">
      <c r="A889" s="21"/>
    </row>
    <row r="890" ht="13.5" customHeight="1" spans="1:1">
      <c r="A890" s="21"/>
    </row>
    <row r="891" ht="13.5" customHeight="1" spans="1:1">
      <c r="A891" s="21"/>
    </row>
    <row r="892" ht="13.5" customHeight="1" spans="1:1">
      <c r="A892" s="21"/>
    </row>
    <row r="893" ht="13.5" customHeight="1" spans="1:1">
      <c r="A893" s="21"/>
    </row>
    <row r="894" ht="13.5" customHeight="1" spans="1:1">
      <c r="A894" s="21"/>
    </row>
    <row r="895" ht="13.5" customHeight="1" spans="1:1">
      <c r="A895" s="21"/>
    </row>
    <row r="896" ht="13.5" customHeight="1" spans="1:1">
      <c r="A896" s="21"/>
    </row>
    <row r="897" ht="13.5" customHeight="1" spans="1:1">
      <c r="A897" s="21"/>
    </row>
    <row r="898" ht="13.5" customHeight="1" spans="1:1">
      <c r="A898" s="21"/>
    </row>
    <row r="899" ht="13.5" customHeight="1" spans="1:1">
      <c r="A899" s="21"/>
    </row>
    <row r="900" ht="13.5" customHeight="1" spans="1:1">
      <c r="A900" s="21"/>
    </row>
    <row r="901" ht="13.5" customHeight="1" spans="1:1">
      <c r="A901" s="21"/>
    </row>
    <row r="902" ht="13.5" customHeight="1" spans="1:1">
      <c r="A902" s="21"/>
    </row>
    <row r="903" ht="13.5" customHeight="1" spans="1:1">
      <c r="A903" s="21"/>
    </row>
    <row r="904" ht="13.5" customHeight="1" spans="1:1">
      <c r="A904" s="21"/>
    </row>
    <row r="905" ht="13.5" customHeight="1" spans="1:1">
      <c r="A905" s="21"/>
    </row>
    <row r="906" ht="13.5" customHeight="1" spans="1:1">
      <c r="A906" s="21"/>
    </row>
    <row r="907" ht="13.5" customHeight="1" spans="1:1">
      <c r="A907" s="21"/>
    </row>
    <row r="908" ht="13.5" customHeight="1" spans="1:1">
      <c r="A908" s="21"/>
    </row>
    <row r="909" ht="13.5" customHeight="1" spans="1:1">
      <c r="A909" s="21"/>
    </row>
    <row r="910" ht="13.5" customHeight="1" spans="1:1">
      <c r="A910" s="21"/>
    </row>
    <row r="911" ht="13.5" customHeight="1" spans="1:1">
      <c r="A911" s="21"/>
    </row>
    <row r="912" ht="13.5" customHeight="1" spans="1:1">
      <c r="A912" s="21"/>
    </row>
    <row r="913" ht="13.5" customHeight="1" spans="1:1">
      <c r="A913" s="21"/>
    </row>
    <row r="914" ht="13.5" customHeight="1" spans="1:1">
      <c r="A914" s="21"/>
    </row>
    <row r="915" ht="13.5" customHeight="1" spans="1:1">
      <c r="A915" s="21"/>
    </row>
    <row r="916" ht="13.5" customHeight="1" spans="1:1">
      <c r="A916" s="21"/>
    </row>
    <row r="917" ht="13.5" customHeight="1" spans="1:1">
      <c r="A917" s="21"/>
    </row>
    <row r="918" ht="13.5" customHeight="1" spans="1:1">
      <c r="A918" s="21"/>
    </row>
    <row r="919" ht="13.5" customHeight="1" spans="1:1">
      <c r="A919" s="21"/>
    </row>
    <row r="920" ht="13.5" customHeight="1" spans="1:1">
      <c r="A920" s="21"/>
    </row>
    <row r="921" ht="13.5" customHeight="1" spans="1:1">
      <c r="A921" s="21"/>
    </row>
    <row r="922" ht="13.5" customHeight="1" spans="1:1">
      <c r="A922" s="21"/>
    </row>
    <row r="923" ht="13.5" customHeight="1" spans="1:1">
      <c r="A923" s="21"/>
    </row>
    <row r="924" ht="13.5" customHeight="1" spans="1:1">
      <c r="A924" s="21"/>
    </row>
    <row r="925" ht="13.5" customHeight="1" spans="1:1">
      <c r="A925" s="21"/>
    </row>
    <row r="926" ht="13.5" customHeight="1" spans="1:1">
      <c r="A926" s="21"/>
    </row>
    <row r="927" ht="13.5" customHeight="1" spans="1:1">
      <c r="A927" s="21"/>
    </row>
    <row r="928" ht="13.5" customHeight="1" spans="1:1">
      <c r="A928" s="21"/>
    </row>
    <row r="929" ht="13.5" customHeight="1" spans="1:1">
      <c r="A929" s="21"/>
    </row>
    <row r="930" ht="13.5" customHeight="1" spans="1:1">
      <c r="A930" s="21"/>
    </row>
    <row r="931" ht="13.5" customHeight="1" spans="1:1">
      <c r="A931" s="21"/>
    </row>
    <row r="932" ht="13.5" customHeight="1" spans="1:1">
      <c r="A932" s="21"/>
    </row>
    <row r="933" ht="13.5" customHeight="1" spans="1:1">
      <c r="A933" s="21"/>
    </row>
    <row r="934" ht="13.5" customHeight="1" spans="1:1">
      <c r="A934" s="21"/>
    </row>
    <row r="935" ht="13.5" customHeight="1" spans="1:1">
      <c r="A935" s="21"/>
    </row>
    <row r="936" ht="13.5" customHeight="1" spans="1:1">
      <c r="A936" s="21"/>
    </row>
    <row r="937" ht="13.5" customHeight="1" spans="1:1">
      <c r="A937" s="21"/>
    </row>
    <row r="938" ht="13.5" customHeight="1" spans="1:1">
      <c r="A938" s="21"/>
    </row>
    <row r="939" ht="13.5" customHeight="1" spans="1:1">
      <c r="A939" s="21"/>
    </row>
    <row r="940" ht="13.5" customHeight="1" spans="1:1">
      <c r="A940" s="21"/>
    </row>
    <row r="941" ht="13.5" customHeight="1" spans="1:1">
      <c r="A941" s="21"/>
    </row>
    <row r="942" ht="13.5" customHeight="1" spans="1:1">
      <c r="A942" s="21"/>
    </row>
    <row r="943" ht="13.5" customHeight="1" spans="1:1">
      <c r="A943" s="21"/>
    </row>
    <row r="944" ht="13.5" customHeight="1" spans="1:1">
      <c r="A944" s="21"/>
    </row>
    <row r="945" ht="13.5" customHeight="1" spans="1:1">
      <c r="A945" s="21"/>
    </row>
    <row r="946" ht="13.5" customHeight="1" spans="1:1">
      <c r="A946" s="21"/>
    </row>
    <row r="947" ht="13.5" customHeight="1" spans="1:1">
      <c r="A947" s="21"/>
    </row>
    <row r="948" ht="13.5" customHeight="1" spans="1:1">
      <c r="A948" s="21"/>
    </row>
    <row r="949" ht="13.5" customHeight="1" spans="1:1">
      <c r="A949" s="21"/>
    </row>
    <row r="950" ht="13.5" customHeight="1" spans="1:1">
      <c r="A950" s="21"/>
    </row>
    <row r="951" ht="13.5" customHeight="1" spans="1:1">
      <c r="A951" s="21"/>
    </row>
    <row r="952" ht="13.5" customHeight="1" spans="1:1">
      <c r="A952" s="21"/>
    </row>
    <row r="953" ht="13.5" customHeight="1" spans="1:1">
      <c r="A953" s="21"/>
    </row>
    <row r="954" ht="13.5" customHeight="1" spans="1:1">
      <c r="A954" s="21"/>
    </row>
    <row r="955" ht="13.5" customHeight="1" spans="1:1">
      <c r="A955" s="21"/>
    </row>
    <row r="956" ht="13.5" customHeight="1" spans="1:1">
      <c r="A956" s="21"/>
    </row>
    <row r="957" ht="13.5" customHeight="1" spans="1:1">
      <c r="A957" s="21"/>
    </row>
    <row r="958" ht="13.5" customHeight="1" spans="1:1">
      <c r="A958" s="21"/>
    </row>
    <row r="959" ht="13.5" customHeight="1" spans="1:1">
      <c r="A959" s="21"/>
    </row>
    <row r="960" ht="13.5" customHeight="1" spans="1:1">
      <c r="A960" s="21"/>
    </row>
    <row r="961" ht="13.5" customHeight="1" spans="1:1">
      <c r="A961" s="21"/>
    </row>
    <row r="962" ht="13.5" customHeight="1" spans="1:1">
      <c r="A962" s="21"/>
    </row>
    <row r="963" ht="13.5" customHeight="1" spans="1:1">
      <c r="A963" s="21"/>
    </row>
    <row r="964" ht="13.5" customHeight="1" spans="1:1">
      <c r="A964" s="21"/>
    </row>
    <row r="965" ht="13.5" customHeight="1" spans="1:1">
      <c r="A965" s="21"/>
    </row>
    <row r="966" ht="13.5" customHeight="1" spans="1:1">
      <c r="A966" s="21"/>
    </row>
    <row r="967" ht="13.5" customHeight="1" spans="1:1">
      <c r="A967" s="21"/>
    </row>
    <row r="968" ht="13.5" customHeight="1" spans="1:1">
      <c r="A968" s="21"/>
    </row>
    <row r="969" ht="13.5" customHeight="1" spans="1:1">
      <c r="A969" s="21"/>
    </row>
    <row r="970" ht="13.5" customHeight="1" spans="1:1">
      <c r="A970" s="21"/>
    </row>
    <row r="971" ht="13.5" customHeight="1" spans="1:1">
      <c r="A971" s="21"/>
    </row>
    <row r="972" ht="13.5" customHeight="1" spans="1:1">
      <c r="A972" s="21"/>
    </row>
    <row r="973" ht="13.5" customHeight="1" spans="1:1">
      <c r="A973" s="21"/>
    </row>
    <row r="974" ht="13.5" customHeight="1" spans="1:1">
      <c r="A974" s="21"/>
    </row>
    <row r="975" ht="13.5" customHeight="1" spans="1:1">
      <c r="A975" s="21"/>
    </row>
    <row r="976" ht="13.5" customHeight="1" spans="1:1">
      <c r="A976" s="21"/>
    </row>
    <row r="977" ht="13.5" customHeight="1" spans="1:1">
      <c r="A977" s="21"/>
    </row>
    <row r="978" ht="13.5" customHeight="1" spans="1:1">
      <c r="A978" s="21"/>
    </row>
    <row r="979" ht="13.5" customHeight="1" spans="1:1">
      <c r="A979" s="21"/>
    </row>
    <row r="980" ht="13.5" customHeight="1" spans="1:1">
      <c r="A980" s="21"/>
    </row>
    <row r="981" ht="13.5" customHeight="1" spans="1:1">
      <c r="A981" s="21"/>
    </row>
    <row r="982" ht="13.5" customHeight="1" spans="1:1">
      <c r="A982" s="21"/>
    </row>
    <row r="983" ht="13.5" customHeight="1" spans="1:1">
      <c r="A983" s="21"/>
    </row>
    <row r="984" ht="13.5" customHeight="1" spans="1:1">
      <c r="A984" s="21"/>
    </row>
    <row r="985" ht="13.5" customHeight="1" spans="1:1">
      <c r="A985" s="21"/>
    </row>
    <row r="986" ht="13.5" customHeight="1" spans="1:1">
      <c r="A986" s="21"/>
    </row>
    <row r="987" ht="13.5" customHeight="1" spans="1:1">
      <c r="A987" s="21"/>
    </row>
    <row r="988" ht="13.5" customHeight="1" spans="1:1">
      <c r="A988" s="21"/>
    </row>
    <row r="989" ht="13.5" customHeight="1" spans="1:1">
      <c r="A989" s="21"/>
    </row>
    <row r="990" ht="13.5" customHeight="1" spans="1:1">
      <c r="A990" s="21"/>
    </row>
    <row r="991" ht="13.5" customHeight="1" spans="1:1">
      <c r="A991" s="21"/>
    </row>
    <row r="992" ht="13.5" customHeight="1" spans="1:1">
      <c r="A992" s="21"/>
    </row>
    <row r="993" ht="13.5" customHeight="1" spans="1:1">
      <c r="A993" s="21"/>
    </row>
    <row r="994" ht="13.5" customHeight="1" spans="1:1">
      <c r="A994" s="21"/>
    </row>
    <row r="995" ht="13.5" customHeight="1" spans="1:1">
      <c r="A995" s="21"/>
    </row>
    <row r="996" ht="13.5" customHeight="1" spans="1:1">
      <c r="A996" s="21"/>
    </row>
    <row r="997" ht="13.5" customHeight="1" spans="1:1">
      <c r="A997" s="21"/>
    </row>
    <row r="998" ht="13.5" customHeight="1" spans="1:1">
      <c r="A998" s="21"/>
    </row>
    <row r="999" ht="13.5" customHeight="1" spans="1:1">
      <c r="A999" s="21"/>
    </row>
    <row r="1000" ht="13.5" customHeight="1" spans="1:1">
      <c r="A1000" s="21"/>
    </row>
  </sheetData>
  <pageMargins left="0.7" right="0.7" top="0.75" bottom="0.75" header="0" footer="0"/>
  <pageSetup paperSize="1" orientation="landscape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00"/>
  <sheetViews>
    <sheetView workbookViewId="0">
      <selection activeCell="A1" sqref="A1"/>
    </sheetView>
  </sheetViews>
  <sheetFormatPr defaultColWidth="14.4285714285714" defaultRowHeight="15" customHeight="1" outlineLevelCol="7"/>
  <cols>
    <col min="1" max="1" width="11.2857142857143" customWidth="1"/>
    <col min="2" max="2" width="16.2857142857143" customWidth="1"/>
    <col min="3" max="3" width="36.4285714285714" customWidth="1"/>
    <col min="4" max="4" width="11.2857142857143" customWidth="1"/>
    <col min="5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42217</v>
      </c>
      <c r="B2" s="3" t="s">
        <v>44</v>
      </c>
      <c r="C2" s="3" t="s">
        <v>239</v>
      </c>
      <c r="D2" s="4">
        <v>700</v>
      </c>
    </row>
    <row r="3" ht="13.5" customHeight="1" spans="1:4">
      <c r="A3" s="2">
        <v>42224</v>
      </c>
      <c r="B3" s="3" t="s">
        <v>44</v>
      </c>
      <c r="C3" s="3" t="s">
        <v>85</v>
      </c>
      <c r="D3" s="4">
        <v>45.5</v>
      </c>
    </row>
    <row r="4" ht="13.5" customHeight="1" spans="1:4">
      <c r="A4" s="2">
        <v>42226</v>
      </c>
      <c r="B4" s="3" t="s">
        <v>44</v>
      </c>
      <c r="C4" s="3" t="s">
        <v>103</v>
      </c>
      <c r="D4" s="4">
        <v>25.92</v>
      </c>
    </row>
    <row r="5" ht="13.5" customHeight="1" spans="1:4">
      <c r="A5" s="2">
        <v>42226</v>
      </c>
      <c r="B5" s="3" t="s">
        <v>44</v>
      </c>
      <c r="C5" s="3" t="s">
        <v>86</v>
      </c>
      <c r="D5" s="4">
        <v>23.38</v>
      </c>
    </row>
    <row r="6" ht="13.5" customHeight="1" spans="1:4">
      <c r="A6" s="2">
        <v>42235</v>
      </c>
      <c r="B6" s="3" t="s">
        <v>44</v>
      </c>
      <c r="C6" s="3" t="s">
        <v>486</v>
      </c>
      <c r="D6" s="4">
        <v>38</v>
      </c>
    </row>
    <row r="7" ht="13.5" customHeight="1" spans="1:4">
      <c r="A7" s="2">
        <v>42237</v>
      </c>
      <c r="B7" s="3" t="s">
        <v>44</v>
      </c>
      <c r="C7" s="3" t="s">
        <v>366</v>
      </c>
      <c r="D7" s="4">
        <v>90.82</v>
      </c>
    </row>
    <row r="8" ht="13.5" customHeight="1" spans="1:4">
      <c r="A8" s="2">
        <v>42240</v>
      </c>
      <c r="B8" s="3" t="s">
        <v>44</v>
      </c>
      <c r="C8" s="3" t="s">
        <v>487</v>
      </c>
      <c r="D8" s="4">
        <v>67.8</v>
      </c>
    </row>
    <row r="9" ht="13.5" customHeight="1" spans="1:7">
      <c r="A9" s="2">
        <v>42240</v>
      </c>
      <c r="B9" s="3" t="s">
        <v>44</v>
      </c>
      <c r="C9" s="3" t="s">
        <v>105</v>
      </c>
      <c r="D9" s="4">
        <v>24.9</v>
      </c>
      <c r="G9" s="3" t="s">
        <v>286</v>
      </c>
    </row>
    <row r="10" ht="13.5" customHeight="1" spans="1:8">
      <c r="A10" s="2">
        <v>42241</v>
      </c>
      <c r="B10" s="3" t="s">
        <v>44</v>
      </c>
      <c r="C10" s="3" t="s">
        <v>85</v>
      </c>
      <c r="D10" s="4">
        <v>19</v>
      </c>
      <c r="G10" s="3" t="s">
        <v>44</v>
      </c>
      <c r="H10" s="4">
        <f>SUM(D2:D10)</f>
        <v>1035.32</v>
      </c>
    </row>
    <row r="11" ht="13.5" customHeight="1" spans="1:8">
      <c r="A11" s="2">
        <v>42234</v>
      </c>
      <c r="B11" s="3" t="s">
        <v>294</v>
      </c>
      <c r="C11" s="3" t="s">
        <v>488</v>
      </c>
      <c r="D11" s="4">
        <v>40</v>
      </c>
      <c r="G11" s="3" t="s">
        <v>294</v>
      </c>
      <c r="H11" s="4">
        <f>SUM(D11:D13)</f>
        <v>269.45</v>
      </c>
    </row>
    <row r="12" ht="13.5" customHeight="1" spans="1:8">
      <c r="A12" s="2">
        <v>42226</v>
      </c>
      <c r="B12" s="3" t="s">
        <v>294</v>
      </c>
      <c r="C12" s="3" t="s">
        <v>489</v>
      </c>
      <c r="D12" s="4">
        <v>85</v>
      </c>
      <c r="G12" s="3" t="s">
        <v>11</v>
      </c>
      <c r="H12" s="4">
        <f>SUM(D14:D32)</f>
        <v>584.97</v>
      </c>
    </row>
    <row r="13" ht="13.5" customHeight="1" spans="1:8">
      <c r="A13" s="2">
        <v>42235</v>
      </c>
      <c r="B13" s="3" t="s">
        <v>294</v>
      </c>
      <c r="C13" s="3" t="s">
        <v>490</v>
      </c>
      <c r="D13" s="4">
        <v>144.45</v>
      </c>
      <c r="G13" s="3" t="s">
        <v>68</v>
      </c>
      <c r="H13" s="4">
        <f>SUM(D33:D44)</f>
        <v>466.55</v>
      </c>
    </row>
    <row r="14" ht="13.5" customHeight="1" spans="1:8">
      <c r="A14" s="2">
        <v>42217</v>
      </c>
      <c r="B14" s="3" t="s">
        <v>11</v>
      </c>
      <c r="C14" s="3" t="s">
        <v>60</v>
      </c>
      <c r="D14" s="4">
        <v>140</v>
      </c>
      <c r="G14" s="3" t="s">
        <v>197</v>
      </c>
      <c r="H14" s="4">
        <f>SUM(D45:D46)</f>
        <v>80</v>
      </c>
    </row>
    <row r="15" ht="13.5" customHeight="1" spans="1:8">
      <c r="A15" s="2">
        <v>42223</v>
      </c>
      <c r="B15" s="3" t="s">
        <v>11</v>
      </c>
      <c r="C15" s="3" t="s">
        <v>491</v>
      </c>
      <c r="D15" s="4">
        <v>35.52</v>
      </c>
      <c r="G15" s="3" t="s">
        <v>125</v>
      </c>
      <c r="H15" s="4">
        <f>SUM(D47:D50)</f>
        <v>318.4</v>
      </c>
    </row>
    <row r="16" ht="13.5" customHeight="1" spans="1:8">
      <c r="A16" s="2">
        <v>42225</v>
      </c>
      <c r="B16" s="3" t="s">
        <v>11</v>
      </c>
      <c r="C16" s="3" t="s">
        <v>492</v>
      </c>
      <c r="D16" s="4">
        <v>15</v>
      </c>
      <c r="G16" s="3" t="s">
        <v>127</v>
      </c>
      <c r="H16" s="4">
        <v>0</v>
      </c>
    </row>
    <row r="17" ht="13.5" customHeight="1" spans="1:8">
      <c r="A17" s="2">
        <v>42232</v>
      </c>
      <c r="B17" s="3" t="s">
        <v>11</v>
      </c>
      <c r="C17" s="3" t="s">
        <v>493</v>
      </c>
      <c r="D17" s="4">
        <v>37</v>
      </c>
      <c r="G17" s="3" t="s">
        <v>163</v>
      </c>
      <c r="H17" s="4">
        <f>SUM(0)</f>
        <v>0</v>
      </c>
    </row>
    <row r="18" ht="13.5" customHeight="1" spans="1:8">
      <c r="A18" s="2">
        <v>42231</v>
      </c>
      <c r="B18" s="3" t="s">
        <v>11</v>
      </c>
      <c r="C18" s="3" t="s">
        <v>494</v>
      </c>
      <c r="D18" s="4">
        <v>100</v>
      </c>
      <c r="G18" s="3" t="s">
        <v>134</v>
      </c>
      <c r="H18" s="4">
        <f>SUM(D51:D53)</f>
        <v>275.85</v>
      </c>
    </row>
    <row r="19" ht="13.5" customHeight="1" spans="1:8">
      <c r="A19" s="2">
        <v>42222</v>
      </c>
      <c r="B19" s="3" t="s">
        <v>11</v>
      </c>
      <c r="C19" s="3" t="s">
        <v>495</v>
      </c>
      <c r="D19" s="4">
        <v>17.5</v>
      </c>
      <c r="G19" s="3" t="s">
        <v>34</v>
      </c>
      <c r="H19" s="4">
        <f>SUM(D54:D56)</f>
        <v>70.55</v>
      </c>
    </row>
    <row r="20" ht="13.5" customHeight="1" spans="1:8">
      <c r="A20" s="2">
        <v>42221</v>
      </c>
      <c r="B20" s="3" t="s">
        <v>11</v>
      </c>
      <c r="C20" s="3" t="s">
        <v>496</v>
      </c>
      <c r="D20" s="4">
        <v>10</v>
      </c>
      <c r="G20" s="3" t="s">
        <v>36</v>
      </c>
      <c r="H20" s="4">
        <f>SUM(D57:D62)</f>
        <v>1324.7</v>
      </c>
    </row>
    <row r="21" ht="13.5" customHeight="1" spans="1:8">
      <c r="A21" s="2">
        <v>42218</v>
      </c>
      <c r="B21" s="3" t="s">
        <v>11</v>
      </c>
      <c r="C21" s="3" t="s">
        <v>187</v>
      </c>
      <c r="D21" s="4">
        <v>10</v>
      </c>
      <c r="G21" s="3" t="s">
        <v>39</v>
      </c>
      <c r="H21" s="4">
        <f>SUM(D63:D71)</f>
        <v>2733.72</v>
      </c>
    </row>
    <row r="22" ht="13.5" customHeight="1" spans="1:8">
      <c r="A22" s="2">
        <v>42217</v>
      </c>
      <c r="B22" s="3" t="s">
        <v>11</v>
      </c>
      <c r="C22" s="3" t="s">
        <v>492</v>
      </c>
      <c r="D22" s="4">
        <v>18.5</v>
      </c>
      <c r="G22" s="3" t="s">
        <v>375</v>
      </c>
      <c r="H22" s="4">
        <f>SUM(D66)</f>
        <v>124.1</v>
      </c>
    </row>
    <row r="23" ht="13.5" customHeight="1" spans="1:4">
      <c r="A23" s="2">
        <v>42218</v>
      </c>
      <c r="B23" s="3" t="s">
        <v>11</v>
      </c>
      <c r="C23" s="3" t="s">
        <v>492</v>
      </c>
      <c r="D23" s="4">
        <v>8</v>
      </c>
    </row>
    <row r="24" ht="13.5" customHeight="1" spans="1:4">
      <c r="A24" s="2">
        <v>42232</v>
      </c>
      <c r="B24" s="3" t="s">
        <v>11</v>
      </c>
      <c r="C24" s="3" t="s">
        <v>34</v>
      </c>
      <c r="D24" s="4">
        <v>34.9</v>
      </c>
    </row>
    <row r="25" ht="13.5" customHeight="1" spans="1:4">
      <c r="A25" s="2">
        <v>42241</v>
      </c>
      <c r="B25" s="3" t="s">
        <v>11</v>
      </c>
      <c r="C25" s="3" t="s">
        <v>497</v>
      </c>
      <c r="D25" s="4">
        <v>12</v>
      </c>
    </row>
    <row r="26" ht="13.5" customHeight="1" spans="1:4">
      <c r="A26" s="2">
        <v>42235</v>
      </c>
      <c r="B26" s="3" t="s">
        <v>11</v>
      </c>
      <c r="C26" s="3" t="s">
        <v>498</v>
      </c>
      <c r="D26" s="4">
        <v>15</v>
      </c>
    </row>
    <row r="27" ht="13.5" customHeight="1" spans="1:4">
      <c r="A27" s="2">
        <v>42238</v>
      </c>
      <c r="B27" s="3" t="s">
        <v>11</v>
      </c>
      <c r="C27" s="3" t="s">
        <v>499</v>
      </c>
      <c r="D27" s="4">
        <v>18.2</v>
      </c>
    </row>
    <row r="28" ht="13.5" customHeight="1" spans="1:4">
      <c r="A28" s="2">
        <v>42242</v>
      </c>
      <c r="B28" s="3" t="s">
        <v>11</v>
      </c>
      <c r="C28" s="3" t="s">
        <v>500</v>
      </c>
      <c r="D28" s="4">
        <v>32.4</v>
      </c>
    </row>
    <row r="29" ht="13.5" customHeight="1" spans="1:4">
      <c r="A29" s="2">
        <v>42221</v>
      </c>
      <c r="B29" s="3" t="s">
        <v>11</v>
      </c>
      <c r="C29" s="3" t="s">
        <v>501</v>
      </c>
      <c r="D29" s="4">
        <v>12.9</v>
      </c>
    </row>
    <row r="30" ht="13.5" customHeight="1" spans="1:4">
      <c r="A30" s="2">
        <v>42235</v>
      </c>
      <c r="B30" s="3" t="s">
        <v>11</v>
      </c>
      <c r="C30" s="3" t="s">
        <v>112</v>
      </c>
      <c r="D30" s="4">
        <v>8.5</v>
      </c>
    </row>
    <row r="31" ht="13.5" customHeight="1" spans="1:4">
      <c r="A31" s="2">
        <v>42245</v>
      </c>
      <c r="B31" s="3" t="s">
        <v>11</v>
      </c>
      <c r="C31" s="3" t="s">
        <v>502</v>
      </c>
      <c r="D31" s="4">
        <v>38.25</v>
      </c>
    </row>
    <row r="32" ht="13.5" customHeight="1" spans="1:4">
      <c r="A32" s="2">
        <v>42244</v>
      </c>
      <c r="B32" s="3" t="s">
        <v>11</v>
      </c>
      <c r="C32" s="3" t="s">
        <v>503</v>
      </c>
      <c r="D32" s="4">
        <v>21.3</v>
      </c>
    </row>
    <row r="33" ht="13.5" customHeight="1" spans="1:4">
      <c r="A33" s="2">
        <v>42225</v>
      </c>
      <c r="B33" s="3" t="s">
        <v>68</v>
      </c>
      <c r="C33" s="3" t="s">
        <v>20</v>
      </c>
      <c r="D33" s="4">
        <v>52.7</v>
      </c>
    </row>
    <row r="34" ht="13.5" customHeight="1" spans="1:4">
      <c r="A34" s="2">
        <v>42232</v>
      </c>
      <c r="B34" s="3" t="s">
        <v>68</v>
      </c>
      <c r="C34" s="3" t="s">
        <v>19</v>
      </c>
      <c r="D34" s="4">
        <v>32.35</v>
      </c>
    </row>
    <row r="35" ht="13.5" customHeight="1" spans="1:4">
      <c r="A35" s="2">
        <v>42218</v>
      </c>
      <c r="B35" s="3" t="s">
        <v>68</v>
      </c>
      <c r="C35" s="3" t="s">
        <v>20</v>
      </c>
      <c r="D35" s="4">
        <v>31.55</v>
      </c>
    </row>
    <row r="36" ht="13.5" customHeight="1" spans="1:4">
      <c r="A36" s="2">
        <v>42218</v>
      </c>
      <c r="B36" s="3" t="s">
        <v>68</v>
      </c>
      <c r="C36" s="3" t="s">
        <v>22</v>
      </c>
      <c r="D36" s="4">
        <v>25</v>
      </c>
    </row>
    <row r="37" ht="13.5" customHeight="1" spans="1:4">
      <c r="A37" s="2">
        <v>42246</v>
      </c>
      <c r="B37" s="3" t="s">
        <v>68</v>
      </c>
      <c r="C37" s="3" t="s">
        <v>22</v>
      </c>
      <c r="D37" s="4">
        <v>23.7</v>
      </c>
    </row>
    <row r="38" ht="13.5" customHeight="1" spans="1:4">
      <c r="A38" s="2">
        <v>42221</v>
      </c>
      <c r="B38" s="5" t="s">
        <v>68</v>
      </c>
      <c r="C38" s="3" t="s">
        <v>504</v>
      </c>
      <c r="D38" s="4">
        <v>40</v>
      </c>
    </row>
    <row r="39" ht="13.5" customHeight="1" spans="1:4">
      <c r="A39" s="2">
        <v>42226</v>
      </c>
      <c r="B39" s="3" t="s">
        <v>68</v>
      </c>
      <c r="C39" s="3" t="s">
        <v>445</v>
      </c>
      <c r="D39" s="4">
        <v>17</v>
      </c>
    </row>
    <row r="40" ht="13.5" customHeight="1" spans="1:4">
      <c r="A40" s="2">
        <v>42245</v>
      </c>
      <c r="B40" s="3" t="s">
        <v>68</v>
      </c>
      <c r="C40" s="3" t="s">
        <v>505</v>
      </c>
      <c r="D40" s="4">
        <v>27.55</v>
      </c>
    </row>
    <row r="41" ht="13.5" customHeight="1" spans="1:4">
      <c r="A41" s="2">
        <v>42239</v>
      </c>
      <c r="B41" s="3" t="s">
        <v>68</v>
      </c>
      <c r="C41" s="3" t="s">
        <v>20</v>
      </c>
      <c r="D41" s="4">
        <v>68</v>
      </c>
    </row>
    <row r="42" ht="13.5" customHeight="1" spans="1:4">
      <c r="A42" s="2">
        <v>42245</v>
      </c>
      <c r="B42" s="3" t="s">
        <v>68</v>
      </c>
      <c r="C42" s="3" t="s">
        <v>20</v>
      </c>
      <c r="D42" s="4">
        <v>66.35</v>
      </c>
    </row>
    <row r="43" ht="13.5" customHeight="1" spans="1:4">
      <c r="A43" s="2">
        <v>42245</v>
      </c>
      <c r="B43" s="3" t="s">
        <v>68</v>
      </c>
      <c r="C43" s="3" t="s">
        <v>218</v>
      </c>
      <c r="D43" s="4">
        <v>62</v>
      </c>
    </row>
    <row r="44" ht="13.5" customHeight="1" spans="1:4">
      <c r="A44" s="2">
        <v>42246</v>
      </c>
      <c r="B44" s="3" t="s">
        <v>68</v>
      </c>
      <c r="C44" s="3" t="s">
        <v>506</v>
      </c>
      <c r="D44" s="4">
        <v>20.35</v>
      </c>
    </row>
    <row r="45" ht="13.5" customHeight="1" spans="1:4">
      <c r="A45" s="2">
        <v>42239</v>
      </c>
      <c r="B45" s="3" t="s">
        <v>197</v>
      </c>
      <c r="C45" s="3" t="s">
        <v>507</v>
      </c>
      <c r="D45" s="4">
        <v>49</v>
      </c>
    </row>
    <row r="46" ht="13.5" customHeight="1" spans="1:4">
      <c r="A46" s="2">
        <v>42239</v>
      </c>
      <c r="B46" s="3" t="s">
        <v>197</v>
      </c>
      <c r="C46" s="3" t="s">
        <v>508</v>
      </c>
      <c r="D46" s="4">
        <v>31</v>
      </c>
    </row>
    <row r="47" ht="13.5" customHeight="1" spans="1:4">
      <c r="A47" s="2">
        <v>42217</v>
      </c>
      <c r="B47" s="3" t="s">
        <v>125</v>
      </c>
      <c r="C47" s="3" t="s">
        <v>259</v>
      </c>
      <c r="D47" s="4">
        <v>240</v>
      </c>
    </row>
    <row r="48" ht="13.5" customHeight="1" spans="1:4">
      <c r="A48" s="2">
        <v>42246</v>
      </c>
      <c r="B48" s="3" t="s">
        <v>125</v>
      </c>
      <c r="C48" s="3" t="s">
        <v>509</v>
      </c>
      <c r="D48" s="4">
        <v>55.5</v>
      </c>
    </row>
    <row r="49" ht="13.5" customHeight="1" spans="1:4">
      <c r="A49" s="2">
        <v>42240</v>
      </c>
      <c r="B49" s="3" t="s">
        <v>125</v>
      </c>
      <c r="C49" s="3" t="s">
        <v>510</v>
      </c>
      <c r="D49" s="4">
        <v>16</v>
      </c>
    </row>
    <row r="50" ht="13.5" customHeight="1" spans="1:4">
      <c r="A50" s="2">
        <v>37119</v>
      </c>
      <c r="B50" s="3" t="s">
        <v>125</v>
      </c>
      <c r="C50" s="3" t="s">
        <v>511</v>
      </c>
      <c r="D50" s="4">
        <v>6.9</v>
      </c>
    </row>
    <row r="51" ht="13.5" customHeight="1" spans="1:4">
      <c r="A51" s="2">
        <v>42231</v>
      </c>
      <c r="B51" s="3" t="s">
        <v>134</v>
      </c>
      <c r="C51" s="3" t="s">
        <v>512</v>
      </c>
      <c r="D51" s="4">
        <v>97.8</v>
      </c>
    </row>
    <row r="52" ht="13.5" customHeight="1" spans="1:4">
      <c r="A52" s="2">
        <v>42217</v>
      </c>
      <c r="B52" s="3" t="s">
        <v>134</v>
      </c>
      <c r="C52" s="3" t="s">
        <v>98</v>
      </c>
      <c r="D52" s="4">
        <v>119.05</v>
      </c>
    </row>
    <row r="53" ht="13.5" customHeight="1" spans="1:4">
      <c r="A53" s="2">
        <v>42245</v>
      </c>
      <c r="B53" s="3" t="s">
        <v>134</v>
      </c>
      <c r="C53" s="3" t="s">
        <v>513</v>
      </c>
      <c r="D53" s="4">
        <v>59</v>
      </c>
    </row>
    <row r="54" ht="13.5" customHeight="1" spans="1:4">
      <c r="A54" s="2">
        <v>42229</v>
      </c>
      <c r="B54" s="3" t="s">
        <v>80</v>
      </c>
      <c r="C54" s="3" t="s">
        <v>514</v>
      </c>
      <c r="D54" s="4">
        <v>18.5</v>
      </c>
    </row>
    <row r="55" ht="13.5" customHeight="1" spans="1:4">
      <c r="A55" s="2">
        <v>42246</v>
      </c>
      <c r="B55" s="3" t="s">
        <v>34</v>
      </c>
      <c r="C55" s="3" t="s">
        <v>81</v>
      </c>
      <c r="D55" s="4">
        <v>39.25</v>
      </c>
    </row>
    <row r="56" ht="13.5" customHeight="1" spans="1:4">
      <c r="A56" s="2">
        <v>42246</v>
      </c>
      <c r="B56" s="3" t="s">
        <v>34</v>
      </c>
      <c r="C56" s="3" t="s">
        <v>515</v>
      </c>
      <c r="D56" s="4">
        <v>12.8</v>
      </c>
    </row>
    <row r="57" ht="13.5" customHeight="1" spans="1:4">
      <c r="A57" s="2">
        <v>42217</v>
      </c>
      <c r="B57" s="3" t="s">
        <v>36</v>
      </c>
      <c r="C57" s="3" t="s">
        <v>37</v>
      </c>
      <c r="D57" s="4">
        <v>600</v>
      </c>
    </row>
    <row r="58" ht="13.5" customHeight="1" spans="1:4">
      <c r="A58" s="2">
        <v>42217</v>
      </c>
      <c r="B58" s="3" t="s">
        <v>36</v>
      </c>
      <c r="C58" s="3" t="s">
        <v>38</v>
      </c>
      <c r="D58" s="4">
        <v>400</v>
      </c>
    </row>
    <row r="59" ht="13.5" customHeight="1" spans="1:4">
      <c r="A59" s="2">
        <v>42223</v>
      </c>
      <c r="B59" s="3" t="s">
        <v>36</v>
      </c>
      <c r="C59" s="3" t="s">
        <v>516</v>
      </c>
      <c r="D59" s="4">
        <v>268</v>
      </c>
    </row>
    <row r="60" ht="13.5" customHeight="1" spans="1:4">
      <c r="A60" s="2">
        <v>42223</v>
      </c>
      <c r="B60" s="3" t="s">
        <v>36</v>
      </c>
      <c r="C60" s="3" t="s">
        <v>517</v>
      </c>
      <c r="D60" s="4">
        <v>22</v>
      </c>
    </row>
    <row r="61" ht="13.5" customHeight="1" spans="1:4">
      <c r="A61" s="2">
        <v>42222</v>
      </c>
      <c r="B61" s="3" t="s">
        <v>36</v>
      </c>
      <c r="C61" s="3" t="s">
        <v>518</v>
      </c>
      <c r="D61" s="4">
        <v>22.95</v>
      </c>
    </row>
    <row r="62" ht="13.5" customHeight="1" spans="1:4">
      <c r="A62" s="2">
        <v>42235</v>
      </c>
      <c r="B62" s="3" t="s">
        <v>36</v>
      </c>
      <c r="C62" s="3" t="s">
        <v>519</v>
      </c>
      <c r="D62" s="4">
        <v>11.75</v>
      </c>
    </row>
    <row r="63" ht="13.5" customHeight="1" spans="1:4">
      <c r="A63" s="2">
        <v>42217</v>
      </c>
      <c r="B63" s="3" t="s">
        <v>39</v>
      </c>
      <c r="C63" s="3" t="s">
        <v>42</v>
      </c>
      <c r="D63" s="4">
        <v>90</v>
      </c>
    </row>
    <row r="64" ht="13.5" customHeight="1" spans="1:4">
      <c r="A64" s="2">
        <v>42232</v>
      </c>
      <c r="B64" s="3" t="s">
        <v>39</v>
      </c>
      <c r="C64" s="3" t="s">
        <v>83</v>
      </c>
      <c r="D64" s="4">
        <v>77</v>
      </c>
    </row>
    <row r="65" ht="13.5" customHeight="1" spans="1:4">
      <c r="A65" s="2">
        <v>42217</v>
      </c>
      <c r="B65" s="3" t="s">
        <v>39</v>
      </c>
      <c r="C65" s="3" t="s">
        <v>520</v>
      </c>
      <c r="D65" s="4">
        <v>90</v>
      </c>
    </row>
    <row r="66" ht="13.5" customHeight="1" spans="1:4">
      <c r="A66" s="2">
        <v>42234</v>
      </c>
      <c r="B66" s="3" t="s">
        <v>39</v>
      </c>
      <c r="C66" s="3" t="s">
        <v>83</v>
      </c>
      <c r="D66" s="4">
        <v>124.1</v>
      </c>
    </row>
    <row r="67" ht="13.5" customHeight="1" spans="1:4">
      <c r="A67" s="2">
        <v>42246</v>
      </c>
      <c r="B67" s="3" t="s">
        <v>39</v>
      </c>
      <c r="C67" s="3" t="s">
        <v>83</v>
      </c>
      <c r="D67" s="4">
        <v>67.71</v>
      </c>
    </row>
    <row r="68" ht="13.5" customHeight="1" spans="1:4">
      <c r="A68" s="2">
        <v>42235</v>
      </c>
      <c r="B68" s="3" t="s">
        <v>39</v>
      </c>
      <c r="C68" s="3" t="s">
        <v>391</v>
      </c>
      <c r="D68" s="4">
        <v>50</v>
      </c>
    </row>
    <row r="69" ht="13.5" customHeight="1" spans="1:4">
      <c r="A69" s="2">
        <v>42236</v>
      </c>
      <c r="B69" s="3" t="s">
        <v>39</v>
      </c>
      <c r="C69" s="3" t="s">
        <v>521</v>
      </c>
      <c r="D69" s="4">
        <v>1402.65</v>
      </c>
    </row>
    <row r="70" ht="13.5" customHeight="1" spans="1:4">
      <c r="A70" s="2">
        <v>42236</v>
      </c>
      <c r="B70" s="3" t="s">
        <v>39</v>
      </c>
      <c r="C70" s="5" t="s">
        <v>522</v>
      </c>
      <c r="D70" s="4">
        <v>800</v>
      </c>
    </row>
    <row r="71" ht="13.5" customHeight="1" spans="1:4">
      <c r="A71" s="2">
        <v>42226</v>
      </c>
      <c r="B71" s="3" t="s">
        <v>39</v>
      </c>
      <c r="C71" s="3" t="s">
        <v>83</v>
      </c>
      <c r="D71" s="4">
        <v>32.26</v>
      </c>
    </row>
    <row r="72" ht="13.5" customHeight="1" spans="1:4">
      <c r="A72" s="2"/>
      <c r="D72" s="4"/>
    </row>
    <row r="73" ht="13.5" customHeight="1" spans="1:4">
      <c r="A73" s="2"/>
      <c r="D73" s="4"/>
    </row>
    <row r="74" ht="13.5" customHeight="1" spans="1:4">
      <c r="A74" s="2"/>
      <c r="D74" s="4"/>
    </row>
    <row r="75" ht="13.5" customHeight="1" spans="1:4">
      <c r="A75" s="2"/>
      <c r="D75" s="4"/>
    </row>
    <row r="76" ht="13.5" customHeight="1" spans="1:4">
      <c r="A76" s="2"/>
      <c r="D76" s="4"/>
    </row>
    <row r="77" ht="13.5" customHeight="1" spans="1:4">
      <c r="A77" s="2"/>
      <c r="D77" s="4"/>
    </row>
    <row r="78" ht="13.5" customHeight="1" spans="1:4">
      <c r="A78" s="2"/>
      <c r="D78" s="4"/>
    </row>
    <row r="79" ht="13.5" customHeight="1" spans="1:4">
      <c r="A79" s="2"/>
      <c r="D79" s="4"/>
    </row>
    <row r="80" ht="13.5" customHeight="1" spans="1:4">
      <c r="A80" s="2"/>
      <c r="D80" s="4"/>
    </row>
    <row r="81" ht="13.5" customHeight="1" spans="1:4">
      <c r="A81" s="2"/>
      <c r="D81" s="4"/>
    </row>
    <row r="82" ht="13.5" customHeight="1" spans="1:4">
      <c r="A82" s="2"/>
      <c r="D82" s="4"/>
    </row>
    <row r="83" ht="13.5" customHeight="1" spans="1:4">
      <c r="A83" s="2"/>
      <c r="D83" s="4"/>
    </row>
    <row r="84" ht="13.5" customHeight="1" spans="1:4">
      <c r="A84" s="2"/>
      <c r="D84" s="4"/>
    </row>
    <row r="85" ht="13.5" customHeight="1" spans="1:4">
      <c r="A85" s="2"/>
      <c r="D85" s="4"/>
    </row>
    <row r="86" ht="13.5" customHeight="1" spans="1:4">
      <c r="A86" s="2"/>
      <c r="D86" s="4"/>
    </row>
    <row r="87" ht="13.5" customHeight="1" spans="1:4">
      <c r="A87" s="2"/>
      <c r="D87" s="4"/>
    </row>
    <row r="88" ht="13.5" customHeight="1" spans="1:4">
      <c r="A88" s="2"/>
      <c r="D88" s="4"/>
    </row>
    <row r="89" ht="13.5" customHeight="1" spans="1:4">
      <c r="A89" s="2"/>
      <c r="D89" s="4"/>
    </row>
    <row r="90" ht="13.5" customHeight="1" spans="1:4">
      <c r="A90" s="2"/>
      <c r="D90" s="4"/>
    </row>
    <row r="91" ht="13.5" customHeight="1" spans="1:4">
      <c r="A91" s="2"/>
      <c r="D91" s="4"/>
    </row>
    <row r="92" ht="13.5" customHeight="1" spans="1:4">
      <c r="A92" s="2"/>
      <c r="D92" s="4"/>
    </row>
    <row r="93" ht="13.5" customHeight="1" spans="1:4">
      <c r="A93" s="2"/>
      <c r="D93" s="4"/>
    </row>
    <row r="94" ht="13.5" customHeight="1" spans="1:4">
      <c r="A94" s="21"/>
      <c r="D94" s="4">
        <f>SUM(D2:D92)</f>
        <v>7159.51</v>
      </c>
    </row>
    <row r="95" ht="13.5" customHeight="1" spans="1:1">
      <c r="A95" s="21"/>
    </row>
    <row r="96" ht="13.5" customHeight="1" spans="1:1">
      <c r="A96" s="21"/>
    </row>
    <row r="97" ht="13.5" customHeight="1" spans="1:1">
      <c r="A97" s="21"/>
    </row>
    <row r="98" ht="13.5" customHeight="1" spans="1:1">
      <c r="A98" s="21"/>
    </row>
    <row r="99" ht="13.5" customHeight="1" spans="1:1">
      <c r="A99" s="21"/>
    </row>
    <row r="100" ht="13.5" customHeight="1" spans="1:1">
      <c r="A100" s="21"/>
    </row>
    <row r="101" ht="13.5" customHeight="1" spans="1:1">
      <c r="A101" s="21"/>
    </row>
    <row r="102" ht="13.5" customHeight="1" spans="1:1">
      <c r="A102" s="21"/>
    </row>
    <row r="103" ht="13.5" customHeight="1" spans="1:1">
      <c r="A103" s="21"/>
    </row>
    <row r="104" ht="13.5" customHeight="1" spans="1:1">
      <c r="A104" s="21"/>
    </row>
    <row r="105" ht="13.5" customHeight="1" spans="1:1">
      <c r="A105" s="21"/>
    </row>
    <row r="106" ht="13.5" customHeight="1" spans="1:1">
      <c r="A106" s="21"/>
    </row>
    <row r="107" ht="13.5" customHeight="1" spans="1:1">
      <c r="A107" s="21"/>
    </row>
    <row r="108" ht="13.5" customHeight="1" spans="1:1">
      <c r="A108" s="21"/>
    </row>
    <row r="109" ht="13.5" customHeight="1" spans="1:1">
      <c r="A109" s="21"/>
    </row>
    <row r="110" ht="13.5" customHeight="1" spans="1:1">
      <c r="A110" s="21"/>
    </row>
    <row r="111" ht="13.5" customHeight="1" spans="1:1">
      <c r="A111" s="21"/>
    </row>
    <row r="112" ht="13.5" customHeight="1" spans="1:1">
      <c r="A112" s="21"/>
    </row>
    <row r="113" ht="13.5" customHeight="1" spans="1:1">
      <c r="A113" s="21"/>
    </row>
    <row r="114" ht="13.5" customHeight="1" spans="1:1">
      <c r="A114" s="21"/>
    </row>
    <row r="115" ht="13.5" customHeight="1" spans="1:1">
      <c r="A115" s="21"/>
    </row>
    <row r="116" ht="13.5" customHeight="1" spans="1:1">
      <c r="A116" s="21"/>
    </row>
    <row r="117" ht="13.5" customHeight="1" spans="1:1">
      <c r="A117" s="21"/>
    </row>
    <row r="118" ht="13.5" customHeight="1" spans="1:1">
      <c r="A118" s="21"/>
    </row>
    <row r="119" ht="13.5" customHeight="1" spans="1:1">
      <c r="A119" s="21"/>
    </row>
    <row r="120" ht="13.5" customHeight="1" spans="1:1">
      <c r="A120" s="21"/>
    </row>
    <row r="121" ht="13.5" customHeight="1" spans="1:1">
      <c r="A121" s="21"/>
    </row>
    <row r="122" ht="13.5" customHeight="1" spans="1:1">
      <c r="A122" s="21"/>
    </row>
    <row r="123" ht="13.5" customHeight="1" spans="1:1">
      <c r="A123" s="21"/>
    </row>
    <row r="124" ht="13.5" customHeight="1" spans="1:1">
      <c r="A124" s="21"/>
    </row>
    <row r="125" ht="13.5" customHeight="1" spans="1:1">
      <c r="A125" s="21"/>
    </row>
    <row r="126" ht="13.5" customHeight="1" spans="1:1">
      <c r="A126" s="21"/>
    </row>
    <row r="127" ht="13.5" customHeight="1" spans="1:1">
      <c r="A127" s="21"/>
    </row>
    <row r="128" ht="13.5" customHeight="1" spans="1:1">
      <c r="A128" s="21"/>
    </row>
    <row r="129" ht="13.5" customHeight="1" spans="1:1">
      <c r="A129" s="21"/>
    </row>
    <row r="130" ht="13.5" customHeight="1" spans="1:1">
      <c r="A130" s="21"/>
    </row>
    <row r="131" ht="13.5" customHeight="1" spans="1:1">
      <c r="A131" s="21"/>
    </row>
    <row r="132" ht="13.5" customHeight="1" spans="1:1">
      <c r="A132" s="21"/>
    </row>
    <row r="133" ht="13.5" customHeight="1" spans="1:1">
      <c r="A133" s="21"/>
    </row>
    <row r="134" ht="13.5" customHeight="1" spans="1:1">
      <c r="A134" s="21"/>
    </row>
    <row r="135" ht="13.5" customHeight="1" spans="1:1">
      <c r="A135" s="21"/>
    </row>
    <row r="136" ht="13.5" customHeight="1" spans="1:1">
      <c r="A136" s="21"/>
    </row>
    <row r="137" ht="13.5" customHeight="1" spans="1:1">
      <c r="A137" s="21"/>
    </row>
    <row r="138" ht="13.5" customHeight="1" spans="1:1">
      <c r="A138" s="21"/>
    </row>
    <row r="139" ht="13.5" customHeight="1" spans="1:1">
      <c r="A139" s="21"/>
    </row>
    <row r="140" ht="13.5" customHeight="1" spans="1:1">
      <c r="A140" s="21"/>
    </row>
    <row r="141" ht="13.5" customHeight="1" spans="1:1">
      <c r="A141" s="21"/>
    </row>
    <row r="142" ht="13.5" customHeight="1" spans="1:1">
      <c r="A142" s="21"/>
    </row>
    <row r="143" ht="13.5" customHeight="1" spans="1:1">
      <c r="A143" s="21"/>
    </row>
    <row r="144" ht="13.5" customHeight="1" spans="1:1">
      <c r="A144" s="21"/>
    </row>
    <row r="145" ht="13.5" customHeight="1" spans="1:1">
      <c r="A145" s="21"/>
    </row>
    <row r="146" ht="13.5" customHeight="1" spans="1:1">
      <c r="A146" s="21"/>
    </row>
    <row r="147" ht="13.5" customHeight="1" spans="1:1">
      <c r="A147" s="21"/>
    </row>
    <row r="148" ht="13.5" customHeight="1" spans="1:1">
      <c r="A148" s="21"/>
    </row>
    <row r="149" ht="13.5" customHeight="1" spans="1:1">
      <c r="A149" s="21"/>
    </row>
    <row r="150" ht="13.5" customHeight="1" spans="1:1">
      <c r="A150" s="21"/>
    </row>
    <row r="151" ht="13.5" customHeight="1" spans="1:1">
      <c r="A151" s="21"/>
    </row>
    <row r="152" ht="13.5" customHeight="1" spans="1:1">
      <c r="A152" s="21"/>
    </row>
    <row r="153" ht="13.5" customHeight="1" spans="1:1">
      <c r="A153" s="21"/>
    </row>
    <row r="154" ht="13.5" customHeight="1" spans="1:1">
      <c r="A154" s="21"/>
    </row>
    <row r="155" ht="13.5" customHeight="1" spans="1:1">
      <c r="A155" s="21"/>
    </row>
    <row r="156" ht="13.5" customHeight="1" spans="1:1">
      <c r="A156" s="21"/>
    </row>
    <row r="157" ht="13.5" customHeight="1" spans="1:1">
      <c r="A157" s="21"/>
    </row>
    <row r="158" ht="13.5" customHeight="1" spans="1:1">
      <c r="A158" s="21"/>
    </row>
    <row r="159" ht="13.5" customHeight="1" spans="1:1">
      <c r="A159" s="21"/>
    </row>
    <row r="160" ht="13.5" customHeight="1" spans="1:1">
      <c r="A160" s="21"/>
    </row>
    <row r="161" ht="13.5" customHeight="1" spans="1:1">
      <c r="A161" s="21"/>
    </row>
    <row r="162" ht="13.5" customHeight="1" spans="1:1">
      <c r="A162" s="21"/>
    </row>
    <row r="163" ht="13.5" customHeight="1" spans="1:1">
      <c r="A163" s="21"/>
    </row>
    <row r="164" ht="13.5" customHeight="1" spans="1:1">
      <c r="A164" s="21"/>
    </row>
    <row r="165" ht="13.5" customHeight="1" spans="1:1">
      <c r="A165" s="21"/>
    </row>
    <row r="166" ht="13.5" customHeight="1" spans="1:1">
      <c r="A166" s="21"/>
    </row>
    <row r="167" ht="13.5" customHeight="1" spans="1:1">
      <c r="A167" s="21"/>
    </row>
    <row r="168" ht="13.5" customHeight="1" spans="1:1">
      <c r="A168" s="21"/>
    </row>
    <row r="169" ht="13.5" customHeight="1" spans="1:1">
      <c r="A169" s="21"/>
    </row>
    <row r="170" ht="13.5" customHeight="1" spans="1:1">
      <c r="A170" s="21"/>
    </row>
    <row r="171" ht="13.5" customHeight="1" spans="1:1">
      <c r="A171" s="21"/>
    </row>
    <row r="172" ht="13.5" customHeight="1" spans="1:1">
      <c r="A172" s="21"/>
    </row>
    <row r="173" ht="13.5" customHeight="1" spans="1:1">
      <c r="A173" s="21"/>
    </row>
    <row r="174" ht="13.5" customHeight="1" spans="1:1">
      <c r="A174" s="21"/>
    </row>
    <row r="175" ht="13.5" customHeight="1" spans="1:1">
      <c r="A175" s="21"/>
    </row>
    <row r="176" ht="13.5" customHeight="1" spans="1:1">
      <c r="A176" s="21"/>
    </row>
    <row r="177" ht="13.5" customHeight="1" spans="1:1">
      <c r="A177" s="21"/>
    </row>
    <row r="178" ht="13.5" customHeight="1" spans="1:1">
      <c r="A178" s="21"/>
    </row>
    <row r="179" ht="13.5" customHeight="1" spans="1:1">
      <c r="A179" s="21"/>
    </row>
    <row r="180" ht="13.5" customHeight="1" spans="1:1">
      <c r="A180" s="21"/>
    </row>
    <row r="181" ht="13.5" customHeight="1" spans="1:1">
      <c r="A181" s="21"/>
    </row>
    <row r="182" ht="13.5" customHeight="1" spans="1:1">
      <c r="A182" s="21"/>
    </row>
    <row r="183" ht="13.5" customHeight="1" spans="1:1">
      <c r="A183" s="21"/>
    </row>
    <row r="184" ht="13.5" customHeight="1" spans="1:1">
      <c r="A184" s="21"/>
    </row>
    <row r="185" ht="13.5" customHeight="1" spans="1:1">
      <c r="A185" s="21"/>
    </row>
    <row r="186" ht="13.5" customHeight="1" spans="1:1">
      <c r="A186" s="21"/>
    </row>
    <row r="187" ht="13.5" customHeight="1" spans="1:1">
      <c r="A187" s="21"/>
    </row>
    <row r="188" ht="13.5" customHeight="1" spans="1:1">
      <c r="A188" s="21"/>
    </row>
    <row r="189" ht="13.5" customHeight="1" spans="1:1">
      <c r="A189" s="21"/>
    </row>
    <row r="190" ht="13.5" customHeight="1" spans="1:1">
      <c r="A190" s="21"/>
    </row>
    <row r="191" ht="13.5" customHeight="1" spans="1:1">
      <c r="A191" s="21"/>
    </row>
    <row r="192" ht="13.5" customHeight="1" spans="1:1">
      <c r="A192" s="21"/>
    </row>
    <row r="193" ht="13.5" customHeight="1" spans="1:1">
      <c r="A193" s="21"/>
    </row>
    <row r="194" ht="13.5" customHeight="1" spans="1:1">
      <c r="A194" s="21"/>
    </row>
    <row r="195" ht="13.5" customHeight="1" spans="1:1">
      <c r="A195" s="21"/>
    </row>
    <row r="196" ht="13.5" customHeight="1" spans="1:1">
      <c r="A196" s="21"/>
    </row>
    <row r="197" ht="13.5" customHeight="1" spans="1:1">
      <c r="A197" s="21"/>
    </row>
    <row r="198" ht="13.5" customHeight="1" spans="1:1">
      <c r="A198" s="21"/>
    </row>
    <row r="199" ht="13.5" customHeight="1" spans="1:1">
      <c r="A199" s="21"/>
    </row>
    <row r="200" ht="13.5" customHeight="1" spans="1:1">
      <c r="A200" s="21"/>
    </row>
    <row r="201" ht="13.5" customHeight="1" spans="1:1">
      <c r="A201" s="21"/>
    </row>
    <row r="202" ht="13.5" customHeight="1" spans="1:1">
      <c r="A202" s="21"/>
    </row>
    <row r="203" ht="13.5" customHeight="1" spans="1:1">
      <c r="A203" s="21"/>
    </row>
    <row r="204" ht="13.5" customHeight="1" spans="1:1">
      <c r="A204" s="21"/>
    </row>
    <row r="205" ht="13.5" customHeight="1" spans="1:1">
      <c r="A205" s="21"/>
    </row>
    <row r="206" ht="13.5" customHeight="1" spans="1:1">
      <c r="A206" s="21"/>
    </row>
    <row r="207" ht="13.5" customHeight="1" spans="1:1">
      <c r="A207" s="21"/>
    </row>
    <row r="208" ht="13.5" customHeight="1" spans="1:1">
      <c r="A208" s="21"/>
    </row>
    <row r="209" ht="13.5" customHeight="1" spans="1:1">
      <c r="A209" s="21"/>
    </row>
    <row r="210" ht="13.5" customHeight="1" spans="1:1">
      <c r="A210" s="21"/>
    </row>
    <row r="211" ht="13.5" customHeight="1" spans="1:1">
      <c r="A211" s="21"/>
    </row>
    <row r="212" ht="13.5" customHeight="1" spans="1:1">
      <c r="A212" s="21"/>
    </row>
    <row r="213" ht="13.5" customHeight="1" spans="1:1">
      <c r="A213" s="21"/>
    </row>
    <row r="214" ht="13.5" customHeight="1" spans="1:1">
      <c r="A214" s="21"/>
    </row>
    <row r="215" ht="13.5" customHeight="1" spans="1:1">
      <c r="A215" s="21"/>
    </row>
    <row r="216" ht="13.5" customHeight="1" spans="1:1">
      <c r="A216" s="21"/>
    </row>
    <row r="217" ht="13.5" customHeight="1" spans="1:1">
      <c r="A217" s="21"/>
    </row>
    <row r="218" ht="13.5" customHeight="1" spans="1:1">
      <c r="A218" s="21"/>
    </row>
    <row r="219" ht="13.5" customHeight="1" spans="1:1">
      <c r="A219" s="21"/>
    </row>
    <row r="220" ht="13.5" customHeight="1" spans="1:1">
      <c r="A220" s="21"/>
    </row>
    <row r="221" ht="13.5" customHeight="1" spans="1:1">
      <c r="A221" s="21"/>
    </row>
    <row r="222" ht="13.5" customHeight="1" spans="1:1">
      <c r="A222" s="21"/>
    </row>
    <row r="223" ht="13.5" customHeight="1" spans="1:1">
      <c r="A223" s="21"/>
    </row>
    <row r="224" ht="13.5" customHeight="1" spans="1:1">
      <c r="A224" s="21"/>
    </row>
    <row r="225" ht="13.5" customHeight="1" spans="1:1">
      <c r="A225" s="21"/>
    </row>
    <row r="226" ht="13.5" customHeight="1" spans="1:1">
      <c r="A226" s="21"/>
    </row>
    <row r="227" ht="13.5" customHeight="1" spans="1:1">
      <c r="A227" s="21"/>
    </row>
    <row r="228" ht="13.5" customHeight="1" spans="1:1">
      <c r="A228" s="21"/>
    </row>
    <row r="229" ht="13.5" customHeight="1" spans="1:1">
      <c r="A229" s="21"/>
    </row>
    <row r="230" ht="13.5" customHeight="1" spans="1:1">
      <c r="A230" s="21"/>
    </row>
    <row r="231" ht="13.5" customHeight="1" spans="1:1">
      <c r="A231" s="21"/>
    </row>
    <row r="232" ht="13.5" customHeight="1" spans="1:1">
      <c r="A232" s="21"/>
    </row>
    <row r="233" ht="13.5" customHeight="1" spans="1:1">
      <c r="A233" s="21"/>
    </row>
    <row r="234" ht="13.5" customHeight="1" spans="1:1">
      <c r="A234" s="21"/>
    </row>
    <row r="235" ht="13.5" customHeight="1" spans="1:1">
      <c r="A235" s="21"/>
    </row>
    <row r="236" ht="13.5" customHeight="1" spans="1:1">
      <c r="A236" s="21"/>
    </row>
    <row r="237" ht="13.5" customHeight="1" spans="1:1">
      <c r="A237" s="21"/>
    </row>
    <row r="238" ht="13.5" customHeight="1" spans="1:1">
      <c r="A238" s="21"/>
    </row>
    <row r="239" ht="13.5" customHeight="1" spans="1:1">
      <c r="A239" s="21"/>
    </row>
    <row r="240" ht="13.5" customHeight="1" spans="1:1">
      <c r="A240" s="21"/>
    </row>
    <row r="241" ht="13.5" customHeight="1" spans="1:1">
      <c r="A241" s="21"/>
    </row>
    <row r="242" ht="13.5" customHeight="1" spans="1:1">
      <c r="A242" s="21"/>
    </row>
    <row r="243" ht="13.5" customHeight="1" spans="1:1">
      <c r="A243" s="21"/>
    </row>
    <row r="244" ht="13.5" customHeight="1" spans="1:1">
      <c r="A244" s="21"/>
    </row>
    <row r="245" ht="13.5" customHeight="1" spans="1:1">
      <c r="A245" s="21"/>
    </row>
    <row r="246" ht="13.5" customHeight="1" spans="1:1">
      <c r="A246" s="21"/>
    </row>
    <row r="247" ht="13.5" customHeight="1" spans="1:1">
      <c r="A247" s="21"/>
    </row>
    <row r="248" ht="13.5" customHeight="1" spans="1:1">
      <c r="A248" s="21"/>
    </row>
    <row r="249" ht="13.5" customHeight="1" spans="1:1">
      <c r="A249" s="21"/>
    </row>
    <row r="250" ht="13.5" customHeight="1" spans="1:1">
      <c r="A250" s="21"/>
    </row>
    <row r="251" ht="13.5" customHeight="1" spans="1:1">
      <c r="A251" s="21"/>
    </row>
    <row r="252" ht="13.5" customHeight="1" spans="1:1">
      <c r="A252" s="21"/>
    </row>
    <row r="253" ht="13.5" customHeight="1" spans="1:1">
      <c r="A253" s="21"/>
    </row>
    <row r="254" ht="13.5" customHeight="1" spans="1:1">
      <c r="A254" s="21"/>
    </row>
    <row r="255" ht="13.5" customHeight="1" spans="1:1">
      <c r="A255" s="21"/>
    </row>
    <row r="256" ht="13.5" customHeight="1" spans="1:1">
      <c r="A256" s="21"/>
    </row>
    <row r="257" ht="13.5" customHeight="1" spans="1:1">
      <c r="A257" s="21"/>
    </row>
    <row r="258" ht="13.5" customHeight="1" spans="1:1">
      <c r="A258" s="21"/>
    </row>
    <row r="259" ht="13.5" customHeight="1" spans="1:1">
      <c r="A259" s="21"/>
    </row>
    <row r="260" ht="13.5" customHeight="1" spans="1:1">
      <c r="A260" s="21"/>
    </row>
    <row r="261" ht="13.5" customHeight="1" spans="1:1">
      <c r="A261" s="21"/>
    </row>
    <row r="262" ht="13.5" customHeight="1" spans="1:1">
      <c r="A262" s="21"/>
    </row>
    <row r="263" ht="13.5" customHeight="1" spans="1:1">
      <c r="A263" s="21"/>
    </row>
    <row r="264" ht="13.5" customHeight="1" spans="1:1">
      <c r="A264" s="21"/>
    </row>
    <row r="265" ht="13.5" customHeight="1" spans="1:1">
      <c r="A265" s="21"/>
    </row>
    <row r="266" ht="13.5" customHeight="1" spans="1:1">
      <c r="A266" s="21"/>
    </row>
    <row r="267" ht="13.5" customHeight="1" spans="1:1">
      <c r="A267" s="21"/>
    </row>
    <row r="268" ht="13.5" customHeight="1" spans="1:1">
      <c r="A268" s="21"/>
    </row>
    <row r="269" ht="13.5" customHeight="1" spans="1:1">
      <c r="A269" s="21"/>
    </row>
    <row r="270" ht="13.5" customHeight="1" spans="1:1">
      <c r="A270" s="21"/>
    </row>
    <row r="271" ht="13.5" customHeight="1" spans="1:1">
      <c r="A271" s="21"/>
    </row>
    <row r="272" ht="13.5" customHeight="1" spans="1:1">
      <c r="A272" s="21"/>
    </row>
    <row r="273" ht="13.5" customHeight="1" spans="1:1">
      <c r="A273" s="21"/>
    </row>
    <row r="274" ht="13.5" customHeight="1" spans="1:1">
      <c r="A274" s="21"/>
    </row>
    <row r="275" ht="13.5" customHeight="1" spans="1:1">
      <c r="A275" s="21"/>
    </row>
    <row r="276" ht="13.5" customHeight="1" spans="1:1">
      <c r="A276" s="21"/>
    </row>
    <row r="277" ht="13.5" customHeight="1" spans="1:1">
      <c r="A277" s="21"/>
    </row>
    <row r="278" ht="13.5" customHeight="1" spans="1:1">
      <c r="A278" s="21"/>
    </row>
    <row r="279" ht="13.5" customHeight="1" spans="1:1">
      <c r="A279" s="21"/>
    </row>
    <row r="280" ht="13.5" customHeight="1" spans="1:1">
      <c r="A280" s="21"/>
    </row>
    <row r="281" ht="13.5" customHeight="1" spans="1:1">
      <c r="A281" s="21"/>
    </row>
    <row r="282" ht="13.5" customHeight="1" spans="1:1">
      <c r="A282" s="21"/>
    </row>
    <row r="283" ht="13.5" customHeight="1" spans="1:1">
      <c r="A283" s="21"/>
    </row>
    <row r="284" ht="13.5" customHeight="1" spans="1:1">
      <c r="A284" s="21"/>
    </row>
    <row r="285" ht="13.5" customHeight="1" spans="1:1">
      <c r="A285" s="21"/>
    </row>
    <row r="286" ht="13.5" customHeight="1" spans="1:1">
      <c r="A286" s="21"/>
    </row>
    <row r="287" ht="13.5" customHeight="1" spans="1:1">
      <c r="A287" s="21"/>
    </row>
    <row r="288" ht="13.5" customHeight="1" spans="1:1">
      <c r="A288" s="21"/>
    </row>
    <row r="289" ht="13.5" customHeight="1" spans="1:1">
      <c r="A289" s="21"/>
    </row>
    <row r="290" ht="13.5" customHeight="1" spans="1:1">
      <c r="A290" s="21"/>
    </row>
    <row r="291" ht="13.5" customHeight="1" spans="1:1">
      <c r="A291" s="21"/>
    </row>
    <row r="292" ht="13.5" customHeight="1" spans="1:1">
      <c r="A292" s="21"/>
    </row>
    <row r="293" ht="13.5" customHeight="1" spans="1:1">
      <c r="A293" s="21"/>
    </row>
    <row r="294" ht="13.5" customHeight="1" spans="1:1">
      <c r="A294" s="21"/>
    </row>
    <row r="295" ht="13.5" customHeight="1" spans="1:1">
      <c r="A295" s="21"/>
    </row>
    <row r="296" ht="13.5" customHeight="1" spans="1:1">
      <c r="A296" s="21"/>
    </row>
    <row r="297" ht="13.5" customHeight="1" spans="1:1">
      <c r="A297" s="21"/>
    </row>
    <row r="298" ht="13.5" customHeight="1" spans="1:1">
      <c r="A298" s="21"/>
    </row>
    <row r="299" ht="13.5" customHeight="1" spans="1:1">
      <c r="A299" s="21"/>
    </row>
    <row r="300" ht="13.5" customHeight="1" spans="1:1">
      <c r="A300" s="21"/>
    </row>
    <row r="301" ht="13.5" customHeight="1" spans="1:1">
      <c r="A301" s="21"/>
    </row>
    <row r="302" ht="13.5" customHeight="1" spans="1:1">
      <c r="A302" s="21"/>
    </row>
    <row r="303" ht="13.5" customHeight="1" spans="1:1">
      <c r="A303" s="21"/>
    </row>
    <row r="304" ht="13.5" customHeight="1" spans="1:1">
      <c r="A304" s="21"/>
    </row>
    <row r="305" ht="13.5" customHeight="1" spans="1:1">
      <c r="A305" s="21"/>
    </row>
    <row r="306" ht="13.5" customHeight="1" spans="1:1">
      <c r="A306" s="21"/>
    </row>
    <row r="307" ht="13.5" customHeight="1" spans="1:1">
      <c r="A307" s="21"/>
    </row>
    <row r="308" ht="13.5" customHeight="1" spans="1:1">
      <c r="A308" s="21"/>
    </row>
    <row r="309" ht="13.5" customHeight="1" spans="1:1">
      <c r="A309" s="21"/>
    </row>
    <row r="310" ht="13.5" customHeight="1" spans="1:1">
      <c r="A310" s="21"/>
    </row>
    <row r="311" ht="13.5" customHeight="1" spans="1:1">
      <c r="A311" s="21"/>
    </row>
    <row r="312" ht="13.5" customHeight="1" spans="1:1">
      <c r="A312" s="21"/>
    </row>
    <row r="313" ht="13.5" customHeight="1" spans="1:1">
      <c r="A313" s="21"/>
    </row>
    <row r="314" ht="13.5" customHeight="1" spans="1:1">
      <c r="A314" s="21"/>
    </row>
    <row r="315" ht="13.5" customHeight="1" spans="1:1">
      <c r="A315" s="21"/>
    </row>
    <row r="316" ht="13.5" customHeight="1" spans="1:1">
      <c r="A316" s="21"/>
    </row>
    <row r="317" ht="13.5" customHeight="1" spans="1:1">
      <c r="A317" s="21"/>
    </row>
    <row r="318" ht="13.5" customHeight="1" spans="1:1">
      <c r="A318" s="21"/>
    </row>
    <row r="319" ht="13.5" customHeight="1" spans="1:1">
      <c r="A319" s="21"/>
    </row>
    <row r="320" ht="13.5" customHeight="1" spans="1:1">
      <c r="A320" s="21"/>
    </row>
    <row r="321" ht="13.5" customHeight="1" spans="1:1">
      <c r="A321" s="21"/>
    </row>
    <row r="322" ht="13.5" customHeight="1" spans="1:1">
      <c r="A322" s="21"/>
    </row>
    <row r="323" ht="13.5" customHeight="1" spans="1:1">
      <c r="A323" s="21"/>
    </row>
    <row r="324" ht="13.5" customHeight="1" spans="1:1">
      <c r="A324" s="21"/>
    </row>
    <row r="325" ht="13.5" customHeight="1" spans="1:1">
      <c r="A325" s="21"/>
    </row>
    <row r="326" ht="13.5" customHeight="1" spans="1:1">
      <c r="A326" s="21"/>
    </row>
    <row r="327" ht="13.5" customHeight="1" spans="1:1">
      <c r="A327" s="21"/>
    </row>
    <row r="328" ht="13.5" customHeight="1" spans="1:1">
      <c r="A328" s="21"/>
    </row>
    <row r="329" ht="13.5" customHeight="1" spans="1:1">
      <c r="A329" s="21"/>
    </row>
    <row r="330" ht="13.5" customHeight="1" spans="1:1">
      <c r="A330" s="21"/>
    </row>
    <row r="331" ht="13.5" customHeight="1" spans="1:1">
      <c r="A331" s="21"/>
    </row>
    <row r="332" ht="13.5" customHeight="1" spans="1:1">
      <c r="A332" s="21"/>
    </row>
    <row r="333" ht="13.5" customHeight="1" spans="1:1">
      <c r="A333" s="21"/>
    </row>
    <row r="334" ht="13.5" customHeight="1" spans="1:1">
      <c r="A334" s="21"/>
    </row>
    <row r="335" ht="13.5" customHeight="1" spans="1:1">
      <c r="A335" s="21"/>
    </row>
    <row r="336" ht="13.5" customHeight="1" spans="1:1">
      <c r="A336" s="21"/>
    </row>
    <row r="337" ht="13.5" customHeight="1" spans="1:1">
      <c r="A337" s="21"/>
    </row>
    <row r="338" ht="13.5" customHeight="1" spans="1:1">
      <c r="A338" s="21"/>
    </row>
    <row r="339" ht="13.5" customHeight="1" spans="1:1">
      <c r="A339" s="21"/>
    </row>
    <row r="340" ht="13.5" customHeight="1" spans="1:1">
      <c r="A340" s="21"/>
    </row>
    <row r="341" ht="13.5" customHeight="1" spans="1:1">
      <c r="A341" s="21"/>
    </row>
    <row r="342" ht="13.5" customHeight="1" spans="1:1">
      <c r="A342" s="21"/>
    </row>
    <row r="343" ht="13.5" customHeight="1" spans="1:1">
      <c r="A343" s="21"/>
    </row>
    <row r="344" ht="13.5" customHeight="1" spans="1:1">
      <c r="A344" s="21"/>
    </row>
    <row r="345" ht="13.5" customHeight="1" spans="1:1">
      <c r="A345" s="21"/>
    </row>
    <row r="346" ht="13.5" customHeight="1" spans="1:1">
      <c r="A346" s="21"/>
    </row>
    <row r="347" ht="13.5" customHeight="1" spans="1:1">
      <c r="A347" s="21"/>
    </row>
    <row r="348" ht="13.5" customHeight="1" spans="1:1">
      <c r="A348" s="21"/>
    </row>
    <row r="349" ht="13.5" customHeight="1" spans="1:1">
      <c r="A349" s="21"/>
    </row>
    <row r="350" ht="13.5" customHeight="1" spans="1:1">
      <c r="A350" s="21"/>
    </row>
    <row r="351" ht="13.5" customHeight="1" spans="1:1">
      <c r="A351" s="21"/>
    </row>
    <row r="352" ht="13.5" customHeight="1" spans="1:1">
      <c r="A352" s="21"/>
    </row>
    <row r="353" ht="13.5" customHeight="1" spans="1:1">
      <c r="A353" s="21"/>
    </row>
    <row r="354" ht="13.5" customHeight="1" spans="1:1">
      <c r="A354" s="21"/>
    </row>
    <row r="355" ht="13.5" customHeight="1" spans="1:1">
      <c r="A355" s="21"/>
    </row>
    <row r="356" ht="13.5" customHeight="1" spans="1:1">
      <c r="A356" s="21"/>
    </row>
    <row r="357" ht="13.5" customHeight="1" spans="1:1">
      <c r="A357" s="21"/>
    </row>
    <row r="358" ht="13.5" customHeight="1" spans="1:1">
      <c r="A358" s="21"/>
    </row>
    <row r="359" ht="13.5" customHeight="1" spans="1:1">
      <c r="A359" s="21"/>
    </row>
    <row r="360" ht="13.5" customHeight="1" spans="1:1">
      <c r="A360" s="21"/>
    </row>
    <row r="361" ht="13.5" customHeight="1" spans="1:1">
      <c r="A361" s="21"/>
    </row>
    <row r="362" ht="13.5" customHeight="1" spans="1:1">
      <c r="A362" s="21"/>
    </row>
    <row r="363" ht="13.5" customHeight="1" spans="1:1">
      <c r="A363" s="21"/>
    </row>
    <row r="364" ht="13.5" customHeight="1" spans="1:1">
      <c r="A364" s="21"/>
    </row>
    <row r="365" ht="13.5" customHeight="1" spans="1:1">
      <c r="A365" s="21"/>
    </row>
    <row r="366" ht="13.5" customHeight="1" spans="1:1">
      <c r="A366" s="21"/>
    </row>
    <row r="367" ht="13.5" customHeight="1" spans="1:1">
      <c r="A367" s="21"/>
    </row>
    <row r="368" ht="13.5" customHeight="1" spans="1:1">
      <c r="A368" s="21"/>
    </row>
    <row r="369" ht="13.5" customHeight="1" spans="1:1">
      <c r="A369" s="21"/>
    </row>
    <row r="370" ht="13.5" customHeight="1" spans="1:1">
      <c r="A370" s="21"/>
    </row>
    <row r="371" ht="13.5" customHeight="1" spans="1:1">
      <c r="A371" s="21"/>
    </row>
    <row r="372" ht="13.5" customHeight="1" spans="1:1">
      <c r="A372" s="21"/>
    </row>
    <row r="373" ht="13.5" customHeight="1" spans="1:1">
      <c r="A373" s="21"/>
    </row>
    <row r="374" ht="13.5" customHeight="1" spans="1:1">
      <c r="A374" s="21"/>
    </row>
    <row r="375" ht="13.5" customHeight="1" spans="1:1">
      <c r="A375" s="21"/>
    </row>
    <row r="376" ht="13.5" customHeight="1" spans="1:1">
      <c r="A376" s="21"/>
    </row>
    <row r="377" ht="13.5" customHeight="1" spans="1:1">
      <c r="A377" s="21"/>
    </row>
    <row r="378" ht="13.5" customHeight="1" spans="1:1">
      <c r="A378" s="21"/>
    </row>
    <row r="379" ht="13.5" customHeight="1" spans="1:1">
      <c r="A379" s="21"/>
    </row>
    <row r="380" ht="13.5" customHeight="1" spans="1:1">
      <c r="A380" s="21"/>
    </row>
    <row r="381" ht="13.5" customHeight="1" spans="1:1">
      <c r="A381" s="21"/>
    </row>
    <row r="382" ht="13.5" customHeight="1" spans="1:1">
      <c r="A382" s="21"/>
    </row>
    <row r="383" ht="13.5" customHeight="1" spans="1:1">
      <c r="A383" s="21"/>
    </row>
    <row r="384" ht="13.5" customHeight="1" spans="1:1">
      <c r="A384" s="21"/>
    </row>
    <row r="385" ht="13.5" customHeight="1" spans="1:1">
      <c r="A385" s="21"/>
    </row>
    <row r="386" ht="13.5" customHeight="1" spans="1:1">
      <c r="A386" s="21"/>
    </row>
    <row r="387" ht="13.5" customHeight="1" spans="1:1">
      <c r="A387" s="21"/>
    </row>
    <row r="388" ht="13.5" customHeight="1" spans="1:1">
      <c r="A388" s="21"/>
    </row>
    <row r="389" ht="13.5" customHeight="1" spans="1:1">
      <c r="A389" s="21"/>
    </row>
    <row r="390" ht="13.5" customHeight="1" spans="1:1">
      <c r="A390" s="21"/>
    </row>
    <row r="391" ht="13.5" customHeight="1" spans="1:1">
      <c r="A391" s="21"/>
    </row>
    <row r="392" ht="13.5" customHeight="1" spans="1:1">
      <c r="A392" s="21"/>
    </row>
    <row r="393" ht="13.5" customHeight="1" spans="1:1">
      <c r="A393" s="21"/>
    </row>
    <row r="394" ht="13.5" customHeight="1" spans="1:1">
      <c r="A394" s="21"/>
    </row>
    <row r="395" ht="13.5" customHeight="1" spans="1:1">
      <c r="A395" s="21"/>
    </row>
    <row r="396" ht="13.5" customHeight="1" spans="1:1">
      <c r="A396" s="21"/>
    </row>
    <row r="397" ht="13.5" customHeight="1" spans="1:1">
      <c r="A397" s="21"/>
    </row>
    <row r="398" ht="13.5" customHeight="1" spans="1:1">
      <c r="A398" s="21"/>
    </row>
    <row r="399" ht="13.5" customHeight="1" spans="1:1">
      <c r="A399" s="21"/>
    </row>
    <row r="400" ht="13.5" customHeight="1" spans="1:1">
      <c r="A400" s="21"/>
    </row>
    <row r="401" ht="13.5" customHeight="1" spans="1:1">
      <c r="A401" s="21"/>
    </row>
    <row r="402" ht="13.5" customHeight="1" spans="1:1">
      <c r="A402" s="21"/>
    </row>
    <row r="403" ht="13.5" customHeight="1" spans="1:1">
      <c r="A403" s="21"/>
    </row>
    <row r="404" ht="13.5" customHeight="1" spans="1:1">
      <c r="A404" s="21"/>
    </row>
    <row r="405" ht="13.5" customHeight="1" spans="1:1">
      <c r="A405" s="21"/>
    </row>
    <row r="406" ht="13.5" customHeight="1" spans="1:1">
      <c r="A406" s="21"/>
    </row>
    <row r="407" ht="13.5" customHeight="1" spans="1:1">
      <c r="A407" s="21"/>
    </row>
    <row r="408" ht="13.5" customHeight="1" spans="1:1">
      <c r="A408" s="21"/>
    </row>
    <row r="409" ht="13.5" customHeight="1" spans="1:1">
      <c r="A409" s="21"/>
    </row>
    <row r="410" ht="13.5" customHeight="1" spans="1:1">
      <c r="A410" s="21"/>
    </row>
    <row r="411" ht="13.5" customHeight="1" spans="1:1">
      <c r="A411" s="21"/>
    </row>
    <row r="412" ht="13.5" customHeight="1" spans="1:1">
      <c r="A412" s="21"/>
    </row>
    <row r="413" ht="13.5" customHeight="1" spans="1:1">
      <c r="A413" s="21"/>
    </row>
    <row r="414" ht="13.5" customHeight="1" spans="1:1">
      <c r="A414" s="21"/>
    </row>
    <row r="415" ht="13.5" customHeight="1" spans="1:1">
      <c r="A415" s="21"/>
    </row>
    <row r="416" ht="13.5" customHeight="1" spans="1:1">
      <c r="A416" s="21"/>
    </row>
    <row r="417" ht="13.5" customHeight="1" spans="1:1">
      <c r="A417" s="21"/>
    </row>
    <row r="418" ht="13.5" customHeight="1" spans="1:1">
      <c r="A418" s="21"/>
    </row>
    <row r="419" ht="13.5" customHeight="1" spans="1:1">
      <c r="A419" s="21"/>
    </row>
    <row r="420" ht="13.5" customHeight="1" spans="1:1">
      <c r="A420" s="21"/>
    </row>
    <row r="421" ht="13.5" customHeight="1" spans="1:1">
      <c r="A421" s="21"/>
    </row>
    <row r="422" ht="13.5" customHeight="1" spans="1:1">
      <c r="A422" s="21"/>
    </row>
    <row r="423" ht="13.5" customHeight="1" spans="1:1">
      <c r="A423" s="21"/>
    </row>
    <row r="424" ht="13.5" customHeight="1" spans="1:1">
      <c r="A424" s="21"/>
    </row>
    <row r="425" ht="13.5" customHeight="1" spans="1:1">
      <c r="A425" s="21"/>
    </row>
    <row r="426" ht="13.5" customHeight="1" spans="1:1">
      <c r="A426" s="21"/>
    </row>
    <row r="427" ht="13.5" customHeight="1" spans="1:1">
      <c r="A427" s="21"/>
    </row>
    <row r="428" ht="13.5" customHeight="1" spans="1:1">
      <c r="A428" s="21"/>
    </row>
    <row r="429" ht="13.5" customHeight="1" spans="1:1">
      <c r="A429" s="21"/>
    </row>
    <row r="430" ht="13.5" customHeight="1" spans="1:1">
      <c r="A430" s="21"/>
    </row>
    <row r="431" ht="13.5" customHeight="1" spans="1:1">
      <c r="A431" s="21"/>
    </row>
    <row r="432" ht="13.5" customHeight="1" spans="1:1">
      <c r="A432" s="21"/>
    </row>
    <row r="433" ht="13.5" customHeight="1" spans="1:1">
      <c r="A433" s="21"/>
    </row>
    <row r="434" ht="13.5" customHeight="1" spans="1:1">
      <c r="A434" s="21"/>
    </row>
    <row r="435" ht="13.5" customHeight="1" spans="1:1">
      <c r="A435" s="21"/>
    </row>
    <row r="436" ht="13.5" customHeight="1" spans="1:1">
      <c r="A436" s="21"/>
    </row>
    <row r="437" ht="13.5" customHeight="1" spans="1:1">
      <c r="A437" s="21"/>
    </row>
    <row r="438" ht="13.5" customHeight="1" spans="1:1">
      <c r="A438" s="21"/>
    </row>
    <row r="439" ht="13.5" customHeight="1" spans="1:1">
      <c r="A439" s="21"/>
    </row>
    <row r="440" ht="13.5" customHeight="1" spans="1:1">
      <c r="A440" s="21"/>
    </row>
    <row r="441" ht="13.5" customHeight="1" spans="1:1">
      <c r="A441" s="21"/>
    </row>
    <row r="442" ht="13.5" customHeight="1" spans="1:1">
      <c r="A442" s="21"/>
    </row>
    <row r="443" ht="13.5" customHeight="1" spans="1:1">
      <c r="A443" s="21"/>
    </row>
    <row r="444" ht="13.5" customHeight="1" spans="1:1">
      <c r="A444" s="21"/>
    </row>
    <row r="445" ht="13.5" customHeight="1" spans="1:1">
      <c r="A445" s="21"/>
    </row>
    <row r="446" ht="13.5" customHeight="1" spans="1:1">
      <c r="A446" s="21"/>
    </row>
    <row r="447" ht="13.5" customHeight="1" spans="1:1">
      <c r="A447" s="21"/>
    </row>
    <row r="448" ht="13.5" customHeight="1" spans="1:1">
      <c r="A448" s="21"/>
    </row>
    <row r="449" ht="13.5" customHeight="1" spans="1:1">
      <c r="A449" s="21"/>
    </row>
    <row r="450" ht="13.5" customHeight="1" spans="1:1">
      <c r="A450" s="21"/>
    </row>
    <row r="451" ht="13.5" customHeight="1" spans="1:1">
      <c r="A451" s="21"/>
    </row>
    <row r="452" ht="13.5" customHeight="1" spans="1:1">
      <c r="A452" s="21"/>
    </row>
    <row r="453" ht="13.5" customHeight="1" spans="1:1">
      <c r="A453" s="21"/>
    </row>
    <row r="454" ht="13.5" customHeight="1" spans="1:1">
      <c r="A454" s="21"/>
    </row>
    <row r="455" ht="13.5" customHeight="1" spans="1:1">
      <c r="A455" s="21"/>
    </row>
    <row r="456" ht="13.5" customHeight="1" spans="1:1">
      <c r="A456" s="21"/>
    </row>
    <row r="457" ht="13.5" customHeight="1" spans="1:1">
      <c r="A457" s="21"/>
    </row>
    <row r="458" ht="13.5" customHeight="1" spans="1:1">
      <c r="A458" s="21"/>
    </row>
    <row r="459" ht="13.5" customHeight="1" spans="1:1">
      <c r="A459" s="21"/>
    </row>
    <row r="460" ht="13.5" customHeight="1" spans="1:1">
      <c r="A460" s="21"/>
    </row>
    <row r="461" ht="13.5" customHeight="1" spans="1:1">
      <c r="A461" s="21"/>
    </row>
    <row r="462" ht="13.5" customHeight="1" spans="1:1">
      <c r="A462" s="21"/>
    </row>
    <row r="463" ht="13.5" customHeight="1" spans="1:1">
      <c r="A463" s="21"/>
    </row>
    <row r="464" ht="13.5" customHeight="1" spans="1:1">
      <c r="A464" s="21"/>
    </row>
    <row r="465" ht="13.5" customHeight="1" spans="1:1">
      <c r="A465" s="21"/>
    </row>
    <row r="466" ht="13.5" customHeight="1" spans="1:1">
      <c r="A466" s="21"/>
    </row>
    <row r="467" ht="13.5" customHeight="1" spans="1:1">
      <c r="A467" s="21"/>
    </row>
    <row r="468" ht="13.5" customHeight="1" spans="1:1">
      <c r="A468" s="21"/>
    </row>
    <row r="469" ht="13.5" customHeight="1" spans="1:1">
      <c r="A469" s="21"/>
    </row>
    <row r="470" ht="13.5" customHeight="1" spans="1:1">
      <c r="A470" s="21"/>
    </row>
    <row r="471" ht="13.5" customHeight="1" spans="1:1">
      <c r="A471" s="21"/>
    </row>
    <row r="472" ht="13.5" customHeight="1" spans="1:1">
      <c r="A472" s="21"/>
    </row>
    <row r="473" ht="13.5" customHeight="1" spans="1:1">
      <c r="A473" s="21"/>
    </row>
    <row r="474" ht="13.5" customHeight="1" spans="1:1">
      <c r="A474" s="21"/>
    </row>
    <row r="475" ht="13.5" customHeight="1" spans="1:1">
      <c r="A475" s="21"/>
    </row>
    <row r="476" ht="13.5" customHeight="1" spans="1:1">
      <c r="A476" s="21"/>
    </row>
    <row r="477" ht="13.5" customHeight="1" spans="1:1">
      <c r="A477" s="21"/>
    </row>
    <row r="478" ht="13.5" customHeight="1" spans="1:1">
      <c r="A478" s="21"/>
    </row>
    <row r="479" ht="13.5" customHeight="1" spans="1:1">
      <c r="A479" s="21"/>
    </row>
    <row r="480" ht="13.5" customHeight="1" spans="1:1">
      <c r="A480" s="21"/>
    </row>
    <row r="481" ht="13.5" customHeight="1" spans="1:1">
      <c r="A481" s="21"/>
    </row>
    <row r="482" ht="13.5" customHeight="1" spans="1:1">
      <c r="A482" s="21"/>
    </row>
    <row r="483" ht="13.5" customHeight="1" spans="1:1">
      <c r="A483" s="21"/>
    </row>
    <row r="484" ht="13.5" customHeight="1" spans="1:1">
      <c r="A484" s="21"/>
    </row>
    <row r="485" ht="13.5" customHeight="1" spans="1:1">
      <c r="A485" s="21"/>
    </row>
    <row r="486" ht="13.5" customHeight="1" spans="1:1">
      <c r="A486" s="21"/>
    </row>
    <row r="487" ht="13.5" customHeight="1" spans="1:1">
      <c r="A487" s="21"/>
    </row>
    <row r="488" ht="13.5" customHeight="1" spans="1:1">
      <c r="A488" s="21"/>
    </row>
    <row r="489" ht="13.5" customHeight="1" spans="1:1">
      <c r="A489" s="21"/>
    </row>
    <row r="490" ht="13.5" customHeight="1" spans="1:1">
      <c r="A490" s="21"/>
    </row>
    <row r="491" ht="13.5" customHeight="1" spans="1:1">
      <c r="A491" s="21"/>
    </row>
    <row r="492" ht="13.5" customHeight="1" spans="1:1">
      <c r="A492" s="21"/>
    </row>
    <row r="493" ht="13.5" customHeight="1" spans="1:1">
      <c r="A493" s="21"/>
    </row>
    <row r="494" ht="13.5" customHeight="1" spans="1:1">
      <c r="A494" s="21"/>
    </row>
    <row r="495" ht="13.5" customHeight="1" spans="1:1">
      <c r="A495" s="21"/>
    </row>
    <row r="496" ht="13.5" customHeight="1" spans="1:1">
      <c r="A496" s="21"/>
    </row>
    <row r="497" ht="13.5" customHeight="1" spans="1:1">
      <c r="A497" s="21"/>
    </row>
    <row r="498" ht="13.5" customHeight="1" spans="1:1">
      <c r="A498" s="21"/>
    </row>
    <row r="499" ht="13.5" customHeight="1" spans="1:1">
      <c r="A499" s="21"/>
    </row>
    <row r="500" ht="13.5" customHeight="1" spans="1:1">
      <c r="A500" s="21"/>
    </row>
    <row r="501" ht="13.5" customHeight="1" spans="1:1">
      <c r="A501" s="21"/>
    </row>
    <row r="502" ht="13.5" customHeight="1" spans="1:1">
      <c r="A502" s="21"/>
    </row>
    <row r="503" ht="13.5" customHeight="1" spans="1:1">
      <c r="A503" s="21"/>
    </row>
    <row r="504" ht="13.5" customHeight="1" spans="1:1">
      <c r="A504" s="21"/>
    </row>
    <row r="505" ht="13.5" customHeight="1" spans="1:1">
      <c r="A505" s="21"/>
    </row>
    <row r="506" ht="13.5" customHeight="1" spans="1:1">
      <c r="A506" s="21"/>
    </row>
    <row r="507" ht="13.5" customHeight="1" spans="1:1">
      <c r="A507" s="21"/>
    </row>
    <row r="508" ht="13.5" customHeight="1" spans="1:1">
      <c r="A508" s="21"/>
    </row>
    <row r="509" ht="13.5" customHeight="1" spans="1:1">
      <c r="A509" s="21"/>
    </row>
    <row r="510" ht="13.5" customHeight="1" spans="1:1">
      <c r="A510" s="21"/>
    </row>
    <row r="511" ht="13.5" customHeight="1" spans="1:1">
      <c r="A511" s="21"/>
    </row>
    <row r="512" ht="13.5" customHeight="1" spans="1:1">
      <c r="A512" s="21"/>
    </row>
    <row r="513" ht="13.5" customHeight="1" spans="1:1">
      <c r="A513" s="21"/>
    </row>
    <row r="514" ht="13.5" customHeight="1" spans="1:1">
      <c r="A514" s="21"/>
    </row>
    <row r="515" ht="13.5" customHeight="1" spans="1:1">
      <c r="A515" s="21"/>
    </row>
    <row r="516" ht="13.5" customHeight="1" spans="1:1">
      <c r="A516" s="21"/>
    </row>
    <row r="517" ht="13.5" customHeight="1" spans="1:1">
      <c r="A517" s="21"/>
    </row>
    <row r="518" ht="13.5" customHeight="1" spans="1:1">
      <c r="A518" s="21"/>
    </row>
    <row r="519" ht="13.5" customHeight="1" spans="1:1">
      <c r="A519" s="21"/>
    </row>
    <row r="520" ht="13.5" customHeight="1" spans="1:1">
      <c r="A520" s="21"/>
    </row>
    <row r="521" ht="13.5" customHeight="1" spans="1:1">
      <c r="A521" s="21"/>
    </row>
    <row r="522" ht="13.5" customHeight="1" spans="1:1">
      <c r="A522" s="21"/>
    </row>
    <row r="523" ht="13.5" customHeight="1" spans="1:1">
      <c r="A523" s="21"/>
    </row>
    <row r="524" ht="13.5" customHeight="1" spans="1:1">
      <c r="A524" s="21"/>
    </row>
    <row r="525" ht="13.5" customHeight="1" spans="1:1">
      <c r="A525" s="21"/>
    </row>
    <row r="526" ht="13.5" customHeight="1" spans="1:1">
      <c r="A526" s="21"/>
    </row>
    <row r="527" ht="13.5" customHeight="1" spans="1:1">
      <c r="A527" s="21"/>
    </row>
    <row r="528" ht="13.5" customHeight="1" spans="1:1">
      <c r="A528" s="21"/>
    </row>
    <row r="529" ht="13.5" customHeight="1" spans="1:1">
      <c r="A529" s="21"/>
    </row>
    <row r="530" ht="13.5" customHeight="1" spans="1:1">
      <c r="A530" s="21"/>
    </row>
    <row r="531" ht="13.5" customHeight="1" spans="1:1">
      <c r="A531" s="21"/>
    </row>
    <row r="532" ht="13.5" customHeight="1" spans="1:1">
      <c r="A532" s="21"/>
    </row>
    <row r="533" ht="13.5" customHeight="1" spans="1:1">
      <c r="A533" s="21"/>
    </row>
    <row r="534" ht="13.5" customHeight="1" spans="1:1">
      <c r="A534" s="21"/>
    </row>
    <row r="535" ht="13.5" customHeight="1" spans="1:1">
      <c r="A535" s="21"/>
    </row>
    <row r="536" ht="13.5" customHeight="1" spans="1:1">
      <c r="A536" s="21"/>
    </row>
    <row r="537" ht="13.5" customHeight="1" spans="1:1">
      <c r="A537" s="21"/>
    </row>
    <row r="538" ht="13.5" customHeight="1" spans="1:1">
      <c r="A538" s="21"/>
    </row>
    <row r="539" ht="13.5" customHeight="1" spans="1:1">
      <c r="A539" s="21"/>
    </row>
    <row r="540" ht="13.5" customHeight="1" spans="1:1">
      <c r="A540" s="21"/>
    </row>
    <row r="541" ht="13.5" customHeight="1" spans="1:1">
      <c r="A541" s="21"/>
    </row>
    <row r="542" ht="13.5" customHeight="1" spans="1:1">
      <c r="A542" s="21"/>
    </row>
    <row r="543" ht="13.5" customHeight="1" spans="1:1">
      <c r="A543" s="21"/>
    </row>
    <row r="544" ht="13.5" customHeight="1" spans="1:1">
      <c r="A544" s="21"/>
    </row>
    <row r="545" ht="13.5" customHeight="1" spans="1:1">
      <c r="A545" s="21"/>
    </row>
    <row r="546" ht="13.5" customHeight="1" spans="1:1">
      <c r="A546" s="21"/>
    </row>
    <row r="547" ht="13.5" customHeight="1" spans="1:1">
      <c r="A547" s="21"/>
    </row>
    <row r="548" ht="13.5" customHeight="1" spans="1:1">
      <c r="A548" s="21"/>
    </row>
    <row r="549" ht="13.5" customHeight="1" spans="1:1">
      <c r="A549" s="21"/>
    </row>
    <row r="550" ht="13.5" customHeight="1" spans="1:1">
      <c r="A550" s="21"/>
    </row>
    <row r="551" ht="13.5" customHeight="1" spans="1:1">
      <c r="A551" s="21"/>
    </row>
    <row r="552" ht="13.5" customHeight="1" spans="1:1">
      <c r="A552" s="21"/>
    </row>
    <row r="553" ht="13.5" customHeight="1" spans="1:1">
      <c r="A553" s="21"/>
    </row>
    <row r="554" ht="13.5" customHeight="1" spans="1:1">
      <c r="A554" s="21"/>
    </row>
    <row r="555" ht="13.5" customHeight="1" spans="1:1">
      <c r="A555" s="21"/>
    </row>
    <row r="556" ht="13.5" customHeight="1" spans="1:1">
      <c r="A556" s="21"/>
    </row>
    <row r="557" ht="13.5" customHeight="1" spans="1:1">
      <c r="A557" s="21"/>
    </row>
    <row r="558" ht="13.5" customHeight="1" spans="1:1">
      <c r="A558" s="21"/>
    </row>
    <row r="559" ht="13.5" customHeight="1" spans="1:1">
      <c r="A559" s="21"/>
    </row>
    <row r="560" ht="13.5" customHeight="1" spans="1:1">
      <c r="A560" s="21"/>
    </row>
    <row r="561" ht="13.5" customHeight="1" spans="1:1">
      <c r="A561" s="21"/>
    </row>
    <row r="562" ht="13.5" customHeight="1" spans="1:1">
      <c r="A562" s="21"/>
    </row>
    <row r="563" ht="13.5" customHeight="1" spans="1:1">
      <c r="A563" s="21"/>
    </row>
    <row r="564" ht="13.5" customHeight="1" spans="1:1">
      <c r="A564" s="21"/>
    </row>
    <row r="565" ht="13.5" customHeight="1" spans="1:1">
      <c r="A565" s="21"/>
    </row>
    <row r="566" ht="13.5" customHeight="1" spans="1:1">
      <c r="A566" s="21"/>
    </row>
    <row r="567" ht="13.5" customHeight="1" spans="1:1">
      <c r="A567" s="21"/>
    </row>
    <row r="568" ht="13.5" customHeight="1" spans="1:1">
      <c r="A568" s="21"/>
    </row>
    <row r="569" ht="13.5" customHeight="1" spans="1:1">
      <c r="A569" s="21"/>
    </row>
    <row r="570" ht="13.5" customHeight="1" spans="1:1">
      <c r="A570" s="21"/>
    </row>
    <row r="571" ht="13.5" customHeight="1" spans="1:1">
      <c r="A571" s="21"/>
    </row>
    <row r="572" ht="13.5" customHeight="1" spans="1:1">
      <c r="A572" s="21"/>
    </row>
    <row r="573" ht="13.5" customHeight="1" spans="1:1">
      <c r="A573" s="21"/>
    </row>
    <row r="574" ht="13.5" customHeight="1" spans="1:1">
      <c r="A574" s="21"/>
    </row>
    <row r="575" ht="13.5" customHeight="1" spans="1:1">
      <c r="A575" s="21"/>
    </row>
    <row r="576" ht="13.5" customHeight="1" spans="1:1">
      <c r="A576" s="21"/>
    </row>
    <row r="577" ht="13.5" customHeight="1" spans="1:1">
      <c r="A577" s="21"/>
    </row>
    <row r="578" ht="13.5" customHeight="1" spans="1:1">
      <c r="A578" s="21"/>
    </row>
    <row r="579" ht="13.5" customHeight="1" spans="1:1">
      <c r="A579" s="21"/>
    </row>
    <row r="580" ht="13.5" customHeight="1" spans="1:1">
      <c r="A580" s="21"/>
    </row>
    <row r="581" ht="13.5" customHeight="1" spans="1:1">
      <c r="A581" s="21"/>
    </row>
    <row r="582" ht="13.5" customHeight="1" spans="1:1">
      <c r="A582" s="21"/>
    </row>
    <row r="583" ht="13.5" customHeight="1" spans="1:1">
      <c r="A583" s="21"/>
    </row>
    <row r="584" ht="13.5" customHeight="1" spans="1:1">
      <c r="A584" s="21"/>
    </row>
    <row r="585" ht="13.5" customHeight="1" spans="1:1">
      <c r="A585" s="21"/>
    </row>
    <row r="586" ht="13.5" customHeight="1" spans="1:1">
      <c r="A586" s="21"/>
    </row>
    <row r="587" ht="13.5" customHeight="1" spans="1:1">
      <c r="A587" s="21"/>
    </row>
    <row r="588" ht="13.5" customHeight="1" spans="1:1">
      <c r="A588" s="21"/>
    </row>
    <row r="589" ht="13.5" customHeight="1" spans="1:1">
      <c r="A589" s="21"/>
    </row>
    <row r="590" ht="13.5" customHeight="1" spans="1:1">
      <c r="A590" s="21"/>
    </row>
    <row r="591" ht="13.5" customHeight="1" spans="1:1">
      <c r="A591" s="21"/>
    </row>
    <row r="592" ht="13.5" customHeight="1" spans="1:1">
      <c r="A592" s="21"/>
    </row>
    <row r="593" ht="13.5" customHeight="1" spans="1:1">
      <c r="A593" s="21"/>
    </row>
    <row r="594" ht="13.5" customHeight="1" spans="1:1">
      <c r="A594" s="21"/>
    </row>
    <row r="595" ht="13.5" customHeight="1" spans="1:1">
      <c r="A595" s="21"/>
    </row>
    <row r="596" ht="13.5" customHeight="1" spans="1:1">
      <c r="A596" s="21"/>
    </row>
    <row r="597" ht="13.5" customHeight="1" spans="1:1">
      <c r="A597" s="21"/>
    </row>
    <row r="598" ht="13.5" customHeight="1" spans="1:1">
      <c r="A598" s="21"/>
    </row>
    <row r="599" ht="13.5" customHeight="1" spans="1:1">
      <c r="A599" s="21"/>
    </row>
    <row r="600" ht="13.5" customHeight="1" spans="1:1">
      <c r="A600" s="21"/>
    </row>
    <row r="601" ht="13.5" customHeight="1" spans="1:1">
      <c r="A601" s="21"/>
    </row>
    <row r="602" ht="13.5" customHeight="1" spans="1:1">
      <c r="A602" s="21"/>
    </row>
    <row r="603" ht="13.5" customHeight="1" spans="1:1">
      <c r="A603" s="21"/>
    </row>
    <row r="604" ht="13.5" customHeight="1" spans="1:1">
      <c r="A604" s="21"/>
    </row>
    <row r="605" ht="13.5" customHeight="1" spans="1:1">
      <c r="A605" s="21"/>
    </row>
    <row r="606" ht="13.5" customHeight="1" spans="1:1">
      <c r="A606" s="21"/>
    </row>
    <row r="607" ht="13.5" customHeight="1" spans="1:1">
      <c r="A607" s="21"/>
    </row>
    <row r="608" ht="13.5" customHeight="1" spans="1:1">
      <c r="A608" s="21"/>
    </row>
    <row r="609" ht="13.5" customHeight="1" spans="1:1">
      <c r="A609" s="21"/>
    </row>
    <row r="610" ht="13.5" customHeight="1" spans="1:1">
      <c r="A610" s="21"/>
    </row>
    <row r="611" ht="13.5" customHeight="1" spans="1:1">
      <c r="A611" s="21"/>
    </row>
    <row r="612" ht="13.5" customHeight="1" spans="1:1">
      <c r="A612" s="21"/>
    </row>
    <row r="613" ht="13.5" customHeight="1" spans="1:1">
      <c r="A613" s="21"/>
    </row>
    <row r="614" ht="13.5" customHeight="1" spans="1:1">
      <c r="A614" s="21"/>
    </row>
    <row r="615" ht="13.5" customHeight="1" spans="1:1">
      <c r="A615" s="21"/>
    </row>
    <row r="616" ht="13.5" customHeight="1" spans="1:1">
      <c r="A616" s="21"/>
    </row>
    <row r="617" ht="13.5" customHeight="1" spans="1:1">
      <c r="A617" s="21"/>
    </row>
    <row r="618" ht="13.5" customHeight="1" spans="1:1">
      <c r="A618" s="21"/>
    </row>
    <row r="619" ht="13.5" customHeight="1" spans="1:1">
      <c r="A619" s="21"/>
    </row>
    <row r="620" ht="13.5" customHeight="1" spans="1:1">
      <c r="A620" s="21"/>
    </row>
    <row r="621" ht="13.5" customHeight="1" spans="1:1">
      <c r="A621" s="21"/>
    </row>
    <row r="622" ht="13.5" customHeight="1" spans="1:1">
      <c r="A622" s="21"/>
    </row>
    <row r="623" ht="13.5" customHeight="1" spans="1:1">
      <c r="A623" s="21"/>
    </row>
    <row r="624" ht="13.5" customHeight="1" spans="1:1">
      <c r="A624" s="21"/>
    </row>
    <row r="625" ht="13.5" customHeight="1" spans="1:1">
      <c r="A625" s="21"/>
    </row>
    <row r="626" ht="13.5" customHeight="1" spans="1:1">
      <c r="A626" s="21"/>
    </row>
    <row r="627" ht="13.5" customHeight="1" spans="1:1">
      <c r="A627" s="21"/>
    </row>
    <row r="628" ht="13.5" customHeight="1" spans="1:1">
      <c r="A628" s="21"/>
    </row>
    <row r="629" ht="13.5" customHeight="1" spans="1:1">
      <c r="A629" s="21"/>
    </row>
    <row r="630" ht="13.5" customHeight="1" spans="1:1">
      <c r="A630" s="21"/>
    </row>
    <row r="631" ht="13.5" customHeight="1" spans="1:1">
      <c r="A631" s="21"/>
    </row>
    <row r="632" ht="13.5" customHeight="1" spans="1:1">
      <c r="A632" s="21"/>
    </row>
    <row r="633" ht="13.5" customHeight="1" spans="1:1">
      <c r="A633" s="21"/>
    </row>
    <row r="634" ht="13.5" customHeight="1" spans="1:1">
      <c r="A634" s="21"/>
    </row>
    <row r="635" ht="13.5" customHeight="1" spans="1:1">
      <c r="A635" s="21"/>
    </row>
    <row r="636" ht="13.5" customHeight="1" spans="1:1">
      <c r="A636" s="21"/>
    </row>
    <row r="637" ht="13.5" customHeight="1" spans="1:1">
      <c r="A637" s="21"/>
    </row>
    <row r="638" ht="13.5" customHeight="1" spans="1:1">
      <c r="A638" s="21"/>
    </row>
    <row r="639" ht="13.5" customHeight="1" spans="1:1">
      <c r="A639" s="21"/>
    </row>
    <row r="640" ht="13.5" customHeight="1" spans="1:1">
      <c r="A640" s="21"/>
    </row>
    <row r="641" ht="13.5" customHeight="1" spans="1:1">
      <c r="A641" s="21"/>
    </row>
    <row r="642" ht="13.5" customHeight="1" spans="1:1">
      <c r="A642" s="21"/>
    </row>
    <row r="643" ht="13.5" customHeight="1" spans="1:1">
      <c r="A643" s="21"/>
    </row>
    <row r="644" ht="13.5" customHeight="1" spans="1:1">
      <c r="A644" s="21"/>
    </row>
    <row r="645" ht="13.5" customHeight="1" spans="1:1">
      <c r="A645" s="21"/>
    </row>
    <row r="646" ht="13.5" customHeight="1" spans="1:1">
      <c r="A646" s="21"/>
    </row>
    <row r="647" ht="13.5" customHeight="1" spans="1:1">
      <c r="A647" s="21"/>
    </row>
    <row r="648" ht="13.5" customHeight="1" spans="1:1">
      <c r="A648" s="21"/>
    </row>
    <row r="649" ht="13.5" customHeight="1" spans="1:1">
      <c r="A649" s="21"/>
    </row>
    <row r="650" ht="13.5" customHeight="1" spans="1:1">
      <c r="A650" s="21"/>
    </row>
    <row r="651" ht="13.5" customHeight="1" spans="1:1">
      <c r="A651" s="21"/>
    </row>
    <row r="652" ht="13.5" customHeight="1" spans="1:1">
      <c r="A652" s="21"/>
    </row>
    <row r="653" ht="13.5" customHeight="1" spans="1:1">
      <c r="A653" s="21"/>
    </row>
    <row r="654" ht="13.5" customHeight="1" spans="1:1">
      <c r="A654" s="21"/>
    </row>
    <row r="655" ht="13.5" customHeight="1" spans="1:1">
      <c r="A655" s="21"/>
    </row>
    <row r="656" ht="13.5" customHeight="1" spans="1:1">
      <c r="A656" s="21"/>
    </row>
    <row r="657" ht="13.5" customHeight="1" spans="1:1">
      <c r="A657" s="21"/>
    </row>
    <row r="658" ht="13.5" customHeight="1" spans="1:1">
      <c r="A658" s="21"/>
    </row>
    <row r="659" ht="13.5" customHeight="1" spans="1:1">
      <c r="A659" s="21"/>
    </row>
    <row r="660" ht="13.5" customHeight="1" spans="1:1">
      <c r="A660" s="21"/>
    </row>
    <row r="661" ht="13.5" customHeight="1" spans="1:1">
      <c r="A661" s="21"/>
    </row>
    <row r="662" ht="13.5" customHeight="1" spans="1:1">
      <c r="A662" s="21"/>
    </row>
    <row r="663" ht="13.5" customHeight="1" spans="1:1">
      <c r="A663" s="21"/>
    </row>
    <row r="664" ht="13.5" customHeight="1" spans="1:1">
      <c r="A664" s="21"/>
    </row>
    <row r="665" ht="13.5" customHeight="1" spans="1:1">
      <c r="A665" s="21"/>
    </row>
    <row r="666" ht="13.5" customHeight="1" spans="1:1">
      <c r="A666" s="21"/>
    </row>
    <row r="667" ht="13.5" customHeight="1" spans="1:1">
      <c r="A667" s="21"/>
    </row>
    <row r="668" ht="13.5" customHeight="1" spans="1:1">
      <c r="A668" s="21"/>
    </row>
    <row r="669" ht="13.5" customHeight="1" spans="1:1">
      <c r="A669" s="21"/>
    </row>
    <row r="670" ht="13.5" customHeight="1" spans="1:1">
      <c r="A670" s="21"/>
    </row>
    <row r="671" ht="13.5" customHeight="1" spans="1:1">
      <c r="A671" s="21"/>
    </row>
    <row r="672" ht="13.5" customHeight="1" spans="1:1">
      <c r="A672" s="21"/>
    </row>
    <row r="673" ht="13.5" customHeight="1" spans="1:1">
      <c r="A673" s="21"/>
    </row>
    <row r="674" ht="13.5" customHeight="1" spans="1:1">
      <c r="A674" s="21"/>
    </row>
    <row r="675" ht="13.5" customHeight="1" spans="1:1">
      <c r="A675" s="21"/>
    </row>
    <row r="676" ht="13.5" customHeight="1" spans="1:1">
      <c r="A676" s="21"/>
    </row>
    <row r="677" ht="13.5" customHeight="1" spans="1:1">
      <c r="A677" s="21"/>
    </row>
    <row r="678" ht="13.5" customHeight="1" spans="1:1">
      <c r="A678" s="21"/>
    </row>
    <row r="679" ht="13.5" customHeight="1" spans="1:1">
      <c r="A679" s="21"/>
    </row>
    <row r="680" ht="13.5" customHeight="1" spans="1:1">
      <c r="A680" s="21"/>
    </row>
    <row r="681" ht="13.5" customHeight="1" spans="1:1">
      <c r="A681" s="21"/>
    </row>
    <row r="682" ht="13.5" customHeight="1" spans="1:1">
      <c r="A682" s="21"/>
    </row>
    <row r="683" ht="13.5" customHeight="1" spans="1:1">
      <c r="A683" s="21"/>
    </row>
    <row r="684" ht="13.5" customHeight="1" spans="1:1">
      <c r="A684" s="21"/>
    </row>
    <row r="685" ht="13.5" customHeight="1" spans="1:1">
      <c r="A685" s="21"/>
    </row>
    <row r="686" ht="13.5" customHeight="1" spans="1:1">
      <c r="A686" s="21"/>
    </row>
    <row r="687" ht="13.5" customHeight="1" spans="1:1">
      <c r="A687" s="21"/>
    </row>
    <row r="688" ht="13.5" customHeight="1" spans="1:1">
      <c r="A688" s="21"/>
    </row>
    <row r="689" ht="13.5" customHeight="1" spans="1:1">
      <c r="A689" s="21"/>
    </row>
    <row r="690" ht="13.5" customHeight="1" spans="1:1">
      <c r="A690" s="21"/>
    </row>
    <row r="691" ht="13.5" customHeight="1" spans="1:1">
      <c r="A691" s="21"/>
    </row>
    <row r="692" ht="13.5" customHeight="1" spans="1:1">
      <c r="A692" s="21"/>
    </row>
    <row r="693" ht="13.5" customHeight="1" spans="1:1">
      <c r="A693" s="21"/>
    </row>
    <row r="694" ht="13.5" customHeight="1" spans="1:1">
      <c r="A694" s="21"/>
    </row>
    <row r="695" ht="13.5" customHeight="1" spans="1:1">
      <c r="A695" s="21"/>
    </row>
    <row r="696" ht="13.5" customHeight="1" spans="1:1">
      <c r="A696" s="21"/>
    </row>
    <row r="697" ht="13.5" customHeight="1" spans="1:1">
      <c r="A697" s="21"/>
    </row>
    <row r="698" ht="13.5" customHeight="1" spans="1:1">
      <c r="A698" s="21"/>
    </row>
    <row r="699" ht="13.5" customHeight="1" spans="1:1">
      <c r="A699" s="21"/>
    </row>
    <row r="700" ht="13.5" customHeight="1" spans="1:1">
      <c r="A700" s="21"/>
    </row>
    <row r="701" ht="13.5" customHeight="1" spans="1:1">
      <c r="A701" s="21"/>
    </row>
    <row r="702" ht="13.5" customHeight="1" spans="1:1">
      <c r="A702" s="21"/>
    </row>
    <row r="703" ht="13.5" customHeight="1" spans="1:1">
      <c r="A703" s="21"/>
    </row>
    <row r="704" ht="13.5" customHeight="1" spans="1:1">
      <c r="A704" s="21"/>
    </row>
    <row r="705" ht="13.5" customHeight="1" spans="1:1">
      <c r="A705" s="21"/>
    </row>
    <row r="706" ht="13.5" customHeight="1" spans="1:1">
      <c r="A706" s="21"/>
    </row>
    <row r="707" ht="13.5" customHeight="1" spans="1:1">
      <c r="A707" s="21"/>
    </row>
    <row r="708" ht="13.5" customHeight="1" spans="1:1">
      <c r="A708" s="21"/>
    </row>
    <row r="709" ht="13.5" customHeight="1" spans="1:1">
      <c r="A709" s="21"/>
    </row>
    <row r="710" ht="13.5" customHeight="1" spans="1:1">
      <c r="A710" s="21"/>
    </row>
    <row r="711" ht="13.5" customHeight="1" spans="1:1">
      <c r="A711" s="21"/>
    </row>
    <row r="712" ht="13.5" customHeight="1" spans="1:1">
      <c r="A712" s="21"/>
    </row>
    <row r="713" ht="13.5" customHeight="1" spans="1:1">
      <c r="A713" s="21"/>
    </row>
    <row r="714" ht="13.5" customHeight="1" spans="1:1">
      <c r="A714" s="21"/>
    </row>
    <row r="715" ht="13.5" customHeight="1" spans="1:1">
      <c r="A715" s="21"/>
    </row>
    <row r="716" ht="13.5" customHeight="1" spans="1:1">
      <c r="A716" s="21"/>
    </row>
    <row r="717" ht="13.5" customHeight="1" spans="1:1">
      <c r="A717" s="21"/>
    </row>
    <row r="718" ht="13.5" customHeight="1" spans="1:1">
      <c r="A718" s="21"/>
    </row>
    <row r="719" ht="13.5" customHeight="1" spans="1:1">
      <c r="A719" s="21"/>
    </row>
    <row r="720" ht="13.5" customHeight="1" spans="1:1">
      <c r="A720" s="21"/>
    </row>
    <row r="721" ht="13.5" customHeight="1" spans="1:1">
      <c r="A721" s="21"/>
    </row>
    <row r="722" ht="13.5" customHeight="1" spans="1:1">
      <c r="A722" s="21"/>
    </row>
    <row r="723" ht="13.5" customHeight="1" spans="1:1">
      <c r="A723" s="21"/>
    </row>
    <row r="724" ht="13.5" customHeight="1" spans="1:1">
      <c r="A724" s="21"/>
    </row>
    <row r="725" ht="13.5" customHeight="1" spans="1:1">
      <c r="A725" s="21"/>
    </row>
    <row r="726" ht="13.5" customHeight="1" spans="1:1">
      <c r="A726" s="21"/>
    </row>
    <row r="727" ht="13.5" customHeight="1" spans="1:1">
      <c r="A727" s="21"/>
    </row>
    <row r="728" ht="13.5" customHeight="1" spans="1:1">
      <c r="A728" s="21"/>
    </row>
    <row r="729" ht="13.5" customHeight="1" spans="1:1">
      <c r="A729" s="21"/>
    </row>
    <row r="730" ht="13.5" customHeight="1" spans="1:1">
      <c r="A730" s="21"/>
    </row>
    <row r="731" ht="13.5" customHeight="1" spans="1:1">
      <c r="A731" s="21"/>
    </row>
    <row r="732" ht="13.5" customHeight="1" spans="1:1">
      <c r="A732" s="21"/>
    </row>
    <row r="733" ht="13.5" customHeight="1" spans="1:1">
      <c r="A733" s="21"/>
    </row>
    <row r="734" ht="13.5" customHeight="1" spans="1:1">
      <c r="A734" s="21"/>
    </row>
    <row r="735" ht="13.5" customHeight="1" spans="1:1">
      <c r="A735" s="21"/>
    </row>
    <row r="736" ht="13.5" customHeight="1" spans="1:1">
      <c r="A736" s="21"/>
    </row>
    <row r="737" ht="13.5" customHeight="1" spans="1:1">
      <c r="A737" s="21"/>
    </row>
    <row r="738" ht="13.5" customHeight="1" spans="1:1">
      <c r="A738" s="21"/>
    </row>
    <row r="739" ht="13.5" customHeight="1" spans="1:1">
      <c r="A739" s="21"/>
    </row>
    <row r="740" ht="13.5" customHeight="1" spans="1:1">
      <c r="A740" s="21"/>
    </row>
    <row r="741" ht="13.5" customHeight="1" spans="1:1">
      <c r="A741" s="21"/>
    </row>
    <row r="742" ht="13.5" customHeight="1" spans="1:1">
      <c r="A742" s="21"/>
    </row>
    <row r="743" ht="13.5" customHeight="1" spans="1:1">
      <c r="A743" s="21"/>
    </row>
    <row r="744" ht="13.5" customHeight="1" spans="1:1">
      <c r="A744" s="21"/>
    </row>
    <row r="745" ht="13.5" customHeight="1" spans="1:1">
      <c r="A745" s="21"/>
    </row>
    <row r="746" ht="13.5" customHeight="1" spans="1:1">
      <c r="A746" s="21"/>
    </row>
    <row r="747" ht="13.5" customHeight="1" spans="1:1">
      <c r="A747" s="21"/>
    </row>
    <row r="748" ht="13.5" customHeight="1" spans="1:1">
      <c r="A748" s="21"/>
    </row>
    <row r="749" ht="13.5" customHeight="1" spans="1:1">
      <c r="A749" s="21"/>
    </row>
    <row r="750" ht="13.5" customHeight="1" spans="1:1">
      <c r="A750" s="21"/>
    </row>
    <row r="751" ht="13.5" customHeight="1" spans="1:1">
      <c r="A751" s="21"/>
    </row>
    <row r="752" ht="13.5" customHeight="1" spans="1:1">
      <c r="A752" s="21"/>
    </row>
    <row r="753" ht="13.5" customHeight="1" spans="1:1">
      <c r="A753" s="21"/>
    </row>
    <row r="754" ht="13.5" customHeight="1" spans="1:1">
      <c r="A754" s="21"/>
    </row>
    <row r="755" ht="13.5" customHeight="1" spans="1:1">
      <c r="A755" s="21"/>
    </row>
    <row r="756" ht="13.5" customHeight="1" spans="1:1">
      <c r="A756" s="21"/>
    </row>
    <row r="757" ht="13.5" customHeight="1" spans="1:1">
      <c r="A757" s="21"/>
    </row>
    <row r="758" ht="13.5" customHeight="1" spans="1:1">
      <c r="A758" s="21"/>
    </row>
    <row r="759" ht="13.5" customHeight="1" spans="1:1">
      <c r="A759" s="21"/>
    </row>
    <row r="760" ht="13.5" customHeight="1" spans="1:1">
      <c r="A760" s="21"/>
    </row>
    <row r="761" ht="13.5" customHeight="1" spans="1:1">
      <c r="A761" s="21"/>
    </row>
    <row r="762" ht="13.5" customHeight="1" spans="1:1">
      <c r="A762" s="21"/>
    </row>
    <row r="763" ht="13.5" customHeight="1" spans="1:1">
      <c r="A763" s="21"/>
    </row>
    <row r="764" ht="13.5" customHeight="1" spans="1:1">
      <c r="A764" s="21"/>
    </row>
    <row r="765" ht="13.5" customHeight="1" spans="1:1">
      <c r="A765" s="21"/>
    </row>
    <row r="766" ht="13.5" customHeight="1" spans="1:1">
      <c r="A766" s="21"/>
    </row>
    <row r="767" ht="13.5" customHeight="1" spans="1:1">
      <c r="A767" s="21"/>
    </row>
    <row r="768" ht="13.5" customHeight="1" spans="1:1">
      <c r="A768" s="21"/>
    </row>
    <row r="769" ht="13.5" customHeight="1" spans="1:1">
      <c r="A769" s="21"/>
    </row>
    <row r="770" ht="13.5" customHeight="1" spans="1:1">
      <c r="A770" s="21"/>
    </row>
    <row r="771" ht="13.5" customHeight="1" spans="1:1">
      <c r="A771" s="21"/>
    </row>
    <row r="772" ht="13.5" customHeight="1" spans="1:1">
      <c r="A772" s="21"/>
    </row>
    <row r="773" ht="13.5" customHeight="1" spans="1:1">
      <c r="A773" s="21"/>
    </row>
    <row r="774" ht="13.5" customHeight="1" spans="1:1">
      <c r="A774" s="21"/>
    </row>
    <row r="775" ht="13.5" customHeight="1" spans="1:1">
      <c r="A775" s="21"/>
    </row>
    <row r="776" ht="13.5" customHeight="1" spans="1:1">
      <c r="A776" s="21"/>
    </row>
    <row r="777" ht="13.5" customHeight="1" spans="1:1">
      <c r="A777" s="21"/>
    </row>
    <row r="778" ht="13.5" customHeight="1" spans="1:1">
      <c r="A778" s="21"/>
    </row>
    <row r="779" ht="13.5" customHeight="1" spans="1:1">
      <c r="A779" s="21"/>
    </row>
    <row r="780" ht="13.5" customHeight="1" spans="1:1">
      <c r="A780" s="21"/>
    </row>
    <row r="781" ht="13.5" customHeight="1" spans="1:1">
      <c r="A781" s="21"/>
    </row>
    <row r="782" ht="13.5" customHeight="1" spans="1:1">
      <c r="A782" s="21"/>
    </row>
    <row r="783" ht="13.5" customHeight="1" spans="1:1">
      <c r="A783" s="21"/>
    </row>
    <row r="784" ht="13.5" customHeight="1" spans="1:1">
      <c r="A784" s="21"/>
    </row>
    <row r="785" ht="13.5" customHeight="1" spans="1:1">
      <c r="A785" s="21"/>
    </row>
    <row r="786" ht="13.5" customHeight="1" spans="1:1">
      <c r="A786" s="21"/>
    </row>
    <row r="787" ht="13.5" customHeight="1" spans="1:1">
      <c r="A787" s="21"/>
    </row>
    <row r="788" ht="13.5" customHeight="1" spans="1:1">
      <c r="A788" s="21"/>
    </row>
    <row r="789" ht="13.5" customHeight="1" spans="1:1">
      <c r="A789" s="21"/>
    </row>
    <row r="790" ht="13.5" customHeight="1" spans="1:1">
      <c r="A790" s="21"/>
    </row>
    <row r="791" ht="13.5" customHeight="1" spans="1:1">
      <c r="A791" s="21"/>
    </row>
    <row r="792" ht="13.5" customHeight="1" spans="1:1">
      <c r="A792" s="21"/>
    </row>
    <row r="793" ht="13.5" customHeight="1" spans="1:1">
      <c r="A793" s="21"/>
    </row>
    <row r="794" ht="13.5" customHeight="1" spans="1:1">
      <c r="A794" s="21"/>
    </row>
    <row r="795" ht="13.5" customHeight="1" spans="1:1">
      <c r="A795" s="21"/>
    </row>
    <row r="796" ht="13.5" customHeight="1" spans="1:1">
      <c r="A796" s="21"/>
    </row>
    <row r="797" ht="13.5" customHeight="1" spans="1:1">
      <c r="A797" s="21"/>
    </row>
    <row r="798" ht="13.5" customHeight="1" spans="1:1">
      <c r="A798" s="21"/>
    </row>
    <row r="799" ht="13.5" customHeight="1" spans="1:1">
      <c r="A799" s="21"/>
    </row>
    <row r="800" ht="13.5" customHeight="1" spans="1:1">
      <c r="A800" s="21"/>
    </row>
    <row r="801" ht="13.5" customHeight="1" spans="1:1">
      <c r="A801" s="21"/>
    </row>
    <row r="802" ht="13.5" customHeight="1" spans="1:1">
      <c r="A802" s="21"/>
    </row>
    <row r="803" ht="13.5" customHeight="1" spans="1:1">
      <c r="A803" s="21"/>
    </row>
    <row r="804" ht="13.5" customHeight="1" spans="1:1">
      <c r="A804" s="21"/>
    </row>
    <row r="805" ht="13.5" customHeight="1" spans="1:1">
      <c r="A805" s="21"/>
    </row>
    <row r="806" ht="13.5" customHeight="1" spans="1:1">
      <c r="A806" s="21"/>
    </row>
    <row r="807" ht="13.5" customHeight="1" spans="1:1">
      <c r="A807" s="21"/>
    </row>
    <row r="808" ht="13.5" customHeight="1" spans="1:1">
      <c r="A808" s="21"/>
    </row>
    <row r="809" ht="13.5" customHeight="1" spans="1:1">
      <c r="A809" s="21"/>
    </row>
    <row r="810" ht="13.5" customHeight="1" spans="1:1">
      <c r="A810" s="21"/>
    </row>
    <row r="811" ht="13.5" customHeight="1" spans="1:1">
      <c r="A811" s="21"/>
    </row>
    <row r="812" ht="13.5" customHeight="1" spans="1:1">
      <c r="A812" s="21"/>
    </row>
    <row r="813" ht="13.5" customHeight="1" spans="1:1">
      <c r="A813" s="21"/>
    </row>
    <row r="814" ht="13.5" customHeight="1" spans="1:1">
      <c r="A814" s="21"/>
    </row>
    <row r="815" ht="13.5" customHeight="1" spans="1:1">
      <c r="A815" s="21"/>
    </row>
    <row r="816" ht="13.5" customHeight="1" spans="1:1">
      <c r="A816" s="21"/>
    </row>
    <row r="817" ht="13.5" customHeight="1" spans="1:1">
      <c r="A817" s="21"/>
    </row>
    <row r="818" ht="13.5" customHeight="1" spans="1:1">
      <c r="A818" s="21"/>
    </row>
    <row r="819" ht="13.5" customHeight="1" spans="1:1">
      <c r="A819" s="21"/>
    </row>
    <row r="820" ht="13.5" customHeight="1" spans="1:1">
      <c r="A820" s="21"/>
    </row>
    <row r="821" ht="13.5" customHeight="1" spans="1:1">
      <c r="A821" s="21"/>
    </row>
    <row r="822" ht="13.5" customHeight="1" spans="1:1">
      <c r="A822" s="21"/>
    </row>
    <row r="823" ht="13.5" customHeight="1" spans="1:1">
      <c r="A823" s="21"/>
    </row>
    <row r="824" ht="13.5" customHeight="1" spans="1:1">
      <c r="A824" s="21"/>
    </row>
    <row r="825" ht="13.5" customHeight="1" spans="1:1">
      <c r="A825" s="21"/>
    </row>
    <row r="826" ht="13.5" customHeight="1" spans="1:1">
      <c r="A826" s="21"/>
    </row>
    <row r="827" ht="13.5" customHeight="1" spans="1:1">
      <c r="A827" s="21"/>
    </row>
    <row r="828" ht="13.5" customHeight="1" spans="1:1">
      <c r="A828" s="21"/>
    </row>
    <row r="829" ht="13.5" customHeight="1" spans="1:1">
      <c r="A829" s="21"/>
    </row>
    <row r="830" ht="13.5" customHeight="1" spans="1:1">
      <c r="A830" s="21"/>
    </row>
    <row r="831" ht="13.5" customHeight="1" spans="1:1">
      <c r="A831" s="21"/>
    </row>
    <row r="832" ht="13.5" customHeight="1" spans="1:1">
      <c r="A832" s="21"/>
    </row>
    <row r="833" ht="13.5" customHeight="1" spans="1:1">
      <c r="A833" s="21"/>
    </row>
    <row r="834" ht="13.5" customHeight="1" spans="1:1">
      <c r="A834" s="21"/>
    </row>
    <row r="835" ht="13.5" customHeight="1" spans="1:1">
      <c r="A835" s="21"/>
    </row>
    <row r="836" ht="13.5" customHeight="1" spans="1:1">
      <c r="A836" s="21"/>
    </row>
    <row r="837" ht="13.5" customHeight="1" spans="1:1">
      <c r="A837" s="21"/>
    </row>
    <row r="838" ht="13.5" customHeight="1" spans="1:1">
      <c r="A838" s="21"/>
    </row>
    <row r="839" ht="13.5" customHeight="1" spans="1:1">
      <c r="A839" s="21"/>
    </row>
    <row r="840" ht="13.5" customHeight="1" spans="1:1">
      <c r="A840" s="21"/>
    </row>
    <row r="841" ht="13.5" customHeight="1" spans="1:1">
      <c r="A841" s="21"/>
    </row>
    <row r="842" ht="13.5" customHeight="1" spans="1:1">
      <c r="A842" s="21"/>
    </row>
    <row r="843" ht="13.5" customHeight="1" spans="1:1">
      <c r="A843" s="21"/>
    </row>
    <row r="844" ht="13.5" customHeight="1" spans="1:1">
      <c r="A844" s="21"/>
    </row>
    <row r="845" ht="13.5" customHeight="1" spans="1:1">
      <c r="A845" s="21"/>
    </row>
    <row r="846" ht="13.5" customHeight="1" spans="1:1">
      <c r="A846" s="21"/>
    </row>
    <row r="847" ht="13.5" customHeight="1" spans="1:1">
      <c r="A847" s="21"/>
    </row>
    <row r="848" ht="13.5" customHeight="1" spans="1:1">
      <c r="A848" s="21"/>
    </row>
    <row r="849" ht="13.5" customHeight="1" spans="1:1">
      <c r="A849" s="21"/>
    </row>
    <row r="850" ht="13.5" customHeight="1" spans="1:1">
      <c r="A850" s="21"/>
    </row>
    <row r="851" ht="13.5" customHeight="1" spans="1:1">
      <c r="A851" s="21"/>
    </row>
    <row r="852" ht="13.5" customHeight="1" spans="1:1">
      <c r="A852" s="21"/>
    </row>
    <row r="853" ht="13.5" customHeight="1" spans="1:1">
      <c r="A853" s="21"/>
    </row>
    <row r="854" ht="13.5" customHeight="1" spans="1:1">
      <c r="A854" s="21"/>
    </row>
    <row r="855" ht="13.5" customHeight="1" spans="1:1">
      <c r="A855" s="21"/>
    </row>
    <row r="856" ht="13.5" customHeight="1" spans="1:1">
      <c r="A856" s="21"/>
    </row>
    <row r="857" ht="13.5" customHeight="1" spans="1:1">
      <c r="A857" s="21"/>
    </row>
    <row r="858" ht="13.5" customHeight="1" spans="1:1">
      <c r="A858" s="21"/>
    </row>
    <row r="859" ht="13.5" customHeight="1" spans="1:1">
      <c r="A859" s="21"/>
    </row>
    <row r="860" ht="13.5" customHeight="1" spans="1:1">
      <c r="A860" s="21"/>
    </row>
    <row r="861" ht="13.5" customHeight="1" spans="1:1">
      <c r="A861" s="21"/>
    </row>
    <row r="862" ht="13.5" customHeight="1" spans="1:1">
      <c r="A862" s="21"/>
    </row>
    <row r="863" ht="13.5" customHeight="1" spans="1:1">
      <c r="A863" s="21"/>
    </row>
    <row r="864" ht="13.5" customHeight="1" spans="1:1">
      <c r="A864" s="21"/>
    </row>
    <row r="865" ht="13.5" customHeight="1" spans="1:1">
      <c r="A865" s="21"/>
    </row>
    <row r="866" ht="13.5" customHeight="1" spans="1:1">
      <c r="A866" s="21"/>
    </row>
    <row r="867" ht="13.5" customHeight="1" spans="1:1">
      <c r="A867" s="21"/>
    </row>
    <row r="868" ht="13.5" customHeight="1" spans="1:1">
      <c r="A868" s="21"/>
    </row>
    <row r="869" ht="13.5" customHeight="1" spans="1:1">
      <c r="A869" s="21"/>
    </row>
    <row r="870" ht="13.5" customHeight="1" spans="1:1">
      <c r="A870" s="21"/>
    </row>
    <row r="871" ht="13.5" customHeight="1" spans="1:1">
      <c r="A871" s="21"/>
    </row>
    <row r="872" ht="13.5" customHeight="1" spans="1:1">
      <c r="A872" s="21"/>
    </row>
    <row r="873" ht="13.5" customHeight="1" spans="1:1">
      <c r="A873" s="21"/>
    </row>
    <row r="874" ht="13.5" customHeight="1" spans="1:1">
      <c r="A874" s="21"/>
    </row>
    <row r="875" ht="13.5" customHeight="1" spans="1:1">
      <c r="A875" s="21"/>
    </row>
    <row r="876" ht="13.5" customHeight="1" spans="1:1">
      <c r="A876" s="21"/>
    </row>
    <row r="877" ht="13.5" customHeight="1" spans="1:1">
      <c r="A877" s="21"/>
    </row>
    <row r="878" ht="13.5" customHeight="1" spans="1:1">
      <c r="A878" s="21"/>
    </row>
    <row r="879" ht="13.5" customHeight="1" spans="1:1">
      <c r="A879" s="21"/>
    </row>
    <row r="880" ht="13.5" customHeight="1" spans="1:1">
      <c r="A880" s="21"/>
    </row>
    <row r="881" ht="13.5" customHeight="1" spans="1:1">
      <c r="A881" s="21"/>
    </row>
    <row r="882" ht="13.5" customHeight="1" spans="1:1">
      <c r="A882" s="21"/>
    </row>
    <row r="883" ht="13.5" customHeight="1" spans="1:1">
      <c r="A883" s="21"/>
    </row>
    <row r="884" ht="13.5" customHeight="1" spans="1:1">
      <c r="A884" s="21"/>
    </row>
    <row r="885" ht="13.5" customHeight="1" spans="1:1">
      <c r="A885" s="21"/>
    </row>
    <row r="886" ht="13.5" customHeight="1" spans="1:1">
      <c r="A886" s="21"/>
    </row>
    <row r="887" ht="13.5" customHeight="1" spans="1:1">
      <c r="A887" s="21"/>
    </row>
    <row r="888" ht="13.5" customHeight="1" spans="1:1">
      <c r="A888" s="21"/>
    </row>
    <row r="889" ht="13.5" customHeight="1" spans="1:1">
      <c r="A889" s="21"/>
    </row>
    <row r="890" ht="13.5" customHeight="1" spans="1:1">
      <c r="A890" s="21"/>
    </row>
    <row r="891" ht="13.5" customHeight="1" spans="1:1">
      <c r="A891" s="21"/>
    </row>
    <row r="892" ht="13.5" customHeight="1" spans="1:1">
      <c r="A892" s="21"/>
    </row>
    <row r="893" ht="13.5" customHeight="1" spans="1:1">
      <c r="A893" s="21"/>
    </row>
    <row r="894" ht="13.5" customHeight="1" spans="1:1">
      <c r="A894" s="21"/>
    </row>
    <row r="895" ht="13.5" customHeight="1" spans="1:1">
      <c r="A895" s="21"/>
    </row>
    <row r="896" ht="13.5" customHeight="1" spans="1:1">
      <c r="A896" s="21"/>
    </row>
    <row r="897" ht="13.5" customHeight="1" spans="1:1">
      <c r="A897" s="21"/>
    </row>
    <row r="898" ht="13.5" customHeight="1" spans="1:1">
      <c r="A898" s="21"/>
    </row>
    <row r="899" ht="13.5" customHeight="1" spans="1:1">
      <c r="A899" s="21"/>
    </row>
    <row r="900" ht="13.5" customHeight="1" spans="1:1">
      <c r="A900" s="21"/>
    </row>
    <row r="901" ht="13.5" customHeight="1" spans="1:1">
      <c r="A901" s="21"/>
    </row>
    <row r="902" ht="13.5" customHeight="1" spans="1:1">
      <c r="A902" s="21"/>
    </row>
    <row r="903" ht="13.5" customHeight="1" spans="1:1">
      <c r="A903" s="21"/>
    </row>
    <row r="904" ht="13.5" customHeight="1" spans="1:1">
      <c r="A904" s="21"/>
    </row>
    <row r="905" ht="13.5" customHeight="1" spans="1:1">
      <c r="A905" s="21"/>
    </row>
    <row r="906" ht="13.5" customHeight="1" spans="1:1">
      <c r="A906" s="21"/>
    </row>
    <row r="907" ht="13.5" customHeight="1" spans="1:1">
      <c r="A907" s="21"/>
    </row>
    <row r="908" ht="13.5" customHeight="1" spans="1:1">
      <c r="A908" s="21"/>
    </row>
    <row r="909" ht="13.5" customHeight="1" spans="1:1">
      <c r="A909" s="21"/>
    </row>
    <row r="910" ht="13.5" customHeight="1" spans="1:1">
      <c r="A910" s="21"/>
    </row>
    <row r="911" ht="13.5" customHeight="1" spans="1:1">
      <c r="A911" s="21"/>
    </row>
    <row r="912" ht="13.5" customHeight="1" spans="1:1">
      <c r="A912" s="21"/>
    </row>
    <row r="913" ht="13.5" customHeight="1" spans="1:1">
      <c r="A913" s="21"/>
    </row>
    <row r="914" ht="13.5" customHeight="1" spans="1:1">
      <c r="A914" s="21"/>
    </row>
    <row r="915" ht="13.5" customHeight="1" spans="1:1">
      <c r="A915" s="21"/>
    </row>
    <row r="916" ht="13.5" customHeight="1" spans="1:1">
      <c r="A916" s="21"/>
    </row>
    <row r="917" ht="13.5" customHeight="1" spans="1:1">
      <c r="A917" s="21"/>
    </row>
    <row r="918" ht="13.5" customHeight="1" spans="1:1">
      <c r="A918" s="21"/>
    </row>
    <row r="919" ht="13.5" customHeight="1" spans="1:1">
      <c r="A919" s="21"/>
    </row>
    <row r="920" ht="13.5" customHeight="1" spans="1:1">
      <c r="A920" s="21"/>
    </row>
    <row r="921" ht="13.5" customHeight="1" spans="1:1">
      <c r="A921" s="21"/>
    </row>
    <row r="922" ht="13.5" customHeight="1" spans="1:1">
      <c r="A922" s="21"/>
    </row>
    <row r="923" ht="13.5" customHeight="1" spans="1:1">
      <c r="A923" s="21"/>
    </row>
    <row r="924" ht="13.5" customHeight="1" spans="1:1">
      <c r="A924" s="21"/>
    </row>
    <row r="925" ht="13.5" customHeight="1" spans="1:1">
      <c r="A925" s="21"/>
    </row>
    <row r="926" ht="13.5" customHeight="1" spans="1:1">
      <c r="A926" s="21"/>
    </row>
    <row r="927" ht="13.5" customHeight="1" spans="1:1">
      <c r="A927" s="21"/>
    </row>
    <row r="928" ht="13.5" customHeight="1" spans="1:1">
      <c r="A928" s="21"/>
    </row>
    <row r="929" ht="13.5" customHeight="1" spans="1:1">
      <c r="A929" s="21"/>
    </row>
    <row r="930" ht="13.5" customHeight="1" spans="1:1">
      <c r="A930" s="21"/>
    </row>
    <row r="931" ht="13.5" customHeight="1" spans="1:1">
      <c r="A931" s="21"/>
    </row>
    <row r="932" ht="13.5" customHeight="1" spans="1:1">
      <c r="A932" s="21"/>
    </row>
    <row r="933" ht="13.5" customHeight="1" spans="1:1">
      <c r="A933" s="21"/>
    </row>
    <row r="934" ht="13.5" customHeight="1" spans="1:1">
      <c r="A934" s="21"/>
    </row>
    <row r="935" ht="13.5" customHeight="1" spans="1:1">
      <c r="A935" s="21"/>
    </row>
    <row r="936" ht="13.5" customHeight="1" spans="1:1">
      <c r="A936" s="21"/>
    </row>
    <row r="937" ht="13.5" customHeight="1" spans="1:1">
      <c r="A937" s="21"/>
    </row>
    <row r="938" ht="13.5" customHeight="1" spans="1:1">
      <c r="A938" s="21"/>
    </row>
    <row r="939" ht="13.5" customHeight="1" spans="1:1">
      <c r="A939" s="21"/>
    </row>
    <row r="940" ht="13.5" customHeight="1" spans="1:1">
      <c r="A940" s="21"/>
    </row>
    <row r="941" ht="13.5" customHeight="1" spans="1:1">
      <c r="A941" s="21"/>
    </row>
    <row r="942" ht="13.5" customHeight="1" spans="1:1">
      <c r="A942" s="21"/>
    </row>
    <row r="943" ht="13.5" customHeight="1" spans="1:1">
      <c r="A943" s="21"/>
    </row>
    <row r="944" ht="13.5" customHeight="1" spans="1:1">
      <c r="A944" s="21"/>
    </row>
    <row r="945" ht="13.5" customHeight="1" spans="1:1">
      <c r="A945" s="21"/>
    </row>
    <row r="946" ht="13.5" customHeight="1" spans="1:1">
      <c r="A946" s="21"/>
    </row>
    <row r="947" ht="13.5" customHeight="1" spans="1:1">
      <c r="A947" s="21"/>
    </row>
    <row r="948" ht="13.5" customHeight="1" spans="1:1">
      <c r="A948" s="21"/>
    </row>
    <row r="949" ht="13.5" customHeight="1" spans="1:1">
      <c r="A949" s="21"/>
    </row>
    <row r="950" ht="13.5" customHeight="1" spans="1:1">
      <c r="A950" s="21"/>
    </row>
    <row r="951" ht="13.5" customHeight="1" spans="1:1">
      <c r="A951" s="21"/>
    </row>
    <row r="952" ht="13.5" customHeight="1" spans="1:1">
      <c r="A952" s="21"/>
    </row>
    <row r="953" ht="13.5" customHeight="1" spans="1:1">
      <c r="A953" s="21"/>
    </row>
    <row r="954" ht="13.5" customHeight="1" spans="1:1">
      <c r="A954" s="21"/>
    </row>
    <row r="955" ht="13.5" customHeight="1" spans="1:1">
      <c r="A955" s="21"/>
    </row>
    <row r="956" ht="13.5" customHeight="1" spans="1:1">
      <c r="A956" s="21"/>
    </row>
    <row r="957" ht="13.5" customHeight="1" spans="1:1">
      <c r="A957" s="21"/>
    </row>
    <row r="958" ht="13.5" customHeight="1" spans="1:1">
      <c r="A958" s="21"/>
    </row>
    <row r="959" ht="13.5" customHeight="1" spans="1:1">
      <c r="A959" s="21"/>
    </row>
    <row r="960" ht="13.5" customHeight="1" spans="1:1">
      <c r="A960" s="21"/>
    </row>
    <row r="961" ht="13.5" customHeight="1" spans="1:1">
      <c r="A961" s="21"/>
    </row>
    <row r="962" ht="13.5" customHeight="1" spans="1:1">
      <c r="A962" s="21"/>
    </row>
    <row r="963" ht="13.5" customHeight="1" spans="1:1">
      <c r="A963" s="21"/>
    </row>
    <row r="964" ht="13.5" customHeight="1" spans="1:1">
      <c r="A964" s="21"/>
    </row>
    <row r="965" ht="13.5" customHeight="1" spans="1:1">
      <c r="A965" s="21"/>
    </row>
    <row r="966" ht="13.5" customHeight="1" spans="1:1">
      <c r="A966" s="21"/>
    </row>
    <row r="967" ht="13.5" customHeight="1" spans="1:1">
      <c r="A967" s="21"/>
    </row>
    <row r="968" ht="13.5" customHeight="1" spans="1:1">
      <c r="A968" s="21"/>
    </row>
    <row r="969" ht="13.5" customHeight="1" spans="1:1">
      <c r="A969" s="21"/>
    </row>
    <row r="970" ht="13.5" customHeight="1" spans="1:1">
      <c r="A970" s="21"/>
    </row>
    <row r="971" ht="13.5" customHeight="1" spans="1:1">
      <c r="A971" s="21"/>
    </row>
    <row r="972" ht="13.5" customHeight="1" spans="1:1">
      <c r="A972" s="21"/>
    </row>
    <row r="973" ht="13.5" customHeight="1" spans="1:1">
      <c r="A973" s="21"/>
    </row>
    <row r="974" ht="13.5" customHeight="1" spans="1:1">
      <c r="A974" s="21"/>
    </row>
    <row r="975" ht="13.5" customHeight="1" spans="1:1">
      <c r="A975" s="21"/>
    </row>
    <row r="976" ht="13.5" customHeight="1" spans="1:1">
      <c r="A976" s="21"/>
    </row>
    <row r="977" ht="13.5" customHeight="1" spans="1:1">
      <c r="A977" s="21"/>
    </row>
    <row r="978" ht="13.5" customHeight="1" spans="1:1">
      <c r="A978" s="21"/>
    </row>
    <row r="979" ht="13.5" customHeight="1" spans="1:1">
      <c r="A979" s="21"/>
    </row>
    <row r="980" ht="13.5" customHeight="1" spans="1:1">
      <c r="A980" s="21"/>
    </row>
    <row r="981" ht="13.5" customHeight="1" spans="1:1">
      <c r="A981" s="21"/>
    </row>
    <row r="982" ht="13.5" customHeight="1" spans="1:1">
      <c r="A982" s="21"/>
    </row>
    <row r="983" ht="13.5" customHeight="1" spans="1:1">
      <c r="A983" s="21"/>
    </row>
    <row r="984" ht="13.5" customHeight="1" spans="1:1">
      <c r="A984" s="21"/>
    </row>
    <row r="985" ht="13.5" customHeight="1" spans="1:1">
      <c r="A985" s="21"/>
    </row>
    <row r="986" ht="13.5" customHeight="1" spans="1:1">
      <c r="A986" s="21"/>
    </row>
    <row r="987" ht="13.5" customHeight="1" spans="1:1">
      <c r="A987" s="21"/>
    </row>
    <row r="988" ht="13.5" customHeight="1" spans="1:1">
      <c r="A988" s="21"/>
    </row>
    <row r="989" ht="13.5" customHeight="1" spans="1:1">
      <c r="A989" s="21"/>
    </row>
    <row r="990" ht="13.5" customHeight="1" spans="1:1">
      <c r="A990" s="21"/>
    </row>
    <row r="991" ht="13.5" customHeight="1" spans="1:1">
      <c r="A991" s="21"/>
    </row>
    <row r="992" ht="13.5" customHeight="1" spans="1:1">
      <c r="A992" s="21"/>
    </row>
    <row r="993" ht="13.5" customHeight="1" spans="1:1">
      <c r="A993" s="21"/>
    </row>
    <row r="994" ht="13.5" customHeight="1" spans="1:1">
      <c r="A994" s="21"/>
    </row>
    <row r="995" ht="13.5" customHeight="1" spans="1:1">
      <c r="A995" s="21"/>
    </row>
    <row r="996" ht="13.5" customHeight="1" spans="1:1">
      <c r="A996" s="21"/>
    </row>
    <row r="997" ht="13.5" customHeight="1" spans="1:1">
      <c r="A997" s="21"/>
    </row>
    <row r="998" ht="13.5" customHeight="1" spans="1:1">
      <c r="A998" s="21"/>
    </row>
    <row r="999" ht="13.5" customHeight="1" spans="1:1">
      <c r="A999" s="21"/>
    </row>
    <row r="1000" ht="13.5" customHeight="1" spans="1:1">
      <c r="A1000" s="21"/>
    </row>
  </sheetData>
  <pageMargins left="0.7" right="0.7" top="0.75" bottom="0.75" header="0" footer="0"/>
  <pageSetup paperSize="1" orientation="landscape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00"/>
  <sheetViews>
    <sheetView workbookViewId="0">
      <selection activeCell="A1" sqref="A1"/>
    </sheetView>
  </sheetViews>
  <sheetFormatPr defaultColWidth="14.4285714285714" defaultRowHeight="15" customHeight="1" outlineLevelCol="7"/>
  <cols>
    <col min="1" max="1" width="11.2857142857143" customWidth="1"/>
    <col min="2" max="2" width="16.2857142857143" customWidth="1"/>
    <col min="3" max="3" width="36.4285714285714" customWidth="1"/>
    <col min="4" max="4" width="11.2857142857143" customWidth="1"/>
    <col min="5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42248</v>
      </c>
      <c r="B2" s="3" t="s">
        <v>44</v>
      </c>
      <c r="C2" s="3" t="s">
        <v>239</v>
      </c>
      <c r="D2" s="4">
        <v>700</v>
      </c>
    </row>
    <row r="3" ht="13.5" customHeight="1" spans="1:4">
      <c r="A3" s="2">
        <v>42267</v>
      </c>
      <c r="B3" s="3" t="s">
        <v>44</v>
      </c>
      <c r="C3" s="3" t="s">
        <v>50</v>
      </c>
      <c r="D3" s="4">
        <v>15.9</v>
      </c>
    </row>
    <row r="4" ht="13.5" customHeight="1" spans="1:4">
      <c r="A4" s="2">
        <v>42267</v>
      </c>
      <c r="B4" s="3" t="s">
        <v>44</v>
      </c>
      <c r="C4" s="3" t="s">
        <v>364</v>
      </c>
      <c r="D4" s="4">
        <v>14</v>
      </c>
    </row>
    <row r="5" ht="13.5" customHeight="1" spans="1:4">
      <c r="A5" s="2">
        <v>42276</v>
      </c>
      <c r="B5" s="3" t="s">
        <v>44</v>
      </c>
      <c r="C5" s="3" t="s">
        <v>523</v>
      </c>
      <c r="D5" s="4">
        <v>16.7</v>
      </c>
    </row>
    <row r="6" ht="13.5" customHeight="1" spans="1:4">
      <c r="A6" s="2">
        <v>42271</v>
      </c>
      <c r="B6" s="3" t="s">
        <v>44</v>
      </c>
      <c r="C6" s="3" t="s">
        <v>432</v>
      </c>
      <c r="D6" s="4">
        <v>58.2</v>
      </c>
    </row>
    <row r="7" ht="13.5" customHeight="1" spans="1:4">
      <c r="A7" s="2">
        <v>42265</v>
      </c>
      <c r="B7" s="3" t="s">
        <v>44</v>
      </c>
      <c r="C7" s="3" t="s">
        <v>165</v>
      </c>
      <c r="D7" s="4">
        <v>14</v>
      </c>
    </row>
    <row r="8" ht="13.5" customHeight="1" spans="1:4">
      <c r="A8" s="2">
        <v>42277</v>
      </c>
      <c r="B8" s="3" t="s">
        <v>44</v>
      </c>
      <c r="C8" s="3" t="s">
        <v>524</v>
      </c>
      <c r="D8" s="4">
        <v>32.7</v>
      </c>
    </row>
    <row r="9" ht="13.5" customHeight="1" spans="1:4">
      <c r="A9" s="2">
        <v>42268</v>
      </c>
      <c r="B9" s="3" t="s">
        <v>44</v>
      </c>
      <c r="C9" s="3" t="s">
        <v>525</v>
      </c>
      <c r="D9" s="4">
        <v>30</v>
      </c>
    </row>
    <row r="10" ht="13.5" customHeight="1" spans="1:4">
      <c r="A10" s="2">
        <v>42257</v>
      </c>
      <c r="B10" s="3" t="s">
        <v>44</v>
      </c>
      <c r="C10" s="3" t="s">
        <v>366</v>
      </c>
      <c r="D10" s="4">
        <v>9.7</v>
      </c>
    </row>
    <row r="11" ht="13.5" customHeight="1" spans="1:4">
      <c r="A11" s="2">
        <v>42259</v>
      </c>
      <c r="B11" s="3" t="s">
        <v>294</v>
      </c>
      <c r="C11" s="3" t="s">
        <v>105</v>
      </c>
      <c r="D11" s="4">
        <v>34.9</v>
      </c>
    </row>
    <row r="12" ht="13.5" customHeight="1" spans="1:7">
      <c r="A12" s="2">
        <v>42249</v>
      </c>
      <c r="B12" s="3" t="s">
        <v>294</v>
      </c>
      <c r="C12" s="3" t="s">
        <v>456</v>
      </c>
      <c r="D12" s="4">
        <v>189.9</v>
      </c>
      <c r="G12" s="3" t="s">
        <v>286</v>
      </c>
    </row>
    <row r="13" ht="13.5" customHeight="1" spans="1:8">
      <c r="A13" s="2">
        <v>42261</v>
      </c>
      <c r="B13" s="3" t="s">
        <v>294</v>
      </c>
      <c r="C13" s="3" t="s">
        <v>526</v>
      </c>
      <c r="D13" s="4">
        <v>175.48</v>
      </c>
      <c r="G13" s="3" t="s">
        <v>44</v>
      </c>
      <c r="H13" s="4">
        <f>SUM(D2:D10)</f>
        <v>891.2</v>
      </c>
    </row>
    <row r="14" ht="13.5" customHeight="1" spans="1:8">
      <c r="A14" s="2">
        <v>42275</v>
      </c>
      <c r="B14" s="3" t="s">
        <v>294</v>
      </c>
      <c r="C14" s="3" t="s">
        <v>526</v>
      </c>
      <c r="D14" s="4">
        <v>101.65</v>
      </c>
      <c r="G14" s="3" t="s">
        <v>294</v>
      </c>
      <c r="H14" s="4">
        <f>SUM(D11:D17)</f>
        <v>886.93</v>
      </c>
    </row>
    <row r="15" ht="13.5" customHeight="1" spans="1:8">
      <c r="A15" s="2">
        <v>42273</v>
      </c>
      <c r="B15" s="3" t="s">
        <v>294</v>
      </c>
      <c r="C15" s="3" t="s">
        <v>527</v>
      </c>
      <c r="D15" s="4">
        <v>150</v>
      </c>
      <c r="G15" s="3" t="s">
        <v>11</v>
      </c>
      <c r="H15" s="4">
        <f>SUM(D18:D36)</f>
        <v>467.53</v>
      </c>
    </row>
    <row r="16" ht="13.5" customHeight="1" spans="1:8">
      <c r="A16" s="2">
        <v>42275</v>
      </c>
      <c r="B16" s="3" t="s">
        <v>294</v>
      </c>
      <c r="C16" s="3" t="s">
        <v>528</v>
      </c>
      <c r="D16" s="4">
        <v>214</v>
      </c>
      <c r="G16" s="3" t="s">
        <v>68</v>
      </c>
      <c r="H16" s="4">
        <f>SUM(D37:D45)</f>
        <v>349.35</v>
      </c>
    </row>
    <row r="17" ht="13.5" customHeight="1" spans="1:8">
      <c r="A17" s="2">
        <v>42274</v>
      </c>
      <c r="B17" s="3" t="s">
        <v>294</v>
      </c>
      <c r="C17" s="3" t="s">
        <v>523</v>
      </c>
      <c r="D17" s="4">
        <v>21</v>
      </c>
      <c r="G17" s="3" t="s">
        <v>197</v>
      </c>
      <c r="H17" s="4">
        <f>SUM(D46)</f>
        <v>24</v>
      </c>
    </row>
    <row r="18" ht="13.5" customHeight="1" spans="1:8">
      <c r="A18" s="2">
        <v>42270</v>
      </c>
      <c r="B18" s="3" t="s">
        <v>11</v>
      </c>
      <c r="C18" s="3" t="s">
        <v>529</v>
      </c>
      <c r="D18" s="4">
        <v>15</v>
      </c>
      <c r="G18" s="3" t="s">
        <v>125</v>
      </c>
      <c r="H18" s="4">
        <f>SUM(D47:D50)</f>
        <v>476.89</v>
      </c>
    </row>
    <row r="19" ht="13.5" customHeight="1" spans="1:8">
      <c r="A19" s="2">
        <v>42248</v>
      </c>
      <c r="B19" s="3" t="s">
        <v>11</v>
      </c>
      <c r="C19" s="3" t="s">
        <v>60</v>
      </c>
      <c r="D19" s="4">
        <v>140</v>
      </c>
      <c r="G19" s="3" t="s">
        <v>127</v>
      </c>
      <c r="H19" s="4">
        <v>0</v>
      </c>
    </row>
    <row r="20" ht="13.5" customHeight="1" spans="1:8">
      <c r="A20" s="2">
        <v>42259</v>
      </c>
      <c r="B20" s="3" t="s">
        <v>11</v>
      </c>
      <c r="C20" s="3" t="s">
        <v>114</v>
      </c>
      <c r="D20" s="4">
        <v>30</v>
      </c>
      <c r="G20" s="3" t="s">
        <v>163</v>
      </c>
      <c r="H20" s="4">
        <f>SUM(0)</f>
        <v>0</v>
      </c>
    </row>
    <row r="21" ht="13.5" customHeight="1" spans="1:8">
      <c r="A21" s="2">
        <v>42253</v>
      </c>
      <c r="B21" s="3" t="s">
        <v>11</v>
      </c>
      <c r="C21" s="3" t="s">
        <v>530</v>
      </c>
      <c r="D21" s="4">
        <v>27</v>
      </c>
      <c r="G21" s="3" t="s">
        <v>134</v>
      </c>
      <c r="H21" s="4">
        <f>SUM(D51)</f>
        <v>20.7</v>
      </c>
    </row>
    <row r="22" ht="13.5" customHeight="1" spans="1:8">
      <c r="A22" s="2">
        <v>42251</v>
      </c>
      <c r="B22" s="3" t="s">
        <v>11</v>
      </c>
      <c r="C22" s="3" t="s">
        <v>531</v>
      </c>
      <c r="D22" s="4">
        <v>20</v>
      </c>
      <c r="G22" s="3" t="s">
        <v>34</v>
      </c>
      <c r="H22" s="4">
        <f>SUM(D52:D55)</f>
        <v>80.35</v>
      </c>
    </row>
    <row r="23" ht="13.5" customHeight="1" spans="1:8">
      <c r="A23" s="2">
        <v>42250</v>
      </c>
      <c r="B23" s="3" t="s">
        <v>11</v>
      </c>
      <c r="C23" s="3" t="s">
        <v>531</v>
      </c>
      <c r="D23" s="4">
        <v>20</v>
      </c>
      <c r="G23" s="3" t="s">
        <v>36</v>
      </c>
      <c r="H23" s="4">
        <f>SUM(D56:D61)</f>
        <v>1133</v>
      </c>
    </row>
    <row r="24" ht="13.5" customHeight="1" spans="1:8">
      <c r="A24" s="2">
        <v>42259</v>
      </c>
      <c r="B24" s="3" t="s">
        <v>11</v>
      </c>
      <c r="C24" s="3" t="s">
        <v>532</v>
      </c>
      <c r="D24" s="4">
        <v>17</v>
      </c>
      <c r="G24" s="3" t="s">
        <v>39</v>
      </c>
      <c r="H24" s="4">
        <f>SUM(D62:D71)</f>
        <v>814.84</v>
      </c>
    </row>
    <row r="25" ht="13.5" customHeight="1" spans="1:8">
      <c r="A25" s="2">
        <v>42258</v>
      </c>
      <c r="B25" s="3" t="s">
        <v>11</v>
      </c>
      <c r="C25" s="3" t="s">
        <v>459</v>
      </c>
      <c r="D25" s="4">
        <v>14</v>
      </c>
      <c r="G25" s="3" t="s">
        <v>375</v>
      </c>
      <c r="H25" s="4">
        <f>SUM(D72:D75)</f>
        <v>338</v>
      </c>
    </row>
    <row r="26" ht="13.5" customHeight="1" spans="1:4">
      <c r="A26" s="2">
        <v>42260</v>
      </c>
      <c r="B26" s="3" t="s">
        <v>11</v>
      </c>
      <c r="C26" s="3" t="s">
        <v>459</v>
      </c>
      <c r="D26" s="4">
        <v>15</v>
      </c>
    </row>
    <row r="27" ht="13.5" customHeight="1" spans="1:4">
      <c r="A27" s="2">
        <v>42265</v>
      </c>
      <c r="B27" s="3" t="s">
        <v>11</v>
      </c>
      <c r="C27" s="3" t="s">
        <v>187</v>
      </c>
      <c r="D27" s="4">
        <v>36.7</v>
      </c>
    </row>
    <row r="28" ht="13.5" customHeight="1" spans="1:4">
      <c r="A28" s="2">
        <v>42267</v>
      </c>
      <c r="B28" s="3" t="s">
        <v>11</v>
      </c>
      <c r="C28" s="3" t="s">
        <v>459</v>
      </c>
      <c r="D28" s="4">
        <v>12</v>
      </c>
    </row>
    <row r="29" ht="13.5" customHeight="1" spans="1:4">
      <c r="A29" s="2">
        <v>42266</v>
      </c>
      <c r="B29" s="3" t="s">
        <v>11</v>
      </c>
      <c r="C29" s="3" t="s">
        <v>533</v>
      </c>
      <c r="D29" s="4">
        <v>15</v>
      </c>
    </row>
    <row r="30" ht="13.5" customHeight="1" spans="1:4">
      <c r="A30" s="2">
        <v>42272</v>
      </c>
      <c r="B30" s="3" t="s">
        <v>11</v>
      </c>
      <c r="C30" s="3" t="s">
        <v>252</v>
      </c>
      <c r="D30" s="4">
        <v>10.2</v>
      </c>
    </row>
    <row r="31" ht="13.5" customHeight="1" spans="1:4">
      <c r="A31" s="2">
        <v>42269</v>
      </c>
      <c r="B31" s="3" t="s">
        <v>11</v>
      </c>
      <c r="C31" s="3" t="s">
        <v>534</v>
      </c>
      <c r="D31" s="4">
        <v>24.48</v>
      </c>
    </row>
    <row r="32" ht="13.5" customHeight="1" spans="1:4">
      <c r="A32" s="2">
        <v>42266</v>
      </c>
      <c r="B32" s="3" t="s">
        <v>11</v>
      </c>
      <c r="C32" s="3" t="s">
        <v>187</v>
      </c>
      <c r="D32" s="4">
        <v>14.4</v>
      </c>
    </row>
    <row r="33" ht="13.5" customHeight="1" spans="1:4">
      <c r="A33" s="2">
        <v>42273</v>
      </c>
      <c r="B33" s="3" t="s">
        <v>11</v>
      </c>
      <c r="C33" s="3" t="s">
        <v>533</v>
      </c>
      <c r="D33" s="4">
        <v>20</v>
      </c>
    </row>
    <row r="34" ht="13.5" customHeight="1" spans="1:4">
      <c r="A34" s="2">
        <v>42271</v>
      </c>
      <c r="B34" s="3" t="s">
        <v>11</v>
      </c>
      <c r="C34" s="3" t="s">
        <v>535</v>
      </c>
      <c r="D34" s="4">
        <v>20</v>
      </c>
    </row>
    <row r="35" ht="13.5" customHeight="1" spans="1:4">
      <c r="A35" s="2">
        <v>42277</v>
      </c>
      <c r="B35" s="3" t="s">
        <v>11</v>
      </c>
      <c r="C35" s="3" t="s">
        <v>536</v>
      </c>
      <c r="D35" s="4">
        <v>9.9</v>
      </c>
    </row>
    <row r="36" ht="13.5" customHeight="1" spans="1:4">
      <c r="A36" s="2">
        <v>42268</v>
      </c>
      <c r="B36" s="3" t="s">
        <v>11</v>
      </c>
      <c r="C36" s="3" t="s">
        <v>537</v>
      </c>
      <c r="D36" s="4">
        <v>6.85</v>
      </c>
    </row>
    <row r="37" ht="13.5" customHeight="1" spans="1:4">
      <c r="A37" s="2">
        <v>42258</v>
      </c>
      <c r="B37" s="3" t="s">
        <v>68</v>
      </c>
      <c r="C37" s="3" t="s">
        <v>20</v>
      </c>
      <c r="D37" s="4">
        <v>83.55</v>
      </c>
    </row>
    <row r="38" ht="13.5" customHeight="1" spans="1:4">
      <c r="A38" s="2">
        <v>42252</v>
      </c>
      <c r="B38" s="3" t="s">
        <v>68</v>
      </c>
      <c r="C38" s="3" t="s">
        <v>20</v>
      </c>
      <c r="D38" s="4">
        <v>45.4</v>
      </c>
    </row>
    <row r="39" ht="13.5" customHeight="1" spans="1:4">
      <c r="A39" s="2">
        <v>42266</v>
      </c>
      <c r="B39" s="3" t="s">
        <v>68</v>
      </c>
      <c r="C39" s="3" t="s">
        <v>20</v>
      </c>
      <c r="D39" s="4">
        <v>99.55</v>
      </c>
    </row>
    <row r="40" ht="13.5" customHeight="1" spans="1:4">
      <c r="A40" s="2">
        <v>42272</v>
      </c>
      <c r="B40" s="3" t="s">
        <v>68</v>
      </c>
      <c r="C40" s="3" t="s">
        <v>538</v>
      </c>
      <c r="D40" s="4">
        <v>15.65</v>
      </c>
    </row>
    <row r="41" ht="13.5" customHeight="1" spans="1:4">
      <c r="A41" s="2">
        <v>42274</v>
      </c>
      <c r="B41" s="3" t="s">
        <v>68</v>
      </c>
      <c r="C41" s="3" t="s">
        <v>20</v>
      </c>
      <c r="D41" s="4">
        <v>26.8</v>
      </c>
    </row>
    <row r="42" ht="13.5" customHeight="1" spans="1:4">
      <c r="A42" s="2">
        <v>42267</v>
      </c>
      <c r="B42" s="3" t="s">
        <v>68</v>
      </c>
      <c r="C42" s="3" t="s">
        <v>19</v>
      </c>
      <c r="D42" s="4">
        <v>9.65</v>
      </c>
    </row>
    <row r="43" ht="13.5" customHeight="1" spans="1:4">
      <c r="A43" s="2">
        <v>42276</v>
      </c>
      <c r="B43" s="3" t="s">
        <v>68</v>
      </c>
      <c r="C43" s="3" t="s">
        <v>539</v>
      </c>
      <c r="D43" s="4">
        <v>15</v>
      </c>
    </row>
    <row r="44" ht="13.5" customHeight="1" spans="1:4">
      <c r="A44" s="2">
        <v>42273</v>
      </c>
      <c r="B44" s="3" t="s">
        <v>68</v>
      </c>
      <c r="C44" s="3" t="s">
        <v>19</v>
      </c>
      <c r="D44" s="4">
        <v>40.3</v>
      </c>
    </row>
    <row r="45" ht="13.5" customHeight="1" spans="1:4">
      <c r="A45" s="2">
        <v>42262</v>
      </c>
      <c r="B45" s="3" t="s">
        <v>68</v>
      </c>
      <c r="C45" s="3" t="s">
        <v>19</v>
      </c>
      <c r="D45" s="4">
        <v>13.45</v>
      </c>
    </row>
    <row r="46" ht="13.5" customHeight="1" spans="1:4">
      <c r="A46" s="2">
        <v>42256</v>
      </c>
      <c r="B46" s="3" t="s">
        <v>197</v>
      </c>
      <c r="C46" s="3" t="s">
        <v>85</v>
      </c>
      <c r="D46" s="4">
        <v>24</v>
      </c>
    </row>
    <row r="47" ht="13.5" customHeight="1" spans="1:4">
      <c r="A47" s="2">
        <v>42248</v>
      </c>
      <c r="B47" s="3" t="s">
        <v>125</v>
      </c>
      <c r="C47" s="3" t="s">
        <v>259</v>
      </c>
      <c r="D47" s="4">
        <v>240</v>
      </c>
    </row>
    <row r="48" ht="13.5" customHeight="1" spans="1:4">
      <c r="A48" s="2">
        <v>42255</v>
      </c>
      <c r="B48" s="3" t="s">
        <v>125</v>
      </c>
      <c r="C48" s="3" t="s">
        <v>375</v>
      </c>
      <c r="D48" s="4">
        <v>149.69</v>
      </c>
    </row>
    <row r="49" ht="13.5" customHeight="1" spans="1:4">
      <c r="A49" s="2">
        <v>42277</v>
      </c>
      <c r="B49" s="3" t="s">
        <v>125</v>
      </c>
      <c r="C49" s="3" t="s">
        <v>540</v>
      </c>
      <c r="D49" s="4">
        <v>31.7</v>
      </c>
    </row>
    <row r="50" ht="13.5" customHeight="1" spans="1:4">
      <c r="A50" s="2">
        <v>42277</v>
      </c>
      <c r="B50" s="3" t="s">
        <v>125</v>
      </c>
      <c r="C50" s="3" t="s">
        <v>509</v>
      </c>
      <c r="D50" s="4">
        <v>55.5</v>
      </c>
    </row>
    <row r="51" ht="13.5" customHeight="1" spans="1:4">
      <c r="A51" s="2">
        <v>42266</v>
      </c>
      <c r="B51" s="3" t="s">
        <v>134</v>
      </c>
      <c r="C51" s="3" t="s">
        <v>25</v>
      </c>
      <c r="D51" s="4">
        <v>20.7</v>
      </c>
    </row>
    <row r="52" ht="13.5" customHeight="1" spans="1:4">
      <c r="A52" s="2">
        <v>42267</v>
      </c>
      <c r="B52" s="3" t="s">
        <v>34</v>
      </c>
      <c r="C52" s="3" t="s">
        <v>81</v>
      </c>
      <c r="D52" s="4">
        <v>18</v>
      </c>
    </row>
    <row r="53" ht="13.5" customHeight="1" spans="1:4">
      <c r="A53" s="2">
        <v>42277</v>
      </c>
      <c r="B53" s="3" t="s">
        <v>34</v>
      </c>
      <c r="C53" s="3" t="s">
        <v>81</v>
      </c>
      <c r="D53" s="4">
        <v>23.05</v>
      </c>
    </row>
    <row r="54" ht="13.5" customHeight="1" spans="1:4">
      <c r="A54" s="2">
        <v>42261</v>
      </c>
      <c r="B54" s="3" t="s">
        <v>34</v>
      </c>
      <c r="C54" s="3" t="s">
        <v>541</v>
      </c>
      <c r="D54" s="4">
        <v>30</v>
      </c>
    </row>
    <row r="55" ht="13.5" customHeight="1" spans="1:4">
      <c r="A55" s="2">
        <v>42261</v>
      </c>
      <c r="B55" s="3" t="s">
        <v>34</v>
      </c>
      <c r="C55" s="3" t="s">
        <v>542</v>
      </c>
      <c r="D55" s="4">
        <v>9.3</v>
      </c>
    </row>
    <row r="56" ht="13.5" customHeight="1" spans="1:4">
      <c r="A56" s="2">
        <v>42248</v>
      </c>
      <c r="B56" s="3" t="s">
        <v>36</v>
      </c>
      <c r="C56" s="3" t="s">
        <v>37</v>
      </c>
      <c r="D56" s="4">
        <v>600</v>
      </c>
    </row>
    <row r="57" ht="13.5" customHeight="1" spans="1:4">
      <c r="A57" s="2">
        <v>42248</v>
      </c>
      <c r="B57" s="3" t="s">
        <v>36</v>
      </c>
      <c r="C57" s="3" t="s">
        <v>38</v>
      </c>
      <c r="D57" s="4">
        <v>400</v>
      </c>
    </row>
    <row r="58" ht="13.5" customHeight="1" spans="1:4">
      <c r="A58" s="2">
        <v>42250</v>
      </c>
      <c r="B58" s="3" t="s">
        <v>36</v>
      </c>
      <c r="C58" s="3" t="s">
        <v>543</v>
      </c>
      <c r="D58" s="4">
        <v>20</v>
      </c>
    </row>
    <row r="59" ht="13.5" customHeight="1" spans="1:4">
      <c r="A59" s="2">
        <v>42257</v>
      </c>
      <c r="B59" s="3" t="s">
        <v>36</v>
      </c>
      <c r="C59" s="3" t="s">
        <v>544</v>
      </c>
      <c r="D59" s="4">
        <v>67</v>
      </c>
    </row>
    <row r="60" ht="13.5" customHeight="1" spans="1:4">
      <c r="A60" s="2">
        <v>42249</v>
      </c>
      <c r="B60" s="3" t="s">
        <v>36</v>
      </c>
      <c r="C60" s="3" t="s">
        <v>545</v>
      </c>
      <c r="D60" s="4">
        <v>34</v>
      </c>
    </row>
    <row r="61" ht="13.5" customHeight="1" spans="1:4">
      <c r="A61" s="2">
        <v>42267</v>
      </c>
      <c r="B61" s="3" t="s">
        <v>36</v>
      </c>
      <c r="C61" s="3" t="s">
        <v>546</v>
      </c>
      <c r="D61" s="4">
        <v>12</v>
      </c>
    </row>
    <row r="62" ht="13.5" customHeight="1" spans="1:4">
      <c r="A62" s="2">
        <v>42248</v>
      </c>
      <c r="B62" s="3" t="s">
        <v>39</v>
      </c>
      <c r="C62" s="3" t="s">
        <v>42</v>
      </c>
      <c r="D62" s="4">
        <v>90</v>
      </c>
    </row>
    <row r="63" ht="13.5" customHeight="1" spans="1:4">
      <c r="A63" s="2">
        <v>42249</v>
      </c>
      <c r="B63" s="3" t="s">
        <v>39</v>
      </c>
      <c r="C63" s="3" t="s">
        <v>101</v>
      </c>
      <c r="D63" s="4">
        <v>50</v>
      </c>
    </row>
    <row r="64" ht="13.5" customHeight="1" spans="1:4">
      <c r="A64" s="2">
        <v>42255</v>
      </c>
      <c r="B64" s="3" t="s">
        <v>39</v>
      </c>
      <c r="C64" s="3" t="s">
        <v>83</v>
      </c>
      <c r="D64" s="4">
        <v>121.21</v>
      </c>
    </row>
    <row r="65" ht="13.5" customHeight="1" spans="1:4">
      <c r="A65" s="2">
        <v>42259</v>
      </c>
      <c r="B65" s="3" t="s">
        <v>39</v>
      </c>
      <c r="C65" s="3" t="s">
        <v>83</v>
      </c>
      <c r="D65" s="4">
        <v>69.7</v>
      </c>
    </row>
    <row r="66" ht="13.5" customHeight="1" spans="1:4">
      <c r="A66" s="2">
        <v>42255</v>
      </c>
      <c r="B66" s="3" t="s">
        <v>39</v>
      </c>
      <c r="C66" s="3" t="s">
        <v>83</v>
      </c>
      <c r="D66" s="4">
        <v>121.21</v>
      </c>
    </row>
    <row r="67" ht="13.5" customHeight="1" spans="1:4">
      <c r="A67" s="2">
        <v>42255</v>
      </c>
      <c r="B67" s="5" t="s">
        <v>39</v>
      </c>
      <c r="C67" s="3" t="s">
        <v>101</v>
      </c>
      <c r="D67" s="4">
        <v>100</v>
      </c>
    </row>
    <row r="68" ht="13.5" customHeight="1" spans="1:4">
      <c r="A68" s="2">
        <v>42271</v>
      </c>
      <c r="B68" s="3" t="s">
        <v>39</v>
      </c>
      <c r="C68" s="3" t="s">
        <v>83</v>
      </c>
      <c r="D68" s="4">
        <v>72.72</v>
      </c>
    </row>
    <row r="69" ht="13.5" customHeight="1" spans="1:4">
      <c r="A69" s="2">
        <v>42248</v>
      </c>
      <c r="B69" s="3" t="s">
        <v>39</v>
      </c>
      <c r="C69" s="3" t="s">
        <v>520</v>
      </c>
      <c r="D69" s="4">
        <v>90</v>
      </c>
    </row>
    <row r="70" ht="13.5" customHeight="1" spans="1:4">
      <c r="A70" s="2">
        <v>42275</v>
      </c>
      <c r="B70" s="3" t="s">
        <v>39</v>
      </c>
      <c r="C70" s="3" t="s">
        <v>101</v>
      </c>
      <c r="D70" s="4">
        <v>50</v>
      </c>
    </row>
    <row r="71" ht="13.5" customHeight="1" spans="1:4">
      <c r="A71" s="2">
        <v>42264</v>
      </c>
      <c r="B71" s="3" t="s">
        <v>39</v>
      </c>
      <c r="C71" s="3" t="s">
        <v>101</v>
      </c>
      <c r="D71" s="4">
        <v>50</v>
      </c>
    </row>
    <row r="72" ht="13.5" customHeight="1" spans="1:4">
      <c r="A72" s="2">
        <v>42265</v>
      </c>
      <c r="B72" s="3" t="s">
        <v>375</v>
      </c>
      <c r="C72" s="3" t="s">
        <v>547</v>
      </c>
      <c r="D72" s="4">
        <v>200</v>
      </c>
    </row>
    <row r="73" ht="13.5" customHeight="1" spans="1:4">
      <c r="A73" s="2">
        <v>42266</v>
      </c>
      <c r="B73" s="3" t="s">
        <v>375</v>
      </c>
      <c r="C73" s="3" t="s">
        <v>548</v>
      </c>
      <c r="D73" s="4">
        <v>44</v>
      </c>
    </row>
    <row r="74" ht="13.5" customHeight="1" spans="1:4">
      <c r="A74" s="2">
        <v>42267</v>
      </c>
      <c r="B74" s="3" t="s">
        <v>375</v>
      </c>
      <c r="C74" s="3" t="s">
        <v>549</v>
      </c>
      <c r="D74" s="4">
        <v>44</v>
      </c>
    </row>
    <row r="75" ht="13.5" customHeight="1" spans="1:4">
      <c r="A75" s="2">
        <v>42268</v>
      </c>
      <c r="B75" s="3" t="s">
        <v>375</v>
      </c>
      <c r="C75" s="3" t="s">
        <v>550</v>
      </c>
      <c r="D75" s="4">
        <v>50</v>
      </c>
    </row>
    <row r="76" ht="13.5" customHeight="1" spans="1:4">
      <c r="A76" s="2"/>
      <c r="D76" s="4"/>
    </row>
    <row r="77" ht="13.5" customHeight="1" spans="1:4">
      <c r="A77" s="2"/>
      <c r="D77" s="4"/>
    </row>
    <row r="78" ht="13.5" customHeight="1" spans="1:4">
      <c r="A78" s="2"/>
      <c r="D78" s="4"/>
    </row>
    <row r="79" ht="13.5" customHeight="1" spans="1:4">
      <c r="A79" s="2"/>
      <c r="D79" s="4"/>
    </row>
    <row r="80" ht="13.5" customHeight="1" spans="1:4">
      <c r="A80" s="2"/>
      <c r="D80" s="4"/>
    </row>
    <row r="81" ht="13.5" customHeight="1" spans="1:4">
      <c r="A81" s="2"/>
      <c r="D81" s="4"/>
    </row>
    <row r="82" ht="13.5" customHeight="1" spans="1:4">
      <c r="A82" s="2"/>
      <c r="D82" s="4"/>
    </row>
    <row r="83" ht="13.5" customHeight="1" spans="1:4">
      <c r="A83" s="2"/>
      <c r="D83" s="4"/>
    </row>
    <row r="84" ht="13.5" customHeight="1" spans="1:4">
      <c r="A84" s="2"/>
      <c r="D84" s="4"/>
    </row>
    <row r="85" ht="13.5" customHeight="1" spans="1:4">
      <c r="A85" s="2"/>
      <c r="D85" s="4"/>
    </row>
    <row r="86" ht="13.5" customHeight="1" spans="1:4">
      <c r="A86" s="2"/>
      <c r="D86" s="4"/>
    </row>
    <row r="87" ht="13.5" customHeight="1" spans="1:4">
      <c r="A87" s="2"/>
      <c r="D87" s="4"/>
    </row>
    <row r="88" ht="13.5" customHeight="1" spans="1:4">
      <c r="A88" s="2"/>
      <c r="D88" s="4"/>
    </row>
    <row r="89" ht="13.5" customHeight="1" spans="1:4">
      <c r="A89" s="2"/>
      <c r="D89" s="4"/>
    </row>
    <row r="90" ht="13.5" customHeight="1" spans="1:4">
      <c r="A90" s="2"/>
      <c r="D90" s="4"/>
    </row>
    <row r="91" ht="13.5" customHeight="1" spans="1:4">
      <c r="A91" s="2"/>
      <c r="D91" s="4"/>
    </row>
    <row r="92" ht="13.5" customHeight="1" spans="1:4">
      <c r="A92" s="2"/>
      <c r="D92" s="4"/>
    </row>
    <row r="93" ht="13.5" customHeight="1" spans="1:4">
      <c r="A93" s="21"/>
      <c r="D93" s="4">
        <f>SUM(D2:D92)</f>
        <v>5482.79</v>
      </c>
    </row>
    <row r="94" ht="13.5" customHeight="1" spans="1:1">
      <c r="A94" s="21"/>
    </row>
    <row r="95" ht="13.5" customHeight="1" spans="1:1">
      <c r="A95" s="21"/>
    </row>
    <row r="96" ht="13.5" customHeight="1" spans="1:1">
      <c r="A96" s="21"/>
    </row>
    <row r="97" ht="13.5" customHeight="1" spans="1:1">
      <c r="A97" s="21"/>
    </row>
    <row r="98" ht="13.5" customHeight="1" spans="1:1">
      <c r="A98" s="21"/>
    </row>
    <row r="99" ht="13.5" customHeight="1" spans="1:1">
      <c r="A99" s="21"/>
    </row>
    <row r="100" ht="13.5" customHeight="1" spans="1:1">
      <c r="A100" s="21"/>
    </row>
    <row r="101" ht="13.5" customHeight="1" spans="1:1">
      <c r="A101" s="21"/>
    </row>
    <row r="102" ht="13.5" customHeight="1" spans="1:1">
      <c r="A102" s="21"/>
    </row>
    <row r="103" ht="13.5" customHeight="1" spans="1:1">
      <c r="A103" s="21"/>
    </row>
    <row r="104" ht="13.5" customHeight="1" spans="1:1">
      <c r="A104" s="21"/>
    </row>
    <row r="105" ht="13.5" customHeight="1" spans="1:1">
      <c r="A105" s="21"/>
    </row>
    <row r="106" ht="13.5" customHeight="1" spans="1:1">
      <c r="A106" s="21"/>
    </row>
    <row r="107" ht="13.5" customHeight="1" spans="1:1">
      <c r="A107" s="21"/>
    </row>
    <row r="108" ht="13.5" customHeight="1" spans="1:1">
      <c r="A108" s="21"/>
    </row>
    <row r="109" ht="13.5" customHeight="1" spans="1:1">
      <c r="A109" s="21"/>
    </row>
    <row r="110" ht="13.5" customHeight="1" spans="1:1">
      <c r="A110" s="21"/>
    </row>
    <row r="111" ht="13.5" customHeight="1" spans="1:1">
      <c r="A111" s="21"/>
    </row>
    <row r="112" ht="13.5" customHeight="1" spans="1:1">
      <c r="A112" s="21"/>
    </row>
    <row r="113" ht="13.5" customHeight="1" spans="1:1">
      <c r="A113" s="21"/>
    </row>
    <row r="114" ht="13.5" customHeight="1" spans="1:1">
      <c r="A114" s="21"/>
    </row>
    <row r="115" ht="13.5" customHeight="1" spans="1:1">
      <c r="A115" s="21"/>
    </row>
    <row r="116" ht="13.5" customHeight="1" spans="1:1">
      <c r="A116" s="21"/>
    </row>
    <row r="117" ht="13.5" customHeight="1" spans="1:1">
      <c r="A117" s="21"/>
    </row>
    <row r="118" ht="13.5" customHeight="1" spans="1:1">
      <c r="A118" s="21"/>
    </row>
    <row r="119" ht="13.5" customHeight="1" spans="1:1">
      <c r="A119" s="21"/>
    </row>
    <row r="120" ht="13.5" customHeight="1" spans="1:1">
      <c r="A120" s="21"/>
    </row>
    <row r="121" ht="13.5" customHeight="1" spans="1:1">
      <c r="A121" s="21"/>
    </row>
    <row r="122" ht="13.5" customHeight="1" spans="1:1">
      <c r="A122" s="21"/>
    </row>
    <row r="123" ht="13.5" customHeight="1" spans="1:1">
      <c r="A123" s="21"/>
    </row>
    <row r="124" ht="13.5" customHeight="1" spans="1:1">
      <c r="A124" s="21"/>
    </row>
    <row r="125" ht="13.5" customHeight="1" spans="1:1">
      <c r="A125" s="21"/>
    </row>
    <row r="126" ht="13.5" customHeight="1" spans="1:1">
      <c r="A126" s="21"/>
    </row>
    <row r="127" ht="13.5" customHeight="1" spans="1:1">
      <c r="A127" s="21"/>
    </row>
    <row r="128" ht="13.5" customHeight="1" spans="1:1">
      <c r="A128" s="21"/>
    </row>
    <row r="129" ht="13.5" customHeight="1" spans="1:1">
      <c r="A129" s="21"/>
    </row>
    <row r="130" ht="13.5" customHeight="1" spans="1:1">
      <c r="A130" s="21"/>
    </row>
    <row r="131" ht="13.5" customHeight="1" spans="1:1">
      <c r="A131" s="21"/>
    </row>
    <row r="132" ht="13.5" customHeight="1" spans="1:1">
      <c r="A132" s="21"/>
    </row>
    <row r="133" ht="13.5" customHeight="1" spans="1:1">
      <c r="A133" s="21"/>
    </row>
    <row r="134" ht="13.5" customHeight="1" spans="1:1">
      <c r="A134" s="21"/>
    </row>
    <row r="135" ht="13.5" customHeight="1" spans="1:1">
      <c r="A135" s="21"/>
    </row>
    <row r="136" ht="13.5" customHeight="1" spans="1:1">
      <c r="A136" s="21"/>
    </row>
    <row r="137" ht="13.5" customHeight="1" spans="1:1">
      <c r="A137" s="21"/>
    </row>
    <row r="138" ht="13.5" customHeight="1" spans="1:1">
      <c r="A138" s="21"/>
    </row>
    <row r="139" ht="13.5" customHeight="1" spans="1:1">
      <c r="A139" s="21"/>
    </row>
    <row r="140" ht="13.5" customHeight="1" spans="1:1">
      <c r="A140" s="21"/>
    </row>
    <row r="141" ht="13.5" customHeight="1" spans="1:1">
      <c r="A141" s="21"/>
    </row>
    <row r="142" ht="13.5" customHeight="1" spans="1:1">
      <c r="A142" s="21"/>
    </row>
    <row r="143" ht="13.5" customHeight="1" spans="1:1">
      <c r="A143" s="21"/>
    </row>
    <row r="144" ht="13.5" customHeight="1" spans="1:1">
      <c r="A144" s="21"/>
    </row>
    <row r="145" ht="13.5" customHeight="1" spans="1:1">
      <c r="A145" s="21"/>
    </row>
    <row r="146" ht="13.5" customHeight="1" spans="1:1">
      <c r="A146" s="21"/>
    </row>
    <row r="147" ht="13.5" customHeight="1" spans="1:1">
      <c r="A147" s="21"/>
    </row>
    <row r="148" ht="13.5" customHeight="1" spans="1:1">
      <c r="A148" s="21"/>
    </row>
    <row r="149" ht="13.5" customHeight="1" spans="1:1">
      <c r="A149" s="21"/>
    </row>
    <row r="150" ht="13.5" customHeight="1" spans="1:1">
      <c r="A150" s="21"/>
    </row>
    <row r="151" ht="13.5" customHeight="1" spans="1:1">
      <c r="A151" s="21"/>
    </row>
    <row r="152" ht="13.5" customHeight="1" spans="1:1">
      <c r="A152" s="21"/>
    </row>
    <row r="153" ht="13.5" customHeight="1" spans="1:1">
      <c r="A153" s="21"/>
    </row>
    <row r="154" ht="13.5" customHeight="1" spans="1:1">
      <c r="A154" s="21"/>
    </row>
    <row r="155" ht="13.5" customHeight="1" spans="1:1">
      <c r="A155" s="21"/>
    </row>
    <row r="156" ht="13.5" customHeight="1" spans="1:1">
      <c r="A156" s="21"/>
    </row>
    <row r="157" ht="13.5" customHeight="1" spans="1:1">
      <c r="A157" s="21"/>
    </row>
    <row r="158" ht="13.5" customHeight="1" spans="1:1">
      <c r="A158" s="21"/>
    </row>
    <row r="159" ht="13.5" customHeight="1" spans="1:1">
      <c r="A159" s="21"/>
    </row>
    <row r="160" ht="13.5" customHeight="1" spans="1:1">
      <c r="A160" s="21"/>
    </row>
    <row r="161" ht="13.5" customHeight="1" spans="1:1">
      <c r="A161" s="21"/>
    </row>
    <row r="162" ht="13.5" customHeight="1" spans="1:1">
      <c r="A162" s="21"/>
    </row>
    <row r="163" ht="13.5" customHeight="1" spans="1:1">
      <c r="A163" s="21"/>
    </row>
    <row r="164" ht="13.5" customHeight="1" spans="1:1">
      <c r="A164" s="21"/>
    </row>
    <row r="165" ht="13.5" customHeight="1" spans="1:1">
      <c r="A165" s="21"/>
    </row>
    <row r="166" ht="13.5" customHeight="1" spans="1:1">
      <c r="A166" s="21"/>
    </row>
    <row r="167" ht="13.5" customHeight="1" spans="1:1">
      <c r="A167" s="21"/>
    </row>
    <row r="168" ht="13.5" customHeight="1" spans="1:1">
      <c r="A168" s="21"/>
    </row>
    <row r="169" ht="13.5" customHeight="1" spans="1:1">
      <c r="A169" s="21"/>
    </row>
    <row r="170" ht="13.5" customHeight="1" spans="1:1">
      <c r="A170" s="21"/>
    </row>
    <row r="171" ht="13.5" customHeight="1" spans="1:1">
      <c r="A171" s="21"/>
    </row>
    <row r="172" ht="13.5" customHeight="1" spans="1:1">
      <c r="A172" s="21"/>
    </row>
    <row r="173" ht="13.5" customHeight="1" spans="1:1">
      <c r="A173" s="21"/>
    </row>
    <row r="174" ht="13.5" customHeight="1" spans="1:1">
      <c r="A174" s="21"/>
    </row>
    <row r="175" ht="13.5" customHeight="1" spans="1:1">
      <c r="A175" s="21"/>
    </row>
    <row r="176" ht="13.5" customHeight="1" spans="1:1">
      <c r="A176" s="21"/>
    </row>
    <row r="177" ht="13.5" customHeight="1" spans="1:1">
      <c r="A177" s="21"/>
    </row>
    <row r="178" ht="13.5" customHeight="1" spans="1:1">
      <c r="A178" s="21"/>
    </row>
    <row r="179" ht="13.5" customHeight="1" spans="1:1">
      <c r="A179" s="21"/>
    </row>
    <row r="180" ht="13.5" customHeight="1" spans="1:1">
      <c r="A180" s="21"/>
    </row>
    <row r="181" ht="13.5" customHeight="1" spans="1:1">
      <c r="A181" s="21"/>
    </row>
    <row r="182" ht="13.5" customHeight="1" spans="1:1">
      <c r="A182" s="21"/>
    </row>
    <row r="183" ht="13.5" customHeight="1" spans="1:1">
      <c r="A183" s="21"/>
    </row>
    <row r="184" ht="13.5" customHeight="1" spans="1:1">
      <c r="A184" s="21"/>
    </row>
    <row r="185" ht="13.5" customHeight="1" spans="1:1">
      <c r="A185" s="21"/>
    </row>
    <row r="186" ht="13.5" customHeight="1" spans="1:1">
      <c r="A186" s="21"/>
    </row>
    <row r="187" ht="13.5" customHeight="1" spans="1:1">
      <c r="A187" s="21"/>
    </row>
    <row r="188" ht="13.5" customHeight="1" spans="1:1">
      <c r="A188" s="21"/>
    </row>
    <row r="189" ht="13.5" customHeight="1" spans="1:1">
      <c r="A189" s="21"/>
    </row>
    <row r="190" ht="13.5" customHeight="1" spans="1:1">
      <c r="A190" s="21"/>
    </row>
    <row r="191" ht="13.5" customHeight="1" spans="1:1">
      <c r="A191" s="21"/>
    </row>
    <row r="192" ht="13.5" customHeight="1" spans="1:1">
      <c r="A192" s="21"/>
    </row>
    <row r="193" ht="13.5" customHeight="1" spans="1:1">
      <c r="A193" s="21"/>
    </row>
    <row r="194" ht="13.5" customHeight="1" spans="1:1">
      <c r="A194" s="21"/>
    </row>
    <row r="195" ht="13.5" customHeight="1" spans="1:1">
      <c r="A195" s="21"/>
    </row>
    <row r="196" ht="13.5" customHeight="1" spans="1:1">
      <c r="A196" s="21"/>
    </row>
    <row r="197" ht="13.5" customHeight="1" spans="1:1">
      <c r="A197" s="21"/>
    </row>
    <row r="198" ht="13.5" customHeight="1" spans="1:1">
      <c r="A198" s="21"/>
    </row>
    <row r="199" ht="13.5" customHeight="1" spans="1:1">
      <c r="A199" s="21"/>
    </row>
    <row r="200" ht="13.5" customHeight="1" spans="1:1">
      <c r="A200" s="21"/>
    </row>
    <row r="201" ht="13.5" customHeight="1" spans="1:1">
      <c r="A201" s="21"/>
    </row>
    <row r="202" ht="13.5" customHeight="1" spans="1:1">
      <c r="A202" s="21"/>
    </row>
    <row r="203" ht="13.5" customHeight="1" spans="1:1">
      <c r="A203" s="21"/>
    </row>
    <row r="204" ht="13.5" customHeight="1" spans="1:1">
      <c r="A204" s="21"/>
    </row>
    <row r="205" ht="13.5" customHeight="1" spans="1:1">
      <c r="A205" s="21"/>
    </row>
    <row r="206" ht="13.5" customHeight="1" spans="1:1">
      <c r="A206" s="21"/>
    </row>
    <row r="207" ht="13.5" customHeight="1" spans="1:1">
      <c r="A207" s="21"/>
    </row>
    <row r="208" ht="13.5" customHeight="1" spans="1:1">
      <c r="A208" s="21"/>
    </row>
    <row r="209" ht="13.5" customHeight="1" spans="1:1">
      <c r="A209" s="21"/>
    </row>
    <row r="210" ht="13.5" customHeight="1" spans="1:1">
      <c r="A210" s="21"/>
    </row>
    <row r="211" ht="13.5" customHeight="1" spans="1:1">
      <c r="A211" s="21"/>
    </row>
    <row r="212" ht="13.5" customHeight="1" spans="1:1">
      <c r="A212" s="21"/>
    </row>
    <row r="213" ht="13.5" customHeight="1" spans="1:1">
      <c r="A213" s="21"/>
    </row>
    <row r="214" ht="13.5" customHeight="1" spans="1:1">
      <c r="A214" s="21"/>
    </row>
    <row r="215" ht="13.5" customHeight="1" spans="1:1">
      <c r="A215" s="21"/>
    </row>
    <row r="216" ht="13.5" customHeight="1" spans="1:1">
      <c r="A216" s="21"/>
    </row>
    <row r="217" ht="13.5" customHeight="1" spans="1:1">
      <c r="A217" s="21"/>
    </row>
    <row r="218" ht="13.5" customHeight="1" spans="1:1">
      <c r="A218" s="21"/>
    </row>
    <row r="219" ht="13.5" customHeight="1" spans="1:1">
      <c r="A219" s="21"/>
    </row>
    <row r="220" ht="13.5" customHeight="1" spans="1:1">
      <c r="A220" s="21"/>
    </row>
    <row r="221" ht="13.5" customHeight="1" spans="1:1">
      <c r="A221" s="21"/>
    </row>
    <row r="222" ht="13.5" customHeight="1" spans="1:1">
      <c r="A222" s="21"/>
    </row>
    <row r="223" ht="13.5" customHeight="1" spans="1:1">
      <c r="A223" s="21"/>
    </row>
    <row r="224" ht="13.5" customHeight="1" spans="1:1">
      <c r="A224" s="21"/>
    </row>
    <row r="225" ht="13.5" customHeight="1" spans="1:1">
      <c r="A225" s="21"/>
    </row>
    <row r="226" ht="13.5" customHeight="1" spans="1:1">
      <c r="A226" s="21"/>
    </row>
    <row r="227" ht="13.5" customHeight="1" spans="1:1">
      <c r="A227" s="21"/>
    </row>
    <row r="228" ht="13.5" customHeight="1" spans="1:1">
      <c r="A228" s="21"/>
    </row>
    <row r="229" ht="13.5" customHeight="1" spans="1:1">
      <c r="A229" s="21"/>
    </row>
    <row r="230" ht="13.5" customHeight="1" spans="1:1">
      <c r="A230" s="21"/>
    </row>
    <row r="231" ht="13.5" customHeight="1" spans="1:1">
      <c r="A231" s="21"/>
    </row>
    <row r="232" ht="13.5" customHeight="1" spans="1:1">
      <c r="A232" s="21"/>
    </row>
    <row r="233" ht="13.5" customHeight="1" spans="1:1">
      <c r="A233" s="21"/>
    </row>
    <row r="234" ht="13.5" customHeight="1" spans="1:1">
      <c r="A234" s="21"/>
    </row>
    <row r="235" ht="13.5" customHeight="1" spans="1:1">
      <c r="A235" s="21"/>
    </row>
    <row r="236" ht="13.5" customHeight="1" spans="1:1">
      <c r="A236" s="21"/>
    </row>
    <row r="237" ht="13.5" customHeight="1" spans="1:1">
      <c r="A237" s="21"/>
    </row>
    <row r="238" ht="13.5" customHeight="1" spans="1:1">
      <c r="A238" s="21"/>
    </row>
    <row r="239" ht="13.5" customHeight="1" spans="1:1">
      <c r="A239" s="21"/>
    </row>
    <row r="240" ht="13.5" customHeight="1" spans="1:1">
      <c r="A240" s="21"/>
    </row>
    <row r="241" ht="13.5" customHeight="1" spans="1:1">
      <c r="A241" s="21"/>
    </row>
    <row r="242" ht="13.5" customHeight="1" spans="1:1">
      <c r="A242" s="21"/>
    </row>
    <row r="243" ht="13.5" customHeight="1" spans="1:1">
      <c r="A243" s="21"/>
    </row>
    <row r="244" ht="13.5" customHeight="1" spans="1:1">
      <c r="A244" s="21"/>
    </row>
    <row r="245" ht="13.5" customHeight="1" spans="1:1">
      <c r="A245" s="21"/>
    </row>
    <row r="246" ht="13.5" customHeight="1" spans="1:1">
      <c r="A246" s="21"/>
    </row>
    <row r="247" ht="13.5" customHeight="1" spans="1:1">
      <c r="A247" s="21"/>
    </row>
    <row r="248" ht="13.5" customHeight="1" spans="1:1">
      <c r="A248" s="21"/>
    </row>
    <row r="249" ht="13.5" customHeight="1" spans="1:1">
      <c r="A249" s="21"/>
    </row>
    <row r="250" ht="13.5" customHeight="1" spans="1:1">
      <c r="A250" s="21"/>
    </row>
    <row r="251" ht="13.5" customHeight="1" spans="1:1">
      <c r="A251" s="21"/>
    </row>
    <row r="252" ht="13.5" customHeight="1" spans="1:1">
      <c r="A252" s="21"/>
    </row>
    <row r="253" ht="13.5" customHeight="1" spans="1:1">
      <c r="A253" s="21"/>
    </row>
    <row r="254" ht="13.5" customHeight="1" spans="1:1">
      <c r="A254" s="21"/>
    </row>
    <row r="255" ht="13.5" customHeight="1" spans="1:1">
      <c r="A255" s="21"/>
    </row>
    <row r="256" ht="13.5" customHeight="1" spans="1:1">
      <c r="A256" s="21"/>
    </row>
    <row r="257" ht="13.5" customHeight="1" spans="1:1">
      <c r="A257" s="21"/>
    </row>
    <row r="258" ht="13.5" customHeight="1" spans="1:1">
      <c r="A258" s="21"/>
    </row>
    <row r="259" ht="13.5" customHeight="1" spans="1:1">
      <c r="A259" s="21"/>
    </row>
    <row r="260" ht="13.5" customHeight="1" spans="1:1">
      <c r="A260" s="21"/>
    </row>
    <row r="261" ht="13.5" customHeight="1" spans="1:1">
      <c r="A261" s="21"/>
    </row>
    <row r="262" ht="13.5" customHeight="1" spans="1:1">
      <c r="A262" s="21"/>
    </row>
    <row r="263" ht="13.5" customHeight="1" spans="1:1">
      <c r="A263" s="21"/>
    </row>
    <row r="264" ht="13.5" customHeight="1" spans="1:1">
      <c r="A264" s="21"/>
    </row>
    <row r="265" ht="13.5" customHeight="1" spans="1:1">
      <c r="A265" s="21"/>
    </row>
    <row r="266" ht="13.5" customHeight="1" spans="1:1">
      <c r="A266" s="21"/>
    </row>
    <row r="267" ht="13.5" customHeight="1" spans="1:1">
      <c r="A267" s="21"/>
    </row>
    <row r="268" ht="13.5" customHeight="1" spans="1:1">
      <c r="A268" s="21"/>
    </row>
    <row r="269" ht="13.5" customHeight="1" spans="1:1">
      <c r="A269" s="21"/>
    </row>
    <row r="270" ht="13.5" customHeight="1" spans="1:1">
      <c r="A270" s="21"/>
    </row>
    <row r="271" ht="13.5" customHeight="1" spans="1:1">
      <c r="A271" s="21"/>
    </row>
    <row r="272" ht="13.5" customHeight="1" spans="1:1">
      <c r="A272" s="21"/>
    </row>
    <row r="273" ht="13.5" customHeight="1" spans="1:1">
      <c r="A273" s="21"/>
    </row>
    <row r="274" ht="13.5" customHeight="1" spans="1:1">
      <c r="A274" s="21"/>
    </row>
    <row r="275" ht="13.5" customHeight="1" spans="1:1">
      <c r="A275" s="21"/>
    </row>
    <row r="276" ht="13.5" customHeight="1" spans="1:1">
      <c r="A276" s="21"/>
    </row>
    <row r="277" ht="13.5" customHeight="1" spans="1:1">
      <c r="A277" s="21"/>
    </row>
    <row r="278" ht="13.5" customHeight="1" spans="1:1">
      <c r="A278" s="21"/>
    </row>
    <row r="279" ht="13.5" customHeight="1" spans="1:1">
      <c r="A279" s="21"/>
    </row>
    <row r="280" ht="13.5" customHeight="1" spans="1:1">
      <c r="A280" s="21"/>
    </row>
    <row r="281" ht="13.5" customHeight="1" spans="1:1">
      <c r="A281" s="21"/>
    </row>
    <row r="282" ht="13.5" customHeight="1" spans="1:1">
      <c r="A282" s="21"/>
    </row>
    <row r="283" ht="13.5" customHeight="1" spans="1:1">
      <c r="A283" s="21"/>
    </row>
    <row r="284" ht="13.5" customHeight="1" spans="1:1">
      <c r="A284" s="21"/>
    </row>
    <row r="285" ht="13.5" customHeight="1" spans="1:1">
      <c r="A285" s="21"/>
    </row>
    <row r="286" ht="13.5" customHeight="1" spans="1:1">
      <c r="A286" s="21"/>
    </row>
    <row r="287" ht="13.5" customHeight="1" spans="1:1">
      <c r="A287" s="21"/>
    </row>
    <row r="288" ht="13.5" customHeight="1" spans="1:1">
      <c r="A288" s="21"/>
    </row>
    <row r="289" ht="13.5" customHeight="1" spans="1:1">
      <c r="A289" s="21"/>
    </row>
    <row r="290" ht="13.5" customHeight="1" spans="1:1">
      <c r="A290" s="21"/>
    </row>
    <row r="291" ht="13.5" customHeight="1" spans="1:1">
      <c r="A291" s="21"/>
    </row>
    <row r="292" ht="13.5" customHeight="1" spans="1:1">
      <c r="A292" s="21"/>
    </row>
    <row r="293" ht="13.5" customHeight="1" spans="1:1">
      <c r="A293" s="21"/>
    </row>
    <row r="294" ht="13.5" customHeight="1" spans="1:1">
      <c r="A294" s="21"/>
    </row>
    <row r="295" ht="13.5" customHeight="1" spans="1:1">
      <c r="A295" s="21"/>
    </row>
    <row r="296" ht="13.5" customHeight="1" spans="1:1">
      <c r="A296" s="21"/>
    </row>
    <row r="297" ht="13.5" customHeight="1" spans="1:1">
      <c r="A297" s="21"/>
    </row>
    <row r="298" ht="13.5" customHeight="1" spans="1:1">
      <c r="A298" s="21"/>
    </row>
    <row r="299" ht="13.5" customHeight="1" spans="1:1">
      <c r="A299" s="21"/>
    </row>
    <row r="300" ht="13.5" customHeight="1" spans="1:1">
      <c r="A300" s="21"/>
    </row>
    <row r="301" ht="13.5" customHeight="1" spans="1:1">
      <c r="A301" s="21"/>
    </row>
    <row r="302" ht="13.5" customHeight="1" spans="1:1">
      <c r="A302" s="21"/>
    </row>
    <row r="303" ht="13.5" customHeight="1" spans="1:1">
      <c r="A303" s="21"/>
    </row>
    <row r="304" ht="13.5" customHeight="1" spans="1:1">
      <c r="A304" s="21"/>
    </row>
    <row r="305" ht="13.5" customHeight="1" spans="1:1">
      <c r="A305" s="21"/>
    </row>
    <row r="306" ht="13.5" customHeight="1" spans="1:1">
      <c r="A306" s="21"/>
    </row>
    <row r="307" ht="13.5" customHeight="1" spans="1:1">
      <c r="A307" s="21"/>
    </row>
    <row r="308" ht="13.5" customHeight="1" spans="1:1">
      <c r="A308" s="21"/>
    </row>
    <row r="309" ht="13.5" customHeight="1" spans="1:1">
      <c r="A309" s="21"/>
    </row>
    <row r="310" ht="13.5" customHeight="1" spans="1:1">
      <c r="A310" s="21"/>
    </row>
    <row r="311" ht="13.5" customHeight="1" spans="1:1">
      <c r="A311" s="21"/>
    </row>
    <row r="312" ht="13.5" customHeight="1" spans="1:1">
      <c r="A312" s="21"/>
    </row>
    <row r="313" ht="13.5" customHeight="1" spans="1:1">
      <c r="A313" s="21"/>
    </row>
    <row r="314" ht="13.5" customHeight="1" spans="1:1">
      <c r="A314" s="21"/>
    </row>
    <row r="315" ht="13.5" customHeight="1" spans="1:1">
      <c r="A315" s="21"/>
    </row>
    <row r="316" ht="13.5" customHeight="1" spans="1:1">
      <c r="A316" s="21"/>
    </row>
    <row r="317" ht="13.5" customHeight="1" spans="1:1">
      <c r="A317" s="21"/>
    </row>
    <row r="318" ht="13.5" customHeight="1" spans="1:1">
      <c r="A318" s="21"/>
    </row>
    <row r="319" ht="13.5" customHeight="1" spans="1:1">
      <c r="A319" s="21"/>
    </row>
    <row r="320" ht="13.5" customHeight="1" spans="1:1">
      <c r="A320" s="21"/>
    </row>
    <row r="321" ht="13.5" customHeight="1" spans="1:1">
      <c r="A321" s="21"/>
    </row>
    <row r="322" ht="13.5" customHeight="1" spans="1:1">
      <c r="A322" s="21"/>
    </row>
    <row r="323" ht="13.5" customHeight="1" spans="1:1">
      <c r="A323" s="21"/>
    </row>
    <row r="324" ht="13.5" customHeight="1" spans="1:1">
      <c r="A324" s="21"/>
    </row>
    <row r="325" ht="13.5" customHeight="1" spans="1:1">
      <c r="A325" s="21"/>
    </row>
    <row r="326" ht="13.5" customHeight="1" spans="1:1">
      <c r="A326" s="21"/>
    </row>
    <row r="327" ht="13.5" customHeight="1" spans="1:1">
      <c r="A327" s="21"/>
    </row>
    <row r="328" ht="13.5" customHeight="1" spans="1:1">
      <c r="A328" s="21"/>
    </row>
    <row r="329" ht="13.5" customHeight="1" spans="1:1">
      <c r="A329" s="21"/>
    </row>
    <row r="330" ht="13.5" customHeight="1" spans="1:1">
      <c r="A330" s="21"/>
    </row>
    <row r="331" ht="13.5" customHeight="1" spans="1:1">
      <c r="A331" s="21"/>
    </row>
    <row r="332" ht="13.5" customHeight="1" spans="1:1">
      <c r="A332" s="21"/>
    </row>
    <row r="333" ht="13.5" customHeight="1" spans="1:1">
      <c r="A333" s="21"/>
    </row>
    <row r="334" ht="13.5" customHeight="1" spans="1:1">
      <c r="A334" s="21"/>
    </row>
    <row r="335" ht="13.5" customHeight="1" spans="1:1">
      <c r="A335" s="21"/>
    </row>
    <row r="336" ht="13.5" customHeight="1" spans="1:1">
      <c r="A336" s="21"/>
    </row>
    <row r="337" ht="13.5" customHeight="1" spans="1:1">
      <c r="A337" s="21"/>
    </row>
    <row r="338" ht="13.5" customHeight="1" spans="1:1">
      <c r="A338" s="21"/>
    </row>
    <row r="339" ht="13.5" customHeight="1" spans="1:1">
      <c r="A339" s="21"/>
    </row>
    <row r="340" ht="13.5" customHeight="1" spans="1:1">
      <c r="A340" s="21"/>
    </row>
    <row r="341" ht="13.5" customHeight="1" spans="1:1">
      <c r="A341" s="21"/>
    </row>
    <row r="342" ht="13.5" customHeight="1" spans="1:1">
      <c r="A342" s="21"/>
    </row>
    <row r="343" ht="13.5" customHeight="1" spans="1:1">
      <c r="A343" s="21"/>
    </row>
    <row r="344" ht="13.5" customHeight="1" spans="1:1">
      <c r="A344" s="21"/>
    </row>
    <row r="345" ht="13.5" customHeight="1" spans="1:1">
      <c r="A345" s="21"/>
    </row>
    <row r="346" ht="13.5" customHeight="1" spans="1:1">
      <c r="A346" s="21"/>
    </row>
    <row r="347" ht="13.5" customHeight="1" spans="1:1">
      <c r="A347" s="21"/>
    </row>
    <row r="348" ht="13.5" customHeight="1" spans="1:1">
      <c r="A348" s="21"/>
    </row>
    <row r="349" ht="13.5" customHeight="1" spans="1:1">
      <c r="A349" s="21"/>
    </row>
    <row r="350" ht="13.5" customHeight="1" spans="1:1">
      <c r="A350" s="21"/>
    </row>
    <row r="351" ht="13.5" customHeight="1" spans="1:1">
      <c r="A351" s="21"/>
    </row>
    <row r="352" ht="13.5" customHeight="1" spans="1:1">
      <c r="A352" s="21"/>
    </row>
    <row r="353" ht="13.5" customHeight="1" spans="1:1">
      <c r="A353" s="21"/>
    </row>
    <row r="354" ht="13.5" customHeight="1" spans="1:1">
      <c r="A354" s="21"/>
    </row>
    <row r="355" ht="13.5" customHeight="1" spans="1:1">
      <c r="A355" s="21"/>
    </row>
    <row r="356" ht="13.5" customHeight="1" spans="1:1">
      <c r="A356" s="21"/>
    </row>
    <row r="357" ht="13.5" customHeight="1" spans="1:1">
      <c r="A357" s="21"/>
    </row>
    <row r="358" ht="13.5" customHeight="1" spans="1:1">
      <c r="A358" s="21"/>
    </row>
    <row r="359" ht="13.5" customHeight="1" spans="1:1">
      <c r="A359" s="21"/>
    </row>
    <row r="360" ht="13.5" customHeight="1" spans="1:1">
      <c r="A360" s="21"/>
    </row>
    <row r="361" ht="13.5" customHeight="1" spans="1:1">
      <c r="A361" s="21"/>
    </row>
    <row r="362" ht="13.5" customHeight="1" spans="1:1">
      <c r="A362" s="21"/>
    </row>
    <row r="363" ht="13.5" customHeight="1" spans="1:1">
      <c r="A363" s="21"/>
    </row>
    <row r="364" ht="13.5" customHeight="1" spans="1:1">
      <c r="A364" s="21"/>
    </row>
    <row r="365" ht="13.5" customHeight="1" spans="1:1">
      <c r="A365" s="21"/>
    </row>
    <row r="366" ht="13.5" customHeight="1" spans="1:1">
      <c r="A366" s="21"/>
    </row>
    <row r="367" ht="13.5" customHeight="1" spans="1:1">
      <c r="A367" s="21"/>
    </row>
    <row r="368" ht="13.5" customHeight="1" spans="1:1">
      <c r="A368" s="21"/>
    </row>
    <row r="369" ht="13.5" customHeight="1" spans="1:1">
      <c r="A369" s="21"/>
    </row>
    <row r="370" ht="13.5" customHeight="1" spans="1:1">
      <c r="A370" s="21"/>
    </row>
    <row r="371" ht="13.5" customHeight="1" spans="1:1">
      <c r="A371" s="21"/>
    </row>
    <row r="372" ht="13.5" customHeight="1" spans="1:1">
      <c r="A372" s="21"/>
    </row>
    <row r="373" ht="13.5" customHeight="1" spans="1:1">
      <c r="A373" s="21"/>
    </row>
    <row r="374" ht="13.5" customHeight="1" spans="1:1">
      <c r="A374" s="21"/>
    </row>
    <row r="375" ht="13.5" customHeight="1" spans="1:1">
      <c r="A375" s="21"/>
    </row>
    <row r="376" ht="13.5" customHeight="1" spans="1:1">
      <c r="A376" s="21"/>
    </row>
    <row r="377" ht="13.5" customHeight="1" spans="1:1">
      <c r="A377" s="21"/>
    </row>
    <row r="378" ht="13.5" customHeight="1" spans="1:1">
      <c r="A378" s="21"/>
    </row>
    <row r="379" ht="13.5" customHeight="1" spans="1:1">
      <c r="A379" s="21"/>
    </row>
    <row r="380" ht="13.5" customHeight="1" spans="1:1">
      <c r="A380" s="21"/>
    </row>
    <row r="381" ht="13.5" customHeight="1" spans="1:1">
      <c r="A381" s="21"/>
    </row>
    <row r="382" ht="13.5" customHeight="1" spans="1:1">
      <c r="A382" s="21"/>
    </row>
    <row r="383" ht="13.5" customHeight="1" spans="1:1">
      <c r="A383" s="21"/>
    </row>
    <row r="384" ht="13.5" customHeight="1" spans="1:1">
      <c r="A384" s="21"/>
    </row>
    <row r="385" ht="13.5" customHeight="1" spans="1:1">
      <c r="A385" s="21"/>
    </row>
    <row r="386" ht="13.5" customHeight="1" spans="1:1">
      <c r="A386" s="21"/>
    </row>
    <row r="387" ht="13.5" customHeight="1" spans="1:1">
      <c r="A387" s="21"/>
    </row>
    <row r="388" ht="13.5" customHeight="1" spans="1:1">
      <c r="A388" s="21"/>
    </row>
    <row r="389" ht="13.5" customHeight="1" spans="1:1">
      <c r="A389" s="21"/>
    </row>
    <row r="390" ht="13.5" customHeight="1" spans="1:1">
      <c r="A390" s="21"/>
    </row>
    <row r="391" ht="13.5" customHeight="1" spans="1:1">
      <c r="A391" s="21"/>
    </row>
    <row r="392" ht="13.5" customHeight="1" spans="1:1">
      <c r="A392" s="21"/>
    </row>
    <row r="393" ht="13.5" customHeight="1" spans="1:1">
      <c r="A393" s="21"/>
    </row>
    <row r="394" ht="13.5" customHeight="1" spans="1:1">
      <c r="A394" s="21"/>
    </row>
    <row r="395" ht="13.5" customHeight="1" spans="1:1">
      <c r="A395" s="21"/>
    </row>
    <row r="396" ht="13.5" customHeight="1" spans="1:1">
      <c r="A396" s="21"/>
    </row>
    <row r="397" ht="13.5" customHeight="1" spans="1:1">
      <c r="A397" s="21"/>
    </row>
    <row r="398" ht="13.5" customHeight="1" spans="1:1">
      <c r="A398" s="21"/>
    </row>
    <row r="399" ht="13.5" customHeight="1" spans="1:1">
      <c r="A399" s="21"/>
    </row>
    <row r="400" ht="13.5" customHeight="1" spans="1:1">
      <c r="A400" s="21"/>
    </row>
    <row r="401" ht="13.5" customHeight="1" spans="1:1">
      <c r="A401" s="21"/>
    </row>
    <row r="402" ht="13.5" customHeight="1" spans="1:1">
      <c r="A402" s="21"/>
    </row>
    <row r="403" ht="13.5" customHeight="1" spans="1:1">
      <c r="A403" s="21"/>
    </row>
    <row r="404" ht="13.5" customHeight="1" spans="1:1">
      <c r="A404" s="21"/>
    </row>
    <row r="405" ht="13.5" customHeight="1" spans="1:1">
      <c r="A405" s="21"/>
    </row>
    <row r="406" ht="13.5" customHeight="1" spans="1:1">
      <c r="A406" s="21"/>
    </row>
    <row r="407" ht="13.5" customHeight="1" spans="1:1">
      <c r="A407" s="21"/>
    </row>
    <row r="408" ht="13.5" customHeight="1" spans="1:1">
      <c r="A408" s="21"/>
    </row>
    <row r="409" ht="13.5" customHeight="1" spans="1:1">
      <c r="A409" s="21"/>
    </row>
    <row r="410" ht="13.5" customHeight="1" spans="1:1">
      <c r="A410" s="21"/>
    </row>
    <row r="411" ht="13.5" customHeight="1" spans="1:1">
      <c r="A411" s="21"/>
    </row>
    <row r="412" ht="13.5" customHeight="1" spans="1:1">
      <c r="A412" s="21"/>
    </row>
    <row r="413" ht="13.5" customHeight="1" spans="1:1">
      <c r="A413" s="21"/>
    </row>
    <row r="414" ht="13.5" customHeight="1" spans="1:1">
      <c r="A414" s="21"/>
    </row>
    <row r="415" ht="13.5" customHeight="1" spans="1:1">
      <c r="A415" s="21"/>
    </row>
    <row r="416" ht="13.5" customHeight="1" spans="1:1">
      <c r="A416" s="21"/>
    </row>
    <row r="417" ht="13.5" customHeight="1" spans="1:1">
      <c r="A417" s="21"/>
    </row>
    <row r="418" ht="13.5" customHeight="1" spans="1:1">
      <c r="A418" s="21"/>
    </row>
    <row r="419" ht="13.5" customHeight="1" spans="1:1">
      <c r="A419" s="21"/>
    </row>
    <row r="420" ht="13.5" customHeight="1" spans="1:1">
      <c r="A420" s="21"/>
    </row>
    <row r="421" ht="13.5" customHeight="1" spans="1:1">
      <c r="A421" s="21"/>
    </row>
    <row r="422" ht="13.5" customHeight="1" spans="1:1">
      <c r="A422" s="21"/>
    </row>
    <row r="423" ht="13.5" customHeight="1" spans="1:1">
      <c r="A423" s="21"/>
    </row>
    <row r="424" ht="13.5" customHeight="1" spans="1:1">
      <c r="A424" s="21"/>
    </row>
    <row r="425" ht="13.5" customHeight="1" spans="1:1">
      <c r="A425" s="21"/>
    </row>
    <row r="426" ht="13.5" customHeight="1" spans="1:1">
      <c r="A426" s="21"/>
    </row>
    <row r="427" ht="13.5" customHeight="1" spans="1:1">
      <c r="A427" s="21"/>
    </row>
    <row r="428" ht="13.5" customHeight="1" spans="1:1">
      <c r="A428" s="21"/>
    </row>
    <row r="429" ht="13.5" customHeight="1" spans="1:1">
      <c r="A429" s="21"/>
    </row>
    <row r="430" ht="13.5" customHeight="1" spans="1:1">
      <c r="A430" s="21"/>
    </row>
    <row r="431" ht="13.5" customHeight="1" spans="1:1">
      <c r="A431" s="21"/>
    </row>
    <row r="432" ht="13.5" customHeight="1" spans="1:1">
      <c r="A432" s="21"/>
    </row>
    <row r="433" ht="13.5" customHeight="1" spans="1:1">
      <c r="A433" s="21"/>
    </row>
    <row r="434" ht="13.5" customHeight="1" spans="1:1">
      <c r="A434" s="21"/>
    </row>
    <row r="435" ht="13.5" customHeight="1" spans="1:1">
      <c r="A435" s="21"/>
    </row>
    <row r="436" ht="13.5" customHeight="1" spans="1:1">
      <c r="A436" s="21"/>
    </row>
    <row r="437" ht="13.5" customHeight="1" spans="1:1">
      <c r="A437" s="21"/>
    </row>
    <row r="438" ht="13.5" customHeight="1" spans="1:1">
      <c r="A438" s="21"/>
    </row>
    <row r="439" ht="13.5" customHeight="1" spans="1:1">
      <c r="A439" s="21"/>
    </row>
    <row r="440" ht="13.5" customHeight="1" spans="1:1">
      <c r="A440" s="21"/>
    </row>
    <row r="441" ht="13.5" customHeight="1" spans="1:1">
      <c r="A441" s="21"/>
    </row>
    <row r="442" ht="13.5" customHeight="1" spans="1:1">
      <c r="A442" s="21"/>
    </row>
    <row r="443" ht="13.5" customHeight="1" spans="1:1">
      <c r="A443" s="21"/>
    </row>
    <row r="444" ht="13.5" customHeight="1" spans="1:1">
      <c r="A444" s="21"/>
    </row>
    <row r="445" ht="13.5" customHeight="1" spans="1:1">
      <c r="A445" s="21"/>
    </row>
    <row r="446" ht="13.5" customHeight="1" spans="1:1">
      <c r="A446" s="21"/>
    </row>
    <row r="447" ht="13.5" customHeight="1" spans="1:1">
      <c r="A447" s="21"/>
    </row>
    <row r="448" ht="13.5" customHeight="1" spans="1:1">
      <c r="A448" s="21"/>
    </row>
    <row r="449" ht="13.5" customHeight="1" spans="1:1">
      <c r="A449" s="21"/>
    </row>
    <row r="450" ht="13.5" customHeight="1" spans="1:1">
      <c r="A450" s="21"/>
    </row>
    <row r="451" ht="13.5" customHeight="1" spans="1:1">
      <c r="A451" s="21"/>
    </row>
    <row r="452" ht="13.5" customHeight="1" spans="1:1">
      <c r="A452" s="21"/>
    </row>
    <row r="453" ht="13.5" customHeight="1" spans="1:1">
      <c r="A453" s="21"/>
    </row>
    <row r="454" ht="13.5" customHeight="1" spans="1:1">
      <c r="A454" s="21"/>
    </row>
    <row r="455" ht="13.5" customHeight="1" spans="1:1">
      <c r="A455" s="21"/>
    </row>
    <row r="456" ht="13.5" customHeight="1" spans="1:1">
      <c r="A456" s="21"/>
    </row>
    <row r="457" ht="13.5" customHeight="1" spans="1:1">
      <c r="A457" s="21"/>
    </row>
    <row r="458" ht="13.5" customHeight="1" spans="1:1">
      <c r="A458" s="21"/>
    </row>
    <row r="459" ht="13.5" customHeight="1" spans="1:1">
      <c r="A459" s="21"/>
    </row>
    <row r="460" ht="13.5" customHeight="1" spans="1:1">
      <c r="A460" s="21"/>
    </row>
    <row r="461" ht="13.5" customHeight="1" spans="1:1">
      <c r="A461" s="21"/>
    </row>
    <row r="462" ht="13.5" customHeight="1" spans="1:1">
      <c r="A462" s="21"/>
    </row>
    <row r="463" ht="13.5" customHeight="1" spans="1:1">
      <c r="A463" s="21"/>
    </row>
    <row r="464" ht="13.5" customHeight="1" spans="1:1">
      <c r="A464" s="21"/>
    </row>
    <row r="465" ht="13.5" customHeight="1" spans="1:1">
      <c r="A465" s="21"/>
    </row>
    <row r="466" ht="13.5" customHeight="1" spans="1:1">
      <c r="A466" s="21"/>
    </row>
    <row r="467" ht="13.5" customHeight="1" spans="1:1">
      <c r="A467" s="21"/>
    </row>
    <row r="468" ht="13.5" customHeight="1" spans="1:1">
      <c r="A468" s="21"/>
    </row>
    <row r="469" ht="13.5" customHeight="1" spans="1:1">
      <c r="A469" s="21"/>
    </row>
    <row r="470" ht="13.5" customHeight="1" spans="1:1">
      <c r="A470" s="21"/>
    </row>
    <row r="471" ht="13.5" customHeight="1" spans="1:1">
      <c r="A471" s="21"/>
    </row>
    <row r="472" ht="13.5" customHeight="1" spans="1:1">
      <c r="A472" s="21"/>
    </row>
    <row r="473" ht="13.5" customHeight="1" spans="1:1">
      <c r="A473" s="21"/>
    </row>
    <row r="474" ht="13.5" customHeight="1" spans="1:1">
      <c r="A474" s="21"/>
    </row>
    <row r="475" ht="13.5" customHeight="1" spans="1:1">
      <c r="A475" s="21"/>
    </row>
    <row r="476" ht="13.5" customHeight="1" spans="1:1">
      <c r="A476" s="21"/>
    </row>
    <row r="477" ht="13.5" customHeight="1" spans="1:1">
      <c r="A477" s="21"/>
    </row>
    <row r="478" ht="13.5" customHeight="1" spans="1:1">
      <c r="A478" s="21"/>
    </row>
    <row r="479" ht="13.5" customHeight="1" spans="1:1">
      <c r="A479" s="21"/>
    </row>
    <row r="480" ht="13.5" customHeight="1" spans="1:1">
      <c r="A480" s="21"/>
    </row>
    <row r="481" ht="13.5" customHeight="1" spans="1:1">
      <c r="A481" s="21"/>
    </row>
    <row r="482" ht="13.5" customHeight="1" spans="1:1">
      <c r="A482" s="21"/>
    </row>
    <row r="483" ht="13.5" customHeight="1" spans="1:1">
      <c r="A483" s="21"/>
    </row>
    <row r="484" ht="13.5" customHeight="1" spans="1:1">
      <c r="A484" s="21"/>
    </row>
    <row r="485" ht="13.5" customHeight="1" spans="1:1">
      <c r="A485" s="21"/>
    </row>
    <row r="486" ht="13.5" customHeight="1" spans="1:1">
      <c r="A486" s="21"/>
    </row>
    <row r="487" ht="13.5" customHeight="1" spans="1:1">
      <c r="A487" s="21"/>
    </row>
    <row r="488" ht="13.5" customHeight="1" spans="1:1">
      <c r="A488" s="21"/>
    </row>
    <row r="489" ht="13.5" customHeight="1" spans="1:1">
      <c r="A489" s="21"/>
    </row>
    <row r="490" ht="13.5" customHeight="1" spans="1:1">
      <c r="A490" s="21"/>
    </row>
    <row r="491" ht="13.5" customHeight="1" spans="1:1">
      <c r="A491" s="21"/>
    </row>
    <row r="492" ht="13.5" customHeight="1" spans="1:1">
      <c r="A492" s="21"/>
    </row>
    <row r="493" ht="13.5" customHeight="1" spans="1:1">
      <c r="A493" s="21"/>
    </row>
    <row r="494" ht="13.5" customHeight="1" spans="1:1">
      <c r="A494" s="21"/>
    </row>
    <row r="495" ht="13.5" customHeight="1" spans="1:1">
      <c r="A495" s="21"/>
    </row>
    <row r="496" ht="13.5" customHeight="1" spans="1:1">
      <c r="A496" s="21"/>
    </row>
    <row r="497" ht="13.5" customHeight="1" spans="1:1">
      <c r="A497" s="21"/>
    </row>
    <row r="498" ht="13.5" customHeight="1" spans="1:1">
      <c r="A498" s="21"/>
    </row>
    <row r="499" ht="13.5" customHeight="1" spans="1:1">
      <c r="A499" s="21"/>
    </row>
    <row r="500" ht="13.5" customHeight="1" spans="1:1">
      <c r="A500" s="21"/>
    </row>
    <row r="501" ht="13.5" customHeight="1" spans="1:1">
      <c r="A501" s="21"/>
    </row>
    <row r="502" ht="13.5" customHeight="1" spans="1:1">
      <c r="A502" s="21"/>
    </row>
    <row r="503" ht="13.5" customHeight="1" spans="1:1">
      <c r="A503" s="21"/>
    </row>
    <row r="504" ht="13.5" customHeight="1" spans="1:1">
      <c r="A504" s="21"/>
    </row>
    <row r="505" ht="13.5" customHeight="1" spans="1:1">
      <c r="A505" s="21"/>
    </row>
    <row r="506" ht="13.5" customHeight="1" spans="1:1">
      <c r="A506" s="21"/>
    </row>
    <row r="507" ht="13.5" customHeight="1" spans="1:1">
      <c r="A507" s="21"/>
    </row>
    <row r="508" ht="13.5" customHeight="1" spans="1:1">
      <c r="A508" s="21"/>
    </row>
    <row r="509" ht="13.5" customHeight="1" spans="1:1">
      <c r="A509" s="21"/>
    </row>
    <row r="510" ht="13.5" customHeight="1" spans="1:1">
      <c r="A510" s="21"/>
    </row>
    <row r="511" ht="13.5" customHeight="1" spans="1:1">
      <c r="A511" s="21"/>
    </row>
    <row r="512" ht="13.5" customHeight="1" spans="1:1">
      <c r="A512" s="21"/>
    </row>
    <row r="513" ht="13.5" customHeight="1" spans="1:1">
      <c r="A513" s="21"/>
    </row>
    <row r="514" ht="13.5" customHeight="1" spans="1:1">
      <c r="A514" s="21"/>
    </row>
    <row r="515" ht="13.5" customHeight="1" spans="1:1">
      <c r="A515" s="21"/>
    </row>
    <row r="516" ht="13.5" customHeight="1" spans="1:1">
      <c r="A516" s="21"/>
    </row>
    <row r="517" ht="13.5" customHeight="1" spans="1:1">
      <c r="A517" s="21"/>
    </row>
    <row r="518" ht="13.5" customHeight="1" spans="1:1">
      <c r="A518" s="21"/>
    </row>
    <row r="519" ht="13.5" customHeight="1" spans="1:1">
      <c r="A519" s="21"/>
    </row>
    <row r="520" ht="13.5" customHeight="1" spans="1:1">
      <c r="A520" s="21"/>
    </row>
    <row r="521" ht="13.5" customHeight="1" spans="1:1">
      <c r="A521" s="21"/>
    </row>
    <row r="522" ht="13.5" customHeight="1" spans="1:1">
      <c r="A522" s="21"/>
    </row>
    <row r="523" ht="13.5" customHeight="1" spans="1:1">
      <c r="A523" s="21"/>
    </row>
    <row r="524" ht="13.5" customHeight="1" spans="1:1">
      <c r="A524" s="21"/>
    </row>
    <row r="525" ht="13.5" customHeight="1" spans="1:1">
      <c r="A525" s="21"/>
    </row>
    <row r="526" ht="13.5" customHeight="1" spans="1:1">
      <c r="A526" s="21"/>
    </row>
    <row r="527" ht="13.5" customHeight="1" spans="1:1">
      <c r="A527" s="21"/>
    </row>
    <row r="528" ht="13.5" customHeight="1" spans="1:1">
      <c r="A528" s="21"/>
    </row>
    <row r="529" ht="13.5" customHeight="1" spans="1:1">
      <c r="A529" s="21"/>
    </row>
    <row r="530" ht="13.5" customHeight="1" spans="1:1">
      <c r="A530" s="21"/>
    </row>
    <row r="531" ht="13.5" customHeight="1" spans="1:1">
      <c r="A531" s="21"/>
    </row>
    <row r="532" ht="13.5" customHeight="1" spans="1:1">
      <c r="A532" s="21"/>
    </row>
    <row r="533" ht="13.5" customHeight="1" spans="1:1">
      <c r="A533" s="21"/>
    </row>
    <row r="534" ht="13.5" customHeight="1" spans="1:1">
      <c r="A534" s="21"/>
    </row>
    <row r="535" ht="13.5" customHeight="1" spans="1:1">
      <c r="A535" s="21"/>
    </row>
    <row r="536" ht="13.5" customHeight="1" spans="1:1">
      <c r="A536" s="21"/>
    </row>
    <row r="537" ht="13.5" customHeight="1" spans="1:1">
      <c r="A537" s="21"/>
    </row>
    <row r="538" ht="13.5" customHeight="1" spans="1:1">
      <c r="A538" s="21"/>
    </row>
    <row r="539" ht="13.5" customHeight="1" spans="1:1">
      <c r="A539" s="21"/>
    </row>
    <row r="540" ht="13.5" customHeight="1" spans="1:1">
      <c r="A540" s="21"/>
    </row>
    <row r="541" ht="13.5" customHeight="1" spans="1:1">
      <c r="A541" s="21"/>
    </row>
    <row r="542" ht="13.5" customHeight="1" spans="1:1">
      <c r="A542" s="21"/>
    </row>
    <row r="543" ht="13.5" customHeight="1" spans="1:1">
      <c r="A543" s="21"/>
    </row>
    <row r="544" ht="13.5" customHeight="1" spans="1:1">
      <c r="A544" s="21"/>
    </row>
    <row r="545" ht="13.5" customHeight="1" spans="1:1">
      <c r="A545" s="21"/>
    </row>
    <row r="546" ht="13.5" customHeight="1" spans="1:1">
      <c r="A546" s="21"/>
    </row>
    <row r="547" ht="13.5" customHeight="1" spans="1:1">
      <c r="A547" s="21"/>
    </row>
    <row r="548" ht="13.5" customHeight="1" spans="1:1">
      <c r="A548" s="21"/>
    </row>
    <row r="549" ht="13.5" customHeight="1" spans="1:1">
      <c r="A549" s="21"/>
    </row>
    <row r="550" ht="13.5" customHeight="1" spans="1:1">
      <c r="A550" s="21"/>
    </row>
    <row r="551" ht="13.5" customHeight="1" spans="1:1">
      <c r="A551" s="21"/>
    </row>
    <row r="552" ht="13.5" customHeight="1" spans="1:1">
      <c r="A552" s="21"/>
    </row>
    <row r="553" ht="13.5" customHeight="1" spans="1:1">
      <c r="A553" s="21"/>
    </row>
    <row r="554" ht="13.5" customHeight="1" spans="1:1">
      <c r="A554" s="21"/>
    </row>
    <row r="555" ht="13.5" customHeight="1" spans="1:1">
      <c r="A555" s="21"/>
    </row>
    <row r="556" ht="13.5" customHeight="1" spans="1:1">
      <c r="A556" s="21"/>
    </row>
    <row r="557" ht="13.5" customHeight="1" spans="1:1">
      <c r="A557" s="21"/>
    </row>
    <row r="558" ht="13.5" customHeight="1" spans="1:1">
      <c r="A558" s="21"/>
    </row>
    <row r="559" ht="13.5" customHeight="1" spans="1:1">
      <c r="A559" s="21"/>
    </row>
    <row r="560" ht="13.5" customHeight="1" spans="1:1">
      <c r="A560" s="21"/>
    </row>
    <row r="561" ht="13.5" customHeight="1" spans="1:1">
      <c r="A561" s="21"/>
    </row>
    <row r="562" ht="13.5" customHeight="1" spans="1:1">
      <c r="A562" s="21"/>
    </row>
    <row r="563" ht="13.5" customHeight="1" spans="1:1">
      <c r="A563" s="21"/>
    </row>
    <row r="564" ht="13.5" customHeight="1" spans="1:1">
      <c r="A564" s="21"/>
    </row>
    <row r="565" ht="13.5" customHeight="1" spans="1:1">
      <c r="A565" s="21"/>
    </row>
    <row r="566" ht="13.5" customHeight="1" spans="1:1">
      <c r="A566" s="21"/>
    </row>
    <row r="567" ht="13.5" customHeight="1" spans="1:1">
      <c r="A567" s="21"/>
    </row>
    <row r="568" ht="13.5" customHeight="1" spans="1:1">
      <c r="A568" s="21"/>
    </row>
    <row r="569" ht="13.5" customHeight="1" spans="1:1">
      <c r="A569" s="21"/>
    </row>
    <row r="570" ht="13.5" customHeight="1" spans="1:1">
      <c r="A570" s="21"/>
    </row>
    <row r="571" ht="13.5" customHeight="1" spans="1:1">
      <c r="A571" s="21"/>
    </row>
    <row r="572" ht="13.5" customHeight="1" spans="1:1">
      <c r="A572" s="21"/>
    </row>
    <row r="573" ht="13.5" customHeight="1" spans="1:1">
      <c r="A573" s="21"/>
    </row>
    <row r="574" ht="13.5" customHeight="1" spans="1:1">
      <c r="A574" s="21"/>
    </row>
    <row r="575" ht="13.5" customHeight="1" spans="1:1">
      <c r="A575" s="21"/>
    </row>
    <row r="576" ht="13.5" customHeight="1" spans="1:1">
      <c r="A576" s="21"/>
    </row>
    <row r="577" ht="13.5" customHeight="1" spans="1:1">
      <c r="A577" s="21"/>
    </row>
    <row r="578" ht="13.5" customHeight="1" spans="1:1">
      <c r="A578" s="21"/>
    </row>
    <row r="579" ht="13.5" customHeight="1" spans="1:1">
      <c r="A579" s="21"/>
    </row>
    <row r="580" ht="13.5" customHeight="1" spans="1:1">
      <c r="A580" s="21"/>
    </row>
    <row r="581" ht="13.5" customHeight="1" spans="1:1">
      <c r="A581" s="21"/>
    </row>
    <row r="582" ht="13.5" customHeight="1" spans="1:1">
      <c r="A582" s="21"/>
    </row>
    <row r="583" ht="13.5" customHeight="1" spans="1:1">
      <c r="A583" s="21"/>
    </row>
    <row r="584" ht="13.5" customHeight="1" spans="1:1">
      <c r="A584" s="21"/>
    </row>
    <row r="585" ht="13.5" customHeight="1" spans="1:1">
      <c r="A585" s="21"/>
    </row>
    <row r="586" ht="13.5" customHeight="1" spans="1:1">
      <c r="A586" s="21"/>
    </row>
    <row r="587" ht="13.5" customHeight="1" spans="1:1">
      <c r="A587" s="21"/>
    </row>
    <row r="588" ht="13.5" customHeight="1" spans="1:1">
      <c r="A588" s="21"/>
    </row>
    <row r="589" ht="13.5" customHeight="1" spans="1:1">
      <c r="A589" s="21"/>
    </row>
    <row r="590" ht="13.5" customHeight="1" spans="1:1">
      <c r="A590" s="21"/>
    </row>
    <row r="591" ht="13.5" customHeight="1" spans="1:1">
      <c r="A591" s="21"/>
    </row>
    <row r="592" ht="13.5" customHeight="1" spans="1:1">
      <c r="A592" s="21"/>
    </row>
    <row r="593" ht="13.5" customHeight="1" spans="1:1">
      <c r="A593" s="21"/>
    </row>
    <row r="594" ht="13.5" customHeight="1" spans="1:1">
      <c r="A594" s="21"/>
    </row>
    <row r="595" ht="13.5" customHeight="1" spans="1:1">
      <c r="A595" s="21"/>
    </row>
    <row r="596" ht="13.5" customHeight="1" spans="1:1">
      <c r="A596" s="21"/>
    </row>
    <row r="597" ht="13.5" customHeight="1" spans="1:1">
      <c r="A597" s="21"/>
    </row>
    <row r="598" ht="13.5" customHeight="1" spans="1:1">
      <c r="A598" s="21"/>
    </row>
    <row r="599" ht="13.5" customHeight="1" spans="1:1">
      <c r="A599" s="21"/>
    </row>
    <row r="600" ht="13.5" customHeight="1" spans="1:1">
      <c r="A600" s="21"/>
    </row>
    <row r="601" ht="13.5" customHeight="1" spans="1:1">
      <c r="A601" s="21"/>
    </row>
    <row r="602" ht="13.5" customHeight="1" spans="1:1">
      <c r="A602" s="21"/>
    </row>
    <row r="603" ht="13.5" customHeight="1" spans="1:1">
      <c r="A603" s="21"/>
    </row>
    <row r="604" ht="13.5" customHeight="1" spans="1:1">
      <c r="A604" s="21"/>
    </row>
    <row r="605" ht="13.5" customHeight="1" spans="1:1">
      <c r="A605" s="21"/>
    </row>
    <row r="606" ht="13.5" customHeight="1" spans="1:1">
      <c r="A606" s="21"/>
    </row>
    <row r="607" ht="13.5" customHeight="1" spans="1:1">
      <c r="A607" s="21"/>
    </row>
    <row r="608" ht="13.5" customHeight="1" spans="1:1">
      <c r="A608" s="21"/>
    </row>
    <row r="609" ht="13.5" customHeight="1" spans="1:1">
      <c r="A609" s="21"/>
    </row>
    <row r="610" ht="13.5" customHeight="1" spans="1:1">
      <c r="A610" s="21"/>
    </row>
    <row r="611" ht="13.5" customHeight="1" spans="1:1">
      <c r="A611" s="21"/>
    </row>
    <row r="612" ht="13.5" customHeight="1" spans="1:1">
      <c r="A612" s="21"/>
    </row>
    <row r="613" ht="13.5" customHeight="1" spans="1:1">
      <c r="A613" s="21"/>
    </row>
    <row r="614" ht="13.5" customHeight="1" spans="1:1">
      <c r="A614" s="21"/>
    </row>
    <row r="615" ht="13.5" customHeight="1" spans="1:1">
      <c r="A615" s="21"/>
    </row>
    <row r="616" ht="13.5" customHeight="1" spans="1:1">
      <c r="A616" s="21"/>
    </row>
    <row r="617" ht="13.5" customHeight="1" spans="1:1">
      <c r="A617" s="21"/>
    </row>
    <row r="618" ht="13.5" customHeight="1" spans="1:1">
      <c r="A618" s="21"/>
    </row>
    <row r="619" ht="13.5" customHeight="1" spans="1:1">
      <c r="A619" s="21"/>
    </row>
    <row r="620" ht="13.5" customHeight="1" spans="1:1">
      <c r="A620" s="21"/>
    </row>
    <row r="621" ht="13.5" customHeight="1" spans="1:1">
      <c r="A621" s="21"/>
    </row>
    <row r="622" ht="13.5" customHeight="1" spans="1:1">
      <c r="A622" s="21"/>
    </row>
    <row r="623" ht="13.5" customHeight="1" spans="1:1">
      <c r="A623" s="21"/>
    </row>
    <row r="624" ht="13.5" customHeight="1" spans="1:1">
      <c r="A624" s="21"/>
    </row>
    <row r="625" ht="13.5" customHeight="1" spans="1:1">
      <c r="A625" s="21"/>
    </row>
    <row r="626" ht="13.5" customHeight="1" spans="1:1">
      <c r="A626" s="21"/>
    </row>
    <row r="627" ht="13.5" customHeight="1" spans="1:1">
      <c r="A627" s="21"/>
    </row>
    <row r="628" ht="13.5" customHeight="1" spans="1:1">
      <c r="A628" s="21"/>
    </row>
    <row r="629" ht="13.5" customHeight="1" spans="1:1">
      <c r="A629" s="21"/>
    </row>
    <row r="630" ht="13.5" customHeight="1" spans="1:1">
      <c r="A630" s="21"/>
    </row>
    <row r="631" ht="13.5" customHeight="1" spans="1:1">
      <c r="A631" s="21"/>
    </row>
    <row r="632" ht="13.5" customHeight="1" spans="1:1">
      <c r="A632" s="21"/>
    </row>
    <row r="633" ht="13.5" customHeight="1" spans="1:1">
      <c r="A633" s="21"/>
    </row>
    <row r="634" ht="13.5" customHeight="1" spans="1:1">
      <c r="A634" s="21"/>
    </row>
    <row r="635" ht="13.5" customHeight="1" spans="1:1">
      <c r="A635" s="21"/>
    </row>
    <row r="636" ht="13.5" customHeight="1" spans="1:1">
      <c r="A636" s="21"/>
    </row>
    <row r="637" ht="13.5" customHeight="1" spans="1:1">
      <c r="A637" s="21"/>
    </row>
    <row r="638" ht="13.5" customHeight="1" spans="1:1">
      <c r="A638" s="21"/>
    </row>
    <row r="639" ht="13.5" customHeight="1" spans="1:1">
      <c r="A639" s="21"/>
    </row>
    <row r="640" ht="13.5" customHeight="1" spans="1:1">
      <c r="A640" s="21"/>
    </row>
    <row r="641" ht="13.5" customHeight="1" spans="1:1">
      <c r="A641" s="21"/>
    </row>
    <row r="642" ht="13.5" customHeight="1" spans="1:1">
      <c r="A642" s="21"/>
    </row>
    <row r="643" ht="13.5" customHeight="1" spans="1:1">
      <c r="A643" s="21"/>
    </row>
    <row r="644" ht="13.5" customHeight="1" spans="1:1">
      <c r="A644" s="21"/>
    </row>
    <row r="645" ht="13.5" customHeight="1" spans="1:1">
      <c r="A645" s="21"/>
    </row>
    <row r="646" ht="13.5" customHeight="1" spans="1:1">
      <c r="A646" s="21"/>
    </row>
    <row r="647" ht="13.5" customHeight="1" spans="1:1">
      <c r="A647" s="21"/>
    </row>
    <row r="648" ht="13.5" customHeight="1" spans="1:1">
      <c r="A648" s="21"/>
    </row>
    <row r="649" ht="13.5" customHeight="1" spans="1:1">
      <c r="A649" s="21"/>
    </row>
    <row r="650" ht="13.5" customHeight="1" spans="1:1">
      <c r="A650" s="21"/>
    </row>
    <row r="651" ht="13.5" customHeight="1" spans="1:1">
      <c r="A651" s="21"/>
    </row>
    <row r="652" ht="13.5" customHeight="1" spans="1:1">
      <c r="A652" s="21"/>
    </row>
    <row r="653" ht="13.5" customHeight="1" spans="1:1">
      <c r="A653" s="21"/>
    </row>
    <row r="654" ht="13.5" customHeight="1" spans="1:1">
      <c r="A654" s="21"/>
    </row>
    <row r="655" ht="13.5" customHeight="1" spans="1:1">
      <c r="A655" s="21"/>
    </row>
    <row r="656" ht="13.5" customHeight="1" spans="1:1">
      <c r="A656" s="21"/>
    </row>
    <row r="657" ht="13.5" customHeight="1" spans="1:1">
      <c r="A657" s="21"/>
    </row>
    <row r="658" ht="13.5" customHeight="1" spans="1:1">
      <c r="A658" s="21"/>
    </row>
    <row r="659" ht="13.5" customHeight="1" spans="1:1">
      <c r="A659" s="21"/>
    </row>
    <row r="660" ht="13.5" customHeight="1" spans="1:1">
      <c r="A660" s="21"/>
    </row>
    <row r="661" ht="13.5" customHeight="1" spans="1:1">
      <c r="A661" s="21"/>
    </row>
    <row r="662" ht="13.5" customHeight="1" spans="1:1">
      <c r="A662" s="21"/>
    </row>
    <row r="663" ht="13.5" customHeight="1" spans="1:1">
      <c r="A663" s="21"/>
    </row>
    <row r="664" ht="13.5" customHeight="1" spans="1:1">
      <c r="A664" s="21"/>
    </row>
    <row r="665" ht="13.5" customHeight="1" spans="1:1">
      <c r="A665" s="21"/>
    </row>
    <row r="666" ht="13.5" customHeight="1" spans="1:1">
      <c r="A666" s="21"/>
    </row>
    <row r="667" ht="13.5" customHeight="1" spans="1:1">
      <c r="A667" s="21"/>
    </row>
    <row r="668" ht="13.5" customHeight="1" spans="1:1">
      <c r="A668" s="21"/>
    </row>
    <row r="669" ht="13.5" customHeight="1" spans="1:1">
      <c r="A669" s="21"/>
    </row>
    <row r="670" ht="13.5" customHeight="1" spans="1:1">
      <c r="A670" s="21"/>
    </row>
    <row r="671" ht="13.5" customHeight="1" spans="1:1">
      <c r="A671" s="21"/>
    </row>
    <row r="672" ht="13.5" customHeight="1" spans="1:1">
      <c r="A672" s="21"/>
    </row>
    <row r="673" ht="13.5" customHeight="1" spans="1:1">
      <c r="A673" s="21"/>
    </row>
    <row r="674" ht="13.5" customHeight="1" spans="1:1">
      <c r="A674" s="21"/>
    </row>
    <row r="675" ht="13.5" customHeight="1" spans="1:1">
      <c r="A675" s="21"/>
    </row>
    <row r="676" ht="13.5" customHeight="1" spans="1:1">
      <c r="A676" s="21"/>
    </row>
    <row r="677" ht="13.5" customHeight="1" spans="1:1">
      <c r="A677" s="21"/>
    </row>
    <row r="678" ht="13.5" customHeight="1" spans="1:1">
      <c r="A678" s="21"/>
    </row>
    <row r="679" ht="13.5" customHeight="1" spans="1:1">
      <c r="A679" s="21"/>
    </row>
    <row r="680" ht="13.5" customHeight="1" spans="1:1">
      <c r="A680" s="21"/>
    </row>
    <row r="681" ht="13.5" customHeight="1" spans="1:1">
      <c r="A681" s="21"/>
    </row>
    <row r="682" ht="13.5" customHeight="1" spans="1:1">
      <c r="A682" s="21"/>
    </row>
    <row r="683" ht="13.5" customHeight="1" spans="1:1">
      <c r="A683" s="21"/>
    </row>
    <row r="684" ht="13.5" customHeight="1" spans="1:1">
      <c r="A684" s="21"/>
    </row>
    <row r="685" ht="13.5" customHeight="1" spans="1:1">
      <c r="A685" s="21"/>
    </row>
    <row r="686" ht="13.5" customHeight="1" spans="1:1">
      <c r="A686" s="21"/>
    </row>
    <row r="687" ht="13.5" customHeight="1" spans="1:1">
      <c r="A687" s="21"/>
    </row>
    <row r="688" ht="13.5" customHeight="1" spans="1:1">
      <c r="A688" s="21"/>
    </row>
    <row r="689" ht="13.5" customHeight="1" spans="1:1">
      <c r="A689" s="21"/>
    </row>
    <row r="690" ht="13.5" customHeight="1" spans="1:1">
      <c r="A690" s="21"/>
    </row>
    <row r="691" ht="13.5" customHeight="1" spans="1:1">
      <c r="A691" s="21"/>
    </row>
    <row r="692" ht="13.5" customHeight="1" spans="1:1">
      <c r="A692" s="21"/>
    </row>
    <row r="693" ht="13.5" customHeight="1" spans="1:1">
      <c r="A693" s="21"/>
    </row>
    <row r="694" ht="13.5" customHeight="1" spans="1:1">
      <c r="A694" s="21"/>
    </row>
    <row r="695" ht="13.5" customHeight="1" spans="1:1">
      <c r="A695" s="21"/>
    </row>
    <row r="696" ht="13.5" customHeight="1" spans="1:1">
      <c r="A696" s="21"/>
    </row>
    <row r="697" ht="13.5" customHeight="1" spans="1:1">
      <c r="A697" s="21"/>
    </row>
    <row r="698" ht="13.5" customHeight="1" spans="1:1">
      <c r="A698" s="21"/>
    </row>
    <row r="699" ht="13.5" customHeight="1" spans="1:1">
      <c r="A699" s="21"/>
    </row>
    <row r="700" ht="13.5" customHeight="1" spans="1:1">
      <c r="A700" s="21"/>
    </row>
    <row r="701" ht="13.5" customHeight="1" spans="1:1">
      <c r="A701" s="21"/>
    </row>
    <row r="702" ht="13.5" customHeight="1" spans="1:1">
      <c r="A702" s="21"/>
    </row>
    <row r="703" ht="13.5" customHeight="1" spans="1:1">
      <c r="A703" s="21"/>
    </row>
    <row r="704" ht="13.5" customHeight="1" spans="1:1">
      <c r="A704" s="21"/>
    </row>
    <row r="705" ht="13.5" customHeight="1" spans="1:1">
      <c r="A705" s="21"/>
    </row>
    <row r="706" ht="13.5" customHeight="1" spans="1:1">
      <c r="A706" s="21"/>
    </row>
    <row r="707" ht="13.5" customHeight="1" spans="1:1">
      <c r="A707" s="21"/>
    </row>
    <row r="708" ht="13.5" customHeight="1" spans="1:1">
      <c r="A708" s="21"/>
    </row>
    <row r="709" ht="13.5" customHeight="1" spans="1:1">
      <c r="A709" s="21"/>
    </row>
    <row r="710" ht="13.5" customHeight="1" spans="1:1">
      <c r="A710" s="21"/>
    </row>
    <row r="711" ht="13.5" customHeight="1" spans="1:1">
      <c r="A711" s="21"/>
    </row>
    <row r="712" ht="13.5" customHeight="1" spans="1:1">
      <c r="A712" s="21"/>
    </row>
    <row r="713" ht="13.5" customHeight="1" spans="1:1">
      <c r="A713" s="21"/>
    </row>
    <row r="714" ht="13.5" customHeight="1" spans="1:1">
      <c r="A714" s="21"/>
    </row>
    <row r="715" ht="13.5" customHeight="1" spans="1:1">
      <c r="A715" s="21"/>
    </row>
    <row r="716" ht="13.5" customHeight="1" spans="1:1">
      <c r="A716" s="21"/>
    </row>
    <row r="717" ht="13.5" customHeight="1" spans="1:1">
      <c r="A717" s="21"/>
    </row>
    <row r="718" ht="13.5" customHeight="1" spans="1:1">
      <c r="A718" s="21"/>
    </row>
    <row r="719" ht="13.5" customHeight="1" spans="1:1">
      <c r="A719" s="21"/>
    </row>
    <row r="720" ht="13.5" customHeight="1" spans="1:1">
      <c r="A720" s="21"/>
    </row>
    <row r="721" ht="13.5" customHeight="1" spans="1:1">
      <c r="A721" s="21"/>
    </row>
    <row r="722" ht="13.5" customHeight="1" spans="1:1">
      <c r="A722" s="21"/>
    </row>
    <row r="723" ht="13.5" customHeight="1" spans="1:1">
      <c r="A723" s="21"/>
    </row>
    <row r="724" ht="13.5" customHeight="1" spans="1:1">
      <c r="A724" s="21"/>
    </row>
    <row r="725" ht="13.5" customHeight="1" spans="1:1">
      <c r="A725" s="21"/>
    </row>
    <row r="726" ht="13.5" customHeight="1" spans="1:1">
      <c r="A726" s="21"/>
    </row>
    <row r="727" ht="13.5" customHeight="1" spans="1:1">
      <c r="A727" s="21"/>
    </row>
    <row r="728" ht="13.5" customHeight="1" spans="1:1">
      <c r="A728" s="21"/>
    </row>
    <row r="729" ht="13.5" customHeight="1" spans="1:1">
      <c r="A729" s="21"/>
    </row>
    <row r="730" ht="13.5" customHeight="1" spans="1:1">
      <c r="A730" s="21"/>
    </row>
    <row r="731" ht="13.5" customHeight="1" spans="1:1">
      <c r="A731" s="21"/>
    </row>
    <row r="732" ht="13.5" customHeight="1" spans="1:1">
      <c r="A732" s="21"/>
    </row>
    <row r="733" ht="13.5" customHeight="1" spans="1:1">
      <c r="A733" s="21"/>
    </row>
    <row r="734" ht="13.5" customHeight="1" spans="1:1">
      <c r="A734" s="21"/>
    </row>
    <row r="735" ht="13.5" customHeight="1" spans="1:1">
      <c r="A735" s="21"/>
    </row>
    <row r="736" ht="13.5" customHeight="1" spans="1:1">
      <c r="A736" s="21"/>
    </row>
    <row r="737" ht="13.5" customHeight="1" spans="1:1">
      <c r="A737" s="21"/>
    </row>
    <row r="738" ht="13.5" customHeight="1" spans="1:1">
      <c r="A738" s="21"/>
    </row>
    <row r="739" ht="13.5" customHeight="1" spans="1:1">
      <c r="A739" s="21"/>
    </row>
    <row r="740" ht="13.5" customHeight="1" spans="1:1">
      <c r="A740" s="21"/>
    </row>
    <row r="741" ht="13.5" customHeight="1" spans="1:1">
      <c r="A741" s="21"/>
    </row>
    <row r="742" ht="13.5" customHeight="1" spans="1:1">
      <c r="A742" s="21"/>
    </row>
    <row r="743" ht="13.5" customHeight="1" spans="1:1">
      <c r="A743" s="21"/>
    </row>
    <row r="744" ht="13.5" customHeight="1" spans="1:1">
      <c r="A744" s="21"/>
    </row>
    <row r="745" ht="13.5" customHeight="1" spans="1:1">
      <c r="A745" s="21"/>
    </row>
    <row r="746" ht="13.5" customHeight="1" spans="1:1">
      <c r="A746" s="21"/>
    </row>
    <row r="747" ht="13.5" customHeight="1" spans="1:1">
      <c r="A747" s="21"/>
    </row>
    <row r="748" ht="13.5" customHeight="1" spans="1:1">
      <c r="A748" s="21"/>
    </row>
    <row r="749" ht="13.5" customHeight="1" spans="1:1">
      <c r="A749" s="21"/>
    </row>
    <row r="750" ht="13.5" customHeight="1" spans="1:1">
      <c r="A750" s="21"/>
    </row>
    <row r="751" ht="13.5" customHeight="1" spans="1:1">
      <c r="A751" s="21"/>
    </row>
    <row r="752" ht="13.5" customHeight="1" spans="1:1">
      <c r="A752" s="21"/>
    </row>
    <row r="753" ht="13.5" customHeight="1" spans="1:1">
      <c r="A753" s="21"/>
    </row>
    <row r="754" ht="13.5" customHeight="1" spans="1:1">
      <c r="A754" s="21"/>
    </row>
    <row r="755" ht="13.5" customHeight="1" spans="1:1">
      <c r="A755" s="21"/>
    </row>
    <row r="756" ht="13.5" customHeight="1" spans="1:1">
      <c r="A756" s="21"/>
    </row>
    <row r="757" ht="13.5" customHeight="1" spans="1:1">
      <c r="A757" s="21"/>
    </row>
    <row r="758" ht="13.5" customHeight="1" spans="1:1">
      <c r="A758" s="21"/>
    </row>
    <row r="759" ht="13.5" customHeight="1" spans="1:1">
      <c r="A759" s="21"/>
    </row>
    <row r="760" ht="13.5" customHeight="1" spans="1:1">
      <c r="A760" s="21"/>
    </row>
    <row r="761" ht="13.5" customHeight="1" spans="1:1">
      <c r="A761" s="21"/>
    </row>
    <row r="762" ht="13.5" customHeight="1" spans="1:1">
      <c r="A762" s="21"/>
    </row>
    <row r="763" ht="13.5" customHeight="1" spans="1:1">
      <c r="A763" s="21"/>
    </row>
    <row r="764" ht="13.5" customHeight="1" spans="1:1">
      <c r="A764" s="21"/>
    </row>
    <row r="765" ht="13.5" customHeight="1" spans="1:1">
      <c r="A765" s="21"/>
    </row>
    <row r="766" ht="13.5" customHeight="1" spans="1:1">
      <c r="A766" s="21"/>
    </row>
    <row r="767" ht="13.5" customHeight="1" spans="1:1">
      <c r="A767" s="21"/>
    </row>
    <row r="768" ht="13.5" customHeight="1" spans="1:1">
      <c r="A768" s="21"/>
    </row>
    <row r="769" ht="13.5" customHeight="1" spans="1:1">
      <c r="A769" s="21"/>
    </row>
    <row r="770" ht="13.5" customHeight="1" spans="1:1">
      <c r="A770" s="21"/>
    </row>
    <row r="771" ht="13.5" customHeight="1" spans="1:1">
      <c r="A771" s="21"/>
    </row>
    <row r="772" ht="13.5" customHeight="1" spans="1:1">
      <c r="A772" s="21"/>
    </row>
    <row r="773" ht="13.5" customHeight="1" spans="1:1">
      <c r="A773" s="21"/>
    </row>
    <row r="774" ht="13.5" customHeight="1" spans="1:1">
      <c r="A774" s="21"/>
    </row>
    <row r="775" ht="13.5" customHeight="1" spans="1:1">
      <c r="A775" s="21"/>
    </row>
    <row r="776" ht="13.5" customHeight="1" spans="1:1">
      <c r="A776" s="21"/>
    </row>
    <row r="777" ht="13.5" customHeight="1" spans="1:1">
      <c r="A777" s="21"/>
    </row>
    <row r="778" ht="13.5" customHeight="1" spans="1:1">
      <c r="A778" s="21"/>
    </row>
    <row r="779" ht="13.5" customHeight="1" spans="1:1">
      <c r="A779" s="21"/>
    </row>
    <row r="780" ht="13.5" customHeight="1" spans="1:1">
      <c r="A780" s="21"/>
    </row>
    <row r="781" ht="13.5" customHeight="1" spans="1:1">
      <c r="A781" s="21"/>
    </row>
    <row r="782" ht="13.5" customHeight="1" spans="1:1">
      <c r="A782" s="21"/>
    </row>
    <row r="783" ht="13.5" customHeight="1" spans="1:1">
      <c r="A783" s="21"/>
    </row>
    <row r="784" ht="13.5" customHeight="1" spans="1:1">
      <c r="A784" s="21"/>
    </row>
    <row r="785" ht="13.5" customHeight="1" spans="1:1">
      <c r="A785" s="21"/>
    </row>
    <row r="786" ht="13.5" customHeight="1" spans="1:1">
      <c r="A786" s="21"/>
    </row>
    <row r="787" ht="13.5" customHeight="1" spans="1:1">
      <c r="A787" s="21"/>
    </row>
    <row r="788" ht="13.5" customHeight="1" spans="1:1">
      <c r="A788" s="21"/>
    </row>
    <row r="789" ht="13.5" customHeight="1" spans="1:1">
      <c r="A789" s="21"/>
    </row>
    <row r="790" ht="13.5" customHeight="1" spans="1:1">
      <c r="A790" s="21"/>
    </row>
    <row r="791" ht="13.5" customHeight="1" spans="1:1">
      <c r="A791" s="21"/>
    </row>
    <row r="792" ht="13.5" customHeight="1" spans="1:1">
      <c r="A792" s="21"/>
    </row>
    <row r="793" ht="13.5" customHeight="1" spans="1:1">
      <c r="A793" s="21"/>
    </row>
    <row r="794" ht="13.5" customHeight="1" spans="1:1">
      <c r="A794" s="21"/>
    </row>
    <row r="795" ht="13.5" customHeight="1" spans="1:1">
      <c r="A795" s="21"/>
    </row>
    <row r="796" ht="13.5" customHeight="1" spans="1:1">
      <c r="A796" s="21"/>
    </row>
    <row r="797" ht="13.5" customHeight="1" spans="1:1">
      <c r="A797" s="21"/>
    </row>
    <row r="798" ht="13.5" customHeight="1" spans="1:1">
      <c r="A798" s="21"/>
    </row>
    <row r="799" ht="13.5" customHeight="1" spans="1:1">
      <c r="A799" s="21"/>
    </row>
    <row r="800" ht="13.5" customHeight="1" spans="1:1">
      <c r="A800" s="21"/>
    </row>
    <row r="801" ht="13.5" customHeight="1" spans="1:1">
      <c r="A801" s="21"/>
    </row>
    <row r="802" ht="13.5" customHeight="1" spans="1:1">
      <c r="A802" s="21"/>
    </row>
    <row r="803" ht="13.5" customHeight="1" spans="1:1">
      <c r="A803" s="21"/>
    </row>
    <row r="804" ht="13.5" customHeight="1" spans="1:1">
      <c r="A804" s="21"/>
    </row>
    <row r="805" ht="13.5" customHeight="1" spans="1:1">
      <c r="A805" s="21"/>
    </row>
    <row r="806" ht="13.5" customHeight="1" spans="1:1">
      <c r="A806" s="21"/>
    </row>
    <row r="807" ht="13.5" customHeight="1" spans="1:1">
      <c r="A807" s="21"/>
    </row>
    <row r="808" ht="13.5" customHeight="1" spans="1:1">
      <c r="A808" s="21"/>
    </row>
    <row r="809" ht="13.5" customHeight="1" spans="1:1">
      <c r="A809" s="21"/>
    </row>
    <row r="810" ht="13.5" customHeight="1" spans="1:1">
      <c r="A810" s="21"/>
    </row>
    <row r="811" ht="13.5" customHeight="1" spans="1:1">
      <c r="A811" s="21"/>
    </row>
    <row r="812" ht="13.5" customHeight="1" spans="1:1">
      <c r="A812" s="21"/>
    </row>
    <row r="813" ht="13.5" customHeight="1" spans="1:1">
      <c r="A813" s="21"/>
    </row>
    <row r="814" ht="13.5" customHeight="1" spans="1:1">
      <c r="A814" s="21"/>
    </row>
    <row r="815" ht="13.5" customHeight="1" spans="1:1">
      <c r="A815" s="21"/>
    </row>
    <row r="816" ht="13.5" customHeight="1" spans="1:1">
      <c r="A816" s="21"/>
    </row>
    <row r="817" ht="13.5" customHeight="1" spans="1:1">
      <c r="A817" s="21"/>
    </row>
    <row r="818" ht="13.5" customHeight="1" spans="1:1">
      <c r="A818" s="21"/>
    </row>
    <row r="819" ht="13.5" customHeight="1" spans="1:1">
      <c r="A819" s="21"/>
    </row>
    <row r="820" ht="13.5" customHeight="1" spans="1:1">
      <c r="A820" s="21"/>
    </row>
    <row r="821" ht="13.5" customHeight="1" spans="1:1">
      <c r="A821" s="21"/>
    </row>
    <row r="822" ht="13.5" customHeight="1" spans="1:1">
      <c r="A822" s="21"/>
    </row>
    <row r="823" ht="13.5" customHeight="1" spans="1:1">
      <c r="A823" s="21"/>
    </row>
    <row r="824" ht="13.5" customHeight="1" spans="1:1">
      <c r="A824" s="21"/>
    </row>
    <row r="825" ht="13.5" customHeight="1" spans="1:1">
      <c r="A825" s="21"/>
    </row>
    <row r="826" ht="13.5" customHeight="1" spans="1:1">
      <c r="A826" s="21"/>
    </row>
    <row r="827" ht="13.5" customHeight="1" spans="1:1">
      <c r="A827" s="21"/>
    </row>
    <row r="828" ht="13.5" customHeight="1" spans="1:1">
      <c r="A828" s="21"/>
    </row>
    <row r="829" ht="13.5" customHeight="1" spans="1:1">
      <c r="A829" s="21"/>
    </row>
    <row r="830" ht="13.5" customHeight="1" spans="1:1">
      <c r="A830" s="21"/>
    </row>
    <row r="831" ht="13.5" customHeight="1" spans="1:1">
      <c r="A831" s="21"/>
    </row>
    <row r="832" ht="13.5" customHeight="1" spans="1:1">
      <c r="A832" s="21"/>
    </row>
    <row r="833" ht="13.5" customHeight="1" spans="1:1">
      <c r="A833" s="21"/>
    </row>
    <row r="834" ht="13.5" customHeight="1" spans="1:1">
      <c r="A834" s="21"/>
    </row>
    <row r="835" ht="13.5" customHeight="1" spans="1:1">
      <c r="A835" s="21"/>
    </row>
    <row r="836" ht="13.5" customHeight="1" spans="1:1">
      <c r="A836" s="21"/>
    </row>
    <row r="837" ht="13.5" customHeight="1" spans="1:1">
      <c r="A837" s="21"/>
    </row>
    <row r="838" ht="13.5" customHeight="1" spans="1:1">
      <c r="A838" s="21"/>
    </row>
    <row r="839" ht="13.5" customHeight="1" spans="1:1">
      <c r="A839" s="21"/>
    </row>
    <row r="840" ht="13.5" customHeight="1" spans="1:1">
      <c r="A840" s="21"/>
    </row>
    <row r="841" ht="13.5" customHeight="1" spans="1:1">
      <c r="A841" s="21"/>
    </row>
    <row r="842" ht="13.5" customHeight="1" spans="1:1">
      <c r="A842" s="21"/>
    </row>
    <row r="843" ht="13.5" customHeight="1" spans="1:1">
      <c r="A843" s="21"/>
    </row>
    <row r="844" ht="13.5" customHeight="1" spans="1:1">
      <c r="A844" s="21"/>
    </row>
    <row r="845" ht="13.5" customHeight="1" spans="1:1">
      <c r="A845" s="21"/>
    </row>
    <row r="846" ht="13.5" customHeight="1" spans="1:1">
      <c r="A846" s="21"/>
    </row>
    <row r="847" ht="13.5" customHeight="1" spans="1:1">
      <c r="A847" s="21"/>
    </row>
    <row r="848" ht="13.5" customHeight="1" spans="1:1">
      <c r="A848" s="21"/>
    </row>
    <row r="849" ht="13.5" customHeight="1" spans="1:1">
      <c r="A849" s="21"/>
    </row>
    <row r="850" ht="13.5" customHeight="1" spans="1:1">
      <c r="A850" s="21"/>
    </row>
    <row r="851" ht="13.5" customHeight="1" spans="1:1">
      <c r="A851" s="21"/>
    </row>
    <row r="852" ht="13.5" customHeight="1" spans="1:1">
      <c r="A852" s="21"/>
    </row>
    <row r="853" ht="13.5" customHeight="1" spans="1:1">
      <c r="A853" s="21"/>
    </row>
    <row r="854" ht="13.5" customHeight="1" spans="1:1">
      <c r="A854" s="21"/>
    </row>
    <row r="855" ht="13.5" customHeight="1" spans="1:1">
      <c r="A855" s="21"/>
    </row>
    <row r="856" ht="13.5" customHeight="1" spans="1:1">
      <c r="A856" s="21"/>
    </row>
    <row r="857" ht="13.5" customHeight="1" spans="1:1">
      <c r="A857" s="21"/>
    </row>
    <row r="858" ht="13.5" customHeight="1" spans="1:1">
      <c r="A858" s="21"/>
    </row>
    <row r="859" ht="13.5" customHeight="1" spans="1:1">
      <c r="A859" s="21"/>
    </row>
    <row r="860" ht="13.5" customHeight="1" spans="1:1">
      <c r="A860" s="21"/>
    </row>
    <row r="861" ht="13.5" customHeight="1" spans="1:1">
      <c r="A861" s="21"/>
    </row>
    <row r="862" ht="13.5" customHeight="1" spans="1:1">
      <c r="A862" s="21"/>
    </row>
    <row r="863" ht="13.5" customHeight="1" spans="1:1">
      <c r="A863" s="21"/>
    </row>
    <row r="864" ht="13.5" customHeight="1" spans="1:1">
      <c r="A864" s="21"/>
    </row>
    <row r="865" ht="13.5" customHeight="1" spans="1:1">
      <c r="A865" s="21"/>
    </row>
    <row r="866" ht="13.5" customHeight="1" spans="1:1">
      <c r="A866" s="21"/>
    </row>
    <row r="867" ht="13.5" customHeight="1" spans="1:1">
      <c r="A867" s="21"/>
    </row>
    <row r="868" ht="13.5" customHeight="1" spans="1:1">
      <c r="A868" s="21"/>
    </row>
    <row r="869" ht="13.5" customHeight="1" spans="1:1">
      <c r="A869" s="21"/>
    </row>
    <row r="870" ht="13.5" customHeight="1" spans="1:1">
      <c r="A870" s="21"/>
    </row>
    <row r="871" ht="13.5" customHeight="1" spans="1:1">
      <c r="A871" s="21"/>
    </row>
    <row r="872" ht="13.5" customHeight="1" spans="1:1">
      <c r="A872" s="21"/>
    </row>
    <row r="873" ht="13.5" customHeight="1" spans="1:1">
      <c r="A873" s="21"/>
    </row>
    <row r="874" ht="13.5" customHeight="1" spans="1:1">
      <c r="A874" s="21"/>
    </row>
    <row r="875" ht="13.5" customHeight="1" spans="1:1">
      <c r="A875" s="21"/>
    </row>
    <row r="876" ht="13.5" customHeight="1" spans="1:1">
      <c r="A876" s="21"/>
    </row>
    <row r="877" ht="13.5" customHeight="1" spans="1:1">
      <c r="A877" s="21"/>
    </row>
    <row r="878" ht="13.5" customHeight="1" spans="1:1">
      <c r="A878" s="21"/>
    </row>
    <row r="879" ht="13.5" customHeight="1" spans="1:1">
      <c r="A879" s="21"/>
    </row>
    <row r="880" ht="13.5" customHeight="1" spans="1:1">
      <c r="A880" s="21"/>
    </row>
    <row r="881" ht="13.5" customHeight="1" spans="1:1">
      <c r="A881" s="21"/>
    </row>
    <row r="882" ht="13.5" customHeight="1" spans="1:1">
      <c r="A882" s="21"/>
    </row>
    <row r="883" ht="13.5" customHeight="1" spans="1:1">
      <c r="A883" s="21"/>
    </row>
    <row r="884" ht="13.5" customHeight="1" spans="1:1">
      <c r="A884" s="21"/>
    </row>
    <row r="885" ht="13.5" customHeight="1" spans="1:1">
      <c r="A885" s="21"/>
    </row>
    <row r="886" ht="13.5" customHeight="1" spans="1:1">
      <c r="A886" s="21"/>
    </row>
    <row r="887" ht="13.5" customHeight="1" spans="1:1">
      <c r="A887" s="21"/>
    </row>
    <row r="888" ht="13.5" customHeight="1" spans="1:1">
      <c r="A888" s="21"/>
    </row>
    <row r="889" ht="13.5" customHeight="1" spans="1:1">
      <c r="A889" s="21"/>
    </row>
    <row r="890" ht="13.5" customHeight="1" spans="1:1">
      <c r="A890" s="21"/>
    </row>
    <row r="891" ht="13.5" customHeight="1" spans="1:1">
      <c r="A891" s="21"/>
    </row>
    <row r="892" ht="13.5" customHeight="1" spans="1:1">
      <c r="A892" s="21"/>
    </row>
    <row r="893" ht="13.5" customHeight="1" spans="1:1">
      <c r="A893" s="21"/>
    </row>
    <row r="894" ht="13.5" customHeight="1" spans="1:1">
      <c r="A894" s="21"/>
    </row>
    <row r="895" ht="13.5" customHeight="1" spans="1:1">
      <c r="A895" s="21"/>
    </row>
    <row r="896" ht="13.5" customHeight="1" spans="1:1">
      <c r="A896" s="21"/>
    </row>
    <row r="897" ht="13.5" customHeight="1" spans="1:1">
      <c r="A897" s="21"/>
    </row>
    <row r="898" ht="13.5" customHeight="1" spans="1:1">
      <c r="A898" s="21"/>
    </row>
    <row r="899" ht="13.5" customHeight="1" spans="1:1">
      <c r="A899" s="21"/>
    </row>
    <row r="900" ht="13.5" customHeight="1" spans="1:1">
      <c r="A900" s="21"/>
    </row>
    <row r="901" ht="13.5" customHeight="1" spans="1:1">
      <c r="A901" s="21"/>
    </row>
    <row r="902" ht="13.5" customHeight="1" spans="1:1">
      <c r="A902" s="21"/>
    </row>
    <row r="903" ht="13.5" customHeight="1" spans="1:1">
      <c r="A903" s="21"/>
    </row>
    <row r="904" ht="13.5" customHeight="1" spans="1:1">
      <c r="A904" s="21"/>
    </row>
    <row r="905" ht="13.5" customHeight="1" spans="1:1">
      <c r="A905" s="21"/>
    </row>
    <row r="906" ht="13.5" customHeight="1" spans="1:1">
      <c r="A906" s="21"/>
    </row>
    <row r="907" ht="13.5" customHeight="1" spans="1:1">
      <c r="A907" s="21"/>
    </row>
    <row r="908" ht="13.5" customHeight="1" spans="1:1">
      <c r="A908" s="21"/>
    </row>
    <row r="909" ht="13.5" customHeight="1" spans="1:1">
      <c r="A909" s="21"/>
    </row>
    <row r="910" ht="13.5" customHeight="1" spans="1:1">
      <c r="A910" s="21"/>
    </row>
    <row r="911" ht="13.5" customHeight="1" spans="1:1">
      <c r="A911" s="21"/>
    </row>
    <row r="912" ht="13.5" customHeight="1" spans="1:1">
      <c r="A912" s="21"/>
    </row>
    <row r="913" ht="13.5" customHeight="1" spans="1:1">
      <c r="A913" s="21"/>
    </row>
    <row r="914" ht="13.5" customHeight="1" spans="1:1">
      <c r="A914" s="21"/>
    </row>
    <row r="915" ht="13.5" customHeight="1" spans="1:1">
      <c r="A915" s="21"/>
    </row>
    <row r="916" ht="13.5" customHeight="1" spans="1:1">
      <c r="A916" s="21"/>
    </row>
    <row r="917" ht="13.5" customHeight="1" spans="1:1">
      <c r="A917" s="21"/>
    </row>
    <row r="918" ht="13.5" customHeight="1" spans="1:1">
      <c r="A918" s="21"/>
    </row>
    <row r="919" ht="13.5" customHeight="1" spans="1:1">
      <c r="A919" s="21"/>
    </row>
    <row r="920" ht="13.5" customHeight="1" spans="1:1">
      <c r="A920" s="21"/>
    </row>
    <row r="921" ht="13.5" customHeight="1" spans="1:1">
      <c r="A921" s="21"/>
    </row>
    <row r="922" ht="13.5" customHeight="1" spans="1:1">
      <c r="A922" s="21"/>
    </row>
    <row r="923" ht="13.5" customHeight="1" spans="1:1">
      <c r="A923" s="21"/>
    </row>
    <row r="924" ht="13.5" customHeight="1" spans="1:1">
      <c r="A924" s="21"/>
    </row>
    <row r="925" ht="13.5" customHeight="1" spans="1:1">
      <c r="A925" s="21"/>
    </row>
    <row r="926" ht="13.5" customHeight="1" spans="1:1">
      <c r="A926" s="21"/>
    </row>
    <row r="927" ht="13.5" customHeight="1" spans="1:1">
      <c r="A927" s="21"/>
    </row>
    <row r="928" ht="13.5" customHeight="1" spans="1:1">
      <c r="A928" s="21"/>
    </row>
    <row r="929" ht="13.5" customHeight="1" spans="1:1">
      <c r="A929" s="21"/>
    </row>
    <row r="930" ht="13.5" customHeight="1" spans="1:1">
      <c r="A930" s="21"/>
    </row>
    <row r="931" ht="13.5" customHeight="1" spans="1:1">
      <c r="A931" s="21"/>
    </row>
    <row r="932" ht="13.5" customHeight="1" spans="1:1">
      <c r="A932" s="21"/>
    </row>
    <row r="933" ht="13.5" customHeight="1" spans="1:1">
      <c r="A933" s="21"/>
    </row>
    <row r="934" ht="13.5" customHeight="1" spans="1:1">
      <c r="A934" s="21"/>
    </row>
    <row r="935" ht="13.5" customHeight="1" spans="1:1">
      <c r="A935" s="21"/>
    </row>
    <row r="936" ht="13.5" customHeight="1" spans="1:1">
      <c r="A936" s="21"/>
    </row>
    <row r="937" ht="13.5" customHeight="1" spans="1:1">
      <c r="A937" s="21"/>
    </row>
    <row r="938" ht="13.5" customHeight="1" spans="1:1">
      <c r="A938" s="21"/>
    </row>
    <row r="939" ht="13.5" customHeight="1" spans="1:1">
      <c r="A939" s="21"/>
    </row>
    <row r="940" ht="13.5" customHeight="1" spans="1:1">
      <c r="A940" s="21"/>
    </row>
    <row r="941" ht="13.5" customHeight="1" spans="1:1">
      <c r="A941" s="21"/>
    </row>
    <row r="942" ht="13.5" customHeight="1" spans="1:1">
      <c r="A942" s="21"/>
    </row>
    <row r="943" ht="13.5" customHeight="1" spans="1:1">
      <c r="A943" s="21"/>
    </row>
    <row r="944" ht="13.5" customHeight="1" spans="1:1">
      <c r="A944" s="21"/>
    </row>
    <row r="945" ht="13.5" customHeight="1" spans="1:1">
      <c r="A945" s="21"/>
    </row>
    <row r="946" ht="13.5" customHeight="1" spans="1:1">
      <c r="A946" s="21"/>
    </row>
    <row r="947" ht="13.5" customHeight="1" spans="1:1">
      <c r="A947" s="21"/>
    </row>
    <row r="948" ht="13.5" customHeight="1" spans="1:1">
      <c r="A948" s="21"/>
    </row>
    <row r="949" ht="13.5" customHeight="1" spans="1:1">
      <c r="A949" s="21"/>
    </row>
    <row r="950" ht="13.5" customHeight="1" spans="1:1">
      <c r="A950" s="21"/>
    </row>
    <row r="951" ht="13.5" customHeight="1" spans="1:1">
      <c r="A951" s="21"/>
    </row>
    <row r="952" ht="13.5" customHeight="1" spans="1:1">
      <c r="A952" s="21"/>
    </row>
    <row r="953" ht="13.5" customHeight="1" spans="1:1">
      <c r="A953" s="21"/>
    </row>
    <row r="954" ht="13.5" customHeight="1" spans="1:1">
      <c r="A954" s="21"/>
    </row>
    <row r="955" ht="13.5" customHeight="1" spans="1:1">
      <c r="A955" s="21"/>
    </row>
    <row r="956" ht="13.5" customHeight="1" spans="1:1">
      <c r="A956" s="21"/>
    </row>
    <row r="957" ht="13.5" customHeight="1" spans="1:1">
      <c r="A957" s="21"/>
    </row>
    <row r="958" ht="13.5" customHeight="1" spans="1:1">
      <c r="A958" s="21"/>
    </row>
    <row r="959" ht="13.5" customHeight="1" spans="1:1">
      <c r="A959" s="21"/>
    </row>
    <row r="960" ht="13.5" customHeight="1" spans="1:1">
      <c r="A960" s="21"/>
    </row>
    <row r="961" ht="13.5" customHeight="1" spans="1:1">
      <c r="A961" s="21"/>
    </row>
    <row r="962" ht="13.5" customHeight="1" spans="1:1">
      <c r="A962" s="21"/>
    </row>
    <row r="963" ht="13.5" customHeight="1" spans="1:1">
      <c r="A963" s="21"/>
    </row>
    <row r="964" ht="13.5" customHeight="1" spans="1:1">
      <c r="A964" s="21"/>
    </row>
    <row r="965" ht="13.5" customHeight="1" spans="1:1">
      <c r="A965" s="21"/>
    </row>
    <row r="966" ht="13.5" customHeight="1" spans="1:1">
      <c r="A966" s="21"/>
    </row>
    <row r="967" ht="13.5" customHeight="1" spans="1:1">
      <c r="A967" s="21"/>
    </row>
    <row r="968" ht="13.5" customHeight="1" spans="1:1">
      <c r="A968" s="21"/>
    </row>
    <row r="969" ht="13.5" customHeight="1" spans="1:1">
      <c r="A969" s="21"/>
    </row>
    <row r="970" ht="13.5" customHeight="1" spans="1:1">
      <c r="A970" s="21"/>
    </row>
    <row r="971" ht="13.5" customHeight="1" spans="1:1">
      <c r="A971" s="21"/>
    </row>
    <row r="972" ht="13.5" customHeight="1" spans="1:1">
      <c r="A972" s="21"/>
    </row>
    <row r="973" ht="13.5" customHeight="1" spans="1:1">
      <c r="A973" s="21"/>
    </row>
    <row r="974" ht="13.5" customHeight="1" spans="1:1">
      <c r="A974" s="21"/>
    </row>
    <row r="975" ht="13.5" customHeight="1" spans="1:1">
      <c r="A975" s="21"/>
    </row>
    <row r="976" ht="13.5" customHeight="1" spans="1:1">
      <c r="A976" s="21"/>
    </row>
    <row r="977" ht="13.5" customHeight="1" spans="1:1">
      <c r="A977" s="21"/>
    </row>
    <row r="978" ht="13.5" customHeight="1" spans="1:1">
      <c r="A978" s="21"/>
    </row>
    <row r="979" ht="13.5" customHeight="1" spans="1:1">
      <c r="A979" s="21"/>
    </row>
    <row r="980" ht="13.5" customHeight="1" spans="1:1">
      <c r="A980" s="21"/>
    </row>
    <row r="981" ht="13.5" customHeight="1" spans="1:1">
      <c r="A981" s="21"/>
    </row>
    <row r="982" ht="13.5" customHeight="1" spans="1:1">
      <c r="A982" s="21"/>
    </row>
    <row r="983" ht="13.5" customHeight="1" spans="1:1">
      <c r="A983" s="21"/>
    </row>
    <row r="984" ht="13.5" customHeight="1" spans="1:1">
      <c r="A984" s="21"/>
    </row>
    <row r="985" ht="13.5" customHeight="1" spans="1:1">
      <c r="A985" s="21"/>
    </row>
    <row r="986" ht="13.5" customHeight="1" spans="1:1">
      <c r="A986" s="21"/>
    </row>
    <row r="987" ht="13.5" customHeight="1" spans="1:1">
      <c r="A987" s="21"/>
    </row>
    <row r="988" ht="13.5" customHeight="1" spans="1:1">
      <c r="A988" s="21"/>
    </row>
    <row r="989" ht="13.5" customHeight="1" spans="1:1">
      <c r="A989" s="21"/>
    </row>
    <row r="990" ht="13.5" customHeight="1" spans="1:1">
      <c r="A990" s="21"/>
    </row>
    <row r="991" ht="13.5" customHeight="1" spans="1:1">
      <c r="A991" s="21"/>
    </row>
    <row r="992" ht="13.5" customHeight="1" spans="1:1">
      <c r="A992" s="21"/>
    </row>
    <row r="993" ht="13.5" customHeight="1" spans="1:1">
      <c r="A993" s="21"/>
    </row>
    <row r="994" ht="13.5" customHeight="1" spans="1:1">
      <c r="A994" s="21"/>
    </row>
    <row r="995" ht="13.5" customHeight="1" spans="1:1">
      <c r="A995" s="21"/>
    </row>
    <row r="996" ht="13.5" customHeight="1" spans="1:1">
      <c r="A996" s="21"/>
    </row>
    <row r="997" ht="13.5" customHeight="1" spans="1:1">
      <c r="A997" s="21"/>
    </row>
    <row r="998" ht="13.5" customHeight="1" spans="1:1">
      <c r="A998" s="21"/>
    </row>
    <row r="999" ht="13.5" customHeight="1" spans="1:1">
      <c r="A999" s="21"/>
    </row>
    <row r="1000" ht="13.5" customHeight="1" spans="1:1">
      <c r="A1000" s="21"/>
    </row>
  </sheetData>
  <pageMargins left="0.7" right="0.7" top="0.75" bottom="0.75" header="0" footer="0"/>
  <pageSetup paperSize="1" orientation="landscape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00"/>
  <sheetViews>
    <sheetView topLeftCell="A46" workbookViewId="0">
      <selection activeCell="A68" sqref="A68"/>
    </sheetView>
  </sheetViews>
  <sheetFormatPr defaultColWidth="14.4285714285714" defaultRowHeight="15" customHeight="1" outlineLevelCol="7"/>
  <cols>
    <col min="1" max="1" width="11.2857142857143" customWidth="1"/>
    <col min="2" max="2" width="16.2857142857143" customWidth="1"/>
    <col min="3" max="3" width="36.4285714285714" customWidth="1"/>
    <col min="4" max="4" width="11.2857142857143" customWidth="1"/>
    <col min="5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42278</v>
      </c>
      <c r="B2" s="3" t="s">
        <v>44</v>
      </c>
      <c r="C2" s="3" t="s">
        <v>239</v>
      </c>
      <c r="D2" s="4">
        <v>700</v>
      </c>
    </row>
    <row r="3" ht="13.5" customHeight="1" spans="1:4">
      <c r="A3" s="2">
        <v>42281</v>
      </c>
      <c r="B3" s="3" t="s">
        <v>44</v>
      </c>
      <c r="C3" s="3" t="s">
        <v>523</v>
      </c>
      <c r="D3" s="4">
        <v>4.6</v>
      </c>
    </row>
    <row r="4" ht="13.5" customHeight="1" spans="1:4">
      <c r="A4" s="2">
        <v>42281</v>
      </c>
      <c r="B4" s="3" t="s">
        <v>44</v>
      </c>
      <c r="C4" s="3" t="s">
        <v>551</v>
      </c>
      <c r="D4" s="4">
        <v>53.5</v>
      </c>
    </row>
    <row r="5" ht="13.5" customHeight="1" spans="1:4">
      <c r="A5" s="2">
        <v>42281</v>
      </c>
      <c r="B5" s="3" t="s">
        <v>44</v>
      </c>
      <c r="C5" s="3" t="s">
        <v>392</v>
      </c>
      <c r="D5" s="4">
        <v>13.9</v>
      </c>
    </row>
    <row r="6" ht="13.5" customHeight="1" spans="1:4">
      <c r="A6" s="2">
        <v>42279</v>
      </c>
      <c r="B6" s="3" t="s">
        <v>44</v>
      </c>
      <c r="C6" s="3" t="s">
        <v>392</v>
      </c>
      <c r="D6" s="4">
        <v>39.3</v>
      </c>
    </row>
    <row r="7" ht="13.5" customHeight="1" spans="1:4">
      <c r="A7" s="2">
        <v>42289</v>
      </c>
      <c r="B7" s="3" t="s">
        <v>44</v>
      </c>
      <c r="C7" s="3" t="s">
        <v>552</v>
      </c>
      <c r="D7" s="4">
        <v>12</v>
      </c>
    </row>
    <row r="8" ht="13.5" customHeight="1" spans="1:7">
      <c r="A8" s="2">
        <v>42286</v>
      </c>
      <c r="B8" s="3" t="s">
        <v>44</v>
      </c>
      <c r="C8" s="3" t="s">
        <v>523</v>
      </c>
      <c r="D8" s="4">
        <v>45.85</v>
      </c>
      <c r="G8" s="3" t="s">
        <v>286</v>
      </c>
    </row>
    <row r="9" ht="13.5" customHeight="1" spans="1:8">
      <c r="A9" s="2">
        <v>42282</v>
      </c>
      <c r="B9" s="3" t="s">
        <v>44</v>
      </c>
      <c r="C9" s="3" t="s">
        <v>552</v>
      </c>
      <c r="D9" s="4">
        <v>31</v>
      </c>
      <c r="G9" s="3" t="s">
        <v>44</v>
      </c>
      <c r="H9" s="4">
        <f>SUM(D2:D15)</f>
        <v>1116</v>
      </c>
    </row>
    <row r="10" ht="13.5" customHeight="1" spans="1:8">
      <c r="A10" s="2">
        <v>42288</v>
      </c>
      <c r="B10" s="3" t="s">
        <v>44</v>
      </c>
      <c r="C10" s="3" t="s">
        <v>392</v>
      </c>
      <c r="D10" s="4">
        <v>14.4</v>
      </c>
      <c r="G10" s="3" t="s">
        <v>294</v>
      </c>
      <c r="H10" s="4">
        <f>SUM(D16:D21)</f>
        <v>510.05</v>
      </c>
    </row>
    <row r="11" ht="13.5" customHeight="1" spans="1:8">
      <c r="A11" s="2">
        <v>42308</v>
      </c>
      <c r="B11" s="3" t="s">
        <v>44</v>
      </c>
      <c r="C11" s="3" t="s">
        <v>219</v>
      </c>
      <c r="D11" s="4">
        <v>66.7</v>
      </c>
      <c r="G11" s="3" t="s">
        <v>11</v>
      </c>
      <c r="H11" s="4">
        <f>SUM(D22:D40)</f>
        <v>508.2</v>
      </c>
    </row>
    <row r="12" ht="13.5" customHeight="1" spans="1:8">
      <c r="A12" s="2">
        <v>42300</v>
      </c>
      <c r="B12" s="3" t="s">
        <v>44</v>
      </c>
      <c r="C12" s="3" t="s">
        <v>553</v>
      </c>
      <c r="D12" s="4">
        <v>11.6</v>
      </c>
      <c r="G12" s="3" t="s">
        <v>68</v>
      </c>
      <c r="H12" s="4">
        <f>SUM(D41:D56)</f>
        <v>607.25</v>
      </c>
    </row>
    <row r="13" ht="13.5" customHeight="1" spans="1:8">
      <c r="A13" s="2">
        <v>42302</v>
      </c>
      <c r="B13" s="3" t="s">
        <v>44</v>
      </c>
      <c r="C13" s="3" t="s">
        <v>219</v>
      </c>
      <c r="D13" s="4">
        <v>62.2</v>
      </c>
      <c r="G13" s="3" t="s">
        <v>197</v>
      </c>
      <c r="H13" s="4">
        <f>SUM(D57:D60)</f>
        <v>839.45</v>
      </c>
    </row>
    <row r="14" ht="13.5" customHeight="1" spans="1:8">
      <c r="A14" s="2">
        <v>42302</v>
      </c>
      <c r="B14" s="3" t="s">
        <v>44</v>
      </c>
      <c r="C14" s="3" t="s">
        <v>524</v>
      </c>
      <c r="D14" s="4">
        <v>26.05</v>
      </c>
      <c r="G14" s="3" t="s">
        <v>125</v>
      </c>
      <c r="H14" s="4">
        <f>SUM(D61:D64)</f>
        <v>792.75</v>
      </c>
    </row>
    <row r="15" ht="13.5" customHeight="1" spans="1:8">
      <c r="A15" s="2">
        <v>42295</v>
      </c>
      <c r="B15" s="3" t="s">
        <v>44</v>
      </c>
      <c r="C15" s="3" t="s">
        <v>554</v>
      </c>
      <c r="D15" s="4">
        <v>34.9</v>
      </c>
      <c r="G15" s="3" t="s">
        <v>127</v>
      </c>
      <c r="H15" s="4">
        <v>0</v>
      </c>
    </row>
    <row r="16" ht="13.5" customHeight="1" spans="1:8">
      <c r="A16" s="2">
        <v>42282</v>
      </c>
      <c r="B16" s="3" t="s">
        <v>294</v>
      </c>
      <c r="C16" s="3" t="s">
        <v>555</v>
      </c>
      <c r="D16" s="4">
        <v>188.3</v>
      </c>
      <c r="G16" s="3" t="s">
        <v>163</v>
      </c>
      <c r="H16" s="4">
        <f>SUM(D65)</f>
        <v>40</v>
      </c>
    </row>
    <row r="17" ht="13.5" customHeight="1" spans="1:8">
      <c r="A17" s="2">
        <v>42307</v>
      </c>
      <c r="B17" s="3" t="s">
        <v>294</v>
      </c>
      <c r="C17" s="3" t="s">
        <v>556</v>
      </c>
      <c r="D17" s="4">
        <v>49.9</v>
      </c>
      <c r="G17" s="3" t="s">
        <v>134</v>
      </c>
      <c r="H17" s="4">
        <f>SUM(D66)</f>
        <v>82.1</v>
      </c>
    </row>
    <row r="18" ht="13.5" customHeight="1" spans="1:8">
      <c r="A18" s="2">
        <v>42308</v>
      </c>
      <c r="B18" s="3" t="s">
        <v>294</v>
      </c>
      <c r="C18" s="3" t="s">
        <v>456</v>
      </c>
      <c r="D18" s="4">
        <v>29</v>
      </c>
      <c r="G18" s="3" t="s">
        <v>34</v>
      </c>
      <c r="H18" s="4">
        <f>SUM(D67:D68)</f>
        <v>40.95</v>
      </c>
    </row>
    <row r="19" ht="13.5" customHeight="1" spans="1:8">
      <c r="A19" s="2">
        <v>42308</v>
      </c>
      <c r="B19" s="3" t="s">
        <v>294</v>
      </c>
      <c r="C19" s="3" t="s">
        <v>456</v>
      </c>
      <c r="D19" s="4">
        <v>26.9</v>
      </c>
      <c r="G19" s="3" t="s">
        <v>36</v>
      </c>
      <c r="H19" s="4">
        <f>SUM(D69:D74)</f>
        <v>1206.7</v>
      </c>
    </row>
    <row r="20" ht="13.5" customHeight="1" spans="1:8">
      <c r="A20" s="2">
        <v>42301</v>
      </c>
      <c r="B20" s="3" t="s">
        <v>294</v>
      </c>
      <c r="C20" s="3" t="s">
        <v>456</v>
      </c>
      <c r="D20" s="4">
        <v>37.95</v>
      </c>
      <c r="G20" s="3" t="s">
        <v>39</v>
      </c>
      <c r="H20" s="4">
        <f>SUM(D75:D81)</f>
        <v>554.35</v>
      </c>
    </row>
    <row r="21" ht="13.5" customHeight="1" spans="1:8">
      <c r="A21" s="2">
        <v>42295</v>
      </c>
      <c r="B21" s="3" t="s">
        <v>294</v>
      </c>
      <c r="C21" s="3" t="s">
        <v>456</v>
      </c>
      <c r="D21" s="4">
        <v>178</v>
      </c>
      <c r="G21" s="3" t="s">
        <v>375</v>
      </c>
      <c r="H21" s="4">
        <f>SUM(D82:D85)</f>
        <v>338</v>
      </c>
    </row>
    <row r="22" ht="13.5" customHeight="1" spans="1:4">
      <c r="A22" s="2">
        <v>42278</v>
      </c>
      <c r="B22" s="3" t="s">
        <v>11</v>
      </c>
      <c r="C22" s="3" t="s">
        <v>60</v>
      </c>
      <c r="D22" s="4">
        <v>140</v>
      </c>
    </row>
    <row r="23" ht="13.5" customHeight="1" spans="1:4">
      <c r="A23" s="2">
        <v>42278</v>
      </c>
      <c r="B23" s="3" t="s">
        <v>11</v>
      </c>
      <c r="C23" s="3" t="s">
        <v>461</v>
      </c>
      <c r="D23" s="4">
        <v>16.4</v>
      </c>
    </row>
    <row r="24" ht="13.5" customHeight="1" spans="1:4">
      <c r="A24" s="2">
        <v>42281</v>
      </c>
      <c r="B24" s="3" t="s">
        <v>11</v>
      </c>
      <c r="C24" s="3" t="s">
        <v>557</v>
      </c>
      <c r="D24" s="4">
        <v>31</v>
      </c>
    </row>
    <row r="25" ht="13.5" customHeight="1" spans="1:4">
      <c r="A25" s="2">
        <v>42280</v>
      </c>
      <c r="B25" s="3" t="s">
        <v>11</v>
      </c>
      <c r="C25" s="3" t="s">
        <v>459</v>
      </c>
      <c r="D25" s="4">
        <v>8.3</v>
      </c>
    </row>
    <row r="26" ht="13.5" customHeight="1" spans="1:4">
      <c r="A26" s="2">
        <v>42290</v>
      </c>
      <c r="B26" s="3" t="s">
        <v>11</v>
      </c>
      <c r="C26" s="3" t="s">
        <v>558</v>
      </c>
      <c r="D26" s="4">
        <v>20.3</v>
      </c>
    </row>
    <row r="27" ht="13.5" customHeight="1" spans="1:4">
      <c r="A27" s="2">
        <v>42286</v>
      </c>
      <c r="B27" s="3" t="s">
        <v>11</v>
      </c>
      <c r="C27" s="3" t="s">
        <v>559</v>
      </c>
      <c r="D27" s="4">
        <v>13.8</v>
      </c>
    </row>
    <row r="28" ht="13.5" customHeight="1" spans="1:4">
      <c r="A28" s="2">
        <v>42295</v>
      </c>
      <c r="B28" s="5" t="s">
        <v>11</v>
      </c>
      <c r="C28" s="3" t="s">
        <v>557</v>
      </c>
      <c r="D28" s="4">
        <v>25</v>
      </c>
    </row>
    <row r="29" ht="13.5" customHeight="1" spans="1:4">
      <c r="A29" s="2">
        <v>42294</v>
      </c>
      <c r="B29" s="3" t="s">
        <v>11</v>
      </c>
      <c r="C29" s="3" t="s">
        <v>560</v>
      </c>
      <c r="D29" s="4">
        <v>23</v>
      </c>
    </row>
    <row r="30" ht="13.5" customHeight="1" spans="1:4">
      <c r="A30" s="2">
        <v>42282</v>
      </c>
      <c r="B30" s="3" t="s">
        <v>11</v>
      </c>
      <c r="C30" s="3" t="s">
        <v>246</v>
      </c>
      <c r="D30" s="4">
        <v>23.15</v>
      </c>
    </row>
    <row r="31" ht="13.5" customHeight="1" spans="1:4">
      <c r="A31" s="2">
        <v>42289</v>
      </c>
      <c r="B31" s="3" t="s">
        <v>11</v>
      </c>
      <c r="C31" s="3" t="s">
        <v>246</v>
      </c>
      <c r="D31" s="4">
        <v>4.9</v>
      </c>
    </row>
    <row r="32" ht="13.5" customHeight="1" spans="1:4">
      <c r="A32" s="2">
        <v>42295</v>
      </c>
      <c r="B32" s="3" t="s">
        <v>11</v>
      </c>
      <c r="C32" s="3" t="s">
        <v>561</v>
      </c>
      <c r="D32" s="4">
        <v>32.5</v>
      </c>
    </row>
    <row r="33" ht="13.5" customHeight="1" spans="1:4">
      <c r="A33" s="2">
        <v>42288</v>
      </c>
      <c r="B33" s="3" t="s">
        <v>11</v>
      </c>
      <c r="C33" s="3" t="s">
        <v>557</v>
      </c>
      <c r="D33" s="4">
        <v>20</v>
      </c>
    </row>
    <row r="34" ht="13.5" customHeight="1" spans="1:4">
      <c r="A34" s="2">
        <v>42301</v>
      </c>
      <c r="B34" s="3" t="s">
        <v>11</v>
      </c>
      <c r="C34" s="3" t="s">
        <v>249</v>
      </c>
      <c r="D34" s="4">
        <v>18.4</v>
      </c>
    </row>
    <row r="35" ht="13.5" customHeight="1" spans="1:4">
      <c r="A35" s="2">
        <v>42302</v>
      </c>
      <c r="B35" s="3" t="s">
        <v>11</v>
      </c>
      <c r="C35" s="3" t="s">
        <v>493</v>
      </c>
      <c r="D35" s="4">
        <v>15</v>
      </c>
    </row>
    <row r="36" ht="13.5" customHeight="1" spans="1:4">
      <c r="A36" s="2">
        <v>42300</v>
      </c>
      <c r="B36" s="3" t="s">
        <v>11</v>
      </c>
      <c r="C36" s="3" t="s">
        <v>562</v>
      </c>
      <c r="D36" s="4">
        <v>24.9</v>
      </c>
    </row>
    <row r="37" ht="13.5" customHeight="1" spans="1:4">
      <c r="A37" s="2">
        <v>42303</v>
      </c>
      <c r="B37" s="3" t="s">
        <v>11</v>
      </c>
      <c r="C37" s="3" t="s">
        <v>563</v>
      </c>
      <c r="D37" s="4">
        <v>18</v>
      </c>
    </row>
    <row r="38" ht="13.5" customHeight="1" spans="1:4">
      <c r="A38" s="2">
        <v>42302</v>
      </c>
      <c r="B38" s="3" t="s">
        <v>11</v>
      </c>
      <c r="C38" s="3" t="s">
        <v>557</v>
      </c>
      <c r="D38" s="4">
        <v>25</v>
      </c>
    </row>
    <row r="39" ht="13.5" customHeight="1" spans="1:4">
      <c r="A39" s="2">
        <v>42301</v>
      </c>
      <c r="B39" s="3" t="s">
        <v>11</v>
      </c>
      <c r="C39" s="3" t="s">
        <v>249</v>
      </c>
      <c r="D39" s="4">
        <v>15</v>
      </c>
    </row>
    <row r="40" ht="13.5" customHeight="1" spans="1:4">
      <c r="A40" s="2">
        <v>42307</v>
      </c>
      <c r="B40" s="3" t="s">
        <v>11</v>
      </c>
      <c r="C40" s="3" t="s">
        <v>564</v>
      </c>
      <c r="D40" s="4">
        <v>33.55</v>
      </c>
    </row>
    <row r="41" ht="13.5" customHeight="1" spans="1:4">
      <c r="A41" s="2">
        <v>42280</v>
      </c>
      <c r="B41" s="3" t="s">
        <v>68</v>
      </c>
      <c r="C41" s="3" t="s">
        <v>504</v>
      </c>
      <c r="D41" s="4">
        <v>20.4</v>
      </c>
    </row>
    <row r="42" ht="13.5" customHeight="1" spans="1:4">
      <c r="A42" s="2">
        <v>42280</v>
      </c>
      <c r="B42" s="3" t="s">
        <v>68</v>
      </c>
      <c r="C42" s="3" t="s">
        <v>19</v>
      </c>
      <c r="D42" s="4">
        <v>45.3</v>
      </c>
    </row>
    <row r="43" ht="13.5" customHeight="1" spans="1:4">
      <c r="A43" s="2">
        <v>42282</v>
      </c>
      <c r="B43" s="3" t="s">
        <v>68</v>
      </c>
      <c r="C43" s="3" t="s">
        <v>20</v>
      </c>
      <c r="D43" s="4">
        <v>57.65</v>
      </c>
    </row>
    <row r="44" ht="13.5" customHeight="1" spans="1:4">
      <c r="A44" s="2">
        <v>42285</v>
      </c>
      <c r="B44" s="3" t="s">
        <v>68</v>
      </c>
      <c r="C44" s="3" t="s">
        <v>539</v>
      </c>
      <c r="D44" s="4">
        <v>10.5</v>
      </c>
    </row>
    <row r="45" ht="13.5" customHeight="1" spans="1:4">
      <c r="A45" s="2">
        <v>42287</v>
      </c>
      <c r="B45" s="3" t="s">
        <v>68</v>
      </c>
      <c r="C45" s="3" t="s">
        <v>19</v>
      </c>
      <c r="D45" s="4">
        <v>12.5</v>
      </c>
    </row>
    <row r="46" ht="13.5" customHeight="1" spans="1:4">
      <c r="A46" s="2">
        <v>42289</v>
      </c>
      <c r="B46" s="3" t="s">
        <v>68</v>
      </c>
      <c r="C46" s="3" t="s">
        <v>565</v>
      </c>
      <c r="D46" s="4">
        <v>9</v>
      </c>
    </row>
    <row r="47" ht="13.5" customHeight="1" spans="1:4">
      <c r="A47" s="2">
        <v>42287</v>
      </c>
      <c r="B47" s="3" t="s">
        <v>68</v>
      </c>
      <c r="C47" s="3" t="s">
        <v>20</v>
      </c>
      <c r="D47" s="4">
        <v>34.75</v>
      </c>
    </row>
    <row r="48" ht="13.5" customHeight="1" spans="1:4">
      <c r="A48" s="2">
        <v>42294</v>
      </c>
      <c r="B48" s="3" t="s">
        <v>68</v>
      </c>
      <c r="C48" s="3" t="s">
        <v>20</v>
      </c>
      <c r="D48" s="4">
        <v>61.25</v>
      </c>
    </row>
    <row r="49" ht="13.5" customHeight="1" spans="1:4">
      <c r="A49" s="2">
        <v>42278</v>
      </c>
      <c r="B49" s="3" t="s">
        <v>68</v>
      </c>
      <c r="C49" s="3" t="s">
        <v>539</v>
      </c>
      <c r="D49" s="4">
        <v>10.5</v>
      </c>
    </row>
    <row r="50" ht="13.5" customHeight="1" spans="1:4">
      <c r="A50" s="2">
        <v>42290</v>
      </c>
      <c r="B50" s="3" t="s">
        <v>68</v>
      </c>
      <c r="C50" s="3" t="s">
        <v>538</v>
      </c>
      <c r="D50" s="4">
        <v>10.65</v>
      </c>
    </row>
    <row r="51" ht="13.5" customHeight="1" spans="1:4">
      <c r="A51" s="2">
        <v>42308</v>
      </c>
      <c r="B51" s="3" t="s">
        <v>68</v>
      </c>
      <c r="C51" s="3" t="s">
        <v>20</v>
      </c>
      <c r="D51" s="4">
        <v>93.6</v>
      </c>
    </row>
    <row r="52" ht="13.5" customHeight="1" spans="1:4">
      <c r="A52" s="2">
        <v>42300</v>
      </c>
      <c r="B52" s="3" t="s">
        <v>68</v>
      </c>
      <c r="C52" s="3" t="s">
        <v>372</v>
      </c>
      <c r="D52" s="4">
        <v>20</v>
      </c>
    </row>
    <row r="53" ht="13.5" customHeight="1" spans="1:4">
      <c r="A53" s="2">
        <v>42301</v>
      </c>
      <c r="B53" s="3" t="s">
        <v>68</v>
      </c>
      <c r="C53" s="3" t="s">
        <v>19</v>
      </c>
      <c r="D53" s="4">
        <v>32.05</v>
      </c>
    </row>
    <row r="54" ht="13.5" customHeight="1" spans="1:4">
      <c r="A54" s="2">
        <v>42308</v>
      </c>
      <c r="B54" s="3" t="s">
        <v>68</v>
      </c>
      <c r="C54" s="3" t="s">
        <v>218</v>
      </c>
      <c r="D54" s="4">
        <v>75.95</v>
      </c>
    </row>
    <row r="55" ht="13.5" customHeight="1" spans="1:4">
      <c r="A55" s="2">
        <v>42301</v>
      </c>
      <c r="B55" s="3" t="s">
        <v>68</v>
      </c>
      <c r="C55" s="3" t="s">
        <v>20</v>
      </c>
      <c r="D55" s="4">
        <v>98.8</v>
      </c>
    </row>
    <row r="56" ht="13.5" customHeight="1" spans="1:4">
      <c r="A56" s="2">
        <v>42295</v>
      </c>
      <c r="B56" s="3" t="s">
        <v>68</v>
      </c>
      <c r="C56" s="3" t="s">
        <v>19</v>
      </c>
      <c r="D56" s="4">
        <v>14.35</v>
      </c>
    </row>
    <row r="57" ht="13.5" customHeight="1" spans="1:4">
      <c r="A57" s="2">
        <v>42300</v>
      </c>
      <c r="B57" s="3" t="s">
        <v>197</v>
      </c>
      <c r="C57" s="3" t="s">
        <v>566</v>
      </c>
      <c r="D57" s="4">
        <v>609.9</v>
      </c>
    </row>
    <row r="58" ht="13.5" customHeight="1" spans="1:4">
      <c r="A58" s="2">
        <v>42307</v>
      </c>
      <c r="B58" s="3" t="s">
        <v>197</v>
      </c>
      <c r="C58" s="3" t="s">
        <v>567</v>
      </c>
      <c r="D58" s="4">
        <v>104.85</v>
      </c>
    </row>
    <row r="59" ht="13.5" customHeight="1" spans="1:4">
      <c r="A59" s="2">
        <v>42307</v>
      </c>
      <c r="B59" s="3" t="s">
        <v>197</v>
      </c>
      <c r="C59" s="3" t="s">
        <v>566</v>
      </c>
      <c r="D59" s="4">
        <v>87</v>
      </c>
    </row>
    <row r="60" ht="13.5" customHeight="1" spans="1:4">
      <c r="A60" s="2">
        <v>42336</v>
      </c>
      <c r="B60" s="3" t="s">
        <v>197</v>
      </c>
      <c r="C60" s="3" t="s">
        <v>568</v>
      </c>
      <c r="D60" s="4">
        <v>37.7</v>
      </c>
    </row>
    <row r="61" ht="13.5" customHeight="1" spans="1:4">
      <c r="A61" s="2">
        <v>42278</v>
      </c>
      <c r="B61" s="3" t="s">
        <v>125</v>
      </c>
      <c r="C61" s="3" t="s">
        <v>259</v>
      </c>
      <c r="D61" s="4">
        <v>240</v>
      </c>
    </row>
    <row r="62" ht="13.5" customHeight="1" spans="1:4">
      <c r="A62" s="2">
        <v>42278</v>
      </c>
      <c r="B62" s="3" t="s">
        <v>125</v>
      </c>
      <c r="C62" s="3" t="s">
        <v>569</v>
      </c>
      <c r="D62" s="4">
        <v>456</v>
      </c>
    </row>
    <row r="63" ht="13.5" customHeight="1" spans="1:4">
      <c r="A63" s="2">
        <v>42296</v>
      </c>
      <c r="B63" s="3" t="s">
        <v>125</v>
      </c>
      <c r="C63" s="3" t="s">
        <v>570</v>
      </c>
      <c r="D63" s="4">
        <v>69</v>
      </c>
    </row>
    <row r="64" ht="13.5" customHeight="1" spans="1:4">
      <c r="A64" s="2">
        <v>42308</v>
      </c>
      <c r="B64" s="3" t="s">
        <v>125</v>
      </c>
      <c r="C64" s="3" t="s">
        <v>509</v>
      </c>
      <c r="D64" s="4">
        <v>27.75</v>
      </c>
    </row>
    <row r="65" ht="13.5" customHeight="1" spans="1:4">
      <c r="A65" s="2">
        <v>42278</v>
      </c>
      <c r="B65" s="3" t="s">
        <v>163</v>
      </c>
      <c r="C65" s="3" t="s">
        <v>571</v>
      </c>
      <c r="D65" s="4">
        <v>40</v>
      </c>
    </row>
    <row r="66" ht="13.5" customHeight="1" spans="1:4">
      <c r="A66" s="2">
        <v>42301</v>
      </c>
      <c r="B66" s="3" t="s">
        <v>134</v>
      </c>
      <c r="C66" s="3" t="s">
        <v>572</v>
      </c>
      <c r="D66" s="4">
        <v>82.1</v>
      </c>
    </row>
    <row r="67" ht="13.5" customHeight="1" spans="1:4">
      <c r="A67" s="2">
        <v>42295</v>
      </c>
      <c r="B67" s="3" t="s">
        <v>34</v>
      </c>
      <c r="C67" s="3" t="s">
        <v>81</v>
      </c>
      <c r="D67" s="4">
        <v>21.45</v>
      </c>
    </row>
    <row r="68" ht="13.5" customHeight="1" spans="1:4">
      <c r="A68" s="2">
        <v>42308</v>
      </c>
      <c r="B68" s="3" t="s">
        <v>34</v>
      </c>
      <c r="C68" s="3" t="s">
        <v>81</v>
      </c>
      <c r="D68" s="4">
        <v>19.5</v>
      </c>
    </row>
    <row r="69" ht="13.5" customHeight="1" spans="1:4">
      <c r="A69" s="2">
        <v>42278</v>
      </c>
      <c r="B69" s="3" t="s">
        <v>36</v>
      </c>
      <c r="C69" s="3" t="s">
        <v>37</v>
      </c>
      <c r="D69" s="4">
        <v>600</v>
      </c>
    </row>
    <row r="70" ht="13.5" customHeight="1" spans="1:4">
      <c r="A70" s="2">
        <v>42278</v>
      </c>
      <c r="B70" s="3" t="s">
        <v>36</v>
      </c>
      <c r="C70" s="3" t="s">
        <v>38</v>
      </c>
      <c r="D70" s="4">
        <v>400</v>
      </c>
    </row>
    <row r="71" ht="13.5" customHeight="1" spans="1:4">
      <c r="A71" s="2">
        <v>42294</v>
      </c>
      <c r="B71" s="3" t="s">
        <v>36</v>
      </c>
      <c r="C71" s="3" t="s">
        <v>573</v>
      </c>
      <c r="D71" s="4">
        <v>68</v>
      </c>
    </row>
    <row r="72" ht="13.5" customHeight="1" spans="1:4">
      <c r="A72" s="2">
        <v>42308</v>
      </c>
      <c r="B72" s="3" t="s">
        <v>36</v>
      </c>
      <c r="C72" s="3" t="s">
        <v>574</v>
      </c>
      <c r="D72" s="4">
        <v>67.2</v>
      </c>
    </row>
    <row r="73" ht="13.5" customHeight="1" spans="1:4">
      <c r="A73" s="2">
        <v>42308</v>
      </c>
      <c r="B73" s="3" t="s">
        <v>36</v>
      </c>
      <c r="C73" s="3" t="s">
        <v>575</v>
      </c>
      <c r="D73" s="4">
        <v>54</v>
      </c>
    </row>
    <row r="74" ht="13.5" customHeight="1" spans="1:4">
      <c r="A74" s="2">
        <v>42308</v>
      </c>
      <c r="B74" s="3" t="s">
        <v>36</v>
      </c>
      <c r="C74" s="3" t="s">
        <v>428</v>
      </c>
      <c r="D74" s="4">
        <v>17.5</v>
      </c>
    </row>
    <row r="75" ht="13.5" customHeight="1" spans="1:4">
      <c r="A75" s="2">
        <v>42278</v>
      </c>
      <c r="B75" s="3" t="s">
        <v>39</v>
      </c>
      <c r="C75" s="3" t="s">
        <v>42</v>
      </c>
      <c r="D75" s="4">
        <v>90</v>
      </c>
    </row>
    <row r="76" ht="13.5" customHeight="1" spans="1:4">
      <c r="A76" s="2">
        <v>42278</v>
      </c>
      <c r="B76" s="3" t="s">
        <v>39</v>
      </c>
      <c r="C76" s="3" t="s">
        <v>520</v>
      </c>
      <c r="D76" s="4">
        <v>90</v>
      </c>
    </row>
    <row r="77" ht="13.5" customHeight="1" spans="1:4">
      <c r="A77" s="2">
        <v>42282</v>
      </c>
      <c r="B77" s="3" t="s">
        <v>39</v>
      </c>
      <c r="C77" s="3" t="s">
        <v>83</v>
      </c>
      <c r="D77" s="4">
        <v>126.65</v>
      </c>
    </row>
    <row r="78" ht="13.5" customHeight="1" spans="1:4">
      <c r="A78" s="2">
        <v>42284</v>
      </c>
      <c r="B78" s="3" t="s">
        <v>39</v>
      </c>
      <c r="C78" s="3" t="s">
        <v>83</v>
      </c>
      <c r="D78" s="4">
        <v>75.16</v>
      </c>
    </row>
    <row r="79" ht="13.5" customHeight="1" spans="1:4">
      <c r="A79" s="2">
        <v>42294</v>
      </c>
      <c r="B79" s="3" t="s">
        <v>39</v>
      </c>
      <c r="C79" s="3" t="s">
        <v>101</v>
      </c>
      <c r="D79" s="4">
        <v>50</v>
      </c>
    </row>
    <row r="80" ht="13.5" customHeight="1" spans="1:4">
      <c r="A80" s="2">
        <v>42300</v>
      </c>
      <c r="B80" s="3" t="s">
        <v>39</v>
      </c>
      <c r="C80" s="3" t="s">
        <v>83</v>
      </c>
      <c r="D80" s="4">
        <v>73.54</v>
      </c>
    </row>
    <row r="81" ht="13.5" customHeight="1" spans="1:4">
      <c r="A81" s="2">
        <v>42294</v>
      </c>
      <c r="B81" s="3" t="s">
        <v>39</v>
      </c>
      <c r="C81" s="3" t="s">
        <v>83</v>
      </c>
      <c r="D81" s="4">
        <v>49</v>
      </c>
    </row>
    <row r="82" ht="13.5" customHeight="1" spans="1:4">
      <c r="A82" s="2">
        <v>42265</v>
      </c>
      <c r="B82" s="3" t="s">
        <v>375</v>
      </c>
      <c r="C82" s="3" t="s">
        <v>547</v>
      </c>
      <c r="D82" s="4">
        <v>200</v>
      </c>
    </row>
    <row r="83" ht="13.5" customHeight="1" spans="1:4">
      <c r="A83" s="2">
        <v>42266</v>
      </c>
      <c r="B83" s="3" t="s">
        <v>375</v>
      </c>
      <c r="C83" s="3" t="s">
        <v>548</v>
      </c>
      <c r="D83" s="4">
        <v>44</v>
      </c>
    </row>
    <row r="84" ht="13.5" customHeight="1" spans="1:4">
      <c r="A84" s="2">
        <v>42267</v>
      </c>
      <c r="B84" s="3" t="s">
        <v>375</v>
      </c>
      <c r="C84" s="3" t="s">
        <v>549</v>
      </c>
      <c r="D84" s="4">
        <v>44</v>
      </c>
    </row>
    <row r="85" ht="13.5" customHeight="1" spans="1:4">
      <c r="A85" s="2">
        <v>42268</v>
      </c>
      <c r="B85" s="3" t="s">
        <v>375</v>
      </c>
      <c r="C85" s="3" t="s">
        <v>550</v>
      </c>
      <c r="D85" s="4">
        <v>50</v>
      </c>
    </row>
    <row r="86" ht="13.5" customHeight="1" spans="1:4">
      <c r="A86" s="2"/>
      <c r="D86" s="4"/>
    </row>
    <row r="87" ht="13.5" customHeight="1" spans="1:4">
      <c r="A87" s="2"/>
      <c r="D87" s="4"/>
    </row>
    <row r="88" ht="13.5" customHeight="1" spans="1:4">
      <c r="A88" s="2"/>
      <c r="D88" s="4"/>
    </row>
    <row r="89" ht="13.5" customHeight="1" spans="1:4">
      <c r="A89" s="2"/>
      <c r="D89" s="4"/>
    </row>
    <row r="90" ht="13.5" customHeight="1" spans="1:4">
      <c r="A90" s="2"/>
      <c r="D90" s="4"/>
    </row>
    <row r="91" ht="13.5" customHeight="1" spans="1:4">
      <c r="A91" s="2"/>
      <c r="D91" s="4"/>
    </row>
    <row r="92" ht="13.5" customHeight="1" spans="1:4">
      <c r="A92" s="2"/>
      <c r="D92" s="4"/>
    </row>
    <row r="93" ht="13.5" customHeight="1" spans="1:4">
      <c r="A93" s="21"/>
      <c r="D93" s="4">
        <f>SUM(D2:D91)</f>
        <v>6635.8</v>
      </c>
    </row>
    <row r="94" ht="13.5" customHeight="1" spans="1:1">
      <c r="A94" s="21"/>
    </row>
    <row r="95" ht="13.5" customHeight="1" spans="1:1">
      <c r="A95" s="21"/>
    </row>
    <row r="96" ht="13.5" customHeight="1" spans="1:1">
      <c r="A96" s="21"/>
    </row>
    <row r="97" ht="13.5" customHeight="1" spans="1:1">
      <c r="A97" s="21"/>
    </row>
    <row r="98" ht="13.5" customHeight="1" spans="1:1">
      <c r="A98" s="21"/>
    </row>
    <row r="99" ht="13.5" customHeight="1" spans="1:1">
      <c r="A99" s="21"/>
    </row>
    <row r="100" ht="13.5" customHeight="1" spans="1:1">
      <c r="A100" s="21"/>
    </row>
    <row r="101" ht="13.5" customHeight="1" spans="1:1">
      <c r="A101" s="21"/>
    </row>
    <row r="102" ht="13.5" customHeight="1" spans="1:1">
      <c r="A102" s="21"/>
    </row>
    <row r="103" ht="13.5" customHeight="1" spans="1:1">
      <c r="A103" s="21"/>
    </row>
    <row r="104" ht="13.5" customHeight="1" spans="1:1">
      <c r="A104" s="21"/>
    </row>
    <row r="105" ht="13.5" customHeight="1" spans="1:1">
      <c r="A105" s="21"/>
    </row>
    <row r="106" ht="13.5" customHeight="1" spans="1:1">
      <c r="A106" s="21"/>
    </row>
    <row r="107" ht="13.5" customHeight="1" spans="1:1">
      <c r="A107" s="21"/>
    </row>
    <row r="108" ht="13.5" customHeight="1" spans="1:1">
      <c r="A108" s="21"/>
    </row>
    <row r="109" ht="13.5" customHeight="1" spans="1:1">
      <c r="A109" s="21"/>
    </row>
    <row r="110" ht="13.5" customHeight="1" spans="1:1">
      <c r="A110" s="21"/>
    </row>
    <row r="111" ht="13.5" customHeight="1" spans="1:1">
      <c r="A111" s="21"/>
    </row>
    <row r="112" ht="13.5" customHeight="1" spans="1:1">
      <c r="A112" s="21"/>
    </row>
    <row r="113" ht="13.5" customHeight="1" spans="1:1">
      <c r="A113" s="21"/>
    </row>
    <row r="114" ht="13.5" customHeight="1" spans="1:1">
      <c r="A114" s="21"/>
    </row>
    <row r="115" ht="13.5" customHeight="1" spans="1:1">
      <c r="A115" s="21"/>
    </row>
    <row r="116" ht="13.5" customHeight="1" spans="1:1">
      <c r="A116" s="21"/>
    </row>
    <row r="117" ht="13.5" customHeight="1" spans="1:1">
      <c r="A117" s="21"/>
    </row>
    <row r="118" ht="13.5" customHeight="1" spans="1:1">
      <c r="A118" s="21"/>
    </row>
    <row r="119" ht="13.5" customHeight="1" spans="1:1">
      <c r="A119" s="21"/>
    </row>
    <row r="120" ht="13.5" customHeight="1" spans="1:1">
      <c r="A120" s="21"/>
    </row>
    <row r="121" ht="13.5" customHeight="1" spans="1:1">
      <c r="A121" s="21"/>
    </row>
    <row r="122" ht="13.5" customHeight="1" spans="1:1">
      <c r="A122" s="21"/>
    </row>
    <row r="123" ht="13.5" customHeight="1" spans="1:1">
      <c r="A123" s="21"/>
    </row>
    <row r="124" ht="13.5" customHeight="1" spans="1:1">
      <c r="A124" s="21"/>
    </row>
    <row r="125" ht="13.5" customHeight="1" spans="1:1">
      <c r="A125" s="21"/>
    </row>
    <row r="126" ht="13.5" customHeight="1" spans="1:1">
      <c r="A126" s="21"/>
    </row>
    <row r="127" ht="13.5" customHeight="1" spans="1:1">
      <c r="A127" s="21"/>
    </row>
    <row r="128" ht="13.5" customHeight="1" spans="1:1">
      <c r="A128" s="21"/>
    </row>
    <row r="129" ht="13.5" customHeight="1" spans="1:1">
      <c r="A129" s="21"/>
    </row>
    <row r="130" ht="13.5" customHeight="1" spans="1:1">
      <c r="A130" s="21"/>
    </row>
    <row r="131" ht="13.5" customHeight="1" spans="1:1">
      <c r="A131" s="21"/>
    </row>
    <row r="132" ht="13.5" customHeight="1" spans="1:1">
      <c r="A132" s="21"/>
    </row>
    <row r="133" ht="13.5" customHeight="1" spans="1:1">
      <c r="A133" s="21"/>
    </row>
    <row r="134" ht="13.5" customHeight="1" spans="1:1">
      <c r="A134" s="21"/>
    </row>
    <row r="135" ht="13.5" customHeight="1" spans="1:1">
      <c r="A135" s="21"/>
    </row>
    <row r="136" ht="13.5" customHeight="1" spans="1:1">
      <c r="A136" s="21"/>
    </row>
    <row r="137" ht="13.5" customHeight="1" spans="1:1">
      <c r="A137" s="21"/>
    </row>
    <row r="138" ht="13.5" customHeight="1" spans="1:1">
      <c r="A138" s="21"/>
    </row>
    <row r="139" ht="13.5" customHeight="1" spans="1:1">
      <c r="A139" s="21"/>
    </row>
    <row r="140" ht="13.5" customHeight="1" spans="1:1">
      <c r="A140" s="21"/>
    </row>
    <row r="141" ht="13.5" customHeight="1" spans="1:1">
      <c r="A141" s="21"/>
    </row>
    <row r="142" ht="13.5" customHeight="1" spans="1:1">
      <c r="A142" s="21"/>
    </row>
    <row r="143" ht="13.5" customHeight="1" spans="1:1">
      <c r="A143" s="21"/>
    </row>
    <row r="144" ht="13.5" customHeight="1" spans="1:1">
      <c r="A144" s="21"/>
    </row>
    <row r="145" ht="13.5" customHeight="1" spans="1:1">
      <c r="A145" s="21"/>
    </row>
    <row r="146" ht="13.5" customHeight="1" spans="1:1">
      <c r="A146" s="21"/>
    </row>
    <row r="147" ht="13.5" customHeight="1" spans="1:1">
      <c r="A147" s="21"/>
    </row>
    <row r="148" ht="13.5" customHeight="1" spans="1:1">
      <c r="A148" s="21"/>
    </row>
    <row r="149" ht="13.5" customHeight="1" spans="1:1">
      <c r="A149" s="21"/>
    </row>
    <row r="150" ht="13.5" customHeight="1" spans="1:1">
      <c r="A150" s="21"/>
    </row>
    <row r="151" ht="13.5" customHeight="1" spans="1:1">
      <c r="A151" s="21"/>
    </row>
    <row r="152" ht="13.5" customHeight="1" spans="1:1">
      <c r="A152" s="21"/>
    </row>
    <row r="153" ht="13.5" customHeight="1" spans="1:1">
      <c r="A153" s="21"/>
    </row>
    <row r="154" ht="13.5" customHeight="1" spans="1:1">
      <c r="A154" s="21"/>
    </row>
    <row r="155" ht="13.5" customHeight="1" spans="1:1">
      <c r="A155" s="21"/>
    </row>
    <row r="156" ht="13.5" customHeight="1" spans="1:1">
      <c r="A156" s="21"/>
    </row>
    <row r="157" ht="13.5" customHeight="1" spans="1:1">
      <c r="A157" s="21"/>
    </row>
    <row r="158" ht="13.5" customHeight="1" spans="1:1">
      <c r="A158" s="21"/>
    </row>
    <row r="159" ht="13.5" customHeight="1" spans="1:1">
      <c r="A159" s="21"/>
    </row>
    <row r="160" ht="13.5" customHeight="1" spans="1:1">
      <c r="A160" s="21"/>
    </row>
    <row r="161" ht="13.5" customHeight="1" spans="1:1">
      <c r="A161" s="21"/>
    </row>
    <row r="162" ht="13.5" customHeight="1" spans="1:1">
      <c r="A162" s="21"/>
    </row>
    <row r="163" ht="13.5" customHeight="1" spans="1:1">
      <c r="A163" s="21"/>
    </row>
    <row r="164" ht="13.5" customHeight="1" spans="1:1">
      <c r="A164" s="21"/>
    </row>
    <row r="165" ht="13.5" customHeight="1" spans="1:1">
      <c r="A165" s="21"/>
    </row>
    <row r="166" ht="13.5" customHeight="1" spans="1:1">
      <c r="A166" s="21"/>
    </row>
    <row r="167" ht="13.5" customHeight="1" spans="1:1">
      <c r="A167" s="21"/>
    </row>
    <row r="168" ht="13.5" customHeight="1" spans="1:1">
      <c r="A168" s="21"/>
    </row>
    <row r="169" ht="13.5" customHeight="1" spans="1:1">
      <c r="A169" s="21"/>
    </row>
    <row r="170" ht="13.5" customHeight="1" spans="1:1">
      <c r="A170" s="21"/>
    </row>
    <row r="171" ht="13.5" customHeight="1" spans="1:1">
      <c r="A171" s="21"/>
    </row>
    <row r="172" ht="13.5" customHeight="1" spans="1:1">
      <c r="A172" s="21"/>
    </row>
    <row r="173" ht="13.5" customHeight="1" spans="1:1">
      <c r="A173" s="21"/>
    </row>
    <row r="174" ht="13.5" customHeight="1" spans="1:1">
      <c r="A174" s="21"/>
    </row>
    <row r="175" ht="13.5" customHeight="1" spans="1:1">
      <c r="A175" s="21"/>
    </row>
    <row r="176" ht="13.5" customHeight="1" spans="1:1">
      <c r="A176" s="21"/>
    </row>
    <row r="177" ht="13.5" customHeight="1" spans="1:1">
      <c r="A177" s="21"/>
    </row>
    <row r="178" ht="13.5" customHeight="1" spans="1:1">
      <c r="A178" s="21"/>
    </row>
    <row r="179" ht="13.5" customHeight="1" spans="1:1">
      <c r="A179" s="21"/>
    </row>
    <row r="180" ht="13.5" customHeight="1" spans="1:1">
      <c r="A180" s="21"/>
    </row>
    <row r="181" ht="13.5" customHeight="1" spans="1:1">
      <c r="A181" s="21"/>
    </row>
    <row r="182" ht="13.5" customHeight="1" spans="1:1">
      <c r="A182" s="21"/>
    </row>
    <row r="183" ht="13.5" customHeight="1" spans="1:1">
      <c r="A183" s="21"/>
    </row>
    <row r="184" ht="13.5" customHeight="1" spans="1:1">
      <c r="A184" s="21"/>
    </row>
    <row r="185" ht="13.5" customHeight="1" spans="1:1">
      <c r="A185" s="21"/>
    </row>
    <row r="186" ht="13.5" customHeight="1" spans="1:1">
      <c r="A186" s="21"/>
    </row>
    <row r="187" ht="13.5" customHeight="1" spans="1:1">
      <c r="A187" s="21"/>
    </row>
    <row r="188" ht="13.5" customHeight="1" spans="1:1">
      <c r="A188" s="21"/>
    </row>
    <row r="189" ht="13.5" customHeight="1" spans="1:1">
      <c r="A189" s="21"/>
    </row>
    <row r="190" ht="13.5" customHeight="1" spans="1:1">
      <c r="A190" s="21"/>
    </row>
    <row r="191" ht="13.5" customHeight="1" spans="1:1">
      <c r="A191" s="21"/>
    </row>
    <row r="192" ht="13.5" customHeight="1" spans="1:1">
      <c r="A192" s="21"/>
    </row>
    <row r="193" ht="13.5" customHeight="1" spans="1:1">
      <c r="A193" s="21"/>
    </row>
    <row r="194" ht="13.5" customHeight="1" spans="1:1">
      <c r="A194" s="21"/>
    </row>
    <row r="195" ht="13.5" customHeight="1" spans="1:1">
      <c r="A195" s="21"/>
    </row>
    <row r="196" ht="13.5" customHeight="1" spans="1:1">
      <c r="A196" s="21"/>
    </row>
    <row r="197" ht="13.5" customHeight="1" spans="1:1">
      <c r="A197" s="21"/>
    </row>
    <row r="198" ht="13.5" customHeight="1" spans="1:1">
      <c r="A198" s="21"/>
    </row>
    <row r="199" ht="13.5" customHeight="1" spans="1:1">
      <c r="A199" s="21"/>
    </row>
    <row r="200" ht="13.5" customHeight="1" spans="1:1">
      <c r="A200" s="21"/>
    </row>
    <row r="201" ht="13.5" customHeight="1" spans="1:1">
      <c r="A201" s="21"/>
    </row>
    <row r="202" ht="13.5" customHeight="1" spans="1:1">
      <c r="A202" s="21"/>
    </row>
    <row r="203" ht="13.5" customHeight="1" spans="1:1">
      <c r="A203" s="21"/>
    </row>
    <row r="204" ht="13.5" customHeight="1" spans="1:1">
      <c r="A204" s="21"/>
    </row>
    <row r="205" ht="13.5" customHeight="1" spans="1:1">
      <c r="A205" s="21"/>
    </row>
    <row r="206" ht="13.5" customHeight="1" spans="1:1">
      <c r="A206" s="21"/>
    </row>
    <row r="207" ht="13.5" customHeight="1" spans="1:1">
      <c r="A207" s="21"/>
    </row>
    <row r="208" ht="13.5" customHeight="1" spans="1:1">
      <c r="A208" s="21"/>
    </row>
    <row r="209" ht="13.5" customHeight="1" spans="1:1">
      <c r="A209" s="21"/>
    </row>
    <row r="210" ht="13.5" customHeight="1" spans="1:1">
      <c r="A210" s="21"/>
    </row>
    <row r="211" ht="13.5" customHeight="1" spans="1:1">
      <c r="A211" s="21"/>
    </row>
    <row r="212" ht="13.5" customHeight="1" spans="1:1">
      <c r="A212" s="21"/>
    </row>
    <row r="213" ht="13.5" customHeight="1" spans="1:1">
      <c r="A213" s="21"/>
    </row>
    <row r="214" ht="13.5" customHeight="1" spans="1:1">
      <c r="A214" s="21"/>
    </row>
    <row r="215" ht="13.5" customHeight="1" spans="1:1">
      <c r="A215" s="21"/>
    </row>
    <row r="216" ht="13.5" customHeight="1" spans="1:1">
      <c r="A216" s="21"/>
    </row>
    <row r="217" ht="13.5" customHeight="1" spans="1:1">
      <c r="A217" s="21"/>
    </row>
    <row r="218" ht="13.5" customHeight="1" spans="1:1">
      <c r="A218" s="21"/>
    </row>
    <row r="219" ht="13.5" customHeight="1" spans="1:1">
      <c r="A219" s="21"/>
    </row>
    <row r="220" ht="13.5" customHeight="1" spans="1:1">
      <c r="A220" s="21"/>
    </row>
    <row r="221" ht="13.5" customHeight="1" spans="1:1">
      <c r="A221" s="21"/>
    </row>
    <row r="222" ht="13.5" customHeight="1" spans="1:1">
      <c r="A222" s="21"/>
    </row>
    <row r="223" ht="13.5" customHeight="1" spans="1:1">
      <c r="A223" s="21"/>
    </row>
    <row r="224" ht="13.5" customHeight="1" spans="1:1">
      <c r="A224" s="21"/>
    </row>
    <row r="225" ht="13.5" customHeight="1" spans="1:1">
      <c r="A225" s="21"/>
    </row>
    <row r="226" ht="13.5" customHeight="1" spans="1:1">
      <c r="A226" s="21"/>
    </row>
    <row r="227" ht="13.5" customHeight="1" spans="1:1">
      <c r="A227" s="21"/>
    </row>
    <row r="228" ht="13.5" customHeight="1" spans="1:1">
      <c r="A228" s="21"/>
    </row>
    <row r="229" ht="13.5" customHeight="1" spans="1:1">
      <c r="A229" s="21"/>
    </row>
    <row r="230" ht="13.5" customHeight="1" spans="1:1">
      <c r="A230" s="21"/>
    </row>
    <row r="231" ht="13.5" customHeight="1" spans="1:1">
      <c r="A231" s="21"/>
    </row>
    <row r="232" ht="13.5" customHeight="1" spans="1:1">
      <c r="A232" s="21"/>
    </row>
    <row r="233" ht="13.5" customHeight="1" spans="1:1">
      <c r="A233" s="21"/>
    </row>
    <row r="234" ht="13.5" customHeight="1" spans="1:1">
      <c r="A234" s="21"/>
    </row>
    <row r="235" ht="13.5" customHeight="1" spans="1:1">
      <c r="A235" s="21"/>
    </row>
    <row r="236" ht="13.5" customHeight="1" spans="1:1">
      <c r="A236" s="21"/>
    </row>
    <row r="237" ht="13.5" customHeight="1" spans="1:1">
      <c r="A237" s="21"/>
    </row>
    <row r="238" ht="13.5" customHeight="1" spans="1:1">
      <c r="A238" s="21"/>
    </row>
    <row r="239" ht="13.5" customHeight="1" spans="1:1">
      <c r="A239" s="21"/>
    </row>
    <row r="240" ht="13.5" customHeight="1" spans="1:1">
      <c r="A240" s="21"/>
    </row>
    <row r="241" ht="13.5" customHeight="1" spans="1:1">
      <c r="A241" s="21"/>
    </row>
    <row r="242" ht="13.5" customHeight="1" spans="1:1">
      <c r="A242" s="21"/>
    </row>
    <row r="243" ht="13.5" customHeight="1" spans="1:1">
      <c r="A243" s="21"/>
    </row>
    <row r="244" ht="13.5" customHeight="1" spans="1:1">
      <c r="A244" s="21"/>
    </row>
    <row r="245" ht="13.5" customHeight="1" spans="1:1">
      <c r="A245" s="21"/>
    </row>
    <row r="246" ht="13.5" customHeight="1" spans="1:1">
      <c r="A246" s="21"/>
    </row>
    <row r="247" ht="13.5" customHeight="1" spans="1:1">
      <c r="A247" s="21"/>
    </row>
    <row r="248" ht="13.5" customHeight="1" spans="1:1">
      <c r="A248" s="21"/>
    </row>
    <row r="249" ht="13.5" customHeight="1" spans="1:1">
      <c r="A249" s="21"/>
    </row>
    <row r="250" ht="13.5" customHeight="1" spans="1:1">
      <c r="A250" s="21"/>
    </row>
    <row r="251" ht="13.5" customHeight="1" spans="1:1">
      <c r="A251" s="21"/>
    </row>
    <row r="252" ht="13.5" customHeight="1" spans="1:1">
      <c r="A252" s="21"/>
    </row>
    <row r="253" ht="13.5" customHeight="1" spans="1:1">
      <c r="A253" s="21"/>
    </row>
    <row r="254" ht="13.5" customHeight="1" spans="1:1">
      <c r="A254" s="21"/>
    </row>
    <row r="255" ht="13.5" customHeight="1" spans="1:1">
      <c r="A255" s="21"/>
    </row>
    <row r="256" ht="13.5" customHeight="1" spans="1:1">
      <c r="A256" s="21"/>
    </row>
    <row r="257" ht="13.5" customHeight="1" spans="1:1">
      <c r="A257" s="21"/>
    </row>
    <row r="258" ht="13.5" customHeight="1" spans="1:1">
      <c r="A258" s="21"/>
    </row>
    <row r="259" ht="13.5" customHeight="1" spans="1:1">
      <c r="A259" s="21"/>
    </row>
    <row r="260" ht="13.5" customHeight="1" spans="1:1">
      <c r="A260" s="21"/>
    </row>
    <row r="261" ht="13.5" customHeight="1" spans="1:1">
      <c r="A261" s="21"/>
    </row>
    <row r="262" ht="13.5" customHeight="1" spans="1:1">
      <c r="A262" s="21"/>
    </row>
    <row r="263" ht="13.5" customHeight="1" spans="1:1">
      <c r="A263" s="21"/>
    </row>
    <row r="264" ht="13.5" customHeight="1" spans="1:1">
      <c r="A264" s="21"/>
    </row>
    <row r="265" ht="13.5" customHeight="1" spans="1:1">
      <c r="A265" s="21"/>
    </row>
    <row r="266" ht="13.5" customHeight="1" spans="1:1">
      <c r="A266" s="21"/>
    </row>
    <row r="267" ht="13.5" customHeight="1" spans="1:1">
      <c r="A267" s="21"/>
    </row>
    <row r="268" ht="13.5" customHeight="1" spans="1:1">
      <c r="A268" s="21"/>
    </row>
    <row r="269" ht="13.5" customHeight="1" spans="1:1">
      <c r="A269" s="21"/>
    </row>
    <row r="270" ht="13.5" customHeight="1" spans="1:1">
      <c r="A270" s="21"/>
    </row>
    <row r="271" ht="13.5" customHeight="1" spans="1:1">
      <c r="A271" s="21"/>
    </row>
    <row r="272" ht="13.5" customHeight="1" spans="1:1">
      <c r="A272" s="21"/>
    </row>
    <row r="273" ht="13.5" customHeight="1" spans="1:1">
      <c r="A273" s="21"/>
    </row>
    <row r="274" ht="13.5" customHeight="1" spans="1:1">
      <c r="A274" s="21"/>
    </row>
    <row r="275" ht="13.5" customHeight="1" spans="1:1">
      <c r="A275" s="21"/>
    </row>
    <row r="276" ht="13.5" customHeight="1" spans="1:1">
      <c r="A276" s="21"/>
    </row>
    <row r="277" ht="13.5" customHeight="1" spans="1:1">
      <c r="A277" s="21"/>
    </row>
    <row r="278" ht="13.5" customHeight="1" spans="1:1">
      <c r="A278" s="21"/>
    </row>
    <row r="279" ht="13.5" customHeight="1" spans="1:1">
      <c r="A279" s="21"/>
    </row>
    <row r="280" ht="13.5" customHeight="1" spans="1:1">
      <c r="A280" s="21"/>
    </row>
    <row r="281" ht="13.5" customHeight="1" spans="1:1">
      <c r="A281" s="21"/>
    </row>
    <row r="282" ht="13.5" customHeight="1" spans="1:1">
      <c r="A282" s="21"/>
    </row>
    <row r="283" ht="13.5" customHeight="1" spans="1:1">
      <c r="A283" s="21"/>
    </row>
    <row r="284" ht="13.5" customHeight="1" spans="1:1">
      <c r="A284" s="21"/>
    </row>
    <row r="285" ht="13.5" customHeight="1" spans="1:1">
      <c r="A285" s="21"/>
    </row>
    <row r="286" ht="13.5" customHeight="1" spans="1:1">
      <c r="A286" s="21"/>
    </row>
    <row r="287" ht="13.5" customHeight="1" spans="1:1">
      <c r="A287" s="21"/>
    </row>
    <row r="288" ht="13.5" customHeight="1" spans="1:1">
      <c r="A288" s="21"/>
    </row>
    <row r="289" ht="13.5" customHeight="1" spans="1:1">
      <c r="A289" s="21"/>
    </row>
    <row r="290" ht="13.5" customHeight="1" spans="1:1">
      <c r="A290" s="21"/>
    </row>
    <row r="291" ht="13.5" customHeight="1" spans="1:1">
      <c r="A291" s="21"/>
    </row>
    <row r="292" ht="13.5" customHeight="1" spans="1:1">
      <c r="A292" s="21"/>
    </row>
    <row r="293" ht="13.5" customHeight="1" spans="1:1">
      <c r="A293" s="21"/>
    </row>
    <row r="294" ht="13.5" customHeight="1" spans="1:1">
      <c r="A294" s="21"/>
    </row>
    <row r="295" ht="13.5" customHeight="1" spans="1:1">
      <c r="A295" s="21"/>
    </row>
    <row r="296" ht="13.5" customHeight="1" spans="1:1">
      <c r="A296" s="21"/>
    </row>
    <row r="297" ht="13.5" customHeight="1" spans="1:1">
      <c r="A297" s="21"/>
    </row>
    <row r="298" ht="13.5" customHeight="1" spans="1:1">
      <c r="A298" s="21"/>
    </row>
    <row r="299" ht="13.5" customHeight="1" spans="1:1">
      <c r="A299" s="21"/>
    </row>
    <row r="300" ht="13.5" customHeight="1" spans="1:1">
      <c r="A300" s="21"/>
    </row>
    <row r="301" ht="13.5" customHeight="1" spans="1:1">
      <c r="A301" s="21"/>
    </row>
    <row r="302" ht="13.5" customHeight="1" spans="1:1">
      <c r="A302" s="21"/>
    </row>
    <row r="303" ht="13.5" customHeight="1" spans="1:1">
      <c r="A303" s="21"/>
    </row>
    <row r="304" ht="13.5" customHeight="1" spans="1:1">
      <c r="A304" s="21"/>
    </row>
    <row r="305" ht="13.5" customHeight="1" spans="1:1">
      <c r="A305" s="21"/>
    </row>
    <row r="306" ht="13.5" customHeight="1" spans="1:1">
      <c r="A306" s="21"/>
    </row>
    <row r="307" ht="13.5" customHeight="1" spans="1:1">
      <c r="A307" s="21"/>
    </row>
    <row r="308" ht="13.5" customHeight="1" spans="1:1">
      <c r="A308" s="21"/>
    </row>
    <row r="309" ht="13.5" customHeight="1" spans="1:1">
      <c r="A309" s="21"/>
    </row>
    <row r="310" ht="13.5" customHeight="1" spans="1:1">
      <c r="A310" s="21"/>
    </row>
    <row r="311" ht="13.5" customHeight="1" spans="1:1">
      <c r="A311" s="21"/>
    </row>
    <row r="312" ht="13.5" customHeight="1" spans="1:1">
      <c r="A312" s="21"/>
    </row>
    <row r="313" ht="13.5" customHeight="1" spans="1:1">
      <c r="A313" s="21"/>
    </row>
    <row r="314" ht="13.5" customHeight="1" spans="1:1">
      <c r="A314" s="21"/>
    </row>
    <row r="315" ht="13.5" customHeight="1" spans="1:1">
      <c r="A315" s="21"/>
    </row>
    <row r="316" ht="13.5" customHeight="1" spans="1:1">
      <c r="A316" s="21"/>
    </row>
    <row r="317" ht="13.5" customHeight="1" spans="1:1">
      <c r="A317" s="21"/>
    </row>
    <row r="318" ht="13.5" customHeight="1" spans="1:1">
      <c r="A318" s="21"/>
    </row>
    <row r="319" ht="13.5" customHeight="1" spans="1:1">
      <c r="A319" s="21"/>
    </row>
    <row r="320" ht="13.5" customHeight="1" spans="1:1">
      <c r="A320" s="21"/>
    </row>
    <row r="321" ht="13.5" customHeight="1" spans="1:1">
      <c r="A321" s="21"/>
    </row>
    <row r="322" ht="13.5" customHeight="1" spans="1:1">
      <c r="A322" s="21"/>
    </row>
    <row r="323" ht="13.5" customHeight="1" spans="1:1">
      <c r="A323" s="21"/>
    </row>
    <row r="324" ht="13.5" customHeight="1" spans="1:1">
      <c r="A324" s="21"/>
    </row>
    <row r="325" ht="13.5" customHeight="1" spans="1:1">
      <c r="A325" s="21"/>
    </row>
    <row r="326" ht="13.5" customHeight="1" spans="1:1">
      <c r="A326" s="21"/>
    </row>
    <row r="327" ht="13.5" customHeight="1" spans="1:1">
      <c r="A327" s="21"/>
    </row>
    <row r="328" ht="13.5" customHeight="1" spans="1:1">
      <c r="A328" s="21"/>
    </row>
    <row r="329" ht="13.5" customHeight="1" spans="1:1">
      <c r="A329" s="21"/>
    </row>
    <row r="330" ht="13.5" customHeight="1" spans="1:1">
      <c r="A330" s="21"/>
    </row>
    <row r="331" ht="13.5" customHeight="1" spans="1:1">
      <c r="A331" s="21"/>
    </row>
    <row r="332" ht="13.5" customHeight="1" spans="1:1">
      <c r="A332" s="21"/>
    </row>
    <row r="333" ht="13.5" customHeight="1" spans="1:1">
      <c r="A333" s="21"/>
    </row>
    <row r="334" ht="13.5" customHeight="1" spans="1:1">
      <c r="A334" s="21"/>
    </row>
    <row r="335" ht="13.5" customHeight="1" spans="1:1">
      <c r="A335" s="21"/>
    </row>
    <row r="336" ht="13.5" customHeight="1" spans="1:1">
      <c r="A336" s="21"/>
    </row>
    <row r="337" ht="13.5" customHeight="1" spans="1:1">
      <c r="A337" s="21"/>
    </row>
    <row r="338" ht="13.5" customHeight="1" spans="1:1">
      <c r="A338" s="21"/>
    </row>
    <row r="339" ht="13.5" customHeight="1" spans="1:1">
      <c r="A339" s="21"/>
    </row>
    <row r="340" ht="13.5" customHeight="1" spans="1:1">
      <c r="A340" s="21"/>
    </row>
    <row r="341" ht="13.5" customHeight="1" spans="1:1">
      <c r="A341" s="21"/>
    </row>
    <row r="342" ht="13.5" customHeight="1" spans="1:1">
      <c r="A342" s="21"/>
    </row>
    <row r="343" ht="13.5" customHeight="1" spans="1:1">
      <c r="A343" s="21"/>
    </row>
    <row r="344" ht="13.5" customHeight="1" spans="1:1">
      <c r="A344" s="21"/>
    </row>
    <row r="345" ht="13.5" customHeight="1" spans="1:1">
      <c r="A345" s="21"/>
    </row>
    <row r="346" ht="13.5" customHeight="1" spans="1:1">
      <c r="A346" s="21"/>
    </row>
    <row r="347" ht="13.5" customHeight="1" spans="1:1">
      <c r="A347" s="21"/>
    </row>
    <row r="348" ht="13.5" customHeight="1" spans="1:1">
      <c r="A348" s="21"/>
    </row>
    <row r="349" ht="13.5" customHeight="1" spans="1:1">
      <c r="A349" s="21"/>
    </row>
    <row r="350" ht="13.5" customHeight="1" spans="1:1">
      <c r="A350" s="21"/>
    </row>
    <row r="351" ht="13.5" customHeight="1" spans="1:1">
      <c r="A351" s="21"/>
    </row>
    <row r="352" ht="13.5" customHeight="1" spans="1:1">
      <c r="A352" s="21"/>
    </row>
    <row r="353" ht="13.5" customHeight="1" spans="1:1">
      <c r="A353" s="21"/>
    </row>
    <row r="354" ht="13.5" customHeight="1" spans="1:1">
      <c r="A354" s="21"/>
    </row>
    <row r="355" ht="13.5" customHeight="1" spans="1:1">
      <c r="A355" s="21"/>
    </row>
    <row r="356" ht="13.5" customHeight="1" spans="1:1">
      <c r="A356" s="21"/>
    </row>
    <row r="357" ht="13.5" customHeight="1" spans="1:1">
      <c r="A357" s="21"/>
    </row>
    <row r="358" ht="13.5" customHeight="1" spans="1:1">
      <c r="A358" s="21"/>
    </row>
    <row r="359" ht="13.5" customHeight="1" spans="1:1">
      <c r="A359" s="21"/>
    </row>
    <row r="360" ht="13.5" customHeight="1" spans="1:1">
      <c r="A360" s="21"/>
    </row>
    <row r="361" ht="13.5" customHeight="1" spans="1:1">
      <c r="A361" s="21"/>
    </row>
    <row r="362" ht="13.5" customHeight="1" spans="1:1">
      <c r="A362" s="21"/>
    </row>
    <row r="363" ht="13.5" customHeight="1" spans="1:1">
      <c r="A363" s="21"/>
    </row>
    <row r="364" ht="13.5" customHeight="1" spans="1:1">
      <c r="A364" s="21"/>
    </row>
    <row r="365" ht="13.5" customHeight="1" spans="1:1">
      <c r="A365" s="21"/>
    </row>
    <row r="366" ht="13.5" customHeight="1" spans="1:1">
      <c r="A366" s="21"/>
    </row>
    <row r="367" ht="13.5" customHeight="1" spans="1:1">
      <c r="A367" s="21"/>
    </row>
    <row r="368" ht="13.5" customHeight="1" spans="1:1">
      <c r="A368" s="21"/>
    </row>
    <row r="369" ht="13.5" customHeight="1" spans="1:1">
      <c r="A369" s="21"/>
    </row>
    <row r="370" ht="13.5" customHeight="1" spans="1:1">
      <c r="A370" s="21"/>
    </row>
    <row r="371" ht="13.5" customHeight="1" spans="1:1">
      <c r="A371" s="21"/>
    </row>
    <row r="372" ht="13.5" customHeight="1" spans="1:1">
      <c r="A372" s="21"/>
    </row>
    <row r="373" ht="13.5" customHeight="1" spans="1:1">
      <c r="A373" s="21"/>
    </row>
    <row r="374" ht="13.5" customHeight="1" spans="1:1">
      <c r="A374" s="21"/>
    </row>
    <row r="375" ht="13.5" customHeight="1" spans="1:1">
      <c r="A375" s="21"/>
    </row>
    <row r="376" ht="13.5" customHeight="1" spans="1:1">
      <c r="A376" s="21"/>
    </row>
    <row r="377" ht="13.5" customHeight="1" spans="1:1">
      <c r="A377" s="21"/>
    </row>
    <row r="378" ht="13.5" customHeight="1" spans="1:1">
      <c r="A378" s="21"/>
    </row>
    <row r="379" ht="13.5" customHeight="1" spans="1:1">
      <c r="A379" s="21"/>
    </row>
    <row r="380" ht="13.5" customHeight="1" spans="1:1">
      <c r="A380" s="21"/>
    </row>
    <row r="381" ht="13.5" customHeight="1" spans="1:1">
      <c r="A381" s="21"/>
    </row>
    <row r="382" ht="13.5" customHeight="1" spans="1:1">
      <c r="A382" s="21"/>
    </row>
    <row r="383" ht="13.5" customHeight="1" spans="1:1">
      <c r="A383" s="21"/>
    </row>
    <row r="384" ht="13.5" customHeight="1" spans="1:1">
      <c r="A384" s="21"/>
    </row>
    <row r="385" ht="13.5" customHeight="1" spans="1:1">
      <c r="A385" s="21"/>
    </row>
    <row r="386" ht="13.5" customHeight="1" spans="1:1">
      <c r="A386" s="21"/>
    </row>
    <row r="387" ht="13.5" customHeight="1" spans="1:1">
      <c r="A387" s="21"/>
    </row>
    <row r="388" ht="13.5" customHeight="1" spans="1:1">
      <c r="A388" s="21"/>
    </row>
    <row r="389" ht="13.5" customHeight="1" spans="1:1">
      <c r="A389" s="21"/>
    </row>
    <row r="390" ht="13.5" customHeight="1" spans="1:1">
      <c r="A390" s="21"/>
    </row>
    <row r="391" ht="13.5" customHeight="1" spans="1:1">
      <c r="A391" s="21"/>
    </row>
    <row r="392" ht="13.5" customHeight="1" spans="1:1">
      <c r="A392" s="21"/>
    </row>
    <row r="393" ht="13.5" customHeight="1" spans="1:1">
      <c r="A393" s="21"/>
    </row>
    <row r="394" ht="13.5" customHeight="1" spans="1:1">
      <c r="A394" s="21"/>
    </row>
    <row r="395" ht="13.5" customHeight="1" spans="1:1">
      <c r="A395" s="21"/>
    </row>
    <row r="396" ht="13.5" customHeight="1" spans="1:1">
      <c r="A396" s="21"/>
    </row>
    <row r="397" ht="13.5" customHeight="1" spans="1:1">
      <c r="A397" s="21"/>
    </row>
    <row r="398" ht="13.5" customHeight="1" spans="1:1">
      <c r="A398" s="21"/>
    </row>
    <row r="399" ht="13.5" customHeight="1" spans="1:1">
      <c r="A399" s="21"/>
    </row>
    <row r="400" ht="13.5" customHeight="1" spans="1:1">
      <c r="A400" s="21"/>
    </row>
    <row r="401" ht="13.5" customHeight="1" spans="1:1">
      <c r="A401" s="21"/>
    </row>
    <row r="402" ht="13.5" customHeight="1" spans="1:1">
      <c r="A402" s="21"/>
    </row>
    <row r="403" ht="13.5" customHeight="1" spans="1:1">
      <c r="A403" s="21"/>
    </row>
    <row r="404" ht="13.5" customHeight="1" spans="1:1">
      <c r="A404" s="21"/>
    </row>
    <row r="405" ht="13.5" customHeight="1" spans="1:1">
      <c r="A405" s="21"/>
    </row>
    <row r="406" ht="13.5" customHeight="1" spans="1:1">
      <c r="A406" s="21"/>
    </row>
    <row r="407" ht="13.5" customHeight="1" spans="1:1">
      <c r="A407" s="21"/>
    </row>
    <row r="408" ht="13.5" customHeight="1" spans="1:1">
      <c r="A408" s="21"/>
    </row>
    <row r="409" ht="13.5" customHeight="1" spans="1:1">
      <c r="A409" s="21"/>
    </row>
    <row r="410" ht="13.5" customHeight="1" spans="1:1">
      <c r="A410" s="21"/>
    </row>
    <row r="411" ht="13.5" customHeight="1" spans="1:1">
      <c r="A411" s="21"/>
    </row>
    <row r="412" ht="13.5" customHeight="1" spans="1:1">
      <c r="A412" s="21"/>
    </row>
    <row r="413" ht="13.5" customHeight="1" spans="1:1">
      <c r="A413" s="21"/>
    </row>
    <row r="414" ht="13.5" customHeight="1" spans="1:1">
      <c r="A414" s="21"/>
    </row>
    <row r="415" ht="13.5" customHeight="1" spans="1:1">
      <c r="A415" s="21"/>
    </row>
    <row r="416" ht="13.5" customHeight="1" spans="1:1">
      <c r="A416" s="21"/>
    </row>
    <row r="417" ht="13.5" customHeight="1" spans="1:1">
      <c r="A417" s="21"/>
    </row>
    <row r="418" ht="13.5" customHeight="1" spans="1:1">
      <c r="A418" s="21"/>
    </row>
    <row r="419" ht="13.5" customHeight="1" spans="1:1">
      <c r="A419" s="21"/>
    </row>
    <row r="420" ht="13.5" customHeight="1" spans="1:1">
      <c r="A420" s="21"/>
    </row>
    <row r="421" ht="13.5" customHeight="1" spans="1:1">
      <c r="A421" s="21"/>
    </row>
    <row r="422" ht="13.5" customHeight="1" spans="1:1">
      <c r="A422" s="21"/>
    </row>
    <row r="423" ht="13.5" customHeight="1" spans="1:1">
      <c r="A423" s="21"/>
    </row>
    <row r="424" ht="13.5" customHeight="1" spans="1:1">
      <c r="A424" s="21"/>
    </row>
    <row r="425" ht="13.5" customHeight="1" spans="1:1">
      <c r="A425" s="21"/>
    </row>
    <row r="426" ht="13.5" customHeight="1" spans="1:1">
      <c r="A426" s="21"/>
    </row>
    <row r="427" ht="13.5" customHeight="1" spans="1:1">
      <c r="A427" s="21"/>
    </row>
    <row r="428" ht="13.5" customHeight="1" spans="1:1">
      <c r="A428" s="21"/>
    </row>
    <row r="429" ht="13.5" customHeight="1" spans="1:1">
      <c r="A429" s="21"/>
    </row>
    <row r="430" ht="13.5" customHeight="1" spans="1:1">
      <c r="A430" s="21"/>
    </row>
    <row r="431" ht="13.5" customHeight="1" spans="1:1">
      <c r="A431" s="21"/>
    </row>
    <row r="432" ht="13.5" customHeight="1" spans="1:1">
      <c r="A432" s="21"/>
    </row>
    <row r="433" ht="13.5" customHeight="1" spans="1:1">
      <c r="A433" s="21"/>
    </row>
    <row r="434" ht="13.5" customHeight="1" spans="1:1">
      <c r="A434" s="21"/>
    </row>
    <row r="435" ht="13.5" customHeight="1" spans="1:1">
      <c r="A435" s="21"/>
    </row>
    <row r="436" ht="13.5" customHeight="1" spans="1:1">
      <c r="A436" s="21"/>
    </row>
    <row r="437" ht="13.5" customHeight="1" spans="1:1">
      <c r="A437" s="21"/>
    </row>
    <row r="438" ht="13.5" customHeight="1" spans="1:1">
      <c r="A438" s="21"/>
    </row>
    <row r="439" ht="13.5" customHeight="1" spans="1:1">
      <c r="A439" s="21"/>
    </row>
    <row r="440" ht="13.5" customHeight="1" spans="1:1">
      <c r="A440" s="21"/>
    </row>
    <row r="441" ht="13.5" customHeight="1" spans="1:1">
      <c r="A441" s="21"/>
    </row>
    <row r="442" ht="13.5" customHeight="1" spans="1:1">
      <c r="A442" s="21"/>
    </row>
    <row r="443" ht="13.5" customHeight="1" spans="1:1">
      <c r="A443" s="21"/>
    </row>
    <row r="444" ht="13.5" customHeight="1" spans="1:1">
      <c r="A444" s="21"/>
    </row>
    <row r="445" ht="13.5" customHeight="1" spans="1:1">
      <c r="A445" s="21"/>
    </row>
    <row r="446" ht="13.5" customHeight="1" spans="1:1">
      <c r="A446" s="21"/>
    </row>
    <row r="447" ht="13.5" customHeight="1" spans="1:1">
      <c r="A447" s="21"/>
    </row>
    <row r="448" ht="13.5" customHeight="1" spans="1:1">
      <c r="A448" s="21"/>
    </row>
    <row r="449" ht="13.5" customHeight="1" spans="1:1">
      <c r="A449" s="21"/>
    </row>
    <row r="450" ht="13.5" customHeight="1" spans="1:1">
      <c r="A450" s="21"/>
    </row>
    <row r="451" ht="13.5" customHeight="1" spans="1:1">
      <c r="A451" s="21"/>
    </row>
    <row r="452" ht="13.5" customHeight="1" spans="1:1">
      <c r="A452" s="21"/>
    </row>
    <row r="453" ht="13.5" customHeight="1" spans="1:1">
      <c r="A453" s="21"/>
    </row>
    <row r="454" ht="13.5" customHeight="1" spans="1:1">
      <c r="A454" s="21"/>
    </row>
    <row r="455" ht="13.5" customHeight="1" spans="1:1">
      <c r="A455" s="21"/>
    </row>
    <row r="456" ht="13.5" customHeight="1" spans="1:1">
      <c r="A456" s="21"/>
    </row>
    <row r="457" ht="13.5" customHeight="1" spans="1:1">
      <c r="A457" s="21"/>
    </row>
    <row r="458" ht="13.5" customHeight="1" spans="1:1">
      <c r="A458" s="21"/>
    </row>
    <row r="459" ht="13.5" customHeight="1" spans="1:1">
      <c r="A459" s="21"/>
    </row>
    <row r="460" ht="13.5" customHeight="1" spans="1:1">
      <c r="A460" s="21"/>
    </row>
    <row r="461" ht="13.5" customHeight="1" spans="1:1">
      <c r="A461" s="21"/>
    </row>
    <row r="462" ht="13.5" customHeight="1" spans="1:1">
      <c r="A462" s="21"/>
    </row>
    <row r="463" ht="13.5" customHeight="1" spans="1:1">
      <c r="A463" s="21"/>
    </row>
    <row r="464" ht="13.5" customHeight="1" spans="1:1">
      <c r="A464" s="21"/>
    </row>
    <row r="465" ht="13.5" customHeight="1" spans="1:1">
      <c r="A465" s="21"/>
    </row>
    <row r="466" ht="13.5" customHeight="1" spans="1:1">
      <c r="A466" s="21"/>
    </row>
    <row r="467" ht="13.5" customHeight="1" spans="1:1">
      <c r="A467" s="21"/>
    </row>
    <row r="468" ht="13.5" customHeight="1" spans="1:1">
      <c r="A468" s="21"/>
    </row>
    <row r="469" ht="13.5" customHeight="1" spans="1:1">
      <c r="A469" s="21"/>
    </row>
    <row r="470" ht="13.5" customHeight="1" spans="1:1">
      <c r="A470" s="21"/>
    </row>
    <row r="471" ht="13.5" customHeight="1" spans="1:1">
      <c r="A471" s="21"/>
    </row>
    <row r="472" ht="13.5" customHeight="1" spans="1:1">
      <c r="A472" s="21"/>
    </row>
    <row r="473" ht="13.5" customHeight="1" spans="1:1">
      <c r="A473" s="21"/>
    </row>
    <row r="474" ht="13.5" customHeight="1" spans="1:1">
      <c r="A474" s="21"/>
    </row>
    <row r="475" ht="13.5" customHeight="1" spans="1:1">
      <c r="A475" s="21"/>
    </row>
    <row r="476" ht="13.5" customHeight="1" spans="1:1">
      <c r="A476" s="21"/>
    </row>
    <row r="477" ht="13.5" customHeight="1" spans="1:1">
      <c r="A477" s="21"/>
    </row>
    <row r="478" ht="13.5" customHeight="1" spans="1:1">
      <c r="A478" s="21"/>
    </row>
    <row r="479" ht="13.5" customHeight="1" spans="1:1">
      <c r="A479" s="21"/>
    </row>
    <row r="480" ht="13.5" customHeight="1" spans="1:1">
      <c r="A480" s="21"/>
    </row>
    <row r="481" ht="13.5" customHeight="1" spans="1:1">
      <c r="A481" s="21"/>
    </row>
    <row r="482" ht="13.5" customHeight="1" spans="1:1">
      <c r="A482" s="21"/>
    </row>
    <row r="483" ht="13.5" customHeight="1" spans="1:1">
      <c r="A483" s="21"/>
    </row>
    <row r="484" ht="13.5" customHeight="1" spans="1:1">
      <c r="A484" s="21"/>
    </row>
    <row r="485" ht="13.5" customHeight="1" spans="1:1">
      <c r="A485" s="21"/>
    </row>
    <row r="486" ht="13.5" customHeight="1" spans="1:1">
      <c r="A486" s="21"/>
    </row>
    <row r="487" ht="13.5" customHeight="1" spans="1:1">
      <c r="A487" s="21"/>
    </row>
    <row r="488" ht="13.5" customHeight="1" spans="1:1">
      <c r="A488" s="21"/>
    </row>
    <row r="489" ht="13.5" customHeight="1" spans="1:1">
      <c r="A489" s="21"/>
    </row>
    <row r="490" ht="13.5" customHeight="1" spans="1:1">
      <c r="A490" s="21"/>
    </row>
    <row r="491" ht="13.5" customHeight="1" spans="1:1">
      <c r="A491" s="21"/>
    </row>
    <row r="492" ht="13.5" customHeight="1" spans="1:1">
      <c r="A492" s="21"/>
    </row>
    <row r="493" ht="13.5" customHeight="1" spans="1:1">
      <c r="A493" s="21"/>
    </row>
    <row r="494" ht="13.5" customHeight="1" spans="1:1">
      <c r="A494" s="21"/>
    </row>
    <row r="495" ht="13.5" customHeight="1" spans="1:1">
      <c r="A495" s="21"/>
    </row>
    <row r="496" ht="13.5" customHeight="1" spans="1:1">
      <c r="A496" s="21"/>
    </row>
    <row r="497" ht="13.5" customHeight="1" spans="1:1">
      <c r="A497" s="21"/>
    </row>
    <row r="498" ht="13.5" customHeight="1" spans="1:1">
      <c r="A498" s="21"/>
    </row>
    <row r="499" ht="13.5" customHeight="1" spans="1:1">
      <c r="A499" s="21"/>
    </row>
    <row r="500" ht="13.5" customHeight="1" spans="1:1">
      <c r="A500" s="21"/>
    </row>
    <row r="501" ht="13.5" customHeight="1" spans="1:1">
      <c r="A501" s="21"/>
    </row>
    <row r="502" ht="13.5" customHeight="1" spans="1:1">
      <c r="A502" s="21"/>
    </row>
    <row r="503" ht="13.5" customHeight="1" spans="1:1">
      <c r="A503" s="21"/>
    </row>
    <row r="504" ht="13.5" customHeight="1" spans="1:1">
      <c r="A504" s="21"/>
    </row>
    <row r="505" ht="13.5" customHeight="1" spans="1:1">
      <c r="A505" s="21"/>
    </row>
    <row r="506" ht="13.5" customHeight="1" spans="1:1">
      <c r="A506" s="21"/>
    </row>
    <row r="507" ht="13.5" customHeight="1" spans="1:1">
      <c r="A507" s="21"/>
    </row>
    <row r="508" ht="13.5" customHeight="1" spans="1:1">
      <c r="A508" s="21"/>
    </row>
    <row r="509" ht="13.5" customHeight="1" spans="1:1">
      <c r="A509" s="21"/>
    </row>
    <row r="510" ht="13.5" customHeight="1" spans="1:1">
      <c r="A510" s="21"/>
    </row>
    <row r="511" ht="13.5" customHeight="1" spans="1:1">
      <c r="A511" s="21"/>
    </row>
    <row r="512" ht="13.5" customHeight="1" spans="1:1">
      <c r="A512" s="21"/>
    </row>
    <row r="513" ht="13.5" customHeight="1" spans="1:1">
      <c r="A513" s="21"/>
    </row>
    <row r="514" ht="13.5" customHeight="1" spans="1:1">
      <c r="A514" s="21"/>
    </row>
    <row r="515" ht="13.5" customHeight="1" spans="1:1">
      <c r="A515" s="21"/>
    </row>
    <row r="516" ht="13.5" customHeight="1" spans="1:1">
      <c r="A516" s="21"/>
    </row>
    <row r="517" ht="13.5" customHeight="1" spans="1:1">
      <c r="A517" s="21"/>
    </row>
    <row r="518" ht="13.5" customHeight="1" spans="1:1">
      <c r="A518" s="21"/>
    </row>
    <row r="519" ht="13.5" customHeight="1" spans="1:1">
      <c r="A519" s="21"/>
    </row>
    <row r="520" ht="13.5" customHeight="1" spans="1:1">
      <c r="A520" s="21"/>
    </row>
    <row r="521" ht="13.5" customHeight="1" spans="1:1">
      <c r="A521" s="21"/>
    </row>
    <row r="522" ht="13.5" customHeight="1" spans="1:1">
      <c r="A522" s="21"/>
    </row>
    <row r="523" ht="13.5" customHeight="1" spans="1:1">
      <c r="A523" s="21"/>
    </row>
    <row r="524" ht="13.5" customHeight="1" spans="1:1">
      <c r="A524" s="21"/>
    </row>
    <row r="525" ht="13.5" customHeight="1" spans="1:1">
      <c r="A525" s="21"/>
    </row>
    <row r="526" ht="13.5" customHeight="1" spans="1:1">
      <c r="A526" s="21"/>
    </row>
    <row r="527" ht="13.5" customHeight="1" spans="1:1">
      <c r="A527" s="21"/>
    </row>
    <row r="528" ht="13.5" customHeight="1" spans="1:1">
      <c r="A528" s="21"/>
    </row>
    <row r="529" ht="13.5" customHeight="1" spans="1:1">
      <c r="A529" s="21"/>
    </row>
    <row r="530" ht="13.5" customHeight="1" spans="1:1">
      <c r="A530" s="21"/>
    </row>
    <row r="531" ht="13.5" customHeight="1" spans="1:1">
      <c r="A531" s="21"/>
    </row>
    <row r="532" ht="13.5" customHeight="1" spans="1:1">
      <c r="A532" s="21"/>
    </row>
    <row r="533" ht="13.5" customHeight="1" spans="1:1">
      <c r="A533" s="21"/>
    </row>
    <row r="534" ht="13.5" customHeight="1" spans="1:1">
      <c r="A534" s="21"/>
    </row>
    <row r="535" ht="13.5" customHeight="1" spans="1:1">
      <c r="A535" s="21"/>
    </row>
    <row r="536" ht="13.5" customHeight="1" spans="1:1">
      <c r="A536" s="21"/>
    </row>
    <row r="537" ht="13.5" customHeight="1" spans="1:1">
      <c r="A537" s="21"/>
    </row>
    <row r="538" ht="13.5" customHeight="1" spans="1:1">
      <c r="A538" s="21"/>
    </row>
    <row r="539" ht="13.5" customHeight="1" spans="1:1">
      <c r="A539" s="21"/>
    </row>
    <row r="540" ht="13.5" customHeight="1" spans="1:1">
      <c r="A540" s="21"/>
    </row>
    <row r="541" ht="13.5" customHeight="1" spans="1:1">
      <c r="A541" s="21"/>
    </row>
    <row r="542" ht="13.5" customHeight="1" spans="1:1">
      <c r="A542" s="21"/>
    </row>
    <row r="543" ht="13.5" customHeight="1" spans="1:1">
      <c r="A543" s="21"/>
    </row>
    <row r="544" ht="13.5" customHeight="1" spans="1:1">
      <c r="A544" s="21"/>
    </row>
    <row r="545" ht="13.5" customHeight="1" spans="1:1">
      <c r="A545" s="21"/>
    </row>
    <row r="546" ht="13.5" customHeight="1" spans="1:1">
      <c r="A546" s="21"/>
    </row>
    <row r="547" ht="13.5" customHeight="1" spans="1:1">
      <c r="A547" s="21"/>
    </row>
    <row r="548" ht="13.5" customHeight="1" spans="1:1">
      <c r="A548" s="21"/>
    </row>
    <row r="549" ht="13.5" customHeight="1" spans="1:1">
      <c r="A549" s="21"/>
    </row>
    <row r="550" ht="13.5" customHeight="1" spans="1:1">
      <c r="A550" s="21"/>
    </row>
    <row r="551" ht="13.5" customHeight="1" spans="1:1">
      <c r="A551" s="21"/>
    </row>
    <row r="552" ht="13.5" customHeight="1" spans="1:1">
      <c r="A552" s="21"/>
    </row>
    <row r="553" ht="13.5" customHeight="1" spans="1:1">
      <c r="A553" s="21"/>
    </row>
    <row r="554" ht="13.5" customHeight="1" spans="1:1">
      <c r="A554" s="21"/>
    </row>
    <row r="555" ht="13.5" customHeight="1" spans="1:1">
      <c r="A555" s="21"/>
    </row>
    <row r="556" ht="13.5" customHeight="1" spans="1:1">
      <c r="A556" s="21"/>
    </row>
    <row r="557" ht="13.5" customHeight="1" spans="1:1">
      <c r="A557" s="21"/>
    </row>
    <row r="558" ht="13.5" customHeight="1" spans="1:1">
      <c r="A558" s="21"/>
    </row>
    <row r="559" ht="13.5" customHeight="1" spans="1:1">
      <c r="A559" s="21"/>
    </row>
    <row r="560" ht="13.5" customHeight="1" spans="1:1">
      <c r="A560" s="21"/>
    </row>
    <row r="561" ht="13.5" customHeight="1" spans="1:1">
      <c r="A561" s="21"/>
    </row>
    <row r="562" ht="13.5" customHeight="1" spans="1:1">
      <c r="A562" s="21"/>
    </row>
    <row r="563" ht="13.5" customHeight="1" spans="1:1">
      <c r="A563" s="21"/>
    </row>
    <row r="564" ht="13.5" customHeight="1" spans="1:1">
      <c r="A564" s="21"/>
    </row>
    <row r="565" ht="13.5" customHeight="1" spans="1:1">
      <c r="A565" s="21"/>
    </row>
    <row r="566" ht="13.5" customHeight="1" spans="1:1">
      <c r="A566" s="21"/>
    </row>
    <row r="567" ht="13.5" customHeight="1" spans="1:1">
      <c r="A567" s="21"/>
    </row>
    <row r="568" ht="13.5" customHeight="1" spans="1:1">
      <c r="A568" s="21"/>
    </row>
    <row r="569" ht="13.5" customHeight="1" spans="1:1">
      <c r="A569" s="21"/>
    </row>
    <row r="570" ht="13.5" customHeight="1" spans="1:1">
      <c r="A570" s="21"/>
    </row>
    <row r="571" ht="13.5" customHeight="1" spans="1:1">
      <c r="A571" s="21"/>
    </row>
    <row r="572" ht="13.5" customHeight="1" spans="1:1">
      <c r="A572" s="21"/>
    </row>
    <row r="573" ht="13.5" customHeight="1" spans="1:1">
      <c r="A573" s="21"/>
    </row>
    <row r="574" ht="13.5" customHeight="1" spans="1:1">
      <c r="A574" s="21"/>
    </row>
    <row r="575" ht="13.5" customHeight="1" spans="1:1">
      <c r="A575" s="21"/>
    </row>
    <row r="576" ht="13.5" customHeight="1" spans="1:1">
      <c r="A576" s="21"/>
    </row>
    <row r="577" ht="13.5" customHeight="1" spans="1:1">
      <c r="A577" s="21"/>
    </row>
    <row r="578" ht="13.5" customHeight="1" spans="1:1">
      <c r="A578" s="21"/>
    </row>
    <row r="579" ht="13.5" customHeight="1" spans="1:1">
      <c r="A579" s="21"/>
    </row>
    <row r="580" ht="13.5" customHeight="1" spans="1:1">
      <c r="A580" s="21"/>
    </row>
    <row r="581" ht="13.5" customHeight="1" spans="1:1">
      <c r="A581" s="21"/>
    </row>
    <row r="582" ht="13.5" customHeight="1" spans="1:1">
      <c r="A582" s="21"/>
    </row>
    <row r="583" ht="13.5" customHeight="1" spans="1:1">
      <c r="A583" s="21"/>
    </row>
    <row r="584" ht="13.5" customHeight="1" spans="1:1">
      <c r="A584" s="21"/>
    </row>
    <row r="585" ht="13.5" customHeight="1" spans="1:1">
      <c r="A585" s="21"/>
    </row>
    <row r="586" ht="13.5" customHeight="1" spans="1:1">
      <c r="A586" s="21"/>
    </row>
    <row r="587" ht="13.5" customHeight="1" spans="1:1">
      <c r="A587" s="21"/>
    </row>
    <row r="588" ht="13.5" customHeight="1" spans="1:1">
      <c r="A588" s="21"/>
    </row>
    <row r="589" ht="13.5" customHeight="1" spans="1:1">
      <c r="A589" s="21"/>
    </row>
    <row r="590" ht="13.5" customHeight="1" spans="1:1">
      <c r="A590" s="21"/>
    </row>
    <row r="591" ht="13.5" customHeight="1" spans="1:1">
      <c r="A591" s="21"/>
    </row>
    <row r="592" ht="13.5" customHeight="1" spans="1:1">
      <c r="A592" s="21"/>
    </row>
    <row r="593" ht="13.5" customHeight="1" spans="1:1">
      <c r="A593" s="21"/>
    </row>
    <row r="594" ht="13.5" customHeight="1" spans="1:1">
      <c r="A594" s="21"/>
    </row>
    <row r="595" ht="13.5" customHeight="1" spans="1:1">
      <c r="A595" s="21"/>
    </row>
    <row r="596" ht="13.5" customHeight="1" spans="1:1">
      <c r="A596" s="21"/>
    </row>
    <row r="597" ht="13.5" customHeight="1" spans="1:1">
      <c r="A597" s="21"/>
    </row>
    <row r="598" ht="13.5" customHeight="1" spans="1:1">
      <c r="A598" s="21"/>
    </row>
    <row r="599" ht="13.5" customHeight="1" spans="1:1">
      <c r="A599" s="21"/>
    </row>
    <row r="600" ht="13.5" customHeight="1" spans="1:1">
      <c r="A600" s="21"/>
    </row>
    <row r="601" ht="13.5" customHeight="1" spans="1:1">
      <c r="A601" s="21"/>
    </row>
    <row r="602" ht="13.5" customHeight="1" spans="1:1">
      <c r="A602" s="21"/>
    </row>
    <row r="603" ht="13.5" customHeight="1" spans="1:1">
      <c r="A603" s="21"/>
    </row>
    <row r="604" ht="13.5" customHeight="1" spans="1:1">
      <c r="A604" s="21"/>
    </row>
    <row r="605" ht="13.5" customHeight="1" spans="1:1">
      <c r="A605" s="21"/>
    </row>
    <row r="606" ht="13.5" customHeight="1" spans="1:1">
      <c r="A606" s="21"/>
    </row>
    <row r="607" ht="13.5" customHeight="1" spans="1:1">
      <c r="A607" s="21"/>
    </row>
    <row r="608" ht="13.5" customHeight="1" spans="1:1">
      <c r="A608" s="21"/>
    </row>
    <row r="609" ht="13.5" customHeight="1" spans="1:1">
      <c r="A609" s="21"/>
    </row>
    <row r="610" ht="13.5" customHeight="1" spans="1:1">
      <c r="A610" s="21"/>
    </row>
    <row r="611" ht="13.5" customHeight="1" spans="1:1">
      <c r="A611" s="21"/>
    </row>
    <row r="612" ht="13.5" customHeight="1" spans="1:1">
      <c r="A612" s="21"/>
    </row>
    <row r="613" ht="13.5" customHeight="1" spans="1:1">
      <c r="A613" s="21"/>
    </row>
    <row r="614" ht="13.5" customHeight="1" spans="1:1">
      <c r="A614" s="21"/>
    </row>
    <row r="615" ht="13.5" customHeight="1" spans="1:1">
      <c r="A615" s="21"/>
    </row>
    <row r="616" ht="13.5" customHeight="1" spans="1:1">
      <c r="A616" s="21"/>
    </row>
    <row r="617" ht="13.5" customHeight="1" spans="1:1">
      <c r="A617" s="21"/>
    </row>
    <row r="618" ht="13.5" customHeight="1" spans="1:1">
      <c r="A618" s="21"/>
    </row>
    <row r="619" ht="13.5" customHeight="1" spans="1:1">
      <c r="A619" s="21"/>
    </row>
    <row r="620" ht="13.5" customHeight="1" spans="1:1">
      <c r="A620" s="21"/>
    </row>
    <row r="621" ht="13.5" customHeight="1" spans="1:1">
      <c r="A621" s="21"/>
    </row>
    <row r="622" ht="13.5" customHeight="1" spans="1:1">
      <c r="A622" s="21"/>
    </row>
    <row r="623" ht="13.5" customHeight="1" spans="1:1">
      <c r="A623" s="21"/>
    </row>
    <row r="624" ht="13.5" customHeight="1" spans="1:1">
      <c r="A624" s="21"/>
    </row>
    <row r="625" ht="13.5" customHeight="1" spans="1:1">
      <c r="A625" s="21"/>
    </row>
    <row r="626" ht="13.5" customHeight="1" spans="1:1">
      <c r="A626" s="21"/>
    </row>
    <row r="627" ht="13.5" customHeight="1" spans="1:1">
      <c r="A627" s="21"/>
    </row>
    <row r="628" ht="13.5" customHeight="1" spans="1:1">
      <c r="A628" s="21"/>
    </row>
    <row r="629" ht="13.5" customHeight="1" spans="1:1">
      <c r="A629" s="21"/>
    </row>
    <row r="630" ht="13.5" customHeight="1" spans="1:1">
      <c r="A630" s="21"/>
    </row>
    <row r="631" ht="13.5" customHeight="1" spans="1:1">
      <c r="A631" s="21"/>
    </row>
    <row r="632" ht="13.5" customHeight="1" spans="1:1">
      <c r="A632" s="21"/>
    </row>
    <row r="633" ht="13.5" customHeight="1" spans="1:1">
      <c r="A633" s="21"/>
    </row>
    <row r="634" ht="13.5" customHeight="1" spans="1:1">
      <c r="A634" s="21"/>
    </row>
    <row r="635" ht="13.5" customHeight="1" spans="1:1">
      <c r="A635" s="21"/>
    </row>
    <row r="636" ht="13.5" customHeight="1" spans="1:1">
      <c r="A636" s="21"/>
    </row>
    <row r="637" ht="13.5" customHeight="1" spans="1:1">
      <c r="A637" s="21"/>
    </row>
    <row r="638" ht="13.5" customHeight="1" spans="1:1">
      <c r="A638" s="21"/>
    </row>
    <row r="639" ht="13.5" customHeight="1" spans="1:1">
      <c r="A639" s="21"/>
    </row>
    <row r="640" ht="13.5" customHeight="1" spans="1:1">
      <c r="A640" s="21"/>
    </row>
    <row r="641" ht="13.5" customHeight="1" spans="1:1">
      <c r="A641" s="21"/>
    </row>
    <row r="642" ht="13.5" customHeight="1" spans="1:1">
      <c r="A642" s="21"/>
    </row>
    <row r="643" ht="13.5" customHeight="1" spans="1:1">
      <c r="A643" s="21"/>
    </row>
    <row r="644" ht="13.5" customHeight="1" spans="1:1">
      <c r="A644" s="21"/>
    </row>
    <row r="645" ht="13.5" customHeight="1" spans="1:1">
      <c r="A645" s="21"/>
    </row>
    <row r="646" ht="13.5" customHeight="1" spans="1:1">
      <c r="A646" s="21"/>
    </row>
    <row r="647" ht="13.5" customHeight="1" spans="1:1">
      <c r="A647" s="21"/>
    </row>
    <row r="648" ht="13.5" customHeight="1" spans="1:1">
      <c r="A648" s="21"/>
    </row>
    <row r="649" ht="13.5" customHeight="1" spans="1:1">
      <c r="A649" s="21"/>
    </row>
    <row r="650" ht="13.5" customHeight="1" spans="1:1">
      <c r="A650" s="21"/>
    </row>
    <row r="651" ht="13.5" customHeight="1" spans="1:1">
      <c r="A651" s="21"/>
    </row>
    <row r="652" ht="13.5" customHeight="1" spans="1:1">
      <c r="A652" s="21"/>
    </row>
    <row r="653" ht="13.5" customHeight="1" spans="1:1">
      <c r="A653" s="21"/>
    </row>
    <row r="654" ht="13.5" customHeight="1" spans="1:1">
      <c r="A654" s="21"/>
    </row>
    <row r="655" ht="13.5" customHeight="1" spans="1:1">
      <c r="A655" s="21"/>
    </row>
    <row r="656" ht="13.5" customHeight="1" spans="1:1">
      <c r="A656" s="21"/>
    </row>
    <row r="657" ht="13.5" customHeight="1" spans="1:1">
      <c r="A657" s="21"/>
    </row>
    <row r="658" ht="13.5" customHeight="1" spans="1:1">
      <c r="A658" s="21"/>
    </row>
    <row r="659" ht="13.5" customHeight="1" spans="1:1">
      <c r="A659" s="21"/>
    </row>
    <row r="660" ht="13.5" customHeight="1" spans="1:1">
      <c r="A660" s="21"/>
    </row>
    <row r="661" ht="13.5" customHeight="1" spans="1:1">
      <c r="A661" s="21"/>
    </row>
    <row r="662" ht="13.5" customHeight="1" spans="1:1">
      <c r="A662" s="21"/>
    </row>
    <row r="663" ht="13.5" customHeight="1" spans="1:1">
      <c r="A663" s="21"/>
    </row>
    <row r="664" ht="13.5" customHeight="1" spans="1:1">
      <c r="A664" s="21"/>
    </row>
    <row r="665" ht="13.5" customHeight="1" spans="1:1">
      <c r="A665" s="21"/>
    </row>
    <row r="666" ht="13.5" customHeight="1" spans="1:1">
      <c r="A666" s="21"/>
    </row>
    <row r="667" ht="13.5" customHeight="1" spans="1:1">
      <c r="A667" s="21"/>
    </row>
    <row r="668" ht="13.5" customHeight="1" spans="1:1">
      <c r="A668" s="21"/>
    </row>
    <row r="669" ht="13.5" customHeight="1" spans="1:1">
      <c r="A669" s="21"/>
    </row>
    <row r="670" ht="13.5" customHeight="1" spans="1:1">
      <c r="A670" s="21"/>
    </row>
    <row r="671" ht="13.5" customHeight="1" spans="1:1">
      <c r="A671" s="21"/>
    </row>
    <row r="672" ht="13.5" customHeight="1" spans="1:1">
      <c r="A672" s="21"/>
    </row>
    <row r="673" ht="13.5" customHeight="1" spans="1:1">
      <c r="A673" s="21"/>
    </row>
    <row r="674" ht="13.5" customHeight="1" spans="1:1">
      <c r="A674" s="21"/>
    </row>
    <row r="675" ht="13.5" customHeight="1" spans="1:1">
      <c r="A675" s="21"/>
    </row>
    <row r="676" ht="13.5" customHeight="1" spans="1:1">
      <c r="A676" s="21"/>
    </row>
    <row r="677" ht="13.5" customHeight="1" spans="1:1">
      <c r="A677" s="21"/>
    </row>
    <row r="678" ht="13.5" customHeight="1" spans="1:1">
      <c r="A678" s="21"/>
    </row>
    <row r="679" ht="13.5" customHeight="1" spans="1:1">
      <c r="A679" s="21"/>
    </row>
    <row r="680" ht="13.5" customHeight="1" spans="1:1">
      <c r="A680" s="21"/>
    </row>
    <row r="681" ht="13.5" customHeight="1" spans="1:1">
      <c r="A681" s="21"/>
    </row>
    <row r="682" ht="13.5" customHeight="1" spans="1:1">
      <c r="A682" s="21"/>
    </row>
    <row r="683" ht="13.5" customHeight="1" spans="1:1">
      <c r="A683" s="21"/>
    </row>
    <row r="684" ht="13.5" customHeight="1" spans="1:1">
      <c r="A684" s="21"/>
    </row>
    <row r="685" ht="13.5" customHeight="1" spans="1:1">
      <c r="A685" s="21"/>
    </row>
    <row r="686" ht="13.5" customHeight="1" spans="1:1">
      <c r="A686" s="21"/>
    </row>
    <row r="687" ht="13.5" customHeight="1" spans="1:1">
      <c r="A687" s="21"/>
    </row>
    <row r="688" ht="13.5" customHeight="1" spans="1:1">
      <c r="A688" s="21"/>
    </row>
    <row r="689" ht="13.5" customHeight="1" spans="1:1">
      <c r="A689" s="21"/>
    </row>
    <row r="690" ht="13.5" customHeight="1" spans="1:1">
      <c r="A690" s="21"/>
    </row>
    <row r="691" ht="13.5" customHeight="1" spans="1:1">
      <c r="A691" s="21"/>
    </row>
    <row r="692" ht="13.5" customHeight="1" spans="1:1">
      <c r="A692" s="21"/>
    </row>
    <row r="693" ht="13.5" customHeight="1" spans="1:1">
      <c r="A693" s="21"/>
    </row>
    <row r="694" ht="13.5" customHeight="1" spans="1:1">
      <c r="A694" s="21"/>
    </row>
    <row r="695" ht="13.5" customHeight="1" spans="1:1">
      <c r="A695" s="21"/>
    </row>
    <row r="696" ht="13.5" customHeight="1" spans="1:1">
      <c r="A696" s="21"/>
    </row>
    <row r="697" ht="13.5" customHeight="1" spans="1:1">
      <c r="A697" s="21"/>
    </row>
    <row r="698" ht="13.5" customHeight="1" spans="1:1">
      <c r="A698" s="21"/>
    </row>
    <row r="699" ht="13.5" customHeight="1" spans="1:1">
      <c r="A699" s="21"/>
    </row>
    <row r="700" ht="13.5" customHeight="1" spans="1:1">
      <c r="A700" s="21"/>
    </row>
    <row r="701" ht="13.5" customHeight="1" spans="1:1">
      <c r="A701" s="21"/>
    </row>
    <row r="702" ht="13.5" customHeight="1" spans="1:1">
      <c r="A702" s="21"/>
    </row>
    <row r="703" ht="13.5" customHeight="1" spans="1:1">
      <c r="A703" s="21"/>
    </row>
    <row r="704" ht="13.5" customHeight="1" spans="1:1">
      <c r="A704" s="21"/>
    </row>
    <row r="705" ht="13.5" customHeight="1" spans="1:1">
      <c r="A705" s="21"/>
    </row>
    <row r="706" ht="13.5" customHeight="1" spans="1:1">
      <c r="A706" s="21"/>
    </row>
    <row r="707" ht="13.5" customHeight="1" spans="1:1">
      <c r="A707" s="21"/>
    </row>
    <row r="708" ht="13.5" customHeight="1" spans="1:1">
      <c r="A708" s="21"/>
    </row>
    <row r="709" ht="13.5" customHeight="1" spans="1:1">
      <c r="A709" s="21"/>
    </row>
    <row r="710" ht="13.5" customHeight="1" spans="1:1">
      <c r="A710" s="21"/>
    </row>
    <row r="711" ht="13.5" customHeight="1" spans="1:1">
      <c r="A711" s="21"/>
    </row>
    <row r="712" ht="13.5" customHeight="1" spans="1:1">
      <c r="A712" s="21"/>
    </row>
    <row r="713" ht="13.5" customHeight="1" spans="1:1">
      <c r="A713" s="21"/>
    </row>
    <row r="714" ht="13.5" customHeight="1" spans="1:1">
      <c r="A714" s="21"/>
    </row>
    <row r="715" ht="13.5" customHeight="1" spans="1:1">
      <c r="A715" s="21"/>
    </row>
    <row r="716" ht="13.5" customHeight="1" spans="1:1">
      <c r="A716" s="21"/>
    </row>
    <row r="717" ht="13.5" customHeight="1" spans="1:1">
      <c r="A717" s="21"/>
    </row>
    <row r="718" ht="13.5" customHeight="1" spans="1:1">
      <c r="A718" s="21"/>
    </row>
    <row r="719" ht="13.5" customHeight="1" spans="1:1">
      <c r="A719" s="21"/>
    </row>
    <row r="720" ht="13.5" customHeight="1" spans="1:1">
      <c r="A720" s="21"/>
    </row>
    <row r="721" ht="13.5" customHeight="1" spans="1:1">
      <c r="A721" s="21"/>
    </row>
    <row r="722" ht="13.5" customHeight="1" spans="1:1">
      <c r="A722" s="21"/>
    </row>
    <row r="723" ht="13.5" customHeight="1" spans="1:1">
      <c r="A723" s="21"/>
    </row>
    <row r="724" ht="13.5" customHeight="1" spans="1:1">
      <c r="A724" s="21"/>
    </row>
    <row r="725" ht="13.5" customHeight="1" spans="1:1">
      <c r="A725" s="21"/>
    </row>
    <row r="726" ht="13.5" customHeight="1" spans="1:1">
      <c r="A726" s="21"/>
    </row>
    <row r="727" ht="13.5" customHeight="1" spans="1:1">
      <c r="A727" s="21"/>
    </row>
    <row r="728" ht="13.5" customHeight="1" spans="1:1">
      <c r="A728" s="21"/>
    </row>
    <row r="729" ht="13.5" customHeight="1" spans="1:1">
      <c r="A729" s="21"/>
    </row>
    <row r="730" ht="13.5" customHeight="1" spans="1:1">
      <c r="A730" s="21"/>
    </row>
    <row r="731" ht="13.5" customHeight="1" spans="1:1">
      <c r="A731" s="21"/>
    </row>
    <row r="732" ht="13.5" customHeight="1" spans="1:1">
      <c r="A732" s="21"/>
    </row>
    <row r="733" ht="13.5" customHeight="1" spans="1:1">
      <c r="A733" s="21"/>
    </row>
    <row r="734" ht="13.5" customHeight="1" spans="1:1">
      <c r="A734" s="21"/>
    </row>
    <row r="735" ht="13.5" customHeight="1" spans="1:1">
      <c r="A735" s="21"/>
    </row>
    <row r="736" ht="13.5" customHeight="1" spans="1:1">
      <c r="A736" s="21"/>
    </row>
    <row r="737" ht="13.5" customHeight="1" spans="1:1">
      <c r="A737" s="21"/>
    </row>
    <row r="738" ht="13.5" customHeight="1" spans="1:1">
      <c r="A738" s="21"/>
    </row>
    <row r="739" ht="13.5" customHeight="1" spans="1:1">
      <c r="A739" s="21"/>
    </row>
    <row r="740" ht="13.5" customHeight="1" spans="1:1">
      <c r="A740" s="21"/>
    </row>
    <row r="741" ht="13.5" customHeight="1" spans="1:1">
      <c r="A741" s="21"/>
    </row>
    <row r="742" ht="13.5" customHeight="1" spans="1:1">
      <c r="A742" s="21"/>
    </row>
    <row r="743" ht="13.5" customHeight="1" spans="1:1">
      <c r="A743" s="21"/>
    </row>
    <row r="744" ht="13.5" customHeight="1" spans="1:1">
      <c r="A744" s="21"/>
    </row>
    <row r="745" ht="13.5" customHeight="1" spans="1:1">
      <c r="A745" s="21"/>
    </row>
    <row r="746" ht="13.5" customHeight="1" spans="1:1">
      <c r="A746" s="21"/>
    </row>
    <row r="747" ht="13.5" customHeight="1" spans="1:1">
      <c r="A747" s="21"/>
    </row>
    <row r="748" ht="13.5" customHeight="1" spans="1:1">
      <c r="A748" s="21"/>
    </row>
    <row r="749" ht="13.5" customHeight="1" spans="1:1">
      <c r="A749" s="21"/>
    </row>
    <row r="750" ht="13.5" customHeight="1" spans="1:1">
      <c r="A750" s="21"/>
    </row>
    <row r="751" ht="13.5" customHeight="1" spans="1:1">
      <c r="A751" s="21"/>
    </row>
    <row r="752" ht="13.5" customHeight="1" spans="1:1">
      <c r="A752" s="21"/>
    </row>
    <row r="753" ht="13.5" customHeight="1" spans="1:1">
      <c r="A753" s="21"/>
    </row>
    <row r="754" ht="13.5" customHeight="1" spans="1:1">
      <c r="A754" s="21"/>
    </row>
    <row r="755" ht="13.5" customHeight="1" spans="1:1">
      <c r="A755" s="21"/>
    </row>
    <row r="756" ht="13.5" customHeight="1" spans="1:1">
      <c r="A756" s="21"/>
    </row>
    <row r="757" ht="13.5" customHeight="1" spans="1:1">
      <c r="A757" s="21"/>
    </row>
    <row r="758" ht="13.5" customHeight="1" spans="1:1">
      <c r="A758" s="21"/>
    </row>
    <row r="759" ht="13.5" customHeight="1" spans="1:1">
      <c r="A759" s="21"/>
    </row>
    <row r="760" ht="13.5" customHeight="1" spans="1:1">
      <c r="A760" s="21"/>
    </row>
    <row r="761" ht="13.5" customHeight="1" spans="1:1">
      <c r="A761" s="21"/>
    </row>
    <row r="762" ht="13.5" customHeight="1" spans="1:1">
      <c r="A762" s="21"/>
    </row>
    <row r="763" ht="13.5" customHeight="1" spans="1:1">
      <c r="A763" s="21"/>
    </row>
    <row r="764" ht="13.5" customHeight="1" spans="1:1">
      <c r="A764" s="21"/>
    </row>
    <row r="765" ht="13.5" customHeight="1" spans="1:1">
      <c r="A765" s="21"/>
    </row>
    <row r="766" ht="13.5" customHeight="1" spans="1:1">
      <c r="A766" s="21"/>
    </row>
    <row r="767" ht="13.5" customHeight="1" spans="1:1">
      <c r="A767" s="21"/>
    </row>
    <row r="768" ht="13.5" customHeight="1" spans="1:1">
      <c r="A768" s="21"/>
    </row>
    <row r="769" ht="13.5" customHeight="1" spans="1:1">
      <c r="A769" s="21"/>
    </row>
    <row r="770" ht="13.5" customHeight="1" spans="1:1">
      <c r="A770" s="21"/>
    </row>
    <row r="771" ht="13.5" customHeight="1" spans="1:1">
      <c r="A771" s="21"/>
    </row>
    <row r="772" ht="13.5" customHeight="1" spans="1:1">
      <c r="A772" s="21"/>
    </row>
    <row r="773" ht="13.5" customHeight="1" spans="1:1">
      <c r="A773" s="21"/>
    </row>
    <row r="774" ht="13.5" customHeight="1" spans="1:1">
      <c r="A774" s="21"/>
    </row>
    <row r="775" ht="13.5" customHeight="1" spans="1:1">
      <c r="A775" s="21"/>
    </row>
    <row r="776" ht="13.5" customHeight="1" spans="1:1">
      <c r="A776" s="21"/>
    </row>
    <row r="777" ht="13.5" customHeight="1" spans="1:1">
      <c r="A777" s="21"/>
    </row>
    <row r="778" ht="13.5" customHeight="1" spans="1:1">
      <c r="A778" s="21"/>
    </row>
    <row r="779" ht="13.5" customHeight="1" spans="1:1">
      <c r="A779" s="21"/>
    </row>
    <row r="780" ht="13.5" customHeight="1" spans="1:1">
      <c r="A780" s="21"/>
    </row>
    <row r="781" ht="13.5" customHeight="1" spans="1:1">
      <c r="A781" s="21"/>
    </row>
    <row r="782" ht="13.5" customHeight="1" spans="1:1">
      <c r="A782" s="21"/>
    </row>
    <row r="783" ht="13.5" customHeight="1" spans="1:1">
      <c r="A783" s="21"/>
    </row>
    <row r="784" ht="13.5" customHeight="1" spans="1:1">
      <c r="A784" s="21"/>
    </row>
    <row r="785" ht="13.5" customHeight="1" spans="1:1">
      <c r="A785" s="21"/>
    </row>
    <row r="786" ht="13.5" customHeight="1" spans="1:1">
      <c r="A786" s="21"/>
    </row>
    <row r="787" ht="13.5" customHeight="1" spans="1:1">
      <c r="A787" s="21"/>
    </row>
    <row r="788" ht="13.5" customHeight="1" spans="1:1">
      <c r="A788" s="21"/>
    </row>
    <row r="789" ht="13.5" customHeight="1" spans="1:1">
      <c r="A789" s="21"/>
    </row>
    <row r="790" ht="13.5" customHeight="1" spans="1:1">
      <c r="A790" s="21"/>
    </row>
    <row r="791" ht="13.5" customHeight="1" spans="1:1">
      <c r="A791" s="21"/>
    </row>
    <row r="792" ht="13.5" customHeight="1" spans="1:1">
      <c r="A792" s="21"/>
    </row>
    <row r="793" ht="13.5" customHeight="1" spans="1:1">
      <c r="A793" s="21"/>
    </row>
    <row r="794" ht="13.5" customHeight="1" spans="1:1">
      <c r="A794" s="21"/>
    </row>
    <row r="795" ht="13.5" customHeight="1" spans="1:1">
      <c r="A795" s="21"/>
    </row>
    <row r="796" ht="13.5" customHeight="1" spans="1:1">
      <c r="A796" s="21"/>
    </row>
    <row r="797" ht="13.5" customHeight="1" spans="1:1">
      <c r="A797" s="21"/>
    </row>
    <row r="798" ht="13.5" customHeight="1" spans="1:1">
      <c r="A798" s="21"/>
    </row>
    <row r="799" ht="13.5" customHeight="1" spans="1:1">
      <c r="A799" s="21"/>
    </row>
    <row r="800" ht="13.5" customHeight="1" spans="1:1">
      <c r="A800" s="21"/>
    </row>
    <row r="801" ht="13.5" customHeight="1" spans="1:1">
      <c r="A801" s="21"/>
    </row>
    <row r="802" ht="13.5" customHeight="1" spans="1:1">
      <c r="A802" s="21"/>
    </row>
    <row r="803" ht="13.5" customHeight="1" spans="1:1">
      <c r="A803" s="21"/>
    </row>
    <row r="804" ht="13.5" customHeight="1" spans="1:1">
      <c r="A804" s="21"/>
    </row>
    <row r="805" ht="13.5" customHeight="1" spans="1:1">
      <c r="A805" s="21"/>
    </row>
    <row r="806" ht="13.5" customHeight="1" spans="1:1">
      <c r="A806" s="21"/>
    </row>
    <row r="807" ht="13.5" customHeight="1" spans="1:1">
      <c r="A807" s="21"/>
    </row>
    <row r="808" ht="13.5" customHeight="1" spans="1:1">
      <c r="A808" s="21"/>
    </row>
    <row r="809" ht="13.5" customHeight="1" spans="1:1">
      <c r="A809" s="21"/>
    </row>
    <row r="810" ht="13.5" customHeight="1" spans="1:1">
      <c r="A810" s="21"/>
    </row>
    <row r="811" ht="13.5" customHeight="1" spans="1:1">
      <c r="A811" s="21"/>
    </row>
    <row r="812" ht="13.5" customHeight="1" spans="1:1">
      <c r="A812" s="21"/>
    </row>
    <row r="813" ht="13.5" customHeight="1" spans="1:1">
      <c r="A813" s="21"/>
    </row>
    <row r="814" ht="13.5" customHeight="1" spans="1:1">
      <c r="A814" s="21"/>
    </row>
    <row r="815" ht="13.5" customHeight="1" spans="1:1">
      <c r="A815" s="21"/>
    </row>
    <row r="816" ht="13.5" customHeight="1" spans="1:1">
      <c r="A816" s="21"/>
    </row>
    <row r="817" ht="13.5" customHeight="1" spans="1:1">
      <c r="A817" s="21"/>
    </row>
    <row r="818" ht="13.5" customHeight="1" spans="1:1">
      <c r="A818" s="21"/>
    </row>
    <row r="819" ht="13.5" customHeight="1" spans="1:1">
      <c r="A819" s="21"/>
    </row>
    <row r="820" ht="13.5" customHeight="1" spans="1:1">
      <c r="A820" s="21"/>
    </row>
    <row r="821" ht="13.5" customHeight="1" spans="1:1">
      <c r="A821" s="21"/>
    </row>
    <row r="822" ht="13.5" customHeight="1" spans="1:1">
      <c r="A822" s="21"/>
    </row>
    <row r="823" ht="13.5" customHeight="1" spans="1:1">
      <c r="A823" s="21"/>
    </row>
    <row r="824" ht="13.5" customHeight="1" spans="1:1">
      <c r="A824" s="21"/>
    </row>
    <row r="825" ht="13.5" customHeight="1" spans="1:1">
      <c r="A825" s="21"/>
    </row>
    <row r="826" ht="13.5" customHeight="1" spans="1:1">
      <c r="A826" s="21"/>
    </row>
    <row r="827" ht="13.5" customHeight="1" spans="1:1">
      <c r="A827" s="21"/>
    </row>
    <row r="828" ht="13.5" customHeight="1" spans="1:1">
      <c r="A828" s="21"/>
    </row>
    <row r="829" ht="13.5" customHeight="1" spans="1:1">
      <c r="A829" s="21"/>
    </row>
    <row r="830" ht="13.5" customHeight="1" spans="1:1">
      <c r="A830" s="21"/>
    </row>
    <row r="831" ht="13.5" customHeight="1" spans="1:1">
      <c r="A831" s="21"/>
    </row>
    <row r="832" ht="13.5" customHeight="1" spans="1:1">
      <c r="A832" s="21"/>
    </row>
    <row r="833" ht="13.5" customHeight="1" spans="1:1">
      <c r="A833" s="21"/>
    </row>
    <row r="834" ht="13.5" customHeight="1" spans="1:1">
      <c r="A834" s="21"/>
    </row>
    <row r="835" ht="13.5" customHeight="1" spans="1:1">
      <c r="A835" s="21"/>
    </row>
    <row r="836" ht="13.5" customHeight="1" spans="1:1">
      <c r="A836" s="21"/>
    </row>
    <row r="837" ht="13.5" customHeight="1" spans="1:1">
      <c r="A837" s="21"/>
    </row>
    <row r="838" ht="13.5" customHeight="1" spans="1:1">
      <c r="A838" s="21"/>
    </row>
    <row r="839" ht="13.5" customHeight="1" spans="1:1">
      <c r="A839" s="21"/>
    </row>
    <row r="840" ht="13.5" customHeight="1" spans="1:1">
      <c r="A840" s="21"/>
    </row>
    <row r="841" ht="13.5" customHeight="1" spans="1:1">
      <c r="A841" s="21"/>
    </row>
    <row r="842" ht="13.5" customHeight="1" spans="1:1">
      <c r="A842" s="21"/>
    </row>
    <row r="843" ht="13.5" customHeight="1" spans="1:1">
      <c r="A843" s="21"/>
    </row>
    <row r="844" ht="13.5" customHeight="1" spans="1:1">
      <c r="A844" s="21"/>
    </row>
    <row r="845" ht="13.5" customHeight="1" spans="1:1">
      <c r="A845" s="21"/>
    </row>
    <row r="846" ht="13.5" customHeight="1" spans="1:1">
      <c r="A846" s="21"/>
    </row>
    <row r="847" ht="13.5" customHeight="1" spans="1:1">
      <c r="A847" s="21"/>
    </row>
    <row r="848" ht="13.5" customHeight="1" spans="1:1">
      <c r="A848" s="21"/>
    </row>
    <row r="849" ht="13.5" customHeight="1" spans="1:1">
      <c r="A849" s="21"/>
    </row>
    <row r="850" ht="13.5" customHeight="1" spans="1:1">
      <c r="A850" s="21"/>
    </row>
    <row r="851" ht="13.5" customHeight="1" spans="1:1">
      <c r="A851" s="21"/>
    </row>
    <row r="852" ht="13.5" customHeight="1" spans="1:1">
      <c r="A852" s="21"/>
    </row>
    <row r="853" ht="13.5" customHeight="1" spans="1:1">
      <c r="A853" s="21"/>
    </row>
    <row r="854" ht="13.5" customHeight="1" spans="1:1">
      <c r="A854" s="21"/>
    </row>
    <row r="855" ht="13.5" customHeight="1" spans="1:1">
      <c r="A855" s="21"/>
    </row>
    <row r="856" ht="13.5" customHeight="1" spans="1:1">
      <c r="A856" s="21"/>
    </row>
    <row r="857" ht="13.5" customHeight="1" spans="1:1">
      <c r="A857" s="21"/>
    </row>
    <row r="858" ht="13.5" customHeight="1" spans="1:1">
      <c r="A858" s="21"/>
    </row>
    <row r="859" ht="13.5" customHeight="1" spans="1:1">
      <c r="A859" s="21"/>
    </row>
    <row r="860" ht="13.5" customHeight="1" spans="1:1">
      <c r="A860" s="21"/>
    </row>
    <row r="861" ht="13.5" customHeight="1" spans="1:1">
      <c r="A861" s="21"/>
    </row>
    <row r="862" ht="13.5" customHeight="1" spans="1:1">
      <c r="A862" s="21"/>
    </row>
    <row r="863" ht="13.5" customHeight="1" spans="1:1">
      <c r="A863" s="21"/>
    </row>
    <row r="864" ht="13.5" customHeight="1" spans="1:1">
      <c r="A864" s="21"/>
    </row>
    <row r="865" ht="13.5" customHeight="1" spans="1:1">
      <c r="A865" s="21"/>
    </row>
    <row r="866" ht="13.5" customHeight="1" spans="1:1">
      <c r="A866" s="21"/>
    </row>
    <row r="867" ht="13.5" customHeight="1" spans="1:1">
      <c r="A867" s="21"/>
    </row>
    <row r="868" ht="13.5" customHeight="1" spans="1:1">
      <c r="A868" s="21"/>
    </row>
    <row r="869" ht="13.5" customHeight="1" spans="1:1">
      <c r="A869" s="21"/>
    </row>
    <row r="870" ht="13.5" customHeight="1" spans="1:1">
      <c r="A870" s="21"/>
    </row>
    <row r="871" ht="13.5" customHeight="1" spans="1:1">
      <c r="A871" s="21"/>
    </row>
    <row r="872" ht="13.5" customHeight="1" spans="1:1">
      <c r="A872" s="21"/>
    </row>
    <row r="873" ht="13.5" customHeight="1" spans="1:1">
      <c r="A873" s="21"/>
    </row>
    <row r="874" ht="13.5" customHeight="1" spans="1:1">
      <c r="A874" s="21"/>
    </row>
    <row r="875" ht="13.5" customHeight="1" spans="1:1">
      <c r="A875" s="21"/>
    </row>
    <row r="876" ht="13.5" customHeight="1" spans="1:1">
      <c r="A876" s="21"/>
    </row>
    <row r="877" ht="13.5" customHeight="1" spans="1:1">
      <c r="A877" s="21"/>
    </row>
    <row r="878" ht="13.5" customHeight="1" spans="1:1">
      <c r="A878" s="21"/>
    </row>
    <row r="879" ht="13.5" customHeight="1" spans="1:1">
      <c r="A879" s="21"/>
    </row>
    <row r="880" ht="13.5" customHeight="1" spans="1:1">
      <c r="A880" s="21"/>
    </row>
    <row r="881" ht="13.5" customHeight="1" spans="1:1">
      <c r="A881" s="21"/>
    </row>
    <row r="882" ht="13.5" customHeight="1" spans="1:1">
      <c r="A882" s="21"/>
    </row>
    <row r="883" ht="13.5" customHeight="1" spans="1:1">
      <c r="A883" s="21"/>
    </row>
    <row r="884" ht="13.5" customHeight="1" spans="1:1">
      <c r="A884" s="21"/>
    </row>
    <row r="885" ht="13.5" customHeight="1" spans="1:1">
      <c r="A885" s="21"/>
    </row>
    <row r="886" ht="13.5" customHeight="1" spans="1:1">
      <c r="A886" s="21"/>
    </row>
    <row r="887" ht="13.5" customHeight="1" spans="1:1">
      <c r="A887" s="21"/>
    </row>
    <row r="888" ht="13.5" customHeight="1" spans="1:1">
      <c r="A888" s="21"/>
    </row>
    <row r="889" ht="13.5" customHeight="1" spans="1:1">
      <c r="A889" s="21"/>
    </row>
    <row r="890" ht="13.5" customHeight="1" spans="1:1">
      <c r="A890" s="21"/>
    </row>
    <row r="891" ht="13.5" customHeight="1" spans="1:1">
      <c r="A891" s="21"/>
    </row>
    <row r="892" ht="13.5" customHeight="1" spans="1:1">
      <c r="A892" s="21"/>
    </row>
    <row r="893" ht="13.5" customHeight="1" spans="1:1">
      <c r="A893" s="21"/>
    </row>
    <row r="894" ht="13.5" customHeight="1" spans="1:1">
      <c r="A894" s="21"/>
    </row>
    <row r="895" ht="13.5" customHeight="1" spans="1:1">
      <c r="A895" s="21"/>
    </row>
    <row r="896" ht="13.5" customHeight="1" spans="1:1">
      <c r="A896" s="21"/>
    </row>
    <row r="897" ht="13.5" customHeight="1" spans="1:1">
      <c r="A897" s="21"/>
    </row>
    <row r="898" ht="13.5" customHeight="1" spans="1:1">
      <c r="A898" s="21"/>
    </row>
    <row r="899" ht="13.5" customHeight="1" spans="1:1">
      <c r="A899" s="21"/>
    </row>
    <row r="900" ht="13.5" customHeight="1" spans="1:1">
      <c r="A900" s="21"/>
    </row>
    <row r="901" ht="13.5" customHeight="1" spans="1:1">
      <c r="A901" s="21"/>
    </row>
    <row r="902" ht="13.5" customHeight="1" spans="1:1">
      <c r="A902" s="21"/>
    </row>
    <row r="903" ht="13.5" customHeight="1" spans="1:1">
      <c r="A903" s="21"/>
    </row>
    <row r="904" ht="13.5" customHeight="1" spans="1:1">
      <c r="A904" s="21"/>
    </row>
    <row r="905" ht="13.5" customHeight="1" spans="1:1">
      <c r="A905" s="21"/>
    </row>
    <row r="906" ht="13.5" customHeight="1" spans="1:1">
      <c r="A906" s="21"/>
    </row>
    <row r="907" ht="13.5" customHeight="1" spans="1:1">
      <c r="A907" s="21"/>
    </row>
    <row r="908" ht="13.5" customHeight="1" spans="1:1">
      <c r="A908" s="21"/>
    </row>
    <row r="909" ht="13.5" customHeight="1" spans="1:1">
      <c r="A909" s="21"/>
    </row>
    <row r="910" ht="13.5" customHeight="1" spans="1:1">
      <c r="A910" s="21"/>
    </row>
    <row r="911" ht="13.5" customHeight="1" spans="1:1">
      <c r="A911" s="21"/>
    </row>
    <row r="912" ht="13.5" customHeight="1" spans="1:1">
      <c r="A912" s="21"/>
    </row>
    <row r="913" ht="13.5" customHeight="1" spans="1:1">
      <c r="A913" s="21"/>
    </row>
    <row r="914" ht="13.5" customHeight="1" spans="1:1">
      <c r="A914" s="21"/>
    </row>
    <row r="915" ht="13.5" customHeight="1" spans="1:1">
      <c r="A915" s="21"/>
    </row>
    <row r="916" ht="13.5" customHeight="1" spans="1:1">
      <c r="A916" s="21"/>
    </row>
    <row r="917" ht="13.5" customHeight="1" spans="1:1">
      <c r="A917" s="21"/>
    </row>
    <row r="918" ht="13.5" customHeight="1" spans="1:1">
      <c r="A918" s="21"/>
    </row>
    <row r="919" ht="13.5" customHeight="1" spans="1:1">
      <c r="A919" s="21"/>
    </row>
    <row r="920" ht="13.5" customHeight="1" spans="1:1">
      <c r="A920" s="21"/>
    </row>
    <row r="921" ht="13.5" customHeight="1" spans="1:1">
      <c r="A921" s="21"/>
    </row>
    <row r="922" ht="13.5" customHeight="1" spans="1:1">
      <c r="A922" s="21"/>
    </row>
    <row r="923" ht="13.5" customHeight="1" spans="1:1">
      <c r="A923" s="21"/>
    </row>
    <row r="924" ht="13.5" customHeight="1" spans="1:1">
      <c r="A924" s="21"/>
    </row>
    <row r="925" ht="13.5" customHeight="1" spans="1:1">
      <c r="A925" s="21"/>
    </row>
    <row r="926" ht="13.5" customHeight="1" spans="1:1">
      <c r="A926" s="21"/>
    </row>
    <row r="927" ht="13.5" customHeight="1" spans="1:1">
      <c r="A927" s="21"/>
    </row>
    <row r="928" ht="13.5" customHeight="1" spans="1:1">
      <c r="A928" s="21"/>
    </row>
    <row r="929" ht="13.5" customHeight="1" spans="1:1">
      <c r="A929" s="21"/>
    </row>
    <row r="930" ht="13.5" customHeight="1" spans="1:1">
      <c r="A930" s="21"/>
    </row>
    <row r="931" ht="13.5" customHeight="1" spans="1:1">
      <c r="A931" s="21"/>
    </row>
    <row r="932" ht="13.5" customHeight="1" spans="1:1">
      <c r="A932" s="21"/>
    </row>
    <row r="933" ht="13.5" customHeight="1" spans="1:1">
      <c r="A933" s="21"/>
    </row>
    <row r="934" ht="13.5" customHeight="1" spans="1:1">
      <c r="A934" s="21"/>
    </row>
    <row r="935" ht="13.5" customHeight="1" spans="1:1">
      <c r="A935" s="21"/>
    </row>
    <row r="936" ht="13.5" customHeight="1" spans="1:1">
      <c r="A936" s="21"/>
    </row>
    <row r="937" ht="13.5" customHeight="1" spans="1:1">
      <c r="A937" s="21"/>
    </row>
    <row r="938" ht="13.5" customHeight="1" spans="1:1">
      <c r="A938" s="21"/>
    </row>
    <row r="939" ht="13.5" customHeight="1" spans="1:1">
      <c r="A939" s="21"/>
    </row>
    <row r="940" ht="13.5" customHeight="1" spans="1:1">
      <c r="A940" s="21"/>
    </row>
    <row r="941" ht="13.5" customHeight="1" spans="1:1">
      <c r="A941" s="21"/>
    </row>
    <row r="942" ht="13.5" customHeight="1" spans="1:1">
      <c r="A942" s="21"/>
    </row>
    <row r="943" ht="13.5" customHeight="1" spans="1:1">
      <c r="A943" s="21"/>
    </row>
    <row r="944" ht="13.5" customHeight="1" spans="1:1">
      <c r="A944" s="21"/>
    </row>
    <row r="945" ht="13.5" customHeight="1" spans="1:1">
      <c r="A945" s="21"/>
    </row>
    <row r="946" ht="13.5" customHeight="1" spans="1:1">
      <c r="A946" s="21"/>
    </row>
    <row r="947" ht="13.5" customHeight="1" spans="1:1">
      <c r="A947" s="21"/>
    </row>
    <row r="948" ht="13.5" customHeight="1" spans="1:1">
      <c r="A948" s="21"/>
    </row>
    <row r="949" ht="13.5" customHeight="1" spans="1:1">
      <c r="A949" s="21"/>
    </row>
    <row r="950" ht="13.5" customHeight="1" spans="1:1">
      <c r="A950" s="21"/>
    </row>
    <row r="951" ht="13.5" customHeight="1" spans="1:1">
      <c r="A951" s="21"/>
    </row>
    <row r="952" ht="13.5" customHeight="1" spans="1:1">
      <c r="A952" s="21"/>
    </row>
    <row r="953" ht="13.5" customHeight="1" spans="1:1">
      <c r="A953" s="21"/>
    </row>
    <row r="954" ht="13.5" customHeight="1" spans="1:1">
      <c r="A954" s="21"/>
    </row>
    <row r="955" ht="13.5" customHeight="1" spans="1:1">
      <c r="A955" s="21"/>
    </row>
    <row r="956" ht="13.5" customHeight="1" spans="1:1">
      <c r="A956" s="21"/>
    </row>
    <row r="957" ht="13.5" customHeight="1" spans="1:1">
      <c r="A957" s="21"/>
    </row>
    <row r="958" ht="13.5" customHeight="1" spans="1:1">
      <c r="A958" s="21"/>
    </row>
    <row r="959" ht="13.5" customHeight="1" spans="1:1">
      <c r="A959" s="21"/>
    </row>
    <row r="960" ht="13.5" customHeight="1" spans="1:1">
      <c r="A960" s="21"/>
    </row>
    <row r="961" ht="13.5" customHeight="1" spans="1:1">
      <c r="A961" s="21"/>
    </row>
    <row r="962" ht="13.5" customHeight="1" spans="1:1">
      <c r="A962" s="21"/>
    </row>
    <row r="963" ht="13.5" customHeight="1" spans="1:1">
      <c r="A963" s="21"/>
    </row>
    <row r="964" ht="13.5" customHeight="1" spans="1:1">
      <c r="A964" s="21"/>
    </row>
    <row r="965" ht="13.5" customHeight="1" spans="1:1">
      <c r="A965" s="21"/>
    </row>
    <row r="966" ht="13.5" customHeight="1" spans="1:1">
      <c r="A966" s="21"/>
    </row>
    <row r="967" ht="13.5" customHeight="1" spans="1:1">
      <c r="A967" s="21"/>
    </row>
    <row r="968" ht="13.5" customHeight="1" spans="1:1">
      <c r="A968" s="21"/>
    </row>
    <row r="969" ht="13.5" customHeight="1" spans="1:1">
      <c r="A969" s="21"/>
    </row>
    <row r="970" ht="13.5" customHeight="1" spans="1:1">
      <c r="A970" s="21"/>
    </row>
    <row r="971" ht="13.5" customHeight="1" spans="1:1">
      <c r="A971" s="21"/>
    </row>
    <row r="972" ht="13.5" customHeight="1" spans="1:1">
      <c r="A972" s="21"/>
    </row>
    <row r="973" ht="13.5" customHeight="1" spans="1:1">
      <c r="A973" s="21"/>
    </row>
    <row r="974" ht="13.5" customHeight="1" spans="1:1">
      <c r="A974" s="21"/>
    </row>
    <row r="975" ht="13.5" customHeight="1" spans="1:1">
      <c r="A975" s="21"/>
    </row>
    <row r="976" ht="13.5" customHeight="1" spans="1:1">
      <c r="A976" s="21"/>
    </row>
    <row r="977" ht="13.5" customHeight="1" spans="1:1">
      <c r="A977" s="21"/>
    </row>
    <row r="978" ht="13.5" customHeight="1" spans="1:1">
      <c r="A978" s="21"/>
    </row>
    <row r="979" ht="13.5" customHeight="1" spans="1:1">
      <c r="A979" s="21"/>
    </row>
    <row r="980" ht="13.5" customHeight="1" spans="1:1">
      <c r="A980" s="21"/>
    </row>
    <row r="981" ht="13.5" customHeight="1" spans="1:1">
      <c r="A981" s="21"/>
    </row>
    <row r="982" ht="13.5" customHeight="1" spans="1:1">
      <c r="A982" s="21"/>
    </row>
    <row r="983" ht="13.5" customHeight="1" spans="1:1">
      <c r="A983" s="21"/>
    </row>
    <row r="984" ht="13.5" customHeight="1" spans="1:1">
      <c r="A984" s="21"/>
    </row>
    <row r="985" ht="13.5" customHeight="1" spans="1:1">
      <c r="A985" s="21"/>
    </row>
    <row r="986" ht="13.5" customHeight="1" spans="1:1">
      <c r="A986" s="21"/>
    </row>
    <row r="987" ht="13.5" customHeight="1" spans="1:1">
      <c r="A987" s="21"/>
    </row>
    <row r="988" ht="13.5" customHeight="1" spans="1:1">
      <c r="A988" s="21"/>
    </row>
    <row r="989" ht="13.5" customHeight="1" spans="1:1">
      <c r="A989" s="21"/>
    </row>
    <row r="990" ht="13.5" customHeight="1" spans="1:1">
      <c r="A990" s="21"/>
    </row>
    <row r="991" ht="13.5" customHeight="1" spans="1:1">
      <c r="A991" s="21"/>
    </row>
    <row r="992" ht="13.5" customHeight="1" spans="1:1">
      <c r="A992" s="21"/>
    </row>
    <row r="993" ht="13.5" customHeight="1" spans="1:1">
      <c r="A993" s="21"/>
    </row>
    <row r="994" ht="13.5" customHeight="1" spans="1:1">
      <c r="A994" s="21"/>
    </row>
    <row r="995" ht="13.5" customHeight="1" spans="1:1">
      <c r="A995" s="21"/>
    </row>
    <row r="996" ht="13.5" customHeight="1" spans="1:1">
      <c r="A996" s="21"/>
    </row>
    <row r="997" ht="13.5" customHeight="1" spans="1:1">
      <c r="A997" s="21"/>
    </row>
    <row r="998" ht="13.5" customHeight="1" spans="1:1">
      <c r="A998" s="21"/>
    </row>
    <row r="999" ht="13.5" customHeight="1" spans="1:1">
      <c r="A999" s="21"/>
    </row>
    <row r="1000" ht="13.5" customHeight="1" spans="1:1">
      <c r="A1000" s="21"/>
    </row>
  </sheetData>
  <pageMargins left="0.7" right="0.7" top="0.75" bottom="0.75" header="0" footer="0"/>
  <pageSetup paperSize="1" orientation="landscape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00"/>
  <sheetViews>
    <sheetView workbookViewId="0">
      <selection activeCell="A1" sqref="A1"/>
    </sheetView>
  </sheetViews>
  <sheetFormatPr defaultColWidth="14.4285714285714" defaultRowHeight="15" customHeight="1" outlineLevelCol="7"/>
  <cols>
    <col min="1" max="1" width="11.2857142857143" customWidth="1"/>
    <col min="2" max="2" width="16.2857142857143" customWidth="1"/>
    <col min="3" max="3" width="36.4285714285714" customWidth="1"/>
    <col min="4" max="4" width="11.2857142857143" customWidth="1"/>
    <col min="5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42309</v>
      </c>
      <c r="B2" s="3" t="s">
        <v>44</v>
      </c>
      <c r="C2" s="3" t="s">
        <v>239</v>
      </c>
      <c r="D2" s="4">
        <v>700</v>
      </c>
    </row>
    <row r="3" ht="13.5" customHeight="1" spans="1:4">
      <c r="A3" s="2">
        <v>42329</v>
      </c>
      <c r="B3" s="3" t="s">
        <v>44</v>
      </c>
      <c r="C3" s="3" t="s">
        <v>576</v>
      </c>
      <c r="D3" s="4">
        <v>59.4</v>
      </c>
    </row>
    <row r="4" ht="13.5" customHeight="1" spans="1:4">
      <c r="A4" s="2">
        <v>42325</v>
      </c>
      <c r="B4" s="3" t="s">
        <v>44</v>
      </c>
      <c r="C4" s="3" t="s">
        <v>195</v>
      </c>
      <c r="D4" s="4">
        <v>6.45</v>
      </c>
    </row>
    <row r="5" ht="13.5" customHeight="1" spans="1:4">
      <c r="A5" s="2">
        <v>42337</v>
      </c>
      <c r="B5" s="3" t="s">
        <v>44</v>
      </c>
      <c r="C5" s="3" t="s">
        <v>551</v>
      </c>
      <c r="D5" s="4">
        <v>420.51</v>
      </c>
    </row>
    <row r="6" ht="13.5" customHeight="1" spans="1:4">
      <c r="A6" s="2">
        <v>42337</v>
      </c>
      <c r="B6" s="3" t="s">
        <v>44</v>
      </c>
      <c r="C6" s="3" t="s">
        <v>577</v>
      </c>
      <c r="D6" s="4">
        <v>90.5</v>
      </c>
    </row>
    <row r="7" ht="13.5" customHeight="1" spans="1:4">
      <c r="A7" s="2">
        <v>42330</v>
      </c>
      <c r="B7" s="3" t="s">
        <v>44</v>
      </c>
      <c r="C7" s="3" t="s">
        <v>578</v>
      </c>
      <c r="D7" s="4">
        <v>34</v>
      </c>
    </row>
    <row r="8" ht="13.5" customHeight="1" spans="1:7">
      <c r="A8" s="2">
        <v>42330</v>
      </c>
      <c r="B8" s="3" t="s">
        <v>44</v>
      </c>
      <c r="C8" s="3" t="s">
        <v>579</v>
      </c>
      <c r="D8" s="4">
        <v>45</v>
      </c>
      <c r="G8" s="3" t="s">
        <v>286</v>
      </c>
    </row>
    <row r="9" ht="13.5" customHeight="1" spans="1:8">
      <c r="A9" s="2">
        <v>42324</v>
      </c>
      <c r="B9" s="3" t="s">
        <v>44</v>
      </c>
      <c r="C9" s="3" t="s">
        <v>580</v>
      </c>
      <c r="D9" s="4">
        <v>35.8</v>
      </c>
      <c r="G9" s="3" t="s">
        <v>44</v>
      </c>
      <c r="H9" s="4">
        <f>SUM(D2:D9)</f>
        <v>1391.66</v>
      </c>
    </row>
    <row r="10" ht="13.5" customHeight="1" spans="1:8">
      <c r="A10" s="2">
        <v>42309</v>
      </c>
      <c r="B10" s="3" t="s">
        <v>11</v>
      </c>
      <c r="C10" s="3" t="s">
        <v>60</v>
      </c>
      <c r="D10" s="4">
        <v>140</v>
      </c>
      <c r="G10" s="3" t="s">
        <v>294</v>
      </c>
      <c r="H10" s="4">
        <v>0</v>
      </c>
    </row>
    <row r="11" ht="13.5" customHeight="1" spans="1:8">
      <c r="A11" s="2">
        <v>42330</v>
      </c>
      <c r="B11" s="3" t="s">
        <v>11</v>
      </c>
      <c r="C11" s="3" t="s">
        <v>581</v>
      </c>
      <c r="D11" s="4">
        <v>25</v>
      </c>
      <c r="G11" s="3" t="s">
        <v>11</v>
      </c>
      <c r="H11" s="4">
        <f>SUM(D10:D20)</f>
        <v>401.7</v>
      </c>
    </row>
    <row r="12" ht="13.5" customHeight="1" spans="1:8">
      <c r="A12" s="2">
        <v>42329</v>
      </c>
      <c r="B12" s="3" t="s">
        <v>11</v>
      </c>
      <c r="C12" s="3" t="s">
        <v>582</v>
      </c>
      <c r="D12" s="4">
        <v>71.9</v>
      </c>
      <c r="G12" s="3" t="s">
        <v>68</v>
      </c>
      <c r="H12" s="4">
        <f>SUM(D21:D28)</f>
        <v>232.2</v>
      </c>
    </row>
    <row r="13" ht="13.5" customHeight="1" spans="1:8">
      <c r="A13" s="2">
        <v>42329</v>
      </c>
      <c r="B13" s="3" t="s">
        <v>11</v>
      </c>
      <c r="C13" s="3" t="s">
        <v>583</v>
      </c>
      <c r="D13" s="4">
        <v>14</v>
      </c>
      <c r="G13" s="3" t="s">
        <v>197</v>
      </c>
      <c r="H13" s="4">
        <f>SUM(D29:D30)</f>
        <v>52</v>
      </c>
    </row>
    <row r="14" ht="13.5" customHeight="1" spans="1:8">
      <c r="A14" s="2">
        <v>42325</v>
      </c>
      <c r="B14" s="3" t="s">
        <v>11</v>
      </c>
      <c r="C14" s="3" t="s">
        <v>414</v>
      </c>
      <c r="D14" s="4">
        <v>20</v>
      </c>
      <c r="G14" s="3" t="s">
        <v>125</v>
      </c>
      <c r="H14" s="4">
        <f>SUM(D31:D33)</f>
        <v>317.4</v>
      </c>
    </row>
    <row r="15" ht="13.5" customHeight="1" spans="1:8">
      <c r="A15" s="2">
        <v>42324</v>
      </c>
      <c r="B15" s="3" t="s">
        <v>11</v>
      </c>
      <c r="C15" s="3" t="s">
        <v>414</v>
      </c>
      <c r="D15" s="4">
        <v>37</v>
      </c>
      <c r="G15" s="3" t="s">
        <v>127</v>
      </c>
      <c r="H15" s="4">
        <v>0</v>
      </c>
    </row>
    <row r="16" ht="13.5" customHeight="1" spans="1:8">
      <c r="A16" s="2">
        <v>42337</v>
      </c>
      <c r="B16" s="3" t="s">
        <v>11</v>
      </c>
      <c r="C16" s="3" t="s">
        <v>584</v>
      </c>
      <c r="D16" s="4">
        <v>22</v>
      </c>
      <c r="G16" s="3" t="s">
        <v>163</v>
      </c>
      <c r="H16" s="4">
        <f>SUM(D34)</f>
        <v>13.4</v>
      </c>
    </row>
    <row r="17" ht="13.5" customHeight="1" spans="1:8">
      <c r="A17" s="2">
        <v>42333</v>
      </c>
      <c r="B17" s="3" t="s">
        <v>11</v>
      </c>
      <c r="C17" s="3" t="s">
        <v>113</v>
      </c>
      <c r="D17" s="4">
        <v>20</v>
      </c>
      <c r="G17" s="3" t="s">
        <v>134</v>
      </c>
      <c r="H17" s="4">
        <f>SUM(D35:D37)</f>
        <v>653.85</v>
      </c>
    </row>
    <row r="18" ht="13.5" customHeight="1" spans="1:8">
      <c r="A18" s="2">
        <v>42324</v>
      </c>
      <c r="B18" s="3" t="s">
        <v>11</v>
      </c>
      <c r="C18" s="3" t="s">
        <v>585</v>
      </c>
      <c r="D18" s="4">
        <v>13</v>
      </c>
      <c r="G18" s="3" t="s">
        <v>34</v>
      </c>
      <c r="H18" s="4">
        <f>SUM(D38:D39)</f>
        <v>29.43</v>
      </c>
    </row>
    <row r="19" ht="13.5" customHeight="1" spans="1:8">
      <c r="A19" s="2">
        <v>42316</v>
      </c>
      <c r="B19" s="3" t="s">
        <v>11</v>
      </c>
      <c r="C19" s="3" t="s">
        <v>586</v>
      </c>
      <c r="D19" s="4">
        <v>25</v>
      </c>
      <c r="G19" s="3" t="s">
        <v>36</v>
      </c>
      <c r="H19" s="4">
        <f>SUM(D40:D54)</f>
        <v>1824.82928571429</v>
      </c>
    </row>
    <row r="20" ht="13.5" customHeight="1" spans="1:8">
      <c r="A20" s="2">
        <v>42314</v>
      </c>
      <c r="B20" s="3" t="s">
        <v>11</v>
      </c>
      <c r="C20" s="3" t="s">
        <v>585</v>
      </c>
      <c r="D20" s="4">
        <v>13.8</v>
      </c>
      <c r="G20" s="3" t="s">
        <v>39</v>
      </c>
      <c r="H20" s="4">
        <f>SUM(D55:D60)</f>
        <v>346.39</v>
      </c>
    </row>
    <row r="21" ht="13.5" customHeight="1" spans="1:8">
      <c r="A21" s="2">
        <v>42327</v>
      </c>
      <c r="B21" s="3" t="s">
        <v>68</v>
      </c>
      <c r="C21" s="3" t="s">
        <v>122</v>
      </c>
      <c r="D21" s="4">
        <v>14.1</v>
      </c>
      <c r="G21" s="3" t="s">
        <v>375</v>
      </c>
      <c r="H21" s="4">
        <f>SUM(D61:D64)</f>
        <v>338</v>
      </c>
    </row>
    <row r="22" ht="13.5" customHeight="1" spans="1:4">
      <c r="A22" s="2">
        <v>42330</v>
      </c>
      <c r="B22" s="3" t="s">
        <v>68</v>
      </c>
      <c r="C22" s="3" t="s">
        <v>20</v>
      </c>
      <c r="D22" s="4">
        <v>12.9</v>
      </c>
    </row>
    <row r="23" ht="13.5" customHeight="1" spans="1:4">
      <c r="A23" s="2">
        <v>42325</v>
      </c>
      <c r="B23" s="3" t="s">
        <v>68</v>
      </c>
      <c r="C23" s="3" t="s">
        <v>20</v>
      </c>
      <c r="D23" s="4">
        <v>10.9</v>
      </c>
    </row>
    <row r="24" ht="13.5" customHeight="1" spans="1:4">
      <c r="A24" s="2">
        <v>42336</v>
      </c>
      <c r="B24" s="3" t="s">
        <v>68</v>
      </c>
      <c r="C24" s="3" t="s">
        <v>20</v>
      </c>
      <c r="D24" s="4">
        <v>65.1</v>
      </c>
    </row>
    <row r="25" ht="13.5" customHeight="1" spans="1:4">
      <c r="A25" s="2">
        <v>42336</v>
      </c>
      <c r="B25" s="3" t="s">
        <v>68</v>
      </c>
      <c r="C25" s="3" t="s">
        <v>165</v>
      </c>
      <c r="D25" s="4">
        <v>14</v>
      </c>
    </row>
    <row r="26" ht="13.5" customHeight="1" spans="1:4">
      <c r="A26" s="2">
        <v>42338</v>
      </c>
      <c r="B26" s="3" t="s">
        <v>68</v>
      </c>
      <c r="C26" s="3" t="s">
        <v>20</v>
      </c>
      <c r="D26" s="4">
        <v>8.95</v>
      </c>
    </row>
    <row r="27" ht="13.5" customHeight="1" spans="1:4">
      <c r="A27" s="2">
        <v>42329</v>
      </c>
      <c r="B27" s="3" t="s">
        <v>68</v>
      </c>
      <c r="C27" s="3" t="s">
        <v>20</v>
      </c>
      <c r="D27" s="4">
        <v>92.65</v>
      </c>
    </row>
    <row r="28" ht="13.5" customHeight="1" spans="1:4">
      <c r="A28" s="2">
        <v>42312</v>
      </c>
      <c r="B28" s="3" t="s">
        <v>68</v>
      </c>
      <c r="C28" s="3" t="s">
        <v>587</v>
      </c>
      <c r="D28" s="4">
        <v>13.6</v>
      </c>
    </row>
    <row r="29" ht="13.5" customHeight="1" spans="1:4">
      <c r="A29" s="2">
        <v>42316</v>
      </c>
      <c r="B29" s="3" t="s">
        <v>197</v>
      </c>
      <c r="C29" s="3" t="s">
        <v>349</v>
      </c>
      <c r="D29" s="4">
        <v>23</v>
      </c>
    </row>
    <row r="30" ht="13.5" customHeight="1" spans="1:4">
      <c r="A30" s="2">
        <v>42314</v>
      </c>
      <c r="B30" s="3" t="s">
        <v>197</v>
      </c>
      <c r="C30" s="3" t="s">
        <v>588</v>
      </c>
      <c r="D30" s="4">
        <v>29</v>
      </c>
    </row>
    <row r="31" ht="13.5" customHeight="1" spans="1:4">
      <c r="A31" s="2">
        <v>42309</v>
      </c>
      <c r="B31" s="3" t="s">
        <v>125</v>
      </c>
      <c r="C31" s="3" t="s">
        <v>259</v>
      </c>
      <c r="D31" s="4">
        <v>240</v>
      </c>
    </row>
    <row r="32" ht="13.5" customHeight="1" spans="1:4">
      <c r="A32" s="2">
        <v>42330</v>
      </c>
      <c r="B32" s="3" t="s">
        <v>125</v>
      </c>
      <c r="C32" s="3" t="s">
        <v>509</v>
      </c>
      <c r="D32" s="4">
        <v>55.5</v>
      </c>
    </row>
    <row r="33" ht="13.5" customHeight="1" spans="1:4">
      <c r="A33" s="2">
        <v>42330</v>
      </c>
      <c r="B33" s="3" t="s">
        <v>125</v>
      </c>
      <c r="C33" s="3" t="s">
        <v>589</v>
      </c>
      <c r="D33" s="4">
        <v>21.9</v>
      </c>
    </row>
    <row r="34" ht="13.5" customHeight="1" spans="1:6">
      <c r="A34" s="2">
        <v>42336</v>
      </c>
      <c r="B34" s="3" t="s">
        <v>163</v>
      </c>
      <c r="C34" s="3" t="s">
        <v>590</v>
      </c>
      <c r="D34" s="4">
        <v>13.4</v>
      </c>
      <c r="F34" s="4"/>
    </row>
    <row r="35" ht="13.5" customHeight="1" spans="1:6">
      <c r="A35" s="2">
        <v>42329</v>
      </c>
      <c r="B35" s="3" t="s">
        <v>134</v>
      </c>
      <c r="C35" s="3" t="s">
        <v>99</v>
      </c>
      <c r="D35" s="4">
        <v>5.85</v>
      </c>
      <c r="F35" s="4"/>
    </row>
    <row r="36" ht="13.5" customHeight="1" spans="1:6">
      <c r="A36" s="2">
        <v>42330</v>
      </c>
      <c r="B36" s="3" t="s">
        <v>134</v>
      </c>
      <c r="C36" s="3" t="s">
        <v>591</v>
      </c>
      <c r="D36" s="4">
        <v>600</v>
      </c>
      <c r="F36" s="4"/>
    </row>
    <row r="37" ht="13.5" customHeight="1" spans="1:6">
      <c r="A37" s="2">
        <v>42325</v>
      </c>
      <c r="B37" s="3" t="s">
        <v>204</v>
      </c>
      <c r="C37" s="3" t="s">
        <v>166</v>
      </c>
      <c r="D37" s="4">
        <v>48</v>
      </c>
      <c r="F37" s="4"/>
    </row>
    <row r="38" ht="13.5" customHeight="1" spans="1:6">
      <c r="A38" s="2">
        <v>42336</v>
      </c>
      <c r="B38" s="3" t="s">
        <v>34</v>
      </c>
      <c r="C38" s="3" t="s">
        <v>592</v>
      </c>
      <c r="D38" s="4">
        <v>10.83</v>
      </c>
      <c r="F38" s="4"/>
    </row>
    <row r="39" ht="13.5" customHeight="1" spans="1:6">
      <c r="A39" s="2">
        <v>42337</v>
      </c>
      <c r="B39" s="3" t="s">
        <v>34</v>
      </c>
      <c r="C39" s="3" t="s">
        <v>81</v>
      </c>
      <c r="D39" s="4">
        <v>18.6</v>
      </c>
      <c r="F39" s="4"/>
    </row>
    <row r="40" ht="13.5" customHeight="1" spans="1:6">
      <c r="A40" s="2">
        <v>42309</v>
      </c>
      <c r="B40" s="3" t="s">
        <v>36</v>
      </c>
      <c r="C40" s="3" t="s">
        <v>37</v>
      </c>
      <c r="D40" s="4">
        <v>600</v>
      </c>
      <c r="F40" s="4"/>
    </row>
    <row r="41" ht="13.5" customHeight="1" spans="1:6">
      <c r="A41" s="2">
        <v>42309</v>
      </c>
      <c r="B41" s="3" t="s">
        <v>36</v>
      </c>
      <c r="C41" s="3" t="s">
        <v>38</v>
      </c>
      <c r="D41" s="4">
        <v>400</v>
      </c>
      <c r="F41" s="4"/>
    </row>
    <row r="42" ht="13.5" customHeight="1" spans="1:6">
      <c r="A42" s="2">
        <v>42323</v>
      </c>
      <c r="B42" s="3" t="s">
        <v>36</v>
      </c>
      <c r="C42" s="3" t="s">
        <v>593</v>
      </c>
      <c r="D42" s="4">
        <v>35.54</v>
      </c>
      <c r="F42" s="4"/>
    </row>
    <row r="43" ht="13.5" customHeight="1" spans="1:6">
      <c r="A43" s="2">
        <v>42323</v>
      </c>
      <c r="B43" s="3" t="s">
        <v>36</v>
      </c>
      <c r="C43" s="3" t="s">
        <v>385</v>
      </c>
      <c r="D43" s="4">
        <v>60.7</v>
      </c>
      <c r="F43" s="4"/>
    </row>
    <row r="44" ht="13.5" customHeight="1" spans="1:4">
      <c r="A44" s="2">
        <v>42321</v>
      </c>
      <c r="B44" s="3" t="s">
        <v>36</v>
      </c>
      <c r="C44" s="3" t="s">
        <v>594</v>
      </c>
      <c r="D44" s="4">
        <v>69.9285714285714</v>
      </c>
    </row>
    <row r="45" ht="13.5" customHeight="1" spans="1:4">
      <c r="A45" s="2">
        <v>42321</v>
      </c>
      <c r="B45" s="3" t="s">
        <v>36</v>
      </c>
      <c r="C45" s="3" t="s">
        <v>594</v>
      </c>
      <c r="D45" s="4">
        <v>41.0714285714286</v>
      </c>
    </row>
    <row r="46" ht="13.5" customHeight="1" spans="1:4">
      <c r="A46" s="2">
        <v>42322</v>
      </c>
      <c r="B46" s="3" t="s">
        <v>36</v>
      </c>
      <c r="C46" s="3" t="s">
        <v>594</v>
      </c>
      <c r="D46" s="4">
        <v>45.8928571428572</v>
      </c>
    </row>
    <row r="47" ht="13.5" customHeight="1" spans="1:4">
      <c r="A47" s="2">
        <v>42320</v>
      </c>
      <c r="B47" s="3" t="s">
        <v>36</v>
      </c>
      <c r="C47" s="3" t="s">
        <v>595</v>
      </c>
      <c r="D47" s="4">
        <v>24.2857142857143</v>
      </c>
    </row>
    <row r="48" ht="13.5" customHeight="1" spans="1:4">
      <c r="A48" s="2">
        <v>42322</v>
      </c>
      <c r="B48" s="3" t="s">
        <v>36</v>
      </c>
      <c r="C48" s="3" t="s">
        <v>596</v>
      </c>
      <c r="D48" s="4">
        <v>55.6071428571428</v>
      </c>
    </row>
    <row r="49" ht="13.5" customHeight="1" spans="1:4">
      <c r="A49" s="2">
        <v>42322</v>
      </c>
      <c r="B49" s="3" t="s">
        <v>36</v>
      </c>
      <c r="C49" s="3" t="s">
        <v>597</v>
      </c>
      <c r="D49" s="4">
        <v>33.0714285714286</v>
      </c>
    </row>
    <row r="50" ht="13.5" customHeight="1" spans="1:4">
      <c r="A50" s="2">
        <v>42322</v>
      </c>
      <c r="B50" s="3" t="s">
        <v>36</v>
      </c>
      <c r="C50" s="3" t="s">
        <v>598</v>
      </c>
      <c r="D50" s="4">
        <v>187.571428571429</v>
      </c>
    </row>
    <row r="51" ht="13.5" customHeight="1" spans="1:4">
      <c r="A51" s="2">
        <v>42322</v>
      </c>
      <c r="B51" s="3" t="s">
        <v>36</v>
      </c>
      <c r="C51" s="3" t="s">
        <v>597</v>
      </c>
      <c r="D51" s="4">
        <v>20.625</v>
      </c>
    </row>
    <row r="52" ht="13.5" customHeight="1" spans="1:4">
      <c r="A52" s="2">
        <v>42319</v>
      </c>
      <c r="B52" s="3" t="s">
        <v>36</v>
      </c>
      <c r="C52" s="3" t="s">
        <v>594</v>
      </c>
      <c r="D52" s="4">
        <v>33.3928571428572</v>
      </c>
    </row>
    <row r="53" ht="13.5" customHeight="1" spans="1:4">
      <c r="A53" s="2">
        <v>42319</v>
      </c>
      <c r="B53" s="3" t="s">
        <v>36</v>
      </c>
      <c r="C53" s="3" t="s">
        <v>599</v>
      </c>
      <c r="D53" s="4">
        <v>169.142857142857</v>
      </c>
    </row>
    <row r="54" ht="13.5" customHeight="1" spans="1:4">
      <c r="A54" s="2">
        <v>42314</v>
      </c>
      <c r="B54" s="3" t="s">
        <v>36</v>
      </c>
      <c r="C54" s="3" t="s">
        <v>600</v>
      </c>
      <c r="D54" s="4">
        <v>48</v>
      </c>
    </row>
    <row r="55" ht="13.5" customHeight="1" spans="1:4">
      <c r="A55" s="2">
        <v>42309</v>
      </c>
      <c r="B55" s="3" t="s">
        <v>39</v>
      </c>
      <c r="C55" s="3" t="s">
        <v>42</v>
      </c>
      <c r="D55" s="4">
        <v>90</v>
      </c>
    </row>
    <row r="56" ht="13.5" customHeight="1" spans="1:4">
      <c r="A56" s="2">
        <v>42309</v>
      </c>
      <c r="B56" s="3" t="s">
        <v>39</v>
      </c>
      <c r="C56" s="3" t="s">
        <v>520</v>
      </c>
      <c r="D56" s="4">
        <v>30</v>
      </c>
    </row>
    <row r="57" ht="13.5" customHeight="1" spans="1:4">
      <c r="A57" s="2">
        <v>42330</v>
      </c>
      <c r="B57" s="3" t="s">
        <v>39</v>
      </c>
      <c r="C57" s="3" t="s">
        <v>83</v>
      </c>
      <c r="D57" s="4">
        <v>69.27</v>
      </c>
    </row>
    <row r="58" ht="13.5" customHeight="1" spans="1:4">
      <c r="A58" s="2">
        <v>42311</v>
      </c>
      <c r="B58" s="3" t="s">
        <v>39</v>
      </c>
      <c r="C58" s="3" t="s">
        <v>101</v>
      </c>
      <c r="D58" s="4">
        <v>50</v>
      </c>
    </row>
    <row r="59" ht="13.5" customHeight="1" spans="1:4">
      <c r="A59" s="2">
        <v>42311</v>
      </c>
      <c r="B59" s="3" t="s">
        <v>39</v>
      </c>
      <c r="C59" s="3" t="s">
        <v>101</v>
      </c>
      <c r="D59" s="4">
        <v>20</v>
      </c>
    </row>
    <row r="60" ht="13.5" customHeight="1" spans="1:4">
      <c r="A60" s="2">
        <v>42312</v>
      </c>
      <c r="B60" s="3" t="s">
        <v>39</v>
      </c>
      <c r="C60" s="3" t="s">
        <v>83</v>
      </c>
      <c r="D60" s="4">
        <v>87.12</v>
      </c>
    </row>
    <row r="61" ht="13.5" customHeight="1" spans="1:4">
      <c r="A61" s="2">
        <v>42265</v>
      </c>
      <c r="B61" s="3" t="s">
        <v>375</v>
      </c>
      <c r="C61" s="3" t="s">
        <v>547</v>
      </c>
      <c r="D61" s="4">
        <v>200</v>
      </c>
    </row>
    <row r="62" ht="13.5" customHeight="1" spans="1:4">
      <c r="A62" s="2">
        <v>42266</v>
      </c>
      <c r="B62" s="3" t="s">
        <v>375</v>
      </c>
      <c r="C62" s="3" t="s">
        <v>548</v>
      </c>
      <c r="D62" s="4">
        <v>44</v>
      </c>
    </row>
    <row r="63" ht="13.5" customHeight="1" spans="1:4">
      <c r="A63" s="2">
        <v>42267</v>
      </c>
      <c r="B63" s="3" t="s">
        <v>375</v>
      </c>
      <c r="C63" s="3" t="s">
        <v>549</v>
      </c>
      <c r="D63" s="4">
        <v>44</v>
      </c>
    </row>
    <row r="64" ht="13.5" customHeight="1" spans="1:4">
      <c r="A64" s="2">
        <v>42268</v>
      </c>
      <c r="B64" s="3" t="s">
        <v>375</v>
      </c>
      <c r="C64" s="3" t="s">
        <v>550</v>
      </c>
      <c r="D64" s="4">
        <v>50</v>
      </c>
    </row>
    <row r="65" ht="13.5" customHeight="1" spans="1:4">
      <c r="A65" s="2"/>
      <c r="D65" s="4"/>
    </row>
    <row r="66" ht="13.5" customHeight="1" spans="1:4">
      <c r="A66" s="2"/>
      <c r="D66" s="4"/>
    </row>
    <row r="67" ht="13.5" customHeight="1" spans="1:4">
      <c r="A67" s="2"/>
      <c r="D67" s="4"/>
    </row>
    <row r="68" ht="13.5" customHeight="1" spans="1:4">
      <c r="A68" s="2"/>
      <c r="D68" s="4"/>
    </row>
    <row r="69" ht="13.5" customHeight="1" spans="1:4">
      <c r="A69" s="2"/>
      <c r="D69" s="4"/>
    </row>
    <row r="70" ht="13.5" customHeight="1" spans="1:4">
      <c r="A70" s="2"/>
      <c r="D70" s="4"/>
    </row>
    <row r="71" ht="13.5" customHeight="1" spans="1:4">
      <c r="A71" s="2"/>
      <c r="D71" s="4"/>
    </row>
    <row r="72" ht="13.5" customHeight="1" spans="1:4">
      <c r="A72" s="2"/>
      <c r="D72" s="4"/>
    </row>
    <row r="73" ht="13.5" customHeight="1" spans="1:4">
      <c r="A73" s="2"/>
      <c r="D73" s="4"/>
    </row>
    <row r="74" ht="13.5" customHeight="1" spans="1:4">
      <c r="A74" s="2"/>
      <c r="D74" s="4"/>
    </row>
    <row r="75" ht="13.5" customHeight="1" spans="1:4">
      <c r="A75" s="2"/>
      <c r="D75" s="4"/>
    </row>
    <row r="76" ht="13.5" customHeight="1" spans="1:4">
      <c r="A76" s="2"/>
      <c r="D76" s="4"/>
    </row>
    <row r="77" ht="13.5" customHeight="1" spans="1:4">
      <c r="A77" s="2"/>
      <c r="D77" s="4"/>
    </row>
    <row r="78" ht="13.5" customHeight="1" spans="1:4">
      <c r="A78" s="2"/>
      <c r="D78" s="4"/>
    </row>
    <row r="79" ht="13.5" customHeight="1" spans="1:4">
      <c r="A79" s="2"/>
      <c r="D79" s="4"/>
    </row>
    <row r="80" ht="13.5" customHeight="1" spans="1:4">
      <c r="A80" s="2"/>
      <c r="D80" s="4"/>
    </row>
    <row r="81" ht="13.5" customHeight="1" spans="1:4">
      <c r="A81" s="2"/>
      <c r="D81" s="4"/>
    </row>
    <row r="82" ht="13.5" customHeight="1" spans="1:4">
      <c r="A82" s="2"/>
      <c r="D82" s="4"/>
    </row>
    <row r="83" ht="13.5" customHeight="1" spans="1:4">
      <c r="A83" s="2"/>
      <c r="D83" s="4"/>
    </row>
    <row r="84" ht="13.5" customHeight="1" spans="1:4">
      <c r="A84" s="2"/>
      <c r="D84" s="4"/>
    </row>
    <row r="85" ht="13.5" customHeight="1" spans="1:4">
      <c r="A85" s="2"/>
      <c r="D85" s="4"/>
    </row>
    <row r="86" ht="13.5" customHeight="1" spans="1:4">
      <c r="A86" s="2"/>
      <c r="D86" s="4"/>
    </row>
    <row r="87" ht="13.5" customHeight="1" spans="1:4">
      <c r="A87" s="2"/>
      <c r="D87" s="4"/>
    </row>
    <row r="88" ht="13.5" customHeight="1" spans="1:4">
      <c r="A88" s="2"/>
      <c r="D88" s="4"/>
    </row>
    <row r="89" ht="13.5" customHeight="1" spans="1:4">
      <c r="A89" s="2"/>
      <c r="D89" s="4"/>
    </row>
    <row r="90" ht="13.5" customHeight="1" spans="1:4">
      <c r="A90" s="2"/>
      <c r="D90" s="4"/>
    </row>
    <row r="91" ht="13.5" customHeight="1" spans="1:4">
      <c r="A91" s="2"/>
      <c r="D91" s="4"/>
    </row>
    <row r="92" ht="13.5" customHeight="1" spans="1:4">
      <c r="A92" s="2"/>
      <c r="D92" s="4"/>
    </row>
    <row r="93" ht="13.5" customHeight="1" spans="1:4">
      <c r="A93" s="21"/>
      <c r="D93" s="4">
        <f>SUM(D2:D91)</f>
        <v>5600.85928571429</v>
      </c>
    </row>
    <row r="94" ht="13.5" customHeight="1" spans="1:1">
      <c r="A94" s="21"/>
    </row>
    <row r="95" ht="13.5" customHeight="1" spans="1:1">
      <c r="A95" s="21"/>
    </row>
    <row r="96" ht="13.5" customHeight="1" spans="1:1">
      <c r="A96" s="21"/>
    </row>
    <row r="97" ht="13.5" customHeight="1" spans="1:1">
      <c r="A97" s="21"/>
    </row>
    <row r="98" ht="13.5" customHeight="1" spans="1:1">
      <c r="A98" s="21"/>
    </row>
    <row r="99" ht="13.5" customHeight="1" spans="1:1">
      <c r="A99" s="21"/>
    </row>
    <row r="100" ht="13.5" customHeight="1" spans="1:1">
      <c r="A100" s="21"/>
    </row>
    <row r="101" ht="13.5" customHeight="1" spans="1:1">
      <c r="A101" s="21"/>
    </row>
    <row r="102" ht="13.5" customHeight="1" spans="1:1">
      <c r="A102" s="21"/>
    </row>
    <row r="103" ht="13.5" customHeight="1" spans="1:1">
      <c r="A103" s="21"/>
    </row>
    <row r="104" ht="13.5" customHeight="1" spans="1:1">
      <c r="A104" s="21"/>
    </row>
    <row r="105" ht="13.5" customHeight="1" spans="1:1">
      <c r="A105" s="21"/>
    </row>
    <row r="106" ht="13.5" customHeight="1" spans="1:1">
      <c r="A106" s="21"/>
    </row>
    <row r="107" ht="13.5" customHeight="1" spans="1:1">
      <c r="A107" s="21"/>
    </row>
    <row r="108" ht="13.5" customHeight="1" spans="1:1">
      <c r="A108" s="21"/>
    </row>
    <row r="109" ht="13.5" customHeight="1" spans="1:1">
      <c r="A109" s="21"/>
    </row>
    <row r="110" ht="13.5" customHeight="1" spans="1:1">
      <c r="A110" s="21"/>
    </row>
    <row r="111" ht="13.5" customHeight="1" spans="1:1">
      <c r="A111" s="21"/>
    </row>
    <row r="112" ht="13.5" customHeight="1" spans="1:1">
      <c r="A112" s="21"/>
    </row>
    <row r="113" ht="13.5" customHeight="1" spans="1:1">
      <c r="A113" s="21"/>
    </row>
    <row r="114" ht="13.5" customHeight="1" spans="1:1">
      <c r="A114" s="21"/>
    </row>
    <row r="115" ht="13.5" customHeight="1" spans="1:1">
      <c r="A115" s="21"/>
    </row>
    <row r="116" ht="13.5" customHeight="1" spans="1:1">
      <c r="A116" s="21"/>
    </row>
    <row r="117" ht="13.5" customHeight="1" spans="1:1">
      <c r="A117" s="21"/>
    </row>
    <row r="118" ht="13.5" customHeight="1" spans="1:1">
      <c r="A118" s="21"/>
    </row>
    <row r="119" ht="13.5" customHeight="1" spans="1:1">
      <c r="A119" s="21"/>
    </row>
    <row r="120" ht="13.5" customHeight="1" spans="1:1">
      <c r="A120" s="21"/>
    </row>
    <row r="121" ht="13.5" customHeight="1" spans="1:1">
      <c r="A121" s="21"/>
    </row>
    <row r="122" ht="13.5" customHeight="1" spans="1:1">
      <c r="A122" s="21"/>
    </row>
    <row r="123" ht="13.5" customHeight="1" spans="1:1">
      <c r="A123" s="21"/>
    </row>
    <row r="124" ht="13.5" customHeight="1" spans="1:1">
      <c r="A124" s="21"/>
    </row>
    <row r="125" ht="13.5" customHeight="1" spans="1:1">
      <c r="A125" s="21"/>
    </row>
    <row r="126" ht="13.5" customHeight="1" spans="1:1">
      <c r="A126" s="21"/>
    </row>
    <row r="127" ht="13.5" customHeight="1" spans="1:1">
      <c r="A127" s="21"/>
    </row>
    <row r="128" ht="13.5" customHeight="1" spans="1:1">
      <c r="A128" s="21"/>
    </row>
    <row r="129" ht="13.5" customHeight="1" spans="1:1">
      <c r="A129" s="21"/>
    </row>
    <row r="130" ht="13.5" customHeight="1" spans="1:1">
      <c r="A130" s="21"/>
    </row>
    <row r="131" ht="13.5" customHeight="1" spans="1:1">
      <c r="A131" s="21"/>
    </row>
    <row r="132" ht="13.5" customHeight="1" spans="1:1">
      <c r="A132" s="21"/>
    </row>
    <row r="133" ht="13.5" customHeight="1" spans="1:1">
      <c r="A133" s="21"/>
    </row>
    <row r="134" ht="13.5" customHeight="1" spans="1:1">
      <c r="A134" s="21"/>
    </row>
    <row r="135" ht="13.5" customHeight="1" spans="1:1">
      <c r="A135" s="21"/>
    </row>
    <row r="136" ht="13.5" customHeight="1" spans="1:1">
      <c r="A136" s="21"/>
    </row>
    <row r="137" ht="13.5" customHeight="1" spans="1:1">
      <c r="A137" s="21"/>
    </row>
    <row r="138" ht="13.5" customHeight="1" spans="1:1">
      <c r="A138" s="21"/>
    </row>
    <row r="139" ht="13.5" customHeight="1" spans="1:1">
      <c r="A139" s="21"/>
    </row>
    <row r="140" ht="13.5" customHeight="1" spans="1:1">
      <c r="A140" s="21"/>
    </row>
    <row r="141" ht="13.5" customHeight="1" spans="1:1">
      <c r="A141" s="21"/>
    </row>
    <row r="142" ht="13.5" customHeight="1" spans="1:1">
      <c r="A142" s="21"/>
    </row>
    <row r="143" ht="13.5" customHeight="1" spans="1:1">
      <c r="A143" s="21"/>
    </row>
    <row r="144" ht="13.5" customHeight="1" spans="1:1">
      <c r="A144" s="21"/>
    </row>
    <row r="145" ht="13.5" customHeight="1" spans="1:1">
      <c r="A145" s="21"/>
    </row>
    <row r="146" ht="13.5" customHeight="1" spans="1:1">
      <c r="A146" s="21"/>
    </row>
    <row r="147" ht="13.5" customHeight="1" spans="1:1">
      <c r="A147" s="21"/>
    </row>
    <row r="148" ht="13.5" customHeight="1" spans="1:1">
      <c r="A148" s="21"/>
    </row>
    <row r="149" ht="13.5" customHeight="1" spans="1:1">
      <c r="A149" s="21"/>
    </row>
    <row r="150" ht="13.5" customHeight="1" spans="1:1">
      <c r="A150" s="21"/>
    </row>
    <row r="151" ht="13.5" customHeight="1" spans="1:1">
      <c r="A151" s="21"/>
    </row>
    <row r="152" ht="13.5" customHeight="1" spans="1:1">
      <c r="A152" s="21"/>
    </row>
    <row r="153" ht="13.5" customHeight="1" spans="1:1">
      <c r="A153" s="21"/>
    </row>
    <row r="154" ht="13.5" customHeight="1" spans="1:1">
      <c r="A154" s="21"/>
    </row>
    <row r="155" ht="13.5" customHeight="1" spans="1:1">
      <c r="A155" s="21"/>
    </row>
    <row r="156" ht="13.5" customHeight="1" spans="1:1">
      <c r="A156" s="21"/>
    </row>
    <row r="157" ht="13.5" customHeight="1" spans="1:1">
      <c r="A157" s="21"/>
    </row>
    <row r="158" ht="13.5" customHeight="1" spans="1:1">
      <c r="A158" s="21"/>
    </row>
    <row r="159" ht="13.5" customHeight="1" spans="1:1">
      <c r="A159" s="21"/>
    </row>
    <row r="160" ht="13.5" customHeight="1" spans="1:1">
      <c r="A160" s="21"/>
    </row>
    <row r="161" ht="13.5" customHeight="1" spans="1:1">
      <c r="A161" s="21"/>
    </row>
    <row r="162" ht="13.5" customHeight="1" spans="1:1">
      <c r="A162" s="21"/>
    </row>
    <row r="163" ht="13.5" customHeight="1" spans="1:1">
      <c r="A163" s="21"/>
    </row>
    <row r="164" ht="13.5" customHeight="1" spans="1:1">
      <c r="A164" s="21"/>
    </row>
    <row r="165" ht="13.5" customHeight="1" spans="1:1">
      <c r="A165" s="21"/>
    </row>
    <row r="166" ht="13.5" customHeight="1" spans="1:1">
      <c r="A166" s="21"/>
    </row>
    <row r="167" ht="13.5" customHeight="1" spans="1:1">
      <c r="A167" s="21"/>
    </row>
    <row r="168" ht="13.5" customHeight="1" spans="1:1">
      <c r="A168" s="21"/>
    </row>
    <row r="169" ht="13.5" customHeight="1" spans="1:1">
      <c r="A169" s="21"/>
    </row>
    <row r="170" ht="13.5" customHeight="1" spans="1:1">
      <c r="A170" s="21"/>
    </row>
    <row r="171" ht="13.5" customHeight="1" spans="1:1">
      <c r="A171" s="21"/>
    </row>
    <row r="172" ht="13.5" customHeight="1" spans="1:1">
      <c r="A172" s="21"/>
    </row>
    <row r="173" ht="13.5" customHeight="1" spans="1:1">
      <c r="A173" s="21"/>
    </row>
    <row r="174" ht="13.5" customHeight="1" spans="1:1">
      <c r="A174" s="21"/>
    </row>
    <row r="175" ht="13.5" customHeight="1" spans="1:1">
      <c r="A175" s="21"/>
    </row>
    <row r="176" ht="13.5" customHeight="1" spans="1:1">
      <c r="A176" s="21"/>
    </row>
    <row r="177" ht="13.5" customHeight="1" spans="1:1">
      <c r="A177" s="21"/>
    </row>
    <row r="178" ht="13.5" customHeight="1" spans="1:1">
      <c r="A178" s="21"/>
    </row>
    <row r="179" ht="13.5" customHeight="1" spans="1:1">
      <c r="A179" s="21"/>
    </row>
    <row r="180" ht="13.5" customHeight="1" spans="1:1">
      <c r="A180" s="21"/>
    </row>
    <row r="181" ht="13.5" customHeight="1" spans="1:1">
      <c r="A181" s="21"/>
    </row>
    <row r="182" ht="13.5" customHeight="1" spans="1:1">
      <c r="A182" s="21"/>
    </row>
    <row r="183" ht="13.5" customHeight="1" spans="1:1">
      <c r="A183" s="21"/>
    </row>
    <row r="184" ht="13.5" customHeight="1" spans="1:1">
      <c r="A184" s="21"/>
    </row>
    <row r="185" ht="13.5" customHeight="1" spans="1:1">
      <c r="A185" s="21"/>
    </row>
    <row r="186" ht="13.5" customHeight="1" spans="1:1">
      <c r="A186" s="21"/>
    </row>
    <row r="187" ht="13.5" customHeight="1" spans="1:1">
      <c r="A187" s="21"/>
    </row>
    <row r="188" ht="13.5" customHeight="1" spans="1:1">
      <c r="A188" s="21"/>
    </row>
    <row r="189" ht="13.5" customHeight="1" spans="1:1">
      <c r="A189" s="21"/>
    </row>
    <row r="190" ht="13.5" customHeight="1" spans="1:1">
      <c r="A190" s="21"/>
    </row>
    <row r="191" ht="13.5" customHeight="1" spans="1:1">
      <c r="A191" s="21"/>
    </row>
    <row r="192" ht="13.5" customHeight="1" spans="1:1">
      <c r="A192" s="21"/>
    </row>
    <row r="193" ht="13.5" customHeight="1" spans="1:1">
      <c r="A193" s="21"/>
    </row>
    <row r="194" ht="13.5" customHeight="1" spans="1:1">
      <c r="A194" s="21"/>
    </row>
    <row r="195" ht="13.5" customHeight="1" spans="1:1">
      <c r="A195" s="21"/>
    </row>
    <row r="196" ht="13.5" customHeight="1" spans="1:1">
      <c r="A196" s="21"/>
    </row>
    <row r="197" ht="13.5" customHeight="1" spans="1:1">
      <c r="A197" s="21"/>
    </row>
    <row r="198" ht="13.5" customHeight="1" spans="1:1">
      <c r="A198" s="21"/>
    </row>
    <row r="199" ht="13.5" customHeight="1" spans="1:1">
      <c r="A199" s="21"/>
    </row>
    <row r="200" ht="13.5" customHeight="1" spans="1:1">
      <c r="A200" s="21"/>
    </row>
    <row r="201" ht="13.5" customHeight="1" spans="1:1">
      <c r="A201" s="21"/>
    </row>
    <row r="202" ht="13.5" customHeight="1" spans="1:1">
      <c r="A202" s="21"/>
    </row>
    <row r="203" ht="13.5" customHeight="1" spans="1:1">
      <c r="A203" s="21"/>
    </row>
    <row r="204" ht="13.5" customHeight="1" spans="1:1">
      <c r="A204" s="21"/>
    </row>
    <row r="205" ht="13.5" customHeight="1" spans="1:1">
      <c r="A205" s="21"/>
    </row>
    <row r="206" ht="13.5" customHeight="1" spans="1:1">
      <c r="A206" s="21"/>
    </row>
    <row r="207" ht="13.5" customHeight="1" spans="1:1">
      <c r="A207" s="21"/>
    </row>
    <row r="208" ht="13.5" customHeight="1" spans="1:1">
      <c r="A208" s="21"/>
    </row>
    <row r="209" ht="13.5" customHeight="1" spans="1:1">
      <c r="A209" s="21"/>
    </row>
    <row r="210" ht="13.5" customHeight="1" spans="1:1">
      <c r="A210" s="21"/>
    </row>
    <row r="211" ht="13.5" customHeight="1" spans="1:1">
      <c r="A211" s="21"/>
    </row>
    <row r="212" ht="13.5" customHeight="1" spans="1:1">
      <c r="A212" s="21"/>
    </row>
    <row r="213" ht="13.5" customHeight="1" spans="1:1">
      <c r="A213" s="21"/>
    </row>
    <row r="214" ht="13.5" customHeight="1" spans="1:1">
      <c r="A214" s="21"/>
    </row>
    <row r="215" ht="13.5" customHeight="1" spans="1:1">
      <c r="A215" s="21"/>
    </row>
    <row r="216" ht="13.5" customHeight="1" spans="1:1">
      <c r="A216" s="21"/>
    </row>
    <row r="217" ht="13.5" customHeight="1" spans="1:1">
      <c r="A217" s="21"/>
    </row>
    <row r="218" ht="13.5" customHeight="1" spans="1:1">
      <c r="A218" s="21"/>
    </row>
    <row r="219" ht="13.5" customHeight="1" spans="1:1">
      <c r="A219" s="21"/>
    </row>
    <row r="220" ht="13.5" customHeight="1" spans="1:1">
      <c r="A220" s="21"/>
    </row>
    <row r="221" ht="13.5" customHeight="1" spans="1:1">
      <c r="A221" s="21"/>
    </row>
    <row r="222" ht="13.5" customHeight="1" spans="1:1">
      <c r="A222" s="21"/>
    </row>
    <row r="223" ht="13.5" customHeight="1" spans="1:1">
      <c r="A223" s="21"/>
    </row>
    <row r="224" ht="13.5" customHeight="1" spans="1:1">
      <c r="A224" s="21"/>
    </row>
    <row r="225" ht="13.5" customHeight="1" spans="1:1">
      <c r="A225" s="21"/>
    </row>
    <row r="226" ht="13.5" customHeight="1" spans="1:1">
      <c r="A226" s="21"/>
    </row>
    <row r="227" ht="13.5" customHeight="1" spans="1:1">
      <c r="A227" s="21"/>
    </row>
    <row r="228" ht="13.5" customHeight="1" spans="1:1">
      <c r="A228" s="21"/>
    </row>
    <row r="229" ht="13.5" customHeight="1" spans="1:1">
      <c r="A229" s="21"/>
    </row>
    <row r="230" ht="13.5" customHeight="1" spans="1:1">
      <c r="A230" s="21"/>
    </row>
    <row r="231" ht="13.5" customHeight="1" spans="1:1">
      <c r="A231" s="21"/>
    </row>
    <row r="232" ht="13.5" customHeight="1" spans="1:1">
      <c r="A232" s="21"/>
    </row>
    <row r="233" ht="13.5" customHeight="1" spans="1:1">
      <c r="A233" s="21"/>
    </row>
    <row r="234" ht="13.5" customHeight="1" spans="1:1">
      <c r="A234" s="21"/>
    </row>
    <row r="235" ht="13.5" customHeight="1" spans="1:1">
      <c r="A235" s="21"/>
    </row>
    <row r="236" ht="13.5" customHeight="1" spans="1:1">
      <c r="A236" s="21"/>
    </row>
    <row r="237" ht="13.5" customHeight="1" spans="1:1">
      <c r="A237" s="21"/>
    </row>
    <row r="238" ht="13.5" customHeight="1" spans="1:1">
      <c r="A238" s="21"/>
    </row>
    <row r="239" ht="13.5" customHeight="1" spans="1:1">
      <c r="A239" s="21"/>
    </row>
    <row r="240" ht="13.5" customHeight="1" spans="1:1">
      <c r="A240" s="21"/>
    </row>
    <row r="241" ht="13.5" customHeight="1" spans="1:1">
      <c r="A241" s="21"/>
    </row>
    <row r="242" ht="13.5" customHeight="1" spans="1:1">
      <c r="A242" s="21"/>
    </row>
    <row r="243" ht="13.5" customHeight="1" spans="1:1">
      <c r="A243" s="21"/>
    </row>
    <row r="244" ht="13.5" customHeight="1" spans="1:1">
      <c r="A244" s="21"/>
    </row>
    <row r="245" ht="13.5" customHeight="1" spans="1:1">
      <c r="A245" s="21"/>
    </row>
    <row r="246" ht="13.5" customHeight="1" spans="1:1">
      <c r="A246" s="21"/>
    </row>
    <row r="247" ht="13.5" customHeight="1" spans="1:1">
      <c r="A247" s="21"/>
    </row>
    <row r="248" ht="13.5" customHeight="1" spans="1:1">
      <c r="A248" s="21"/>
    </row>
    <row r="249" ht="13.5" customHeight="1" spans="1:1">
      <c r="A249" s="21"/>
    </row>
    <row r="250" ht="13.5" customHeight="1" spans="1:1">
      <c r="A250" s="21"/>
    </row>
    <row r="251" ht="13.5" customHeight="1" spans="1:1">
      <c r="A251" s="21"/>
    </row>
    <row r="252" ht="13.5" customHeight="1" spans="1:1">
      <c r="A252" s="21"/>
    </row>
    <row r="253" ht="13.5" customHeight="1" spans="1:1">
      <c r="A253" s="21"/>
    </row>
    <row r="254" ht="13.5" customHeight="1" spans="1:1">
      <c r="A254" s="21"/>
    </row>
    <row r="255" ht="13.5" customHeight="1" spans="1:1">
      <c r="A255" s="21"/>
    </row>
    <row r="256" ht="13.5" customHeight="1" spans="1:1">
      <c r="A256" s="21"/>
    </row>
    <row r="257" ht="13.5" customHeight="1" spans="1:1">
      <c r="A257" s="21"/>
    </row>
    <row r="258" ht="13.5" customHeight="1" spans="1:1">
      <c r="A258" s="21"/>
    </row>
    <row r="259" ht="13.5" customHeight="1" spans="1:1">
      <c r="A259" s="21"/>
    </row>
    <row r="260" ht="13.5" customHeight="1" spans="1:1">
      <c r="A260" s="21"/>
    </row>
    <row r="261" ht="13.5" customHeight="1" spans="1:1">
      <c r="A261" s="21"/>
    </row>
    <row r="262" ht="13.5" customHeight="1" spans="1:1">
      <c r="A262" s="21"/>
    </row>
    <row r="263" ht="13.5" customHeight="1" spans="1:1">
      <c r="A263" s="21"/>
    </row>
    <row r="264" ht="13.5" customHeight="1" spans="1:1">
      <c r="A264" s="21"/>
    </row>
    <row r="265" ht="13.5" customHeight="1" spans="1:1">
      <c r="A265" s="21"/>
    </row>
    <row r="266" ht="13.5" customHeight="1" spans="1:1">
      <c r="A266" s="21"/>
    </row>
    <row r="267" ht="13.5" customHeight="1" spans="1:1">
      <c r="A267" s="21"/>
    </row>
    <row r="268" ht="13.5" customHeight="1" spans="1:1">
      <c r="A268" s="21"/>
    </row>
    <row r="269" ht="13.5" customHeight="1" spans="1:1">
      <c r="A269" s="21"/>
    </row>
    <row r="270" ht="13.5" customHeight="1" spans="1:1">
      <c r="A270" s="21"/>
    </row>
    <row r="271" ht="13.5" customHeight="1" spans="1:1">
      <c r="A271" s="21"/>
    </row>
    <row r="272" ht="13.5" customHeight="1" spans="1:1">
      <c r="A272" s="21"/>
    </row>
    <row r="273" ht="13.5" customHeight="1" spans="1:1">
      <c r="A273" s="21"/>
    </row>
    <row r="274" ht="13.5" customHeight="1" spans="1:1">
      <c r="A274" s="21"/>
    </row>
    <row r="275" ht="13.5" customHeight="1" spans="1:1">
      <c r="A275" s="21"/>
    </row>
    <row r="276" ht="13.5" customHeight="1" spans="1:1">
      <c r="A276" s="21"/>
    </row>
    <row r="277" ht="13.5" customHeight="1" spans="1:1">
      <c r="A277" s="21"/>
    </row>
    <row r="278" ht="13.5" customHeight="1" spans="1:1">
      <c r="A278" s="21"/>
    </row>
    <row r="279" ht="13.5" customHeight="1" spans="1:1">
      <c r="A279" s="21"/>
    </row>
    <row r="280" ht="13.5" customHeight="1" spans="1:1">
      <c r="A280" s="21"/>
    </row>
    <row r="281" ht="13.5" customHeight="1" spans="1:1">
      <c r="A281" s="21"/>
    </row>
    <row r="282" ht="13.5" customHeight="1" spans="1:1">
      <c r="A282" s="21"/>
    </row>
    <row r="283" ht="13.5" customHeight="1" spans="1:1">
      <c r="A283" s="21"/>
    </row>
    <row r="284" ht="13.5" customHeight="1" spans="1:1">
      <c r="A284" s="21"/>
    </row>
    <row r="285" ht="13.5" customHeight="1" spans="1:1">
      <c r="A285" s="21"/>
    </row>
    <row r="286" ht="13.5" customHeight="1" spans="1:1">
      <c r="A286" s="21"/>
    </row>
    <row r="287" ht="13.5" customHeight="1" spans="1:1">
      <c r="A287" s="21"/>
    </row>
    <row r="288" ht="13.5" customHeight="1" spans="1:1">
      <c r="A288" s="21"/>
    </row>
    <row r="289" ht="13.5" customHeight="1" spans="1:1">
      <c r="A289" s="21"/>
    </row>
    <row r="290" ht="13.5" customHeight="1" spans="1:1">
      <c r="A290" s="21"/>
    </row>
    <row r="291" ht="13.5" customHeight="1" spans="1:1">
      <c r="A291" s="21"/>
    </row>
    <row r="292" ht="13.5" customHeight="1" spans="1:1">
      <c r="A292" s="21"/>
    </row>
    <row r="293" ht="13.5" customHeight="1" spans="1:1">
      <c r="A293" s="21"/>
    </row>
    <row r="294" ht="13.5" customHeight="1" spans="1:1">
      <c r="A294" s="21"/>
    </row>
    <row r="295" ht="13.5" customHeight="1" spans="1:1">
      <c r="A295" s="21"/>
    </row>
    <row r="296" ht="13.5" customHeight="1" spans="1:1">
      <c r="A296" s="21"/>
    </row>
    <row r="297" ht="13.5" customHeight="1" spans="1:1">
      <c r="A297" s="21"/>
    </row>
    <row r="298" ht="13.5" customHeight="1" spans="1:1">
      <c r="A298" s="21"/>
    </row>
    <row r="299" ht="13.5" customHeight="1" spans="1:1">
      <c r="A299" s="21"/>
    </row>
    <row r="300" ht="13.5" customHeight="1" spans="1:1">
      <c r="A300" s="21"/>
    </row>
    <row r="301" ht="13.5" customHeight="1" spans="1:1">
      <c r="A301" s="21"/>
    </row>
    <row r="302" ht="13.5" customHeight="1" spans="1:1">
      <c r="A302" s="21"/>
    </row>
    <row r="303" ht="13.5" customHeight="1" spans="1:1">
      <c r="A303" s="21"/>
    </row>
    <row r="304" ht="13.5" customHeight="1" spans="1:1">
      <c r="A304" s="21"/>
    </row>
    <row r="305" ht="13.5" customHeight="1" spans="1:1">
      <c r="A305" s="21"/>
    </row>
    <row r="306" ht="13.5" customHeight="1" spans="1:1">
      <c r="A306" s="21"/>
    </row>
    <row r="307" ht="13.5" customHeight="1" spans="1:1">
      <c r="A307" s="21"/>
    </row>
    <row r="308" ht="13.5" customHeight="1" spans="1:1">
      <c r="A308" s="21"/>
    </row>
    <row r="309" ht="13.5" customHeight="1" spans="1:1">
      <c r="A309" s="21"/>
    </row>
    <row r="310" ht="13.5" customHeight="1" spans="1:1">
      <c r="A310" s="21"/>
    </row>
    <row r="311" ht="13.5" customHeight="1" spans="1:1">
      <c r="A311" s="21"/>
    </row>
    <row r="312" ht="13.5" customHeight="1" spans="1:1">
      <c r="A312" s="21"/>
    </row>
    <row r="313" ht="13.5" customHeight="1" spans="1:1">
      <c r="A313" s="21"/>
    </row>
    <row r="314" ht="13.5" customHeight="1" spans="1:1">
      <c r="A314" s="21"/>
    </row>
    <row r="315" ht="13.5" customHeight="1" spans="1:1">
      <c r="A315" s="21"/>
    </row>
    <row r="316" ht="13.5" customHeight="1" spans="1:1">
      <c r="A316" s="21"/>
    </row>
    <row r="317" ht="13.5" customHeight="1" spans="1:1">
      <c r="A317" s="21"/>
    </row>
    <row r="318" ht="13.5" customHeight="1" spans="1:1">
      <c r="A318" s="21"/>
    </row>
    <row r="319" ht="13.5" customHeight="1" spans="1:1">
      <c r="A319" s="21"/>
    </row>
    <row r="320" ht="13.5" customHeight="1" spans="1:1">
      <c r="A320" s="21"/>
    </row>
    <row r="321" ht="13.5" customHeight="1" spans="1:1">
      <c r="A321" s="21"/>
    </row>
    <row r="322" ht="13.5" customHeight="1" spans="1:1">
      <c r="A322" s="21"/>
    </row>
    <row r="323" ht="13.5" customHeight="1" spans="1:1">
      <c r="A323" s="21"/>
    </row>
    <row r="324" ht="13.5" customHeight="1" spans="1:1">
      <c r="A324" s="21"/>
    </row>
    <row r="325" ht="13.5" customHeight="1" spans="1:1">
      <c r="A325" s="21"/>
    </row>
    <row r="326" ht="13.5" customHeight="1" spans="1:1">
      <c r="A326" s="21"/>
    </row>
    <row r="327" ht="13.5" customHeight="1" spans="1:1">
      <c r="A327" s="21"/>
    </row>
    <row r="328" ht="13.5" customHeight="1" spans="1:1">
      <c r="A328" s="21"/>
    </row>
    <row r="329" ht="13.5" customHeight="1" spans="1:1">
      <c r="A329" s="21"/>
    </row>
    <row r="330" ht="13.5" customHeight="1" spans="1:1">
      <c r="A330" s="21"/>
    </row>
    <row r="331" ht="13.5" customHeight="1" spans="1:1">
      <c r="A331" s="21"/>
    </row>
    <row r="332" ht="13.5" customHeight="1" spans="1:1">
      <c r="A332" s="21"/>
    </row>
    <row r="333" ht="13.5" customHeight="1" spans="1:1">
      <c r="A333" s="21"/>
    </row>
    <row r="334" ht="13.5" customHeight="1" spans="1:1">
      <c r="A334" s="21"/>
    </row>
    <row r="335" ht="13.5" customHeight="1" spans="1:1">
      <c r="A335" s="21"/>
    </row>
    <row r="336" ht="13.5" customHeight="1" spans="1:1">
      <c r="A336" s="21"/>
    </row>
    <row r="337" ht="13.5" customHeight="1" spans="1:1">
      <c r="A337" s="21"/>
    </row>
    <row r="338" ht="13.5" customHeight="1" spans="1:1">
      <c r="A338" s="21"/>
    </row>
    <row r="339" ht="13.5" customHeight="1" spans="1:1">
      <c r="A339" s="21"/>
    </row>
    <row r="340" ht="13.5" customHeight="1" spans="1:1">
      <c r="A340" s="21"/>
    </row>
    <row r="341" ht="13.5" customHeight="1" spans="1:1">
      <c r="A341" s="21"/>
    </row>
    <row r="342" ht="13.5" customHeight="1" spans="1:1">
      <c r="A342" s="21"/>
    </row>
    <row r="343" ht="13.5" customHeight="1" spans="1:1">
      <c r="A343" s="21"/>
    </row>
    <row r="344" ht="13.5" customHeight="1" spans="1:1">
      <c r="A344" s="21"/>
    </row>
    <row r="345" ht="13.5" customHeight="1" spans="1:1">
      <c r="A345" s="21"/>
    </row>
    <row r="346" ht="13.5" customHeight="1" spans="1:1">
      <c r="A346" s="21"/>
    </row>
    <row r="347" ht="13.5" customHeight="1" spans="1:1">
      <c r="A347" s="21"/>
    </row>
    <row r="348" ht="13.5" customHeight="1" spans="1:1">
      <c r="A348" s="21"/>
    </row>
    <row r="349" ht="13.5" customHeight="1" spans="1:1">
      <c r="A349" s="21"/>
    </row>
    <row r="350" ht="13.5" customHeight="1" spans="1:1">
      <c r="A350" s="21"/>
    </row>
    <row r="351" ht="13.5" customHeight="1" spans="1:1">
      <c r="A351" s="21"/>
    </row>
    <row r="352" ht="13.5" customHeight="1" spans="1:1">
      <c r="A352" s="21"/>
    </row>
    <row r="353" ht="13.5" customHeight="1" spans="1:1">
      <c r="A353" s="21"/>
    </row>
    <row r="354" ht="13.5" customHeight="1" spans="1:1">
      <c r="A354" s="21"/>
    </row>
    <row r="355" ht="13.5" customHeight="1" spans="1:1">
      <c r="A355" s="21"/>
    </row>
    <row r="356" ht="13.5" customHeight="1" spans="1:1">
      <c r="A356" s="21"/>
    </row>
    <row r="357" ht="13.5" customHeight="1" spans="1:1">
      <c r="A357" s="21"/>
    </row>
    <row r="358" ht="13.5" customHeight="1" spans="1:1">
      <c r="A358" s="21"/>
    </row>
    <row r="359" ht="13.5" customHeight="1" spans="1:1">
      <c r="A359" s="21"/>
    </row>
    <row r="360" ht="13.5" customHeight="1" spans="1:1">
      <c r="A360" s="21"/>
    </row>
    <row r="361" ht="13.5" customHeight="1" spans="1:1">
      <c r="A361" s="21"/>
    </row>
    <row r="362" ht="13.5" customHeight="1" spans="1:1">
      <c r="A362" s="21"/>
    </row>
    <row r="363" ht="13.5" customHeight="1" spans="1:1">
      <c r="A363" s="21"/>
    </row>
    <row r="364" ht="13.5" customHeight="1" spans="1:1">
      <c r="A364" s="21"/>
    </row>
    <row r="365" ht="13.5" customHeight="1" spans="1:1">
      <c r="A365" s="21"/>
    </row>
    <row r="366" ht="13.5" customHeight="1" spans="1:1">
      <c r="A366" s="21"/>
    </row>
    <row r="367" ht="13.5" customHeight="1" spans="1:1">
      <c r="A367" s="21"/>
    </row>
    <row r="368" ht="13.5" customHeight="1" spans="1:1">
      <c r="A368" s="21"/>
    </row>
    <row r="369" ht="13.5" customHeight="1" spans="1:1">
      <c r="A369" s="21"/>
    </row>
    <row r="370" ht="13.5" customHeight="1" spans="1:1">
      <c r="A370" s="21"/>
    </row>
    <row r="371" ht="13.5" customHeight="1" spans="1:1">
      <c r="A371" s="21"/>
    </row>
    <row r="372" ht="13.5" customHeight="1" spans="1:1">
      <c r="A372" s="21"/>
    </row>
    <row r="373" ht="13.5" customHeight="1" spans="1:1">
      <c r="A373" s="21"/>
    </row>
    <row r="374" ht="13.5" customHeight="1" spans="1:1">
      <c r="A374" s="21"/>
    </row>
    <row r="375" ht="13.5" customHeight="1" spans="1:1">
      <c r="A375" s="21"/>
    </row>
    <row r="376" ht="13.5" customHeight="1" spans="1:1">
      <c r="A376" s="21"/>
    </row>
    <row r="377" ht="13.5" customHeight="1" spans="1:1">
      <c r="A377" s="21"/>
    </row>
    <row r="378" ht="13.5" customHeight="1" spans="1:1">
      <c r="A378" s="21"/>
    </row>
    <row r="379" ht="13.5" customHeight="1" spans="1:1">
      <c r="A379" s="21"/>
    </row>
    <row r="380" ht="13.5" customHeight="1" spans="1:1">
      <c r="A380" s="21"/>
    </row>
    <row r="381" ht="13.5" customHeight="1" spans="1:1">
      <c r="A381" s="21"/>
    </row>
    <row r="382" ht="13.5" customHeight="1" spans="1:1">
      <c r="A382" s="21"/>
    </row>
    <row r="383" ht="13.5" customHeight="1" spans="1:1">
      <c r="A383" s="21"/>
    </row>
    <row r="384" ht="13.5" customHeight="1" spans="1:1">
      <c r="A384" s="21"/>
    </row>
    <row r="385" ht="13.5" customHeight="1" spans="1:1">
      <c r="A385" s="21"/>
    </row>
    <row r="386" ht="13.5" customHeight="1" spans="1:1">
      <c r="A386" s="21"/>
    </row>
    <row r="387" ht="13.5" customHeight="1" spans="1:1">
      <c r="A387" s="21"/>
    </row>
    <row r="388" ht="13.5" customHeight="1" spans="1:1">
      <c r="A388" s="21"/>
    </row>
    <row r="389" ht="13.5" customHeight="1" spans="1:1">
      <c r="A389" s="21"/>
    </row>
    <row r="390" ht="13.5" customHeight="1" spans="1:1">
      <c r="A390" s="21"/>
    </row>
    <row r="391" ht="13.5" customHeight="1" spans="1:1">
      <c r="A391" s="21"/>
    </row>
    <row r="392" ht="13.5" customHeight="1" spans="1:1">
      <c r="A392" s="21"/>
    </row>
    <row r="393" ht="13.5" customHeight="1" spans="1:1">
      <c r="A393" s="21"/>
    </row>
    <row r="394" ht="13.5" customHeight="1" spans="1:1">
      <c r="A394" s="21"/>
    </row>
    <row r="395" ht="13.5" customHeight="1" spans="1:1">
      <c r="A395" s="21"/>
    </row>
    <row r="396" ht="13.5" customHeight="1" spans="1:1">
      <c r="A396" s="21"/>
    </row>
    <row r="397" ht="13.5" customHeight="1" spans="1:1">
      <c r="A397" s="21"/>
    </row>
    <row r="398" ht="13.5" customHeight="1" spans="1:1">
      <c r="A398" s="21"/>
    </row>
    <row r="399" ht="13.5" customHeight="1" spans="1:1">
      <c r="A399" s="21"/>
    </row>
    <row r="400" ht="13.5" customHeight="1" spans="1:1">
      <c r="A400" s="21"/>
    </row>
    <row r="401" ht="13.5" customHeight="1" spans="1:1">
      <c r="A401" s="21"/>
    </row>
    <row r="402" ht="13.5" customHeight="1" spans="1:1">
      <c r="A402" s="21"/>
    </row>
    <row r="403" ht="13.5" customHeight="1" spans="1:1">
      <c r="A403" s="21"/>
    </row>
    <row r="404" ht="13.5" customHeight="1" spans="1:1">
      <c r="A404" s="21"/>
    </row>
    <row r="405" ht="13.5" customHeight="1" spans="1:1">
      <c r="A405" s="21"/>
    </row>
    <row r="406" ht="13.5" customHeight="1" spans="1:1">
      <c r="A406" s="21"/>
    </row>
    <row r="407" ht="13.5" customHeight="1" spans="1:1">
      <c r="A407" s="21"/>
    </row>
    <row r="408" ht="13.5" customHeight="1" spans="1:1">
      <c r="A408" s="21"/>
    </row>
    <row r="409" ht="13.5" customHeight="1" spans="1:1">
      <c r="A409" s="21"/>
    </row>
    <row r="410" ht="13.5" customHeight="1" spans="1:1">
      <c r="A410" s="21"/>
    </row>
    <row r="411" ht="13.5" customHeight="1" spans="1:1">
      <c r="A411" s="21"/>
    </row>
    <row r="412" ht="13.5" customHeight="1" spans="1:1">
      <c r="A412" s="21"/>
    </row>
    <row r="413" ht="13.5" customHeight="1" spans="1:1">
      <c r="A413" s="21"/>
    </row>
    <row r="414" ht="13.5" customHeight="1" spans="1:1">
      <c r="A414" s="21"/>
    </row>
    <row r="415" ht="13.5" customHeight="1" spans="1:1">
      <c r="A415" s="21"/>
    </row>
    <row r="416" ht="13.5" customHeight="1" spans="1:1">
      <c r="A416" s="21"/>
    </row>
    <row r="417" ht="13.5" customHeight="1" spans="1:1">
      <c r="A417" s="21"/>
    </row>
    <row r="418" ht="13.5" customHeight="1" spans="1:1">
      <c r="A418" s="21"/>
    </row>
    <row r="419" ht="13.5" customHeight="1" spans="1:1">
      <c r="A419" s="21"/>
    </row>
    <row r="420" ht="13.5" customHeight="1" spans="1:1">
      <c r="A420" s="21"/>
    </row>
    <row r="421" ht="13.5" customHeight="1" spans="1:1">
      <c r="A421" s="21"/>
    </row>
    <row r="422" ht="13.5" customHeight="1" spans="1:1">
      <c r="A422" s="21"/>
    </row>
    <row r="423" ht="13.5" customHeight="1" spans="1:1">
      <c r="A423" s="21"/>
    </row>
    <row r="424" ht="13.5" customHeight="1" spans="1:1">
      <c r="A424" s="21"/>
    </row>
    <row r="425" ht="13.5" customHeight="1" spans="1:1">
      <c r="A425" s="21"/>
    </row>
    <row r="426" ht="13.5" customHeight="1" spans="1:1">
      <c r="A426" s="21"/>
    </row>
    <row r="427" ht="13.5" customHeight="1" spans="1:1">
      <c r="A427" s="21"/>
    </row>
    <row r="428" ht="13.5" customHeight="1" spans="1:1">
      <c r="A428" s="21"/>
    </row>
    <row r="429" ht="13.5" customHeight="1" spans="1:1">
      <c r="A429" s="21"/>
    </row>
    <row r="430" ht="13.5" customHeight="1" spans="1:1">
      <c r="A430" s="21"/>
    </row>
    <row r="431" ht="13.5" customHeight="1" spans="1:1">
      <c r="A431" s="21"/>
    </row>
    <row r="432" ht="13.5" customHeight="1" spans="1:1">
      <c r="A432" s="21"/>
    </row>
    <row r="433" ht="13.5" customHeight="1" spans="1:1">
      <c r="A433" s="21"/>
    </row>
    <row r="434" ht="13.5" customHeight="1" spans="1:1">
      <c r="A434" s="21"/>
    </row>
    <row r="435" ht="13.5" customHeight="1" spans="1:1">
      <c r="A435" s="21"/>
    </row>
    <row r="436" ht="13.5" customHeight="1" spans="1:1">
      <c r="A436" s="21"/>
    </row>
    <row r="437" ht="13.5" customHeight="1" spans="1:1">
      <c r="A437" s="21"/>
    </row>
    <row r="438" ht="13.5" customHeight="1" spans="1:1">
      <c r="A438" s="21"/>
    </row>
    <row r="439" ht="13.5" customHeight="1" spans="1:1">
      <c r="A439" s="21"/>
    </row>
    <row r="440" ht="13.5" customHeight="1" spans="1:1">
      <c r="A440" s="21"/>
    </row>
    <row r="441" ht="13.5" customHeight="1" spans="1:1">
      <c r="A441" s="21"/>
    </row>
    <row r="442" ht="13.5" customHeight="1" spans="1:1">
      <c r="A442" s="21"/>
    </row>
    <row r="443" ht="13.5" customHeight="1" spans="1:1">
      <c r="A443" s="21"/>
    </row>
    <row r="444" ht="13.5" customHeight="1" spans="1:1">
      <c r="A444" s="21"/>
    </row>
    <row r="445" ht="13.5" customHeight="1" spans="1:1">
      <c r="A445" s="21"/>
    </row>
    <row r="446" ht="13.5" customHeight="1" spans="1:1">
      <c r="A446" s="21"/>
    </row>
    <row r="447" ht="13.5" customHeight="1" spans="1:1">
      <c r="A447" s="21"/>
    </row>
    <row r="448" ht="13.5" customHeight="1" spans="1:1">
      <c r="A448" s="21"/>
    </row>
    <row r="449" ht="13.5" customHeight="1" spans="1:1">
      <c r="A449" s="21"/>
    </row>
    <row r="450" ht="13.5" customHeight="1" spans="1:1">
      <c r="A450" s="21"/>
    </row>
    <row r="451" ht="13.5" customHeight="1" spans="1:1">
      <c r="A451" s="21"/>
    </row>
    <row r="452" ht="13.5" customHeight="1" spans="1:1">
      <c r="A452" s="21"/>
    </row>
    <row r="453" ht="13.5" customHeight="1" spans="1:1">
      <c r="A453" s="21"/>
    </row>
    <row r="454" ht="13.5" customHeight="1" spans="1:1">
      <c r="A454" s="21"/>
    </row>
    <row r="455" ht="13.5" customHeight="1" spans="1:1">
      <c r="A455" s="21"/>
    </row>
    <row r="456" ht="13.5" customHeight="1" spans="1:1">
      <c r="A456" s="21"/>
    </row>
    <row r="457" ht="13.5" customHeight="1" spans="1:1">
      <c r="A457" s="21"/>
    </row>
    <row r="458" ht="13.5" customHeight="1" spans="1:1">
      <c r="A458" s="21"/>
    </row>
    <row r="459" ht="13.5" customHeight="1" spans="1:1">
      <c r="A459" s="21"/>
    </row>
    <row r="460" ht="13.5" customHeight="1" spans="1:1">
      <c r="A460" s="21"/>
    </row>
    <row r="461" ht="13.5" customHeight="1" spans="1:1">
      <c r="A461" s="21"/>
    </row>
    <row r="462" ht="13.5" customHeight="1" spans="1:1">
      <c r="A462" s="21"/>
    </row>
    <row r="463" ht="13.5" customHeight="1" spans="1:1">
      <c r="A463" s="21"/>
    </row>
    <row r="464" ht="13.5" customHeight="1" spans="1:1">
      <c r="A464" s="21"/>
    </row>
    <row r="465" ht="13.5" customHeight="1" spans="1:1">
      <c r="A465" s="21"/>
    </row>
    <row r="466" ht="13.5" customHeight="1" spans="1:1">
      <c r="A466" s="21"/>
    </row>
    <row r="467" ht="13.5" customHeight="1" spans="1:1">
      <c r="A467" s="21"/>
    </row>
    <row r="468" ht="13.5" customHeight="1" spans="1:1">
      <c r="A468" s="21"/>
    </row>
    <row r="469" ht="13.5" customHeight="1" spans="1:1">
      <c r="A469" s="21"/>
    </row>
    <row r="470" ht="13.5" customHeight="1" spans="1:1">
      <c r="A470" s="21"/>
    </row>
    <row r="471" ht="13.5" customHeight="1" spans="1:1">
      <c r="A471" s="21"/>
    </row>
    <row r="472" ht="13.5" customHeight="1" spans="1:1">
      <c r="A472" s="21"/>
    </row>
    <row r="473" ht="13.5" customHeight="1" spans="1:1">
      <c r="A473" s="21"/>
    </row>
    <row r="474" ht="13.5" customHeight="1" spans="1:1">
      <c r="A474" s="21"/>
    </row>
    <row r="475" ht="13.5" customHeight="1" spans="1:1">
      <c r="A475" s="21"/>
    </row>
    <row r="476" ht="13.5" customHeight="1" spans="1:1">
      <c r="A476" s="21"/>
    </row>
    <row r="477" ht="13.5" customHeight="1" spans="1:1">
      <c r="A477" s="21"/>
    </row>
    <row r="478" ht="13.5" customHeight="1" spans="1:1">
      <c r="A478" s="21"/>
    </row>
    <row r="479" ht="13.5" customHeight="1" spans="1:1">
      <c r="A479" s="21"/>
    </row>
    <row r="480" ht="13.5" customHeight="1" spans="1:1">
      <c r="A480" s="21"/>
    </row>
    <row r="481" ht="13.5" customHeight="1" spans="1:1">
      <c r="A481" s="21"/>
    </row>
    <row r="482" ht="13.5" customHeight="1" spans="1:1">
      <c r="A482" s="21"/>
    </row>
    <row r="483" ht="13.5" customHeight="1" spans="1:1">
      <c r="A483" s="21"/>
    </row>
    <row r="484" ht="13.5" customHeight="1" spans="1:1">
      <c r="A484" s="21"/>
    </row>
    <row r="485" ht="13.5" customHeight="1" spans="1:1">
      <c r="A485" s="21"/>
    </row>
    <row r="486" ht="13.5" customHeight="1" spans="1:1">
      <c r="A486" s="21"/>
    </row>
    <row r="487" ht="13.5" customHeight="1" spans="1:1">
      <c r="A487" s="21"/>
    </row>
    <row r="488" ht="13.5" customHeight="1" spans="1:1">
      <c r="A488" s="21"/>
    </row>
    <row r="489" ht="13.5" customHeight="1" spans="1:1">
      <c r="A489" s="21"/>
    </row>
    <row r="490" ht="13.5" customHeight="1" spans="1:1">
      <c r="A490" s="21"/>
    </row>
    <row r="491" ht="13.5" customHeight="1" spans="1:1">
      <c r="A491" s="21"/>
    </row>
    <row r="492" ht="13.5" customHeight="1" spans="1:1">
      <c r="A492" s="21"/>
    </row>
    <row r="493" ht="13.5" customHeight="1" spans="1:1">
      <c r="A493" s="21"/>
    </row>
    <row r="494" ht="13.5" customHeight="1" spans="1:1">
      <c r="A494" s="21"/>
    </row>
    <row r="495" ht="13.5" customHeight="1" spans="1:1">
      <c r="A495" s="21"/>
    </row>
    <row r="496" ht="13.5" customHeight="1" spans="1:1">
      <c r="A496" s="21"/>
    </row>
    <row r="497" ht="13.5" customHeight="1" spans="1:1">
      <c r="A497" s="21"/>
    </row>
    <row r="498" ht="13.5" customHeight="1" spans="1:1">
      <c r="A498" s="21"/>
    </row>
    <row r="499" ht="13.5" customHeight="1" spans="1:1">
      <c r="A499" s="21"/>
    </row>
    <row r="500" ht="13.5" customHeight="1" spans="1:1">
      <c r="A500" s="21"/>
    </row>
    <row r="501" ht="13.5" customHeight="1" spans="1:1">
      <c r="A501" s="21"/>
    </row>
    <row r="502" ht="13.5" customHeight="1" spans="1:1">
      <c r="A502" s="21"/>
    </row>
    <row r="503" ht="13.5" customHeight="1" spans="1:1">
      <c r="A503" s="21"/>
    </row>
    <row r="504" ht="13.5" customHeight="1" spans="1:1">
      <c r="A504" s="21"/>
    </row>
    <row r="505" ht="13.5" customHeight="1" spans="1:1">
      <c r="A505" s="21"/>
    </row>
    <row r="506" ht="13.5" customHeight="1" spans="1:1">
      <c r="A506" s="21"/>
    </row>
    <row r="507" ht="13.5" customHeight="1" spans="1:1">
      <c r="A507" s="21"/>
    </row>
    <row r="508" ht="13.5" customHeight="1" spans="1:1">
      <c r="A508" s="21"/>
    </row>
    <row r="509" ht="13.5" customHeight="1" spans="1:1">
      <c r="A509" s="21"/>
    </row>
    <row r="510" ht="13.5" customHeight="1" spans="1:1">
      <c r="A510" s="21"/>
    </row>
    <row r="511" ht="13.5" customHeight="1" spans="1:1">
      <c r="A511" s="21"/>
    </row>
    <row r="512" ht="13.5" customHeight="1" spans="1:1">
      <c r="A512" s="21"/>
    </row>
    <row r="513" ht="13.5" customHeight="1" spans="1:1">
      <c r="A513" s="21"/>
    </row>
    <row r="514" ht="13.5" customHeight="1" spans="1:1">
      <c r="A514" s="21"/>
    </row>
    <row r="515" ht="13.5" customHeight="1" spans="1:1">
      <c r="A515" s="21"/>
    </row>
    <row r="516" ht="13.5" customHeight="1" spans="1:1">
      <c r="A516" s="21"/>
    </row>
    <row r="517" ht="13.5" customHeight="1" spans="1:1">
      <c r="A517" s="21"/>
    </row>
    <row r="518" ht="13.5" customHeight="1" spans="1:1">
      <c r="A518" s="21"/>
    </row>
    <row r="519" ht="13.5" customHeight="1" spans="1:1">
      <c r="A519" s="21"/>
    </row>
    <row r="520" ht="13.5" customHeight="1" spans="1:1">
      <c r="A520" s="21"/>
    </row>
    <row r="521" ht="13.5" customHeight="1" spans="1:1">
      <c r="A521" s="21"/>
    </row>
    <row r="522" ht="13.5" customHeight="1" spans="1:1">
      <c r="A522" s="21"/>
    </row>
    <row r="523" ht="13.5" customHeight="1" spans="1:1">
      <c r="A523" s="21"/>
    </row>
    <row r="524" ht="13.5" customHeight="1" spans="1:1">
      <c r="A524" s="21"/>
    </row>
    <row r="525" ht="13.5" customHeight="1" spans="1:1">
      <c r="A525" s="21"/>
    </row>
    <row r="526" ht="13.5" customHeight="1" spans="1:1">
      <c r="A526" s="21"/>
    </row>
    <row r="527" ht="13.5" customHeight="1" spans="1:1">
      <c r="A527" s="21"/>
    </row>
    <row r="528" ht="13.5" customHeight="1" spans="1:1">
      <c r="A528" s="21"/>
    </row>
    <row r="529" ht="13.5" customHeight="1" spans="1:1">
      <c r="A529" s="21"/>
    </row>
    <row r="530" ht="13.5" customHeight="1" spans="1:1">
      <c r="A530" s="21"/>
    </row>
    <row r="531" ht="13.5" customHeight="1" spans="1:1">
      <c r="A531" s="21"/>
    </row>
    <row r="532" ht="13.5" customHeight="1" spans="1:1">
      <c r="A532" s="21"/>
    </row>
    <row r="533" ht="13.5" customHeight="1" spans="1:1">
      <c r="A533" s="21"/>
    </row>
    <row r="534" ht="13.5" customHeight="1" spans="1:1">
      <c r="A534" s="21"/>
    </row>
    <row r="535" ht="13.5" customHeight="1" spans="1:1">
      <c r="A535" s="21"/>
    </row>
    <row r="536" ht="13.5" customHeight="1" spans="1:1">
      <c r="A536" s="21"/>
    </row>
    <row r="537" ht="13.5" customHeight="1" spans="1:1">
      <c r="A537" s="21"/>
    </row>
    <row r="538" ht="13.5" customHeight="1" spans="1:1">
      <c r="A538" s="21"/>
    </row>
    <row r="539" ht="13.5" customHeight="1" spans="1:1">
      <c r="A539" s="21"/>
    </row>
    <row r="540" ht="13.5" customHeight="1" spans="1:1">
      <c r="A540" s="21"/>
    </row>
    <row r="541" ht="13.5" customHeight="1" spans="1:1">
      <c r="A541" s="21"/>
    </row>
    <row r="542" ht="13.5" customHeight="1" spans="1:1">
      <c r="A542" s="21"/>
    </row>
    <row r="543" ht="13.5" customHeight="1" spans="1:1">
      <c r="A543" s="21"/>
    </row>
    <row r="544" ht="13.5" customHeight="1" spans="1:1">
      <c r="A544" s="21"/>
    </row>
    <row r="545" ht="13.5" customHeight="1" spans="1:1">
      <c r="A545" s="21"/>
    </row>
    <row r="546" ht="13.5" customHeight="1" spans="1:1">
      <c r="A546" s="21"/>
    </row>
    <row r="547" ht="13.5" customHeight="1" spans="1:1">
      <c r="A547" s="21"/>
    </row>
    <row r="548" ht="13.5" customHeight="1" spans="1:1">
      <c r="A548" s="21"/>
    </row>
    <row r="549" ht="13.5" customHeight="1" spans="1:1">
      <c r="A549" s="21"/>
    </row>
    <row r="550" ht="13.5" customHeight="1" spans="1:1">
      <c r="A550" s="21"/>
    </row>
    <row r="551" ht="13.5" customHeight="1" spans="1:1">
      <c r="A551" s="21"/>
    </row>
    <row r="552" ht="13.5" customHeight="1" spans="1:1">
      <c r="A552" s="21"/>
    </row>
    <row r="553" ht="13.5" customHeight="1" spans="1:1">
      <c r="A553" s="21"/>
    </row>
    <row r="554" ht="13.5" customHeight="1" spans="1:1">
      <c r="A554" s="21"/>
    </row>
    <row r="555" ht="13.5" customHeight="1" spans="1:1">
      <c r="A555" s="21"/>
    </row>
    <row r="556" ht="13.5" customHeight="1" spans="1:1">
      <c r="A556" s="21"/>
    </row>
    <row r="557" ht="13.5" customHeight="1" spans="1:1">
      <c r="A557" s="21"/>
    </row>
    <row r="558" ht="13.5" customHeight="1" spans="1:1">
      <c r="A558" s="21"/>
    </row>
    <row r="559" ht="13.5" customHeight="1" spans="1:1">
      <c r="A559" s="21"/>
    </row>
    <row r="560" ht="13.5" customHeight="1" spans="1:1">
      <c r="A560" s="21"/>
    </row>
    <row r="561" ht="13.5" customHeight="1" spans="1:1">
      <c r="A561" s="21"/>
    </row>
    <row r="562" ht="13.5" customHeight="1" spans="1:1">
      <c r="A562" s="21"/>
    </row>
    <row r="563" ht="13.5" customHeight="1" spans="1:1">
      <c r="A563" s="21"/>
    </row>
    <row r="564" ht="13.5" customHeight="1" spans="1:1">
      <c r="A564" s="21"/>
    </row>
    <row r="565" ht="13.5" customHeight="1" spans="1:1">
      <c r="A565" s="21"/>
    </row>
    <row r="566" ht="13.5" customHeight="1" spans="1:1">
      <c r="A566" s="21"/>
    </row>
    <row r="567" ht="13.5" customHeight="1" spans="1:1">
      <c r="A567" s="21"/>
    </row>
    <row r="568" ht="13.5" customHeight="1" spans="1:1">
      <c r="A568" s="21"/>
    </row>
    <row r="569" ht="13.5" customHeight="1" spans="1:1">
      <c r="A569" s="21"/>
    </row>
    <row r="570" ht="13.5" customHeight="1" spans="1:1">
      <c r="A570" s="21"/>
    </row>
    <row r="571" ht="13.5" customHeight="1" spans="1:1">
      <c r="A571" s="21"/>
    </row>
    <row r="572" ht="13.5" customHeight="1" spans="1:1">
      <c r="A572" s="21"/>
    </row>
    <row r="573" ht="13.5" customHeight="1" spans="1:1">
      <c r="A573" s="21"/>
    </row>
    <row r="574" ht="13.5" customHeight="1" spans="1:1">
      <c r="A574" s="21"/>
    </row>
    <row r="575" ht="13.5" customHeight="1" spans="1:1">
      <c r="A575" s="21"/>
    </row>
    <row r="576" ht="13.5" customHeight="1" spans="1:1">
      <c r="A576" s="21"/>
    </row>
    <row r="577" ht="13.5" customHeight="1" spans="1:1">
      <c r="A577" s="21"/>
    </row>
    <row r="578" ht="13.5" customHeight="1" spans="1:1">
      <c r="A578" s="21"/>
    </row>
    <row r="579" ht="13.5" customHeight="1" spans="1:1">
      <c r="A579" s="21"/>
    </row>
    <row r="580" ht="13.5" customHeight="1" spans="1:1">
      <c r="A580" s="21"/>
    </row>
    <row r="581" ht="13.5" customHeight="1" spans="1:1">
      <c r="A581" s="21"/>
    </row>
    <row r="582" ht="13.5" customHeight="1" spans="1:1">
      <c r="A582" s="21"/>
    </row>
    <row r="583" ht="13.5" customHeight="1" spans="1:1">
      <c r="A583" s="21"/>
    </row>
    <row r="584" ht="13.5" customHeight="1" spans="1:1">
      <c r="A584" s="21"/>
    </row>
    <row r="585" ht="13.5" customHeight="1" spans="1:1">
      <c r="A585" s="21"/>
    </row>
    <row r="586" ht="13.5" customHeight="1" spans="1:1">
      <c r="A586" s="21"/>
    </row>
    <row r="587" ht="13.5" customHeight="1" spans="1:1">
      <c r="A587" s="21"/>
    </row>
    <row r="588" ht="13.5" customHeight="1" spans="1:1">
      <c r="A588" s="21"/>
    </row>
    <row r="589" ht="13.5" customHeight="1" spans="1:1">
      <c r="A589" s="21"/>
    </row>
    <row r="590" ht="13.5" customHeight="1" spans="1:1">
      <c r="A590" s="21"/>
    </row>
    <row r="591" ht="13.5" customHeight="1" spans="1:1">
      <c r="A591" s="21"/>
    </row>
    <row r="592" ht="13.5" customHeight="1" spans="1:1">
      <c r="A592" s="21"/>
    </row>
    <row r="593" ht="13.5" customHeight="1" spans="1:1">
      <c r="A593" s="21"/>
    </row>
    <row r="594" ht="13.5" customHeight="1" spans="1:1">
      <c r="A594" s="21"/>
    </row>
    <row r="595" ht="13.5" customHeight="1" spans="1:1">
      <c r="A595" s="21"/>
    </row>
    <row r="596" ht="13.5" customHeight="1" spans="1:1">
      <c r="A596" s="21"/>
    </row>
    <row r="597" ht="13.5" customHeight="1" spans="1:1">
      <c r="A597" s="21"/>
    </row>
    <row r="598" ht="13.5" customHeight="1" spans="1:1">
      <c r="A598" s="21"/>
    </row>
    <row r="599" ht="13.5" customHeight="1" spans="1:1">
      <c r="A599" s="21"/>
    </row>
    <row r="600" ht="13.5" customHeight="1" spans="1:1">
      <c r="A600" s="21"/>
    </row>
    <row r="601" ht="13.5" customHeight="1" spans="1:1">
      <c r="A601" s="21"/>
    </row>
    <row r="602" ht="13.5" customHeight="1" spans="1:1">
      <c r="A602" s="21"/>
    </row>
    <row r="603" ht="13.5" customHeight="1" spans="1:1">
      <c r="A603" s="21"/>
    </row>
    <row r="604" ht="13.5" customHeight="1" spans="1:1">
      <c r="A604" s="21"/>
    </row>
    <row r="605" ht="13.5" customHeight="1" spans="1:1">
      <c r="A605" s="21"/>
    </row>
    <row r="606" ht="13.5" customHeight="1" spans="1:1">
      <c r="A606" s="21"/>
    </row>
    <row r="607" ht="13.5" customHeight="1" spans="1:1">
      <c r="A607" s="21"/>
    </row>
    <row r="608" ht="13.5" customHeight="1" spans="1:1">
      <c r="A608" s="21"/>
    </row>
    <row r="609" ht="13.5" customHeight="1" spans="1:1">
      <c r="A609" s="21"/>
    </row>
    <row r="610" ht="13.5" customHeight="1" spans="1:1">
      <c r="A610" s="21"/>
    </row>
    <row r="611" ht="13.5" customHeight="1" spans="1:1">
      <c r="A611" s="21"/>
    </row>
    <row r="612" ht="13.5" customHeight="1" spans="1:1">
      <c r="A612" s="21"/>
    </row>
    <row r="613" ht="13.5" customHeight="1" spans="1:1">
      <c r="A613" s="21"/>
    </row>
    <row r="614" ht="13.5" customHeight="1" spans="1:1">
      <c r="A614" s="21"/>
    </row>
    <row r="615" ht="13.5" customHeight="1" spans="1:1">
      <c r="A615" s="21"/>
    </row>
    <row r="616" ht="13.5" customHeight="1" spans="1:1">
      <c r="A616" s="21"/>
    </row>
    <row r="617" ht="13.5" customHeight="1" spans="1:1">
      <c r="A617" s="21"/>
    </row>
    <row r="618" ht="13.5" customHeight="1" spans="1:1">
      <c r="A618" s="21"/>
    </row>
    <row r="619" ht="13.5" customHeight="1" spans="1:1">
      <c r="A619" s="21"/>
    </row>
    <row r="620" ht="13.5" customHeight="1" spans="1:1">
      <c r="A620" s="21"/>
    </row>
    <row r="621" ht="13.5" customHeight="1" spans="1:1">
      <c r="A621" s="21"/>
    </row>
    <row r="622" ht="13.5" customHeight="1" spans="1:1">
      <c r="A622" s="21"/>
    </row>
    <row r="623" ht="13.5" customHeight="1" spans="1:1">
      <c r="A623" s="21"/>
    </row>
    <row r="624" ht="13.5" customHeight="1" spans="1:1">
      <c r="A624" s="21"/>
    </row>
    <row r="625" ht="13.5" customHeight="1" spans="1:1">
      <c r="A625" s="21"/>
    </row>
    <row r="626" ht="13.5" customHeight="1" spans="1:1">
      <c r="A626" s="21"/>
    </row>
    <row r="627" ht="13.5" customHeight="1" spans="1:1">
      <c r="A627" s="21"/>
    </row>
    <row r="628" ht="13.5" customHeight="1" spans="1:1">
      <c r="A628" s="21"/>
    </row>
    <row r="629" ht="13.5" customHeight="1" spans="1:1">
      <c r="A629" s="21"/>
    </row>
    <row r="630" ht="13.5" customHeight="1" spans="1:1">
      <c r="A630" s="21"/>
    </row>
    <row r="631" ht="13.5" customHeight="1" spans="1:1">
      <c r="A631" s="21"/>
    </row>
    <row r="632" ht="13.5" customHeight="1" spans="1:1">
      <c r="A632" s="21"/>
    </row>
    <row r="633" ht="13.5" customHeight="1" spans="1:1">
      <c r="A633" s="21"/>
    </row>
    <row r="634" ht="13.5" customHeight="1" spans="1:1">
      <c r="A634" s="21"/>
    </row>
    <row r="635" ht="13.5" customHeight="1" spans="1:1">
      <c r="A635" s="21"/>
    </row>
    <row r="636" ht="13.5" customHeight="1" spans="1:1">
      <c r="A636" s="21"/>
    </row>
    <row r="637" ht="13.5" customHeight="1" spans="1:1">
      <c r="A637" s="21"/>
    </row>
    <row r="638" ht="13.5" customHeight="1" spans="1:1">
      <c r="A638" s="21"/>
    </row>
    <row r="639" ht="13.5" customHeight="1" spans="1:1">
      <c r="A639" s="21"/>
    </row>
    <row r="640" ht="13.5" customHeight="1" spans="1:1">
      <c r="A640" s="21"/>
    </row>
    <row r="641" ht="13.5" customHeight="1" spans="1:1">
      <c r="A641" s="21"/>
    </row>
    <row r="642" ht="13.5" customHeight="1" spans="1:1">
      <c r="A642" s="21"/>
    </row>
    <row r="643" ht="13.5" customHeight="1" spans="1:1">
      <c r="A643" s="21"/>
    </row>
    <row r="644" ht="13.5" customHeight="1" spans="1:1">
      <c r="A644" s="21"/>
    </row>
    <row r="645" ht="13.5" customHeight="1" spans="1:1">
      <c r="A645" s="21"/>
    </row>
    <row r="646" ht="13.5" customHeight="1" spans="1:1">
      <c r="A646" s="21"/>
    </row>
    <row r="647" ht="13.5" customHeight="1" spans="1:1">
      <c r="A647" s="21"/>
    </row>
    <row r="648" ht="13.5" customHeight="1" spans="1:1">
      <c r="A648" s="21"/>
    </row>
    <row r="649" ht="13.5" customHeight="1" spans="1:1">
      <c r="A649" s="21"/>
    </row>
    <row r="650" ht="13.5" customHeight="1" spans="1:1">
      <c r="A650" s="21"/>
    </row>
    <row r="651" ht="13.5" customHeight="1" spans="1:1">
      <c r="A651" s="21"/>
    </row>
    <row r="652" ht="13.5" customHeight="1" spans="1:1">
      <c r="A652" s="21"/>
    </row>
    <row r="653" ht="13.5" customHeight="1" spans="1:1">
      <c r="A653" s="21"/>
    </row>
    <row r="654" ht="13.5" customHeight="1" spans="1:1">
      <c r="A654" s="21"/>
    </row>
    <row r="655" ht="13.5" customHeight="1" spans="1:1">
      <c r="A655" s="21"/>
    </row>
    <row r="656" ht="13.5" customHeight="1" spans="1:1">
      <c r="A656" s="21"/>
    </row>
    <row r="657" ht="13.5" customHeight="1" spans="1:1">
      <c r="A657" s="21"/>
    </row>
    <row r="658" ht="13.5" customHeight="1" spans="1:1">
      <c r="A658" s="21"/>
    </row>
    <row r="659" ht="13.5" customHeight="1" spans="1:1">
      <c r="A659" s="21"/>
    </row>
    <row r="660" ht="13.5" customHeight="1" spans="1:1">
      <c r="A660" s="21"/>
    </row>
    <row r="661" ht="13.5" customHeight="1" spans="1:1">
      <c r="A661" s="21"/>
    </row>
    <row r="662" ht="13.5" customHeight="1" spans="1:1">
      <c r="A662" s="21"/>
    </row>
    <row r="663" ht="13.5" customHeight="1" spans="1:1">
      <c r="A663" s="21"/>
    </row>
    <row r="664" ht="13.5" customHeight="1" spans="1:1">
      <c r="A664" s="21"/>
    </row>
    <row r="665" ht="13.5" customHeight="1" spans="1:1">
      <c r="A665" s="21"/>
    </row>
    <row r="666" ht="13.5" customHeight="1" spans="1:1">
      <c r="A666" s="21"/>
    </row>
    <row r="667" ht="13.5" customHeight="1" spans="1:1">
      <c r="A667" s="21"/>
    </row>
    <row r="668" ht="13.5" customHeight="1" spans="1:1">
      <c r="A668" s="21"/>
    </row>
    <row r="669" ht="13.5" customHeight="1" spans="1:1">
      <c r="A669" s="21"/>
    </row>
    <row r="670" ht="13.5" customHeight="1" spans="1:1">
      <c r="A670" s="21"/>
    </row>
    <row r="671" ht="13.5" customHeight="1" spans="1:1">
      <c r="A671" s="21"/>
    </row>
    <row r="672" ht="13.5" customHeight="1" spans="1:1">
      <c r="A672" s="21"/>
    </row>
    <row r="673" ht="13.5" customHeight="1" spans="1:1">
      <c r="A673" s="21"/>
    </row>
    <row r="674" ht="13.5" customHeight="1" spans="1:1">
      <c r="A674" s="21"/>
    </row>
    <row r="675" ht="13.5" customHeight="1" spans="1:1">
      <c r="A675" s="21"/>
    </row>
    <row r="676" ht="13.5" customHeight="1" spans="1:1">
      <c r="A676" s="21"/>
    </row>
    <row r="677" ht="13.5" customHeight="1" spans="1:1">
      <c r="A677" s="21"/>
    </row>
    <row r="678" ht="13.5" customHeight="1" spans="1:1">
      <c r="A678" s="21"/>
    </row>
    <row r="679" ht="13.5" customHeight="1" spans="1:1">
      <c r="A679" s="21"/>
    </row>
    <row r="680" ht="13.5" customHeight="1" spans="1:1">
      <c r="A680" s="21"/>
    </row>
    <row r="681" ht="13.5" customHeight="1" spans="1:1">
      <c r="A681" s="21"/>
    </row>
    <row r="682" ht="13.5" customHeight="1" spans="1:1">
      <c r="A682" s="21"/>
    </row>
    <row r="683" ht="13.5" customHeight="1" spans="1:1">
      <c r="A683" s="21"/>
    </row>
    <row r="684" ht="13.5" customHeight="1" spans="1:1">
      <c r="A684" s="21"/>
    </row>
    <row r="685" ht="13.5" customHeight="1" spans="1:1">
      <c r="A685" s="21"/>
    </row>
    <row r="686" ht="13.5" customHeight="1" spans="1:1">
      <c r="A686" s="21"/>
    </row>
    <row r="687" ht="13.5" customHeight="1" spans="1:1">
      <c r="A687" s="21"/>
    </row>
    <row r="688" ht="13.5" customHeight="1" spans="1:1">
      <c r="A688" s="21"/>
    </row>
    <row r="689" ht="13.5" customHeight="1" spans="1:1">
      <c r="A689" s="21"/>
    </row>
    <row r="690" ht="13.5" customHeight="1" spans="1:1">
      <c r="A690" s="21"/>
    </row>
    <row r="691" ht="13.5" customHeight="1" spans="1:1">
      <c r="A691" s="21"/>
    </row>
    <row r="692" ht="13.5" customHeight="1" spans="1:1">
      <c r="A692" s="21"/>
    </row>
    <row r="693" ht="13.5" customHeight="1" spans="1:1">
      <c r="A693" s="21"/>
    </row>
    <row r="694" ht="13.5" customHeight="1" spans="1:1">
      <c r="A694" s="21"/>
    </row>
    <row r="695" ht="13.5" customHeight="1" spans="1:1">
      <c r="A695" s="21"/>
    </row>
    <row r="696" ht="13.5" customHeight="1" spans="1:1">
      <c r="A696" s="21"/>
    </row>
    <row r="697" ht="13.5" customHeight="1" spans="1:1">
      <c r="A697" s="21"/>
    </row>
    <row r="698" ht="13.5" customHeight="1" spans="1:1">
      <c r="A698" s="21"/>
    </row>
    <row r="699" ht="13.5" customHeight="1" spans="1:1">
      <c r="A699" s="21"/>
    </row>
    <row r="700" ht="13.5" customHeight="1" spans="1:1">
      <c r="A700" s="21"/>
    </row>
    <row r="701" ht="13.5" customHeight="1" spans="1:1">
      <c r="A701" s="21"/>
    </row>
    <row r="702" ht="13.5" customHeight="1" spans="1:1">
      <c r="A702" s="21"/>
    </row>
    <row r="703" ht="13.5" customHeight="1" spans="1:1">
      <c r="A703" s="21"/>
    </row>
    <row r="704" ht="13.5" customHeight="1" spans="1:1">
      <c r="A704" s="21"/>
    </row>
    <row r="705" ht="13.5" customHeight="1" spans="1:1">
      <c r="A705" s="21"/>
    </row>
    <row r="706" ht="13.5" customHeight="1" spans="1:1">
      <c r="A706" s="21"/>
    </row>
    <row r="707" ht="13.5" customHeight="1" spans="1:1">
      <c r="A707" s="21"/>
    </row>
    <row r="708" ht="13.5" customHeight="1" spans="1:1">
      <c r="A708" s="21"/>
    </row>
    <row r="709" ht="13.5" customHeight="1" spans="1:1">
      <c r="A709" s="21"/>
    </row>
    <row r="710" ht="13.5" customHeight="1" spans="1:1">
      <c r="A710" s="21"/>
    </row>
    <row r="711" ht="13.5" customHeight="1" spans="1:1">
      <c r="A711" s="21"/>
    </row>
    <row r="712" ht="13.5" customHeight="1" spans="1:1">
      <c r="A712" s="21"/>
    </row>
    <row r="713" ht="13.5" customHeight="1" spans="1:1">
      <c r="A713" s="21"/>
    </row>
    <row r="714" ht="13.5" customHeight="1" spans="1:1">
      <c r="A714" s="21"/>
    </row>
    <row r="715" ht="13.5" customHeight="1" spans="1:1">
      <c r="A715" s="21"/>
    </row>
    <row r="716" ht="13.5" customHeight="1" spans="1:1">
      <c r="A716" s="21"/>
    </row>
    <row r="717" ht="13.5" customHeight="1" spans="1:1">
      <c r="A717" s="21"/>
    </row>
    <row r="718" ht="13.5" customHeight="1" spans="1:1">
      <c r="A718" s="21"/>
    </row>
    <row r="719" ht="13.5" customHeight="1" spans="1:1">
      <c r="A719" s="21"/>
    </row>
    <row r="720" ht="13.5" customHeight="1" spans="1:1">
      <c r="A720" s="21"/>
    </row>
    <row r="721" ht="13.5" customHeight="1" spans="1:1">
      <c r="A721" s="21"/>
    </row>
    <row r="722" ht="13.5" customHeight="1" spans="1:1">
      <c r="A722" s="21"/>
    </row>
    <row r="723" ht="13.5" customHeight="1" spans="1:1">
      <c r="A723" s="21"/>
    </row>
    <row r="724" ht="13.5" customHeight="1" spans="1:1">
      <c r="A724" s="21"/>
    </row>
    <row r="725" ht="13.5" customHeight="1" spans="1:1">
      <c r="A725" s="21"/>
    </row>
    <row r="726" ht="13.5" customHeight="1" spans="1:1">
      <c r="A726" s="21"/>
    </row>
    <row r="727" ht="13.5" customHeight="1" spans="1:1">
      <c r="A727" s="21"/>
    </row>
    <row r="728" ht="13.5" customHeight="1" spans="1:1">
      <c r="A728" s="21"/>
    </row>
    <row r="729" ht="13.5" customHeight="1" spans="1:1">
      <c r="A729" s="21"/>
    </row>
    <row r="730" ht="13.5" customHeight="1" spans="1:1">
      <c r="A730" s="21"/>
    </row>
    <row r="731" ht="13.5" customHeight="1" spans="1:1">
      <c r="A731" s="21"/>
    </row>
    <row r="732" ht="13.5" customHeight="1" spans="1:1">
      <c r="A732" s="21"/>
    </row>
    <row r="733" ht="13.5" customHeight="1" spans="1:1">
      <c r="A733" s="21"/>
    </row>
    <row r="734" ht="13.5" customHeight="1" spans="1:1">
      <c r="A734" s="21"/>
    </row>
    <row r="735" ht="13.5" customHeight="1" spans="1:1">
      <c r="A735" s="21"/>
    </row>
    <row r="736" ht="13.5" customHeight="1" spans="1:1">
      <c r="A736" s="21"/>
    </row>
    <row r="737" ht="13.5" customHeight="1" spans="1:1">
      <c r="A737" s="21"/>
    </row>
    <row r="738" ht="13.5" customHeight="1" spans="1:1">
      <c r="A738" s="21"/>
    </row>
    <row r="739" ht="13.5" customHeight="1" spans="1:1">
      <c r="A739" s="21"/>
    </row>
    <row r="740" ht="13.5" customHeight="1" spans="1:1">
      <c r="A740" s="21"/>
    </row>
    <row r="741" ht="13.5" customHeight="1" spans="1:1">
      <c r="A741" s="21"/>
    </row>
    <row r="742" ht="13.5" customHeight="1" spans="1:1">
      <c r="A742" s="21"/>
    </row>
    <row r="743" ht="13.5" customHeight="1" spans="1:1">
      <c r="A743" s="21"/>
    </row>
    <row r="744" ht="13.5" customHeight="1" spans="1:1">
      <c r="A744" s="21"/>
    </row>
    <row r="745" ht="13.5" customHeight="1" spans="1:1">
      <c r="A745" s="21"/>
    </row>
    <row r="746" ht="13.5" customHeight="1" spans="1:1">
      <c r="A746" s="21"/>
    </row>
    <row r="747" ht="13.5" customHeight="1" spans="1:1">
      <c r="A747" s="21"/>
    </row>
    <row r="748" ht="13.5" customHeight="1" spans="1:1">
      <c r="A748" s="21"/>
    </row>
    <row r="749" ht="13.5" customHeight="1" spans="1:1">
      <c r="A749" s="21"/>
    </row>
    <row r="750" ht="13.5" customHeight="1" spans="1:1">
      <c r="A750" s="21"/>
    </row>
    <row r="751" ht="13.5" customHeight="1" spans="1:1">
      <c r="A751" s="21"/>
    </row>
    <row r="752" ht="13.5" customHeight="1" spans="1:1">
      <c r="A752" s="21"/>
    </row>
    <row r="753" ht="13.5" customHeight="1" spans="1:1">
      <c r="A753" s="21"/>
    </row>
    <row r="754" ht="13.5" customHeight="1" spans="1:1">
      <c r="A754" s="21"/>
    </row>
    <row r="755" ht="13.5" customHeight="1" spans="1:1">
      <c r="A755" s="21"/>
    </row>
    <row r="756" ht="13.5" customHeight="1" spans="1:1">
      <c r="A756" s="21"/>
    </row>
    <row r="757" ht="13.5" customHeight="1" spans="1:1">
      <c r="A757" s="21"/>
    </row>
    <row r="758" ht="13.5" customHeight="1" spans="1:1">
      <c r="A758" s="21"/>
    </row>
    <row r="759" ht="13.5" customHeight="1" spans="1:1">
      <c r="A759" s="21"/>
    </row>
    <row r="760" ht="13.5" customHeight="1" spans="1:1">
      <c r="A760" s="21"/>
    </row>
    <row r="761" ht="13.5" customHeight="1" spans="1:1">
      <c r="A761" s="21"/>
    </row>
    <row r="762" ht="13.5" customHeight="1" spans="1:1">
      <c r="A762" s="21"/>
    </row>
    <row r="763" ht="13.5" customHeight="1" spans="1:1">
      <c r="A763" s="21"/>
    </row>
    <row r="764" ht="13.5" customHeight="1" spans="1:1">
      <c r="A764" s="21"/>
    </row>
    <row r="765" ht="13.5" customHeight="1" spans="1:1">
      <c r="A765" s="21"/>
    </row>
    <row r="766" ht="13.5" customHeight="1" spans="1:1">
      <c r="A766" s="21"/>
    </row>
    <row r="767" ht="13.5" customHeight="1" spans="1:1">
      <c r="A767" s="21"/>
    </row>
    <row r="768" ht="13.5" customHeight="1" spans="1:1">
      <c r="A768" s="21"/>
    </row>
    <row r="769" ht="13.5" customHeight="1" spans="1:1">
      <c r="A769" s="21"/>
    </row>
    <row r="770" ht="13.5" customHeight="1" spans="1:1">
      <c r="A770" s="21"/>
    </row>
    <row r="771" ht="13.5" customHeight="1" spans="1:1">
      <c r="A771" s="21"/>
    </row>
    <row r="772" ht="13.5" customHeight="1" spans="1:1">
      <c r="A772" s="21"/>
    </row>
    <row r="773" ht="13.5" customHeight="1" spans="1:1">
      <c r="A773" s="21"/>
    </row>
    <row r="774" ht="13.5" customHeight="1" spans="1:1">
      <c r="A774" s="21"/>
    </row>
    <row r="775" ht="13.5" customHeight="1" spans="1:1">
      <c r="A775" s="21"/>
    </row>
    <row r="776" ht="13.5" customHeight="1" spans="1:1">
      <c r="A776" s="21"/>
    </row>
    <row r="777" ht="13.5" customHeight="1" spans="1:1">
      <c r="A777" s="21"/>
    </row>
    <row r="778" ht="13.5" customHeight="1" spans="1:1">
      <c r="A778" s="21"/>
    </row>
    <row r="779" ht="13.5" customHeight="1" spans="1:1">
      <c r="A779" s="21"/>
    </row>
    <row r="780" ht="13.5" customHeight="1" spans="1:1">
      <c r="A780" s="21"/>
    </row>
    <row r="781" ht="13.5" customHeight="1" spans="1:1">
      <c r="A781" s="21"/>
    </row>
    <row r="782" ht="13.5" customHeight="1" spans="1:1">
      <c r="A782" s="21"/>
    </row>
    <row r="783" ht="13.5" customHeight="1" spans="1:1">
      <c r="A783" s="21"/>
    </row>
    <row r="784" ht="13.5" customHeight="1" spans="1:1">
      <c r="A784" s="21"/>
    </row>
    <row r="785" ht="13.5" customHeight="1" spans="1:1">
      <c r="A785" s="21"/>
    </row>
    <row r="786" ht="13.5" customHeight="1" spans="1:1">
      <c r="A786" s="21"/>
    </row>
    <row r="787" ht="13.5" customHeight="1" spans="1:1">
      <c r="A787" s="21"/>
    </row>
    <row r="788" ht="13.5" customHeight="1" spans="1:1">
      <c r="A788" s="21"/>
    </row>
    <row r="789" ht="13.5" customHeight="1" spans="1:1">
      <c r="A789" s="21"/>
    </row>
    <row r="790" ht="13.5" customHeight="1" spans="1:1">
      <c r="A790" s="21"/>
    </row>
    <row r="791" ht="13.5" customHeight="1" spans="1:1">
      <c r="A791" s="21"/>
    </row>
    <row r="792" ht="13.5" customHeight="1" spans="1:1">
      <c r="A792" s="21"/>
    </row>
    <row r="793" ht="13.5" customHeight="1" spans="1:1">
      <c r="A793" s="21"/>
    </row>
    <row r="794" ht="13.5" customHeight="1" spans="1:1">
      <c r="A794" s="21"/>
    </row>
    <row r="795" ht="13.5" customHeight="1" spans="1:1">
      <c r="A795" s="21"/>
    </row>
    <row r="796" ht="13.5" customHeight="1" spans="1:1">
      <c r="A796" s="21"/>
    </row>
    <row r="797" ht="13.5" customHeight="1" spans="1:1">
      <c r="A797" s="21"/>
    </row>
    <row r="798" ht="13.5" customHeight="1" spans="1:1">
      <c r="A798" s="21"/>
    </row>
    <row r="799" ht="13.5" customHeight="1" spans="1:1">
      <c r="A799" s="21"/>
    </row>
    <row r="800" ht="13.5" customHeight="1" spans="1:1">
      <c r="A800" s="21"/>
    </row>
    <row r="801" ht="13.5" customHeight="1" spans="1:1">
      <c r="A801" s="21"/>
    </row>
    <row r="802" ht="13.5" customHeight="1" spans="1:1">
      <c r="A802" s="21"/>
    </row>
    <row r="803" ht="13.5" customHeight="1" spans="1:1">
      <c r="A803" s="21"/>
    </row>
    <row r="804" ht="13.5" customHeight="1" spans="1:1">
      <c r="A804" s="21"/>
    </row>
    <row r="805" ht="13.5" customHeight="1" spans="1:1">
      <c r="A805" s="21"/>
    </row>
    <row r="806" ht="13.5" customHeight="1" spans="1:1">
      <c r="A806" s="21"/>
    </row>
    <row r="807" ht="13.5" customHeight="1" spans="1:1">
      <c r="A807" s="21"/>
    </row>
    <row r="808" ht="13.5" customHeight="1" spans="1:1">
      <c r="A808" s="21"/>
    </row>
    <row r="809" ht="13.5" customHeight="1" spans="1:1">
      <c r="A809" s="21"/>
    </row>
    <row r="810" ht="13.5" customHeight="1" spans="1:1">
      <c r="A810" s="21"/>
    </row>
    <row r="811" ht="13.5" customHeight="1" spans="1:1">
      <c r="A811" s="21"/>
    </row>
    <row r="812" ht="13.5" customHeight="1" spans="1:1">
      <c r="A812" s="21"/>
    </row>
    <row r="813" ht="13.5" customHeight="1" spans="1:1">
      <c r="A813" s="21"/>
    </row>
    <row r="814" ht="13.5" customHeight="1" spans="1:1">
      <c r="A814" s="21"/>
    </row>
    <row r="815" ht="13.5" customHeight="1" spans="1:1">
      <c r="A815" s="21"/>
    </row>
    <row r="816" ht="13.5" customHeight="1" spans="1:1">
      <c r="A816" s="21"/>
    </row>
    <row r="817" ht="13.5" customHeight="1" spans="1:1">
      <c r="A817" s="21"/>
    </row>
    <row r="818" ht="13.5" customHeight="1" spans="1:1">
      <c r="A818" s="21"/>
    </row>
    <row r="819" ht="13.5" customHeight="1" spans="1:1">
      <c r="A819" s="21"/>
    </row>
    <row r="820" ht="13.5" customHeight="1" spans="1:1">
      <c r="A820" s="21"/>
    </row>
    <row r="821" ht="13.5" customHeight="1" spans="1:1">
      <c r="A821" s="21"/>
    </row>
    <row r="822" ht="13.5" customHeight="1" spans="1:1">
      <c r="A822" s="21"/>
    </row>
    <row r="823" ht="13.5" customHeight="1" spans="1:1">
      <c r="A823" s="21"/>
    </row>
    <row r="824" ht="13.5" customHeight="1" spans="1:1">
      <c r="A824" s="21"/>
    </row>
    <row r="825" ht="13.5" customHeight="1" spans="1:1">
      <c r="A825" s="21"/>
    </row>
    <row r="826" ht="13.5" customHeight="1" spans="1:1">
      <c r="A826" s="21"/>
    </row>
    <row r="827" ht="13.5" customHeight="1" spans="1:1">
      <c r="A827" s="21"/>
    </row>
    <row r="828" ht="13.5" customHeight="1" spans="1:1">
      <c r="A828" s="21"/>
    </row>
    <row r="829" ht="13.5" customHeight="1" spans="1:1">
      <c r="A829" s="21"/>
    </row>
    <row r="830" ht="13.5" customHeight="1" spans="1:1">
      <c r="A830" s="21"/>
    </row>
    <row r="831" ht="13.5" customHeight="1" spans="1:1">
      <c r="A831" s="21"/>
    </row>
    <row r="832" ht="13.5" customHeight="1" spans="1:1">
      <c r="A832" s="21"/>
    </row>
    <row r="833" ht="13.5" customHeight="1" spans="1:1">
      <c r="A833" s="21"/>
    </row>
    <row r="834" ht="13.5" customHeight="1" spans="1:1">
      <c r="A834" s="21"/>
    </row>
    <row r="835" ht="13.5" customHeight="1" spans="1:1">
      <c r="A835" s="21"/>
    </row>
    <row r="836" ht="13.5" customHeight="1" spans="1:1">
      <c r="A836" s="21"/>
    </row>
    <row r="837" ht="13.5" customHeight="1" spans="1:1">
      <c r="A837" s="21"/>
    </row>
    <row r="838" ht="13.5" customHeight="1" spans="1:1">
      <c r="A838" s="21"/>
    </row>
    <row r="839" ht="13.5" customHeight="1" spans="1:1">
      <c r="A839" s="21"/>
    </row>
    <row r="840" ht="13.5" customHeight="1" spans="1:1">
      <c r="A840" s="21"/>
    </row>
    <row r="841" ht="13.5" customHeight="1" spans="1:1">
      <c r="A841" s="21"/>
    </row>
    <row r="842" ht="13.5" customHeight="1" spans="1:1">
      <c r="A842" s="21"/>
    </row>
    <row r="843" ht="13.5" customHeight="1" spans="1:1">
      <c r="A843" s="21"/>
    </row>
    <row r="844" ht="13.5" customHeight="1" spans="1:1">
      <c r="A844" s="21"/>
    </row>
    <row r="845" ht="13.5" customHeight="1" spans="1:1">
      <c r="A845" s="21"/>
    </row>
    <row r="846" ht="13.5" customHeight="1" spans="1:1">
      <c r="A846" s="21"/>
    </row>
    <row r="847" ht="13.5" customHeight="1" spans="1:1">
      <c r="A847" s="21"/>
    </row>
    <row r="848" ht="13.5" customHeight="1" spans="1:1">
      <c r="A848" s="21"/>
    </row>
    <row r="849" ht="13.5" customHeight="1" spans="1:1">
      <c r="A849" s="21"/>
    </row>
    <row r="850" ht="13.5" customHeight="1" spans="1:1">
      <c r="A850" s="21"/>
    </row>
    <row r="851" ht="13.5" customHeight="1" spans="1:1">
      <c r="A851" s="21"/>
    </row>
    <row r="852" ht="13.5" customHeight="1" spans="1:1">
      <c r="A852" s="21"/>
    </row>
    <row r="853" ht="13.5" customHeight="1" spans="1:1">
      <c r="A853" s="21"/>
    </row>
    <row r="854" ht="13.5" customHeight="1" spans="1:1">
      <c r="A854" s="21"/>
    </row>
    <row r="855" ht="13.5" customHeight="1" spans="1:1">
      <c r="A855" s="21"/>
    </row>
    <row r="856" ht="13.5" customHeight="1" spans="1:1">
      <c r="A856" s="21"/>
    </row>
    <row r="857" ht="13.5" customHeight="1" spans="1:1">
      <c r="A857" s="21"/>
    </row>
    <row r="858" ht="13.5" customHeight="1" spans="1:1">
      <c r="A858" s="21"/>
    </row>
    <row r="859" ht="13.5" customHeight="1" spans="1:1">
      <c r="A859" s="21"/>
    </row>
    <row r="860" ht="13.5" customHeight="1" spans="1:1">
      <c r="A860" s="21"/>
    </row>
    <row r="861" ht="13.5" customHeight="1" spans="1:1">
      <c r="A861" s="21"/>
    </row>
    <row r="862" ht="13.5" customHeight="1" spans="1:1">
      <c r="A862" s="21"/>
    </row>
    <row r="863" ht="13.5" customHeight="1" spans="1:1">
      <c r="A863" s="21"/>
    </row>
    <row r="864" ht="13.5" customHeight="1" spans="1:1">
      <c r="A864" s="21"/>
    </row>
    <row r="865" ht="13.5" customHeight="1" spans="1:1">
      <c r="A865" s="21"/>
    </row>
    <row r="866" ht="13.5" customHeight="1" spans="1:1">
      <c r="A866" s="21"/>
    </row>
    <row r="867" ht="13.5" customHeight="1" spans="1:1">
      <c r="A867" s="21"/>
    </row>
    <row r="868" ht="13.5" customHeight="1" spans="1:1">
      <c r="A868" s="21"/>
    </row>
    <row r="869" ht="13.5" customHeight="1" spans="1:1">
      <c r="A869" s="21"/>
    </row>
    <row r="870" ht="13.5" customHeight="1" spans="1:1">
      <c r="A870" s="21"/>
    </row>
    <row r="871" ht="13.5" customHeight="1" spans="1:1">
      <c r="A871" s="21"/>
    </row>
    <row r="872" ht="13.5" customHeight="1" spans="1:1">
      <c r="A872" s="21"/>
    </row>
    <row r="873" ht="13.5" customHeight="1" spans="1:1">
      <c r="A873" s="21"/>
    </row>
    <row r="874" ht="13.5" customHeight="1" spans="1:1">
      <c r="A874" s="21"/>
    </row>
    <row r="875" ht="13.5" customHeight="1" spans="1:1">
      <c r="A875" s="21"/>
    </row>
    <row r="876" ht="13.5" customHeight="1" spans="1:1">
      <c r="A876" s="21"/>
    </row>
    <row r="877" ht="13.5" customHeight="1" spans="1:1">
      <c r="A877" s="21"/>
    </row>
    <row r="878" ht="13.5" customHeight="1" spans="1:1">
      <c r="A878" s="21"/>
    </row>
    <row r="879" ht="13.5" customHeight="1" spans="1:1">
      <c r="A879" s="21"/>
    </row>
    <row r="880" ht="13.5" customHeight="1" spans="1:1">
      <c r="A880" s="21"/>
    </row>
    <row r="881" ht="13.5" customHeight="1" spans="1:1">
      <c r="A881" s="21"/>
    </row>
    <row r="882" ht="13.5" customHeight="1" spans="1:1">
      <c r="A882" s="21"/>
    </row>
    <row r="883" ht="13.5" customHeight="1" spans="1:1">
      <c r="A883" s="21"/>
    </row>
    <row r="884" ht="13.5" customHeight="1" spans="1:1">
      <c r="A884" s="21"/>
    </row>
    <row r="885" ht="13.5" customHeight="1" spans="1:1">
      <c r="A885" s="21"/>
    </row>
    <row r="886" ht="13.5" customHeight="1" spans="1:1">
      <c r="A886" s="21"/>
    </row>
    <row r="887" ht="13.5" customHeight="1" spans="1:1">
      <c r="A887" s="21"/>
    </row>
    <row r="888" ht="13.5" customHeight="1" spans="1:1">
      <c r="A888" s="21"/>
    </row>
    <row r="889" ht="13.5" customHeight="1" spans="1:1">
      <c r="A889" s="21"/>
    </row>
    <row r="890" ht="13.5" customHeight="1" spans="1:1">
      <c r="A890" s="21"/>
    </row>
    <row r="891" ht="13.5" customHeight="1" spans="1:1">
      <c r="A891" s="21"/>
    </row>
    <row r="892" ht="13.5" customHeight="1" spans="1:1">
      <c r="A892" s="21"/>
    </row>
    <row r="893" ht="13.5" customHeight="1" spans="1:1">
      <c r="A893" s="21"/>
    </row>
    <row r="894" ht="13.5" customHeight="1" spans="1:1">
      <c r="A894" s="21"/>
    </row>
    <row r="895" ht="13.5" customHeight="1" spans="1:1">
      <c r="A895" s="21"/>
    </row>
    <row r="896" ht="13.5" customHeight="1" spans="1:1">
      <c r="A896" s="21"/>
    </row>
    <row r="897" ht="13.5" customHeight="1" spans="1:1">
      <c r="A897" s="21"/>
    </row>
    <row r="898" ht="13.5" customHeight="1" spans="1:1">
      <c r="A898" s="21"/>
    </row>
    <row r="899" ht="13.5" customHeight="1" spans="1:1">
      <c r="A899" s="21"/>
    </row>
    <row r="900" ht="13.5" customHeight="1" spans="1:1">
      <c r="A900" s="21"/>
    </row>
    <row r="901" ht="13.5" customHeight="1" spans="1:1">
      <c r="A901" s="21"/>
    </row>
    <row r="902" ht="13.5" customHeight="1" spans="1:1">
      <c r="A902" s="21"/>
    </row>
    <row r="903" ht="13.5" customHeight="1" spans="1:1">
      <c r="A903" s="21"/>
    </row>
    <row r="904" ht="13.5" customHeight="1" spans="1:1">
      <c r="A904" s="21"/>
    </row>
    <row r="905" ht="13.5" customHeight="1" spans="1:1">
      <c r="A905" s="21"/>
    </row>
    <row r="906" ht="13.5" customHeight="1" spans="1:1">
      <c r="A906" s="21"/>
    </row>
    <row r="907" ht="13.5" customHeight="1" spans="1:1">
      <c r="A907" s="21"/>
    </row>
    <row r="908" ht="13.5" customHeight="1" spans="1:1">
      <c r="A908" s="21"/>
    </row>
    <row r="909" ht="13.5" customHeight="1" spans="1:1">
      <c r="A909" s="21"/>
    </row>
    <row r="910" ht="13.5" customHeight="1" spans="1:1">
      <c r="A910" s="21"/>
    </row>
    <row r="911" ht="13.5" customHeight="1" spans="1:1">
      <c r="A911" s="21"/>
    </row>
    <row r="912" ht="13.5" customHeight="1" spans="1:1">
      <c r="A912" s="21"/>
    </row>
    <row r="913" ht="13.5" customHeight="1" spans="1:1">
      <c r="A913" s="21"/>
    </row>
    <row r="914" ht="13.5" customHeight="1" spans="1:1">
      <c r="A914" s="21"/>
    </row>
    <row r="915" ht="13.5" customHeight="1" spans="1:1">
      <c r="A915" s="21"/>
    </row>
    <row r="916" ht="13.5" customHeight="1" spans="1:1">
      <c r="A916" s="21"/>
    </row>
    <row r="917" ht="13.5" customHeight="1" spans="1:1">
      <c r="A917" s="21"/>
    </row>
    <row r="918" ht="13.5" customHeight="1" spans="1:1">
      <c r="A918" s="21"/>
    </row>
    <row r="919" ht="13.5" customHeight="1" spans="1:1">
      <c r="A919" s="21"/>
    </row>
    <row r="920" ht="13.5" customHeight="1" spans="1:1">
      <c r="A920" s="21"/>
    </row>
    <row r="921" ht="13.5" customHeight="1" spans="1:1">
      <c r="A921" s="21"/>
    </row>
    <row r="922" ht="13.5" customHeight="1" spans="1:1">
      <c r="A922" s="21"/>
    </row>
    <row r="923" ht="13.5" customHeight="1" spans="1:1">
      <c r="A923" s="21"/>
    </row>
    <row r="924" ht="13.5" customHeight="1" spans="1:1">
      <c r="A924" s="21"/>
    </row>
    <row r="925" ht="13.5" customHeight="1" spans="1:1">
      <c r="A925" s="21"/>
    </row>
    <row r="926" ht="13.5" customHeight="1" spans="1:1">
      <c r="A926" s="21"/>
    </row>
    <row r="927" ht="13.5" customHeight="1" spans="1:1">
      <c r="A927" s="21"/>
    </row>
    <row r="928" ht="13.5" customHeight="1" spans="1:1">
      <c r="A928" s="21"/>
    </row>
    <row r="929" ht="13.5" customHeight="1" spans="1:1">
      <c r="A929" s="21"/>
    </row>
    <row r="930" ht="13.5" customHeight="1" spans="1:1">
      <c r="A930" s="21"/>
    </row>
    <row r="931" ht="13.5" customHeight="1" spans="1:1">
      <c r="A931" s="21"/>
    </row>
    <row r="932" ht="13.5" customHeight="1" spans="1:1">
      <c r="A932" s="21"/>
    </row>
    <row r="933" ht="13.5" customHeight="1" spans="1:1">
      <c r="A933" s="21"/>
    </row>
    <row r="934" ht="13.5" customHeight="1" spans="1:1">
      <c r="A934" s="21"/>
    </row>
    <row r="935" ht="13.5" customHeight="1" spans="1:1">
      <c r="A935" s="21"/>
    </row>
    <row r="936" ht="13.5" customHeight="1" spans="1:1">
      <c r="A936" s="21"/>
    </row>
    <row r="937" ht="13.5" customHeight="1" spans="1:1">
      <c r="A937" s="21"/>
    </row>
    <row r="938" ht="13.5" customHeight="1" spans="1:1">
      <c r="A938" s="21"/>
    </row>
    <row r="939" ht="13.5" customHeight="1" spans="1:1">
      <c r="A939" s="21"/>
    </row>
    <row r="940" ht="13.5" customHeight="1" spans="1:1">
      <c r="A940" s="21"/>
    </row>
    <row r="941" ht="13.5" customHeight="1" spans="1:1">
      <c r="A941" s="21"/>
    </row>
    <row r="942" ht="13.5" customHeight="1" spans="1:1">
      <c r="A942" s="21"/>
    </row>
    <row r="943" ht="13.5" customHeight="1" spans="1:1">
      <c r="A943" s="21"/>
    </row>
    <row r="944" ht="13.5" customHeight="1" spans="1:1">
      <c r="A944" s="21"/>
    </row>
    <row r="945" ht="13.5" customHeight="1" spans="1:1">
      <c r="A945" s="21"/>
    </row>
    <row r="946" ht="13.5" customHeight="1" spans="1:1">
      <c r="A946" s="21"/>
    </row>
    <row r="947" ht="13.5" customHeight="1" spans="1:1">
      <c r="A947" s="21"/>
    </row>
    <row r="948" ht="13.5" customHeight="1" spans="1:1">
      <c r="A948" s="21"/>
    </row>
    <row r="949" ht="13.5" customHeight="1" spans="1:1">
      <c r="A949" s="21"/>
    </row>
    <row r="950" ht="13.5" customHeight="1" spans="1:1">
      <c r="A950" s="21"/>
    </row>
    <row r="951" ht="13.5" customHeight="1" spans="1:1">
      <c r="A951" s="21"/>
    </row>
    <row r="952" ht="13.5" customHeight="1" spans="1:1">
      <c r="A952" s="21"/>
    </row>
    <row r="953" ht="13.5" customHeight="1" spans="1:1">
      <c r="A953" s="21"/>
    </row>
    <row r="954" ht="13.5" customHeight="1" spans="1:1">
      <c r="A954" s="21"/>
    </row>
    <row r="955" ht="13.5" customHeight="1" spans="1:1">
      <c r="A955" s="21"/>
    </row>
    <row r="956" ht="13.5" customHeight="1" spans="1:1">
      <c r="A956" s="21"/>
    </row>
    <row r="957" ht="13.5" customHeight="1" spans="1:1">
      <c r="A957" s="21"/>
    </row>
    <row r="958" ht="13.5" customHeight="1" spans="1:1">
      <c r="A958" s="21"/>
    </row>
    <row r="959" ht="13.5" customHeight="1" spans="1:1">
      <c r="A959" s="21"/>
    </row>
    <row r="960" ht="13.5" customHeight="1" spans="1:1">
      <c r="A960" s="21"/>
    </row>
    <row r="961" ht="13.5" customHeight="1" spans="1:1">
      <c r="A961" s="21"/>
    </row>
    <row r="962" ht="13.5" customHeight="1" spans="1:1">
      <c r="A962" s="21"/>
    </row>
    <row r="963" ht="13.5" customHeight="1" spans="1:1">
      <c r="A963" s="21"/>
    </row>
    <row r="964" ht="13.5" customHeight="1" spans="1:1">
      <c r="A964" s="21"/>
    </row>
    <row r="965" ht="13.5" customHeight="1" spans="1:1">
      <c r="A965" s="21"/>
    </row>
    <row r="966" ht="13.5" customHeight="1" spans="1:1">
      <c r="A966" s="21"/>
    </row>
    <row r="967" ht="13.5" customHeight="1" spans="1:1">
      <c r="A967" s="21"/>
    </row>
    <row r="968" ht="13.5" customHeight="1" spans="1:1">
      <c r="A968" s="21"/>
    </row>
    <row r="969" ht="13.5" customHeight="1" spans="1:1">
      <c r="A969" s="21"/>
    </row>
    <row r="970" ht="13.5" customHeight="1" spans="1:1">
      <c r="A970" s="21"/>
    </row>
    <row r="971" ht="13.5" customHeight="1" spans="1:1">
      <c r="A971" s="21"/>
    </row>
    <row r="972" ht="13.5" customHeight="1" spans="1:1">
      <c r="A972" s="21"/>
    </row>
    <row r="973" ht="13.5" customHeight="1" spans="1:1">
      <c r="A973" s="21"/>
    </row>
    <row r="974" ht="13.5" customHeight="1" spans="1:1">
      <c r="A974" s="21"/>
    </row>
    <row r="975" ht="13.5" customHeight="1" spans="1:1">
      <c r="A975" s="21"/>
    </row>
    <row r="976" ht="13.5" customHeight="1" spans="1:1">
      <c r="A976" s="21"/>
    </row>
    <row r="977" ht="13.5" customHeight="1" spans="1:1">
      <c r="A977" s="21"/>
    </row>
    <row r="978" ht="13.5" customHeight="1" spans="1:1">
      <c r="A978" s="21"/>
    </row>
    <row r="979" ht="13.5" customHeight="1" spans="1:1">
      <c r="A979" s="21"/>
    </row>
    <row r="980" ht="13.5" customHeight="1" spans="1:1">
      <c r="A980" s="21"/>
    </row>
    <row r="981" ht="13.5" customHeight="1" spans="1:1">
      <c r="A981" s="21"/>
    </row>
    <row r="982" ht="13.5" customHeight="1" spans="1:1">
      <c r="A982" s="21"/>
    </row>
    <row r="983" ht="13.5" customHeight="1" spans="1:1">
      <c r="A983" s="21"/>
    </row>
    <row r="984" ht="13.5" customHeight="1" spans="1:1">
      <c r="A984" s="21"/>
    </row>
    <row r="985" ht="13.5" customHeight="1" spans="1:1">
      <c r="A985" s="21"/>
    </row>
    <row r="986" ht="13.5" customHeight="1" spans="1:1">
      <c r="A986" s="21"/>
    </row>
    <row r="987" ht="13.5" customHeight="1" spans="1:1">
      <c r="A987" s="21"/>
    </row>
    <row r="988" ht="13.5" customHeight="1" spans="1:1">
      <c r="A988" s="21"/>
    </row>
    <row r="989" ht="13.5" customHeight="1" spans="1:1">
      <c r="A989" s="21"/>
    </row>
    <row r="990" ht="13.5" customHeight="1" spans="1:1">
      <c r="A990" s="21"/>
    </row>
    <row r="991" ht="13.5" customHeight="1" spans="1:1">
      <c r="A991" s="21"/>
    </row>
    <row r="992" ht="13.5" customHeight="1" spans="1:1">
      <c r="A992" s="21"/>
    </row>
    <row r="993" ht="13.5" customHeight="1" spans="1:1">
      <c r="A993" s="21"/>
    </row>
    <row r="994" ht="13.5" customHeight="1" spans="1:1">
      <c r="A994" s="21"/>
    </row>
    <row r="995" ht="13.5" customHeight="1" spans="1:1">
      <c r="A995" s="21"/>
    </row>
    <row r="996" ht="13.5" customHeight="1" spans="1:1">
      <c r="A996" s="21"/>
    </row>
    <row r="997" ht="13.5" customHeight="1" spans="1:1">
      <c r="A997" s="21"/>
    </row>
    <row r="998" ht="13.5" customHeight="1" spans="1:1">
      <c r="A998" s="21"/>
    </row>
    <row r="999" ht="13.5" customHeight="1" spans="1:1">
      <c r="A999" s="21"/>
    </row>
    <row r="1000" ht="13.5" customHeight="1" spans="1:1">
      <c r="A1000" s="21"/>
    </row>
  </sheetData>
  <pageMargins left="0.7" right="0.7" top="0.75" bottom="0.75" header="0" footer="0"/>
  <pageSetup paperSize="1" orientation="landscape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00"/>
  <sheetViews>
    <sheetView workbookViewId="0">
      <selection activeCell="A1" sqref="A1"/>
    </sheetView>
  </sheetViews>
  <sheetFormatPr defaultColWidth="14.4285714285714" defaultRowHeight="15" customHeight="1" outlineLevelCol="7"/>
  <cols>
    <col min="1" max="1" width="11.2857142857143" customWidth="1"/>
    <col min="2" max="2" width="16.2857142857143" customWidth="1"/>
    <col min="3" max="3" width="36.4285714285714" customWidth="1"/>
    <col min="4" max="4" width="11.2857142857143" customWidth="1"/>
    <col min="5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42339</v>
      </c>
      <c r="B2" s="3" t="s">
        <v>44</v>
      </c>
      <c r="C2" s="3" t="s">
        <v>239</v>
      </c>
      <c r="D2" s="4">
        <v>700</v>
      </c>
    </row>
    <row r="3" ht="13.5" customHeight="1" spans="1:4">
      <c r="A3" s="2">
        <v>42343</v>
      </c>
      <c r="B3" s="3" t="s">
        <v>44</v>
      </c>
      <c r="C3" s="3" t="s">
        <v>601</v>
      </c>
      <c r="D3" s="4">
        <v>32.9</v>
      </c>
    </row>
    <row r="4" ht="13.5" customHeight="1" spans="1:4">
      <c r="A4" s="2">
        <v>42350</v>
      </c>
      <c r="B4" s="3" t="s">
        <v>44</v>
      </c>
      <c r="C4" s="3" t="s">
        <v>523</v>
      </c>
      <c r="D4" s="4">
        <v>23.05</v>
      </c>
    </row>
    <row r="5" ht="13.5" customHeight="1" spans="1:4">
      <c r="A5" s="2">
        <v>42364</v>
      </c>
      <c r="B5" s="3" t="s">
        <v>44</v>
      </c>
      <c r="C5" s="3" t="s">
        <v>50</v>
      </c>
      <c r="D5" s="4">
        <v>11.7</v>
      </c>
    </row>
    <row r="6" ht="13.5" customHeight="1" spans="1:4">
      <c r="A6" s="2">
        <v>42365</v>
      </c>
      <c r="B6" s="3" t="s">
        <v>44</v>
      </c>
      <c r="C6" s="3" t="s">
        <v>602</v>
      </c>
      <c r="D6" s="4">
        <v>12</v>
      </c>
    </row>
    <row r="7" ht="13.5" customHeight="1" spans="1:4">
      <c r="A7" s="2">
        <v>42339</v>
      </c>
      <c r="B7" s="3" t="s">
        <v>44</v>
      </c>
      <c r="C7" s="3" t="s">
        <v>85</v>
      </c>
      <c r="D7" s="4">
        <v>23.5</v>
      </c>
    </row>
    <row r="8" ht="13.5" customHeight="1" spans="1:7">
      <c r="A8" s="2">
        <v>42359</v>
      </c>
      <c r="B8" s="3" t="s">
        <v>294</v>
      </c>
      <c r="C8" s="3" t="s">
        <v>603</v>
      </c>
      <c r="D8" s="4">
        <v>110.2</v>
      </c>
      <c r="G8" s="3" t="s">
        <v>286</v>
      </c>
    </row>
    <row r="9" ht="13.5" customHeight="1" spans="1:8">
      <c r="A9" s="2">
        <v>42359</v>
      </c>
      <c r="B9" s="3" t="s">
        <v>294</v>
      </c>
      <c r="C9" s="3" t="s">
        <v>48</v>
      </c>
      <c r="D9" s="4">
        <v>49.8</v>
      </c>
      <c r="G9" s="3" t="s">
        <v>44</v>
      </c>
      <c r="H9" s="4">
        <f>SUM(D2:D7)</f>
        <v>803.15</v>
      </c>
    </row>
    <row r="10" ht="13.5" customHeight="1" spans="1:8">
      <c r="A10" s="2">
        <v>42339</v>
      </c>
      <c r="B10" s="3" t="s">
        <v>11</v>
      </c>
      <c r="C10" s="3" t="s">
        <v>60</v>
      </c>
      <c r="D10" s="4">
        <v>140</v>
      </c>
      <c r="G10" s="3" t="s">
        <v>294</v>
      </c>
      <c r="H10" s="4">
        <f>SUM(D8:D9)</f>
        <v>160</v>
      </c>
    </row>
    <row r="11" ht="13.5" customHeight="1" spans="1:8">
      <c r="A11" s="2">
        <v>42351</v>
      </c>
      <c r="B11" s="3" t="s">
        <v>11</v>
      </c>
      <c r="C11" s="3" t="s">
        <v>604</v>
      </c>
      <c r="D11" s="4">
        <v>25</v>
      </c>
      <c r="G11" s="3" t="s">
        <v>11</v>
      </c>
      <c r="H11" s="4">
        <f>SUM(D10:D24)</f>
        <v>513</v>
      </c>
    </row>
    <row r="12" ht="13.5" customHeight="1" spans="1:8">
      <c r="A12" s="2">
        <v>42343</v>
      </c>
      <c r="B12" s="3" t="s">
        <v>11</v>
      </c>
      <c r="C12" s="3" t="s">
        <v>605</v>
      </c>
      <c r="D12" s="4">
        <v>20</v>
      </c>
      <c r="G12" s="3" t="s">
        <v>68</v>
      </c>
      <c r="H12" s="4">
        <f>SUM(D25:D32)</f>
        <v>377.79</v>
      </c>
    </row>
    <row r="13" ht="13.5" customHeight="1" spans="1:8">
      <c r="A13" s="2">
        <v>42342</v>
      </c>
      <c r="B13" s="3" t="s">
        <v>11</v>
      </c>
      <c r="C13" s="3" t="s">
        <v>606</v>
      </c>
      <c r="D13" s="4">
        <v>20</v>
      </c>
      <c r="G13" s="3" t="s">
        <v>197</v>
      </c>
      <c r="H13" s="4">
        <f>SUM(D33:D37)</f>
        <v>103.55</v>
      </c>
    </row>
    <row r="14" ht="13.5" customHeight="1" spans="1:8">
      <c r="A14" s="2">
        <v>42344</v>
      </c>
      <c r="B14" s="3" t="s">
        <v>11</v>
      </c>
      <c r="C14" s="3" t="s">
        <v>118</v>
      </c>
      <c r="D14" s="4">
        <v>12</v>
      </c>
      <c r="G14" s="3" t="s">
        <v>125</v>
      </c>
      <c r="H14" s="4">
        <f>SUM(D38:D40)</f>
        <v>817.2</v>
      </c>
    </row>
    <row r="15" ht="13.5" customHeight="1" spans="1:8">
      <c r="A15" s="2">
        <v>42343</v>
      </c>
      <c r="B15" s="3" t="s">
        <v>11</v>
      </c>
      <c r="C15" s="3" t="s">
        <v>604</v>
      </c>
      <c r="D15" s="4">
        <v>25</v>
      </c>
      <c r="G15" s="3" t="s">
        <v>127</v>
      </c>
      <c r="H15" s="4">
        <v>0</v>
      </c>
    </row>
    <row r="16" ht="13.5" customHeight="1" spans="1:8">
      <c r="A16" s="2">
        <v>42344</v>
      </c>
      <c r="B16" s="3" t="s">
        <v>11</v>
      </c>
      <c r="C16" s="3" t="s">
        <v>607</v>
      </c>
      <c r="D16" s="4">
        <v>44.2</v>
      </c>
      <c r="G16" s="3" t="s">
        <v>163</v>
      </c>
      <c r="H16" s="4">
        <f>SUM(D41)</f>
        <v>14.9</v>
      </c>
    </row>
    <row r="17" ht="13.5" customHeight="1" spans="1:8">
      <c r="A17" s="2">
        <v>42365</v>
      </c>
      <c r="B17" s="3" t="s">
        <v>11</v>
      </c>
      <c r="C17" s="3" t="s">
        <v>244</v>
      </c>
      <c r="D17" s="4">
        <v>15</v>
      </c>
      <c r="G17" s="3" t="s">
        <v>134</v>
      </c>
      <c r="H17" s="4">
        <f>SUM(D42:D43)</f>
        <v>107.95</v>
      </c>
    </row>
    <row r="18" ht="13.5" customHeight="1" spans="1:8">
      <c r="A18" s="2">
        <v>42363</v>
      </c>
      <c r="B18" s="3" t="s">
        <v>11</v>
      </c>
      <c r="C18" s="3" t="s">
        <v>64</v>
      </c>
      <c r="D18" s="4">
        <v>25</v>
      </c>
      <c r="G18" s="3" t="s">
        <v>34</v>
      </c>
      <c r="H18" s="4">
        <f>SUM(D24)</f>
        <v>56.1</v>
      </c>
    </row>
    <row r="19" ht="13.5" customHeight="1" spans="1:8">
      <c r="A19" s="2">
        <v>42365</v>
      </c>
      <c r="B19" s="3" t="s">
        <v>11</v>
      </c>
      <c r="C19" s="3" t="s">
        <v>608</v>
      </c>
      <c r="D19" s="4">
        <v>25</v>
      </c>
      <c r="G19" s="3" t="s">
        <v>36</v>
      </c>
      <c r="H19" s="4">
        <f>SUM(D44:D59)</f>
        <v>2632.25</v>
      </c>
    </row>
    <row r="20" ht="13.5" customHeight="1" spans="1:8">
      <c r="A20" s="2">
        <v>42351</v>
      </c>
      <c r="B20" s="3" t="s">
        <v>11</v>
      </c>
      <c r="C20" s="3" t="s">
        <v>609</v>
      </c>
      <c r="D20" s="4">
        <v>25</v>
      </c>
      <c r="G20" s="3" t="s">
        <v>39</v>
      </c>
      <c r="H20" s="4">
        <f>SUM(D60:D70)</f>
        <v>537.68</v>
      </c>
    </row>
    <row r="21" ht="13.5" customHeight="1" spans="1:8">
      <c r="A21" s="2">
        <v>42369</v>
      </c>
      <c r="B21" s="3" t="s">
        <v>11</v>
      </c>
      <c r="C21" s="3" t="s">
        <v>216</v>
      </c>
      <c r="D21" s="4">
        <v>30.7</v>
      </c>
      <c r="G21" s="3" t="s">
        <v>375</v>
      </c>
      <c r="H21" s="4">
        <f>SUM(D71:D74)</f>
        <v>338</v>
      </c>
    </row>
    <row r="22" ht="13.5" customHeight="1" spans="1:4">
      <c r="A22" s="2">
        <v>42350</v>
      </c>
      <c r="B22" s="3" t="s">
        <v>11</v>
      </c>
      <c r="C22" s="3" t="s">
        <v>64</v>
      </c>
      <c r="D22" s="4">
        <v>25</v>
      </c>
    </row>
    <row r="23" ht="13.5" customHeight="1" spans="1:4">
      <c r="A23" s="2">
        <v>42353</v>
      </c>
      <c r="B23" s="3" t="s">
        <v>11</v>
      </c>
      <c r="C23" s="3" t="s">
        <v>610</v>
      </c>
      <c r="D23" s="4">
        <v>25</v>
      </c>
    </row>
    <row r="24" ht="13.5" customHeight="1" spans="1:4">
      <c r="A24" s="2">
        <v>42368</v>
      </c>
      <c r="B24" s="3" t="s">
        <v>11</v>
      </c>
      <c r="C24" s="3" t="s">
        <v>34</v>
      </c>
      <c r="D24" s="4">
        <v>56.1</v>
      </c>
    </row>
    <row r="25" ht="13.5" customHeight="1" spans="1:4">
      <c r="A25" s="2">
        <v>42344</v>
      </c>
      <c r="B25" s="3" t="s">
        <v>68</v>
      </c>
      <c r="C25" s="3" t="s">
        <v>22</v>
      </c>
      <c r="D25" s="4">
        <v>23.54</v>
      </c>
    </row>
    <row r="26" ht="13.5" customHeight="1" spans="1:4">
      <c r="A26" s="2">
        <v>42345</v>
      </c>
      <c r="B26" s="3" t="s">
        <v>68</v>
      </c>
      <c r="C26" s="3" t="s">
        <v>20</v>
      </c>
      <c r="D26" s="4">
        <v>39.5</v>
      </c>
    </row>
    <row r="27" ht="13.5" customHeight="1" spans="1:4">
      <c r="A27" s="2">
        <v>42365</v>
      </c>
      <c r="B27" s="3" t="s">
        <v>68</v>
      </c>
      <c r="C27" s="3" t="s">
        <v>196</v>
      </c>
      <c r="D27" s="4">
        <v>5</v>
      </c>
    </row>
    <row r="28" ht="13.5" customHeight="1" spans="1:4">
      <c r="A28" s="2">
        <v>42363</v>
      </c>
      <c r="B28" s="3" t="s">
        <v>68</v>
      </c>
      <c r="C28" s="3" t="s">
        <v>20</v>
      </c>
      <c r="D28" s="4">
        <v>135</v>
      </c>
    </row>
    <row r="29" ht="13.5" customHeight="1" spans="1:4">
      <c r="A29" s="2">
        <v>42350</v>
      </c>
      <c r="B29" s="3" t="s">
        <v>68</v>
      </c>
      <c r="C29" s="3" t="s">
        <v>20</v>
      </c>
      <c r="D29" s="4">
        <v>50.8</v>
      </c>
    </row>
    <row r="30" ht="13.5" customHeight="1" spans="1:4">
      <c r="A30" s="2">
        <v>42368</v>
      </c>
      <c r="B30" s="3" t="s">
        <v>68</v>
      </c>
      <c r="C30" s="3" t="s">
        <v>611</v>
      </c>
      <c r="D30" s="4">
        <v>30.85</v>
      </c>
    </row>
    <row r="31" ht="13.5" customHeight="1" spans="1:4">
      <c r="A31" s="2">
        <v>42369</v>
      </c>
      <c r="B31" s="3" t="s">
        <v>68</v>
      </c>
      <c r="C31" s="3" t="s">
        <v>20</v>
      </c>
      <c r="D31" s="4">
        <v>52.55</v>
      </c>
    </row>
    <row r="32" ht="13.5" customHeight="1" spans="1:4">
      <c r="A32" s="2">
        <v>42357</v>
      </c>
      <c r="B32" s="3" t="s">
        <v>68</v>
      </c>
      <c r="C32" s="3" t="s">
        <v>22</v>
      </c>
      <c r="D32" s="4">
        <v>40.55</v>
      </c>
    </row>
    <row r="33" ht="13.5" customHeight="1" spans="1:4">
      <c r="A33" s="2">
        <v>42345</v>
      </c>
      <c r="B33" s="3" t="s">
        <v>197</v>
      </c>
      <c r="C33" s="3" t="s">
        <v>612</v>
      </c>
      <c r="D33" s="4">
        <v>9.9</v>
      </c>
    </row>
    <row r="34" ht="13.5" customHeight="1" spans="1:4">
      <c r="A34" s="2">
        <v>42342</v>
      </c>
      <c r="B34" s="3" t="s">
        <v>197</v>
      </c>
      <c r="C34" s="3" t="s">
        <v>613</v>
      </c>
      <c r="D34" s="4">
        <v>20.4</v>
      </c>
    </row>
    <row r="35" ht="13.5" customHeight="1" spans="1:4">
      <c r="A35" s="2">
        <v>42353</v>
      </c>
      <c r="B35" s="3" t="s">
        <v>197</v>
      </c>
      <c r="C35" s="3" t="s">
        <v>85</v>
      </c>
      <c r="D35" s="4">
        <v>25.75</v>
      </c>
    </row>
    <row r="36" ht="13.5" customHeight="1" spans="1:4">
      <c r="A36" s="2">
        <v>42355</v>
      </c>
      <c r="B36" s="3" t="s">
        <v>197</v>
      </c>
      <c r="C36" s="3" t="s">
        <v>614</v>
      </c>
      <c r="D36" s="4">
        <v>3</v>
      </c>
    </row>
    <row r="37" ht="13.5" customHeight="1" spans="1:4">
      <c r="A37" s="2">
        <v>42355</v>
      </c>
      <c r="B37" s="3" t="s">
        <v>197</v>
      </c>
      <c r="C37" s="3" t="s">
        <v>85</v>
      </c>
      <c r="D37" s="4">
        <v>44.5</v>
      </c>
    </row>
    <row r="38" ht="13.5" customHeight="1" spans="1:4">
      <c r="A38" s="2">
        <v>42339</v>
      </c>
      <c r="B38" s="3" t="s">
        <v>125</v>
      </c>
      <c r="C38" s="3" t="s">
        <v>259</v>
      </c>
      <c r="D38" s="4">
        <v>240</v>
      </c>
    </row>
    <row r="39" ht="13.5" customHeight="1" spans="1:4">
      <c r="A39" s="2">
        <v>42364</v>
      </c>
      <c r="B39" s="3" t="s">
        <v>125</v>
      </c>
      <c r="C39" s="3" t="s">
        <v>615</v>
      </c>
      <c r="D39" s="4">
        <v>511.7</v>
      </c>
    </row>
    <row r="40" ht="13.5" customHeight="1" spans="1:4">
      <c r="A40" s="2">
        <v>42352</v>
      </c>
      <c r="B40" s="3" t="s">
        <v>125</v>
      </c>
      <c r="C40" s="3" t="s">
        <v>509</v>
      </c>
      <c r="D40" s="4">
        <v>65.5</v>
      </c>
    </row>
    <row r="41" ht="13.5" customHeight="1" spans="1:4">
      <c r="A41" s="2">
        <v>42352</v>
      </c>
      <c r="B41" s="3" t="s">
        <v>163</v>
      </c>
      <c r="C41" s="3" t="s">
        <v>616</v>
      </c>
      <c r="D41" s="4">
        <v>14.9</v>
      </c>
    </row>
    <row r="42" ht="13.5" customHeight="1" spans="1:4">
      <c r="A42" s="2">
        <v>42343</v>
      </c>
      <c r="B42" s="3" t="s">
        <v>134</v>
      </c>
      <c r="C42" s="3" t="s">
        <v>617</v>
      </c>
      <c r="D42" s="4">
        <v>28.75</v>
      </c>
    </row>
    <row r="43" ht="13.5" customHeight="1" spans="1:4">
      <c r="A43" s="2">
        <v>42359</v>
      </c>
      <c r="B43" s="3" t="s">
        <v>134</v>
      </c>
      <c r="C43" s="3" t="s">
        <v>166</v>
      </c>
      <c r="D43" s="4">
        <v>79.2</v>
      </c>
    </row>
    <row r="44" ht="13.5" customHeight="1" spans="1:4">
      <c r="A44" s="2">
        <v>42339</v>
      </c>
      <c r="B44" s="3" t="s">
        <v>36</v>
      </c>
      <c r="C44" s="3" t="s">
        <v>37</v>
      </c>
      <c r="D44" s="4">
        <v>600</v>
      </c>
    </row>
    <row r="45" ht="13.5" customHeight="1" spans="1:4">
      <c r="A45" s="2">
        <v>42339</v>
      </c>
      <c r="B45" s="3" t="s">
        <v>36</v>
      </c>
      <c r="C45" s="3" t="s">
        <v>38</v>
      </c>
      <c r="D45" s="4">
        <v>400</v>
      </c>
    </row>
    <row r="46" ht="13.5" customHeight="1" spans="1:4">
      <c r="A46" s="2">
        <v>42343</v>
      </c>
      <c r="B46" s="3" t="s">
        <v>36</v>
      </c>
      <c r="C46" s="3" t="s">
        <v>449</v>
      </c>
      <c r="D46" s="4">
        <v>221</v>
      </c>
    </row>
    <row r="47" ht="13.5" customHeight="1" spans="1:4">
      <c r="A47" s="2">
        <v>42343</v>
      </c>
      <c r="B47" s="3" t="s">
        <v>36</v>
      </c>
      <c r="C47" s="3" t="s">
        <v>618</v>
      </c>
      <c r="D47" s="4">
        <v>80</v>
      </c>
    </row>
    <row r="48" ht="13.5" customHeight="1" spans="1:4">
      <c r="A48" s="2">
        <v>42365</v>
      </c>
      <c r="B48" s="3" t="s">
        <v>36</v>
      </c>
      <c r="C48" s="3" t="s">
        <v>196</v>
      </c>
      <c r="D48" s="4">
        <v>22</v>
      </c>
    </row>
    <row r="49" ht="13.5" customHeight="1" spans="1:4">
      <c r="A49" s="2">
        <v>42363</v>
      </c>
      <c r="B49" s="3" t="s">
        <v>36</v>
      </c>
      <c r="C49" s="3" t="s">
        <v>619</v>
      </c>
      <c r="D49" s="4">
        <v>60</v>
      </c>
    </row>
    <row r="50" ht="13.5" customHeight="1" spans="1:4">
      <c r="A50" s="2">
        <v>42363</v>
      </c>
      <c r="B50" s="3" t="s">
        <v>36</v>
      </c>
      <c r="C50" s="3" t="s">
        <v>619</v>
      </c>
      <c r="D50" s="4">
        <v>58</v>
      </c>
    </row>
    <row r="51" ht="13.5" customHeight="1" spans="1:4">
      <c r="A51" s="2">
        <v>42369</v>
      </c>
      <c r="B51" s="3" t="s">
        <v>36</v>
      </c>
      <c r="C51" s="3" t="s">
        <v>620</v>
      </c>
      <c r="D51" s="4">
        <v>24</v>
      </c>
    </row>
    <row r="52" ht="13.5" customHeight="1" spans="1:4">
      <c r="A52" s="2">
        <v>42350</v>
      </c>
      <c r="B52" s="3" t="s">
        <v>36</v>
      </c>
      <c r="C52" s="3" t="s">
        <v>621</v>
      </c>
      <c r="D52" s="4">
        <v>86</v>
      </c>
    </row>
    <row r="53" ht="13.5" customHeight="1" spans="1:4">
      <c r="A53" s="2">
        <v>42322</v>
      </c>
      <c r="B53" s="3" t="s">
        <v>36</v>
      </c>
      <c r="C53" s="3" t="s">
        <v>621</v>
      </c>
      <c r="D53" s="4">
        <v>24.9</v>
      </c>
    </row>
    <row r="54" ht="13.5" customHeight="1" spans="1:4">
      <c r="A54" s="2">
        <v>42355</v>
      </c>
      <c r="B54" s="3" t="s">
        <v>36</v>
      </c>
      <c r="C54" s="3" t="s">
        <v>622</v>
      </c>
      <c r="D54" s="4">
        <v>30</v>
      </c>
    </row>
    <row r="55" ht="13.5" customHeight="1" spans="1:4">
      <c r="A55" s="2">
        <v>42358</v>
      </c>
      <c r="B55" s="3" t="s">
        <v>36</v>
      </c>
      <c r="C55" s="3" t="s">
        <v>623</v>
      </c>
      <c r="D55" s="4">
        <v>264.35</v>
      </c>
    </row>
    <row r="56" ht="13.5" customHeight="1" spans="1:4">
      <c r="A56" s="2">
        <v>42357</v>
      </c>
      <c r="B56" s="3" t="s">
        <v>36</v>
      </c>
      <c r="C56" s="3" t="s">
        <v>624</v>
      </c>
      <c r="D56" s="4">
        <v>140</v>
      </c>
    </row>
    <row r="57" ht="13.5" customHeight="1" spans="1:4">
      <c r="A57" s="2">
        <v>42362</v>
      </c>
      <c r="B57" s="3" t="s">
        <v>36</v>
      </c>
      <c r="C57" s="3" t="s">
        <v>625</v>
      </c>
      <c r="D57" s="4">
        <v>92</v>
      </c>
    </row>
    <row r="58" ht="13.5" customHeight="1" spans="1:4">
      <c r="A58" s="2">
        <v>42356</v>
      </c>
      <c r="B58" s="3" t="s">
        <v>36</v>
      </c>
      <c r="C58" s="3" t="s">
        <v>626</v>
      </c>
      <c r="D58" s="4">
        <v>330</v>
      </c>
    </row>
    <row r="59" ht="13.5" customHeight="1" spans="1:4">
      <c r="A59" s="2">
        <v>42356</v>
      </c>
      <c r="B59" s="3" t="s">
        <v>36</v>
      </c>
      <c r="C59" s="3" t="s">
        <v>627</v>
      </c>
      <c r="D59" s="4">
        <v>200</v>
      </c>
    </row>
    <row r="60" ht="13.5" customHeight="1" spans="1:4">
      <c r="A60" s="2">
        <v>42339</v>
      </c>
      <c r="B60" s="3" t="s">
        <v>39</v>
      </c>
      <c r="C60" s="3" t="s">
        <v>42</v>
      </c>
      <c r="D60" s="4">
        <v>90</v>
      </c>
    </row>
    <row r="61" ht="13.5" customHeight="1" spans="1:4">
      <c r="A61" s="2">
        <v>42339</v>
      </c>
      <c r="B61" s="3" t="s">
        <v>39</v>
      </c>
      <c r="C61" s="3" t="s">
        <v>101</v>
      </c>
      <c r="D61" s="4">
        <v>50</v>
      </c>
    </row>
    <row r="62" ht="13.5" customHeight="1" spans="1:4">
      <c r="A62" s="2">
        <v>42340</v>
      </c>
      <c r="B62" s="3" t="s">
        <v>39</v>
      </c>
      <c r="C62" s="3" t="s">
        <v>306</v>
      </c>
      <c r="D62" s="4">
        <v>19</v>
      </c>
    </row>
    <row r="63" ht="13.5" customHeight="1" spans="1:4">
      <c r="A63" s="2">
        <v>42350</v>
      </c>
      <c r="B63" s="3" t="s">
        <v>39</v>
      </c>
      <c r="C63" s="3" t="s">
        <v>101</v>
      </c>
      <c r="D63" s="4">
        <v>50</v>
      </c>
    </row>
    <row r="64" ht="13.5" customHeight="1" spans="1:4">
      <c r="A64" s="2">
        <v>42342</v>
      </c>
      <c r="B64" s="3" t="s">
        <v>39</v>
      </c>
      <c r="C64" s="3" t="s">
        <v>101</v>
      </c>
      <c r="D64" s="4">
        <v>50</v>
      </c>
    </row>
    <row r="65" ht="13.5" customHeight="1" spans="1:4">
      <c r="A65" s="2">
        <v>42341</v>
      </c>
      <c r="B65" s="3" t="s">
        <v>39</v>
      </c>
      <c r="C65" s="3" t="s">
        <v>83</v>
      </c>
      <c r="D65" s="4">
        <v>62.43</v>
      </c>
    </row>
    <row r="66" ht="13.5" customHeight="1" spans="1:4">
      <c r="A66" s="2">
        <v>42359</v>
      </c>
      <c r="B66" s="3" t="s">
        <v>39</v>
      </c>
      <c r="C66" s="3" t="s">
        <v>101</v>
      </c>
      <c r="D66" s="4">
        <v>50</v>
      </c>
    </row>
    <row r="67" ht="13.5" customHeight="1" spans="1:4">
      <c r="A67" s="2">
        <v>42368</v>
      </c>
      <c r="B67" s="3" t="s">
        <v>39</v>
      </c>
      <c r="C67" s="3" t="s">
        <v>306</v>
      </c>
      <c r="D67" s="4">
        <v>7.4</v>
      </c>
    </row>
    <row r="68" ht="13.5" customHeight="1" spans="1:4">
      <c r="A68" s="2">
        <v>42356</v>
      </c>
      <c r="B68" s="3" t="s">
        <v>39</v>
      </c>
      <c r="C68" s="3" t="s">
        <v>83</v>
      </c>
      <c r="D68" s="4">
        <v>19.65</v>
      </c>
    </row>
    <row r="69" ht="13.5" customHeight="1" spans="1:4">
      <c r="A69" s="2">
        <v>42350</v>
      </c>
      <c r="B69" s="3" t="s">
        <v>39</v>
      </c>
      <c r="C69" s="3" t="s">
        <v>83</v>
      </c>
      <c r="D69" s="4">
        <v>69</v>
      </c>
    </row>
    <row r="70" ht="13.5" customHeight="1" spans="1:4">
      <c r="A70" s="2">
        <v>42369</v>
      </c>
      <c r="B70" s="3" t="s">
        <v>39</v>
      </c>
      <c r="C70" s="3" t="s">
        <v>83</v>
      </c>
      <c r="D70" s="4">
        <v>70.2</v>
      </c>
    </row>
    <row r="71" ht="13.5" customHeight="1" spans="1:4">
      <c r="A71" s="2">
        <v>42265</v>
      </c>
      <c r="B71" s="3" t="s">
        <v>375</v>
      </c>
      <c r="C71" s="3" t="s">
        <v>547</v>
      </c>
      <c r="D71" s="4">
        <v>200</v>
      </c>
    </row>
    <row r="72" ht="13.5" customHeight="1" spans="1:4">
      <c r="A72" s="2">
        <v>42266</v>
      </c>
      <c r="B72" s="3" t="s">
        <v>375</v>
      </c>
      <c r="C72" s="3" t="s">
        <v>548</v>
      </c>
      <c r="D72" s="4">
        <v>44</v>
      </c>
    </row>
    <row r="73" ht="13.5" customHeight="1" spans="1:4">
      <c r="A73" s="2">
        <v>42267</v>
      </c>
      <c r="B73" s="3" t="s">
        <v>375</v>
      </c>
      <c r="C73" s="3" t="s">
        <v>549</v>
      </c>
      <c r="D73" s="4">
        <v>44</v>
      </c>
    </row>
    <row r="74" ht="13.5" customHeight="1" spans="1:4">
      <c r="A74" s="2">
        <v>42268</v>
      </c>
      <c r="B74" s="3" t="s">
        <v>375</v>
      </c>
      <c r="C74" s="3" t="s">
        <v>550</v>
      </c>
      <c r="D74" s="4">
        <v>50</v>
      </c>
    </row>
    <row r="75" ht="13.5" customHeight="1" spans="1:4">
      <c r="A75" s="2"/>
      <c r="D75" s="4"/>
    </row>
    <row r="76" ht="13.5" customHeight="1" spans="1:4">
      <c r="A76" s="2"/>
      <c r="D76" s="4"/>
    </row>
    <row r="77" ht="13.5" customHeight="1" spans="1:4">
      <c r="A77" s="2"/>
      <c r="D77" s="4"/>
    </row>
    <row r="78" ht="13.5" customHeight="1" spans="1:4">
      <c r="A78" s="2"/>
      <c r="D78" s="4"/>
    </row>
    <row r="79" ht="13.5" customHeight="1" spans="1:4">
      <c r="A79" s="2"/>
      <c r="D79" s="4"/>
    </row>
    <row r="80" ht="13.5" customHeight="1" spans="1:4">
      <c r="A80" s="2"/>
      <c r="D80" s="4"/>
    </row>
    <row r="81" ht="13.5" customHeight="1" spans="1:4">
      <c r="A81" s="2"/>
      <c r="D81" s="4"/>
    </row>
    <row r="82" ht="13.5" customHeight="1" spans="1:4">
      <c r="A82" s="2"/>
      <c r="D82" s="4"/>
    </row>
    <row r="83" ht="13.5" customHeight="1" spans="1:4">
      <c r="A83" s="2"/>
      <c r="D83" s="4"/>
    </row>
    <row r="84" ht="13.5" customHeight="1" spans="1:4">
      <c r="A84" s="2"/>
      <c r="D84" s="4"/>
    </row>
    <row r="85" ht="13.5" customHeight="1" spans="1:4">
      <c r="A85" s="2"/>
      <c r="D85" s="4"/>
    </row>
    <row r="86" ht="13.5" customHeight="1" spans="1:4">
      <c r="A86" s="2"/>
      <c r="D86" s="4"/>
    </row>
    <row r="87" ht="13.5" customHeight="1" spans="1:4">
      <c r="A87" s="2"/>
      <c r="D87" s="4"/>
    </row>
    <row r="88" ht="13.5" customHeight="1" spans="1:4">
      <c r="A88" s="2"/>
      <c r="D88" s="4"/>
    </row>
    <row r="89" ht="13.5" customHeight="1" spans="1:4">
      <c r="A89" s="2"/>
      <c r="D89" s="4"/>
    </row>
    <row r="90" ht="13.5" customHeight="1" spans="1:4">
      <c r="A90" s="2"/>
      <c r="D90" s="4"/>
    </row>
    <row r="91" ht="13.5" customHeight="1" spans="1:4">
      <c r="A91" s="2"/>
      <c r="D91" s="4"/>
    </row>
    <row r="92" ht="13.5" customHeight="1" spans="1:4">
      <c r="A92" s="2"/>
      <c r="D92" s="4"/>
    </row>
    <row r="93" ht="13.5" customHeight="1" spans="1:4">
      <c r="A93" s="21"/>
      <c r="D93" s="4">
        <f>SUM(D2:D91)</f>
        <v>6405.47</v>
      </c>
    </row>
    <row r="94" ht="13.5" customHeight="1" spans="1:1">
      <c r="A94" s="21"/>
    </row>
    <row r="95" ht="13.5" customHeight="1" spans="1:1">
      <c r="A95" s="21"/>
    </row>
    <row r="96" ht="13.5" customHeight="1" spans="1:1">
      <c r="A96" s="21"/>
    </row>
    <row r="97" ht="13.5" customHeight="1" spans="1:1">
      <c r="A97" s="21"/>
    </row>
    <row r="98" ht="13.5" customHeight="1" spans="1:1">
      <c r="A98" s="21"/>
    </row>
    <row r="99" ht="13.5" customHeight="1" spans="1:1">
      <c r="A99" s="21"/>
    </row>
    <row r="100" ht="13.5" customHeight="1" spans="1:1">
      <c r="A100" s="21"/>
    </row>
    <row r="101" ht="13.5" customHeight="1" spans="1:1">
      <c r="A101" s="21"/>
    </row>
    <row r="102" ht="13.5" customHeight="1" spans="1:1">
      <c r="A102" s="21"/>
    </row>
    <row r="103" ht="13.5" customHeight="1" spans="1:1">
      <c r="A103" s="21"/>
    </row>
    <row r="104" ht="13.5" customHeight="1" spans="1:1">
      <c r="A104" s="21"/>
    </row>
    <row r="105" ht="13.5" customHeight="1" spans="1:1">
      <c r="A105" s="21"/>
    </row>
    <row r="106" ht="13.5" customHeight="1" spans="1:1">
      <c r="A106" s="21"/>
    </row>
    <row r="107" ht="13.5" customHeight="1" spans="1:1">
      <c r="A107" s="21"/>
    </row>
    <row r="108" ht="13.5" customHeight="1" spans="1:1">
      <c r="A108" s="21"/>
    </row>
    <row r="109" ht="13.5" customHeight="1" spans="1:1">
      <c r="A109" s="21"/>
    </row>
    <row r="110" ht="13.5" customHeight="1" spans="1:1">
      <c r="A110" s="21"/>
    </row>
    <row r="111" ht="13.5" customHeight="1" spans="1:1">
      <c r="A111" s="21"/>
    </row>
    <row r="112" ht="13.5" customHeight="1" spans="1:1">
      <c r="A112" s="21"/>
    </row>
    <row r="113" ht="13.5" customHeight="1" spans="1:1">
      <c r="A113" s="21"/>
    </row>
    <row r="114" ht="13.5" customHeight="1" spans="1:1">
      <c r="A114" s="21"/>
    </row>
    <row r="115" ht="13.5" customHeight="1" spans="1:1">
      <c r="A115" s="21"/>
    </row>
    <row r="116" ht="13.5" customHeight="1" spans="1:1">
      <c r="A116" s="21"/>
    </row>
    <row r="117" ht="13.5" customHeight="1" spans="1:1">
      <c r="A117" s="21"/>
    </row>
    <row r="118" ht="13.5" customHeight="1" spans="1:1">
      <c r="A118" s="21"/>
    </row>
    <row r="119" ht="13.5" customHeight="1" spans="1:1">
      <c r="A119" s="21"/>
    </row>
    <row r="120" ht="13.5" customHeight="1" spans="1:1">
      <c r="A120" s="21"/>
    </row>
    <row r="121" ht="13.5" customHeight="1" spans="1:1">
      <c r="A121" s="21"/>
    </row>
    <row r="122" ht="13.5" customHeight="1" spans="1:1">
      <c r="A122" s="21"/>
    </row>
    <row r="123" ht="13.5" customHeight="1" spans="1:1">
      <c r="A123" s="21"/>
    </row>
    <row r="124" ht="13.5" customHeight="1" spans="1:1">
      <c r="A124" s="21"/>
    </row>
    <row r="125" ht="13.5" customHeight="1" spans="1:1">
      <c r="A125" s="21"/>
    </row>
    <row r="126" ht="13.5" customHeight="1" spans="1:1">
      <c r="A126" s="21"/>
    </row>
    <row r="127" ht="13.5" customHeight="1" spans="1:1">
      <c r="A127" s="21"/>
    </row>
    <row r="128" ht="13.5" customHeight="1" spans="1:1">
      <c r="A128" s="21"/>
    </row>
    <row r="129" ht="13.5" customHeight="1" spans="1:1">
      <c r="A129" s="21"/>
    </row>
    <row r="130" ht="13.5" customHeight="1" spans="1:1">
      <c r="A130" s="21"/>
    </row>
    <row r="131" ht="13.5" customHeight="1" spans="1:1">
      <c r="A131" s="21"/>
    </row>
    <row r="132" ht="13.5" customHeight="1" spans="1:1">
      <c r="A132" s="21"/>
    </row>
    <row r="133" ht="13.5" customHeight="1" spans="1:1">
      <c r="A133" s="21"/>
    </row>
    <row r="134" ht="13.5" customHeight="1" spans="1:1">
      <c r="A134" s="21"/>
    </row>
    <row r="135" ht="13.5" customHeight="1" spans="1:1">
      <c r="A135" s="21"/>
    </row>
    <row r="136" ht="13.5" customHeight="1" spans="1:1">
      <c r="A136" s="21"/>
    </row>
    <row r="137" ht="13.5" customHeight="1" spans="1:1">
      <c r="A137" s="21"/>
    </row>
    <row r="138" ht="13.5" customHeight="1" spans="1:1">
      <c r="A138" s="21"/>
    </row>
    <row r="139" ht="13.5" customHeight="1" spans="1:1">
      <c r="A139" s="21"/>
    </row>
    <row r="140" ht="13.5" customHeight="1" spans="1:1">
      <c r="A140" s="21"/>
    </row>
    <row r="141" ht="13.5" customHeight="1" spans="1:1">
      <c r="A141" s="21"/>
    </row>
    <row r="142" ht="13.5" customHeight="1" spans="1:1">
      <c r="A142" s="21"/>
    </row>
    <row r="143" ht="13.5" customHeight="1" spans="1:1">
      <c r="A143" s="21"/>
    </row>
    <row r="144" ht="13.5" customHeight="1" spans="1:1">
      <c r="A144" s="21"/>
    </row>
    <row r="145" ht="13.5" customHeight="1" spans="1:1">
      <c r="A145" s="21"/>
    </row>
    <row r="146" ht="13.5" customHeight="1" spans="1:1">
      <c r="A146" s="21"/>
    </row>
    <row r="147" ht="13.5" customHeight="1" spans="1:1">
      <c r="A147" s="21"/>
    </row>
    <row r="148" ht="13.5" customHeight="1" spans="1:1">
      <c r="A148" s="21"/>
    </row>
    <row r="149" ht="13.5" customHeight="1" spans="1:1">
      <c r="A149" s="21"/>
    </row>
    <row r="150" ht="13.5" customHeight="1" spans="1:1">
      <c r="A150" s="21"/>
    </row>
    <row r="151" ht="13.5" customHeight="1" spans="1:1">
      <c r="A151" s="21"/>
    </row>
    <row r="152" ht="13.5" customHeight="1" spans="1:1">
      <c r="A152" s="21"/>
    </row>
    <row r="153" ht="13.5" customHeight="1" spans="1:1">
      <c r="A153" s="21"/>
    </row>
    <row r="154" ht="13.5" customHeight="1" spans="1:1">
      <c r="A154" s="21"/>
    </row>
    <row r="155" ht="13.5" customHeight="1" spans="1:1">
      <c r="A155" s="21"/>
    </row>
    <row r="156" ht="13.5" customHeight="1" spans="1:1">
      <c r="A156" s="21"/>
    </row>
    <row r="157" ht="13.5" customHeight="1" spans="1:1">
      <c r="A157" s="21"/>
    </row>
    <row r="158" ht="13.5" customHeight="1" spans="1:1">
      <c r="A158" s="21"/>
    </row>
    <row r="159" ht="13.5" customHeight="1" spans="1:1">
      <c r="A159" s="21"/>
    </row>
    <row r="160" ht="13.5" customHeight="1" spans="1:1">
      <c r="A160" s="21"/>
    </row>
    <row r="161" ht="13.5" customHeight="1" spans="1:1">
      <c r="A161" s="21"/>
    </row>
    <row r="162" ht="13.5" customHeight="1" spans="1:1">
      <c r="A162" s="21"/>
    </row>
    <row r="163" ht="13.5" customHeight="1" spans="1:1">
      <c r="A163" s="21"/>
    </row>
    <row r="164" ht="13.5" customHeight="1" spans="1:1">
      <c r="A164" s="21"/>
    </row>
    <row r="165" ht="13.5" customHeight="1" spans="1:1">
      <c r="A165" s="21"/>
    </row>
    <row r="166" ht="13.5" customHeight="1" spans="1:1">
      <c r="A166" s="21"/>
    </row>
    <row r="167" ht="13.5" customHeight="1" spans="1:1">
      <c r="A167" s="21"/>
    </row>
    <row r="168" ht="13.5" customHeight="1" spans="1:1">
      <c r="A168" s="21"/>
    </row>
    <row r="169" ht="13.5" customHeight="1" spans="1:1">
      <c r="A169" s="21"/>
    </row>
    <row r="170" ht="13.5" customHeight="1" spans="1:1">
      <c r="A170" s="21"/>
    </row>
    <row r="171" ht="13.5" customHeight="1" spans="1:1">
      <c r="A171" s="21"/>
    </row>
    <row r="172" ht="13.5" customHeight="1" spans="1:1">
      <c r="A172" s="21"/>
    </row>
    <row r="173" ht="13.5" customHeight="1" spans="1:1">
      <c r="A173" s="21"/>
    </row>
    <row r="174" ht="13.5" customHeight="1" spans="1:1">
      <c r="A174" s="21"/>
    </row>
    <row r="175" ht="13.5" customHeight="1" spans="1:1">
      <c r="A175" s="21"/>
    </row>
    <row r="176" ht="13.5" customHeight="1" spans="1:1">
      <c r="A176" s="21"/>
    </row>
    <row r="177" ht="13.5" customHeight="1" spans="1:1">
      <c r="A177" s="21"/>
    </row>
    <row r="178" ht="13.5" customHeight="1" spans="1:1">
      <c r="A178" s="21"/>
    </row>
    <row r="179" ht="13.5" customHeight="1" spans="1:1">
      <c r="A179" s="21"/>
    </row>
    <row r="180" ht="13.5" customHeight="1" spans="1:1">
      <c r="A180" s="21"/>
    </row>
    <row r="181" ht="13.5" customHeight="1" spans="1:1">
      <c r="A181" s="21"/>
    </row>
    <row r="182" ht="13.5" customHeight="1" spans="1:1">
      <c r="A182" s="21"/>
    </row>
    <row r="183" ht="13.5" customHeight="1" spans="1:1">
      <c r="A183" s="21"/>
    </row>
    <row r="184" ht="13.5" customHeight="1" spans="1:1">
      <c r="A184" s="21"/>
    </row>
    <row r="185" ht="13.5" customHeight="1" spans="1:1">
      <c r="A185" s="21"/>
    </row>
    <row r="186" ht="13.5" customHeight="1" spans="1:1">
      <c r="A186" s="21"/>
    </row>
    <row r="187" ht="13.5" customHeight="1" spans="1:1">
      <c r="A187" s="21"/>
    </row>
    <row r="188" ht="13.5" customHeight="1" spans="1:1">
      <c r="A188" s="21"/>
    </row>
    <row r="189" ht="13.5" customHeight="1" spans="1:1">
      <c r="A189" s="21"/>
    </row>
    <row r="190" ht="13.5" customHeight="1" spans="1:1">
      <c r="A190" s="21"/>
    </row>
    <row r="191" ht="13.5" customHeight="1" spans="1:1">
      <c r="A191" s="21"/>
    </row>
    <row r="192" ht="13.5" customHeight="1" spans="1:1">
      <c r="A192" s="21"/>
    </row>
    <row r="193" ht="13.5" customHeight="1" spans="1:1">
      <c r="A193" s="21"/>
    </row>
    <row r="194" ht="13.5" customHeight="1" spans="1:1">
      <c r="A194" s="21"/>
    </row>
    <row r="195" ht="13.5" customHeight="1" spans="1:1">
      <c r="A195" s="21"/>
    </row>
    <row r="196" ht="13.5" customHeight="1" spans="1:1">
      <c r="A196" s="21"/>
    </row>
    <row r="197" ht="13.5" customHeight="1" spans="1:1">
      <c r="A197" s="21"/>
    </row>
    <row r="198" ht="13.5" customHeight="1" spans="1:1">
      <c r="A198" s="21"/>
    </row>
    <row r="199" ht="13.5" customHeight="1" spans="1:1">
      <c r="A199" s="21"/>
    </row>
    <row r="200" ht="13.5" customHeight="1" spans="1:1">
      <c r="A200" s="21"/>
    </row>
    <row r="201" ht="13.5" customHeight="1" spans="1:1">
      <c r="A201" s="21"/>
    </row>
    <row r="202" ht="13.5" customHeight="1" spans="1:1">
      <c r="A202" s="21"/>
    </row>
    <row r="203" ht="13.5" customHeight="1" spans="1:1">
      <c r="A203" s="21"/>
    </row>
    <row r="204" ht="13.5" customHeight="1" spans="1:1">
      <c r="A204" s="21"/>
    </row>
    <row r="205" ht="13.5" customHeight="1" spans="1:1">
      <c r="A205" s="21"/>
    </row>
    <row r="206" ht="13.5" customHeight="1" spans="1:1">
      <c r="A206" s="21"/>
    </row>
    <row r="207" ht="13.5" customHeight="1" spans="1:1">
      <c r="A207" s="21"/>
    </row>
    <row r="208" ht="13.5" customHeight="1" spans="1:1">
      <c r="A208" s="21"/>
    </row>
    <row r="209" ht="13.5" customHeight="1" spans="1:1">
      <c r="A209" s="21"/>
    </row>
    <row r="210" ht="13.5" customHeight="1" spans="1:1">
      <c r="A210" s="21"/>
    </row>
    <row r="211" ht="13.5" customHeight="1" spans="1:1">
      <c r="A211" s="21"/>
    </row>
    <row r="212" ht="13.5" customHeight="1" spans="1:1">
      <c r="A212" s="21"/>
    </row>
    <row r="213" ht="13.5" customHeight="1" spans="1:1">
      <c r="A213" s="21"/>
    </row>
    <row r="214" ht="13.5" customHeight="1" spans="1:1">
      <c r="A214" s="21"/>
    </row>
    <row r="215" ht="13.5" customHeight="1" spans="1:1">
      <c r="A215" s="21"/>
    </row>
    <row r="216" ht="13.5" customHeight="1" spans="1:1">
      <c r="A216" s="21"/>
    </row>
    <row r="217" ht="13.5" customHeight="1" spans="1:1">
      <c r="A217" s="21"/>
    </row>
    <row r="218" ht="13.5" customHeight="1" spans="1:1">
      <c r="A218" s="21"/>
    </row>
    <row r="219" ht="13.5" customHeight="1" spans="1:1">
      <c r="A219" s="21"/>
    </row>
    <row r="220" ht="13.5" customHeight="1" spans="1:1">
      <c r="A220" s="21"/>
    </row>
    <row r="221" ht="13.5" customHeight="1" spans="1:1">
      <c r="A221" s="21"/>
    </row>
    <row r="222" ht="13.5" customHeight="1" spans="1:1">
      <c r="A222" s="21"/>
    </row>
    <row r="223" ht="13.5" customHeight="1" spans="1:1">
      <c r="A223" s="21"/>
    </row>
    <row r="224" ht="13.5" customHeight="1" spans="1:1">
      <c r="A224" s="21"/>
    </row>
    <row r="225" ht="13.5" customHeight="1" spans="1:1">
      <c r="A225" s="21"/>
    </row>
    <row r="226" ht="13.5" customHeight="1" spans="1:1">
      <c r="A226" s="21"/>
    </row>
    <row r="227" ht="13.5" customHeight="1" spans="1:1">
      <c r="A227" s="21"/>
    </row>
    <row r="228" ht="13.5" customHeight="1" spans="1:1">
      <c r="A228" s="21"/>
    </row>
    <row r="229" ht="13.5" customHeight="1" spans="1:1">
      <c r="A229" s="21"/>
    </row>
    <row r="230" ht="13.5" customHeight="1" spans="1:1">
      <c r="A230" s="21"/>
    </row>
    <row r="231" ht="13.5" customHeight="1" spans="1:1">
      <c r="A231" s="21"/>
    </row>
    <row r="232" ht="13.5" customHeight="1" spans="1:1">
      <c r="A232" s="21"/>
    </row>
    <row r="233" ht="13.5" customHeight="1" spans="1:1">
      <c r="A233" s="21"/>
    </row>
    <row r="234" ht="13.5" customHeight="1" spans="1:1">
      <c r="A234" s="21"/>
    </row>
    <row r="235" ht="13.5" customHeight="1" spans="1:1">
      <c r="A235" s="21"/>
    </row>
    <row r="236" ht="13.5" customHeight="1" spans="1:1">
      <c r="A236" s="21"/>
    </row>
    <row r="237" ht="13.5" customHeight="1" spans="1:1">
      <c r="A237" s="21"/>
    </row>
    <row r="238" ht="13.5" customHeight="1" spans="1:1">
      <c r="A238" s="21"/>
    </row>
    <row r="239" ht="13.5" customHeight="1" spans="1:1">
      <c r="A239" s="21"/>
    </row>
    <row r="240" ht="13.5" customHeight="1" spans="1:1">
      <c r="A240" s="21"/>
    </row>
    <row r="241" ht="13.5" customHeight="1" spans="1:1">
      <c r="A241" s="21"/>
    </row>
    <row r="242" ht="13.5" customHeight="1" spans="1:1">
      <c r="A242" s="21"/>
    </row>
    <row r="243" ht="13.5" customHeight="1" spans="1:1">
      <c r="A243" s="21"/>
    </row>
    <row r="244" ht="13.5" customHeight="1" spans="1:1">
      <c r="A244" s="21"/>
    </row>
    <row r="245" ht="13.5" customHeight="1" spans="1:1">
      <c r="A245" s="21"/>
    </row>
    <row r="246" ht="13.5" customHeight="1" spans="1:1">
      <c r="A246" s="21"/>
    </row>
    <row r="247" ht="13.5" customHeight="1" spans="1:1">
      <c r="A247" s="21"/>
    </row>
    <row r="248" ht="13.5" customHeight="1" spans="1:1">
      <c r="A248" s="21"/>
    </row>
    <row r="249" ht="13.5" customHeight="1" spans="1:1">
      <c r="A249" s="21"/>
    </row>
    <row r="250" ht="13.5" customHeight="1" spans="1:1">
      <c r="A250" s="21"/>
    </row>
    <row r="251" ht="13.5" customHeight="1" spans="1:1">
      <c r="A251" s="21"/>
    </row>
    <row r="252" ht="13.5" customHeight="1" spans="1:1">
      <c r="A252" s="21"/>
    </row>
    <row r="253" ht="13.5" customHeight="1" spans="1:1">
      <c r="A253" s="21"/>
    </row>
    <row r="254" ht="13.5" customHeight="1" spans="1:1">
      <c r="A254" s="21"/>
    </row>
    <row r="255" ht="13.5" customHeight="1" spans="1:1">
      <c r="A255" s="21"/>
    </row>
    <row r="256" ht="13.5" customHeight="1" spans="1:1">
      <c r="A256" s="21"/>
    </row>
    <row r="257" ht="13.5" customHeight="1" spans="1:1">
      <c r="A257" s="21"/>
    </row>
    <row r="258" ht="13.5" customHeight="1" spans="1:1">
      <c r="A258" s="21"/>
    </row>
    <row r="259" ht="13.5" customHeight="1" spans="1:1">
      <c r="A259" s="21"/>
    </row>
    <row r="260" ht="13.5" customHeight="1" spans="1:1">
      <c r="A260" s="21"/>
    </row>
    <row r="261" ht="13.5" customHeight="1" spans="1:1">
      <c r="A261" s="21"/>
    </row>
    <row r="262" ht="13.5" customHeight="1" spans="1:1">
      <c r="A262" s="21"/>
    </row>
    <row r="263" ht="13.5" customHeight="1" spans="1:1">
      <c r="A263" s="21"/>
    </row>
    <row r="264" ht="13.5" customHeight="1" spans="1:1">
      <c r="A264" s="21"/>
    </row>
    <row r="265" ht="13.5" customHeight="1" spans="1:1">
      <c r="A265" s="21"/>
    </row>
    <row r="266" ht="13.5" customHeight="1" spans="1:1">
      <c r="A266" s="21"/>
    </row>
    <row r="267" ht="13.5" customHeight="1" spans="1:1">
      <c r="A267" s="21"/>
    </row>
    <row r="268" ht="13.5" customHeight="1" spans="1:1">
      <c r="A268" s="21"/>
    </row>
    <row r="269" ht="13.5" customHeight="1" spans="1:1">
      <c r="A269" s="21"/>
    </row>
    <row r="270" ht="13.5" customHeight="1" spans="1:1">
      <c r="A270" s="21"/>
    </row>
    <row r="271" ht="13.5" customHeight="1" spans="1:1">
      <c r="A271" s="21"/>
    </row>
    <row r="272" ht="13.5" customHeight="1" spans="1:1">
      <c r="A272" s="21"/>
    </row>
    <row r="273" ht="13.5" customHeight="1" spans="1:1">
      <c r="A273" s="21"/>
    </row>
    <row r="274" ht="13.5" customHeight="1" spans="1:1">
      <c r="A274" s="21"/>
    </row>
    <row r="275" ht="13.5" customHeight="1" spans="1:1">
      <c r="A275" s="21"/>
    </row>
    <row r="276" ht="13.5" customHeight="1" spans="1:1">
      <c r="A276" s="21"/>
    </row>
    <row r="277" ht="13.5" customHeight="1" spans="1:1">
      <c r="A277" s="21"/>
    </row>
    <row r="278" ht="13.5" customHeight="1" spans="1:1">
      <c r="A278" s="21"/>
    </row>
    <row r="279" ht="13.5" customHeight="1" spans="1:1">
      <c r="A279" s="21"/>
    </row>
    <row r="280" ht="13.5" customHeight="1" spans="1:1">
      <c r="A280" s="21"/>
    </row>
    <row r="281" ht="13.5" customHeight="1" spans="1:1">
      <c r="A281" s="21"/>
    </row>
    <row r="282" ht="13.5" customHeight="1" spans="1:1">
      <c r="A282" s="21"/>
    </row>
    <row r="283" ht="13.5" customHeight="1" spans="1:1">
      <c r="A283" s="21"/>
    </row>
    <row r="284" ht="13.5" customHeight="1" spans="1:1">
      <c r="A284" s="21"/>
    </row>
    <row r="285" ht="13.5" customHeight="1" spans="1:1">
      <c r="A285" s="21"/>
    </row>
    <row r="286" ht="13.5" customHeight="1" spans="1:1">
      <c r="A286" s="21"/>
    </row>
    <row r="287" ht="13.5" customHeight="1" spans="1:1">
      <c r="A287" s="21"/>
    </row>
    <row r="288" ht="13.5" customHeight="1" spans="1:1">
      <c r="A288" s="21"/>
    </row>
    <row r="289" ht="13.5" customHeight="1" spans="1:1">
      <c r="A289" s="21"/>
    </row>
    <row r="290" ht="13.5" customHeight="1" spans="1:1">
      <c r="A290" s="21"/>
    </row>
    <row r="291" ht="13.5" customHeight="1" spans="1:1">
      <c r="A291" s="21"/>
    </row>
    <row r="292" ht="13.5" customHeight="1" spans="1:1">
      <c r="A292" s="21"/>
    </row>
    <row r="293" ht="13.5" customHeight="1" spans="1:1">
      <c r="A293" s="21"/>
    </row>
    <row r="294" ht="13.5" customHeight="1" spans="1:1">
      <c r="A294" s="21"/>
    </row>
    <row r="295" ht="13.5" customHeight="1" spans="1:1">
      <c r="A295" s="21"/>
    </row>
    <row r="296" ht="13.5" customHeight="1" spans="1:1">
      <c r="A296" s="21"/>
    </row>
    <row r="297" ht="13.5" customHeight="1" spans="1:1">
      <c r="A297" s="21"/>
    </row>
    <row r="298" ht="13.5" customHeight="1" spans="1:1">
      <c r="A298" s="21"/>
    </row>
    <row r="299" ht="13.5" customHeight="1" spans="1:1">
      <c r="A299" s="21"/>
    </row>
    <row r="300" ht="13.5" customHeight="1" spans="1:1">
      <c r="A300" s="21"/>
    </row>
    <row r="301" ht="13.5" customHeight="1" spans="1:1">
      <c r="A301" s="21"/>
    </row>
    <row r="302" ht="13.5" customHeight="1" spans="1:1">
      <c r="A302" s="21"/>
    </row>
    <row r="303" ht="13.5" customHeight="1" spans="1:1">
      <c r="A303" s="21"/>
    </row>
    <row r="304" ht="13.5" customHeight="1" spans="1:1">
      <c r="A304" s="21"/>
    </row>
    <row r="305" ht="13.5" customHeight="1" spans="1:1">
      <c r="A305" s="21"/>
    </row>
    <row r="306" ht="13.5" customHeight="1" spans="1:1">
      <c r="A306" s="21"/>
    </row>
    <row r="307" ht="13.5" customHeight="1" spans="1:1">
      <c r="A307" s="21"/>
    </row>
    <row r="308" ht="13.5" customHeight="1" spans="1:1">
      <c r="A308" s="21"/>
    </row>
    <row r="309" ht="13.5" customHeight="1" spans="1:1">
      <c r="A309" s="21"/>
    </row>
    <row r="310" ht="13.5" customHeight="1" spans="1:1">
      <c r="A310" s="21"/>
    </row>
    <row r="311" ht="13.5" customHeight="1" spans="1:1">
      <c r="A311" s="21"/>
    </row>
    <row r="312" ht="13.5" customHeight="1" spans="1:1">
      <c r="A312" s="21"/>
    </row>
    <row r="313" ht="13.5" customHeight="1" spans="1:1">
      <c r="A313" s="21"/>
    </row>
    <row r="314" ht="13.5" customHeight="1" spans="1:1">
      <c r="A314" s="21"/>
    </row>
    <row r="315" ht="13.5" customHeight="1" spans="1:1">
      <c r="A315" s="21"/>
    </row>
    <row r="316" ht="13.5" customHeight="1" spans="1:1">
      <c r="A316" s="21"/>
    </row>
    <row r="317" ht="13.5" customHeight="1" spans="1:1">
      <c r="A317" s="21"/>
    </row>
    <row r="318" ht="13.5" customHeight="1" spans="1:1">
      <c r="A318" s="21"/>
    </row>
    <row r="319" ht="13.5" customHeight="1" spans="1:1">
      <c r="A319" s="21"/>
    </row>
    <row r="320" ht="13.5" customHeight="1" spans="1:1">
      <c r="A320" s="21"/>
    </row>
    <row r="321" ht="13.5" customHeight="1" spans="1:1">
      <c r="A321" s="21"/>
    </row>
    <row r="322" ht="13.5" customHeight="1" spans="1:1">
      <c r="A322" s="21"/>
    </row>
    <row r="323" ht="13.5" customHeight="1" spans="1:1">
      <c r="A323" s="21"/>
    </row>
    <row r="324" ht="13.5" customHeight="1" spans="1:1">
      <c r="A324" s="21"/>
    </row>
    <row r="325" ht="13.5" customHeight="1" spans="1:1">
      <c r="A325" s="21"/>
    </row>
    <row r="326" ht="13.5" customHeight="1" spans="1:1">
      <c r="A326" s="21"/>
    </row>
    <row r="327" ht="13.5" customHeight="1" spans="1:1">
      <c r="A327" s="21"/>
    </row>
    <row r="328" ht="13.5" customHeight="1" spans="1:1">
      <c r="A328" s="21"/>
    </row>
    <row r="329" ht="13.5" customHeight="1" spans="1:1">
      <c r="A329" s="21"/>
    </row>
    <row r="330" ht="13.5" customHeight="1" spans="1:1">
      <c r="A330" s="21"/>
    </row>
    <row r="331" ht="13.5" customHeight="1" spans="1:1">
      <c r="A331" s="21"/>
    </row>
    <row r="332" ht="13.5" customHeight="1" spans="1:1">
      <c r="A332" s="21"/>
    </row>
    <row r="333" ht="13.5" customHeight="1" spans="1:1">
      <c r="A333" s="21"/>
    </row>
    <row r="334" ht="13.5" customHeight="1" spans="1:1">
      <c r="A334" s="21"/>
    </row>
    <row r="335" ht="13.5" customHeight="1" spans="1:1">
      <c r="A335" s="21"/>
    </row>
    <row r="336" ht="13.5" customHeight="1" spans="1:1">
      <c r="A336" s="21"/>
    </row>
    <row r="337" ht="13.5" customHeight="1" spans="1:1">
      <c r="A337" s="21"/>
    </row>
    <row r="338" ht="13.5" customHeight="1" spans="1:1">
      <c r="A338" s="21"/>
    </row>
    <row r="339" ht="13.5" customHeight="1" spans="1:1">
      <c r="A339" s="21"/>
    </row>
    <row r="340" ht="13.5" customHeight="1" spans="1:1">
      <c r="A340" s="21"/>
    </row>
    <row r="341" ht="13.5" customHeight="1" spans="1:1">
      <c r="A341" s="21"/>
    </row>
    <row r="342" ht="13.5" customHeight="1" spans="1:1">
      <c r="A342" s="21"/>
    </row>
    <row r="343" ht="13.5" customHeight="1" spans="1:1">
      <c r="A343" s="21"/>
    </row>
    <row r="344" ht="13.5" customHeight="1" spans="1:1">
      <c r="A344" s="21"/>
    </row>
    <row r="345" ht="13.5" customHeight="1" spans="1:1">
      <c r="A345" s="21"/>
    </row>
    <row r="346" ht="13.5" customHeight="1" spans="1:1">
      <c r="A346" s="21"/>
    </row>
    <row r="347" ht="13.5" customHeight="1" spans="1:1">
      <c r="A347" s="21"/>
    </row>
    <row r="348" ht="13.5" customHeight="1" spans="1:1">
      <c r="A348" s="21"/>
    </row>
    <row r="349" ht="13.5" customHeight="1" spans="1:1">
      <c r="A349" s="21"/>
    </row>
    <row r="350" ht="13.5" customHeight="1" spans="1:1">
      <c r="A350" s="21"/>
    </row>
    <row r="351" ht="13.5" customHeight="1" spans="1:1">
      <c r="A351" s="21"/>
    </row>
    <row r="352" ht="13.5" customHeight="1" spans="1:1">
      <c r="A352" s="21"/>
    </row>
    <row r="353" ht="13.5" customHeight="1" spans="1:1">
      <c r="A353" s="21"/>
    </row>
    <row r="354" ht="13.5" customHeight="1" spans="1:1">
      <c r="A354" s="21"/>
    </row>
    <row r="355" ht="13.5" customHeight="1" spans="1:1">
      <c r="A355" s="21"/>
    </row>
    <row r="356" ht="13.5" customHeight="1" spans="1:1">
      <c r="A356" s="21"/>
    </row>
    <row r="357" ht="13.5" customHeight="1" spans="1:1">
      <c r="A357" s="21"/>
    </row>
    <row r="358" ht="13.5" customHeight="1" spans="1:1">
      <c r="A358" s="21"/>
    </row>
    <row r="359" ht="13.5" customHeight="1" spans="1:1">
      <c r="A359" s="21"/>
    </row>
    <row r="360" ht="13.5" customHeight="1" spans="1:1">
      <c r="A360" s="21"/>
    </row>
    <row r="361" ht="13.5" customHeight="1" spans="1:1">
      <c r="A361" s="21"/>
    </row>
    <row r="362" ht="13.5" customHeight="1" spans="1:1">
      <c r="A362" s="21"/>
    </row>
    <row r="363" ht="13.5" customHeight="1" spans="1:1">
      <c r="A363" s="21"/>
    </row>
    <row r="364" ht="13.5" customHeight="1" spans="1:1">
      <c r="A364" s="21"/>
    </row>
    <row r="365" ht="13.5" customHeight="1" spans="1:1">
      <c r="A365" s="21"/>
    </row>
    <row r="366" ht="13.5" customHeight="1" spans="1:1">
      <c r="A366" s="21"/>
    </row>
    <row r="367" ht="13.5" customHeight="1" spans="1:1">
      <c r="A367" s="21"/>
    </row>
    <row r="368" ht="13.5" customHeight="1" spans="1:1">
      <c r="A368" s="21"/>
    </row>
    <row r="369" ht="13.5" customHeight="1" spans="1:1">
      <c r="A369" s="21"/>
    </row>
    <row r="370" ht="13.5" customHeight="1" spans="1:1">
      <c r="A370" s="21"/>
    </row>
    <row r="371" ht="13.5" customHeight="1" spans="1:1">
      <c r="A371" s="21"/>
    </row>
    <row r="372" ht="13.5" customHeight="1" spans="1:1">
      <c r="A372" s="21"/>
    </row>
    <row r="373" ht="13.5" customHeight="1" spans="1:1">
      <c r="A373" s="21"/>
    </row>
    <row r="374" ht="13.5" customHeight="1" spans="1:1">
      <c r="A374" s="21"/>
    </row>
    <row r="375" ht="13.5" customHeight="1" spans="1:1">
      <c r="A375" s="21"/>
    </row>
    <row r="376" ht="13.5" customHeight="1" spans="1:1">
      <c r="A376" s="21"/>
    </row>
    <row r="377" ht="13.5" customHeight="1" spans="1:1">
      <c r="A377" s="21"/>
    </row>
    <row r="378" ht="13.5" customHeight="1" spans="1:1">
      <c r="A378" s="21"/>
    </row>
    <row r="379" ht="13.5" customHeight="1" spans="1:1">
      <c r="A379" s="21"/>
    </row>
    <row r="380" ht="13.5" customHeight="1" spans="1:1">
      <c r="A380" s="21"/>
    </row>
    <row r="381" ht="13.5" customHeight="1" spans="1:1">
      <c r="A381" s="21"/>
    </row>
    <row r="382" ht="13.5" customHeight="1" spans="1:1">
      <c r="A382" s="21"/>
    </row>
    <row r="383" ht="13.5" customHeight="1" spans="1:1">
      <c r="A383" s="21"/>
    </row>
    <row r="384" ht="13.5" customHeight="1" spans="1:1">
      <c r="A384" s="21"/>
    </row>
    <row r="385" ht="13.5" customHeight="1" spans="1:1">
      <c r="A385" s="21"/>
    </row>
    <row r="386" ht="13.5" customHeight="1" spans="1:1">
      <c r="A386" s="21"/>
    </row>
    <row r="387" ht="13.5" customHeight="1" spans="1:1">
      <c r="A387" s="21"/>
    </row>
    <row r="388" ht="13.5" customHeight="1" spans="1:1">
      <c r="A388" s="21"/>
    </row>
    <row r="389" ht="13.5" customHeight="1" spans="1:1">
      <c r="A389" s="21"/>
    </row>
    <row r="390" ht="13.5" customHeight="1" spans="1:1">
      <c r="A390" s="21"/>
    </row>
    <row r="391" ht="13.5" customHeight="1" spans="1:1">
      <c r="A391" s="21"/>
    </row>
    <row r="392" ht="13.5" customHeight="1" spans="1:1">
      <c r="A392" s="21"/>
    </row>
    <row r="393" ht="13.5" customHeight="1" spans="1:1">
      <c r="A393" s="21"/>
    </row>
    <row r="394" ht="13.5" customHeight="1" spans="1:1">
      <c r="A394" s="21"/>
    </row>
    <row r="395" ht="13.5" customHeight="1" spans="1:1">
      <c r="A395" s="21"/>
    </row>
    <row r="396" ht="13.5" customHeight="1" spans="1:1">
      <c r="A396" s="21"/>
    </row>
    <row r="397" ht="13.5" customHeight="1" spans="1:1">
      <c r="A397" s="21"/>
    </row>
    <row r="398" ht="13.5" customHeight="1" spans="1:1">
      <c r="A398" s="21"/>
    </row>
    <row r="399" ht="13.5" customHeight="1" spans="1:1">
      <c r="A399" s="21"/>
    </row>
    <row r="400" ht="13.5" customHeight="1" spans="1:1">
      <c r="A400" s="21"/>
    </row>
    <row r="401" ht="13.5" customHeight="1" spans="1:1">
      <c r="A401" s="21"/>
    </row>
    <row r="402" ht="13.5" customHeight="1" spans="1:1">
      <c r="A402" s="21"/>
    </row>
    <row r="403" ht="13.5" customHeight="1" spans="1:1">
      <c r="A403" s="21"/>
    </row>
    <row r="404" ht="13.5" customHeight="1" spans="1:1">
      <c r="A404" s="21"/>
    </row>
    <row r="405" ht="13.5" customHeight="1" spans="1:1">
      <c r="A405" s="21"/>
    </row>
    <row r="406" ht="13.5" customHeight="1" spans="1:1">
      <c r="A406" s="21"/>
    </row>
    <row r="407" ht="13.5" customHeight="1" spans="1:1">
      <c r="A407" s="21"/>
    </row>
    <row r="408" ht="13.5" customHeight="1" spans="1:1">
      <c r="A408" s="21"/>
    </row>
    <row r="409" ht="13.5" customHeight="1" spans="1:1">
      <c r="A409" s="21"/>
    </row>
    <row r="410" ht="13.5" customHeight="1" spans="1:1">
      <c r="A410" s="21"/>
    </row>
    <row r="411" ht="13.5" customHeight="1" spans="1:1">
      <c r="A411" s="21"/>
    </row>
    <row r="412" ht="13.5" customHeight="1" spans="1:1">
      <c r="A412" s="21"/>
    </row>
    <row r="413" ht="13.5" customHeight="1" spans="1:1">
      <c r="A413" s="21"/>
    </row>
    <row r="414" ht="13.5" customHeight="1" spans="1:1">
      <c r="A414" s="21"/>
    </row>
    <row r="415" ht="13.5" customHeight="1" spans="1:1">
      <c r="A415" s="21"/>
    </row>
    <row r="416" ht="13.5" customHeight="1" spans="1:1">
      <c r="A416" s="21"/>
    </row>
    <row r="417" ht="13.5" customHeight="1" spans="1:1">
      <c r="A417" s="21"/>
    </row>
    <row r="418" ht="13.5" customHeight="1" spans="1:1">
      <c r="A418" s="21"/>
    </row>
    <row r="419" ht="13.5" customHeight="1" spans="1:1">
      <c r="A419" s="21"/>
    </row>
    <row r="420" ht="13.5" customHeight="1" spans="1:1">
      <c r="A420" s="21"/>
    </row>
    <row r="421" ht="13.5" customHeight="1" spans="1:1">
      <c r="A421" s="21"/>
    </row>
    <row r="422" ht="13.5" customHeight="1" spans="1:1">
      <c r="A422" s="21"/>
    </row>
    <row r="423" ht="13.5" customHeight="1" spans="1:1">
      <c r="A423" s="21"/>
    </row>
    <row r="424" ht="13.5" customHeight="1" spans="1:1">
      <c r="A424" s="21"/>
    </row>
    <row r="425" ht="13.5" customHeight="1" spans="1:1">
      <c r="A425" s="21"/>
    </row>
    <row r="426" ht="13.5" customHeight="1" spans="1:1">
      <c r="A426" s="21"/>
    </row>
    <row r="427" ht="13.5" customHeight="1" spans="1:1">
      <c r="A427" s="21"/>
    </row>
    <row r="428" ht="13.5" customHeight="1" spans="1:1">
      <c r="A428" s="21"/>
    </row>
    <row r="429" ht="13.5" customHeight="1" spans="1:1">
      <c r="A429" s="21"/>
    </row>
    <row r="430" ht="13.5" customHeight="1" spans="1:1">
      <c r="A430" s="21"/>
    </row>
    <row r="431" ht="13.5" customHeight="1" spans="1:1">
      <c r="A431" s="21"/>
    </row>
    <row r="432" ht="13.5" customHeight="1" spans="1:1">
      <c r="A432" s="21"/>
    </row>
    <row r="433" ht="13.5" customHeight="1" spans="1:1">
      <c r="A433" s="21"/>
    </row>
    <row r="434" ht="13.5" customHeight="1" spans="1:1">
      <c r="A434" s="21"/>
    </row>
    <row r="435" ht="13.5" customHeight="1" spans="1:1">
      <c r="A435" s="21"/>
    </row>
    <row r="436" ht="13.5" customHeight="1" spans="1:1">
      <c r="A436" s="21"/>
    </row>
    <row r="437" ht="13.5" customHeight="1" spans="1:1">
      <c r="A437" s="21"/>
    </row>
    <row r="438" ht="13.5" customHeight="1" spans="1:1">
      <c r="A438" s="21"/>
    </row>
    <row r="439" ht="13.5" customHeight="1" spans="1:1">
      <c r="A439" s="21"/>
    </row>
    <row r="440" ht="13.5" customHeight="1" spans="1:1">
      <c r="A440" s="21"/>
    </row>
    <row r="441" ht="13.5" customHeight="1" spans="1:1">
      <c r="A441" s="21"/>
    </row>
    <row r="442" ht="13.5" customHeight="1" spans="1:1">
      <c r="A442" s="21"/>
    </row>
    <row r="443" ht="13.5" customHeight="1" spans="1:1">
      <c r="A443" s="21"/>
    </row>
    <row r="444" ht="13.5" customHeight="1" spans="1:1">
      <c r="A444" s="21"/>
    </row>
    <row r="445" ht="13.5" customHeight="1" spans="1:1">
      <c r="A445" s="21"/>
    </row>
    <row r="446" ht="13.5" customHeight="1" spans="1:1">
      <c r="A446" s="21"/>
    </row>
    <row r="447" ht="13.5" customHeight="1" spans="1:1">
      <c r="A447" s="21"/>
    </row>
    <row r="448" ht="13.5" customHeight="1" spans="1:1">
      <c r="A448" s="21"/>
    </row>
    <row r="449" ht="13.5" customHeight="1" spans="1:1">
      <c r="A449" s="21"/>
    </row>
    <row r="450" ht="13.5" customHeight="1" spans="1:1">
      <c r="A450" s="21"/>
    </row>
    <row r="451" ht="13.5" customHeight="1" spans="1:1">
      <c r="A451" s="21"/>
    </row>
    <row r="452" ht="13.5" customHeight="1" spans="1:1">
      <c r="A452" s="21"/>
    </row>
    <row r="453" ht="13.5" customHeight="1" spans="1:1">
      <c r="A453" s="21"/>
    </row>
    <row r="454" ht="13.5" customHeight="1" spans="1:1">
      <c r="A454" s="21"/>
    </row>
    <row r="455" ht="13.5" customHeight="1" spans="1:1">
      <c r="A455" s="21"/>
    </row>
    <row r="456" ht="13.5" customHeight="1" spans="1:1">
      <c r="A456" s="21"/>
    </row>
    <row r="457" ht="13.5" customHeight="1" spans="1:1">
      <c r="A457" s="21"/>
    </row>
    <row r="458" ht="13.5" customHeight="1" spans="1:1">
      <c r="A458" s="21"/>
    </row>
    <row r="459" ht="13.5" customHeight="1" spans="1:1">
      <c r="A459" s="21"/>
    </row>
    <row r="460" ht="13.5" customHeight="1" spans="1:1">
      <c r="A460" s="21"/>
    </row>
    <row r="461" ht="13.5" customHeight="1" spans="1:1">
      <c r="A461" s="21"/>
    </row>
    <row r="462" ht="13.5" customHeight="1" spans="1:1">
      <c r="A462" s="21"/>
    </row>
    <row r="463" ht="13.5" customHeight="1" spans="1:1">
      <c r="A463" s="21"/>
    </row>
    <row r="464" ht="13.5" customHeight="1" spans="1:1">
      <c r="A464" s="21"/>
    </row>
    <row r="465" ht="13.5" customHeight="1" spans="1:1">
      <c r="A465" s="21"/>
    </row>
    <row r="466" ht="13.5" customHeight="1" spans="1:1">
      <c r="A466" s="21"/>
    </row>
    <row r="467" ht="13.5" customHeight="1" spans="1:1">
      <c r="A467" s="21"/>
    </row>
    <row r="468" ht="13.5" customHeight="1" spans="1:1">
      <c r="A468" s="21"/>
    </row>
    <row r="469" ht="13.5" customHeight="1" spans="1:1">
      <c r="A469" s="21"/>
    </row>
    <row r="470" ht="13.5" customHeight="1" spans="1:1">
      <c r="A470" s="21"/>
    </row>
    <row r="471" ht="13.5" customHeight="1" spans="1:1">
      <c r="A471" s="21"/>
    </row>
    <row r="472" ht="13.5" customHeight="1" spans="1:1">
      <c r="A472" s="21"/>
    </row>
    <row r="473" ht="13.5" customHeight="1" spans="1:1">
      <c r="A473" s="21"/>
    </row>
    <row r="474" ht="13.5" customHeight="1" spans="1:1">
      <c r="A474" s="21"/>
    </row>
    <row r="475" ht="13.5" customHeight="1" spans="1:1">
      <c r="A475" s="21"/>
    </row>
    <row r="476" ht="13.5" customHeight="1" spans="1:1">
      <c r="A476" s="21"/>
    </row>
    <row r="477" ht="13.5" customHeight="1" spans="1:1">
      <c r="A477" s="21"/>
    </row>
    <row r="478" ht="13.5" customHeight="1" spans="1:1">
      <c r="A478" s="21"/>
    </row>
    <row r="479" ht="13.5" customHeight="1" spans="1:1">
      <c r="A479" s="21"/>
    </row>
    <row r="480" ht="13.5" customHeight="1" spans="1:1">
      <c r="A480" s="21"/>
    </row>
    <row r="481" ht="13.5" customHeight="1" spans="1:1">
      <c r="A481" s="21"/>
    </row>
    <row r="482" ht="13.5" customHeight="1" spans="1:1">
      <c r="A482" s="21"/>
    </row>
    <row r="483" ht="13.5" customHeight="1" spans="1:1">
      <c r="A483" s="21"/>
    </row>
    <row r="484" ht="13.5" customHeight="1" spans="1:1">
      <c r="A484" s="21"/>
    </row>
    <row r="485" ht="13.5" customHeight="1" spans="1:1">
      <c r="A485" s="21"/>
    </row>
    <row r="486" ht="13.5" customHeight="1" spans="1:1">
      <c r="A486" s="21"/>
    </row>
    <row r="487" ht="13.5" customHeight="1" spans="1:1">
      <c r="A487" s="21"/>
    </row>
    <row r="488" ht="13.5" customHeight="1" spans="1:1">
      <c r="A488" s="21"/>
    </row>
    <row r="489" ht="13.5" customHeight="1" spans="1:1">
      <c r="A489" s="21"/>
    </row>
    <row r="490" ht="13.5" customHeight="1" spans="1:1">
      <c r="A490" s="21"/>
    </row>
    <row r="491" ht="13.5" customHeight="1" spans="1:1">
      <c r="A491" s="21"/>
    </row>
    <row r="492" ht="13.5" customHeight="1" spans="1:1">
      <c r="A492" s="21"/>
    </row>
    <row r="493" ht="13.5" customHeight="1" spans="1:1">
      <c r="A493" s="21"/>
    </row>
    <row r="494" ht="13.5" customHeight="1" spans="1:1">
      <c r="A494" s="21"/>
    </row>
    <row r="495" ht="13.5" customHeight="1" spans="1:1">
      <c r="A495" s="21"/>
    </row>
    <row r="496" ht="13.5" customHeight="1" spans="1:1">
      <c r="A496" s="21"/>
    </row>
    <row r="497" ht="13.5" customHeight="1" spans="1:1">
      <c r="A497" s="21"/>
    </row>
    <row r="498" ht="13.5" customHeight="1" spans="1:1">
      <c r="A498" s="21"/>
    </row>
    <row r="499" ht="13.5" customHeight="1" spans="1:1">
      <c r="A499" s="21"/>
    </row>
    <row r="500" ht="13.5" customHeight="1" spans="1:1">
      <c r="A500" s="21"/>
    </row>
    <row r="501" ht="13.5" customHeight="1" spans="1:1">
      <c r="A501" s="21"/>
    </row>
    <row r="502" ht="13.5" customHeight="1" spans="1:1">
      <c r="A502" s="21"/>
    </row>
    <row r="503" ht="13.5" customHeight="1" spans="1:1">
      <c r="A503" s="21"/>
    </row>
    <row r="504" ht="13.5" customHeight="1" spans="1:1">
      <c r="A504" s="21"/>
    </row>
    <row r="505" ht="13.5" customHeight="1" spans="1:1">
      <c r="A505" s="21"/>
    </row>
    <row r="506" ht="13.5" customHeight="1" spans="1:1">
      <c r="A506" s="21"/>
    </row>
    <row r="507" ht="13.5" customHeight="1" spans="1:1">
      <c r="A507" s="21"/>
    </row>
    <row r="508" ht="13.5" customHeight="1" spans="1:1">
      <c r="A508" s="21"/>
    </row>
    <row r="509" ht="13.5" customHeight="1" spans="1:1">
      <c r="A509" s="21"/>
    </row>
    <row r="510" ht="13.5" customHeight="1" spans="1:1">
      <c r="A510" s="21"/>
    </row>
    <row r="511" ht="13.5" customHeight="1" spans="1:1">
      <c r="A511" s="21"/>
    </row>
    <row r="512" ht="13.5" customHeight="1" spans="1:1">
      <c r="A512" s="21"/>
    </row>
    <row r="513" ht="13.5" customHeight="1" spans="1:1">
      <c r="A513" s="21"/>
    </row>
    <row r="514" ht="13.5" customHeight="1" spans="1:1">
      <c r="A514" s="21"/>
    </row>
    <row r="515" ht="13.5" customHeight="1" spans="1:1">
      <c r="A515" s="21"/>
    </row>
    <row r="516" ht="13.5" customHeight="1" spans="1:1">
      <c r="A516" s="21"/>
    </row>
    <row r="517" ht="13.5" customHeight="1" spans="1:1">
      <c r="A517" s="21"/>
    </row>
    <row r="518" ht="13.5" customHeight="1" spans="1:1">
      <c r="A518" s="21"/>
    </row>
    <row r="519" ht="13.5" customHeight="1" spans="1:1">
      <c r="A519" s="21"/>
    </row>
    <row r="520" ht="13.5" customHeight="1" spans="1:1">
      <c r="A520" s="21"/>
    </row>
    <row r="521" ht="13.5" customHeight="1" spans="1:1">
      <c r="A521" s="21"/>
    </row>
    <row r="522" ht="13.5" customHeight="1" spans="1:1">
      <c r="A522" s="21"/>
    </row>
    <row r="523" ht="13.5" customHeight="1" spans="1:1">
      <c r="A523" s="21"/>
    </row>
    <row r="524" ht="13.5" customHeight="1" spans="1:1">
      <c r="A524" s="21"/>
    </row>
    <row r="525" ht="13.5" customHeight="1" spans="1:1">
      <c r="A525" s="21"/>
    </row>
    <row r="526" ht="13.5" customHeight="1" spans="1:1">
      <c r="A526" s="21"/>
    </row>
    <row r="527" ht="13.5" customHeight="1" spans="1:1">
      <c r="A527" s="21"/>
    </row>
    <row r="528" ht="13.5" customHeight="1" spans="1:1">
      <c r="A528" s="21"/>
    </row>
    <row r="529" ht="13.5" customHeight="1" spans="1:1">
      <c r="A529" s="21"/>
    </row>
    <row r="530" ht="13.5" customHeight="1" spans="1:1">
      <c r="A530" s="21"/>
    </row>
    <row r="531" ht="13.5" customHeight="1" spans="1:1">
      <c r="A531" s="21"/>
    </row>
    <row r="532" ht="13.5" customHeight="1" spans="1:1">
      <c r="A532" s="21"/>
    </row>
    <row r="533" ht="13.5" customHeight="1" spans="1:1">
      <c r="A533" s="21"/>
    </row>
    <row r="534" ht="13.5" customHeight="1" spans="1:1">
      <c r="A534" s="21"/>
    </row>
    <row r="535" ht="13.5" customHeight="1" spans="1:1">
      <c r="A535" s="21"/>
    </row>
    <row r="536" ht="13.5" customHeight="1" spans="1:1">
      <c r="A536" s="21"/>
    </row>
    <row r="537" ht="13.5" customHeight="1" spans="1:1">
      <c r="A537" s="21"/>
    </row>
    <row r="538" ht="13.5" customHeight="1" spans="1:1">
      <c r="A538" s="21"/>
    </row>
    <row r="539" ht="13.5" customHeight="1" spans="1:1">
      <c r="A539" s="21"/>
    </row>
    <row r="540" ht="13.5" customHeight="1" spans="1:1">
      <c r="A540" s="21"/>
    </row>
    <row r="541" ht="13.5" customHeight="1" spans="1:1">
      <c r="A541" s="21"/>
    </row>
    <row r="542" ht="13.5" customHeight="1" spans="1:1">
      <c r="A542" s="21"/>
    </row>
    <row r="543" ht="13.5" customHeight="1" spans="1:1">
      <c r="A543" s="21"/>
    </row>
    <row r="544" ht="13.5" customHeight="1" spans="1:1">
      <c r="A544" s="21"/>
    </row>
    <row r="545" ht="13.5" customHeight="1" spans="1:1">
      <c r="A545" s="21"/>
    </row>
    <row r="546" ht="13.5" customHeight="1" spans="1:1">
      <c r="A546" s="21"/>
    </row>
    <row r="547" ht="13.5" customHeight="1" spans="1:1">
      <c r="A547" s="21"/>
    </row>
    <row r="548" ht="13.5" customHeight="1" spans="1:1">
      <c r="A548" s="21"/>
    </row>
    <row r="549" ht="13.5" customHeight="1" spans="1:1">
      <c r="A549" s="21"/>
    </row>
    <row r="550" ht="13.5" customHeight="1" spans="1:1">
      <c r="A550" s="21"/>
    </row>
    <row r="551" ht="13.5" customHeight="1" spans="1:1">
      <c r="A551" s="21"/>
    </row>
    <row r="552" ht="13.5" customHeight="1" spans="1:1">
      <c r="A552" s="21"/>
    </row>
    <row r="553" ht="13.5" customHeight="1" spans="1:1">
      <c r="A553" s="21"/>
    </row>
    <row r="554" ht="13.5" customHeight="1" spans="1:1">
      <c r="A554" s="21"/>
    </row>
    <row r="555" ht="13.5" customHeight="1" spans="1:1">
      <c r="A555" s="21"/>
    </row>
    <row r="556" ht="13.5" customHeight="1" spans="1:1">
      <c r="A556" s="21"/>
    </row>
    <row r="557" ht="13.5" customHeight="1" spans="1:1">
      <c r="A557" s="21"/>
    </row>
    <row r="558" ht="13.5" customHeight="1" spans="1:1">
      <c r="A558" s="21"/>
    </row>
    <row r="559" ht="13.5" customHeight="1" spans="1:1">
      <c r="A559" s="21"/>
    </row>
    <row r="560" ht="13.5" customHeight="1" spans="1:1">
      <c r="A560" s="21"/>
    </row>
    <row r="561" ht="13.5" customHeight="1" spans="1:1">
      <c r="A561" s="21"/>
    </row>
    <row r="562" ht="13.5" customHeight="1" spans="1:1">
      <c r="A562" s="21"/>
    </row>
    <row r="563" ht="13.5" customHeight="1" spans="1:1">
      <c r="A563" s="21"/>
    </row>
    <row r="564" ht="13.5" customHeight="1" spans="1:1">
      <c r="A564" s="21"/>
    </row>
    <row r="565" ht="13.5" customHeight="1" spans="1:1">
      <c r="A565" s="21"/>
    </row>
    <row r="566" ht="13.5" customHeight="1" spans="1:1">
      <c r="A566" s="21"/>
    </row>
    <row r="567" ht="13.5" customHeight="1" spans="1:1">
      <c r="A567" s="21"/>
    </row>
    <row r="568" ht="13.5" customHeight="1" spans="1:1">
      <c r="A568" s="21"/>
    </row>
    <row r="569" ht="13.5" customHeight="1" spans="1:1">
      <c r="A569" s="21"/>
    </row>
    <row r="570" ht="13.5" customHeight="1" spans="1:1">
      <c r="A570" s="21"/>
    </row>
    <row r="571" ht="13.5" customHeight="1" spans="1:1">
      <c r="A571" s="21"/>
    </row>
    <row r="572" ht="13.5" customHeight="1" spans="1:1">
      <c r="A572" s="21"/>
    </row>
    <row r="573" ht="13.5" customHeight="1" spans="1:1">
      <c r="A573" s="21"/>
    </row>
    <row r="574" ht="13.5" customHeight="1" spans="1:1">
      <c r="A574" s="21"/>
    </row>
    <row r="575" ht="13.5" customHeight="1" spans="1:1">
      <c r="A575" s="21"/>
    </row>
    <row r="576" ht="13.5" customHeight="1" spans="1:1">
      <c r="A576" s="21"/>
    </row>
    <row r="577" ht="13.5" customHeight="1" spans="1:1">
      <c r="A577" s="21"/>
    </row>
    <row r="578" ht="13.5" customHeight="1" spans="1:1">
      <c r="A578" s="21"/>
    </row>
    <row r="579" ht="13.5" customHeight="1" spans="1:1">
      <c r="A579" s="21"/>
    </row>
    <row r="580" ht="13.5" customHeight="1" spans="1:1">
      <c r="A580" s="21"/>
    </row>
    <row r="581" ht="13.5" customHeight="1" spans="1:1">
      <c r="A581" s="21"/>
    </row>
    <row r="582" ht="13.5" customHeight="1" spans="1:1">
      <c r="A582" s="21"/>
    </row>
    <row r="583" ht="13.5" customHeight="1" spans="1:1">
      <c r="A583" s="21"/>
    </row>
    <row r="584" ht="13.5" customHeight="1" spans="1:1">
      <c r="A584" s="21"/>
    </row>
    <row r="585" ht="13.5" customHeight="1" spans="1:1">
      <c r="A585" s="21"/>
    </row>
    <row r="586" ht="13.5" customHeight="1" spans="1:1">
      <c r="A586" s="21"/>
    </row>
    <row r="587" ht="13.5" customHeight="1" spans="1:1">
      <c r="A587" s="21"/>
    </row>
    <row r="588" ht="13.5" customHeight="1" spans="1:1">
      <c r="A588" s="21"/>
    </row>
    <row r="589" ht="13.5" customHeight="1" spans="1:1">
      <c r="A589" s="21"/>
    </row>
    <row r="590" ht="13.5" customHeight="1" spans="1:1">
      <c r="A590" s="21"/>
    </row>
    <row r="591" ht="13.5" customHeight="1" spans="1:1">
      <c r="A591" s="21"/>
    </row>
    <row r="592" ht="13.5" customHeight="1" spans="1:1">
      <c r="A592" s="21"/>
    </row>
    <row r="593" ht="13.5" customHeight="1" spans="1:1">
      <c r="A593" s="21"/>
    </row>
    <row r="594" ht="13.5" customHeight="1" spans="1:1">
      <c r="A594" s="21"/>
    </row>
    <row r="595" ht="13.5" customHeight="1" spans="1:1">
      <c r="A595" s="21"/>
    </row>
    <row r="596" ht="13.5" customHeight="1" spans="1:1">
      <c r="A596" s="21"/>
    </row>
    <row r="597" ht="13.5" customHeight="1" spans="1:1">
      <c r="A597" s="21"/>
    </row>
    <row r="598" ht="13.5" customHeight="1" spans="1:1">
      <c r="A598" s="21"/>
    </row>
    <row r="599" ht="13.5" customHeight="1" spans="1:1">
      <c r="A599" s="21"/>
    </row>
    <row r="600" ht="13.5" customHeight="1" spans="1:1">
      <c r="A600" s="21"/>
    </row>
    <row r="601" ht="13.5" customHeight="1" spans="1:1">
      <c r="A601" s="21"/>
    </row>
    <row r="602" ht="13.5" customHeight="1" spans="1:1">
      <c r="A602" s="21"/>
    </row>
    <row r="603" ht="13.5" customHeight="1" spans="1:1">
      <c r="A603" s="21"/>
    </row>
    <row r="604" ht="13.5" customHeight="1" spans="1:1">
      <c r="A604" s="21"/>
    </row>
    <row r="605" ht="13.5" customHeight="1" spans="1:1">
      <c r="A605" s="21"/>
    </row>
    <row r="606" ht="13.5" customHeight="1" spans="1:1">
      <c r="A606" s="21"/>
    </row>
    <row r="607" ht="13.5" customHeight="1" spans="1:1">
      <c r="A607" s="21"/>
    </row>
    <row r="608" ht="13.5" customHeight="1" spans="1:1">
      <c r="A608" s="21"/>
    </row>
    <row r="609" ht="13.5" customHeight="1" spans="1:1">
      <c r="A609" s="21"/>
    </row>
    <row r="610" ht="13.5" customHeight="1" spans="1:1">
      <c r="A610" s="21"/>
    </row>
    <row r="611" ht="13.5" customHeight="1" spans="1:1">
      <c r="A611" s="21"/>
    </row>
    <row r="612" ht="13.5" customHeight="1" spans="1:1">
      <c r="A612" s="21"/>
    </row>
    <row r="613" ht="13.5" customHeight="1" spans="1:1">
      <c r="A613" s="21"/>
    </row>
    <row r="614" ht="13.5" customHeight="1" spans="1:1">
      <c r="A614" s="21"/>
    </row>
    <row r="615" ht="13.5" customHeight="1" spans="1:1">
      <c r="A615" s="21"/>
    </row>
    <row r="616" ht="13.5" customHeight="1" spans="1:1">
      <c r="A616" s="21"/>
    </row>
    <row r="617" ht="13.5" customHeight="1" spans="1:1">
      <c r="A617" s="21"/>
    </row>
    <row r="618" ht="13.5" customHeight="1" spans="1:1">
      <c r="A618" s="21"/>
    </row>
    <row r="619" ht="13.5" customHeight="1" spans="1:1">
      <c r="A619" s="21"/>
    </row>
    <row r="620" ht="13.5" customHeight="1" spans="1:1">
      <c r="A620" s="21"/>
    </row>
    <row r="621" ht="13.5" customHeight="1" spans="1:1">
      <c r="A621" s="21"/>
    </row>
    <row r="622" ht="13.5" customHeight="1" spans="1:1">
      <c r="A622" s="21"/>
    </row>
    <row r="623" ht="13.5" customHeight="1" spans="1:1">
      <c r="A623" s="21"/>
    </row>
    <row r="624" ht="13.5" customHeight="1" spans="1:1">
      <c r="A624" s="21"/>
    </row>
    <row r="625" ht="13.5" customHeight="1" spans="1:1">
      <c r="A625" s="21"/>
    </row>
    <row r="626" ht="13.5" customHeight="1" spans="1:1">
      <c r="A626" s="21"/>
    </row>
    <row r="627" ht="13.5" customHeight="1" spans="1:1">
      <c r="A627" s="21"/>
    </row>
    <row r="628" ht="13.5" customHeight="1" spans="1:1">
      <c r="A628" s="21"/>
    </row>
    <row r="629" ht="13.5" customHeight="1" spans="1:1">
      <c r="A629" s="21"/>
    </row>
    <row r="630" ht="13.5" customHeight="1" spans="1:1">
      <c r="A630" s="21"/>
    </row>
    <row r="631" ht="13.5" customHeight="1" spans="1:1">
      <c r="A631" s="21"/>
    </row>
    <row r="632" ht="13.5" customHeight="1" spans="1:1">
      <c r="A632" s="21"/>
    </row>
    <row r="633" ht="13.5" customHeight="1" spans="1:1">
      <c r="A633" s="21"/>
    </row>
    <row r="634" ht="13.5" customHeight="1" spans="1:1">
      <c r="A634" s="21"/>
    </row>
    <row r="635" ht="13.5" customHeight="1" spans="1:1">
      <c r="A635" s="21"/>
    </row>
    <row r="636" ht="13.5" customHeight="1" spans="1:1">
      <c r="A636" s="21"/>
    </row>
    <row r="637" ht="13.5" customHeight="1" spans="1:1">
      <c r="A637" s="21"/>
    </row>
    <row r="638" ht="13.5" customHeight="1" spans="1:1">
      <c r="A638" s="21"/>
    </row>
    <row r="639" ht="13.5" customHeight="1" spans="1:1">
      <c r="A639" s="21"/>
    </row>
    <row r="640" ht="13.5" customHeight="1" spans="1:1">
      <c r="A640" s="21"/>
    </row>
    <row r="641" ht="13.5" customHeight="1" spans="1:1">
      <c r="A641" s="21"/>
    </row>
    <row r="642" ht="13.5" customHeight="1" spans="1:1">
      <c r="A642" s="21"/>
    </row>
    <row r="643" ht="13.5" customHeight="1" spans="1:1">
      <c r="A643" s="21"/>
    </row>
    <row r="644" ht="13.5" customHeight="1" spans="1:1">
      <c r="A644" s="21"/>
    </row>
    <row r="645" ht="13.5" customHeight="1" spans="1:1">
      <c r="A645" s="21"/>
    </row>
    <row r="646" ht="13.5" customHeight="1" spans="1:1">
      <c r="A646" s="21"/>
    </row>
    <row r="647" ht="13.5" customHeight="1" spans="1:1">
      <c r="A647" s="21"/>
    </row>
    <row r="648" ht="13.5" customHeight="1" spans="1:1">
      <c r="A648" s="21"/>
    </row>
    <row r="649" ht="13.5" customHeight="1" spans="1:1">
      <c r="A649" s="21"/>
    </row>
    <row r="650" ht="13.5" customHeight="1" spans="1:1">
      <c r="A650" s="21"/>
    </row>
    <row r="651" ht="13.5" customHeight="1" spans="1:1">
      <c r="A651" s="21"/>
    </row>
    <row r="652" ht="13.5" customHeight="1" spans="1:1">
      <c r="A652" s="21"/>
    </row>
    <row r="653" ht="13.5" customHeight="1" spans="1:1">
      <c r="A653" s="21"/>
    </row>
    <row r="654" ht="13.5" customHeight="1" spans="1:1">
      <c r="A654" s="21"/>
    </row>
    <row r="655" ht="13.5" customHeight="1" spans="1:1">
      <c r="A655" s="21"/>
    </row>
    <row r="656" ht="13.5" customHeight="1" spans="1:1">
      <c r="A656" s="21"/>
    </row>
    <row r="657" ht="13.5" customHeight="1" spans="1:1">
      <c r="A657" s="21"/>
    </row>
    <row r="658" ht="13.5" customHeight="1" spans="1:1">
      <c r="A658" s="21"/>
    </row>
    <row r="659" ht="13.5" customHeight="1" spans="1:1">
      <c r="A659" s="21"/>
    </row>
    <row r="660" ht="13.5" customHeight="1" spans="1:1">
      <c r="A660" s="21"/>
    </row>
    <row r="661" ht="13.5" customHeight="1" spans="1:1">
      <c r="A661" s="21"/>
    </row>
    <row r="662" ht="13.5" customHeight="1" spans="1:1">
      <c r="A662" s="21"/>
    </row>
    <row r="663" ht="13.5" customHeight="1" spans="1:1">
      <c r="A663" s="21"/>
    </row>
    <row r="664" ht="13.5" customHeight="1" spans="1:1">
      <c r="A664" s="21"/>
    </row>
    <row r="665" ht="13.5" customHeight="1" spans="1:1">
      <c r="A665" s="21"/>
    </row>
    <row r="666" ht="13.5" customHeight="1" spans="1:1">
      <c r="A666" s="21"/>
    </row>
    <row r="667" ht="13.5" customHeight="1" spans="1:1">
      <c r="A667" s="21"/>
    </row>
    <row r="668" ht="13.5" customHeight="1" spans="1:1">
      <c r="A668" s="21"/>
    </row>
    <row r="669" ht="13.5" customHeight="1" spans="1:1">
      <c r="A669" s="21"/>
    </row>
    <row r="670" ht="13.5" customHeight="1" spans="1:1">
      <c r="A670" s="21"/>
    </row>
    <row r="671" ht="13.5" customHeight="1" spans="1:1">
      <c r="A671" s="21"/>
    </row>
    <row r="672" ht="13.5" customHeight="1" spans="1:1">
      <c r="A672" s="21"/>
    </row>
    <row r="673" ht="13.5" customHeight="1" spans="1:1">
      <c r="A673" s="21"/>
    </row>
    <row r="674" ht="13.5" customHeight="1" spans="1:1">
      <c r="A674" s="21"/>
    </row>
    <row r="675" ht="13.5" customHeight="1" spans="1:1">
      <c r="A675" s="21"/>
    </row>
    <row r="676" ht="13.5" customHeight="1" spans="1:1">
      <c r="A676" s="21"/>
    </row>
    <row r="677" ht="13.5" customHeight="1" spans="1:1">
      <c r="A677" s="21"/>
    </row>
    <row r="678" ht="13.5" customHeight="1" spans="1:1">
      <c r="A678" s="21"/>
    </row>
    <row r="679" ht="13.5" customHeight="1" spans="1:1">
      <c r="A679" s="21"/>
    </row>
    <row r="680" ht="13.5" customHeight="1" spans="1:1">
      <c r="A680" s="21"/>
    </row>
    <row r="681" ht="13.5" customHeight="1" spans="1:1">
      <c r="A681" s="21"/>
    </row>
    <row r="682" ht="13.5" customHeight="1" spans="1:1">
      <c r="A682" s="21"/>
    </row>
    <row r="683" ht="13.5" customHeight="1" spans="1:1">
      <c r="A683" s="21"/>
    </row>
    <row r="684" ht="13.5" customHeight="1" spans="1:1">
      <c r="A684" s="21"/>
    </row>
    <row r="685" ht="13.5" customHeight="1" spans="1:1">
      <c r="A685" s="21"/>
    </row>
    <row r="686" ht="13.5" customHeight="1" spans="1:1">
      <c r="A686" s="21"/>
    </row>
    <row r="687" ht="13.5" customHeight="1" spans="1:1">
      <c r="A687" s="21"/>
    </row>
    <row r="688" ht="13.5" customHeight="1" spans="1:1">
      <c r="A688" s="21"/>
    </row>
    <row r="689" ht="13.5" customHeight="1" spans="1:1">
      <c r="A689" s="21"/>
    </row>
    <row r="690" ht="13.5" customHeight="1" spans="1:1">
      <c r="A690" s="21"/>
    </row>
    <row r="691" ht="13.5" customHeight="1" spans="1:1">
      <c r="A691" s="21"/>
    </row>
    <row r="692" ht="13.5" customHeight="1" spans="1:1">
      <c r="A692" s="21"/>
    </row>
    <row r="693" ht="13.5" customHeight="1" spans="1:1">
      <c r="A693" s="21"/>
    </row>
    <row r="694" ht="13.5" customHeight="1" spans="1:1">
      <c r="A694" s="21"/>
    </row>
    <row r="695" ht="13.5" customHeight="1" spans="1:1">
      <c r="A695" s="21"/>
    </row>
    <row r="696" ht="13.5" customHeight="1" spans="1:1">
      <c r="A696" s="21"/>
    </row>
    <row r="697" ht="13.5" customHeight="1" spans="1:1">
      <c r="A697" s="21"/>
    </row>
    <row r="698" ht="13.5" customHeight="1" spans="1:1">
      <c r="A698" s="21"/>
    </row>
    <row r="699" ht="13.5" customHeight="1" spans="1:1">
      <c r="A699" s="21"/>
    </row>
    <row r="700" ht="13.5" customHeight="1" spans="1:1">
      <c r="A700" s="21"/>
    </row>
    <row r="701" ht="13.5" customHeight="1" spans="1:1">
      <c r="A701" s="21"/>
    </row>
    <row r="702" ht="13.5" customHeight="1" spans="1:1">
      <c r="A702" s="21"/>
    </row>
    <row r="703" ht="13.5" customHeight="1" spans="1:1">
      <c r="A703" s="21"/>
    </row>
    <row r="704" ht="13.5" customHeight="1" spans="1:1">
      <c r="A704" s="21"/>
    </row>
    <row r="705" ht="13.5" customHeight="1" spans="1:1">
      <c r="A705" s="21"/>
    </row>
    <row r="706" ht="13.5" customHeight="1" spans="1:1">
      <c r="A706" s="21"/>
    </row>
    <row r="707" ht="13.5" customHeight="1" spans="1:1">
      <c r="A707" s="21"/>
    </row>
    <row r="708" ht="13.5" customHeight="1" spans="1:1">
      <c r="A708" s="21"/>
    </row>
    <row r="709" ht="13.5" customHeight="1" spans="1:1">
      <c r="A709" s="21"/>
    </row>
    <row r="710" ht="13.5" customHeight="1" spans="1:1">
      <c r="A710" s="21"/>
    </row>
    <row r="711" ht="13.5" customHeight="1" spans="1:1">
      <c r="A711" s="21"/>
    </row>
    <row r="712" ht="13.5" customHeight="1" spans="1:1">
      <c r="A712" s="21"/>
    </row>
    <row r="713" ht="13.5" customHeight="1" spans="1:1">
      <c r="A713" s="21"/>
    </row>
    <row r="714" ht="13.5" customHeight="1" spans="1:1">
      <c r="A714" s="21"/>
    </row>
    <row r="715" ht="13.5" customHeight="1" spans="1:1">
      <c r="A715" s="21"/>
    </row>
    <row r="716" ht="13.5" customHeight="1" spans="1:1">
      <c r="A716" s="21"/>
    </row>
    <row r="717" ht="13.5" customHeight="1" spans="1:1">
      <c r="A717" s="21"/>
    </row>
    <row r="718" ht="13.5" customHeight="1" spans="1:1">
      <c r="A718" s="21"/>
    </row>
    <row r="719" ht="13.5" customHeight="1" spans="1:1">
      <c r="A719" s="21"/>
    </row>
    <row r="720" ht="13.5" customHeight="1" spans="1:1">
      <c r="A720" s="21"/>
    </row>
    <row r="721" ht="13.5" customHeight="1" spans="1:1">
      <c r="A721" s="21"/>
    </row>
    <row r="722" ht="13.5" customHeight="1" spans="1:1">
      <c r="A722" s="21"/>
    </row>
    <row r="723" ht="13.5" customHeight="1" spans="1:1">
      <c r="A723" s="21"/>
    </row>
    <row r="724" ht="13.5" customHeight="1" spans="1:1">
      <c r="A724" s="21"/>
    </row>
    <row r="725" ht="13.5" customHeight="1" spans="1:1">
      <c r="A725" s="21"/>
    </row>
    <row r="726" ht="13.5" customHeight="1" spans="1:1">
      <c r="A726" s="21"/>
    </row>
    <row r="727" ht="13.5" customHeight="1" spans="1:1">
      <c r="A727" s="21"/>
    </row>
    <row r="728" ht="13.5" customHeight="1" spans="1:1">
      <c r="A728" s="21"/>
    </row>
    <row r="729" ht="13.5" customHeight="1" spans="1:1">
      <c r="A729" s="21"/>
    </row>
    <row r="730" ht="13.5" customHeight="1" spans="1:1">
      <c r="A730" s="21"/>
    </row>
    <row r="731" ht="13.5" customHeight="1" spans="1:1">
      <c r="A731" s="21"/>
    </row>
    <row r="732" ht="13.5" customHeight="1" spans="1:1">
      <c r="A732" s="21"/>
    </row>
    <row r="733" ht="13.5" customHeight="1" spans="1:1">
      <c r="A733" s="21"/>
    </row>
    <row r="734" ht="13.5" customHeight="1" spans="1:1">
      <c r="A734" s="21"/>
    </row>
    <row r="735" ht="13.5" customHeight="1" spans="1:1">
      <c r="A735" s="21"/>
    </row>
    <row r="736" ht="13.5" customHeight="1" spans="1:1">
      <c r="A736" s="21"/>
    </row>
    <row r="737" ht="13.5" customHeight="1" spans="1:1">
      <c r="A737" s="21"/>
    </row>
    <row r="738" ht="13.5" customHeight="1" spans="1:1">
      <c r="A738" s="21"/>
    </row>
    <row r="739" ht="13.5" customHeight="1" spans="1:1">
      <c r="A739" s="21"/>
    </row>
    <row r="740" ht="13.5" customHeight="1" spans="1:1">
      <c r="A740" s="21"/>
    </row>
    <row r="741" ht="13.5" customHeight="1" spans="1:1">
      <c r="A741" s="21"/>
    </row>
    <row r="742" ht="13.5" customHeight="1" spans="1:1">
      <c r="A742" s="21"/>
    </row>
    <row r="743" ht="13.5" customHeight="1" spans="1:1">
      <c r="A743" s="21"/>
    </row>
    <row r="744" ht="13.5" customHeight="1" spans="1:1">
      <c r="A744" s="21"/>
    </row>
    <row r="745" ht="13.5" customHeight="1" spans="1:1">
      <c r="A745" s="21"/>
    </row>
    <row r="746" ht="13.5" customHeight="1" spans="1:1">
      <c r="A746" s="21"/>
    </row>
    <row r="747" ht="13.5" customHeight="1" spans="1:1">
      <c r="A747" s="21"/>
    </row>
    <row r="748" ht="13.5" customHeight="1" spans="1:1">
      <c r="A748" s="21"/>
    </row>
    <row r="749" ht="13.5" customHeight="1" spans="1:1">
      <c r="A749" s="21"/>
    </row>
    <row r="750" ht="13.5" customHeight="1" spans="1:1">
      <c r="A750" s="21"/>
    </row>
    <row r="751" ht="13.5" customHeight="1" spans="1:1">
      <c r="A751" s="21"/>
    </row>
    <row r="752" ht="13.5" customHeight="1" spans="1:1">
      <c r="A752" s="21"/>
    </row>
    <row r="753" ht="13.5" customHeight="1" spans="1:1">
      <c r="A753" s="21"/>
    </row>
    <row r="754" ht="13.5" customHeight="1" spans="1:1">
      <c r="A754" s="21"/>
    </row>
    <row r="755" ht="13.5" customHeight="1" spans="1:1">
      <c r="A755" s="21"/>
    </row>
    <row r="756" ht="13.5" customHeight="1" spans="1:1">
      <c r="A756" s="21"/>
    </row>
    <row r="757" ht="13.5" customHeight="1" spans="1:1">
      <c r="A757" s="21"/>
    </row>
    <row r="758" ht="13.5" customHeight="1" spans="1:1">
      <c r="A758" s="21"/>
    </row>
    <row r="759" ht="13.5" customHeight="1" spans="1:1">
      <c r="A759" s="21"/>
    </row>
    <row r="760" ht="13.5" customHeight="1" spans="1:1">
      <c r="A760" s="21"/>
    </row>
    <row r="761" ht="13.5" customHeight="1" spans="1:1">
      <c r="A761" s="21"/>
    </row>
    <row r="762" ht="13.5" customHeight="1" spans="1:1">
      <c r="A762" s="21"/>
    </row>
    <row r="763" ht="13.5" customHeight="1" spans="1:1">
      <c r="A763" s="21"/>
    </row>
    <row r="764" ht="13.5" customHeight="1" spans="1:1">
      <c r="A764" s="21"/>
    </row>
    <row r="765" ht="13.5" customHeight="1" spans="1:1">
      <c r="A765" s="21"/>
    </row>
    <row r="766" ht="13.5" customHeight="1" spans="1:1">
      <c r="A766" s="21"/>
    </row>
    <row r="767" ht="13.5" customHeight="1" spans="1:1">
      <c r="A767" s="21"/>
    </row>
    <row r="768" ht="13.5" customHeight="1" spans="1:1">
      <c r="A768" s="21"/>
    </row>
    <row r="769" ht="13.5" customHeight="1" spans="1:1">
      <c r="A769" s="21"/>
    </row>
    <row r="770" ht="13.5" customHeight="1" spans="1:1">
      <c r="A770" s="21"/>
    </row>
    <row r="771" ht="13.5" customHeight="1" spans="1:1">
      <c r="A771" s="21"/>
    </row>
    <row r="772" ht="13.5" customHeight="1" spans="1:1">
      <c r="A772" s="21"/>
    </row>
    <row r="773" ht="13.5" customHeight="1" spans="1:1">
      <c r="A773" s="21"/>
    </row>
    <row r="774" ht="13.5" customHeight="1" spans="1:1">
      <c r="A774" s="21"/>
    </row>
    <row r="775" ht="13.5" customHeight="1" spans="1:1">
      <c r="A775" s="21"/>
    </row>
    <row r="776" ht="13.5" customHeight="1" spans="1:1">
      <c r="A776" s="21"/>
    </row>
    <row r="777" ht="13.5" customHeight="1" spans="1:1">
      <c r="A777" s="21"/>
    </row>
    <row r="778" ht="13.5" customHeight="1" spans="1:1">
      <c r="A778" s="21"/>
    </row>
    <row r="779" ht="13.5" customHeight="1" spans="1:1">
      <c r="A779" s="21"/>
    </row>
    <row r="780" ht="13.5" customHeight="1" spans="1:1">
      <c r="A780" s="21"/>
    </row>
    <row r="781" ht="13.5" customHeight="1" spans="1:1">
      <c r="A781" s="21"/>
    </row>
    <row r="782" ht="13.5" customHeight="1" spans="1:1">
      <c r="A782" s="21"/>
    </row>
    <row r="783" ht="13.5" customHeight="1" spans="1:1">
      <c r="A783" s="21"/>
    </row>
    <row r="784" ht="13.5" customHeight="1" spans="1:1">
      <c r="A784" s="21"/>
    </row>
    <row r="785" ht="13.5" customHeight="1" spans="1:1">
      <c r="A785" s="21"/>
    </row>
    <row r="786" ht="13.5" customHeight="1" spans="1:1">
      <c r="A786" s="21"/>
    </row>
    <row r="787" ht="13.5" customHeight="1" spans="1:1">
      <c r="A787" s="21"/>
    </row>
    <row r="788" ht="13.5" customHeight="1" spans="1:1">
      <c r="A788" s="21"/>
    </row>
    <row r="789" ht="13.5" customHeight="1" spans="1:1">
      <c r="A789" s="21"/>
    </row>
    <row r="790" ht="13.5" customHeight="1" spans="1:1">
      <c r="A790" s="21"/>
    </row>
    <row r="791" ht="13.5" customHeight="1" spans="1:1">
      <c r="A791" s="21"/>
    </row>
    <row r="792" ht="13.5" customHeight="1" spans="1:1">
      <c r="A792" s="21"/>
    </row>
    <row r="793" ht="13.5" customHeight="1" spans="1:1">
      <c r="A793" s="21"/>
    </row>
    <row r="794" ht="13.5" customHeight="1" spans="1:1">
      <c r="A794" s="21"/>
    </row>
    <row r="795" ht="13.5" customHeight="1" spans="1:1">
      <c r="A795" s="21"/>
    </row>
    <row r="796" ht="13.5" customHeight="1" spans="1:1">
      <c r="A796" s="21"/>
    </row>
    <row r="797" ht="13.5" customHeight="1" spans="1:1">
      <c r="A797" s="21"/>
    </row>
    <row r="798" ht="13.5" customHeight="1" spans="1:1">
      <c r="A798" s="21"/>
    </row>
    <row r="799" ht="13.5" customHeight="1" spans="1:1">
      <c r="A799" s="21"/>
    </row>
    <row r="800" ht="13.5" customHeight="1" spans="1:1">
      <c r="A800" s="21"/>
    </row>
    <row r="801" ht="13.5" customHeight="1" spans="1:1">
      <c r="A801" s="21"/>
    </row>
    <row r="802" ht="13.5" customHeight="1" spans="1:1">
      <c r="A802" s="21"/>
    </row>
    <row r="803" ht="13.5" customHeight="1" spans="1:1">
      <c r="A803" s="21"/>
    </row>
    <row r="804" ht="13.5" customHeight="1" spans="1:1">
      <c r="A804" s="21"/>
    </row>
    <row r="805" ht="13.5" customHeight="1" spans="1:1">
      <c r="A805" s="21"/>
    </row>
    <row r="806" ht="13.5" customHeight="1" spans="1:1">
      <c r="A806" s="21"/>
    </row>
    <row r="807" ht="13.5" customHeight="1" spans="1:1">
      <c r="A807" s="21"/>
    </row>
    <row r="808" ht="13.5" customHeight="1" spans="1:1">
      <c r="A808" s="21"/>
    </row>
    <row r="809" ht="13.5" customHeight="1" spans="1:1">
      <c r="A809" s="21"/>
    </row>
    <row r="810" ht="13.5" customHeight="1" spans="1:1">
      <c r="A810" s="21"/>
    </row>
    <row r="811" ht="13.5" customHeight="1" spans="1:1">
      <c r="A811" s="21"/>
    </row>
    <row r="812" ht="13.5" customHeight="1" spans="1:1">
      <c r="A812" s="21"/>
    </row>
    <row r="813" ht="13.5" customHeight="1" spans="1:1">
      <c r="A813" s="21"/>
    </row>
    <row r="814" ht="13.5" customHeight="1" spans="1:1">
      <c r="A814" s="21"/>
    </row>
    <row r="815" ht="13.5" customHeight="1" spans="1:1">
      <c r="A815" s="21"/>
    </row>
    <row r="816" ht="13.5" customHeight="1" spans="1:1">
      <c r="A816" s="21"/>
    </row>
    <row r="817" ht="13.5" customHeight="1" spans="1:1">
      <c r="A817" s="21"/>
    </row>
    <row r="818" ht="13.5" customHeight="1" spans="1:1">
      <c r="A818" s="21"/>
    </row>
    <row r="819" ht="13.5" customHeight="1" spans="1:1">
      <c r="A819" s="21"/>
    </row>
    <row r="820" ht="13.5" customHeight="1" spans="1:1">
      <c r="A820" s="21"/>
    </row>
    <row r="821" ht="13.5" customHeight="1" spans="1:1">
      <c r="A821" s="21"/>
    </row>
    <row r="822" ht="13.5" customHeight="1" spans="1:1">
      <c r="A822" s="21"/>
    </row>
    <row r="823" ht="13.5" customHeight="1" spans="1:1">
      <c r="A823" s="21"/>
    </row>
    <row r="824" ht="13.5" customHeight="1" spans="1:1">
      <c r="A824" s="21"/>
    </row>
    <row r="825" ht="13.5" customHeight="1" spans="1:1">
      <c r="A825" s="21"/>
    </row>
    <row r="826" ht="13.5" customHeight="1" spans="1:1">
      <c r="A826" s="21"/>
    </row>
    <row r="827" ht="13.5" customHeight="1" spans="1:1">
      <c r="A827" s="21"/>
    </row>
    <row r="828" ht="13.5" customHeight="1" spans="1:1">
      <c r="A828" s="21"/>
    </row>
    <row r="829" ht="13.5" customHeight="1" spans="1:1">
      <c r="A829" s="21"/>
    </row>
    <row r="830" ht="13.5" customHeight="1" spans="1:1">
      <c r="A830" s="21"/>
    </row>
    <row r="831" ht="13.5" customHeight="1" spans="1:1">
      <c r="A831" s="21"/>
    </row>
    <row r="832" ht="13.5" customHeight="1" spans="1:1">
      <c r="A832" s="21"/>
    </row>
    <row r="833" ht="13.5" customHeight="1" spans="1:1">
      <c r="A833" s="21"/>
    </row>
    <row r="834" ht="13.5" customHeight="1" spans="1:1">
      <c r="A834" s="21"/>
    </row>
    <row r="835" ht="13.5" customHeight="1" spans="1:1">
      <c r="A835" s="21"/>
    </row>
    <row r="836" ht="13.5" customHeight="1" spans="1:1">
      <c r="A836" s="21"/>
    </row>
    <row r="837" ht="13.5" customHeight="1" spans="1:1">
      <c r="A837" s="21"/>
    </row>
    <row r="838" ht="13.5" customHeight="1" spans="1:1">
      <c r="A838" s="21"/>
    </row>
    <row r="839" ht="13.5" customHeight="1" spans="1:1">
      <c r="A839" s="21"/>
    </row>
    <row r="840" ht="13.5" customHeight="1" spans="1:1">
      <c r="A840" s="21"/>
    </row>
    <row r="841" ht="13.5" customHeight="1" spans="1:1">
      <c r="A841" s="21"/>
    </row>
    <row r="842" ht="13.5" customHeight="1" spans="1:1">
      <c r="A842" s="21"/>
    </row>
    <row r="843" ht="13.5" customHeight="1" spans="1:1">
      <c r="A843" s="21"/>
    </row>
    <row r="844" ht="13.5" customHeight="1" spans="1:1">
      <c r="A844" s="21"/>
    </row>
    <row r="845" ht="13.5" customHeight="1" spans="1:1">
      <c r="A845" s="21"/>
    </row>
    <row r="846" ht="13.5" customHeight="1" spans="1:1">
      <c r="A846" s="21"/>
    </row>
    <row r="847" ht="13.5" customHeight="1" spans="1:1">
      <c r="A847" s="21"/>
    </row>
    <row r="848" ht="13.5" customHeight="1" spans="1:1">
      <c r="A848" s="21"/>
    </row>
    <row r="849" ht="13.5" customHeight="1" spans="1:1">
      <c r="A849" s="21"/>
    </row>
    <row r="850" ht="13.5" customHeight="1" spans="1:1">
      <c r="A850" s="21"/>
    </row>
    <row r="851" ht="13.5" customHeight="1" spans="1:1">
      <c r="A851" s="21"/>
    </row>
    <row r="852" ht="13.5" customHeight="1" spans="1:1">
      <c r="A852" s="21"/>
    </row>
    <row r="853" ht="13.5" customHeight="1" spans="1:1">
      <c r="A853" s="21"/>
    </row>
    <row r="854" ht="13.5" customHeight="1" spans="1:1">
      <c r="A854" s="21"/>
    </row>
    <row r="855" ht="13.5" customHeight="1" spans="1:1">
      <c r="A855" s="21"/>
    </row>
    <row r="856" ht="13.5" customHeight="1" spans="1:1">
      <c r="A856" s="21"/>
    </row>
    <row r="857" ht="13.5" customHeight="1" spans="1:1">
      <c r="A857" s="21"/>
    </row>
    <row r="858" ht="13.5" customHeight="1" spans="1:1">
      <c r="A858" s="21"/>
    </row>
    <row r="859" ht="13.5" customHeight="1" spans="1:1">
      <c r="A859" s="21"/>
    </row>
    <row r="860" ht="13.5" customHeight="1" spans="1:1">
      <c r="A860" s="21"/>
    </row>
    <row r="861" ht="13.5" customHeight="1" spans="1:1">
      <c r="A861" s="21"/>
    </row>
    <row r="862" ht="13.5" customHeight="1" spans="1:1">
      <c r="A862" s="21"/>
    </row>
    <row r="863" ht="13.5" customHeight="1" spans="1:1">
      <c r="A863" s="21"/>
    </row>
    <row r="864" ht="13.5" customHeight="1" spans="1:1">
      <c r="A864" s="21"/>
    </row>
    <row r="865" ht="13.5" customHeight="1" spans="1:1">
      <c r="A865" s="21"/>
    </row>
    <row r="866" ht="13.5" customHeight="1" spans="1:1">
      <c r="A866" s="21"/>
    </row>
    <row r="867" ht="13.5" customHeight="1" spans="1:1">
      <c r="A867" s="21"/>
    </row>
    <row r="868" ht="13.5" customHeight="1" spans="1:1">
      <c r="A868" s="21"/>
    </row>
    <row r="869" ht="13.5" customHeight="1" spans="1:1">
      <c r="A869" s="21"/>
    </row>
    <row r="870" ht="13.5" customHeight="1" spans="1:1">
      <c r="A870" s="21"/>
    </row>
    <row r="871" ht="13.5" customHeight="1" spans="1:1">
      <c r="A871" s="21"/>
    </row>
    <row r="872" ht="13.5" customHeight="1" spans="1:1">
      <c r="A872" s="21"/>
    </row>
    <row r="873" ht="13.5" customHeight="1" spans="1:1">
      <c r="A873" s="21"/>
    </row>
    <row r="874" ht="13.5" customHeight="1" spans="1:1">
      <c r="A874" s="21"/>
    </row>
    <row r="875" ht="13.5" customHeight="1" spans="1:1">
      <c r="A875" s="21"/>
    </row>
    <row r="876" ht="13.5" customHeight="1" spans="1:1">
      <c r="A876" s="21"/>
    </row>
    <row r="877" ht="13.5" customHeight="1" spans="1:1">
      <c r="A877" s="21"/>
    </row>
    <row r="878" ht="13.5" customHeight="1" spans="1:1">
      <c r="A878" s="21"/>
    </row>
    <row r="879" ht="13.5" customHeight="1" spans="1:1">
      <c r="A879" s="21"/>
    </row>
    <row r="880" ht="13.5" customHeight="1" spans="1:1">
      <c r="A880" s="21"/>
    </row>
    <row r="881" ht="13.5" customHeight="1" spans="1:1">
      <c r="A881" s="21"/>
    </row>
    <row r="882" ht="13.5" customHeight="1" spans="1:1">
      <c r="A882" s="21"/>
    </row>
    <row r="883" ht="13.5" customHeight="1" spans="1:1">
      <c r="A883" s="21"/>
    </row>
    <row r="884" ht="13.5" customHeight="1" spans="1:1">
      <c r="A884" s="21"/>
    </row>
    <row r="885" ht="13.5" customHeight="1" spans="1:1">
      <c r="A885" s="21"/>
    </row>
    <row r="886" ht="13.5" customHeight="1" spans="1:1">
      <c r="A886" s="21"/>
    </row>
    <row r="887" ht="13.5" customHeight="1" spans="1:1">
      <c r="A887" s="21"/>
    </row>
    <row r="888" ht="13.5" customHeight="1" spans="1:1">
      <c r="A888" s="21"/>
    </row>
    <row r="889" ht="13.5" customHeight="1" spans="1:1">
      <c r="A889" s="21"/>
    </row>
    <row r="890" ht="13.5" customHeight="1" spans="1:1">
      <c r="A890" s="21"/>
    </row>
    <row r="891" ht="13.5" customHeight="1" spans="1:1">
      <c r="A891" s="21"/>
    </row>
    <row r="892" ht="13.5" customHeight="1" spans="1:1">
      <c r="A892" s="21"/>
    </row>
    <row r="893" ht="13.5" customHeight="1" spans="1:1">
      <c r="A893" s="21"/>
    </row>
    <row r="894" ht="13.5" customHeight="1" spans="1:1">
      <c r="A894" s="21"/>
    </row>
    <row r="895" ht="13.5" customHeight="1" spans="1:1">
      <c r="A895" s="21"/>
    </row>
    <row r="896" ht="13.5" customHeight="1" spans="1:1">
      <c r="A896" s="21"/>
    </row>
    <row r="897" ht="13.5" customHeight="1" spans="1:1">
      <c r="A897" s="21"/>
    </row>
    <row r="898" ht="13.5" customHeight="1" spans="1:1">
      <c r="A898" s="21"/>
    </row>
    <row r="899" ht="13.5" customHeight="1" spans="1:1">
      <c r="A899" s="21"/>
    </row>
    <row r="900" ht="13.5" customHeight="1" spans="1:1">
      <c r="A900" s="21"/>
    </row>
    <row r="901" ht="13.5" customHeight="1" spans="1:1">
      <c r="A901" s="21"/>
    </row>
    <row r="902" ht="13.5" customHeight="1" spans="1:1">
      <c r="A902" s="21"/>
    </row>
    <row r="903" ht="13.5" customHeight="1" spans="1:1">
      <c r="A903" s="21"/>
    </row>
    <row r="904" ht="13.5" customHeight="1" spans="1:1">
      <c r="A904" s="21"/>
    </row>
    <row r="905" ht="13.5" customHeight="1" spans="1:1">
      <c r="A905" s="21"/>
    </row>
    <row r="906" ht="13.5" customHeight="1" spans="1:1">
      <c r="A906" s="21"/>
    </row>
    <row r="907" ht="13.5" customHeight="1" spans="1:1">
      <c r="A907" s="21"/>
    </row>
    <row r="908" ht="13.5" customHeight="1" spans="1:1">
      <c r="A908" s="21"/>
    </row>
    <row r="909" ht="13.5" customHeight="1" spans="1:1">
      <c r="A909" s="21"/>
    </row>
    <row r="910" ht="13.5" customHeight="1" spans="1:1">
      <c r="A910" s="21"/>
    </row>
    <row r="911" ht="13.5" customHeight="1" spans="1:1">
      <c r="A911" s="21"/>
    </row>
    <row r="912" ht="13.5" customHeight="1" spans="1:1">
      <c r="A912" s="21"/>
    </row>
    <row r="913" ht="13.5" customHeight="1" spans="1:1">
      <c r="A913" s="21"/>
    </row>
    <row r="914" ht="13.5" customHeight="1" spans="1:1">
      <c r="A914" s="21"/>
    </row>
    <row r="915" ht="13.5" customHeight="1" spans="1:1">
      <c r="A915" s="21"/>
    </row>
    <row r="916" ht="13.5" customHeight="1" spans="1:1">
      <c r="A916" s="21"/>
    </row>
    <row r="917" ht="13.5" customHeight="1" spans="1:1">
      <c r="A917" s="21"/>
    </row>
    <row r="918" ht="13.5" customHeight="1" spans="1:1">
      <c r="A918" s="21"/>
    </row>
    <row r="919" ht="13.5" customHeight="1" spans="1:1">
      <c r="A919" s="21"/>
    </row>
    <row r="920" ht="13.5" customHeight="1" spans="1:1">
      <c r="A920" s="21"/>
    </row>
    <row r="921" ht="13.5" customHeight="1" spans="1:1">
      <c r="A921" s="21"/>
    </row>
    <row r="922" ht="13.5" customHeight="1" spans="1:1">
      <c r="A922" s="21"/>
    </row>
    <row r="923" ht="13.5" customHeight="1" spans="1:1">
      <c r="A923" s="21"/>
    </row>
    <row r="924" ht="13.5" customHeight="1" spans="1:1">
      <c r="A924" s="21"/>
    </row>
    <row r="925" ht="13.5" customHeight="1" spans="1:1">
      <c r="A925" s="21"/>
    </row>
    <row r="926" ht="13.5" customHeight="1" spans="1:1">
      <c r="A926" s="21"/>
    </row>
    <row r="927" ht="13.5" customHeight="1" spans="1:1">
      <c r="A927" s="21"/>
    </row>
    <row r="928" ht="13.5" customHeight="1" spans="1:1">
      <c r="A928" s="21"/>
    </row>
    <row r="929" ht="13.5" customHeight="1" spans="1:1">
      <c r="A929" s="21"/>
    </row>
    <row r="930" ht="13.5" customHeight="1" spans="1:1">
      <c r="A930" s="21"/>
    </row>
    <row r="931" ht="13.5" customHeight="1" spans="1:1">
      <c r="A931" s="21"/>
    </row>
    <row r="932" ht="13.5" customHeight="1" spans="1:1">
      <c r="A932" s="21"/>
    </row>
    <row r="933" ht="13.5" customHeight="1" spans="1:1">
      <c r="A933" s="21"/>
    </row>
    <row r="934" ht="13.5" customHeight="1" spans="1:1">
      <c r="A934" s="21"/>
    </row>
    <row r="935" ht="13.5" customHeight="1" spans="1:1">
      <c r="A935" s="21"/>
    </row>
    <row r="936" ht="13.5" customHeight="1" spans="1:1">
      <c r="A936" s="21"/>
    </row>
    <row r="937" ht="13.5" customHeight="1" spans="1:1">
      <c r="A937" s="21"/>
    </row>
    <row r="938" ht="13.5" customHeight="1" spans="1:1">
      <c r="A938" s="21"/>
    </row>
    <row r="939" ht="13.5" customHeight="1" spans="1:1">
      <c r="A939" s="21"/>
    </row>
    <row r="940" ht="13.5" customHeight="1" spans="1:1">
      <c r="A940" s="21"/>
    </row>
    <row r="941" ht="13.5" customHeight="1" spans="1:1">
      <c r="A941" s="21"/>
    </row>
    <row r="942" ht="13.5" customHeight="1" spans="1:1">
      <c r="A942" s="21"/>
    </row>
    <row r="943" ht="13.5" customHeight="1" spans="1:1">
      <c r="A943" s="21"/>
    </row>
    <row r="944" ht="13.5" customHeight="1" spans="1:1">
      <c r="A944" s="21"/>
    </row>
    <row r="945" ht="13.5" customHeight="1" spans="1:1">
      <c r="A945" s="21"/>
    </row>
    <row r="946" ht="13.5" customHeight="1" spans="1:1">
      <c r="A946" s="21"/>
    </row>
    <row r="947" ht="13.5" customHeight="1" spans="1:1">
      <c r="A947" s="21"/>
    </row>
    <row r="948" ht="13.5" customHeight="1" spans="1:1">
      <c r="A948" s="21"/>
    </row>
    <row r="949" ht="13.5" customHeight="1" spans="1:1">
      <c r="A949" s="21"/>
    </row>
    <row r="950" ht="13.5" customHeight="1" spans="1:1">
      <c r="A950" s="21"/>
    </row>
    <row r="951" ht="13.5" customHeight="1" spans="1:1">
      <c r="A951" s="21"/>
    </row>
    <row r="952" ht="13.5" customHeight="1" spans="1:1">
      <c r="A952" s="21"/>
    </row>
    <row r="953" ht="13.5" customHeight="1" spans="1:1">
      <c r="A953" s="21"/>
    </row>
    <row r="954" ht="13.5" customHeight="1" spans="1:1">
      <c r="A954" s="21"/>
    </row>
    <row r="955" ht="13.5" customHeight="1" spans="1:1">
      <c r="A955" s="21"/>
    </row>
    <row r="956" ht="13.5" customHeight="1" spans="1:1">
      <c r="A956" s="21"/>
    </row>
    <row r="957" ht="13.5" customHeight="1" spans="1:1">
      <c r="A957" s="21"/>
    </row>
    <row r="958" ht="13.5" customHeight="1" spans="1:1">
      <c r="A958" s="21"/>
    </row>
    <row r="959" ht="13.5" customHeight="1" spans="1:1">
      <c r="A959" s="21"/>
    </row>
    <row r="960" ht="13.5" customHeight="1" spans="1:1">
      <c r="A960" s="21"/>
    </row>
    <row r="961" ht="13.5" customHeight="1" spans="1:1">
      <c r="A961" s="21"/>
    </row>
    <row r="962" ht="13.5" customHeight="1" spans="1:1">
      <c r="A962" s="21"/>
    </row>
    <row r="963" ht="13.5" customHeight="1" spans="1:1">
      <c r="A963" s="21"/>
    </row>
    <row r="964" ht="13.5" customHeight="1" spans="1:1">
      <c r="A964" s="21"/>
    </row>
    <row r="965" ht="13.5" customHeight="1" spans="1:1">
      <c r="A965" s="21"/>
    </row>
    <row r="966" ht="13.5" customHeight="1" spans="1:1">
      <c r="A966" s="21"/>
    </row>
    <row r="967" ht="13.5" customHeight="1" spans="1:1">
      <c r="A967" s="21"/>
    </row>
    <row r="968" ht="13.5" customHeight="1" spans="1:1">
      <c r="A968" s="21"/>
    </row>
    <row r="969" ht="13.5" customHeight="1" spans="1:1">
      <c r="A969" s="21"/>
    </row>
    <row r="970" ht="13.5" customHeight="1" spans="1:1">
      <c r="A970" s="21"/>
    </row>
    <row r="971" ht="13.5" customHeight="1" spans="1:1">
      <c r="A971" s="21"/>
    </row>
    <row r="972" ht="13.5" customHeight="1" spans="1:1">
      <c r="A972" s="21"/>
    </row>
    <row r="973" ht="13.5" customHeight="1" spans="1:1">
      <c r="A973" s="21"/>
    </row>
    <row r="974" ht="13.5" customHeight="1" spans="1:1">
      <c r="A974" s="21"/>
    </row>
    <row r="975" ht="13.5" customHeight="1" spans="1:1">
      <c r="A975" s="21"/>
    </row>
    <row r="976" ht="13.5" customHeight="1" spans="1:1">
      <c r="A976" s="21"/>
    </row>
    <row r="977" ht="13.5" customHeight="1" spans="1:1">
      <c r="A977" s="21"/>
    </row>
    <row r="978" ht="13.5" customHeight="1" spans="1:1">
      <c r="A978" s="21"/>
    </row>
    <row r="979" ht="13.5" customHeight="1" spans="1:1">
      <c r="A979" s="21"/>
    </row>
    <row r="980" ht="13.5" customHeight="1" spans="1:1">
      <c r="A980" s="21"/>
    </row>
    <row r="981" ht="13.5" customHeight="1" spans="1:1">
      <c r="A981" s="21"/>
    </row>
    <row r="982" ht="13.5" customHeight="1" spans="1:1">
      <c r="A982" s="21"/>
    </row>
    <row r="983" ht="13.5" customHeight="1" spans="1:1">
      <c r="A983" s="21"/>
    </row>
    <row r="984" ht="13.5" customHeight="1" spans="1:1">
      <c r="A984" s="21"/>
    </row>
    <row r="985" ht="13.5" customHeight="1" spans="1:1">
      <c r="A985" s="21"/>
    </row>
    <row r="986" ht="13.5" customHeight="1" spans="1:1">
      <c r="A986" s="21"/>
    </row>
    <row r="987" ht="13.5" customHeight="1" spans="1:1">
      <c r="A987" s="21"/>
    </row>
    <row r="988" ht="13.5" customHeight="1" spans="1:1">
      <c r="A988" s="21"/>
    </row>
    <row r="989" ht="13.5" customHeight="1" spans="1:1">
      <c r="A989" s="21"/>
    </row>
    <row r="990" ht="13.5" customHeight="1" spans="1:1">
      <c r="A990" s="21"/>
    </row>
    <row r="991" ht="13.5" customHeight="1" spans="1:1">
      <c r="A991" s="21"/>
    </row>
    <row r="992" ht="13.5" customHeight="1" spans="1:1">
      <c r="A992" s="21"/>
    </row>
    <row r="993" ht="13.5" customHeight="1" spans="1:1">
      <c r="A993" s="21"/>
    </row>
    <row r="994" ht="13.5" customHeight="1" spans="1:1">
      <c r="A994" s="21"/>
    </row>
    <row r="995" ht="13.5" customHeight="1" spans="1:1">
      <c r="A995" s="21"/>
    </row>
    <row r="996" ht="13.5" customHeight="1" spans="1:1">
      <c r="A996" s="21"/>
    </row>
    <row r="997" ht="13.5" customHeight="1" spans="1:1">
      <c r="A997" s="21"/>
    </row>
    <row r="998" ht="13.5" customHeight="1" spans="1:1">
      <c r="A998" s="21"/>
    </row>
    <row r="999" ht="13.5" customHeight="1" spans="1:1">
      <c r="A999" s="21"/>
    </row>
    <row r="1000" ht="13.5" customHeight="1" spans="1:1">
      <c r="A1000" s="21"/>
    </row>
  </sheetData>
  <pageMargins left="0.7" right="0.7" top="0.75" bottom="0.75" header="0" footer="0"/>
  <pageSetup paperSize="1" orientation="landscape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00"/>
  <sheetViews>
    <sheetView workbookViewId="0">
      <selection activeCell="A1" sqref="A1"/>
    </sheetView>
  </sheetViews>
  <sheetFormatPr defaultColWidth="14.4285714285714" defaultRowHeight="15" customHeight="1" outlineLevelCol="7"/>
  <cols>
    <col min="1" max="1" width="11.2857142857143" customWidth="1"/>
    <col min="2" max="2" width="16.2857142857143" customWidth="1"/>
    <col min="3" max="3" width="36.4285714285714" customWidth="1"/>
    <col min="4" max="4" width="11.2857142857143" customWidth="1"/>
    <col min="5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42371</v>
      </c>
      <c r="B2" s="3" t="s">
        <v>44</v>
      </c>
      <c r="C2" s="3" t="s">
        <v>628</v>
      </c>
      <c r="D2" s="4">
        <v>20.7</v>
      </c>
    </row>
    <row r="3" ht="13.5" customHeight="1" spans="1:4">
      <c r="A3" s="2">
        <v>42373</v>
      </c>
      <c r="B3" s="3" t="s">
        <v>44</v>
      </c>
      <c r="C3" s="3" t="s">
        <v>628</v>
      </c>
      <c r="D3" s="4">
        <v>40</v>
      </c>
    </row>
    <row r="4" ht="13.5" customHeight="1" spans="1:4">
      <c r="A4" s="2">
        <v>42392</v>
      </c>
      <c r="B4" s="3" t="s">
        <v>44</v>
      </c>
      <c r="C4" s="3" t="s">
        <v>629</v>
      </c>
      <c r="D4" s="4">
        <v>18.9</v>
      </c>
    </row>
    <row r="5" ht="13.5" customHeight="1" spans="1:4">
      <c r="A5" s="2">
        <v>42373</v>
      </c>
      <c r="B5" s="3" t="s">
        <v>44</v>
      </c>
      <c r="C5" s="3" t="s">
        <v>103</v>
      </c>
      <c r="D5" s="4">
        <v>133.92</v>
      </c>
    </row>
    <row r="6" ht="13.5" customHeight="1" spans="1:4">
      <c r="A6" s="2">
        <v>42395</v>
      </c>
      <c r="B6" s="3" t="s">
        <v>44</v>
      </c>
      <c r="C6" s="3" t="s">
        <v>630</v>
      </c>
      <c r="D6" s="4">
        <v>100.84</v>
      </c>
    </row>
    <row r="7" ht="13.5" customHeight="1" spans="1:4">
      <c r="A7" s="2">
        <v>42395</v>
      </c>
      <c r="B7" s="3" t="s">
        <v>44</v>
      </c>
      <c r="C7" s="3" t="s">
        <v>631</v>
      </c>
      <c r="D7" s="4">
        <v>14.9</v>
      </c>
    </row>
    <row r="8" ht="13.5" customHeight="1" spans="1:7">
      <c r="A8" s="2">
        <v>42370</v>
      </c>
      <c r="B8" s="3" t="s">
        <v>44</v>
      </c>
      <c r="C8" s="3" t="s">
        <v>239</v>
      </c>
      <c r="D8" s="4">
        <v>800</v>
      </c>
      <c r="G8" s="3" t="s">
        <v>286</v>
      </c>
    </row>
    <row r="9" ht="13.5" customHeight="1" spans="1:8">
      <c r="A9" s="2">
        <v>42373</v>
      </c>
      <c r="B9" s="3" t="s">
        <v>294</v>
      </c>
      <c r="C9" s="3" t="s">
        <v>526</v>
      </c>
      <c r="D9" s="4">
        <v>294.25</v>
      </c>
      <c r="G9" s="3" t="s">
        <v>44</v>
      </c>
      <c r="H9" s="4">
        <f>SUM(D2:D8)</f>
        <v>1129.26</v>
      </c>
    </row>
    <row r="10" ht="13.5" customHeight="1" spans="1:8">
      <c r="A10" s="2">
        <v>42388</v>
      </c>
      <c r="B10" s="3" t="s">
        <v>294</v>
      </c>
      <c r="C10" s="3" t="s">
        <v>526</v>
      </c>
      <c r="D10" s="4">
        <v>101.65</v>
      </c>
      <c r="G10" s="3" t="s">
        <v>294</v>
      </c>
      <c r="H10" s="4">
        <f>SUM(D9:D13)+D66</f>
        <v>903.95</v>
      </c>
    </row>
    <row r="11" ht="13.5" customHeight="1" spans="1:8">
      <c r="A11" s="2">
        <v>42373</v>
      </c>
      <c r="B11" s="3" t="s">
        <v>294</v>
      </c>
      <c r="C11" s="3" t="s">
        <v>603</v>
      </c>
      <c r="D11" s="4">
        <v>174.4</v>
      </c>
      <c r="G11" s="3" t="s">
        <v>11</v>
      </c>
      <c r="H11" s="4">
        <f>SUM(D14:D27)</f>
        <v>473.4</v>
      </c>
    </row>
    <row r="12" ht="13.5" customHeight="1" spans="1:8">
      <c r="A12" s="2">
        <v>42385</v>
      </c>
      <c r="B12" s="3" t="s">
        <v>294</v>
      </c>
      <c r="C12" s="3" t="s">
        <v>432</v>
      </c>
      <c r="D12" s="4">
        <v>115</v>
      </c>
      <c r="G12" s="3" t="s">
        <v>68</v>
      </c>
      <c r="H12" s="4">
        <f>SUM(D28:D36)</f>
        <v>511.25</v>
      </c>
    </row>
    <row r="13" ht="13.5" customHeight="1" spans="1:8">
      <c r="A13" s="2">
        <v>42373</v>
      </c>
      <c r="B13" s="3" t="s">
        <v>294</v>
      </c>
      <c r="C13" s="3" t="s">
        <v>632</v>
      </c>
      <c r="D13" s="4">
        <v>33</v>
      </c>
      <c r="G13" s="3" t="s">
        <v>197</v>
      </c>
      <c r="H13" s="4">
        <f>0</f>
        <v>0</v>
      </c>
    </row>
    <row r="14" ht="13.5" customHeight="1" spans="1:8">
      <c r="A14" s="2">
        <v>42370</v>
      </c>
      <c r="B14" s="3" t="s">
        <v>11</v>
      </c>
      <c r="C14" s="3" t="s">
        <v>633</v>
      </c>
      <c r="D14" s="4">
        <v>15</v>
      </c>
      <c r="G14" s="3" t="s">
        <v>125</v>
      </c>
      <c r="H14" s="4">
        <f>SUM(D37:D42)</f>
        <v>701.86</v>
      </c>
    </row>
    <row r="15" ht="13.5" customHeight="1" spans="1:8">
      <c r="A15" s="2">
        <v>42371</v>
      </c>
      <c r="B15" s="3" t="s">
        <v>11</v>
      </c>
      <c r="C15" s="3" t="s">
        <v>634</v>
      </c>
      <c r="D15" s="4">
        <v>40</v>
      </c>
      <c r="G15" s="3" t="s">
        <v>635</v>
      </c>
      <c r="H15" s="4">
        <f>SUM(D43:D44)</f>
        <v>1200</v>
      </c>
    </row>
    <row r="16" ht="13.5" customHeight="1" spans="1:8">
      <c r="A16" s="2">
        <v>42371</v>
      </c>
      <c r="B16" s="3" t="s">
        <v>11</v>
      </c>
      <c r="C16" s="3" t="s">
        <v>557</v>
      </c>
      <c r="D16" s="4">
        <v>17.4</v>
      </c>
      <c r="G16" s="3" t="s">
        <v>163</v>
      </c>
      <c r="H16" s="4">
        <f>SUM(D45:D46)</f>
        <v>355.7</v>
      </c>
    </row>
    <row r="17" ht="13.5" customHeight="1" spans="1:8">
      <c r="A17" s="2">
        <v>42377</v>
      </c>
      <c r="B17" s="3" t="s">
        <v>11</v>
      </c>
      <c r="C17" s="3" t="s">
        <v>636</v>
      </c>
      <c r="D17" s="4">
        <v>62.5</v>
      </c>
      <c r="G17" s="3" t="s">
        <v>134</v>
      </c>
      <c r="H17" s="4">
        <f>0</f>
        <v>0</v>
      </c>
    </row>
    <row r="18" ht="13.5" customHeight="1" spans="1:8">
      <c r="A18" s="2">
        <v>42378</v>
      </c>
      <c r="B18" s="3" t="s">
        <v>11</v>
      </c>
      <c r="C18" s="3" t="s">
        <v>637</v>
      </c>
      <c r="D18" s="4">
        <v>25.5</v>
      </c>
      <c r="G18" s="3" t="s">
        <v>34</v>
      </c>
      <c r="H18" s="4">
        <f>SUM(D47:D49)</f>
        <v>53.5</v>
      </c>
    </row>
    <row r="19" ht="13.5" customHeight="1" spans="1:8">
      <c r="A19" s="2">
        <v>42378</v>
      </c>
      <c r="B19" s="3" t="s">
        <v>11</v>
      </c>
      <c r="C19" s="3" t="s">
        <v>557</v>
      </c>
      <c r="D19" s="4">
        <v>25</v>
      </c>
      <c r="G19" s="3" t="s">
        <v>36</v>
      </c>
      <c r="H19" s="4">
        <f>SUM(D50:D54)</f>
        <v>1240.36</v>
      </c>
    </row>
    <row r="20" ht="13.5" customHeight="1" spans="1:8">
      <c r="A20" s="2">
        <v>42376</v>
      </c>
      <c r="B20" s="3" t="s">
        <v>11</v>
      </c>
      <c r="C20" s="3" t="s">
        <v>638</v>
      </c>
      <c r="D20" s="4">
        <v>12</v>
      </c>
      <c r="G20" s="3" t="s">
        <v>39</v>
      </c>
      <c r="H20" s="4">
        <f>SUM(D55:D65)</f>
        <v>501.43</v>
      </c>
    </row>
    <row r="21" ht="13.5" customHeight="1" spans="1:8">
      <c r="A21" s="2">
        <v>42391</v>
      </c>
      <c r="B21" s="3" t="s">
        <v>11</v>
      </c>
      <c r="C21" s="3" t="s">
        <v>638</v>
      </c>
      <c r="D21" s="4">
        <v>11</v>
      </c>
      <c r="G21" s="3" t="s">
        <v>375</v>
      </c>
      <c r="H21" s="4">
        <f>SUM(D67:D70)</f>
        <v>338</v>
      </c>
    </row>
    <row r="22" ht="13.5" customHeight="1" spans="1:4">
      <c r="A22" s="2">
        <v>42392</v>
      </c>
      <c r="B22" s="3" t="s">
        <v>11</v>
      </c>
      <c r="C22" s="3" t="s">
        <v>557</v>
      </c>
      <c r="D22" s="4">
        <v>25</v>
      </c>
    </row>
    <row r="23" ht="13.5" customHeight="1" spans="1:4">
      <c r="A23" s="2">
        <v>42386</v>
      </c>
      <c r="B23" s="3" t="s">
        <v>11</v>
      </c>
      <c r="C23" s="3" t="s">
        <v>639</v>
      </c>
      <c r="D23" s="4">
        <v>30</v>
      </c>
    </row>
    <row r="24" ht="13.5" customHeight="1" spans="1:4">
      <c r="A24" s="2">
        <v>42385</v>
      </c>
      <c r="B24" s="3" t="s">
        <v>11</v>
      </c>
      <c r="C24" s="3" t="s">
        <v>557</v>
      </c>
      <c r="D24" s="4">
        <v>25</v>
      </c>
    </row>
    <row r="25" ht="13.5" customHeight="1" spans="1:4">
      <c r="A25" s="2">
        <v>42384</v>
      </c>
      <c r="B25" s="3" t="s">
        <v>11</v>
      </c>
      <c r="C25" s="3" t="s">
        <v>503</v>
      </c>
      <c r="D25" s="4">
        <v>15</v>
      </c>
    </row>
    <row r="26" ht="13.5" customHeight="1" spans="1:4">
      <c r="A26" s="2">
        <v>42399</v>
      </c>
      <c r="B26" s="3" t="s">
        <v>11</v>
      </c>
      <c r="C26" s="3" t="s">
        <v>557</v>
      </c>
      <c r="D26" s="4">
        <v>30</v>
      </c>
    </row>
    <row r="27" ht="13.5" customHeight="1" spans="1:4">
      <c r="A27" s="2">
        <v>42370</v>
      </c>
      <c r="B27" s="3" t="s">
        <v>11</v>
      </c>
      <c r="C27" s="3" t="s">
        <v>60</v>
      </c>
      <c r="D27" s="4">
        <v>140</v>
      </c>
    </row>
    <row r="28" ht="13.5" customHeight="1" spans="1:4">
      <c r="A28" s="2">
        <v>42372</v>
      </c>
      <c r="B28" s="3" t="s">
        <v>68</v>
      </c>
      <c r="C28" s="3" t="s">
        <v>20</v>
      </c>
      <c r="D28" s="4">
        <v>20.8</v>
      </c>
    </row>
    <row r="29" ht="13.5" customHeight="1" spans="1:4">
      <c r="A29" s="2">
        <v>42376</v>
      </c>
      <c r="B29" s="3" t="s">
        <v>68</v>
      </c>
      <c r="C29" s="3" t="s">
        <v>218</v>
      </c>
      <c r="D29" s="4">
        <v>62</v>
      </c>
    </row>
    <row r="30" ht="13.5" customHeight="1" spans="1:4">
      <c r="A30" s="2">
        <v>42378</v>
      </c>
      <c r="B30" s="3" t="s">
        <v>68</v>
      </c>
      <c r="C30" s="3" t="s">
        <v>20</v>
      </c>
      <c r="D30" s="4">
        <v>57.4</v>
      </c>
    </row>
    <row r="31" ht="13.5" customHeight="1" spans="1:4">
      <c r="A31" s="2">
        <v>42385</v>
      </c>
      <c r="B31" s="3" t="s">
        <v>68</v>
      </c>
      <c r="C31" s="3" t="s">
        <v>20</v>
      </c>
      <c r="D31" s="4">
        <v>110.2</v>
      </c>
    </row>
    <row r="32" ht="13.5" customHeight="1" spans="1:4">
      <c r="A32" s="2">
        <v>42388</v>
      </c>
      <c r="B32" s="3" t="s">
        <v>68</v>
      </c>
      <c r="C32" s="3" t="s">
        <v>122</v>
      </c>
      <c r="D32" s="4">
        <v>20.8</v>
      </c>
    </row>
    <row r="33" ht="13.5" customHeight="1" spans="1:4">
      <c r="A33" s="2">
        <v>42373</v>
      </c>
      <c r="B33" s="3" t="s">
        <v>68</v>
      </c>
      <c r="C33" s="3" t="s">
        <v>20</v>
      </c>
      <c r="D33" s="4">
        <v>13.6</v>
      </c>
    </row>
    <row r="34" ht="13.5" customHeight="1" spans="1:4">
      <c r="A34" s="2">
        <v>42392</v>
      </c>
      <c r="B34" s="3" t="s">
        <v>68</v>
      </c>
      <c r="C34" s="3" t="s">
        <v>20</v>
      </c>
      <c r="D34" s="4">
        <v>83.75</v>
      </c>
    </row>
    <row r="35" ht="13.5" customHeight="1" spans="1:4">
      <c r="A35" s="2">
        <v>42399</v>
      </c>
      <c r="B35" s="3" t="s">
        <v>68</v>
      </c>
      <c r="C35" s="3" t="s">
        <v>20</v>
      </c>
      <c r="D35" s="4">
        <v>105.8</v>
      </c>
    </row>
    <row r="36" ht="13.5" customHeight="1" spans="1:4">
      <c r="A36" s="2">
        <v>42395</v>
      </c>
      <c r="B36" s="3" t="s">
        <v>68</v>
      </c>
      <c r="C36" s="3" t="s">
        <v>20</v>
      </c>
      <c r="D36" s="4">
        <v>36.9</v>
      </c>
    </row>
    <row r="37" ht="13.5" customHeight="1" spans="1:4">
      <c r="A37" s="2">
        <v>42370</v>
      </c>
      <c r="B37" s="3" t="s">
        <v>125</v>
      </c>
      <c r="C37" s="3" t="s">
        <v>259</v>
      </c>
      <c r="D37" s="4">
        <v>120</v>
      </c>
    </row>
    <row r="38" ht="13.5" customHeight="1" spans="1:4">
      <c r="A38" s="2">
        <v>42370</v>
      </c>
      <c r="B38" s="3" t="s">
        <v>125</v>
      </c>
      <c r="C38" s="3" t="s">
        <v>640</v>
      </c>
      <c r="D38" s="4">
        <v>60</v>
      </c>
    </row>
    <row r="39" ht="13.5" customHeight="1" spans="1:4">
      <c r="A39" s="2">
        <v>42370</v>
      </c>
      <c r="B39" s="3" t="s">
        <v>125</v>
      </c>
      <c r="C39" s="3" t="s">
        <v>641</v>
      </c>
      <c r="D39" s="4">
        <v>330</v>
      </c>
    </row>
    <row r="40" ht="13.5" customHeight="1" spans="1:4">
      <c r="A40" s="2">
        <v>42378</v>
      </c>
      <c r="B40" s="3" t="s">
        <v>125</v>
      </c>
      <c r="C40" s="3" t="s">
        <v>509</v>
      </c>
      <c r="D40" s="4">
        <v>55.5</v>
      </c>
    </row>
    <row r="41" ht="13.5" customHeight="1" spans="1:4">
      <c r="A41" s="2">
        <v>42395</v>
      </c>
      <c r="B41" s="3" t="s">
        <v>125</v>
      </c>
      <c r="C41" s="3" t="s">
        <v>642</v>
      </c>
      <c r="D41" s="4">
        <v>112.41</v>
      </c>
    </row>
    <row r="42" ht="13.5" customHeight="1" spans="1:4">
      <c r="A42" s="2">
        <v>42396</v>
      </c>
      <c r="B42" s="3" t="s">
        <v>125</v>
      </c>
      <c r="C42" s="3" t="s">
        <v>643</v>
      </c>
      <c r="D42" s="4">
        <v>23.95</v>
      </c>
    </row>
    <row r="43" ht="13.5" customHeight="1" spans="1:4">
      <c r="A43" s="2">
        <v>42370</v>
      </c>
      <c r="B43" s="3" t="s">
        <v>644</v>
      </c>
      <c r="C43" s="3" t="s">
        <v>645</v>
      </c>
      <c r="D43" s="4">
        <v>750</v>
      </c>
    </row>
    <row r="44" ht="13.5" customHeight="1" spans="1:4">
      <c r="A44" s="2">
        <v>42370</v>
      </c>
      <c r="B44" s="3" t="s">
        <v>646</v>
      </c>
      <c r="C44" s="3" t="s">
        <v>647</v>
      </c>
      <c r="D44" s="4">
        <v>450</v>
      </c>
    </row>
    <row r="45" ht="13.5" customHeight="1" spans="1:4">
      <c r="A45" s="2">
        <v>42371</v>
      </c>
      <c r="B45" s="3" t="s">
        <v>648</v>
      </c>
      <c r="C45" s="3" t="s">
        <v>144</v>
      </c>
      <c r="D45" s="4">
        <v>199.5</v>
      </c>
    </row>
    <row r="46" ht="13.5" customHeight="1" spans="1:4">
      <c r="A46" s="2">
        <v>42395</v>
      </c>
      <c r="B46" s="3" t="s">
        <v>648</v>
      </c>
      <c r="C46" s="3" t="s">
        <v>166</v>
      </c>
      <c r="D46" s="4">
        <v>156.2</v>
      </c>
    </row>
    <row r="47" ht="13.5" customHeight="1" spans="1:4">
      <c r="A47" s="2">
        <v>42379</v>
      </c>
      <c r="B47" s="3" t="s">
        <v>34</v>
      </c>
      <c r="C47" s="3" t="s">
        <v>649</v>
      </c>
      <c r="D47" s="4">
        <v>24</v>
      </c>
    </row>
    <row r="48" ht="13.5" customHeight="1" spans="1:4">
      <c r="A48" s="2">
        <v>42392</v>
      </c>
      <c r="B48" s="3" t="s">
        <v>34</v>
      </c>
      <c r="C48" s="3" t="s">
        <v>649</v>
      </c>
      <c r="D48" s="4">
        <v>9.5</v>
      </c>
    </row>
    <row r="49" ht="13.5" customHeight="1" spans="1:4">
      <c r="A49" s="2">
        <v>42400</v>
      </c>
      <c r="B49" s="3" t="s">
        <v>34</v>
      </c>
      <c r="C49" s="3" t="s">
        <v>649</v>
      </c>
      <c r="D49" s="4">
        <v>20</v>
      </c>
    </row>
    <row r="50" ht="13.5" customHeight="1" spans="1:4">
      <c r="A50" s="2">
        <v>42370</v>
      </c>
      <c r="B50" s="3" t="s">
        <v>36</v>
      </c>
      <c r="C50" s="3" t="s">
        <v>37</v>
      </c>
      <c r="D50" s="4">
        <v>600</v>
      </c>
    </row>
    <row r="51" ht="13.5" customHeight="1" spans="1:4">
      <c r="A51" s="2">
        <v>42370</v>
      </c>
      <c r="B51" s="3" t="s">
        <v>36</v>
      </c>
      <c r="C51" s="3" t="s">
        <v>38</v>
      </c>
      <c r="D51" s="4">
        <v>400</v>
      </c>
    </row>
    <row r="52" ht="13.5" customHeight="1" spans="1:4">
      <c r="A52" s="2">
        <v>42371</v>
      </c>
      <c r="B52" s="3" t="s">
        <v>36</v>
      </c>
      <c r="C52" s="3" t="s">
        <v>650</v>
      </c>
      <c r="D52" s="4">
        <v>50</v>
      </c>
    </row>
    <row r="53" ht="13.5" customHeight="1" spans="1:4">
      <c r="A53" s="2">
        <v>42388</v>
      </c>
      <c r="B53" s="3" t="s">
        <v>36</v>
      </c>
      <c r="C53" s="3" t="s">
        <v>651</v>
      </c>
      <c r="D53" s="4">
        <v>15.36</v>
      </c>
    </row>
    <row r="54" ht="13.5" customHeight="1" spans="1:4">
      <c r="A54" s="2">
        <v>42395</v>
      </c>
      <c r="B54" s="3" t="s">
        <v>36</v>
      </c>
      <c r="C54" s="3" t="s">
        <v>323</v>
      </c>
      <c r="D54" s="4">
        <v>175</v>
      </c>
    </row>
    <row r="55" ht="13.5" customHeight="1" spans="1:4">
      <c r="A55" s="2">
        <v>42370</v>
      </c>
      <c r="B55" s="3" t="s">
        <v>39</v>
      </c>
      <c r="C55" s="3" t="s">
        <v>42</v>
      </c>
      <c r="D55" s="4">
        <v>90</v>
      </c>
    </row>
    <row r="56" ht="13.5" customHeight="1" spans="1:4">
      <c r="A56" s="2">
        <v>42374</v>
      </c>
      <c r="B56" s="3" t="s">
        <v>39</v>
      </c>
      <c r="C56" s="3" t="s">
        <v>306</v>
      </c>
      <c r="D56" s="4">
        <v>24.1</v>
      </c>
    </row>
    <row r="57" ht="13.5" customHeight="1" spans="1:4">
      <c r="A57" s="2">
        <v>42371</v>
      </c>
      <c r="B57" s="3" t="s">
        <v>39</v>
      </c>
      <c r="C57" s="3" t="s">
        <v>140</v>
      </c>
      <c r="D57" s="4">
        <v>50</v>
      </c>
    </row>
    <row r="58" ht="13.5" customHeight="1" spans="1:4">
      <c r="A58" s="2">
        <v>42375</v>
      </c>
      <c r="B58" s="3" t="s">
        <v>39</v>
      </c>
      <c r="C58" s="3" t="s">
        <v>140</v>
      </c>
      <c r="D58" s="4">
        <v>50</v>
      </c>
    </row>
    <row r="59" ht="13.5" customHeight="1" spans="1:4">
      <c r="A59" s="2">
        <v>42378</v>
      </c>
      <c r="B59" s="3" t="s">
        <v>39</v>
      </c>
      <c r="C59" s="3" t="s">
        <v>83</v>
      </c>
      <c r="D59" s="4">
        <v>61.32</v>
      </c>
    </row>
    <row r="60" ht="13.5" customHeight="1" spans="1:4">
      <c r="A60" s="2">
        <v>42391</v>
      </c>
      <c r="B60" s="3" t="s">
        <v>39</v>
      </c>
      <c r="C60" s="3" t="s">
        <v>652</v>
      </c>
      <c r="D60" s="4">
        <v>12.8</v>
      </c>
    </row>
    <row r="61" ht="13.5" customHeight="1" spans="1:4">
      <c r="A61" s="2">
        <v>42391</v>
      </c>
      <c r="B61" s="3" t="s">
        <v>39</v>
      </c>
      <c r="C61" s="3" t="s">
        <v>83</v>
      </c>
      <c r="D61" s="4">
        <v>21.56</v>
      </c>
    </row>
    <row r="62" ht="13.5" customHeight="1" spans="1:4">
      <c r="A62" s="2">
        <v>42396</v>
      </c>
      <c r="B62" s="3" t="s">
        <v>39</v>
      </c>
      <c r="C62" s="3" t="s">
        <v>306</v>
      </c>
      <c r="D62" s="4">
        <v>15.25</v>
      </c>
    </row>
    <row r="63" ht="13.5" customHeight="1" spans="1:4">
      <c r="A63" s="2">
        <v>42393</v>
      </c>
      <c r="B63" s="3" t="s">
        <v>39</v>
      </c>
      <c r="C63" s="3" t="s">
        <v>140</v>
      </c>
      <c r="D63" s="4">
        <v>50</v>
      </c>
    </row>
    <row r="64" ht="13.5" customHeight="1" spans="1:4">
      <c r="A64" s="2">
        <v>42394</v>
      </c>
      <c r="B64" s="3" t="s">
        <v>39</v>
      </c>
      <c r="C64" s="3" t="s">
        <v>83</v>
      </c>
      <c r="D64" s="4">
        <v>76.4</v>
      </c>
    </row>
    <row r="65" ht="13.5" customHeight="1" spans="1:4">
      <c r="A65" s="2">
        <v>42397</v>
      </c>
      <c r="B65" s="3" t="s">
        <v>39</v>
      </c>
      <c r="C65" s="3" t="s">
        <v>140</v>
      </c>
      <c r="D65" s="4">
        <v>50</v>
      </c>
    </row>
    <row r="66" ht="13.5" customHeight="1" spans="1:4">
      <c r="A66" s="2">
        <v>42395</v>
      </c>
      <c r="B66" s="3" t="s">
        <v>294</v>
      </c>
      <c r="C66" s="3" t="s">
        <v>526</v>
      </c>
      <c r="D66" s="4">
        <v>185.65</v>
      </c>
    </row>
    <row r="67" ht="13.5" customHeight="1" spans="1:4">
      <c r="A67" s="2">
        <v>42265</v>
      </c>
      <c r="B67" s="3" t="s">
        <v>375</v>
      </c>
      <c r="C67" s="3" t="s">
        <v>547</v>
      </c>
      <c r="D67" s="4">
        <v>200</v>
      </c>
    </row>
    <row r="68" ht="13.5" customHeight="1" spans="1:4">
      <c r="A68" s="2">
        <v>42266</v>
      </c>
      <c r="B68" s="3" t="s">
        <v>375</v>
      </c>
      <c r="C68" s="3" t="s">
        <v>548</v>
      </c>
      <c r="D68" s="4">
        <v>44</v>
      </c>
    </row>
    <row r="69" ht="13.5" customHeight="1" spans="1:4">
      <c r="A69" s="2">
        <v>42267</v>
      </c>
      <c r="B69" s="3" t="s">
        <v>375</v>
      </c>
      <c r="C69" s="3" t="s">
        <v>549</v>
      </c>
      <c r="D69" s="4">
        <v>44</v>
      </c>
    </row>
    <row r="70" ht="13.5" customHeight="1" spans="1:4">
      <c r="A70" s="2">
        <v>42268</v>
      </c>
      <c r="B70" s="3" t="s">
        <v>375</v>
      </c>
      <c r="C70" s="3" t="s">
        <v>550</v>
      </c>
      <c r="D70" s="4">
        <v>50</v>
      </c>
    </row>
    <row r="71" ht="13.5" customHeight="1" spans="1:4">
      <c r="A71" s="2"/>
      <c r="D71" s="4"/>
    </row>
    <row r="72" ht="13.5" customHeight="1" spans="1:4">
      <c r="A72" s="2"/>
      <c r="D72" s="4"/>
    </row>
    <row r="73" ht="13.5" customHeight="1" spans="1:4">
      <c r="A73" s="2"/>
      <c r="D73" s="4"/>
    </row>
    <row r="74" ht="13.5" customHeight="1" spans="1:4">
      <c r="A74" s="2"/>
      <c r="D74" s="4"/>
    </row>
    <row r="75" ht="13.5" customHeight="1" spans="1:4">
      <c r="A75" s="2"/>
      <c r="D75" s="4"/>
    </row>
    <row r="76" ht="13.5" customHeight="1" spans="1:4">
      <c r="A76" s="2"/>
      <c r="D76" s="4"/>
    </row>
    <row r="77" ht="13.5" customHeight="1" spans="1:4">
      <c r="A77" s="2"/>
      <c r="D77" s="4"/>
    </row>
    <row r="78" ht="13.5" customHeight="1" spans="1:4">
      <c r="A78" s="2"/>
      <c r="D78" s="4"/>
    </row>
    <row r="79" ht="13.5" customHeight="1" spans="1:4">
      <c r="A79" s="2"/>
      <c r="D79" s="4"/>
    </row>
    <row r="80" ht="13.5" customHeight="1" spans="1:4">
      <c r="A80" s="2"/>
      <c r="D80" s="4"/>
    </row>
    <row r="81" ht="13.5" customHeight="1" spans="1:4">
      <c r="A81" s="2"/>
      <c r="D81" s="4"/>
    </row>
    <row r="82" ht="13.5" customHeight="1" spans="1:4">
      <c r="A82" s="2"/>
      <c r="D82" s="4"/>
    </row>
    <row r="83" ht="13.5" customHeight="1" spans="1:4">
      <c r="A83" s="2"/>
      <c r="D83" s="4"/>
    </row>
    <row r="84" ht="13.5" customHeight="1" spans="1:4">
      <c r="A84" s="2"/>
      <c r="D84" s="4"/>
    </row>
    <row r="85" ht="13.5" customHeight="1" spans="1:4">
      <c r="A85" s="2"/>
      <c r="D85" s="4"/>
    </row>
    <row r="86" ht="13.5" customHeight="1" spans="1:4">
      <c r="A86" s="2"/>
      <c r="D86" s="4"/>
    </row>
    <row r="87" ht="13.5" customHeight="1" spans="1:4">
      <c r="A87" s="2"/>
      <c r="D87" s="4"/>
    </row>
    <row r="88" ht="13.5" customHeight="1" spans="1:4">
      <c r="A88" s="2"/>
      <c r="D88" s="4"/>
    </row>
    <row r="89" ht="13.5" customHeight="1" spans="1:4">
      <c r="A89" s="2"/>
      <c r="D89" s="4"/>
    </row>
    <row r="90" ht="13.5" customHeight="1" spans="1:4">
      <c r="A90" s="2"/>
      <c r="D90" s="4"/>
    </row>
    <row r="91" ht="13.5" customHeight="1" spans="1:4">
      <c r="A91" s="2"/>
      <c r="D91" s="4"/>
    </row>
    <row r="92" ht="13.5" customHeight="1" spans="1:4">
      <c r="A92" s="2"/>
      <c r="D92" s="4"/>
    </row>
    <row r="93" ht="13.5" customHeight="1" spans="1:4">
      <c r="A93" s="21"/>
      <c r="D93" s="4">
        <f>SUM(D2:D91)</f>
        <v>7408.71</v>
      </c>
    </row>
    <row r="94" ht="13.5" customHeight="1" spans="1:1">
      <c r="A94" s="21"/>
    </row>
    <row r="95" ht="13.5" customHeight="1" spans="1:1">
      <c r="A95" s="21"/>
    </row>
    <row r="96" ht="13.5" customHeight="1" spans="1:1">
      <c r="A96" s="21"/>
    </row>
    <row r="97" ht="13.5" customHeight="1" spans="1:1">
      <c r="A97" s="21"/>
    </row>
    <row r="98" ht="13.5" customHeight="1" spans="1:1">
      <c r="A98" s="21"/>
    </row>
    <row r="99" ht="13.5" customHeight="1" spans="1:1">
      <c r="A99" s="21"/>
    </row>
    <row r="100" ht="13.5" customHeight="1" spans="1:1">
      <c r="A100" s="21"/>
    </row>
    <row r="101" ht="13.5" customHeight="1" spans="1:1">
      <c r="A101" s="21"/>
    </row>
    <row r="102" ht="13.5" customHeight="1" spans="1:1">
      <c r="A102" s="21"/>
    </row>
    <row r="103" ht="13.5" customHeight="1" spans="1:1">
      <c r="A103" s="21"/>
    </row>
    <row r="104" ht="13.5" customHeight="1" spans="1:1">
      <c r="A104" s="21"/>
    </row>
    <row r="105" ht="13.5" customHeight="1" spans="1:1">
      <c r="A105" s="21"/>
    </row>
    <row r="106" ht="13.5" customHeight="1" spans="1:1">
      <c r="A106" s="21"/>
    </row>
    <row r="107" ht="13.5" customHeight="1" spans="1:1">
      <c r="A107" s="21"/>
    </row>
    <row r="108" ht="13.5" customHeight="1" spans="1:1">
      <c r="A108" s="21"/>
    </row>
    <row r="109" ht="13.5" customHeight="1" spans="1:1">
      <c r="A109" s="21"/>
    </row>
    <row r="110" ht="13.5" customHeight="1" spans="1:1">
      <c r="A110" s="21"/>
    </row>
    <row r="111" ht="13.5" customHeight="1" spans="1:1">
      <c r="A111" s="21"/>
    </row>
    <row r="112" ht="13.5" customHeight="1" spans="1:1">
      <c r="A112" s="21"/>
    </row>
    <row r="113" ht="13.5" customHeight="1" spans="1:1">
      <c r="A113" s="21"/>
    </row>
    <row r="114" ht="13.5" customHeight="1" spans="1:1">
      <c r="A114" s="21"/>
    </row>
    <row r="115" ht="13.5" customHeight="1" spans="1:1">
      <c r="A115" s="21"/>
    </row>
    <row r="116" ht="13.5" customHeight="1" spans="1:1">
      <c r="A116" s="21"/>
    </row>
    <row r="117" ht="13.5" customHeight="1" spans="1:1">
      <c r="A117" s="21"/>
    </row>
    <row r="118" ht="13.5" customHeight="1" spans="1:1">
      <c r="A118" s="21"/>
    </row>
    <row r="119" ht="13.5" customHeight="1" spans="1:1">
      <c r="A119" s="21"/>
    </row>
    <row r="120" ht="13.5" customHeight="1" spans="1:1">
      <c r="A120" s="21"/>
    </row>
    <row r="121" ht="13.5" customHeight="1" spans="1:1">
      <c r="A121" s="21"/>
    </row>
    <row r="122" ht="13.5" customHeight="1" spans="1:1">
      <c r="A122" s="21"/>
    </row>
    <row r="123" ht="13.5" customHeight="1" spans="1:1">
      <c r="A123" s="21"/>
    </row>
    <row r="124" ht="13.5" customHeight="1" spans="1:1">
      <c r="A124" s="21"/>
    </row>
    <row r="125" ht="13.5" customHeight="1" spans="1:1">
      <c r="A125" s="21"/>
    </row>
    <row r="126" ht="13.5" customHeight="1" spans="1:1">
      <c r="A126" s="21"/>
    </row>
    <row r="127" ht="13.5" customHeight="1" spans="1:1">
      <c r="A127" s="21"/>
    </row>
    <row r="128" ht="13.5" customHeight="1" spans="1:1">
      <c r="A128" s="21"/>
    </row>
    <row r="129" ht="13.5" customHeight="1" spans="1:1">
      <c r="A129" s="21"/>
    </row>
    <row r="130" ht="13.5" customHeight="1" spans="1:1">
      <c r="A130" s="21"/>
    </row>
    <row r="131" ht="13.5" customHeight="1" spans="1:1">
      <c r="A131" s="21"/>
    </row>
    <row r="132" ht="13.5" customHeight="1" spans="1:1">
      <c r="A132" s="21"/>
    </row>
    <row r="133" ht="13.5" customHeight="1" spans="1:1">
      <c r="A133" s="21"/>
    </row>
    <row r="134" ht="13.5" customHeight="1" spans="1:1">
      <c r="A134" s="21"/>
    </row>
    <row r="135" ht="13.5" customHeight="1" spans="1:1">
      <c r="A135" s="21"/>
    </row>
    <row r="136" ht="13.5" customHeight="1" spans="1:1">
      <c r="A136" s="21"/>
    </row>
    <row r="137" ht="13.5" customHeight="1" spans="1:1">
      <c r="A137" s="21"/>
    </row>
    <row r="138" ht="13.5" customHeight="1" spans="1:1">
      <c r="A138" s="21"/>
    </row>
    <row r="139" ht="13.5" customHeight="1" spans="1:1">
      <c r="A139" s="21"/>
    </row>
    <row r="140" ht="13.5" customHeight="1" spans="1:1">
      <c r="A140" s="21"/>
    </row>
    <row r="141" ht="13.5" customHeight="1" spans="1:1">
      <c r="A141" s="21"/>
    </row>
    <row r="142" ht="13.5" customHeight="1" spans="1:1">
      <c r="A142" s="21"/>
    </row>
    <row r="143" ht="13.5" customHeight="1" spans="1:1">
      <c r="A143" s="21"/>
    </row>
    <row r="144" ht="13.5" customHeight="1" spans="1:1">
      <c r="A144" s="21"/>
    </row>
    <row r="145" ht="13.5" customHeight="1" spans="1:1">
      <c r="A145" s="21"/>
    </row>
    <row r="146" ht="13.5" customHeight="1" spans="1:1">
      <c r="A146" s="21"/>
    </row>
    <row r="147" ht="13.5" customHeight="1" spans="1:1">
      <c r="A147" s="21"/>
    </row>
    <row r="148" ht="13.5" customHeight="1" spans="1:1">
      <c r="A148" s="21"/>
    </row>
    <row r="149" ht="13.5" customHeight="1" spans="1:1">
      <c r="A149" s="21"/>
    </row>
    <row r="150" ht="13.5" customHeight="1" spans="1:1">
      <c r="A150" s="21"/>
    </row>
    <row r="151" ht="13.5" customHeight="1" spans="1:1">
      <c r="A151" s="21"/>
    </row>
    <row r="152" ht="13.5" customHeight="1" spans="1:1">
      <c r="A152" s="21"/>
    </row>
    <row r="153" ht="13.5" customHeight="1" spans="1:1">
      <c r="A153" s="21"/>
    </row>
    <row r="154" ht="13.5" customHeight="1" spans="1:1">
      <c r="A154" s="21"/>
    </row>
    <row r="155" ht="13.5" customHeight="1" spans="1:1">
      <c r="A155" s="21"/>
    </row>
    <row r="156" ht="13.5" customHeight="1" spans="1:1">
      <c r="A156" s="21"/>
    </row>
    <row r="157" ht="13.5" customHeight="1" spans="1:1">
      <c r="A157" s="21"/>
    </row>
    <row r="158" ht="13.5" customHeight="1" spans="1:1">
      <c r="A158" s="21"/>
    </row>
    <row r="159" ht="13.5" customHeight="1" spans="1:1">
      <c r="A159" s="21"/>
    </row>
    <row r="160" ht="13.5" customHeight="1" spans="1:1">
      <c r="A160" s="21"/>
    </row>
    <row r="161" ht="13.5" customHeight="1" spans="1:1">
      <c r="A161" s="21"/>
    </row>
    <row r="162" ht="13.5" customHeight="1" spans="1:1">
      <c r="A162" s="21"/>
    </row>
    <row r="163" ht="13.5" customHeight="1" spans="1:1">
      <c r="A163" s="21"/>
    </row>
    <row r="164" ht="13.5" customHeight="1" spans="1:1">
      <c r="A164" s="21"/>
    </row>
    <row r="165" ht="13.5" customHeight="1" spans="1:1">
      <c r="A165" s="21"/>
    </row>
    <row r="166" ht="13.5" customHeight="1" spans="1:1">
      <c r="A166" s="21"/>
    </row>
    <row r="167" ht="13.5" customHeight="1" spans="1:1">
      <c r="A167" s="21"/>
    </row>
    <row r="168" ht="13.5" customHeight="1" spans="1:1">
      <c r="A168" s="21"/>
    </row>
    <row r="169" ht="13.5" customHeight="1" spans="1:1">
      <c r="A169" s="21"/>
    </row>
    <row r="170" ht="13.5" customHeight="1" spans="1:1">
      <c r="A170" s="21"/>
    </row>
    <row r="171" ht="13.5" customHeight="1" spans="1:1">
      <c r="A171" s="21"/>
    </row>
    <row r="172" ht="13.5" customHeight="1" spans="1:1">
      <c r="A172" s="21"/>
    </row>
    <row r="173" ht="13.5" customHeight="1" spans="1:1">
      <c r="A173" s="21"/>
    </row>
    <row r="174" ht="13.5" customHeight="1" spans="1:1">
      <c r="A174" s="21"/>
    </row>
    <row r="175" ht="13.5" customHeight="1" spans="1:1">
      <c r="A175" s="21"/>
    </row>
    <row r="176" ht="13.5" customHeight="1" spans="1:1">
      <c r="A176" s="21"/>
    </row>
    <row r="177" ht="13.5" customHeight="1" spans="1:1">
      <c r="A177" s="21"/>
    </row>
    <row r="178" ht="13.5" customHeight="1" spans="1:1">
      <c r="A178" s="21"/>
    </row>
    <row r="179" ht="13.5" customHeight="1" spans="1:1">
      <c r="A179" s="21"/>
    </row>
    <row r="180" ht="13.5" customHeight="1" spans="1:1">
      <c r="A180" s="21"/>
    </row>
    <row r="181" ht="13.5" customHeight="1" spans="1:1">
      <c r="A181" s="21"/>
    </row>
    <row r="182" ht="13.5" customHeight="1" spans="1:1">
      <c r="A182" s="21"/>
    </row>
    <row r="183" ht="13.5" customHeight="1" spans="1:1">
      <c r="A183" s="21"/>
    </row>
    <row r="184" ht="13.5" customHeight="1" spans="1:1">
      <c r="A184" s="21"/>
    </row>
    <row r="185" ht="13.5" customHeight="1" spans="1:1">
      <c r="A185" s="21"/>
    </row>
    <row r="186" ht="13.5" customHeight="1" spans="1:1">
      <c r="A186" s="21"/>
    </row>
    <row r="187" ht="13.5" customHeight="1" spans="1:1">
      <c r="A187" s="21"/>
    </row>
    <row r="188" ht="13.5" customHeight="1" spans="1:1">
      <c r="A188" s="21"/>
    </row>
    <row r="189" ht="13.5" customHeight="1" spans="1:1">
      <c r="A189" s="21"/>
    </row>
    <row r="190" ht="13.5" customHeight="1" spans="1:1">
      <c r="A190" s="21"/>
    </row>
    <row r="191" ht="13.5" customHeight="1" spans="1:1">
      <c r="A191" s="21"/>
    </row>
    <row r="192" ht="13.5" customHeight="1" spans="1:1">
      <c r="A192" s="21"/>
    </row>
    <row r="193" ht="13.5" customHeight="1" spans="1:1">
      <c r="A193" s="21"/>
    </row>
    <row r="194" ht="13.5" customHeight="1" spans="1:1">
      <c r="A194" s="21"/>
    </row>
    <row r="195" ht="13.5" customHeight="1" spans="1:1">
      <c r="A195" s="21"/>
    </row>
    <row r="196" ht="13.5" customHeight="1" spans="1:1">
      <c r="A196" s="21"/>
    </row>
    <row r="197" ht="13.5" customHeight="1" spans="1:1">
      <c r="A197" s="21"/>
    </row>
    <row r="198" ht="13.5" customHeight="1" spans="1:1">
      <c r="A198" s="21"/>
    </row>
    <row r="199" ht="13.5" customHeight="1" spans="1:1">
      <c r="A199" s="21"/>
    </row>
    <row r="200" ht="13.5" customHeight="1" spans="1:1">
      <c r="A200" s="21"/>
    </row>
    <row r="201" ht="13.5" customHeight="1" spans="1:1">
      <c r="A201" s="21"/>
    </row>
    <row r="202" ht="13.5" customHeight="1" spans="1:1">
      <c r="A202" s="21"/>
    </row>
    <row r="203" ht="13.5" customHeight="1" spans="1:1">
      <c r="A203" s="21"/>
    </row>
    <row r="204" ht="13.5" customHeight="1" spans="1:1">
      <c r="A204" s="21"/>
    </row>
    <row r="205" ht="13.5" customHeight="1" spans="1:1">
      <c r="A205" s="21"/>
    </row>
    <row r="206" ht="13.5" customHeight="1" spans="1:1">
      <c r="A206" s="21"/>
    </row>
    <row r="207" ht="13.5" customHeight="1" spans="1:1">
      <c r="A207" s="21"/>
    </row>
    <row r="208" ht="13.5" customHeight="1" spans="1:1">
      <c r="A208" s="21"/>
    </row>
    <row r="209" ht="13.5" customHeight="1" spans="1:1">
      <c r="A209" s="21"/>
    </row>
    <row r="210" ht="13.5" customHeight="1" spans="1:1">
      <c r="A210" s="21"/>
    </row>
    <row r="211" ht="13.5" customHeight="1" spans="1:1">
      <c r="A211" s="21"/>
    </row>
    <row r="212" ht="13.5" customHeight="1" spans="1:1">
      <c r="A212" s="21"/>
    </row>
    <row r="213" ht="13.5" customHeight="1" spans="1:1">
      <c r="A213" s="21"/>
    </row>
    <row r="214" ht="13.5" customHeight="1" spans="1:1">
      <c r="A214" s="21"/>
    </row>
    <row r="215" ht="13.5" customHeight="1" spans="1:1">
      <c r="A215" s="21"/>
    </row>
    <row r="216" ht="13.5" customHeight="1" spans="1:1">
      <c r="A216" s="21"/>
    </row>
    <row r="217" ht="13.5" customHeight="1" spans="1:1">
      <c r="A217" s="21"/>
    </row>
    <row r="218" ht="13.5" customHeight="1" spans="1:1">
      <c r="A218" s="21"/>
    </row>
    <row r="219" ht="13.5" customHeight="1" spans="1:1">
      <c r="A219" s="21"/>
    </row>
    <row r="220" ht="13.5" customHeight="1" spans="1:1">
      <c r="A220" s="21"/>
    </row>
    <row r="221" ht="13.5" customHeight="1" spans="1:1">
      <c r="A221" s="21"/>
    </row>
    <row r="222" ht="13.5" customHeight="1" spans="1:1">
      <c r="A222" s="21"/>
    </row>
    <row r="223" ht="13.5" customHeight="1" spans="1:1">
      <c r="A223" s="21"/>
    </row>
    <row r="224" ht="13.5" customHeight="1" spans="1:1">
      <c r="A224" s="21"/>
    </row>
    <row r="225" ht="13.5" customHeight="1" spans="1:1">
      <c r="A225" s="21"/>
    </row>
    <row r="226" ht="13.5" customHeight="1" spans="1:1">
      <c r="A226" s="21"/>
    </row>
    <row r="227" ht="13.5" customHeight="1" spans="1:1">
      <c r="A227" s="21"/>
    </row>
    <row r="228" ht="13.5" customHeight="1" spans="1:1">
      <c r="A228" s="21"/>
    </row>
    <row r="229" ht="13.5" customHeight="1" spans="1:1">
      <c r="A229" s="21"/>
    </row>
    <row r="230" ht="13.5" customHeight="1" spans="1:1">
      <c r="A230" s="21"/>
    </row>
    <row r="231" ht="13.5" customHeight="1" spans="1:1">
      <c r="A231" s="21"/>
    </row>
    <row r="232" ht="13.5" customHeight="1" spans="1:1">
      <c r="A232" s="21"/>
    </row>
    <row r="233" ht="13.5" customHeight="1" spans="1:1">
      <c r="A233" s="21"/>
    </row>
    <row r="234" ht="13.5" customHeight="1" spans="1:1">
      <c r="A234" s="21"/>
    </row>
    <row r="235" ht="13.5" customHeight="1" spans="1:1">
      <c r="A235" s="21"/>
    </row>
    <row r="236" ht="13.5" customHeight="1" spans="1:1">
      <c r="A236" s="21"/>
    </row>
    <row r="237" ht="13.5" customHeight="1" spans="1:1">
      <c r="A237" s="21"/>
    </row>
    <row r="238" ht="13.5" customHeight="1" spans="1:1">
      <c r="A238" s="21"/>
    </row>
    <row r="239" ht="13.5" customHeight="1" spans="1:1">
      <c r="A239" s="21"/>
    </row>
    <row r="240" ht="13.5" customHeight="1" spans="1:1">
      <c r="A240" s="21"/>
    </row>
    <row r="241" ht="13.5" customHeight="1" spans="1:1">
      <c r="A241" s="21"/>
    </row>
    <row r="242" ht="13.5" customHeight="1" spans="1:1">
      <c r="A242" s="21"/>
    </row>
    <row r="243" ht="13.5" customHeight="1" spans="1:1">
      <c r="A243" s="21"/>
    </row>
    <row r="244" ht="13.5" customHeight="1" spans="1:1">
      <c r="A244" s="21"/>
    </row>
    <row r="245" ht="13.5" customHeight="1" spans="1:1">
      <c r="A245" s="21"/>
    </row>
    <row r="246" ht="13.5" customHeight="1" spans="1:1">
      <c r="A246" s="21"/>
    </row>
    <row r="247" ht="13.5" customHeight="1" spans="1:1">
      <c r="A247" s="21"/>
    </row>
    <row r="248" ht="13.5" customHeight="1" spans="1:1">
      <c r="A248" s="21"/>
    </row>
    <row r="249" ht="13.5" customHeight="1" spans="1:1">
      <c r="A249" s="21"/>
    </row>
    <row r="250" ht="13.5" customHeight="1" spans="1:1">
      <c r="A250" s="21"/>
    </row>
    <row r="251" ht="13.5" customHeight="1" spans="1:1">
      <c r="A251" s="21"/>
    </row>
    <row r="252" ht="13.5" customHeight="1" spans="1:1">
      <c r="A252" s="21"/>
    </row>
    <row r="253" ht="13.5" customHeight="1" spans="1:1">
      <c r="A253" s="21"/>
    </row>
    <row r="254" ht="13.5" customHeight="1" spans="1:1">
      <c r="A254" s="21"/>
    </row>
    <row r="255" ht="13.5" customHeight="1" spans="1:1">
      <c r="A255" s="21"/>
    </row>
    <row r="256" ht="13.5" customHeight="1" spans="1:1">
      <c r="A256" s="21"/>
    </row>
    <row r="257" ht="13.5" customHeight="1" spans="1:1">
      <c r="A257" s="21"/>
    </row>
    <row r="258" ht="13.5" customHeight="1" spans="1:1">
      <c r="A258" s="21"/>
    </row>
    <row r="259" ht="13.5" customHeight="1" spans="1:1">
      <c r="A259" s="21"/>
    </row>
    <row r="260" ht="13.5" customHeight="1" spans="1:1">
      <c r="A260" s="21"/>
    </row>
    <row r="261" ht="13.5" customHeight="1" spans="1:1">
      <c r="A261" s="21"/>
    </row>
    <row r="262" ht="13.5" customHeight="1" spans="1:1">
      <c r="A262" s="21"/>
    </row>
    <row r="263" ht="13.5" customHeight="1" spans="1:1">
      <c r="A263" s="21"/>
    </row>
    <row r="264" ht="13.5" customHeight="1" spans="1:1">
      <c r="A264" s="21"/>
    </row>
    <row r="265" ht="13.5" customHeight="1" spans="1:1">
      <c r="A265" s="21"/>
    </row>
    <row r="266" ht="13.5" customHeight="1" spans="1:1">
      <c r="A266" s="21"/>
    </row>
    <row r="267" ht="13.5" customHeight="1" spans="1:1">
      <c r="A267" s="21"/>
    </row>
    <row r="268" ht="13.5" customHeight="1" spans="1:1">
      <c r="A268" s="21"/>
    </row>
    <row r="269" ht="13.5" customHeight="1" spans="1:1">
      <c r="A269" s="21"/>
    </row>
    <row r="270" ht="13.5" customHeight="1" spans="1:1">
      <c r="A270" s="21"/>
    </row>
    <row r="271" ht="13.5" customHeight="1" spans="1:1">
      <c r="A271" s="21"/>
    </row>
    <row r="272" ht="13.5" customHeight="1" spans="1:1">
      <c r="A272" s="21"/>
    </row>
    <row r="273" ht="13.5" customHeight="1" spans="1:1">
      <c r="A273" s="21"/>
    </row>
    <row r="274" ht="13.5" customHeight="1" spans="1:1">
      <c r="A274" s="21"/>
    </row>
    <row r="275" ht="13.5" customHeight="1" spans="1:1">
      <c r="A275" s="21"/>
    </row>
    <row r="276" ht="13.5" customHeight="1" spans="1:1">
      <c r="A276" s="21"/>
    </row>
    <row r="277" ht="13.5" customHeight="1" spans="1:1">
      <c r="A277" s="21"/>
    </row>
    <row r="278" ht="13.5" customHeight="1" spans="1:1">
      <c r="A278" s="21"/>
    </row>
    <row r="279" ht="13.5" customHeight="1" spans="1:1">
      <c r="A279" s="21"/>
    </row>
    <row r="280" ht="13.5" customHeight="1" spans="1:1">
      <c r="A280" s="21"/>
    </row>
    <row r="281" ht="13.5" customHeight="1" spans="1:1">
      <c r="A281" s="21"/>
    </row>
    <row r="282" ht="13.5" customHeight="1" spans="1:1">
      <c r="A282" s="21"/>
    </row>
    <row r="283" ht="13.5" customHeight="1" spans="1:1">
      <c r="A283" s="21"/>
    </row>
    <row r="284" ht="13.5" customHeight="1" spans="1:1">
      <c r="A284" s="21"/>
    </row>
    <row r="285" ht="13.5" customHeight="1" spans="1:1">
      <c r="A285" s="21"/>
    </row>
    <row r="286" ht="13.5" customHeight="1" spans="1:1">
      <c r="A286" s="21"/>
    </row>
    <row r="287" ht="13.5" customHeight="1" spans="1:1">
      <c r="A287" s="21"/>
    </row>
    <row r="288" ht="13.5" customHeight="1" spans="1:1">
      <c r="A288" s="21"/>
    </row>
    <row r="289" ht="13.5" customHeight="1" spans="1:1">
      <c r="A289" s="21"/>
    </row>
    <row r="290" ht="13.5" customHeight="1" spans="1:1">
      <c r="A290" s="21"/>
    </row>
    <row r="291" ht="13.5" customHeight="1" spans="1:1">
      <c r="A291" s="21"/>
    </row>
    <row r="292" ht="13.5" customHeight="1" spans="1:1">
      <c r="A292" s="21"/>
    </row>
    <row r="293" ht="13.5" customHeight="1" spans="1:1">
      <c r="A293" s="21"/>
    </row>
    <row r="294" ht="13.5" customHeight="1" spans="1:1">
      <c r="A294" s="21"/>
    </row>
    <row r="295" ht="13.5" customHeight="1" spans="1:1">
      <c r="A295" s="21"/>
    </row>
    <row r="296" ht="13.5" customHeight="1" spans="1:1">
      <c r="A296" s="21"/>
    </row>
    <row r="297" ht="13.5" customHeight="1" spans="1:1">
      <c r="A297" s="21"/>
    </row>
    <row r="298" ht="13.5" customHeight="1" spans="1:1">
      <c r="A298" s="21"/>
    </row>
    <row r="299" ht="13.5" customHeight="1" spans="1:1">
      <c r="A299" s="21"/>
    </row>
    <row r="300" ht="13.5" customHeight="1" spans="1:1">
      <c r="A300" s="21"/>
    </row>
    <row r="301" ht="13.5" customHeight="1" spans="1:1">
      <c r="A301" s="21"/>
    </row>
    <row r="302" ht="13.5" customHeight="1" spans="1:1">
      <c r="A302" s="21"/>
    </row>
    <row r="303" ht="13.5" customHeight="1" spans="1:1">
      <c r="A303" s="21"/>
    </row>
    <row r="304" ht="13.5" customHeight="1" spans="1:1">
      <c r="A304" s="21"/>
    </row>
    <row r="305" ht="13.5" customHeight="1" spans="1:1">
      <c r="A305" s="21"/>
    </row>
    <row r="306" ht="13.5" customHeight="1" spans="1:1">
      <c r="A306" s="21"/>
    </row>
    <row r="307" ht="13.5" customHeight="1" spans="1:1">
      <c r="A307" s="21"/>
    </row>
    <row r="308" ht="13.5" customHeight="1" spans="1:1">
      <c r="A308" s="21"/>
    </row>
    <row r="309" ht="13.5" customHeight="1" spans="1:1">
      <c r="A309" s="21"/>
    </row>
    <row r="310" ht="13.5" customHeight="1" spans="1:1">
      <c r="A310" s="21"/>
    </row>
    <row r="311" ht="13.5" customHeight="1" spans="1:1">
      <c r="A311" s="21"/>
    </row>
    <row r="312" ht="13.5" customHeight="1" spans="1:1">
      <c r="A312" s="21"/>
    </row>
    <row r="313" ht="13.5" customHeight="1" spans="1:1">
      <c r="A313" s="21"/>
    </row>
    <row r="314" ht="13.5" customHeight="1" spans="1:1">
      <c r="A314" s="21"/>
    </row>
    <row r="315" ht="13.5" customHeight="1" spans="1:1">
      <c r="A315" s="21"/>
    </row>
    <row r="316" ht="13.5" customHeight="1" spans="1:1">
      <c r="A316" s="21"/>
    </row>
    <row r="317" ht="13.5" customHeight="1" spans="1:1">
      <c r="A317" s="21"/>
    </row>
    <row r="318" ht="13.5" customHeight="1" spans="1:1">
      <c r="A318" s="21"/>
    </row>
    <row r="319" ht="13.5" customHeight="1" spans="1:1">
      <c r="A319" s="21"/>
    </row>
    <row r="320" ht="13.5" customHeight="1" spans="1:1">
      <c r="A320" s="21"/>
    </row>
    <row r="321" ht="13.5" customHeight="1" spans="1:1">
      <c r="A321" s="21"/>
    </row>
    <row r="322" ht="13.5" customHeight="1" spans="1:1">
      <c r="A322" s="21"/>
    </row>
    <row r="323" ht="13.5" customHeight="1" spans="1:1">
      <c r="A323" s="21"/>
    </row>
    <row r="324" ht="13.5" customHeight="1" spans="1:1">
      <c r="A324" s="21"/>
    </row>
    <row r="325" ht="13.5" customHeight="1" spans="1:1">
      <c r="A325" s="21"/>
    </row>
    <row r="326" ht="13.5" customHeight="1" spans="1:1">
      <c r="A326" s="21"/>
    </row>
    <row r="327" ht="13.5" customHeight="1" spans="1:1">
      <c r="A327" s="21"/>
    </row>
    <row r="328" ht="13.5" customHeight="1" spans="1:1">
      <c r="A328" s="21"/>
    </row>
    <row r="329" ht="13.5" customHeight="1" spans="1:1">
      <c r="A329" s="21"/>
    </row>
    <row r="330" ht="13.5" customHeight="1" spans="1:1">
      <c r="A330" s="21"/>
    </row>
    <row r="331" ht="13.5" customHeight="1" spans="1:1">
      <c r="A331" s="21"/>
    </row>
    <row r="332" ht="13.5" customHeight="1" spans="1:1">
      <c r="A332" s="21"/>
    </row>
    <row r="333" ht="13.5" customHeight="1" spans="1:1">
      <c r="A333" s="21"/>
    </row>
    <row r="334" ht="13.5" customHeight="1" spans="1:1">
      <c r="A334" s="21"/>
    </row>
    <row r="335" ht="13.5" customHeight="1" spans="1:1">
      <c r="A335" s="21"/>
    </row>
    <row r="336" ht="13.5" customHeight="1" spans="1:1">
      <c r="A336" s="21"/>
    </row>
    <row r="337" ht="13.5" customHeight="1" spans="1:1">
      <c r="A337" s="21"/>
    </row>
    <row r="338" ht="13.5" customHeight="1" spans="1:1">
      <c r="A338" s="21"/>
    </row>
    <row r="339" ht="13.5" customHeight="1" spans="1:1">
      <c r="A339" s="21"/>
    </row>
    <row r="340" ht="13.5" customHeight="1" spans="1:1">
      <c r="A340" s="21"/>
    </row>
    <row r="341" ht="13.5" customHeight="1" spans="1:1">
      <c r="A341" s="21"/>
    </row>
    <row r="342" ht="13.5" customHeight="1" spans="1:1">
      <c r="A342" s="21"/>
    </row>
    <row r="343" ht="13.5" customHeight="1" spans="1:1">
      <c r="A343" s="21"/>
    </row>
    <row r="344" ht="13.5" customHeight="1" spans="1:1">
      <c r="A344" s="21"/>
    </row>
    <row r="345" ht="13.5" customHeight="1" spans="1:1">
      <c r="A345" s="21"/>
    </row>
    <row r="346" ht="13.5" customHeight="1" spans="1:1">
      <c r="A346" s="21"/>
    </row>
    <row r="347" ht="13.5" customHeight="1" spans="1:1">
      <c r="A347" s="21"/>
    </row>
    <row r="348" ht="13.5" customHeight="1" spans="1:1">
      <c r="A348" s="21"/>
    </row>
    <row r="349" ht="13.5" customHeight="1" spans="1:1">
      <c r="A349" s="21"/>
    </row>
    <row r="350" ht="13.5" customHeight="1" spans="1:1">
      <c r="A350" s="21"/>
    </row>
    <row r="351" ht="13.5" customHeight="1" spans="1:1">
      <c r="A351" s="21"/>
    </row>
    <row r="352" ht="13.5" customHeight="1" spans="1:1">
      <c r="A352" s="21"/>
    </row>
    <row r="353" ht="13.5" customHeight="1" spans="1:1">
      <c r="A353" s="21"/>
    </row>
    <row r="354" ht="13.5" customHeight="1" spans="1:1">
      <c r="A354" s="21"/>
    </row>
    <row r="355" ht="13.5" customHeight="1" spans="1:1">
      <c r="A355" s="21"/>
    </row>
    <row r="356" ht="13.5" customHeight="1" spans="1:1">
      <c r="A356" s="21"/>
    </row>
    <row r="357" ht="13.5" customHeight="1" spans="1:1">
      <c r="A357" s="21"/>
    </row>
    <row r="358" ht="13.5" customHeight="1" spans="1:1">
      <c r="A358" s="21"/>
    </row>
    <row r="359" ht="13.5" customHeight="1" spans="1:1">
      <c r="A359" s="21"/>
    </row>
    <row r="360" ht="13.5" customHeight="1" spans="1:1">
      <c r="A360" s="21"/>
    </row>
    <row r="361" ht="13.5" customHeight="1" spans="1:1">
      <c r="A361" s="21"/>
    </row>
    <row r="362" ht="13.5" customHeight="1" spans="1:1">
      <c r="A362" s="21"/>
    </row>
    <row r="363" ht="13.5" customHeight="1" spans="1:1">
      <c r="A363" s="21"/>
    </row>
    <row r="364" ht="13.5" customHeight="1" spans="1:1">
      <c r="A364" s="21"/>
    </row>
    <row r="365" ht="13.5" customHeight="1" spans="1:1">
      <c r="A365" s="21"/>
    </row>
    <row r="366" ht="13.5" customHeight="1" spans="1:1">
      <c r="A366" s="21"/>
    </row>
    <row r="367" ht="13.5" customHeight="1" spans="1:1">
      <c r="A367" s="21"/>
    </row>
    <row r="368" ht="13.5" customHeight="1" spans="1:1">
      <c r="A368" s="21"/>
    </row>
    <row r="369" ht="13.5" customHeight="1" spans="1:1">
      <c r="A369" s="21"/>
    </row>
    <row r="370" ht="13.5" customHeight="1" spans="1:1">
      <c r="A370" s="21"/>
    </row>
    <row r="371" ht="13.5" customHeight="1" spans="1:1">
      <c r="A371" s="21"/>
    </row>
    <row r="372" ht="13.5" customHeight="1" spans="1:1">
      <c r="A372" s="21"/>
    </row>
    <row r="373" ht="13.5" customHeight="1" spans="1:1">
      <c r="A373" s="21"/>
    </row>
    <row r="374" ht="13.5" customHeight="1" spans="1:1">
      <c r="A374" s="21"/>
    </row>
    <row r="375" ht="13.5" customHeight="1" spans="1:1">
      <c r="A375" s="21"/>
    </row>
    <row r="376" ht="13.5" customHeight="1" spans="1:1">
      <c r="A376" s="21"/>
    </row>
    <row r="377" ht="13.5" customHeight="1" spans="1:1">
      <c r="A377" s="21"/>
    </row>
    <row r="378" ht="13.5" customHeight="1" spans="1:1">
      <c r="A378" s="21"/>
    </row>
    <row r="379" ht="13.5" customHeight="1" spans="1:1">
      <c r="A379" s="21"/>
    </row>
    <row r="380" ht="13.5" customHeight="1" spans="1:1">
      <c r="A380" s="21"/>
    </row>
    <row r="381" ht="13.5" customHeight="1" spans="1:1">
      <c r="A381" s="21"/>
    </row>
    <row r="382" ht="13.5" customHeight="1" spans="1:1">
      <c r="A382" s="21"/>
    </row>
    <row r="383" ht="13.5" customHeight="1" spans="1:1">
      <c r="A383" s="21"/>
    </row>
    <row r="384" ht="13.5" customHeight="1" spans="1:1">
      <c r="A384" s="21"/>
    </row>
    <row r="385" ht="13.5" customHeight="1" spans="1:1">
      <c r="A385" s="21"/>
    </row>
    <row r="386" ht="13.5" customHeight="1" spans="1:1">
      <c r="A386" s="21"/>
    </row>
    <row r="387" ht="13.5" customHeight="1" spans="1:1">
      <c r="A387" s="21"/>
    </row>
    <row r="388" ht="13.5" customHeight="1" spans="1:1">
      <c r="A388" s="21"/>
    </row>
    <row r="389" ht="13.5" customHeight="1" spans="1:1">
      <c r="A389" s="21"/>
    </row>
    <row r="390" ht="13.5" customHeight="1" spans="1:1">
      <c r="A390" s="21"/>
    </row>
    <row r="391" ht="13.5" customHeight="1" spans="1:1">
      <c r="A391" s="21"/>
    </row>
    <row r="392" ht="13.5" customHeight="1" spans="1:1">
      <c r="A392" s="21"/>
    </row>
    <row r="393" ht="13.5" customHeight="1" spans="1:1">
      <c r="A393" s="21"/>
    </row>
    <row r="394" ht="13.5" customHeight="1" spans="1:1">
      <c r="A394" s="21"/>
    </row>
    <row r="395" ht="13.5" customHeight="1" spans="1:1">
      <c r="A395" s="21"/>
    </row>
    <row r="396" ht="13.5" customHeight="1" spans="1:1">
      <c r="A396" s="21"/>
    </row>
    <row r="397" ht="13.5" customHeight="1" spans="1:1">
      <c r="A397" s="21"/>
    </row>
    <row r="398" ht="13.5" customHeight="1" spans="1:1">
      <c r="A398" s="21"/>
    </row>
    <row r="399" ht="13.5" customHeight="1" spans="1:1">
      <c r="A399" s="21"/>
    </row>
    <row r="400" ht="13.5" customHeight="1" spans="1:1">
      <c r="A400" s="21"/>
    </row>
    <row r="401" ht="13.5" customHeight="1" spans="1:1">
      <c r="A401" s="21"/>
    </row>
    <row r="402" ht="13.5" customHeight="1" spans="1:1">
      <c r="A402" s="21"/>
    </row>
    <row r="403" ht="13.5" customHeight="1" spans="1:1">
      <c r="A403" s="21"/>
    </row>
    <row r="404" ht="13.5" customHeight="1" spans="1:1">
      <c r="A404" s="21"/>
    </row>
    <row r="405" ht="13.5" customHeight="1" spans="1:1">
      <c r="A405" s="21"/>
    </row>
    <row r="406" ht="13.5" customHeight="1" spans="1:1">
      <c r="A406" s="21"/>
    </row>
    <row r="407" ht="13.5" customHeight="1" spans="1:1">
      <c r="A407" s="21"/>
    </row>
    <row r="408" ht="13.5" customHeight="1" spans="1:1">
      <c r="A408" s="21"/>
    </row>
    <row r="409" ht="13.5" customHeight="1" spans="1:1">
      <c r="A409" s="21"/>
    </row>
    <row r="410" ht="13.5" customHeight="1" spans="1:1">
      <c r="A410" s="21"/>
    </row>
    <row r="411" ht="13.5" customHeight="1" spans="1:1">
      <c r="A411" s="21"/>
    </row>
    <row r="412" ht="13.5" customHeight="1" spans="1:1">
      <c r="A412" s="21"/>
    </row>
    <row r="413" ht="13.5" customHeight="1" spans="1:1">
      <c r="A413" s="21"/>
    </row>
    <row r="414" ht="13.5" customHeight="1" spans="1:1">
      <c r="A414" s="21"/>
    </row>
    <row r="415" ht="13.5" customHeight="1" spans="1:1">
      <c r="A415" s="21"/>
    </row>
    <row r="416" ht="13.5" customHeight="1" spans="1:1">
      <c r="A416" s="21"/>
    </row>
    <row r="417" ht="13.5" customHeight="1" spans="1:1">
      <c r="A417" s="21"/>
    </row>
    <row r="418" ht="13.5" customHeight="1" spans="1:1">
      <c r="A418" s="21"/>
    </row>
    <row r="419" ht="13.5" customHeight="1" spans="1:1">
      <c r="A419" s="21"/>
    </row>
    <row r="420" ht="13.5" customHeight="1" spans="1:1">
      <c r="A420" s="21"/>
    </row>
    <row r="421" ht="13.5" customHeight="1" spans="1:1">
      <c r="A421" s="21"/>
    </row>
    <row r="422" ht="13.5" customHeight="1" spans="1:1">
      <c r="A422" s="21"/>
    </row>
    <row r="423" ht="13.5" customHeight="1" spans="1:1">
      <c r="A423" s="21"/>
    </row>
    <row r="424" ht="13.5" customHeight="1" spans="1:1">
      <c r="A424" s="21"/>
    </row>
    <row r="425" ht="13.5" customHeight="1" spans="1:1">
      <c r="A425" s="21"/>
    </row>
    <row r="426" ht="13.5" customHeight="1" spans="1:1">
      <c r="A426" s="21"/>
    </row>
    <row r="427" ht="13.5" customHeight="1" spans="1:1">
      <c r="A427" s="21"/>
    </row>
    <row r="428" ht="13.5" customHeight="1" spans="1:1">
      <c r="A428" s="21"/>
    </row>
    <row r="429" ht="13.5" customHeight="1" spans="1:1">
      <c r="A429" s="21"/>
    </row>
    <row r="430" ht="13.5" customHeight="1" spans="1:1">
      <c r="A430" s="21"/>
    </row>
    <row r="431" ht="13.5" customHeight="1" spans="1:1">
      <c r="A431" s="21"/>
    </row>
    <row r="432" ht="13.5" customHeight="1" spans="1:1">
      <c r="A432" s="21"/>
    </row>
    <row r="433" ht="13.5" customHeight="1" spans="1:1">
      <c r="A433" s="21"/>
    </row>
    <row r="434" ht="13.5" customHeight="1" spans="1:1">
      <c r="A434" s="21"/>
    </row>
    <row r="435" ht="13.5" customHeight="1" spans="1:1">
      <c r="A435" s="21"/>
    </row>
    <row r="436" ht="13.5" customHeight="1" spans="1:1">
      <c r="A436" s="21"/>
    </row>
    <row r="437" ht="13.5" customHeight="1" spans="1:1">
      <c r="A437" s="21"/>
    </row>
    <row r="438" ht="13.5" customHeight="1" spans="1:1">
      <c r="A438" s="21"/>
    </row>
    <row r="439" ht="13.5" customHeight="1" spans="1:1">
      <c r="A439" s="21"/>
    </row>
    <row r="440" ht="13.5" customHeight="1" spans="1:1">
      <c r="A440" s="21"/>
    </row>
    <row r="441" ht="13.5" customHeight="1" spans="1:1">
      <c r="A441" s="21"/>
    </row>
    <row r="442" ht="13.5" customHeight="1" spans="1:1">
      <c r="A442" s="21"/>
    </row>
    <row r="443" ht="13.5" customHeight="1" spans="1:1">
      <c r="A443" s="21"/>
    </row>
    <row r="444" ht="13.5" customHeight="1" spans="1:1">
      <c r="A444" s="21"/>
    </row>
    <row r="445" ht="13.5" customHeight="1" spans="1:1">
      <c r="A445" s="21"/>
    </row>
    <row r="446" ht="13.5" customHeight="1" spans="1:1">
      <c r="A446" s="21"/>
    </row>
    <row r="447" ht="13.5" customHeight="1" spans="1:1">
      <c r="A447" s="21"/>
    </row>
    <row r="448" ht="13.5" customHeight="1" spans="1:1">
      <c r="A448" s="21"/>
    </row>
    <row r="449" ht="13.5" customHeight="1" spans="1:1">
      <c r="A449" s="21"/>
    </row>
    <row r="450" ht="13.5" customHeight="1" spans="1:1">
      <c r="A450" s="21"/>
    </row>
    <row r="451" ht="13.5" customHeight="1" spans="1:1">
      <c r="A451" s="21"/>
    </row>
    <row r="452" ht="13.5" customHeight="1" spans="1:1">
      <c r="A452" s="21"/>
    </row>
    <row r="453" ht="13.5" customHeight="1" spans="1:1">
      <c r="A453" s="21"/>
    </row>
    <row r="454" ht="13.5" customHeight="1" spans="1:1">
      <c r="A454" s="21"/>
    </row>
    <row r="455" ht="13.5" customHeight="1" spans="1:1">
      <c r="A455" s="21"/>
    </row>
    <row r="456" ht="13.5" customHeight="1" spans="1:1">
      <c r="A456" s="21"/>
    </row>
    <row r="457" ht="13.5" customHeight="1" spans="1:1">
      <c r="A457" s="21"/>
    </row>
    <row r="458" ht="13.5" customHeight="1" spans="1:1">
      <c r="A458" s="21"/>
    </row>
    <row r="459" ht="13.5" customHeight="1" spans="1:1">
      <c r="A459" s="21"/>
    </row>
    <row r="460" ht="13.5" customHeight="1" spans="1:1">
      <c r="A460" s="21"/>
    </row>
    <row r="461" ht="13.5" customHeight="1" spans="1:1">
      <c r="A461" s="21"/>
    </row>
    <row r="462" ht="13.5" customHeight="1" spans="1:1">
      <c r="A462" s="21"/>
    </row>
    <row r="463" ht="13.5" customHeight="1" spans="1:1">
      <c r="A463" s="21"/>
    </row>
    <row r="464" ht="13.5" customHeight="1" spans="1:1">
      <c r="A464" s="21"/>
    </row>
    <row r="465" ht="13.5" customHeight="1" spans="1:1">
      <c r="A465" s="21"/>
    </row>
    <row r="466" ht="13.5" customHeight="1" spans="1:1">
      <c r="A466" s="21"/>
    </row>
    <row r="467" ht="13.5" customHeight="1" spans="1:1">
      <c r="A467" s="21"/>
    </row>
    <row r="468" ht="13.5" customHeight="1" spans="1:1">
      <c r="A468" s="21"/>
    </row>
    <row r="469" ht="13.5" customHeight="1" spans="1:1">
      <c r="A469" s="21"/>
    </row>
    <row r="470" ht="13.5" customHeight="1" spans="1:1">
      <c r="A470" s="21"/>
    </row>
    <row r="471" ht="13.5" customHeight="1" spans="1:1">
      <c r="A471" s="21"/>
    </row>
    <row r="472" ht="13.5" customHeight="1" spans="1:1">
      <c r="A472" s="21"/>
    </row>
    <row r="473" ht="13.5" customHeight="1" spans="1:1">
      <c r="A473" s="21"/>
    </row>
    <row r="474" ht="13.5" customHeight="1" spans="1:1">
      <c r="A474" s="21"/>
    </row>
    <row r="475" ht="13.5" customHeight="1" spans="1:1">
      <c r="A475" s="21"/>
    </row>
    <row r="476" ht="13.5" customHeight="1" spans="1:1">
      <c r="A476" s="21"/>
    </row>
    <row r="477" ht="13.5" customHeight="1" spans="1:1">
      <c r="A477" s="21"/>
    </row>
    <row r="478" ht="13.5" customHeight="1" spans="1:1">
      <c r="A478" s="21"/>
    </row>
    <row r="479" ht="13.5" customHeight="1" spans="1:1">
      <c r="A479" s="21"/>
    </row>
    <row r="480" ht="13.5" customHeight="1" spans="1:1">
      <c r="A480" s="21"/>
    </row>
    <row r="481" ht="13.5" customHeight="1" spans="1:1">
      <c r="A481" s="21"/>
    </row>
    <row r="482" ht="13.5" customHeight="1" spans="1:1">
      <c r="A482" s="21"/>
    </row>
    <row r="483" ht="13.5" customHeight="1" spans="1:1">
      <c r="A483" s="21"/>
    </row>
    <row r="484" ht="13.5" customHeight="1" spans="1:1">
      <c r="A484" s="21"/>
    </row>
    <row r="485" ht="13.5" customHeight="1" spans="1:1">
      <c r="A485" s="21"/>
    </row>
    <row r="486" ht="13.5" customHeight="1" spans="1:1">
      <c r="A486" s="21"/>
    </row>
    <row r="487" ht="13.5" customHeight="1" spans="1:1">
      <c r="A487" s="21"/>
    </row>
    <row r="488" ht="13.5" customHeight="1" spans="1:1">
      <c r="A488" s="21"/>
    </row>
    <row r="489" ht="13.5" customHeight="1" spans="1:1">
      <c r="A489" s="21"/>
    </row>
    <row r="490" ht="13.5" customHeight="1" spans="1:1">
      <c r="A490" s="21"/>
    </row>
    <row r="491" ht="13.5" customHeight="1" spans="1:1">
      <c r="A491" s="21"/>
    </row>
    <row r="492" ht="13.5" customHeight="1" spans="1:1">
      <c r="A492" s="21"/>
    </row>
    <row r="493" ht="13.5" customHeight="1" spans="1:1">
      <c r="A493" s="21"/>
    </row>
    <row r="494" ht="13.5" customHeight="1" spans="1:1">
      <c r="A494" s="21"/>
    </row>
    <row r="495" ht="13.5" customHeight="1" spans="1:1">
      <c r="A495" s="21"/>
    </row>
    <row r="496" ht="13.5" customHeight="1" spans="1:1">
      <c r="A496" s="21"/>
    </row>
    <row r="497" ht="13.5" customHeight="1" spans="1:1">
      <c r="A497" s="21"/>
    </row>
    <row r="498" ht="13.5" customHeight="1" spans="1:1">
      <c r="A498" s="21"/>
    </row>
    <row r="499" ht="13.5" customHeight="1" spans="1:1">
      <c r="A499" s="21"/>
    </row>
    <row r="500" ht="13.5" customHeight="1" spans="1:1">
      <c r="A500" s="21"/>
    </row>
    <row r="501" ht="13.5" customHeight="1" spans="1:1">
      <c r="A501" s="21"/>
    </row>
    <row r="502" ht="13.5" customHeight="1" spans="1:1">
      <c r="A502" s="21"/>
    </row>
    <row r="503" ht="13.5" customHeight="1" spans="1:1">
      <c r="A503" s="21"/>
    </row>
    <row r="504" ht="13.5" customHeight="1" spans="1:1">
      <c r="A504" s="21"/>
    </row>
    <row r="505" ht="13.5" customHeight="1" spans="1:1">
      <c r="A505" s="21"/>
    </row>
    <row r="506" ht="13.5" customHeight="1" spans="1:1">
      <c r="A506" s="21"/>
    </row>
    <row r="507" ht="13.5" customHeight="1" spans="1:1">
      <c r="A507" s="21"/>
    </row>
    <row r="508" ht="13.5" customHeight="1" spans="1:1">
      <c r="A508" s="21"/>
    </row>
    <row r="509" ht="13.5" customHeight="1" spans="1:1">
      <c r="A509" s="21"/>
    </row>
    <row r="510" ht="13.5" customHeight="1" spans="1:1">
      <c r="A510" s="21"/>
    </row>
    <row r="511" ht="13.5" customHeight="1" spans="1:1">
      <c r="A511" s="21"/>
    </row>
    <row r="512" ht="13.5" customHeight="1" spans="1:1">
      <c r="A512" s="21"/>
    </row>
    <row r="513" ht="13.5" customHeight="1" spans="1:1">
      <c r="A513" s="21"/>
    </row>
    <row r="514" ht="13.5" customHeight="1" spans="1:1">
      <c r="A514" s="21"/>
    </row>
    <row r="515" ht="13.5" customHeight="1" spans="1:1">
      <c r="A515" s="21"/>
    </row>
    <row r="516" ht="13.5" customHeight="1" spans="1:1">
      <c r="A516" s="21"/>
    </row>
    <row r="517" ht="13.5" customHeight="1" spans="1:1">
      <c r="A517" s="21"/>
    </row>
    <row r="518" ht="13.5" customHeight="1" spans="1:1">
      <c r="A518" s="21"/>
    </row>
    <row r="519" ht="13.5" customHeight="1" spans="1:1">
      <c r="A519" s="21"/>
    </row>
    <row r="520" ht="13.5" customHeight="1" spans="1:1">
      <c r="A520" s="21"/>
    </row>
    <row r="521" ht="13.5" customHeight="1" spans="1:1">
      <c r="A521" s="21"/>
    </row>
    <row r="522" ht="13.5" customHeight="1" spans="1:1">
      <c r="A522" s="21"/>
    </row>
    <row r="523" ht="13.5" customHeight="1" spans="1:1">
      <c r="A523" s="21"/>
    </row>
    <row r="524" ht="13.5" customHeight="1" spans="1:1">
      <c r="A524" s="21"/>
    </row>
    <row r="525" ht="13.5" customHeight="1" spans="1:1">
      <c r="A525" s="21"/>
    </row>
    <row r="526" ht="13.5" customHeight="1" spans="1:1">
      <c r="A526" s="21"/>
    </row>
    <row r="527" ht="13.5" customHeight="1" spans="1:1">
      <c r="A527" s="21"/>
    </row>
    <row r="528" ht="13.5" customHeight="1" spans="1:1">
      <c r="A528" s="21"/>
    </row>
    <row r="529" ht="13.5" customHeight="1" spans="1:1">
      <c r="A529" s="21"/>
    </row>
    <row r="530" ht="13.5" customHeight="1" spans="1:1">
      <c r="A530" s="21"/>
    </row>
    <row r="531" ht="13.5" customHeight="1" spans="1:1">
      <c r="A531" s="21"/>
    </row>
    <row r="532" ht="13.5" customHeight="1" spans="1:1">
      <c r="A532" s="21"/>
    </row>
    <row r="533" ht="13.5" customHeight="1" spans="1:1">
      <c r="A533" s="21"/>
    </row>
    <row r="534" ht="13.5" customHeight="1" spans="1:1">
      <c r="A534" s="21"/>
    </row>
    <row r="535" ht="13.5" customHeight="1" spans="1:1">
      <c r="A535" s="21"/>
    </row>
    <row r="536" ht="13.5" customHeight="1" spans="1:1">
      <c r="A536" s="21"/>
    </row>
    <row r="537" ht="13.5" customHeight="1" spans="1:1">
      <c r="A537" s="21"/>
    </row>
    <row r="538" ht="13.5" customHeight="1" spans="1:1">
      <c r="A538" s="21"/>
    </row>
    <row r="539" ht="13.5" customHeight="1" spans="1:1">
      <c r="A539" s="21"/>
    </row>
    <row r="540" ht="13.5" customHeight="1" spans="1:1">
      <c r="A540" s="21"/>
    </row>
    <row r="541" ht="13.5" customHeight="1" spans="1:1">
      <c r="A541" s="21"/>
    </row>
    <row r="542" ht="13.5" customHeight="1" spans="1:1">
      <c r="A542" s="21"/>
    </row>
    <row r="543" ht="13.5" customHeight="1" spans="1:1">
      <c r="A543" s="21"/>
    </row>
    <row r="544" ht="13.5" customHeight="1" spans="1:1">
      <c r="A544" s="21"/>
    </row>
    <row r="545" ht="13.5" customHeight="1" spans="1:1">
      <c r="A545" s="21"/>
    </row>
    <row r="546" ht="13.5" customHeight="1" spans="1:1">
      <c r="A546" s="21"/>
    </row>
    <row r="547" ht="13.5" customHeight="1" spans="1:1">
      <c r="A547" s="21"/>
    </row>
    <row r="548" ht="13.5" customHeight="1" spans="1:1">
      <c r="A548" s="21"/>
    </row>
    <row r="549" ht="13.5" customHeight="1" spans="1:1">
      <c r="A549" s="21"/>
    </row>
    <row r="550" ht="13.5" customHeight="1" spans="1:1">
      <c r="A550" s="21"/>
    </row>
    <row r="551" ht="13.5" customHeight="1" spans="1:1">
      <c r="A551" s="21"/>
    </row>
    <row r="552" ht="13.5" customHeight="1" spans="1:1">
      <c r="A552" s="21"/>
    </row>
    <row r="553" ht="13.5" customHeight="1" spans="1:1">
      <c r="A553" s="21"/>
    </row>
    <row r="554" ht="13.5" customHeight="1" spans="1:1">
      <c r="A554" s="21"/>
    </row>
    <row r="555" ht="13.5" customHeight="1" spans="1:1">
      <c r="A555" s="21"/>
    </row>
    <row r="556" ht="13.5" customHeight="1" spans="1:1">
      <c r="A556" s="21"/>
    </row>
    <row r="557" ht="13.5" customHeight="1" spans="1:1">
      <c r="A557" s="21"/>
    </row>
    <row r="558" ht="13.5" customHeight="1" spans="1:1">
      <c r="A558" s="21"/>
    </row>
    <row r="559" ht="13.5" customHeight="1" spans="1:1">
      <c r="A559" s="21"/>
    </row>
    <row r="560" ht="13.5" customHeight="1" spans="1:1">
      <c r="A560" s="21"/>
    </row>
    <row r="561" ht="13.5" customHeight="1" spans="1:1">
      <c r="A561" s="21"/>
    </row>
    <row r="562" ht="13.5" customHeight="1" spans="1:1">
      <c r="A562" s="21"/>
    </row>
    <row r="563" ht="13.5" customHeight="1" spans="1:1">
      <c r="A563" s="21"/>
    </row>
    <row r="564" ht="13.5" customHeight="1" spans="1:1">
      <c r="A564" s="21"/>
    </row>
    <row r="565" ht="13.5" customHeight="1" spans="1:1">
      <c r="A565" s="21"/>
    </row>
    <row r="566" ht="13.5" customHeight="1" spans="1:1">
      <c r="A566" s="21"/>
    </row>
    <row r="567" ht="13.5" customHeight="1" spans="1:1">
      <c r="A567" s="21"/>
    </row>
    <row r="568" ht="13.5" customHeight="1" spans="1:1">
      <c r="A568" s="21"/>
    </row>
    <row r="569" ht="13.5" customHeight="1" spans="1:1">
      <c r="A569" s="21"/>
    </row>
    <row r="570" ht="13.5" customHeight="1" spans="1:1">
      <c r="A570" s="21"/>
    </row>
    <row r="571" ht="13.5" customHeight="1" spans="1:1">
      <c r="A571" s="21"/>
    </row>
    <row r="572" ht="13.5" customHeight="1" spans="1:1">
      <c r="A572" s="21"/>
    </row>
    <row r="573" ht="13.5" customHeight="1" spans="1:1">
      <c r="A573" s="21"/>
    </row>
    <row r="574" ht="13.5" customHeight="1" spans="1:1">
      <c r="A574" s="21"/>
    </row>
    <row r="575" ht="13.5" customHeight="1" spans="1:1">
      <c r="A575" s="21"/>
    </row>
    <row r="576" ht="13.5" customHeight="1" spans="1:1">
      <c r="A576" s="21"/>
    </row>
    <row r="577" ht="13.5" customHeight="1" spans="1:1">
      <c r="A577" s="21"/>
    </row>
    <row r="578" ht="13.5" customHeight="1" spans="1:1">
      <c r="A578" s="21"/>
    </row>
    <row r="579" ht="13.5" customHeight="1" spans="1:1">
      <c r="A579" s="21"/>
    </row>
    <row r="580" ht="13.5" customHeight="1" spans="1:1">
      <c r="A580" s="21"/>
    </row>
    <row r="581" ht="13.5" customHeight="1" spans="1:1">
      <c r="A581" s="21"/>
    </row>
    <row r="582" ht="13.5" customHeight="1" spans="1:1">
      <c r="A582" s="21"/>
    </row>
    <row r="583" ht="13.5" customHeight="1" spans="1:1">
      <c r="A583" s="21"/>
    </row>
    <row r="584" ht="13.5" customHeight="1" spans="1:1">
      <c r="A584" s="21"/>
    </row>
    <row r="585" ht="13.5" customHeight="1" spans="1:1">
      <c r="A585" s="21"/>
    </row>
    <row r="586" ht="13.5" customHeight="1" spans="1:1">
      <c r="A586" s="21"/>
    </row>
    <row r="587" ht="13.5" customHeight="1" spans="1:1">
      <c r="A587" s="21"/>
    </row>
    <row r="588" ht="13.5" customHeight="1" spans="1:1">
      <c r="A588" s="21"/>
    </row>
    <row r="589" ht="13.5" customHeight="1" spans="1:1">
      <c r="A589" s="21"/>
    </row>
    <row r="590" ht="13.5" customHeight="1" spans="1:1">
      <c r="A590" s="21"/>
    </row>
    <row r="591" ht="13.5" customHeight="1" spans="1:1">
      <c r="A591" s="21"/>
    </row>
    <row r="592" ht="13.5" customHeight="1" spans="1:1">
      <c r="A592" s="21"/>
    </row>
    <row r="593" ht="13.5" customHeight="1" spans="1:1">
      <c r="A593" s="21"/>
    </row>
    <row r="594" ht="13.5" customHeight="1" spans="1:1">
      <c r="A594" s="21"/>
    </row>
    <row r="595" ht="13.5" customHeight="1" spans="1:1">
      <c r="A595" s="21"/>
    </row>
    <row r="596" ht="13.5" customHeight="1" spans="1:1">
      <c r="A596" s="21"/>
    </row>
    <row r="597" ht="13.5" customHeight="1" spans="1:1">
      <c r="A597" s="21"/>
    </row>
    <row r="598" ht="13.5" customHeight="1" spans="1:1">
      <c r="A598" s="21"/>
    </row>
    <row r="599" ht="13.5" customHeight="1" spans="1:1">
      <c r="A599" s="21"/>
    </row>
    <row r="600" ht="13.5" customHeight="1" spans="1:1">
      <c r="A600" s="21"/>
    </row>
    <row r="601" ht="13.5" customHeight="1" spans="1:1">
      <c r="A601" s="21"/>
    </row>
    <row r="602" ht="13.5" customHeight="1" spans="1:1">
      <c r="A602" s="21"/>
    </row>
    <row r="603" ht="13.5" customHeight="1" spans="1:1">
      <c r="A603" s="21"/>
    </row>
    <row r="604" ht="13.5" customHeight="1" spans="1:1">
      <c r="A604" s="21"/>
    </row>
    <row r="605" ht="13.5" customHeight="1" spans="1:1">
      <c r="A605" s="21"/>
    </row>
    <row r="606" ht="13.5" customHeight="1" spans="1:1">
      <c r="A606" s="21"/>
    </row>
    <row r="607" ht="13.5" customHeight="1" spans="1:1">
      <c r="A607" s="21"/>
    </row>
    <row r="608" ht="13.5" customHeight="1" spans="1:1">
      <c r="A608" s="21"/>
    </row>
    <row r="609" ht="13.5" customHeight="1" spans="1:1">
      <c r="A609" s="21"/>
    </row>
    <row r="610" ht="13.5" customHeight="1" spans="1:1">
      <c r="A610" s="21"/>
    </row>
    <row r="611" ht="13.5" customHeight="1" spans="1:1">
      <c r="A611" s="21"/>
    </row>
    <row r="612" ht="13.5" customHeight="1" spans="1:1">
      <c r="A612" s="21"/>
    </row>
    <row r="613" ht="13.5" customHeight="1" spans="1:1">
      <c r="A613" s="21"/>
    </row>
    <row r="614" ht="13.5" customHeight="1" spans="1:1">
      <c r="A614" s="21"/>
    </row>
    <row r="615" ht="13.5" customHeight="1" spans="1:1">
      <c r="A615" s="21"/>
    </row>
    <row r="616" ht="13.5" customHeight="1" spans="1:1">
      <c r="A616" s="21"/>
    </row>
    <row r="617" ht="13.5" customHeight="1" spans="1:1">
      <c r="A617" s="21"/>
    </row>
    <row r="618" ht="13.5" customHeight="1" spans="1:1">
      <c r="A618" s="21"/>
    </row>
    <row r="619" ht="13.5" customHeight="1" spans="1:1">
      <c r="A619" s="21"/>
    </row>
    <row r="620" ht="13.5" customHeight="1" spans="1:1">
      <c r="A620" s="21"/>
    </row>
    <row r="621" ht="13.5" customHeight="1" spans="1:1">
      <c r="A621" s="21"/>
    </row>
    <row r="622" ht="13.5" customHeight="1" spans="1:1">
      <c r="A622" s="21"/>
    </row>
    <row r="623" ht="13.5" customHeight="1" spans="1:1">
      <c r="A623" s="21"/>
    </row>
    <row r="624" ht="13.5" customHeight="1" spans="1:1">
      <c r="A624" s="21"/>
    </row>
    <row r="625" ht="13.5" customHeight="1" spans="1:1">
      <c r="A625" s="21"/>
    </row>
    <row r="626" ht="13.5" customHeight="1" spans="1:1">
      <c r="A626" s="21"/>
    </row>
    <row r="627" ht="13.5" customHeight="1" spans="1:1">
      <c r="A627" s="21"/>
    </row>
    <row r="628" ht="13.5" customHeight="1" spans="1:1">
      <c r="A628" s="21"/>
    </row>
    <row r="629" ht="13.5" customHeight="1" spans="1:1">
      <c r="A629" s="21"/>
    </row>
    <row r="630" ht="13.5" customHeight="1" spans="1:1">
      <c r="A630" s="21"/>
    </row>
    <row r="631" ht="13.5" customHeight="1" spans="1:1">
      <c r="A631" s="21"/>
    </row>
    <row r="632" ht="13.5" customHeight="1" spans="1:1">
      <c r="A632" s="21"/>
    </row>
    <row r="633" ht="13.5" customHeight="1" spans="1:1">
      <c r="A633" s="21"/>
    </row>
    <row r="634" ht="13.5" customHeight="1" spans="1:1">
      <c r="A634" s="21"/>
    </row>
    <row r="635" ht="13.5" customHeight="1" spans="1:1">
      <c r="A635" s="21"/>
    </row>
    <row r="636" ht="13.5" customHeight="1" spans="1:1">
      <c r="A636" s="21"/>
    </row>
    <row r="637" ht="13.5" customHeight="1" spans="1:1">
      <c r="A637" s="21"/>
    </row>
    <row r="638" ht="13.5" customHeight="1" spans="1:1">
      <c r="A638" s="21"/>
    </row>
    <row r="639" ht="13.5" customHeight="1" spans="1:1">
      <c r="A639" s="21"/>
    </row>
    <row r="640" ht="13.5" customHeight="1" spans="1:1">
      <c r="A640" s="21"/>
    </row>
    <row r="641" ht="13.5" customHeight="1" spans="1:1">
      <c r="A641" s="21"/>
    </row>
    <row r="642" ht="13.5" customHeight="1" spans="1:1">
      <c r="A642" s="21"/>
    </row>
    <row r="643" ht="13.5" customHeight="1" spans="1:1">
      <c r="A643" s="21"/>
    </row>
    <row r="644" ht="13.5" customHeight="1" spans="1:1">
      <c r="A644" s="21"/>
    </row>
    <row r="645" ht="13.5" customHeight="1" spans="1:1">
      <c r="A645" s="21"/>
    </row>
    <row r="646" ht="13.5" customHeight="1" spans="1:1">
      <c r="A646" s="21"/>
    </row>
    <row r="647" ht="13.5" customHeight="1" spans="1:1">
      <c r="A647" s="21"/>
    </row>
    <row r="648" ht="13.5" customHeight="1" spans="1:1">
      <c r="A648" s="21"/>
    </row>
    <row r="649" ht="13.5" customHeight="1" spans="1:1">
      <c r="A649" s="21"/>
    </row>
    <row r="650" ht="13.5" customHeight="1" spans="1:1">
      <c r="A650" s="21"/>
    </row>
    <row r="651" ht="13.5" customHeight="1" spans="1:1">
      <c r="A651" s="21"/>
    </row>
    <row r="652" ht="13.5" customHeight="1" spans="1:1">
      <c r="A652" s="21"/>
    </row>
    <row r="653" ht="13.5" customHeight="1" spans="1:1">
      <c r="A653" s="21"/>
    </row>
    <row r="654" ht="13.5" customHeight="1" spans="1:1">
      <c r="A654" s="21"/>
    </row>
    <row r="655" ht="13.5" customHeight="1" spans="1:1">
      <c r="A655" s="21"/>
    </row>
    <row r="656" ht="13.5" customHeight="1" spans="1:1">
      <c r="A656" s="21"/>
    </row>
    <row r="657" ht="13.5" customHeight="1" spans="1:1">
      <c r="A657" s="21"/>
    </row>
    <row r="658" ht="13.5" customHeight="1" spans="1:1">
      <c r="A658" s="21"/>
    </row>
    <row r="659" ht="13.5" customHeight="1" spans="1:1">
      <c r="A659" s="21"/>
    </row>
    <row r="660" ht="13.5" customHeight="1" spans="1:1">
      <c r="A660" s="21"/>
    </row>
    <row r="661" ht="13.5" customHeight="1" spans="1:1">
      <c r="A661" s="21"/>
    </row>
    <row r="662" ht="13.5" customHeight="1" spans="1:1">
      <c r="A662" s="21"/>
    </row>
    <row r="663" ht="13.5" customHeight="1" spans="1:1">
      <c r="A663" s="21"/>
    </row>
    <row r="664" ht="13.5" customHeight="1" spans="1:1">
      <c r="A664" s="21"/>
    </row>
    <row r="665" ht="13.5" customHeight="1" spans="1:1">
      <c r="A665" s="21"/>
    </row>
    <row r="666" ht="13.5" customHeight="1" spans="1:1">
      <c r="A666" s="21"/>
    </row>
    <row r="667" ht="13.5" customHeight="1" spans="1:1">
      <c r="A667" s="21"/>
    </row>
    <row r="668" ht="13.5" customHeight="1" spans="1:1">
      <c r="A668" s="21"/>
    </row>
    <row r="669" ht="13.5" customHeight="1" spans="1:1">
      <c r="A669" s="21"/>
    </row>
    <row r="670" ht="13.5" customHeight="1" spans="1:1">
      <c r="A670" s="21"/>
    </row>
    <row r="671" ht="13.5" customHeight="1" spans="1:1">
      <c r="A671" s="21"/>
    </row>
    <row r="672" ht="13.5" customHeight="1" spans="1:1">
      <c r="A672" s="21"/>
    </row>
    <row r="673" ht="13.5" customHeight="1" spans="1:1">
      <c r="A673" s="21"/>
    </row>
    <row r="674" ht="13.5" customHeight="1" spans="1:1">
      <c r="A674" s="21"/>
    </row>
    <row r="675" ht="13.5" customHeight="1" spans="1:1">
      <c r="A675" s="21"/>
    </row>
    <row r="676" ht="13.5" customHeight="1" spans="1:1">
      <c r="A676" s="21"/>
    </row>
    <row r="677" ht="13.5" customHeight="1" spans="1:1">
      <c r="A677" s="21"/>
    </row>
    <row r="678" ht="13.5" customHeight="1" spans="1:1">
      <c r="A678" s="21"/>
    </row>
    <row r="679" ht="13.5" customHeight="1" spans="1:1">
      <c r="A679" s="21"/>
    </row>
    <row r="680" ht="13.5" customHeight="1" spans="1:1">
      <c r="A680" s="21"/>
    </row>
    <row r="681" ht="13.5" customHeight="1" spans="1:1">
      <c r="A681" s="21"/>
    </row>
    <row r="682" ht="13.5" customHeight="1" spans="1:1">
      <c r="A682" s="21"/>
    </row>
    <row r="683" ht="13.5" customHeight="1" spans="1:1">
      <c r="A683" s="21"/>
    </row>
    <row r="684" ht="13.5" customHeight="1" spans="1:1">
      <c r="A684" s="21"/>
    </row>
    <row r="685" ht="13.5" customHeight="1" spans="1:1">
      <c r="A685" s="21"/>
    </row>
    <row r="686" ht="13.5" customHeight="1" spans="1:1">
      <c r="A686" s="21"/>
    </row>
    <row r="687" ht="13.5" customHeight="1" spans="1:1">
      <c r="A687" s="21"/>
    </row>
    <row r="688" ht="13.5" customHeight="1" spans="1:1">
      <c r="A688" s="21"/>
    </row>
    <row r="689" ht="13.5" customHeight="1" spans="1:1">
      <c r="A689" s="21"/>
    </row>
    <row r="690" ht="13.5" customHeight="1" spans="1:1">
      <c r="A690" s="21"/>
    </row>
    <row r="691" ht="13.5" customHeight="1" spans="1:1">
      <c r="A691" s="21"/>
    </row>
    <row r="692" ht="13.5" customHeight="1" spans="1:1">
      <c r="A692" s="21"/>
    </row>
    <row r="693" ht="13.5" customHeight="1" spans="1:1">
      <c r="A693" s="21"/>
    </row>
    <row r="694" ht="13.5" customHeight="1" spans="1:1">
      <c r="A694" s="21"/>
    </row>
    <row r="695" ht="13.5" customHeight="1" spans="1:1">
      <c r="A695" s="21"/>
    </row>
    <row r="696" ht="13.5" customHeight="1" spans="1:1">
      <c r="A696" s="21"/>
    </row>
    <row r="697" ht="13.5" customHeight="1" spans="1:1">
      <c r="A697" s="21"/>
    </row>
    <row r="698" ht="13.5" customHeight="1" spans="1:1">
      <c r="A698" s="21"/>
    </row>
    <row r="699" ht="13.5" customHeight="1" spans="1:1">
      <c r="A699" s="21"/>
    </row>
    <row r="700" ht="13.5" customHeight="1" spans="1:1">
      <c r="A700" s="21"/>
    </row>
    <row r="701" ht="13.5" customHeight="1" spans="1:1">
      <c r="A701" s="21"/>
    </row>
    <row r="702" ht="13.5" customHeight="1" spans="1:1">
      <c r="A702" s="21"/>
    </row>
    <row r="703" ht="13.5" customHeight="1" spans="1:1">
      <c r="A703" s="21"/>
    </row>
    <row r="704" ht="13.5" customHeight="1" spans="1:1">
      <c r="A704" s="21"/>
    </row>
    <row r="705" ht="13.5" customHeight="1" spans="1:1">
      <c r="A705" s="21"/>
    </row>
    <row r="706" ht="13.5" customHeight="1" spans="1:1">
      <c r="A706" s="21"/>
    </row>
    <row r="707" ht="13.5" customHeight="1" spans="1:1">
      <c r="A707" s="21"/>
    </row>
    <row r="708" ht="13.5" customHeight="1" spans="1:1">
      <c r="A708" s="21"/>
    </row>
    <row r="709" ht="13.5" customHeight="1" spans="1:1">
      <c r="A709" s="21"/>
    </row>
    <row r="710" ht="13.5" customHeight="1" spans="1:1">
      <c r="A710" s="21"/>
    </row>
    <row r="711" ht="13.5" customHeight="1" spans="1:1">
      <c r="A711" s="21"/>
    </row>
    <row r="712" ht="13.5" customHeight="1" spans="1:1">
      <c r="A712" s="21"/>
    </row>
    <row r="713" ht="13.5" customHeight="1" spans="1:1">
      <c r="A713" s="21"/>
    </row>
    <row r="714" ht="13.5" customHeight="1" spans="1:1">
      <c r="A714" s="21"/>
    </row>
    <row r="715" ht="13.5" customHeight="1" spans="1:1">
      <c r="A715" s="21"/>
    </row>
    <row r="716" ht="13.5" customHeight="1" spans="1:1">
      <c r="A716" s="21"/>
    </row>
    <row r="717" ht="13.5" customHeight="1" spans="1:1">
      <c r="A717" s="21"/>
    </row>
    <row r="718" ht="13.5" customHeight="1" spans="1:1">
      <c r="A718" s="21"/>
    </row>
    <row r="719" ht="13.5" customHeight="1" spans="1:1">
      <c r="A719" s="21"/>
    </row>
    <row r="720" ht="13.5" customHeight="1" spans="1:1">
      <c r="A720" s="21"/>
    </row>
    <row r="721" ht="13.5" customHeight="1" spans="1:1">
      <c r="A721" s="21"/>
    </row>
    <row r="722" ht="13.5" customHeight="1" spans="1:1">
      <c r="A722" s="21"/>
    </row>
    <row r="723" ht="13.5" customHeight="1" spans="1:1">
      <c r="A723" s="21"/>
    </row>
    <row r="724" ht="13.5" customHeight="1" spans="1:1">
      <c r="A724" s="21"/>
    </row>
    <row r="725" ht="13.5" customHeight="1" spans="1:1">
      <c r="A725" s="21"/>
    </row>
    <row r="726" ht="13.5" customHeight="1" spans="1:1">
      <c r="A726" s="21"/>
    </row>
    <row r="727" ht="13.5" customHeight="1" spans="1:1">
      <c r="A727" s="21"/>
    </row>
    <row r="728" ht="13.5" customHeight="1" spans="1:1">
      <c r="A728" s="21"/>
    </row>
    <row r="729" ht="13.5" customHeight="1" spans="1:1">
      <c r="A729" s="21"/>
    </row>
    <row r="730" ht="13.5" customHeight="1" spans="1:1">
      <c r="A730" s="21"/>
    </row>
    <row r="731" ht="13.5" customHeight="1" spans="1:1">
      <c r="A731" s="21"/>
    </row>
    <row r="732" ht="13.5" customHeight="1" spans="1:1">
      <c r="A732" s="21"/>
    </row>
    <row r="733" ht="13.5" customHeight="1" spans="1:1">
      <c r="A733" s="21"/>
    </row>
    <row r="734" ht="13.5" customHeight="1" spans="1:1">
      <c r="A734" s="21"/>
    </row>
    <row r="735" ht="13.5" customHeight="1" spans="1:1">
      <c r="A735" s="21"/>
    </row>
    <row r="736" ht="13.5" customHeight="1" spans="1:1">
      <c r="A736" s="21"/>
    </row>
    <row r="737" ht="13.5" customHeight="1" spans="1:1">
      <c r="A737" s="21"/>
    </row>
    <row r="738" ht="13.5" customHeight="1" spans="1:1">
      <c r="A738" s="21"/>
    </row>
    <row r="739" ht="13.5" customHeight="1" spans="1:1">
      <c r="A739" s="21"/>
    </row>
    <row r="740" ht="13.5" customHeight="1" spans="1:1">
      <c r="A740" s="21"/>
    </row>
    <row r="741" ht="13.5" customHeight="1" spans="1:1">
      <c r="A741" s="21"/>
    </row>
    <row r="742" ht="13.5" customHeight="1" spans="1:1">
      <c r="A742" s="21"/>
    </row>
    <row r="743" ht="13.5" customHeight="1" spans="1:1">
      <c r="A743" s="21"/>
    </row>
    <row r="744" ht="13.5" customHeight="1" spans="1:1">
      <c r="A744" s="21"/>
    </row>
    <row r="745" ht="13.5" customHeight="1" spans="1:1">
      <c r="A745" s="21"/>
    </row>
    <row r="746" ht="13.5" customHeight="1" spans="1:1">
      <c r="A746" s="21"/>
    </row>
    <row r="747" ht="13.5" customHeight="1" spans="1:1">
      <c r="A747" s="21"/>
    </row>
    <row r="748" ht="13.5" customHeight="1" spans="1:1">
      <c r="A748" s="21"/>
    </row>
    <row r="749" ht="13.5" customHeight="1" spans="1:1">
      <c r="A749" s="21"/>
    </row>
    <row r="750" ht="13.5" customHeight="1" spans="1:1">
      <c r="A750" s="21"/>
    </row>
    <row r="751" ht="13.5" customHeight="1" spans="1:1">
      <c r="A751" s="21"/>
    </row>
    <row r="752" ht="13.5" customHeight="1" spans="1:1">
      <c r="A752" s="21"/>
    </row>
    <row r="753" ht="13.5" customHeight="1" spans="1:1">
      <c r="A753" s="21"/>
    </row>
    <row r="754" ht="13.5" customHeight="1" spans="1:1">
      <c r="A754" s="21"/>
    </row>
    <row r="755" ht="13.5" customHeight="1" spans="1:1">
      <c r="A755" s="21"/>
    </row>
    <row r="756" ht="13.5" customHeight="1" spans="1:1">
      <c r="A756" s="21"/>
    </row>
    <row r="757" ht="13.5" customHeight="1" spans="1:1">
      <c r="A757" s="21"/>
    </row>
    <row r="758" ht="13.5" customHeight="1" spans="1:1">
      <c r="A758" s="21"/>
    </row>
    <row r="759" ht="13.5" customHeight="1" spans="1:1">
      <c r="A759" s="21"/>
    </row>
    <row r="760" ht="13.5" customHeight="1" spans="1:1">
      <c r="A760" s="21"/>
    </row>
    <row r="761" ht="13.5" customHeight="1" spans="1:1">
      <c r="A761" s="21"/>
    </row>
    <row r="762" ht="13.5" customHeight="1" spans="1:1">
      <c r="A762" s="21"/>
    </row>
    <row r="763" ht="13.5" customHeight="1" spans="1:1">
      <c r="A763" s="21"/>
    </row>
    <row r="764" ht="13.5" customHeight="1" spans="1:1">
      <c r="A764" s="21"/>
    </row>
    <row r="765" ht="13.5" customHeight="1" spans="1:1">
      <c r="A765" s="21"/>
    </row>
    <row r="766" ht="13.5" customHeight="1" spans="1:1">
      <c r="A766" s="21"/>
    </row>
    <row r="767" ht="13.5" customHeight="1" spans="1:1">
      <c r="A767" s="21"/>
    </row>
    <row r="768" ht="13.5" customHeight="1" spans="1:1">
      <c r="A768" s="21"/>
    </row>
    <row r="769" ht="13.5" customHeight="1" spans="1:1">
      <c r="A769" s="21"/>
    </row>
    <row r="770" ht="13.5" customHeight="1" spans="1:1">
      <c r="A770" s="21"/>
    </row>
    <row r="771" ht="13.5" customHeight="1" spans="1:1">
      <c r="A771" s="21"/>
    </row>
    <row r="772" ht="13.5" customHeight="1" spans="1:1">
      <c r="A772" s="21"/>
    </row>
    <row r="773" ht="13.5" customHeight="1" spans="1:1">
      <c r="A773" s="21"/>
    </row>
    <row r="774" ht="13.5" customHeight="1" spans="1:1">
      <c r="A774" s="21"/>
    </row>
    <row r="775" ht="13.5" customHeight="1" spans="1:1">
      <c r="A775" s="21"/>
    </row>
    <row r="776" ht="13.5" customHeight="1" spans="1:1">
      <c r="A776" s="21"/>
    </row>
    <row r="777" ht="13.5" customHeight="1" spans="1:1">
      <c r="A777" s="21"/>
    </row>
    <row r="778" ht="13.5" customHeight="1" spans="1:1">
      <c r="A778" s="21"/>
    </row>
    <row r="779" ht="13.5" customHeight="1" spans="1:1">
      <c r="A779" s="21"/>
    </row>
    <row r="780" ht="13.5" customHeight="1" spans="1:1">
      <c r="A780" s="21"/>
    </row>
    <row r="781" ht="13.5" customHeight="1" spans="1:1">
      <c r="A781" s="21"/>
    </row>
    <row r="782" ht="13.5" customHeight="1" spans="1:1">
      <c r="A782" s="21"/>
    </row>
    <row r="783" ht="13.5" customHeight="1" spans="1:1">
      <c r="A783" s="21"/>
    </row>
    <row r="784" ht="13.5" customHeight="1" spans="1:1">
      <c r="A784" s="21"/>
    </row>
    <row r="785" ht="13.5" customHeight="1" spans="1:1">
      <c r="A785" s="21"/>
    </row>
    <row r="786" ht="13.5" customHeight="1" spans="1:1">
      <c r="A786" s="21"/>
    </row>
    <row r="787" ht="13.5" customHeight="1" spans="1:1">
      <c r="A787" s="21"/>
    </row>
    <row r="788" ht="13.5" customHeight="1" spans="1:1">
      <c r="A788" s="21"/>
    </row>
    <row r="789" ht="13.5" customHeight="1" spans="1:1">
      <c r="A789" s="21"/>
    </row>
    <row r="790" ht="13.5" customHeight="1" spans="1:1">
      <c r="A790" s="21"/>
    </row>
    <row r="791" ht="13.5" customHeight="1" spans="1:1">
      <c r="A791" s="21"/>
    </row>
    <row r="792" ht="13.5" customHeight="1" spans="1:1">
      <c r="A792" s="21"/>
    </row>
    <row r="793" ht="13.5" customHeight="1" spans="1:1">
      <c r="A793" s="21"/>
    </row>
    <row r="794" ht="13.5" customHeight="1" spans="1:1">
      <c r="A794" s="21"/>
    </row>
    <row r="795" ht="13.5" customHeight="1" spans="1:1">
      <c r="A795" s="21"/>
    </row>
    <row r="796" ht="13.5" customHeight="1" spans="1:1">
      <c r="A796" s="21"/>
    </row>
    <row r="797" ht="13.5" customHeight="1" spans="1:1">
      <c r="A797" s="21"/>
    </row>
    <row r="798" ht="13.5" customHeight="1" spans="1:1">
      <c r="A798" s="21"/>
    </row>
    <row r="799" ht="13.5" customHeight="1" spans="1:1">
      <c r="A799" s="21"/>
    </row>
    <row r="800" ht="13.5" customHeight="1" spans="1:1">
      <c r="A800" s="21"/>
    </row>
    <row r="801" ht="13.5" customHeight="1" spans="1:1">
      <c r="A801" s="21"/>
    </row>
    <row r="802" ht="13.5" customHeight="1" spans="1:1">
      <c r="A802" s="21"/>
    </row>
    <row r="803" ht="13.5" customHeight="1" spans="1:1">
      <c r="A803" s="21"/>
    </row>
    <row r="804" ht="13.5" customHeight="1" spans="1:1">
      <c r="A804" s="21"/>
    </row>
    <row r="805" ht="13.5" customHeight="1" spans="1:1">
      <c r="A805" s="21"/>
    </row>
    <row r="806" ht="13.5" customHeight="1" spans="1:1">
      <c r="A806" s="21"/>
    </row>
    <row r="807" ht="13.5" customHeight="1" spans="1:1">
      <c r="A807" s="21"/>
    </row>
    <row r="808" ht="13.5" customHeight="1" spans="1:1">
      <c r="A808" s="21"/>
    </row>
    <row r="809" ht="13.5" customHeight="1" spans="1:1">
      <c r="A809" s="21"/>
    </row>
    <row r="810" ht="13.5" customHeight="1" spans="1:1">
      <c r="A810" s="21"/>
    </row>
    <row r="811" ht="13.5" customHeight="1" spans="1:1">
      <c r="A811" s="21"/>
    </row>
    <row r="812" ht="13.5" customHeight="1" spans="1:1">
      <c r="A812" s="21"/>
    </row>
    <row r="813" ht="13.5" customHeight="1" spans="1:1">
      <c r="A813" s="21"/>
    </row>
    <row r="814" ht="13.5" customHeight="1" spans="1:1">
      <c r="A814" s="21"/>
    </row>
    <row r="815" ht="13.5" customHeight="1" spans="1:1">
      <c r="A815" s="21"/>
    </row>
    <row r="816" ht="13.5" customHeight="1" spans="1:1">
      <c r="A816" s="21"/>
    </row>
    <row r="817" ht="13.5" customHeight="1" spans="1:1">
      <c r="A817" s="21"/>
    </row>
    <row r="818" ht="13.5" customHeight="1" spans="1:1">
      <c r="A818" s="21"/>
    </row>
    <row r="819" ht="13.5" customHeight="1" spans="1:1">
      <c r="A819" s="21"/>
    </row>
    <row r="820" ht="13.5" customHeight="1" spans="1:1">
      <c r="A820" s="21"/>
    </row>
    <row r="821" ht="13.5" customHeight="1" spans="1:1">
      <c r="A821" s="21"/>
    </row>
    <row r="822" ht="13.5" customHeight="1" spans="1:1">
      <c r="A822" s="21"/>
    </row>
    <row r="823" ht="13.5" customHeight="1" spans="1:1">
      <c r="A823" s="21"/>
    </row>
    <row r="824" ht="13.5" customHeight="1" spans="1:1">
      <c r="A824" s="21"/>
    </row>
    <row r="825" ht="13.5" customHeight="1" spans="1:1">
      <c r="A825" s="21"/>
    </row>
    <row r="826" ht="13.5" customHeight="1" spans="1:1">
      <c r="A826" s="21"/>
    </row>
    <row r="827" ht="13.5" customHeight="1" spans="1:1">
      <c r="A827" s="21"/>
    </row>
    <row r="828" ht="13.5" customHeight="1" spans="1:1">
      <c r="A828" s="21"/>
    </row>
    <row r="829" ht="13.5" customHeight="1" spans="1:1">
      <c r="A829" s="21"/>
    </row>
    <row r="830" ht="13.5" customHeight="1" spans="1:1">
      <c r="A830" s="21"/>
    </row>
    <row r="831" ht="13.5" customHeight="1" spans="1:1">
      <c r="A831" s="21"/>
    </row>
    <row r="832" ht="13.5" customHeight="1" spans="1:1">
      <c r="A832" s="21"/>
    </row>
    <row r="833" ht="13.5" customHeight="1" spans="1:1">
      <c r="A833" s="21"/>
    </row>
    <row r="834" ht="13.5" customHeight="1" spans="1:1">
      <c r="A834" s="21"/>
    </row>
    <row r="835" ht="13.5" customHeight="1" spans="1:1">
      <c r="A835" s="21"/>
    </row>
    <row r="836" ht="13.5" customHeight="1" spans="1:1">
      <c r="A836" s="21"/>
    </row>
    <row r="837" ht="13.5" customHeight="1" spans="1:1">
      <c r="A837" s="21"/>
    </row>
    <row r="838" ht="13.5" customHeight="1" spans="1:1">
      <c r="A838" s="21"/>
    </row>
    <row r="839" ht="13.5" customHeight="1" spans="1:1">
      <c r="A839" s="21"/>
    </row>
    <row r="840" ht="13.5" customHeight="1" spans="1:1">
      <c r="A840" s="21"/>
    </row>
    <row r="841" ht="13.5" customHeight="1" spans="1:1">
      <c r="A841" s="21"/>
    </row>
    <row r="842" ht="13.5" customHeight="1" spans="1:1">
      <c r="A842" s="21"/>
    </row>
    <row r="843" ht="13.5" customHeight="1" spans="1:1">
      <c r="A843" s="21"/>
    </row>
    <row r="844" ht="13.5" customHeight="1" spans="1:1">
      <c r="A844" s="21"/>
    </row>
    <row r="845" ht="13.5" customHeight="1" spans="1:1">
      <c r="A845" s="21"/>
    </row>
    <row r="846" ht="13.5" customHeight="1" spans="1:1">
      <c r="A846" s="21"/>
    </row>
    <row r="847" ht="13.5" customHeight="1" spans="1:1">
      <c r="A847" s="21"/>
    </row>
    <row r="848" ht="13.5" customHeight="1" spans="1:1">
      <c r="A848" s="21"/>
    </row>
    <row r="849" ht="13.5" customHeight="1" spans="1:1">
      <c r="A849" s="21"/>
    </row>
    <row r="850" ht="13.5" customHeight="1" spans="1:1">
      <c r="A850" s="21"/>
    </row>
    <row r="851" ht="13.5" customHeight="1" spans="1:1">
      <c r="A851" s="21"/>
    </row>
    <row r="852" ht="13.5" customHeight="1" spans="1:1">
      <c r="A852" s="21"/>
    </row>
    <row r="853" ht="13.5" customHeight="1" spans="1:1">
      <c r="A853" s="21"/>
    </row>
    <row r="854" ht="13.5" customHeight="1" spans="1:1">
      <c r="A854" s="21"/>
    </row>
    <row r="855" ht="13.5" customHeight="1" spans="1:1">
      <c r="A855" s="21"/>
    </row>
    <row r="856" ht="13.5" customHeight="1" spans="1:1">
      <c r="A856" s="21"/>
    </row>
    <row r="857" ht="13.5" customHeight="1" spans="1:1">
      <c r="A857" s="21"/>
    </row>
    <row r="858" ht="13.5" customHeight="1" spans="1:1">
      <c r="A858" s="21"/>
    </row>
    <row r="859" ht="13.5" customHeight="1" spans="1:1">
      <c r="A859" s="21"/>
    </row>
    <row r="860" ht="13.5" customHeight="1" spans="1:1">
      <c r="A860" s="21"/>
    </row>
    <row r="861" ht="13.5" customHeight="1" spans="1:1">
      <c r="A861" s="21"/>
    </row>
    <row r="862" ht="13.5" customHeight="1" spans="1:1">
      <c r="A862" s="21"/>
    </row>
    <row r="863" ht="13.5" customHeight="1" spans="1:1">
      <c r="A863" s="21"/>
    </row>
    <row r="864" ht="13.5" customHeight="1" spans="1:1">
      <c r="A864" s="21"/>
    </row>
    <row r="865" ht="13.5" customHeight="1" spans="1:1">
      <c r="A865" s="21"/>
    </row>
    <row r="866" ht="13.5" customHeight="1" spans="1:1">
      <c r="A866" s="21"/>
    </row>
    <row r="867" ht="13.5" customHeight="1" spans="1:1">
      <c r="A867" s="21"/>
    </row>
    <row r="868" ht="13.5" customHeight="1" spans="1:1">
      <c r="A868" s="21"/>
    </row>
    <row r="869" ht="13.5" customHeight="1" spans="1:1">
      <c r="A869" s="21"/>
    </row>
    <row r="870" ht="13.5" customHeight="1" spans="1:1">
      <c r="A870" s="21"/>
    </row>
    <row r="871" ht="13.5" customHeight="1" spans="1:1">
      <c r="A871" s="21"/>
    </row>
    <row r="872" ht="13.5" customHeight="1" spans="1:1">
      <c r="A872" s="21"/>
    </row>
    <row r="873" ht="13.5" customHeight="1" spans="1:1">
      <c r="A873" s="21"/>
    </row>
    <row r="874" ht="13.5" customHeight="1" spans="1:1">
      <c r="A874" s="21"/>
    </row>
    <row r="875" ht="13.5" customHeight="1" spans="1:1">
      <c r="A875" s="21"/>
    </row>
    <row r="876" ht="13.5" customHeight="1" spans="1:1">
      <c r="A876" s="21"/>
    </row>
    <row r="877" ht="13.5" customHeight="1" spans="1:1">
      <c r="A877" s="21"/>
    </row>
    <row r="878" ht="13.5" customHeight="1" spans="1:1">
      <c r="A878" s="21"/>
    </row>
    <row r="879" ht="13.5" customHeight="1" spans="1:1">
      <c r="A879" s="21"/>
    </row>
    <row r="880" ht="13.5" customHeight="1" spans="1:1">
      <c r="A880" s="21"/>
    </row>
    <row r="881" ht="13.5" customHeight="1" spans="1:1">
      <c r="A881" s="21"/>
    </row>
    <row r="882" ht="13.5" customHeight="1" spans="1:1">
      <c r="A882" s="21"/>
    </row>
    <row r="883" ht="13.5" customHeight="1" spans="1:1">
      <c r="A883" s="21"/>
    </row>
    <row r="884" ht="13.5" customHeight="1" spans="1:1">
      <c r="A884" s="21"/>
    </row>
    <row r="885" ht="13.5" customHeight="1" spans="1:1">
      <c r="A885" s="21"/>
    </row>
    <row r="886" ht="13.5" customHeight="1" spans="1:1">
      <c r="A886" s="21"/>
    </row>
    <row r="887" ht="13.5" customHeight="1" spans="1:1">
      <c r="A887" s="21"/>
    </row>
    <row r="888" ht="13.5" customHeight="1" spans="1:1">
      <c r="A888" s="21"/>
    </row>
    <row r="889" ht="13.5" customHeight="1" spans="1:1">
      <c r="A889" s="21"/>
    </row>
    <row r="890" ht="13.5" customHeight="1" spans="1:1">
      <c r="A890" s="21"/>
    </row>
    <row r="891" ht="13.5" customHeight="1" spans="1:1">
      <c r="A891" s="21"/>
    </row>
    <row r="892" ht="13.5" customHeight="1" spans="1:1">
      <c r="A892" s="21"/>
    </row>
    <row r="893" ht="13.5" customHeight="1" spans="1:1">
      <c r="A893" s="21"/>
    </row>
    <row r="894" ht="13.5" customHeight="1" spans="1:1">
      <c r="A894" s="21"/>
    </row>
    <row r="895" ht="13.5" customHeight="1" spans="1:1">
      <c r="A895" s="21"/>
    </row>
    <row r="896" ht="13.5" customHeight="1" spans="1:1">
      <c r="A896" s="21"/>
    </row>
    <row r="897" ht="13.5" customHeight="1" spans="1:1">
      <c r="A897" s="21"/>
    </row>
    <row r="898" ht="13.5" customHeight="1" spans="1:1">
      <c r="A898" s="21"/>
    </row>
    <row r="899" ht="13.5" customHeight="1" spans="1:1">
      <c r="A899" s="21"/>
    </row>
    <row r="900" ht="13.5" customHeight="1" spans="1:1">
      <c r="A900" s="21"/>
    </row>
    <row r="901" ht="13.5" customHeight="1" spans="1:1">
      <c r="A901" s="21"/>
    </row>
    <row r="902" ht="13.5" customHeight="1" spans="1:1">
      <c r="A902" s="21"/>
    </row>
    <row r="903" ht="13.5" customHeight="1" spans="1:1">
      <c r="A903" s="21"/>
    </row>
    <row r="904" ht="13.5" customHeight="1" spans="1:1">
      <c r="A904" s="21"/>
    </row>
    <row r="905" ht="13.5" customHeight="1" spans="1:1">
      <c r="A905" s="21"/>
    </row>
    <row r="906" ht="13.5" customHeight="1" spans="1:1">
      <c r="A906" s="21"/>
    </row>
    <row r="907" ht="13.5" customHeight="1" spans="1:1">
      <c r="A907" s="21"/>
    </row>
    <row r="908" ht="13.5" customHeight="1" spans="1:1">
      <c r="A908" s="21"/>
    </row>
    <row r="909" ht="13.5" customHeight="1" spans="1:1">
      <c r="A909" s="21"/>
    </row>
    <row r="910" ht="13.5" customHeight="1" spans="1:1">
      <c r="A910" s="21"/>
    </row>
    <row r="911" ht="13.5" customHeight="1" spans="1:1">
      <c r="A911" s="21"/>
    </row>
    <row r="912" ht="13.5" customHeight="1" spans="1:1">
      <c r="A912" s="21"/>
    </row>
    <row r="913" ht="13.5" customHeight="1" spans="1:1">
      <c r="A913" s="21"/>
    </row>
    <row r="914" ht="13.5" customHeight="1" spans="1:1">
      <c r="A914" s="21"/>
    </row>
    <row r="915" ht="13.5" customHeight="1" spans="1:1">
      <c r="A915" s="21"/>
    </row>
    <row r="916" ht="13.5" customHeight="1" spans="1:1">
      <c r="A916" s="21"/>
    </row>
    <row r="917" ht="13.5" customHeight="1" spans="1:1">
      <c r="A917" s="21"/>
    </row>
    <row r="918" ht="13.5" customHeight="1" spans="1:1">
      <c r="A918" s="21"/>
    </row>
    <row r="919" ht="13.5" customHeight="1" spans="1:1">
      <c r="A919" s="21"/>
    </row>
    <row r="920" ht="13.5" customHeight="1" spans="1:1">
      <c r="A920" s="21"/>
    </row>
    <row r="921" ht="13.5" customHeight="1" spans="1:1">
      <c r="A921" s="21"/>
    </row>
    <row r="922" ht="13.5" customHeight="1" spans="1:1">
      <c r="A922" s="21"/>
    </row>
    <row r="923" ht="13.5" customHeight="1" spans="1:1">
      <c r="A923" s="21"/>
    </row>
    <row r="924" ht="13.5" customHeight="1" spans="1:1">
      <c r="A924" s="21"/>
    </row>
    <row r="925" ht="13.5" customHeight="1" spans="1:1">
      <c r="A925" s="21"/>
    </row>
    <row r="926" ht="13.5" customHeight="1" spans="1:1">
      <c r="A926" s="21"/>
    </row>
    <row r="927" ht="13.5" customHeight="1" spans="1:1">
      <c r="A927" s="21"/>
    </row>
    <row r="928" ht="13.5" customHeight="1" spans="1:1">
      <c r="A928" s="21"/>
    </row>
    <row r="929" ht="13.5" customHeight="1" spans="1:1">
      <c r="A929" s="21"/>
    </row>
    <row r="930" ht="13.5" customHeight="1" spans="1:1">
      <c r="A930" s="21"/>
    </row>
    <row r="931" ht="13.5" customHeight="1" spans="1:1">
      <c r="A931" s="21"/>
    </row>
    <row r="932" ht="13.5" customHeight="1" spans="1:1">
      <c r="A932" s="21"/>
    </row>
    <row r="933" ht="13.5" customHeight="1" spans="1:1">
      <c r="A933" s="21"/>
    </row>
    <row r="934" ht="13.5" customHeight="1" spans="1:1">
      <c r="A934" s="21"/>
    </row>
    <row r="935" ht="13.5" customHeight="1" spans="1:1">
      <c r="A935" s="21"/>
    </row>
    <row r="936" ht="13.5" customHeight="1" spans="1:1">
      <c r="A936" s="21"/>
    </row>
    <row r="937" ht="13.5" customHeight="1" spans="1:1">
      <c r="A937" s="21"/>
    </row>
    <row r="938" ht="13.5" customHeight="1" spans="1:1">
      <c r="A938" s="21"/>
    </row>
    <row r="939" ht="13.5" customHeight="1" spans="1:1">
      <c r="A939" s="21"/>
    </row>
    <row r="940" ht="13.5" customHeight="1" spans="1:1">
      <c r="A940" s="21"/>
    </row>
    <row r="941" ht="13.5" customHeight="1" spans="1:1">
      <c r="A941" s="21"/>
    </row>
    <row r="942" ht="13.5" customHeight="1" spans="1:1">
      <c r="A942" s="21"/>
    </row>
    <row r="943" ht="13.5" customHeight="1" spans="1:1">
      <c r="A943" s="21"/>
    </row>
    <row r="944" ht="13.5" customHeight="1" spans="1:1">
      <c r="A944" s="21"/>
    </row>
    <row r="945" ht="13.5" customHeight="1" spans="1:1">
      <c r="A945" s="21"/>
    </row>
    <row r="946" ht="13.5" customHeight="1" spans="1:1">
      <c r="A946" s="21"/>
    </row>
    <row r="947" ht="13.5" customHeight="1" spans="1:1">
      <c r="A947" s="21"/>
    </row>
    <row r="948" ht="13.5" customHeight="1" spans="1:1">
      <c r="A948" s="21"/>
    </row>
    <row r="949" ht="13.5" customHeight="1" spans="1:1">
      <c r="A949" s="21"/>
    </row>
    <row r="950" ht="13.5" customHeight="1" spans="1:1">
      <c r="A950" s="21"/>
    </row>
    <row r="951" ht="13.5" customHeight="1" spans="1:1">
      <c r="A951" s="21"/>
    </row>
    <row r="952" ht="13.5" customHeight="1" spans="1:1">
      <c r="A952" s="21"/>
    </row>
    <row r="953" ht="13.5" customHeight="1" spans="1:1">
      <c r="A953" s="21"/>
    </row>
    <row r="954" ht="13.5" customHeight="1" spans="1:1">
      <c r="A954" s="21"/>
    </row>
    <row r="955" ht="13.5" customHeight="1" spans="1:1">
      <c r="A955" s="21"/>
    </row>
    <row r="956" ht="13.5" customHeight="1" spans="1:1">
      <c r="A956" s="21"/>
    </row>
    <row r="957" ht="13.5" customHeight="1" spans="1:1">
      <c r="A957" s="21"/>
    </row>
    <row r="958" ht="13.5" customHeight="1" spans="1:1">
      <c r="A958" s="21"/>
    </row>
    <row r="959" ht="13.5" customHeight="1" spans="1:1">
      <c r="A959" s="21"/>
    </row>
    <row r="960" ht="13.5" customHeight="1" spans="1:1">
      <c r="A960" s="21"/>
    </row>
    <row r="961" ht="13.5" customHeight="1" spans="1:1">
      <c r="A961" s="21"/>
    </row>
    <row r="962" ht="13.5" customHeight="1" spans="1:1">
      <c r="A962" s="21"/>
    </row>
    <row r="963" ht="13.5" customHeight="1" spans="1:1">
      <c r="A963" s="21"/>
    </row>
    <row r="964" ht="13.5" customHeight="1" spans="1:1">
      <c r="A964" s="21"/>
    </row>
    <row r="965" ht="13.5" customHeight="1" spans="1:1">
      <c r="A965" s="21"/>
    </row>
    <row r="966" ht="13.5" customHeight="1" spans="1:1">
      <c r="A966" s="21"/>
    </row>
    <row r="967" ht="13.5" customHeight="1" spans="1:1">
      <c r="A967" s="21"/>
    </row>
    <row r="968" ht="13.5" customHeight="1" spans="1:1">
      <c r="A968" s="21"/>
    </row>
    <row r="969" ht="13.5" customHeight="1" spans="1:1">
      <c r="A969" s="21"/>
    </row>
    <row r="970" ht="13.5" customHeight="1" spans="1:1">
      <c r="A970" s="21"/>
    </row>
    <row r="971" ht="13.5" customHeight="1" spans="1:1">
      <c r="A971" s="21"/>
    </row>
    <row r="972" ht="13.5" customHeight="1" spans="1:1">
      <c r="A972" s="21"/>
    </row>
    <row r="973" ht="13.5" customHeight="1" spans="1:1">
      <c r="A973" s="21"/>
    </row>
    <row r="974" ht="13.5" customHeight="1" spans="1:1">
      <c r="A974" s="21"/>
    </row>
    <row r="975" ht="13.5" customHeight="1" spans="1:1">
      <c r="A975" s="21"/>
    </row>
    <row r="976" ht="13.5" customHeight="1" spans="1:1">
      <c r="A976" s="21"/>
    </row>
    <row r="977" ht="13.5" customHeight="1" spans="1:1">
      <c r="A977" s="21"/>
    </row>
    <row r="978" ht="13.5" customHeight="1" spans="1:1">
      <c r="A978" s="21"/>
    </row>
    <row r="979" ht="13.5" customHeight="1" spans="1:1">
      <c r="A979" s="21"/>
    </row>
    <row r="980" ht="13.5" customHeight="1" spans="1:1">
      <c r="A980" s="21"/>
    </row>
    <row r="981" ht="13.5" customHeight="1" spans="1:1">
      <c r="A981" s="21"/>
    </row>
    <row r="982" ht="13.5" customHeight="1" spans="1:1">
      <c r="A982" s="21"/>
    </row>
    <row r="983" ht="13.5" customHeight="1" spans="1:1">
      <c r="A983" s="21"/>
    </row>
    <row r="984" ht="13.5" customHeight="1" spans="1:1">
      <c r="A984" s="21"/>
    </row>
    <row r="985" ht="13.5" customHeight="1" spans="1:1">
      <c r="A985" s="21"/>
    </row>
    <row r="986" ht="13.5" customHeight="1" spans="1:1">
      <c r="A986" s="21"/>
    </row>
    <row r="987" ht="13.5" customHeight="1" spans="1:1">
      <c r="A987" s="21"/>
    </row>
    <row r="988" ht="13.5" customHeight="1" spans="1:1">
      <c r="A988" s="21"/>
    </row>
    <row r="989" ht="13.5" customHeight="1" spans="1:1">
      <c r="A989" s="21"/>
    </row>
    <row r="990" ht="13.5" customHeight="1" spans="1:1">
      <c r="A990" s="21"/>
    </row>
    <row r="991" ht="13.5" customHeight="1" spans="1:1">
      <c r="A991" s="21"/>
    </row>
    <row r="992" ht="13.5" customHeight="1" spans="1:1">
      <c r="A992" s="21"/>
    </row>
    <row r="993" ht="13.5" customHeight="1" spans="1:1">
      <c r="A993" s="21"/>
    </row>
    <row r="994" ht="13.5" customHeight="1" spans="1:1">
      <c r="A994" s="21"/>
    </row>
    <row r="995" ht="13.5" customHeight="1" spans="1:1">
      <c r="A995" s="21"/>
    </row>
    <row r="996" ht="13.5" customHeight="1" spans="1:1">
      <c r="A996" s="21"/>
    </row>
    <row r="997" ht="13.5" customHeight="1" spans="1:1">
      <c r="A997" s="21"/>
    </row>
    <row r="998" ht="13.5" customHeight="1" spans="1:1">
      <c r="A998" s="21"/>
    </row>
    <row r="999" ht="13.5" customHeight="1" spans="1:1">
      <c r="A999" s="21"/>
    </row>
    <row r="1000" ht="13.5" customHeight="1" spans="1:1">
      <c r="A1000" s="21"/>
    </row>
  </sheetData>
  <pageMargins left="0.7" right="0.7" top="0.75" bottom="0.75" header="0" footer="0"/>
  <pageSetup paperSize="1" orientation="landscape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00"/>
  <sheetViews>
    <sheetView workbookViewId="0">
      <selection activeCell="A1" sqref="A1"/>
    </sheetView>
  </sheetViews>
  <sheetFormatPr defaultColWidth="14.4285714285714" defaultRowHeight="15" customHeight="1" outlineLevelCol="7"/>
  <cols>
    <col min="1" max="1" width="11.2857142857143" customWidth="1"/>
    <col min="2" max="2" width="16.2857142857143" customWidth="1"/>
    <col min="3" max="3" width="36.4285714285714" customWidth="1"/>
    <col min="4" max="4" width="11.2857142857143" customWidth="1"/>
    <col min="5" max="7" width="9.14285714285714" customWidth="1"/>
    <col min="8" max="8" width="11.5714285714286" customWidth="1"/>
    <col min="9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42406</v>
      </c>
      <c r="B2" s="3" t="s">
        <v>44</v>
      </c>
      <c r="C2" s="3" t="s">
        <v>653</v>
      </c>
      <c r="D2" s="4">
        <v>8.9</v>
      </c>
    </row>
    <row r="3" ht="13.5" customHeight="1" spans="1:4">
      <c r="A3" s="2">
        <v>42401</v>
      </c>
      <c r="B3" s="3" t="s">
        <v>44</v>
      </c>
      <c r="C3" s="3" t="s">
        <v>239</v>
      </c>
      <c r="D3" s="4">
        <v>800</v>
      </c>
    </row>
    <row r="4" ht="13.5" customHeight="1" spans="1:4">
      <c r="A4" s="2">
        <v>42410</v>
      </c>
      <c r="B4" s="3" t="s">
        <v>44</v>
      </c>
      <c r="C4" s="3" t="s">
        <v>393</v>
      </c>
      <c r="D4" s="4">
        <v>12</v>
      </c>
    </row>
    <row r="5" ht="13.5" customHeight="1" spans="1:4">
      <c r="A5" s="2">
        <v>42428</v>
      </c>
      <c r="B5" s="3" t="s">
        <v>44</v>
      </c>
      <c r="C5" s="3" t="s">
        <v>366</v>
      </c>
      <c r="D5" s="4">
        <v>27.5</v>
      </c>
    </row>
    <row r="6" ht="13.5" customHeight="1" spans="1:4">
      <c r="A6" s="2">
        <v>42402</v>
      </c>
      <c r="B6" s="3" t="s">
        <v>44</v>
      </c>
      <c r="C6" s="3" t="s">
        <v>553</v>
      </c>
      <c r="D6" s="4">
        <v>24</v>
      </c>
    </row>
    <row r="7" ht="13.5" customHeight="1" spans="1:4">
      <c r="A7" s="2">
        <v>42424</v>
      </c>
      <c r="B7" s="3" t="s">
        <v>44</v>
      </c>
      <c r="C7" s="3" t="s">
        <v>524</v>
      </c>
      <c r="D7" s="4">
        <v>21.2</v>
      </c>
    </row>
    <row r="8" ht="13.5" customHeight="1" spans="1:7">
      <c r="A8" s="2">
        <v>42403</v>
      </c>
      <c r="B8" s="3" t="s">
        <v>44</v>
      </c>
      <c r="C8" s="3" t="s">
        <v>568</v>
      </c>
      <c r="D8" s="4">
        <v>52.5</v>
      </c>
      <c r="G8" s="3" t="s">
        <v>286</v>
      </c>
    </row>
    <row r="9" ht="13.5" customHeight="1" spans="1:8">
      <c r="A9" s="2">
        <v>42406</v>
      </c>
      <c r="B9" s="3" t="s">
        <v>294</v>
      </c>
      <c r="C9" s="3" t="s">
        <v>654</v>
      </c>
      <c r="D9" s="4">
        <v>45</v>
      </c>
      <c r="G9" s="3" t="s">
        <v>44</v>
      </c>
      <c r="H9" s="4">
        <f>SUM(D2:D8)</f>
        <v>946.1</v>
      </c>
    </row>
    <row r="10" ht="13.5" customHeight="1" spans="1:8">
      <c r="A10" s="2">
        <v>42408</v>
      </c>
      <c r="B10" s="3" t="s">
        <v>294</v>
      </c>
      <c r="C10" s="3" t="s">
        <v>105</v>
      </c>
      <c r="D10" s="4">
        <v>27.5</v>
      </c>
      <c r="G10" s="3" t="s">
        <v>294</v>
      </c>
      <c r="H10" s="4">
        <f>SUM(D9:D20)+D69</f>
        <v>1788.15</v>
      </c>
    </row>
    <row r="11" ht="13.5" customHeight="1" spans="1:8">
      <c r="A11" s="2">
        <v>42410</v>
      </c>
      <c r="B11" s="3" t="s">
        <v>294</v>
      </c>
      <c r="C11" s="3" t="s">
        <v>655</v>
      </c>
      <c r="D11" s="4">
        <v>21.2</v>
      </c>
      <c r="G11" s="3" t="s">
        <v>11</v>
      </c>
      <c r="H11" s="4">
        <f>SUM(D21:D24)</f>
        <v>214.14</v>
      </c>
    </row>
    <row r="12" ht="13.5" customHeight="1" spans="1:8">
      <c r="A12" s="2">
        <v>42423</v>
      </c>
      <c r="B12" s="3" t="s">
        <v>294</v>
      </c>
      <c r="C12" s="3" t="s">
        <v>656</v>
      </c>
      <c r="D12" s="4">
        <v>89.35</v>
      </c>
      <c r="G12" s="3" t="s">
        <v>68</v>
      </c>
      <c r="H12" s="4">
        <f>SUM(D25:D40)</f>
        <v>883</v>
      </c>
    </row>
    <row r="13" ht="13.5" customHeight="1" spans="1:8">
      <c r="A13" s="2">
        <v>42415</v>
      </c>
      <c r="B13" s="3" t="s">
        <v>294</v>
      </c>
      <c r="C13" s="3" t="s">
        <v>656</v>
      </c>
      <c r="D13" s="4">
        <v>94.9</v>
      </c>
      <c r="G13" s="3" t="s">
        <v>197</v>
      </c>
      <c r="H13" s="4">
        <f>SUM(D41:D42)</f>
        <v>54.8</v>
      </c>
    </row>
    <row r="14" ht="13.5" customHeight="1" spans="1:8">
      <c r="A14" s="2">
        <v>42412</v>
      </c>
      <c r="B14" s="3" t="s">
        <v>294</v>
      </c>
      <c r="C14" s="3" t="s">
        <v>657</v>
      </c>
      <c r="D14" s="4">
        <v>639</v>
      </c>
      <c r="G14" s="3" t="s">
        <v>125</v>
      </c>
      <c r="H14" s="4">
        <f>SUM(D43:D46)</f>
        <v>730.3</v>
      </c>
    </row>
    <row r="15" ht="13.5" customHeight="1" spans="1:8">
      <c r="A15" s="2">
        <v>42410</v>
      </c>
      <c r="B15" s="3" t="s">
        <v>294</v>
      </c>
      <c r="C15" s="3" t="s">
        <v>526</v>
      </c>
      <c r="D15" s="4">
        <v>141.24</v>
      </c>
      <c r="G15" s="3" t="s">
        <v>635</v>
      </c>
      <c r="H15" s="4">
        <f>SUM(D47:D48)</f>
        <v>1200</v>
      </c>
    </row>
    <row r="16" ht="13.5" customHeight="1" spans="1:8">
      <c r="A16" s="2">
        <v>42411</v>
      </c>
      <c r="B16" s="3" t="s">
        <v>294</v>
      </c>
      <c r="C16" s="3" t="s">
        <v>656</v>
      </c>
      <c r="D16" s="4">
        <v>114.05</v>
      </c>
      <c r="G16" s="3" t="s">
        <v>163</v>
      </c>
      <c r="H16" s="4">
        <f>SUM(0)</f>
        <v>0</v>
      </c>
    </row>
    <row r="17" ht="13.5" customHeight="1" spans="1:8">
      <c r="A17" s="2">
        <v>42417</v>
      </c>
      <c r="B17" s="3" t="s">
        <v>294</v>
      </c>
      <c r="C17" s="3" t="s">
        <v>526</v>
      </c>
      <c r="D17" s="4">
        <v>171.2</v>
      </c>
      <c r="G17" s="3" t="s">
        <v>134</v>
      </c>
      <c r="H17" s="4">
        <f>SUM(0)</f>
        <v>0</v>
      </c>
    </row>
    <row r="18" ht="13.5" customHeight="1" spans="1:8">
      <c r="A18" s="2">
        <v>42417</v>
      </c>
      <c r="B18" s="3" t="s">
        <v>294</v>
      </c>
      <c r="C18" s="3" t="s">
        <v>658</v>
      </c>
      <c r="D18" s="4">
        <v>69.9</v>
      </c>
      <c r="G18" s="3" t="s">
        <v>34</v>
      </c>
      <c r="H18" s="4">
        <f>SUM(D49:D51)</f>
        <v>56.5</v>
      </c>
    </row>
    <row r="19" ht="13.5" customHeight="1" spans="1:8">
      <c r="A19" s="2">
        <v>42404</v>
      </c>
      <c r="B19" s="3" t="s">
        <v>294</v>
      </c>
      <c r="C19" s="3" t="s">
        <v>659</v>
      </c>
      <c r="D19" s="4">
        <v>61.3</v>
      </c>
      <c r="G19" s="3" t="s">
        <v>36</v>
      </c>
      <c r="H19" s="4">
        <f>SUM(D52:D58)</f>
        <v>13286</v>
      </c>
    </row>
    <row r="20" ht="13.5" customHeight="1" spans="1:8">
      <c r="A20" s="2">
        <v>42419</v>
      </c>
      <c r="B20" s="3" t="s">
        <v>294</v>
      </c>
      <c r="C20" s="3" t="s">
        <v>603</v>
      </c>
      <c r="D20" s="4">
        <v>169.06</v>
      </c>
      <c r="G20" s="3" t="s">
        <v>39</v>
      </c>
      <c r="H20" s="4">
        <f>SUM(D59:D68)</f>
        <v>679.46</v>
      </c>
    </row>
    <row r="21" ht="13.5" customHeight="1" spans="1:8">
      <c r="A21" s="2">
        <v>42406</v>
      </c>
      <c r="B21" s="3" t="s">
        <v>11</v>
      </c>
      <c r="C21" s="3" t="s">
        <v>557</v>
      </c>
      <c r="D21" s="4">
        <v>20</v>
      </c>
      <c r="G21" s="3" t="s">
        <v>375</v>
      </c>
      <c r="H21" s="4">
        <f>SUM(D71:D74)</f>
        <v>338</v>
      </c>
    </row>
    <row r="22" ht="13.5" customHeight="1" spans="1:4">
      <c r="A22" s="2">
        <v>42401</v>
      </c>
      <c r="B22" s="3" t="s">
        <v>11</v>
      </c>
      <c r="C22" s="3" t="s">
        <v>660</v>
      </c>
      <c r="D22" s="4">
        <v>0</v>
      </c>
    </row>
    <row r="23" ht="13.5" customHeight="1" spans="1:4">
      <c r="A23" s="2">
        <v>42404</v>
      </c>
      <c r="B23" s="3" t="s">
        <v>11</v>
      </c>
      <c r="C23" s="3" t="s">
        <v>357</v>
      </c>
      <c r="D23" s="4">
        <v>54.14</v>
      </c>
    </row>
    <row r="24" ht="13.5" customHeight="1" spans="1:4">
      <c r="A24" s="2">
        <v>42401</v>
      </c>
      <c r="B24" s="3" t="s">
        <v>11</v>
      </c>
      <c r="C24" s="3" t="s">
        <v>60</v>
      </c>
      <c r="D24" s="4">
        <v>140</v>
      </c>
    </row>
    <row r="25" ht="13.5" customHeight="1" spans="1:4">
      <c r="A25" s="2">
        <v>42402</v>
      </c>
      <c r="B25" s="3" t="s">
        <v>68</v>
      </c>
      <c r="C25" s="3" t="s">
        <v>122</v>
      </c>
      <c r="D25" s="4">
        <v>10</v>
      </c>
    </row>
    <row r="26" ht="13.5" customHeight="1" spans="1:4">
      <c r="A26" s="2">
        <v>42406</v>
      </c>
      <c r="B26" s="3" t="s">
        <v>68</v>
      </c>
      <c r="C26" s="3" t="s">
        <v>122</v>
      </c>
      <c r="D26" s="4">
        <v>25.2</v>
      </c>
    </row>
    <row r="27" ht="13.5" customHeight="1" spans="1:4">
      <c r="A27" s="2">
        <v>42401</v>
      </c>
      <c r="B27" s="3" t="s">
        <v>68</v>
      </c>
      <c r="C27" s="3" t="s">
        <v>20</v>
      </c>
      <c r="D27" s="4">
        <v>17.25</v>
      </c>
    </row>
    <row r="28" ht="13.5" customHeight="1" spans="1:4">
      <c r="A28" s="2">
        <v>42407</v>
      </c>
      <c r="B28" s="3" t="s">
        <v>68</v>
      </c>
      <c r="C28" s="3" t="s">
        <v>122</v>
      </c>
      <c r="D28" s="4">
        <v>8.15</v>
      </c>
    </row>
    <row r="29" ht="13.5" customHeight="1" spans="1:4">
      <c r="A29" s="2">
        <v>42427</v>
      </c>
      <c r="B29" s="3" t="s">
        <v>68</v>
      </c>
      <c r="C29" s="3" t="s">
        <v>20</v>
      </c>
      <c r="D29" s="4">
        <v>88.1</v>
      </c>
    </row>
    <row r="30" ht="13.5" customHeight="1" spans="1:4">
      <c r="A30" s="2">
        <v>42419</v>
      </c>
      <c r="B30" s="3" t="s">
        <v>68</v>
      </c>
      <c r="C30" s="3" t="s">
        <v>20</v>
      </c>
      <c r="D30" s="4">
        <v>80.85</v>
      </c>
    </row>
    <row r="31" ht="13.5" customHeight="1" spans="1:4">
      <c r="A31" s="2">
        <v>42415</v>
      </c>
      <c r="B31" s="3" t="s">
        <v>68</v>
      </c>
      <c r="C31" s="3" t="s">
        <v>20</v>
      </c>
      <c r="D31" s="4">
        <v>40.9</v>
      </c>
    </row>
    <row r="32" ht="13.5" customHeight="1" spans="1:4">
      <c r="A32" s="2">
        <v>42410</v>
      </c>
      <c r="B32" s="3" t="s">
        <v>68</v>
      </c>
      <c r="C32" s="3" t="s">
        <v>20</v>
      </c>
      <c r="D32" s="4">
        <v>86.85</v>
      </c>
    </row>
    <row r="33" ht="13.5" customHeight="1" spans="1:4">
      <c r="A33" s="2">
        <v>42413</v>
      </c>
      <c r="B33" s="3" t="s">
        <v>68</v>
      </c>
      <c r="C33" s="3" t="s">
        <v>538</v>
      </c>
      <c r="D33" s="4">
        <v>18.55</v>
      </c>
    </row>
    <row r="34" ht="13.5" customHeight="1" spans="1:4">
      <c r="A34" s="2">
        <v>42409</v>
      </c>
      <c r="B34" s="3" t="s">
        <v>68</v>
      </c>
      <c r="C34" s="3" t="s">
        <v>20</v>
      </c>
      <c r="D34" s="4">
        <v>10.75</v>
      </c>
    </row>
    <row r="35" ht="13.5" customHeight="1" spans="1:4">
      <c r="A35" s="2">
        <v>42421</v>
      </c>
      <c r="B35" s="3" t="s">
        <v>68</v>
      </c>
      <c r="C35" s="3" t="s">
        <v>122</v>
      </c>
      <c r="D35" s="4">
        <v>41.95</v>
      </c>
    </row>
    <row r="36" ht="13.5" customHeight="1" spans="1:4">
      <c r="A36" s="2">
        <v>42411</v>
      </c>
      <c r="B36" s="3" t="s">
        <v>68</v>
      </c>
      <c r="C36" s="3" t="s">
        <v>20</v>
      </c>
      <c r="D36" s="4">
        <v>25.15</v>
      </c>
    </row>
    <row r="37" ht="13.5" customHeight="1" spans="1:4">
      <c r="A37" s="2">
        <v>42404</v>
      </c>
      <c r="B37" s="3" t="s">
        <v>68</v>
      </c>
      <c r="C37" s="3" t="s">
        <v>20</v>
      </c>
      <c r="D37" s="4">
        <v>150.2</v>
      </c>
    </row>
    <row r="38" ht="13.5" customHeight="1" spans="1:4">
      <c r="A38" s="2">
        <v>42429</v>
      </c>
      <c r="B38" s="3" t="s">
        <v>68</v>
      </c>
      <c r="C38" s="3" t="s">
        <v>659</v>
      </c>
      <c r="D38" s="4">
        <v>90</v>
      </c>
    </row>
    <row r="39" ht="13.5" customHeight="1" spans="1:4">
      <c r="A39" s="2">
        <v>42429</v>
      </c>
      <c r="B39" s="3" t="s">
        <v>68</v>
      </c>
      <c r="C39" s="3" t="s">
        <v>20</v>
      </c>
      <c r="D39" s="4">
        <v>112.3</v>
      </c>
    </row>
    <row r="40" ht="13.5" customHeight="1" spans="1:4">
      <c r="A40" s="2">
        <v>42424</v>
      </c>
      <c r="B40" s="3" t="s">
        <v>68</v>
      </c>
      <c r="C40" s="3" t="s">
        <v>20</v>
      </c>
      <c r="D40" s="4">
        <v>76.8</v>
      </c>
    </row>
    <row r="41" ht="13.5" customHeight="1" spans="1:4">
      <c r="A41" s="2">
        <v>42410</v>
      </c>
      <c r="B41" s="3" t="s">
        <v>197</v>
      </c>
      <c r="C41" s="3" t="s">
        <v>126</v>
      </c>
      <c r="D41" s="4">
        <v>8.1</v>
      </c>
    </row>
    <row r="42" ht="13.5" customHeight="1" spans="1:4">
      <c r="A42" s="2">
        <v>42423</v>
      </c>
      <c r="B42" s="3" t="s">
        <v>197</v>
      </c>
      <c r="C42" s="3" t="s">
        <v>661</v>
      </c>
      <c r="D42" s="4">
        <v>46.7</v>
      </c>
    </row>
    <row r="43" ht="13.5" customHeight="1" spans="1:4">
      <c r="A43" s="2">
        <v>42404</v>
      </c>
      <c r="B43" s="3" t="s">
        <v>125</v>
      </c>
      <c r="C43" s="3" t="s">
        <v>640</v>
      </c>
      <c r="D43" s="4">
        <v>60</v>
      </c>
    </row>
    <row r="44" ht="13.5" customHeight="1" spans="1:4">
      <c r="A44" s="2">
        <v>42405</v>
      </c>
      <c r="B44" s="3" t="s">
        <v>125</v>
      </c>
      <c r="C44" s="3" t="s">
        <v>641</v>
      </c>
      <c r="D44" s="4">
        <v>600</v>
      </c>
    </row>
    <row r="45" ht="13.5" customHeight="1" spans="1:4">
      <c r="A45" s="2">
        <v>42412</v>
      </c>
      <c r="B45" s="3" t="s">
        <v>125</v>
      </c>
      <c r="C45" s="3" t="s">
        <v>509</v>
      </c>
      <c r="D45" s="4">
        <v>55.5</v>
      </c>
    </row>
    <row r="46" ht="13.5" customHeight="1" spans="1:4">
      <c r="A46" s="2">
        <v>42424</v>
      </c>
      <c r="B46" s="3" t="s">
        <v>125</v>
      </c>
      <c r="C46" s="3" t="s">
        <v>195</v>
      </c>
      <c r="D46" s="4">
        <v>14.8</v>
      </c>
    </row>
    <row r="47" ht="13.5" customHeight="1" spans="1:4">
      <c r="A47" s="2">
        <v>42401</v>
      </c>
      <c r="B47" s="3" t="s">
        <v>644</v>
      </c>
      <c r="C47" s="3" t="s">
        <v>645</v>
      </c>
      <c r="D47" s="4">
        <v>750</v>
      </c>
    </row>
    <row r="48" ht="13.5" customHeight="1" spans="1:4">
      <c r="A48" s="2">
        <v>42401</v>
      </c>
      <c r="B48" s="3" t="s">
        <v>646</v>
      </c>
      <c r="C48" s="3" t="s">
        <v>647</v>
      </c>
      <c r="D48" s="4">
        <v>450</v>
      </c>
    </row>
    <row r="49" ht="13.5" customHeight="1" spans="1:4">
      <c r="A49" s="2">
        <v>42402</v>
      </c>
      <c r="B49" s="3" t="s">
        <v>34</v>
      </c>
      <c r="C49" s="3" t="s">
        <v>81</v>
      </c>
      <c r="D49" s="4">
        <v>5</v>
      </c>
    </row>
    <row r="50" ht="13.5" customHeight="1" spans="1:4">
      <c r="A50" s="2">
        <v>42428</v>
      </c>
      <c r="B50" s="3" t="s">
        <v>34</v>
      </c>
      <c r="C50" s="3" t="s">
        <v>81</v>
      </c>
      <c r="D50" s="4">
        <v>27</v>
      </c>
    </row>
    <row r="51" ht="13.5" customHeight="1" spans="1:4">
      <c r="A51" s="2">
        <v>42429</v>
      </c>
      <c r="B51" s="3" t="s">
        <v>34</v>
      </c>
      <c r="C51" s="3" t="s">
        <v>81</v>
      </c>
      <c r="D51" s="4">
        <v>24.5</v>
      </c>
    </row>
    <row r="52" ht="13.5" customHeight="1" spans="1:4">
      <c r="A52" s="2">
        <v>42401</v>
      </c>
      <c r="B52" s="3" t="s">
        <v>36</v>
      </c>
      <c r="C52" s="3" t="s">
        <v>37</v>
      </c>
      <c r="D52" s="4">
        <v>600</v>
      </c>
    </row>
    <row r="53" ht="13.5" customHeight="1" spans="1:4">
      <c r="A53" s="2">
        <v>42402</v>
      </c>
      <c r="B53" s="3" t="s">
        <v>36</v>
      </c>
      <c r="C53" s="3" t="s">
        <v>38</v>
      </c>
      <c r="D53" s="4">
        <v>400</v>
      </c>
    </row>
    <row r="54" ht="13.5" customHeight="1" spans="1:4">
      <c r="A54" s="2">
        <v>42408</v>
      </c>
      <c r="B54" s="3" t="s">
        <v>36</v>
      </c>
      <c r="C54" s="3" t="s">
        <v>662</v>
      </c>
      <c r="D54" s="4">
        <v>136</v>
      </c>
    </row>
    <row r="55" ht="13.5" customHeight="1" spans="1:4">
      <c r="A55" s="2">
        <v>42408</v>
      </c>
      <c r="B55" s="3" t="s">
        <v>36</v>
      </c>
      <c r="C55" s="3" t="s">
        <v>663</v>
      </c>
      <c r="D55" s="4">
        <v>1000</v>
      </c>
    </row>
    <row r="56" ht="13.5" customHeight="1" spans="1:4">
      <c r="A56" s="2">
        <v>42408</v>
      </c>
      <c r="B56" s="3" t="s">
        <v>36</v>
      </c>
      <c r="C56" s="3" t="s">
        <v>664</v>
      </c>
      <c r="D56" s="4">
        <v>200</v>
      </c>
    </row>
    <row r="57" ht="13.5" customHeight="1" spans="1:4">
      <c r="A57" s="2">
        <v>42405</v>
      </c>
      <c r="B57" s="3" t="s">
        <v>36</v>
      </c>
      <c r="C57" s="3" t="s">
        <v>665</v>
      </c>
      <c r="D57" s="4">
        <v>7450</v>
      </c>
    </row>
    <row r="58" ht="13.5" customHeight="1" spans="1:4">
      <c r="A58" s="2">
        <v>42405</v>
      </c>
      <c r="B58" s="3" t="s">
        <v>36</v>
      </c>
      <c r="C58" s="3" t="s">
        <v>666</v>
      </c>
      <c r="D58" s="4">
        <v>3500</v>
      </c>
    </row>
    <row r="59" ht="13.5" customHeight="1" spans="1:4">
      <c r="A59" s="2">
        <v>42403</v>
      </c>
      <c r="B59" s="3" t="s">
        <v>39</v>
      </c>
      <c r="C59" s="3" t="s">
        <v>42</v>
      </c>
      <c r="D59" s="4">
        <v>90</v>
      </c>
    </row>
    <row r="60" ht="13.5" customHeight="1" spans="1:4">
      <c r="A60" s="2">
        <v>42401</v>
      </c>
      <c r="B60" s="3" t="s">
        <v>39</v>
      </c>
      <c r="C60" s="3" t="s">
        <v>101</v>
      </c>
      <c r="D60" s="4">
        <v>50</v>
      </c>
    </row>
    <row r="61" ht="13.5" customHeight="1" spans="1:4">
      <c r="A61" s="2">
        <v>42422</v>
      </c>
      <c r="B61" s="3" t="s">
        <v>39</v>
      </c>
      <c r="C61" s="3" t="s">
        <v>83</v>
      </c>
      <c r="D61" s="4">
        <v>51.82</v>
      </c>
    </row>
    <row r="62" ht="13.5" customHeight="1" spans="1:4">
      <c r="A62" s="2">
        <v>42413</v>
      </c>
      <c r="B62" s="3" t="s">
        <v>39</v>
      </c>
      <c r="C62" s="3" t="s">
        <v>83</v>
      </c>
      <c r="D62" s="4">
        <v>59.04</v>
      </c>
    </row>
    <row r="63" ht="13.5" customHeight="1" spans="1:4">
      <c r="A63" s="2">
        <v>42419</v>
      </c>
      <c r="B63" s="3" t="s">
        <v>39</v>
      </c>
      <c r="C63" s="3" t="s">
        <v>306</v>
      </c>
      <c r="D63" s="4">
        <v>7.4</v>
      </c>
    </row>
    <row r="64" ht="13.5" customHeight="1" spans="1:4">
      <c r="A64" s="2">
        <v>42407</v>
      </c>
      <c r="B64" s="3" t="s">
        <v>39</v>
      </c>
      <c r="C64" s="3" t="s">
        <v>306</v>
      </c>
      <c r="D64" s="4">
        <v>13.5</v>
      </c>
    </row>
    <row r="65" ht="13.5" customHeight="1" spans="1:4">
      <c r="A65" s="2">
        <v>42418</v>
      </c>
      <c r="B65" s="3" t="s">
        <v>39</v>
      </c>
      <c r="C65" s="3" t="s">
        <v>101</v>
      </c>
      <c r="D65" s="4">
        <v>50</v>
      </c>
    </row>
    <row r="66" ht="13.5" customHeight="1" spans="1:4">
      <c r="A66" s="2">
        <v>42423</v>
      </c>
      <c r="B66" s="3" t="s">
        <v>39</v>
      </c>
      <c r="C66" s="3" t="s">
        <v>667</v>
      </c>
      <c r="D66" s="4">
        <v>293</v>
      </c>
    </row>
    <row r="67" ht="13.5" customHeight="1" spans="1:4">
      <c r="A67" s="2">
        <v>42404</v>
      </c>
      <c r="B67" s="3" t="s">
        <v>39</v>
      </c>
      <c r="C67" s="3" t="s">
        <v>83</v>
      </c>
      <c r="D67" s="4">
        <v>64.7</v>
      </c>
    </row>
    <row r="68" ht="13.5" customHeight="1" spans="1:4">
      <c r="A68" s="2">
        <v>42423</v>
      </c>
      <c r="B68" s="3" t="s">
        <v>39</v>
      </c>
      <c r="C68" s="3" t="s">
        <v>172</v>
      </c>
      <c r="D68" s="4">
        <v>0</v>
      </c>
    </row>
    <row r="69" ht="13.5" customHeight="1" spans="1:4">
      <c r="A69" s="2">
        <v>42402</v>
      </c>
      <c r="B69" s="3" t="s">
        <v>294</v>
      </c>
      <c r="C69" s="3" t="s">
        <v>526</v>
      </c>
      <c r="D69" s="4">
        <v>144.45</v>
      </c>
    </row>
    <row r="70" ht="13.5" customHeight="1" spans="1:4">
      <c r="A70" s="2">
        <v>42410</v>
      </c>
      <c r="B70" s="3" t="s">
        <v>294</v>
      </c>
      <c r="C70" s="3" t="s">
        <v>668</v>
      </c>
      <c r="D70" s="4">
        <v>58.8</v>
      </c>
    </row>
    <row r="71" ht="13.5" customHeight="1" spans="1:4">
      <c r="A71" s="2">
        <v>42265</v>
      </c>
      <c r="B71" s="3" t="s">
        <v>375</v>
      </c>
      <c r="C71" s="3" t="s">
        <v>547</v>
      </c>
      <c r="D71" s="4">
        <v>200</v>
      </c>
    </row>
    <row r="72" ht="13.5" customHeight="1" spans="1:4">
      <c r="A72" s="2">
        <v>42266</v>
      </c>
      <c r="B72" s="3" t="s">
        <v>375</v>
      </c>
      <c r="C72" s="3" t="s">
        <v>548</v>
      </c>
      <c r="D72" s="4">
        <v>44</v>
      </c>
    </row>
    <row r="73" ht="13.5" customHeight="1" spans="1:4">
      <c r="A73" s="2">
        <v>42267</v>
      </c>
      <c r="B73" s="3" t="s">
        <v>375</v>
      </c>
      <c r="C73" s="3" t="s">
        <v>549</v>
      </c>
      <c r="D73" s="4">
        <v>44</v>
      </c>
    </row>
    <row r="74" ht="13.5" customHeight="1" spans="1:4">
      <c r="A74" s="2">
        <v>42268</v>
      </c>
      <c r="B74" s="3" t="s">
        <v>375</v>
      </c>
      <c r="C74" s="3" t="s">
        <v>550</v>
      </c>
      <c r="D74" s="4">
        <v>50</v>
      </c>
    </row>
    <row r="75" ht="13.5" customHeight="1" spans="1:4">
      <c r="A75" s="2"/>
      <c r="D75" s="4"/>
    </row>
    <row r="76" ht="13.5" customHeight="1" spans="1:4">
      <c r="A76" s="2"/>
      <c r="D76" s="4"/>
    </row>
    <row r="77" ht="13.5" customHeight="1" spans="1:4">
      <c r="A77" s="2"/>
      <c r="D77" s="4"/>
    </row>
    <row r="78" ht="13.5" customHeight="1" spans="1:4">
      <c r="A78" s="2"/>
      <c r="D78" s="4"/>
    </row>
    <row r="79" ht="13.5" customHeight="1" spans="1:4">
      <c r="A79" s="2"/>
      <c r="D79" s="4"/>
    </row>
    <row r="80" ht="13.5" customHeight="1" spans="1:4">
      <c r="A80" s="2"/>
      <c r="D80" s="4"/>
    </row>
    <row r="81" ht="13.5" customHeight="1" spans="1:4">
      <c r="A81" s="2"/>
      <c r="D81" s="4"/>
    </row>
    <row r="82" ht="13.5" customHeight="1" spans="1:4">
      <c r="A82" s="2"/>
      <c r="D82" s="4"/>
    </row>
    <row r="83" ht="13.5" customHeight="1" spans="1:4">
      <c r="A83" s="2"/>
      <c r="D83" s="4"/>
    </row>
    <row r="84" ht="13.5" customHeight="1" spans="1:4">
      <c r="A84" s="2"/>
      <c r="D84" s="4"/>
    </row>
    <row r="85" ht="13.5" customHeight="1" spans="1:4">
      <c r="A85" s="2"/>
      <c r="D85" s="4"/>
    </row>
    <row r="86" ht="13.5" customHeight="1" spans="1:4">
      <c r="A86" s="2"/>
      <c r="D86" s="4"/>
    </row>
    <row r="87" ht="13.5" customHeight="1" spans="1:4">
      <c r="A87" s="2"/>
      <c r="D87" s="4"/>
    </row>
    <row r="88" ht="13.5" customHeight="1" spans="1:4">
      <c r="A88" s="2"/>
      <c r="D88" s="4"/>
    </row>
    <row r="89" ht="13.5" customHeight="1" spans="1:4">
      <c r="A89" s="2"/>
      <c r="D89" s="4"/>
    </row>
    <row r="90" ht="13.5" customHeight="1" spans="1:4">
      <c r="A90" s="21"/>
      <c r="D90" s="4">
        <f>SUM(D2:D88)</f>
        <v>20235.25</v>
      </c>
    </row>
    <row r="91" ht="13.5" customHeight="1" spans="1:1">
      <c r="A91" s="21"/>
    </row>
    <row r="92" ht="13.5" customHeight="1" spans="1:1">
      <c r="A92" s="21"/>
    </row>
    <row r="93" ht="13.5" customHeight="1" spans="1:1">
      <c r="A93" s="21"/>
    </row>
    <row r="94" ht="13.5" customHeight="1" spans="1:1">
      <c r="A94" s="21"/>
    </row>
    <row r="95" ht="13.5" customHeight="1" spans="1:1">
      <c r="A95" s="21"/>
    </row>
    <row r="96" ht="13.5" customHeight="1" spans="1:1">
      <c r="A96" s="21"/>
    </row>
    <row r="97" ht="13.5" customHeight="1" spans="1:1">
      <c r="A97" s="21"/>
    </row>
    <row r="98" ht="13.5" customHeight="1" spans="1:1">
      <c r="A98" s="21"/>
    </row>
    <row r="99" ht="13.5" customHeight="1" spans="1:1">
      <c r="A99" s="21"/>
    </row>
    <row r="100" ht="13.5" customHeight="1" spans="1:1">
      <c r="A100" s="21"/>
    </row>
    <row r="101" ht="13.5" customHeight="1" spans="1:1">
      <c r="A101" s="21"/>
    </row>
    <row r="102" ht="13.5" customHeight="1" spans="1:1">
      <c r="A102" s="21"/>
    </row>
    <row r="103" ht="13.5" customHeight="1" spans="1:1">
      <c r="A103" s="21"/>
    </row>
    <row r="104" ht="13.5" customHeight="1" spans="1:1">
      <c r="A104" s="21"/>
    </row>
    <row r="105" ht="13.5" customHeight="1" spans="1:1">
      <c r="A105" s="21"/>
    </row>
    <row r="106" ht="13.5" customHeight="1" spans="1:1">
      <c r="A106" s="21"/>
    </row>
    <row r="107" ht="13.5" customHeight="1" spans="1:1">
      <c r="A107" s="21"/>
    </row>
    <row r="108" ht="13.5" customHeight="1" spans="1:1">
      <c r="A108" s="21"/>
    </row>
    <row r="109" ht="13.5" customHeight="1" spans="1:1">
      <c r="A109" s="21"/>
    </row>
    <row r="110" ht="13.5" customHeight="1" spans="1:1">
      <c r="A110" s="21"/>
    </row>
    <row r="111" ht="13.5" customHeight="1" spans="1:1">
      <c r="A111" s="21"/>
    </row>
    <row r="112" ht="13.5" customHeight="1" spans="1:1">
      <c r="A112" s="21"/>
    </row>
    <row r="113" ht="13.5" customHeight="1" spans="1:1">
      <c r="A113" s="21"/>
    </row>
    <row r="114" ht="13.5" customHeight="1" spans="1:1">
      <c r="A114" s="21"/>
    </row>
    <row r="115" ht="13.5" customHeight="1" spans="1:1">
      <c r="A115" s="21"/>
    </row>
    <row r="116" ht="13.5" customHeight="1" spans="1:1">
      <c r="A116" s="21"/>
    </row>
    <row r="117" ht="13.5" customHeight="1" spans="1:1">
      <c r="A117" s="21"/>
    </row>
    <row r="118" ht="13.5" customHeight="1" spans="1:1">
      <c r="A118" s="21"/>
    </row>
    <row r="119" ht="13.5" customHeight="1" spans="1:1">
      <c r="A119" s="21"/>
    </row>
    <row r="120" ht="13.5" customHeight="1" spans="1:1">
      <c r="A120" s="21"/>
    </row>
    <row r="121" ht="13.5" customHeight="1" spans="1:1">
      <c r="A121" s="21"/>
    </row>
    <row r="122" ht="13.5" customHeight="1" spans="1:1">
      <c r="A122" s="21"/>
    </row>
    <row r="123" ht="13.5" customHeight="1" spans="1:1">
      <c r="A123" s="21"/>
    </row>
    <row r="124" ht="13.5" customHeight="1" spans="1:1">
      <c r="A124" s="21"/>
    </row>
    <row r="125" ht="13.5" customHeight="1" spans="1:1">
      <c r="A125" s="21"/>
    </row>
    <row r="126" ht="13.5" customHeight="1" spans="1:1">
      <c r="A126" s="21"/>
    </row>
    <row r="127" ht="13.5" customHeight="1" spans="1:1">
      <c r="A127" s="21"/>
    </row>
    <row r="128" ht="13.5" customHeight="1" spans="1:1">
      <c r="A128" s="21"/>
    </row>
    <row r="129" ht="13.5" customHeight="1" spans="1:1">
      <c r="A129" s="21"/>
    </row>
    <row r="130" ht="13.5" customHeight="1" spans="1:1">
      <c r="A130" s="21"/>
    </row>
    <row r="131" ht="13.5" customHeight="1" spans="1:1">
      <c r="A131" s="21"/>
    </row>
    <row r="132" ht="13.5" customHeight="1" spans="1:1">
      <c r="A132" s="21"/>
    </row>
    <row r="133" ht="13.5" customHeight="1" spans="1:1">
      <c r="A133" s="21"/>
    </row>
    <row r="134" ht="13.5" customHeight="1" spans="1:1">
      <c r="A134" s="21"/>
    </row>
    <row r="135" ht="13.5" customHeight="1" spans="1:1">
      <c r="A135" s="21"/>
    </row>
    <row r="136" ht="13.5" customHeight="1" spans="1:1">
      <c r="A136" s="21"/>
    </row>
    <row r="137" ht="13.5" customHeight="1" spans="1:1">
      <c r="A137" s="21"/>
    </row>
    <row r="138" ht="13.5" customHeight="1" spans="1:1">
      <c r="A138" s="21"/>
    </row>
    <row r="139" ht="13.5" customHeight="1" spans="1:1">
      <c r="A139" s="21"/>
    </row>
    <row r="140" ht="13.5" customHeight="1" spans="1:1">
      <c r="A140" s="21"/>
    </row>
    <row r="141" ht="13.5" customHeight="1" spans="1:1">
      <c r="A141" s="21"/>
    </row>
    <row r="142" ht="13.5" customHeight="1" spans="1:1">
      <c r="A142" s="21"/>
    </row>
    <row r="143" ht="13.5" customHeight="1" spans="1:1">
      <c r="A143" s="21"/>
    </row>
    <row r="144" ht="13.5" customHeight="1" spans="1:1">
      <c r="A144" s="21"/>
    </row>
    <row r="145" ht="13.5" customHeight="1" spans="1:1">
      <c r="A145" s="21"/>
    </row>
    <row r="146" ht="13.5" customHeight="1" spans="1:1">
      <c r="A146" s="21"/>
    </row>
    <row r="147" ht="13.5" customHeight="1" spans="1:1">
      <c r="A147" s="21"/>
    </row>
    <row r="148" ht="13.5" customHeight="1" spans="1:1">
      <c r="A148" s="21"/>
    </row>
    <row r="149" ht="13.5" customHeight="1" spans="1:1">
      <c r="A149" s="21"/>
    </row>
    <row r="150" ht="13.5" customHeight="1" spans="1:1">
      <c r="A150" s="21"/>
    </row>
    <row r="151" ht="13.5" customHeight="1" spans="1:1">
      <c r="A151" s="21"/>
    </row>
    <row r="152" ht="13.5" customHeight="1" spans="1:1">
      <c r="A152" s="21"/>
    </row>
    <row r="153" ht="13.5" customHeight="1" spans="1:1">
      <c r="A153" s="21"/>
    </row>
    <row r="154" ht="13.5" customHeight="1" spans="1:1">
      <c r="A154" s="21"/>
    </row>
    <row r="155" ht="13.5" customHeight="1" spans="1:1">
      <c r="A155" s="21"/>
    </row>
    <row r="156" ht="13.5" customHeight="1" spans="1:1">
      <c r="A156" s="21"/>
    </row>
    <row r="157" ht="13.5" customHeight="1" spans="1:1">
      <c r="A157" s="21"/>
    </row>
    <row r="158" ht="13.5" customHeight="1" spans="1:1">
      <c r="A158" s="21"/>
    </row>
    <row r="159" ht="13.5" customHeight="1" spans="1:1">
      <c r="A159" s="21"/>
    </row>
    <row r="160" ht="13.5" customHeight="1" spans="1:1">
      <c r="A160" s="21"/>
    </row>
    <row r="161" ht="13.5" customHeight="1" spans="1:1">
      <c r="A161" s="21"/>
    </row>
    <row r="162" ht="13.5" customHeight="1" spans="1:1">
      <c r="A162" s="21"/>
    </row>
    <row r="163" ht="13.5" customHeight="1" spans="1:1">
      <c r="A163" s="21"/>
    </row>
    <row r="164" ht="13.5" customHeight="1" spans="1:1">
      <c r="A164" s="21"/>
    </row>
    <row r="165" ht="13.5" customHeight="1" spans="1:1">
      <c r="A165" s="21"/>
    </row>
    <row r="166" ht="13.5" customHeight="1" spans="1:1">
      <c r="A166" s="21"/>
    </row>
    <row r="167" ht="13.5" customHeight="1" spans="1:1">
      <c r="A167" s="21"/>
    </row>
    <row r="168" ht="13.5" customHeight="1" spans="1:1">
      <c r="A168" s="21"/>
    </row>
    <row r="169" ht="13.5" customHeight="1" spans="1:1">
      <c r="A169" s="21"/>
    </row>
    <row r="170" ht="13.5" customHeight="1" spans="1:1">
      <c r="A170" s="21"/>
    </row>
    <row r="171" ht="13.5" customHeight="1" spans="1:1">
      <c r="A171" s="21"/>
    </row>
    <row r="172" ht="13.5" customHeight="1" spans="1:1">
      <c r="A172" s="21"/>
    </row>
    <row r="173" ht="13.5" customHeight="1" spans="1:1">
      <c r="A173" s="21"/>
    </row>
    <row r="174" ht="13.5" customHeight="1" spans="1:1">
      <c r="A174" s="21"/>
    </row>
    <row r="175" ht="13.5" customHeight="1" spans="1:1">
      <c r="A175" s="21"/>
    </row>
    <row r="176" ht="13.5" customHeight="1" spans="1:1">
      <c r="A176" s="21"/>
    </row>
    <row r="177" ht="13.5" customHeight="1" spans="1:1">
      <c r="A177" s="21"/>
    </row>
    <row r="178" ht="13.5" customHeight="1" spans="1:1">
      <c r="A178" s="21"/>
    </row>
    <row r="179" ht="13.5" customHeight="1" spans="1:1">
      <c r="A179" s="21"/>
    </row>
    <row r="180" ht="13.5" customHeight="1" spans="1:1">
      <c r="A180" s="21"/>
    </row>
    <row r="181" ht="13.5" customHeight="1" spans="1:1">
      <c r="A181" s="21"/>
    </row>
    <row r="182" ht="13.5" customHeight="1" spans="1:1">
      <c r="A182" s="21"/>
    </row>
    <row r="183" ht="13.5" customHeight="1" spans="1:1">
      <c r="A183" s="21"/>
    </row>
    <row r="184" ht="13.5" customHeight="1" spans="1:1">
      <c r="A184" s="21"/>
    </row>
    <row r="185" ht="13.5" customHeight="1" spans="1:1">
      <c r="A185" s="21"/>
    </row>
    <row r="186" ht="13.5" customHeight="1" spans="1:1">
      <c r="A186" s="21"/>
    </row>
    <row r="187" ht="13.5" customHeight="1" spans="1:1">
      <c r="A187" s="21"/>
    </row>
    <row r="188" ht="13.5" customHeight="1" spans="1:1">
      <c r="A188" s="21"/>
    </row>
    <row r="189" ht="13.5" customHeight="1" spans="1:1">
      <c r="A189" s="21"/>
    </row>
    <row r="190" ht="13.5" customHeight="1" spans="1:1">
      <c r="A190" s="21"/>
    </row>
    <row r="191" ht="13.5" customHeight="1" spans="1:1">
      <c r="A191" s="21"/>
    </row>
    <row r="192" ht="13.5" customHeight="1" spans="1:1">
      <c r="A192" s="21"/>
    </row>
    <row r="193" ht="13.5" customHeight="1" spans="1:1">
      <c r="A193" s="21"/>
    </row>
    <row r="194" ht="13.5" customHeight="1" spans="1:1">
      <c r="A194" s="21"/>
    </row>
    <row r="195" ht="13.5" customHeight="1" spans="1:1">
      <c r="A195" s="21"/>
    </row>
    <row r="196" ht="13.5" customHeight="1" spans="1:1">
      <c r="A196" s="21"/>
    </row>
    <row r="197" ht="13.5" customHeight="1" spans="1:1">
      <c r="A197" s="21"/>
    </row>
    <row r="198" ht="13.5" customHeight="1" spans="1:1">
      <c r="A198" s="21"/>
    </row>
    <row r="199" ht="13.5" customHeight="1" spans="1:1">
      <c r="A199" s="21"/>
    </row>
    <row r="200" ht="13.5" customHeight="1" spans="1:1">
      <c r="A200" s="21"/>
    </row>
    <row r="201" ht="13.5" customHeight="1" spans="1:1">
      <c r="A201" s="21"/>
    </row>
    <row r="202" ht="13.5" customHeight="1" spans="1:1">
      <c r="A202" s="21"/>
    </row>
    <row r="203" ht="13.5" customHeight="1" spans="1:1">
      <c r="A203" s="21"/>
    </row>
    <row r="204" ht="13.5" customHeight="1" spans="1:1">
      <c r="A204" s="21"/>
    </row>
    <row r="205" ht="13.5" customHeight="1" spans="1:1">
      <c r="A205" s="21"/>
    </row>
    <row r="206" ht="13.5" customHeight="1" spans="1:1">
      <c r="A206" s="21"/>
    </row>
    <row r="207" ht="13.5" customHeight="1" spans="1:1">
      <c r="A207" s="21"/>
    </row>
    <row r="208" ht="13.5" customHeight="1" spans="1:1">
      <c r="A208" s="21"/>
    </row>
    <row r="209" ht="13.5" customHeight="1" spans="1:1">
      <c r="A209" s="21"/>
    </row>
    <row r="210" ht="13.5" customHeight="1" spans="1:1">
      <c r="A210" s="21"/>
    </row>
    <row r="211" ht="13.5" customHeight="1" spans="1:1">
      <c r="A211" s="21"/>
    </row>
    <row r="212" ht="13.5" customHeight="1" spans="1:1">
      <c r="A212" s="21"/>
    </row>
    <row r="213" ht="13.5" customHeight="1" spans="1:1">
      <c r="A213" s="21"/>
    </row>
    <row r="214" ht="13.5" customHeight="1" spans="1:1">
      <c r="A214" s="21"/>
    </row>
    <row r="215" ht="13.5" customHeight="1" spans="1:1">
      <c r="A215" s="21"/>
    </row>
    <row r="216" ht="13.5" customHeight="1" spans="1:1">
      <c r="A216" s="21"/>
    </row>
    <row r="217" ht="13.5" customHeight="1" spans="1:1">
      <c r="A217" s="21"/>
    </row>
    <row r="218" ht="13.5" customHeight="1" spans="1:1">
      <c r="A218" s="21"/>
    </row>
    <row r="219" ht="13.5" customHeight="1" spans="1:1">
      <c r="A219" s="21"/>
    </row>
    <row r="220" ht="13.5" customHeight="1" spans="1:1">
      <c r="A220" s="21"/>
    </row>
    <row r="221" ht="13.5" customHeight="1" spans="1:1">
      <c r="A221" s="21"/>
    </row>
    <row r="222" ht="13.5" customHeight="1" spans="1:1">
      <c r="A222" s="21"/>
    </row>
    <row r="223" ht="13.5" customHeight="1" spans="1:1">
      <c r="A223" s="21"/>
    </row>
    <row r="224" ht="13.5" customHeight="1" spans="1:1">
      <c r="A224" s="21"/>
    </row>
    <row r="225" ht="13.5" customHeight="1" spans="1:1">
      <c r="A225" s="21"/>
    </row>
    <row r="226" ht="13.5" customHeight="1" spans="1:1">
      <c r="A226" s="21"/>
    </row>
    <row r="227" ht="13.5" customHeight="1" spans="1:1">
      <c r="A227" s="21"/>
    </row>
    <row r="228" ht="13.5" customHeight="1" spans="1:1">
      <c r="A228" s="21"/>
    </row>
    <row r="229" ht="13.5" customHeight="1" spans="1:1">
      <c r="A229" s="21"/>
    </row>
    <row r="230" ht="13.5" customHeight="1" spans="1:1">
      <c r="A230" s="21"/>
    </row>
    <row r="231" ht="13.5" customHeight="1" spans="1:1">
      <c r="A231" s="21"/>
    </row>
    <row r="232" ht="13.5" customHeight="1" spans="1:1">
      <c r="A232" s="21"/>
    </row>
    <row r="233" ht="13.5" customHeight="1" spans="1:1">
      <c r="A233" s="21"/>
    </row>
    <row r="234" ht="13.5" customHeight="1" spans="1:1">
      <c r="A234" s="21"/>
    </row>
    <row r="235" ht="13.5" customHeight="1" spans="1:1">
      <c r="A235" s="21"/>
    </row>
    <row r="236" ht="13.5" customHeight="1" spans="1:1">
      <c r="A236" s="21"/>
    </row>
    <row r="237" ht="13.5" customHeight="1" spans="1:1">
      <c r="A237" s="21"/>
    </row>
    <row r="238" ht="13.5" customHeight="1" spans="1:1">
      <c r="A238" s="21"/>
    </row>
    <row r="239" ht="13.5" customHeight="1" spans="1:1">
      <c r="A239" s="21"/>
    </row>
    <row r="240" ht="13.5" customHeight="1" spans="1:1">
      <c r="A240" s="21"/>
    </row>
    <row r="241" ht="13.5" customHeight="1" spans="1:1">
      <c r="A241" s="21"/>
    </row>
    <row r="242" ht="13.5" customHeight="1" spans="1:1">
      <c r="A242" s="21"/>
    </row>
    <row r="243" ht="13.5" customHeight="1" spans="1:1">
      <c r="A243" s="21"/>
    </row>
    <row r="244" ht="13.5" customHeight="1" spans="1:1">
      <c r="A244" s="21"/>
    </row>
    <row r="245" ht="13.5" customHeight="1" spans="1:1">
      <c r="A245" s="21"/>
    </row>
    <row r="246" ht="13.5" customHeight="1" spans="1:1">
      <c r="A246" s="21"/>
    </row>
    <row r="247" ht="13.5" customHeight="1" spans="1:1">
      <c r="A247" s="21"/>
    </row>
    <row r="248" ht="13.5" customHeight="1" spans="1:1">
      <c r="A248" s="21"/>
    </row>
    <row r="249" ht="13.5" customHeight="1" spans="1:1">
      <c r="A249" s="21"/>
    </row>
    <row r="250" ht="13.5" customHeight="1" spans="1:1">
      <c r="A250" s="21"/>
    </row>
    <row r="251" ht="13.5" customHeight="1" spans="1:1">
      <c r="A251" s="21"/>
    </row>
    <row r="252" ht="13.5" customHeight="1" spans="1:1">
      <c r="A252" s="21"/>
    </row>
    <row r="253" ht="13.5" customHeight="1" spans="1:1">
      <c r="A253" s="21"/>
    </row>
    <row r="254" ht="13.5" customHeight="1" spans="1:1">
      <c r="A254" s="21"/>
    </row>
    <row r="255" ht="13.5" customHeight="1" spans="1:1">
      <c r="A255" s="21"/>
    </row>
    <row r="256" ht="13.5" customHeight="1" spans="1:1">
      <c r="A256" s="21"/>
    </row>
    <row r="257" ht="13.5" customHeight="1" spans="1:1">
      <c r="A257" s="21"/>
    </row>
    <row r="258" ht="13.5" customHeight="1" spans="1:1">
      <c r="A258" s="21"/>
    </row>
    <row r="259" ht="13.5" customHeight="1" spans="1:1">
      <c r="A259" s="21"/>
    </row>
    <row r="260" ht="13.5" customHeight="1" spans="1:1">
      <c r="A260" s="21"/>
    </row>
    <row r="261" ht="13.5" customHeight="1" spans="1:1">
      <c r="A261" s="21"/>
    </row>
    <row r="262" ht="13.5" customHeight="1" spans="1:1">
      <c r="A262" s="21"/>
    </row>
    <row r="263" ht="13.5" customHeight="1" spans="1:1">
      <c r="A263" s="21"/>
    </row>
    <row r="264" ht="13.5" customHeight="1" spans="1:1">
      <c r="A264" s="21"/>
    </row>
    <row r="265" ht="13.5" customHeight="1" spans="1:1">
      <c r="A265" s="21"/>
    </row>
    <row r="266" ht="13.5" customHeight="1" spans="1:1">
      <c r="A266" s="21"/>
    </row>
    <row r="267" ht="13.5" customHeight="1" spans="1:1">
      <c r="A267" s="21"/>
    </row>
    <row r="268" ht="13.5" customHeight="1" spans="1:1">
      <c r="A268" s="21"/>
    </row>
    <row r="269" ht="13.5" customHeight="1" spans="1:1">
      <c r="A269" s="21"/>
    </row>
    <row r="270" ht="13.5" customHeight="1" spans="1:1">
      <c r="A270" s="21"/>
    </row>
    <row r="271" ht="13.5" customHeight="1" spans="1:1">
      <c r="A271" s="21"/>
    </row>
    <row r="272" ht="13.5" customHeight="1" spans="1:1">
      <c r="A272" s="21"/>
    </row>
    <row r="273" ht="13.5" customHeight="1" spans="1:1">
      <c r="A273" s="21"/>
    </row>
    <row r="274" ht="13.5" customHeight="1" spans="1:1">
      <c r="A274" s="21"/>
    </row>
    <row r="275" ht="13.5" customHeight="1" spans="1:1">
      <c r="A275" s="21"/>
    </row>
    <row r="276" ht="13.5" customHeight="1" spans="1:1">
      <c r="A276" s="21"/>
    </row>
    <row r="277" ht="13.5" customHeight="1" spans="1:1">
      <c r="A277" s="21"/>
    </row>
    <row r="278" ht="13.5" customHeight="1" spans="1:1">
      <c r="A278" s="21"/>
    </row>
    <row r="279" ht="13.5" customHeight="1" spans="1:1">
      <c r="A279" s="21"/>
    </row>
    <row r="280" ht="13.5" customHeight="1" spans="1:1">
      <c r="A280" s="21"/>
    </row>
    <row r="281" ht="13.5" customHeight="1" spans="1:1">
      <c r="A281" s="21"/>
    </row>
    <row r="282" ht="13.5" customHeight="1" spans="1:1">
      <c r="A282" s="21"/>
    </row>
    <row r="283" ht="13.5" customHeight="1" spans="1:1">
      <c r="A283" s="21"/>
    </row>
    <row r="284" ht="13.5" customHeight="1" spans="1:1">
      <c r="A284" s="21"/>
    </row>
    <row r="285" ht="13.5" customHeight="1" spans="1:1">
      <c r="A285" s="21"/>
    </row>
    <row r="286" ht="13.5" customHeight="1" spans="1:1">
      <c r="A286" s="21"/>
    </row>
    <row r="287" ht="13.5" customHeight="1" spans="1:1">
      <c r="A287" s="21"/>
    </row>
    <row r="288" ht="13.5" customHeight="1" spans="1:1">
      <c r="A288" s="21"/>
    </row>
    <row r="289" ht="13.5" customHeight="1" spans="1:1">
      <c r="A289" s="21"/>
    </row>
    <row r="290" ht="13.5" customHeight="1" spans="1:1">
      <c r="A290" s="21"/>
    </row>
    <row r="291" ht="13.5" customHeight="1" spans="1:1">
      <c r="A291" s="21"/>
    </row>
    <row r="292" ht="13.5" customHeight="1" spans="1:1">
      <c r="A292" s="21"/>
    </row>
    <row r="293" ht="13.5" customHeight="1" spans="1:1">
      <c r="A293" s="21"/>
    </row>
    <row r="294" ht="13.5" customHeight="1" spans="1:1">
      <c r="A294" s="21"/>
    </row>
    <row r="295" ht="13.5" customHeight="1" spans="1:1">
      <c r="A295" s="21"/>
    </row>
    <row r="296" ht="13.5" customHeight="1" spans="1:1">
      <c r="A296" s="21"/>
    </row>
    <row r="297" ht="13.5" customHeight="1" spans="1:1">
      <c r="A297" s="21"/>
    </row>
    <row r="298" ht="13.5" customHeight="1" spans="1:1">
      <c r="A298" s="21"/>
    </row>
    <row r="299" ht="13.5" customHeight="1" spans="1:1">
      <c r="A299" s="21"/>
    </row>
    <row r="300" ht="13.5" customHeight="1" spans="1:1">
      <c r="A300" s="21"/>
    </row>
    <row r="301" ht="13.5" customHeight="1" spans="1:1">
      <c r="A301" s="21"/>
    </row>
    <row r="302" ht="13.5" customHeight="1" spans="1:1">
      <c r="A302" s="21"/>
    </row>
    <row r="303" ht="13.5" customHeight="1" spans="1:1">
      <c r="A303" s="21"/>
    </row>
    <row r="304" ht="13.5" customHeight="1" spans="1:1">
      <c r="A304" s="21"/>
    </row>
    <row r="305" ht="13.5" customHeight="1" spans="1:1">
      <c r="A305" s="21"/>
    </row>
    <row r="306" ht="13.5" customHeight="1" spans="1:1">
      <c r="A306" s="21"/>
    </row>
    <row r="307" ht="13.5" customHeight="1" spans="1:1">
      <c r="A307" s="21"/>
    </row>
    <row r="308" ht="13.5" customHeight="1" spans="1:1">
      <c r="A308" s="21"/>
    </row>
    <row r="309" ht="13.5" customHeight="1" spans="1:1">
      <c r="A309" s="21"/>
    </row>
    <row r="310" ht="13.5" customHeight="1" spans="1:1">
      <c r="A310" s="21"/>
    </row>
    <row r="311" ht="13.5" customHeight="1" spans="1:1">
      <c r="A311" s="21"/>
    </row>
    <row r="312" ht="13.5" customHeight="1" spans="1:1">
      <c r="A312" s="21"/>
    </row>
    <row r="313" ht="13.5" customHeight="1" spans="1:1">
      <c r="A313" s="21"/>
    </row>
    <row r="314" ht="13.5" customHeight="1" spans="1:1">
      <c r="A314" s="21"/>
    </row>
    <row r="315" ht="13.5" customHeight="1" spans="1:1">
      <c r="A315" s="21"/>
    </row>
    <row r="316" ht="13.5" customHeight="1" spans="1:1">
      <c r="A316" s="21"/>
    </row>
    <row r="317" ht="13.5" customHeight="1" spans="1:1">
      <c r="A317" s="21"/>
    </row>
    <row r="318" ht="13.5" customHeight="1" spans="1:1">
      <c r="A318" s="21"/>
    </row>
    <row r="319" ht="13.5" customHeight="1" spans="1:1">
      <c r="A319" s="21"/>
    </row>
    <row r="320" ht="13.5" customHeight="1" spans="1:1">
      <c r="A320" s="21"/>
    </row>
    <row r="321" ht="13.5" customHeight="1" spans="1:1">
      <c r="A321" s="21"/>
    </row>
    <row r="322" ht="13.5" customHeight="1" spans="1:1">
      <c r="A322" s="21"/>
    </row>
    <row r="323" ht="13.5" customHeight="1" spans="1:1">
      <c r="A323" s="21"/>
    </row>
    <row r="324" ht="13.5" customHeight="1" spans="1:1">
      <c r="A324" s="21"/>
    </row>
    <row r="325" ht="13.5" customHeight="1" spans="1:1">
      <c r="A325" s="21"/>
    </row>
    <row r="326" ht="13.5" customHeight="1" spans="1:1">
      <c r="A326" s="21"/>
    </row>
    <row r="327" ht="13.5" customHeight="1" spans="1:1">
      <c r="A327" s="21"/>
    </row>
    <row r="328" ht="13.5" customHeight="1" spans="1:1">
      <c r="A328" s="21"/>
    </row>
    <row r="329" ht="13.5" customHeight="1" spans="1:1">
      <c r="A329" s="21"/>
    </row>
    <row r="330" ht="13.5" customHeight="1" spans="1:1">
      <c r="A330" s="21"/>
    </row>
    <row r="331" ht="13.5" customHeight="1" spans="1:1">
      <c r="A331" s="21"/>
    </row>
    <row r="332" ht="13.5" customHeight="1" spans="1:1">
      <c r="A332" s="21"/>
    </row>
    <row r="333" ht="13.5" customHeight="1" spans="1:1">
      <c r="A333" s="21"/>
    </row>
    <row r="334" ht="13.5" customHeight="1" spans="1:1">
      <c r="A334" s="21"/>
    </row>
    <row r="335" ht="13.5" customHeight="1" spans="1:1">
      <c r="A335" s="21"/>
    </row>
    <row r="336" ht="13.5" customHeight="1" spans="1:1">
      <c r="A336" s="21"/>
    </row>
    <row r="337" ht="13.5" customHeight="1" spans="1:1">
      <c r="A337" s="21"/>
    </row>
    <row r="338" ht="13.5" customHeight="1" spans="1:1">
      <c r="A338" s="21"/>
    </row>
    <row r="339" ht="13.5" customHeight="1" spans="1:1">
      <c r="A339" s="21"/>
    </row>
    <row r="340" ht="13.5" customHeight="1" spans="1:1">
      <c r="A340" s="21"/>
    </row>
    <row r="341" ht="13.5" customHeight="1" spans="1:1">
      <c r="A341" s="21"/>
    </row>
    <row r="342" ht="13.5" customHeight="1" spans="1:1">
      <c r="A342" s="21"/>
    </row>
    <row r="343" ht="13.5" customHeight="1" spans="1:1">
      <c r="A343" s="21"/>
    </row>
    <row r="344" ht="13.5" customHeight="1" spans="1:1">
      <c r="A344" s="21"/>
    </row>
    <row r="345" ht="13.5" customHeight="1" spans="1:1">
      <c r="A345" s="21"/>
    </row>
    <row r="346" ht="13.5" customHeight="1" spans="1:1">
      <c r="A346" s="21"/>
    </row>
    <row r="347" ht="13.5" customHeight="1" spans="1:1">
      <c r="A347" s="21"/>
    </row>
    <row r="348" ht="13.5" customHeight="1" spans="1:1">
      <c r="A348" s="21"/>
    </row>
    <row r="349" ht="13.5" customHeight="1" spans="1:1">
      <c r="A349" s="21"/>
    </row>
    <row r="350" ht="13.5" customHeight="1" spans="1:1">
      <c r="A350" s="21"/>
    </row>
    <row r="351" ht="13.5" customHeight="1" spans="1:1">
      <c r="A351" s="21"/>
    </row>
    <row r="352" ht="13.5" customHeight="1" spans="1:1">
      <c r="A352" s="21"/>
    </row>
    <row r="353" ht="13.5" customHeight="1" spans="1:1">
      <c r="A353" s="21"/>
    </row>
    <row r="354" ht="13.5" customHeight="1" spans="1:1">
      <c r="A354" s="21"/>
    </row>
    <row r="355" ht="13.5" customHeight="1" spans="1:1">
      <c r="A355" s="21"/>
    </row>
    <row r="356" ht="13.5" customHeight="1" spans="1:1">
      <c r="A356" s="21"/>
    </row>
    <row r="357" ht="13.5" customHeight="1" spans="1:1">
      <c r="A357" s="21"/>
    </row>
    <row r="358" ht="13.5" customHeight="1" spans="1:1">
      <c r="A358" s="21"/>
    </row>
    <row r="359" ht="13.5" customHeight="1" spans="1:1">
      <c r="A359" s="21"/>
    </row>
    <row r="360" ht="13.5" customHeight="1" spans="1:1">
      <c r="A360" s="21"/>
    </row>
    <row r="361" ht="13.5" customHeight="1" spans="1:1">
      <c r="A361" s="21"/>
    </row>
    <row r="362" ht="13.5" customHeight="1" spans="1:1">
      <c r="A362" s="21"/>
    </row>
    <row r="363" ht="13.5" customHeight="1" spans="1:1">
      <c r="A363" s="21"/>
    </row>
    <row r="364" ht="13.5" customHeight="1" spans="1:1">
      <c r="A364" s="21"/>
    </row>
    <row r="365" ht="13.5" customHeight="1" spans="1:1">
      <c r="A365" s="21"/>
    </row>
    <row r="366" ht="13.5" customHeight="1" spans="1:1">
      <c r="A366" s="21"/>
    </row>
    <row r="367" ht="13.5" customHeight="1" spans="1:1">
      <c r="A367" s="21"/>
    </row>
    <row r="368" ht="13.5" customHeight="1" spans="1:1">
      <c r="A368" s="21"/>
    </row>
    <row r="369" ht="13.5" customHeight="1" spans="1:1">
      <c r="A369" s="21"/>
    </row>
    <row r="370" ht="13.5" customHeight="1" spans="1:1">
      <c r="A370" s="21"/>
    </row>
    <row r="371" ht="13.5" customHeight="1" spans="1:1">
      <c r="A371" s="21"/>
    </row>
    <row r="372" ht="13.5" customHeight="1" spans="1:1">
      <c r="A372" s="21"/>
    </row>
    <row r="373" ht="13.5" customHeight="1" spans="1:1">
      <c r="A373" s="21"/>
    </row>
    <row r="374" ht="13.5" customHeight="1" spans="1:1">
      <c r="A374" s="21"/>
    </row>
    <row r="375" ht="13.5" customHeight="1" spans="1:1">
      <c r="A375" s="21"/>
    </row>
    <row r="376" ht="13.5" customHeight="1" spans="1:1">
      <c r="A376" s="21"/>
    </row>
    <row r="377" ht="13.5" customHeight="1" spans="1:1">
      <c r="A377" s="21"/>
    </row>
    <row r="378" ht="13.5" customHeight="1" spans="1:1">
      <c r="A378" s="21"/>
    </row>
    <row r="379" ht="13.5" customHeight="1" spans="1:1">
      <c r="A379" s="21"/>
    </row>
    <row r="380" ht="13.5" customHeight="1" spans="1:1">
      <c r="A380" s="21"/>
    </row>
    <row r="381" ht="13.5" customHeight="1" spans="1:1">
      <c r="A381" s="21"/>
    </row>
    <row r="382" ht="13.5" customHeight="1" spans="1:1">
      <c r="A382" s="21"/>
    </row>
    <row r="383" ht="13.5" customHeight="1" spans="1:1">
      <c r="A383" s="21"/>
    </row>
    <row r="384" ht="13.5" customHeight="1" spans="1:1">
      <c r="A384" s="21"/>
    </row>
    <row r="385" ht="13.5" customHeight="1" spans="1:1">
      <c r="A385" s="21"/>
    </row>
    <row r="386" ht="13.5" customHeight="1" spans="1:1">
      <c r="A386" s="21"/>
    </row>
    <row r="387" ht="13.5" customHeight="1" spans="1:1">
      <c r="A387" s="21"/>
    </row>
    <row r="388" ht="13.5" customHeight="1" spans="1:1">
      <c r="A388" s="21"/>
    </row>
    <row r="389" ht="13.5" customHeight="1" spans="1:1">
      <c r="A389" s="21"/>
    </row>
    <row r="390" ht="13.5" customHeight="1" spans="1:1">
      <c r="A390" s="21"/>
    </row>
    <row r="391" ht="13.5" customHeight="1" spans="1:1">
      <c r="A391" s="21"/>
    </row>
    <row r="392" ht="13.5" customHeight="1" spans="1:1">
      <c r="A392" s="21"/>
    </row>
    <row r="393" ht="13.5" customHeight="1" spans="1:1">
      <c r="A393" s="21"/>
    </row>
    <row r="394" ht="13.5" customHeight="1" spans="1:1">
      <c r="A394" s="21"/>
    </row>
    <row r="395" ht="13.5" customHeight="1" spans="1:1">
      <c r="A395" s="21"/>
    </row>
    <row r="396" ht="13.5" customHeight="1" spans="1:1">
      <c r="A396" s="21"/>
    </row>
    <row r="397" ht="13.5" customHeight="1" spans="1:1">
      <c r="A397" s="21"/>
    </row>
    <row r="398" ht="13.5" customHeight="1" spans="1:1">
      <c r="A398" s="21"/>
    </row>
    <row r="399" ht="13.5" customHeight="1" spans="1:1">
      <c r="A399" s="21"/>
    </row>
    <row r="400" ht="13.5" customHeight="1" spans="1:1">
      <c r="A400" s="21"/>
    </row>
    <row r="401" ht="13.5" customHeight="1" spans="1:1">
      <c r="A401" s="21"/>
    </row>
    <row r="402" ht="13.5" customHeight="1" spans="1:1">
      <c r="A402" s="21"/>
    </row>
    <row r="403" ht="13.5" customHeight="1" spans="1:1">
      <c r="A403" s="21"/>
    </row>
    <row r="404" ht="13.5" customHeight="1" spans="1:1">
      <c r="A404" s="21"/>
    </row>
    <row r="405" ht="13.5" customHeight="1" spans="1:1">
      <c r="A405" s="21"/>
    </row>
    <row r="406" ht="13.5" customHeight="1" spans="1:1">
      <c r="A406" s="21"/>
    </row>
    <row r="407" ht="13.5" customHeight="1" spans="1:1">
      <c r="A407" s="21"/>
    </row>
    <row r="408" ht="13.5" customHeight="1" spans="1:1">
      <c r="A408" s="21"/>
    </row>
    <row r="409" ht="13.5" customHeight="1" spans="1:1">
      <c r="A409" s="21"/>
    </row>
    <row r="410" ht="13.5" customHeight="1" spans="1:1">
      <c r="A410" s="21"/>
    </row>
    <row r="411" ht="13.5" customHeight="1" spans="1:1">
      <c r="A411" s="21"/>
    </row>
    <row r="412" ht="13.5" customHeight="1" spans="1:1">
      <c r="A412" s="21"/>
    </row>
    <row r="413" ht="13.5" customHeight="1" spans="1:1">
      <c r="A413" s="21"/>
    </row>
    <row r="414" ht="13.5" customHeight="1" spans="1:1">
      <c r="A414" s="21"/>
    </row>
    <row r="415" ht="13.5" customHeight="1" spans="1:1">
      <c r="A415" s="21"/>
    </row>
    <row r="416" ht="13.5" customHeight="1" spans="1:1">
      <c r="A416" s="21"/>
    </row>
    <row r="417" ht="13.5" customHeight="1" spans="1:1">
      <c r="A417" s="21"/>
    </row>
    <row r="418" ht="13.5" customHeight="1" spans="1:1">
      <c r="A418" s="21"/>
    </row>
    <row r="419" ht="13.5" customHeight="1" spans="1:1">
      <c r="A419" s="21"/>
    </row>
    <row r="420" ht="13.5" customHeight="1" spans="1:1">
      <c r="A420" s="21"/>
    </row>
    <row r="421" ht="13.5" customHeight="1" spans="1:1">
      <c r="A421" s="21"/>
    </row>
    <row r="422" ht="13.5" customHeight="1" spans="1:1">
      <c r="A422" s="21"/>
    </row>
    <row r="423" ht="13.5" customHeight="1" spans="1:1">
      <c r="A423" s="21"/>
    </row>
    <row r="424" ht="13.5" customHeight="1" spans="1:1">
      <c r="A424" s="21"/>
    </row>
    <row r="425" ht="13.5" customHeight="1" spans="1:1">
      <c r="A425" s="21"/>
    </row>
    <row r="426" ht="13.5" customHeight="1" spans="1:1">
      <c r="A426" s="21"/>
    </row>
    <row r="427" ht="13.5" customHeight="1" spans="1:1">
      <c r="A427" s="21"/>
    </row>
    <row r="428" ht="13.5" customHeight="1" spans="1:1">
      <c r="A428" s="21"/>
    </row>
    <row r="429" ht="13.5" customHeight="1" spans="1:1">
      <c r="A429" s="21"/>
    </row>
    <row r="430" ht="13.5" customHeight="1" spans="1:1">
      <c r="A430" s="21"/>
    </row>
    <row r="431" ht="13.5" customHeight="1" spans="1:1">
      <c r="A431" s="21"/>
    </row>
    <row r="432" ht="13.5" customHeight="1" spans="1:1">
      <c r="A432" s="21"/>
    </row>
    <row r="433" ht="13.5" customHeight="1" spans="1:1">
      <c r="A433" s="21"/>
    </row>
    <row r="434" ht="13.5" customHeight="1" spans="1:1">
      <c r="A434" s="21"/>
    </row>
    <row r="435" ht="13.5" customHeight="1" spans="1:1">
      <c r="A435" s="21"/>
    </row>
    <row r="436" ht="13.5" customHeight="1" spans="1:1">
      <c r="A436" s="21"/>
    </row>
    <row r="437" ht="13.5" customHeight="1" spans="1:1">
      <c r="A437" s="21"/>
    </row>
    <row r="438" ht="13.5" customHeight="1" spans="1:1">
      <c r="A438" s="21"/>
    </row>
    <row r="439" ht="13.5" customHeight="1" spans="1:1">
      <c r="A439" s="21"/>
    </row>
    <row r="440" ht="13.5" customHeight="1" spans="1:1">
      <c r="A440" s="21"/>
    </row>
    <row r="441" ht="13.5" customHeight="1" spans="1:1">
      <c r="A441" s="21"/>
    </row>
    <row r="442" ht="13.5" customHeight="1" spans="1:1">
      <c r="A442" s="21"/>
    </row>
    <row r="443" ht="13.5" customHeight="1" spans="1:1">
      <c r="A443" s="21"/>
    </row>
    <row r="444" ht="13.5" customHeight="1" spans="1:1">
      <c r="A444" s="21"/>
    </row>
    <row r="445" ht="13.5" customHeight="1" spans="1:1">
      <c r="A445" s="21"/>
    </row>
    <row r="446" ht="13.5" customHeight="1" spans="1:1">
      <c r="A446" s="21"/>
    </row>
    <row r="447" ht="13.5" customHeight="1" spans="1:1">
      <c r="A447" s="21"/>
    </row>
    <row r="448" ht="13.5" customHeight="1" spans="1:1">
      <c r="A448" s="21"/>
    </row>
    <row r="449" ht="13.5" customHeight="1" spans="1:1">
      <c r="A449" s="21"/>
    </row>
    <row r="450" ht="13.5" customHeight="1" spans="1:1">
      <c r="A450" s="21"/>
    </row>
    <row r="451" ht="13.5" customHeight="1" spans="1:1">
      <c r="A451" s="21"/>
    </row>
    <row r="452" ht="13.5" customHeight="1" spans="1:1">
      <c r="A452" s="21"/>
    </row>
    <row r="453" ht="13.5" customHeight="1" spans="1:1">
      <c r="A453" s="21"/>
    </row>
    <row r="454" ht="13.5" customHeight="1" spans="1:1">
      <c r="A454" s="21"/>
    </row>
    <row r="455" ht="13.5" customHeight="1" spans="1:1">
      <c r="A455" s="21"/>
    </row>
    <row r="456" ht="13.5" customHeight="1" spans="1:1">
      <c r="A456" s="21"/>
    </row>
    <row r="457" ht="13.5" customHeight="1" spans="1:1">
      <c r="A457" s="21"/>
    </row>
    <row r="458" ht="13.5" customHeight="1" spans="1:1">
      <c r="A458" s="21"/>
    </row>
    <row r="459" ht="13.5" customHeight="1" spans="1:1">
      <c r="A459" s="21"/>
    </row>
    <row r="460" ht="13.5" customHeight="1" spans="1:1">
      <c r="A460" s="21"/>
    </row>
    <row r="461" ht="13.5" customHeight="1" spans="1:1">
      <c r="A461" s="21"/>
    </row>
    <row r="462" ht="13.5" customHeight="1" spans="1:1">
      <c r="A462" s="21"/>
    </row>
    <row r="463" ht="13.5" customHeight="1" spans="1:1">
      <c r="A463" s="21"/>
    </row>
    <row r="464" ht="13.5" customHeight="1" spans="1:1">
      <c r="A464" s="21"/>
    </row>
    <row r="465" ht="13.5" customHeight="1" spans="1:1">
      <c r="A465" s="21"/>
    </row>
    <row r="466" ht="13.5" customHeight="1" spans="1:1">
      <c r="A466" s="21"/>
    </row>
    <row r="467" ht="13.5" customHeight="1" spans="1:1">
      <c r="A467" s="21"/>
    </row>
    <row r="468" ht="13.5" customHeight="1" spans="1:1">
      <c r="A468" s="21"/>
    </row>
    <row r="469" ht="13.5" customHeight="1" spans="1:1">
      <c r="A469" s="21"/>
    </row>
    <row r="470" ht="13.5" customHeight="1" spans="1:1">
      <c r="A470" s="21"/>
    </row>
    <row r="471" ht="13.5" customHeight="1" spans="1:1">
      <c r="A471" s="21"/>
    </row>
    <row r="472" ht="13.5" customHeight="1" spans="1:1">
      <c r="A472" s="21"/>
    </row>
    <row r="473" ht="13.5" customHeight="1" spans="1:1">
      <c r="A473" s="21"/>
    </row>
    <row r="474" ht="13.5" customHeight="1" spans="1:1">
      <c r="A474" s="21"/>
    </row>
    <row r="475" ht="13.5" customHeight="1" spans="1:1">
      <c r="A475" s="21"/>
    </row>
    <row r="476" ht="13.5" customHeight="1" spans="1:1">
      <c r="A476" s="21"/>
    </row>
    <row r="477" ht="13.5" customHeight="1" spans="1:1">
      <c r="A477" s="21"/>
    </row>
    <row r="478" ht="13.5" customHeight="1" spans="1:1">
      <c r="A478" s="21"/>
    </row>
    <row r="479" ht="13.5" customHeight="1" spans="1:1">
      <c r="A479" s="21"/>
    </row>
    <row r="480" ht="13.5" customHeight="1" spans="1:1">
      <c r="A480" s="21"/>
    </row>
    <row r="481" ht="13.5" customHeight="1" spans="1:1">
      <c r="A481" s="21"/>
    </row>
    <row r="482" ht="13.5" customHeight="1" spans="1:1">
      <c r="A482" s="21"/>
    </row>
    <row r="483" ht="13.5" customHeight="1" spans="1:1">
      <c r="A483" s="21"/>
    </row>
    <row r="484" ht="13.5" customHeight="1" spans="1:1">
      <c r="A484" s="21"/>
    </row>
    <row r="485" ht="13.5" customHeight="1" spans="1:1">
      <c r="A485" s="21"/>
    </row>
    <row r="486" ht="13.5" customHeight="1" spans="1:1">
      <c r="A486" s="21"/>
    </row>
    <row r="487" ht="13.5" customHeight="1" spans="1:1">
      <c r="A487" s="21"/>
    </row>
    <row r="488" ht="13.5" customHeight="1" spans="1:1">
      <c r="A488" s="21"/>
    </row>
    <row r="489" ht="13.5" customHeight="1" spans="1:1">
      <c r="A489" s="21"/>
    </row>
    <row r="490" ht="13.5" customHeight="1" spans="1:1">
      <c r="A490" s="21"/>
    </row>
    <row r="491" ht="13.5" customHeight="1" spans="1:1">
      <c r="A491" s="21"/>
    </row>
    <row r="492" ht="13.5" customHeight="1" spans="1:1">
      <c r="A492" s="21"/>
    </row>
    <row r="493" ht="13.5" customHeight="1" spans="1:1">
      <c r="A493" s="21"/>
    </row>
    <row r="494" ht="13.5" customHeight="1" spans="1:1">
      <c r="A494" s="21"/>
    </row>
    <row r="495" ht="13.5" customHeight="1" spans="1:1">
      <c r="A495" s="21"/>
    </row>
    <row r="496" ht="13.5" customHeight="1" spans="1:1">
      <c r="A496" s="21"/>
    </row>
    <row r="497" ht="13.5" customHeight="1" spans="1:1">
      <c r="A497" s="21"/>
    </row>
    <row r="498" ht="13.5" customHeight="1" spans="1:1">
      <c r="A498" s="21"/>
    </row>
    <row r="499" ht="13.5" customHeight="1" spans="1:1">
      <c r="A499" s="21"/>
    </row>
    <row r="500" ht="13.5" customHeight="1" spans="1:1">
      <c r="A500" s="21"/>
    </row>
    <row r="501" ht="13.5" customHeight="1" spans="1:1">
      <c r="A501" s="21"/>
    </row>
    <row r="502" ht="13.5" customHeight="1" spans="1:1">
      <c r="A502" s="21"/>
    </row>
    <row r="503" ht="13.5" customHeight="1" spans="1:1">
      <c r="A503" s="21"/>
    </row>
    <row r="504" ht="13.5" customHeight="1" spans="1:1">
      <c r="A504" s="21"/>
    </row>
    <row r="505" ht="13.5" customHeight="1" spans="1:1">
      <c r="A505" s="21"/>
    </row>
    <row r="506" ht="13.5" customHeight="1" spans="1:1">
      <c r="A506" s="21"/>
    </row>
    <row r="507" ht="13.5" customHeight="1" spans="1:1">
      <c r="A507" s="21"/>
    </row>
    <row r="508" ht="13.5" customHeight="1" spans="1:1">
      <c r="A508" s="21"/>
    </row>
    <row r="509" ht="13.5" customHeight="1" spans="1:1">
      <c r="A509" s="21"/>
    </row>
    <row r="510" ht="13.5" customHeight="1" spans="1:1">
      <c r="A510" s="21"/>
    </row>
    <row r="511" ht="13.5" customHeight="1" spans="1:1">
      <c r="A511" s="21"/>
    </row>
    <row r="512" ht="13.5" customHeight="1" spans="1:1">
      <c r="A512" s="21"/>
    </row>
    <row r="513" ht="13.5" customHeight="1" spans="1:1">
      <c r="A513" s="21"/>
    </row>
    <row r="514" ht="13.5" customHeight="1" spans="1:1">
      <c r="A514" s="21"/>
    </row>
    <row r="515" ht="13.5" customHeight="1" spans="1:1">
      <c r="A515" s="21"/>
    </row>
    <row r="516" ht="13.5" customHeight="1" spans="1:1">
      <c r="A516" s="21"/>
    </row>
    <row r="517" ht="13.5" customHeight="1" spans="1:1">
      <c r="A517" s="21"/>
    </row>
    <row r="518" ht="13.5" customHeight="1" spans="1:1">
      <c r="A518" s="21"/>
    </row>
    <row r="519" ht="13.5" customHeight="1" spans="1:1">
      <c r="A519" s="21"/>
    </row>
    <row r="520" ht="13.5" customHeight="1" spans="1:1">
      <c r="A520" s="21"/>
    </row>
    <row r="521" ht="13.5" customHeight="1" spans="1:1">
      <c r="A521" s="21"/>
    </row>
    <row r="522" ht="13.5" customHeight="1" spans="1:1">
      <c r="A522" s="21"/>
    </row>
    <row r="523" ht="13.5" customHeight="1" spans="1:1">
      <c r="A523" s="21"/>
    </row>
    <row r="524" ht="13.5" customHeight="1" spans="1:1">
      <c r="A524" s="21"/>
    </row>
    <row r="525" ht="13.5" customHeight="1" spans="1:1">
      <c r="A525" s="21"/>
    </row>
    <row r="526" ht="13.5" customHeight="1" spans="1:1">
      <c r="A526" s="21"/>
    </row>
    <row r="527" ht="13.5" customHeight="1" spans="1:1">
      <c r="A527" s="21"/>
    </row>
    <row r="528" ht="13.5" customHeight="1" spans="1:1">
      <c r="A528" s="21"/>
    </row>
    <row r="529" ht="13.5" customHeight="1" spans="1:1">
      <c r="A529" s="21"/>
    </row>
    <row r="530" ht="13.5" customHeight="1" spans="1:1">
      <c r="A530" s="21"/>
    </row>
    <row r="531" ht="13.5" customHeight="1" spans="1:1">
      <c r="A531" s="21"/>
    </row>
    <row r="532" ht="13.5" customHeight="1" spans="1:1">
      <c r="A532" s="21"/>
    </row>
    <row r="533" ht="13.5" customHeight="1" spans="1:1">
      <c r="A533" s="21"/>
    </row>
    <row r="534" ht="13.5" customHeight="1" spans="1:1">
      <c r="A534" s="21"/>
    </row>
    <row r="535" ht="13.5" customHeight="1" spans="1:1">
      <c r="A535" s="21"/>
    </row>
    <row r="536" ht="13.5" customHeight="1" spans="1:1">
      <c r="A536" s="21"/>
    </row>
    <row r="537" ht="13.5" customHeight="1" spans="1:1">
      <c r="A537" s="21"/>
    </row>
    <row r="538" ht="13.5" customHeight="1" spans="1:1">
      <c r="A538" s="21"/>
    </row>
    <row r="539" ht="13.5" customHeight="1" spans="1:1">
      <c r="A539" s="21"/>
    </row>
    <row r="540" ht="13.5" customHeight="1" spans="1:1">
      <c r="A540" s="21"/>
    </row>
    <row r="541" ht="13.5" customHeight="1" spans="1:1">
      <c r="A541" s="21"/>
    </row>
    <row r="542" ht="13.5" customHeight="1" spans="1:1">
      <c r="A542" s="21"/>
    </row>
    <row r="543" ht="13.5" customHeight="1" spans="1:1">
      <c r="A543" s="21"/>
    </row>
    <row r="544" ht="13.5" customHeight="1" spans="1:1">
      <c r="A544" s="21"/>
    </row>
    <row r="545" ht="13.5" customHeight="1" spans="1:1">
      <c r="A545" s="21"/>
    </row>
    <row r="546" ht="13.5" customHeight="1" spans="1:1">
      <c r="A546" s="21"/>
    </row>
    <row r="547" ht="13.5" customHeight="1" spans="1:1">
      <c r="A547" s="21"/>
    </row>
    <row r="548" ht="13.5" customHeight="1" spans="1:1">
      <c r="A548" s="21"/>
    </row>
    <row r="549" ht="13.5" customHeight="1" spans="1:1">
      <c r="A549" s="21"/>
    </row>
    <row r="550" ht="13.5" customHeight="1" spans="1:1">
      <c r="A550" s="21"/>
    </row>
    <row r="551" ht="13.5" customHeight="1" spans="1:1">
      <c r="A551" s="21"/>
    </row>
    <row r="552" ht="13.5" customHeight="1" spans="1:1">
      <c r="A552" s="21"/>
    </row>
    <row r="553" ht="13.5" customHeight="1" spans="1:1">
      <c r="A553" s="21"/>
    </row>
    <row r="554" ht="13.5" customHeight="1" spans="1:1">
      <c r="A554" s="21"/>
    </row>
    <row r="555" ht="13.5" customHeight="1" spans="1:1">
      <c r="A555" s="21"/>
    </row>
    <row r="556" ht="13.5" customHeight="1" spans="1:1">
      <c r="A556" s="21"/>
    </row>
    <row r="557" ht="13.5" customHeight="1" spans="1:1">
      <c r="A557" s="21"/>
    </row>
    <row r="558" ht="13.5" customHeight="1" spans="1:1">
      <c r="A558" s="21"/>
    </row>
    <row r="559" ht="13.5" customHeight="1" spans="1:1">
      <c r="A559" s="21"/>
    </row>
    <row r="560" ht="13.5" customHeight="1" spans="1:1">
      <c r="A560" s="21"/>
    </row>
    <row r="561" ht="13.5" customHeight="1" spans="1:1">
      <c r="A561" s="21"/>
    </row>
    <row r="562" ht="13.5" customHeight="1" spans="1:1">
      <c r="A562" s="21"/>
    </row>
    <row r="563" ht="13.5" customHeight="1" spans="1:1">
      <c r="A563" s="21"/>
    </row>
    <row r="564" ht="13.5" customHeight="1" spans="1:1">
      <c r="A564" s="21"/>
    </row>
    <row r="565" ht="13.5" customHeight="1" spans="1:1">
      <c r="A565" s="21"/>
    </row>
    <row r="566" ht="13.5" customHeight="1" spans="1:1">
      <c r="A566" s="21"/>
    </row>
    <row r="567" ht="13.5" customHeight="1" spans="1:1">
      <c r="A567" s="21"/>
    </row>
    <row r="568" ht="13.5" customHeight="1" spans="1:1">
      <c r="A568" s="21"/>
    </row>
    <row r="569" ht="13.5" customHeight="1" spans="1:1">
      <c r="A569" s="21"/>
    </row>
    <row r="570" ht="13.5" customHeight="1" spans="1:1">
      <c r="A570" s="21"/>
    </row>
    <row r="571" ht="13.5" customHeight="1" spans="1:1">
      <c r="A571" s="21"/>
    </row>
    <row r="572" ht="13.5" customHeight="1" spans="1:1">
      <c r="A572" s="21"/>
    </row>
    <row r="573" ht="13.5" customHeight="1" spans="1:1">
      <c r="A573" s="21"/>
    </row>
    <row r="574" ht="13.5" customHeight="1" spans="1:1">
      <c r="A574" s="21"/>
    </row>
    <row r="575" ht="13.5" customHeight="1" spans="1:1">
      <c r="A575" s="21"/>
    </row>
    <row r="576" ht="13.5" customHeight="1" spans="1:1">
      <c r="A576" s="21"/>
    </row>
    <row r="577" ht="13.5" customHeight="1" spans="1:1">
      <c r="A577" s="21"/>
    </row>
    <row r="578" ht="13.5" customHeight="1" spans="1:1">
      <c r="A578" s="21"/>
    </row>
    <row r="579" ht="13.5" customHeight="1" spans="1:1">
      <c r="A579" s="21"/>
    </row>
    <row r="580" ht="13.5" customHeight="1" spans="1:1">
      <c r="A580" s="21"/>
    </row>
    <row r="581" ht="13.5" customHeight="1" spans="1:1">
      <c r="A581" s="21"/>
    </row>
    <row r="582" ht="13.5" customHeight="1" spans="1:1">
      <c r="A582" s="21"/>
    </row>
    <row r="583" ht="13.5" customHeight="1" spans="1:1">
      <c r="A583" s="21"/>
    </row>
    <row r="584" ht="13.5" customHeight="1" spans="1:1">
      <c r="A584" s="21"/>
    </row>
    <row r="585" ht="13.5" customHeight="1" spans="1:1">
      <c r="A585" s="21"/>
    </row>
    <row r="586" ht="13.5" customHeight="1" spans="1:1">
      <c r="A586" s="21"/>
    </row>
    <row r="587" ht="13.5" customHeight="1" spans="1:1">
      <c r="A587" s="21"/>
    </row>
    <row r="588" ht="13.5" customHeight="1" spans="1:1">
      <c r="A588" s="21"/>
    </row>
    <row r="589" ht="13.5" customHeight="1" spans="1:1">
      <c r="A589" s="21"/>
    </row>
    <row r="590" ht="13.5" customHeight="1" spans="1:1">
      <c r="A590" s="21"/>
    </row>
    <row r="591" ht="13.5" customHeight="1" spans="1:1">
      <c r="A591" s="21"/>
    </row>
    <row r="592" ht="13.5" customHeight="1" spans="1:1">
      <c r="A592" s="21"/>
    </row>
    <row r="593" ht="13.5" customHeight="1" spans="1:1">
      <c r="A593" s="21"/>
    </row>
    <row r="594" ht="13.5" customHeight="1" spans="1:1">
      <c r="A594" s="21"/>
    </row>
    <row r="595" ht="13.5" customHeight="1" spans="1:1">
      <c r="A595" s="21"/>
    </row>
    <row r="596" ht="13.5" customHeight="1" spans="1:1">
      <c r="A596" s="21"/>
    </row>
    <row r="597" ht="13.5" customHeight="1" spans="1:1">
      <c r="A597" s="21"/>
    </row>
    <row r="598" ht="13.5" customHeight="1" spans="1:1">
      <c r="A598" s="21"/>
    </row>
    <row r="599" ht="13.5" customHeight="1" spans="1:1">
      <c r="A599" s="21"/>
    </row>
    <row r="600" ht="13.5" customHeight="1" spans="1:1">
      <c r="A600" s="21"/>
    </row>
    <row r="601" ht="13.5" customHeight="1" spans="1:1">
      <c r="A601" s="21"/>
    </row>
    <row r="602" ht="13.5" customHeight="1" spans="1:1">
      <c r="A602" s="21"/>
    </row>
    <row r="603" ht="13.5" customHeight="1" spans="1:1">
      <c r="A603" s="21"/>
    </row>
    <row r="604" ht="13.5" customHeight="1" spans="1:1">
      <c r="A604" s="21"/>
    </row>
    <row r="605" ht="13.5" customHeight="1" spans="1:1">
      <c r="A605" s="21"/>
    </row>
    <row r="606" ht="13.5" customHeight="1" spans="1:1">
      <c r="A606" s="21"/>
    </row>
    <row r="607" ht="13.5" customHeight="1" spans="1:1">
      <c r="A607" s="21"/>
    </row>
    <row r="608" ht="13.5" customHeight="1" spans="1:1">
      <c r="A608" s="21"/>
    </row>
    <row r="609" ht="13.5" customHeight="1" spans="1:1">
      <c r="A609" s="21"/>
    </row>
    <row r="610" ht="13.5" customHeight="1" spans="1:1">
      <c r="A610" s="21"/>
    </row>
    <row r="611" ht="13.5" customHeight="1" spans="1:1">
      <c r="A611" s="21"/>
    </row>
    <row r="612" ht="13.5" customHeight="1" spans="1:1">
      <c r="A612" s="21"/>
    </row>
    <row r="613" ht="13.5" customHeight="1" spans="1:1">
      <c r="A613" s="21"/>
    </row>
    <row r="614" ht="13.5" customHeight="1" spans="1:1">
      <c r="A614" s="21"/>
    </row>
    <row r="615" ht="13.5" customHeight="1" spans="1:1">
      <c r="A615" s="21"/>
    </row>
    <row r="616" ht="13.5" customHeight="1" spans="1:1">
      <c r="A616" s="21"/>
    </row>
    <row r="617" ht="13.5" customHeight="1" spans="1:1">
      <c r="A617" s="21"/>
    </row>
    <row r="618" ht="13.5" customHeight="1" spans="1:1">
      <c r="A618" s="21"/>
    </row>
    <row r="619" ht="13.5" customHeight="1" spans="1:1">
      <c r="A619" s="21"/>
    </row>
    <row r="620" ht="13.5" customHeight="1" spans="1:1">
      <c r="A620" s="21"/>
    </row>
    <row r="621" ht="13.5" customHeight="1" spans="1:1">
      <c r="A621" s="21"/>
    </row>
    <row r="622" ht="13.5" customHeight="1" spans="1:1">
      <c r="A622" s="21"/>
    </row>
    <row r="623" ht="13.5" customHeight="1" spans="1:1">
      <c r="A623" s="21"/>
    </row>
    <row r="624" ht="13.5" customHeight="1" spans="1:1">
      <c r="A624" s="21"/>
    </row>
    <row r="625" ht="13.5" customHeight="1" spans="1:1">
      <c r="A625" s="21"/>
    </row>
    <row r="626" ht="13.5" customHeight="1" spans="1:1">
      <c r="A626" s="21"/>
    </row>
    <row r="627" ht="13.5" customHeight="1" spans="1:1">
      <c r="A627" s="21"/>
    </row>
    <row r="628" ht="13.5" customHeight="1" spans="1:1">
      <c r="A628" s="21"/>
    </row>
    <row r="629" ht="13.5" customHeight="1" spans="1:1">
      <c r="A629" s="21"/>
    </row>
    <row r="630" ht="13.5" customHeight="1" spans="1:1">
      <c r="A630" s="21"/>
    </row>
    <row r="631" ht="13.5" customHeight="1" spans="1:1">
      <c r="A631" s="21"/>
    </row>
    <row r="632" ht="13.5" customHeight="1" spans="1:1">
      <c r="A632" s="21"/>
    </row>
    <row r="633" ht="13.5" customHeight="1" spans="1:1">
      <c r="A633" s="21"/>
    </row>
    <row r="634" ht="13.5" customHeight="1" spans="1:1">
      <c r="A634" s="21"/>
    </row>
    <row r="635" ht="13.5" customHeight="1" spans="1:1">
      <c r="A635" s="21"/>
    </row>
    <row r="636" ht="13.5" customHeight="1" spans="1:1">
      <c r="A636" s="21"/>
    </row>
    <row r="637" ht="13.5" customHeight="1" spans="1:1">
      <c r="A637" s="21"/>
    </row>
    <row r="638" ht="13.5" customHeight="1" spans="1:1">
      <c r="A638" s="21"/>
    </row>
    <row r="639" ht="13.5" customHeight="1" spans="1:1">
      <c r="A639" s="21"/>
    </row>
    <row r="640" ht="13.5" customHeight="1" spans="1:1">
      <c r="A640" s="21"/>
    </row>
    <row r="641" ht="13.5" customHeight="1" spans="1:1">
      <c r="A641" s="21"/>
    </row>
    <row r="642" ht="13.5" customHeight="1" spans="1:1">
      <c r="A642" s="21"/>
    </row>
    <row r="643" ht="13.5" customHeight="1" spans="1:1">
      <c r="A643" s="21"/>
    </row>
    <row r="644" ht="13.5" customHeight="1" spans="1:1">
      <c r="A644" s="21"/>
    </row>
    <row r="645" ht="13.5" customHeight="1" spans="1:1">
      <c r="A645" s="21"/>
    </row>
    <row r="646" ht="13.5" customHeight="1" spans="1:1">
      <c r="A646" s="21"/>
    </row>
    <row r="647" ht="13.5" customHeight="1" spans="1:1">
      <c r="A647" s="21"/>
    </row>
    <row r="648" ht="13.5" customHeight="1" spans="1:1">
      <c r="A648" s="21"/>
    </row>
    <row r="649" ht="13.5" customHeight="1" spans="1:1">
      <c r="A649" s="21"/>
    </row>
    <row r="650" ht="13.5" customHeight="1" spans="1:1">
      <c r="A650" s="21"/>
    </row>
    <row r="651" ht="13.5" customHeight="1" spans="1:1">
      <c r="A651" s="21"/>
    </row>
    <row r="652" ht="13.5" customHeight="1" spans="1:1">
      <c r="A652" s="21"/>
    </row>
    <row r="653" ht="13.5" customHeight="1" spans="1:1">
      <c r="A653" s="21"/>
    </row>
    <row r="654" ht="13.5" customHeight="1" spans="1:1">
      <c r="A654" s="21"/>
    </row>
    <row r="655" ht="13.5" customHeight="1" spans="1:1">
      <c r="A655" s="21"/>
    </row>
    <row r="656" ht="13.5" customHeight="1" spans="1:1">
      <c r="A656" s="21"/>
    </row>
    <row r="657" ht="13.5" customHeight="1" spans="1:1">
      <c r="A657" s="21"/>
    </row>
    <row r="658" ht="13.5" customHeight="1" spans="1:1">
      <c r="A658" s="21"/>
    </row>
    <row r="659" ht="13.5" customHeight="1" spans="1:1">
      <c r="A659" s="21"/>
    </row>
    <row r="660" ht="13.5" customHeight="1" spans="1:1">
      <c r="A660" s="21"/>
    </row>
    <row r="661" ht="13.5" customHeight="1" spans="1:1">
      <c r="A661" s="21"/>
    </row>
    <row r="662" ht="13.5" customHeight="1" spans="1:1">
      <c r="A662" s="21"/>
    </row>
    <row r="663" ht="13.5" customHeight="1" spans="1:1">
      <c r="A663" s="21"/>
    </row>
    <row r="664" ht="13.5" customHeight="1" spans="1:1">
      <c r="A664" s="21"/>
    </row>
    <row r="665" ht="13.5" customHeight="1" spans="1:1">
      <c r="A665" s="21"/>
    </row>
    <row r="666" ht="13.5" customHeight="1" spans="1:1">
      <c r="A666" s="21"/>
    </row>
    <row r="667" ht="13.5" customHeight="1" spans="1:1">
      <c r="A667" s="21"/>
    </row>
    <row r="668" ht="13.5" customHeight="1" spans="1:1">
      <c r="A668" s="21"/>
    </row>
    <row r="669" ht="13.5" customHeight="1" spans="1:1">
      <c r="A669" s="21"/>
    </row>
    <row r="670" ht="13.5" customHeight="1" spans="1:1">
      <c r="A670" s="21"/>
    </row>
    <row r="671" ht="13.5" customHeight="1" spans="1:1">
      <c r="A671" s="21"/>
    </row>
    <row r="672" ht="13.5" customHeight="1" spans="1:1">
      <c r="A672" s="21"/>
    </row>
    <row r="673" ht="13.5" customHeight="1" spans="1:1">
      <c r="A673" s="21"/>
    </row>
    <row r="674" ht="13.5" customHeight="1" spans="1:1">
      <c r="A674" s="21"/>
    </row>
    <row r="675" ht="13.5" customHeight="1" spans="1:1">
      <c r="A675" s="21"/>
    </row>
    <row r="676" ht="13.5" customHeight="1" spans="1:1">
      <c r="A676" s="21"/>
    </row>
    <row r="677" ht="13.5" customHeight="1" spans="1:1">
      <c r="A677" s="21"/>
    </row>
    <row r="678" ht="13.5" customHeight="1" spans="1:1">
      <c r="A678" s="21"/>
    </row>
    <row r="679" ht="13.5" customHeight="1" spans="1:1">
      <c r="A679" s="21"/>
    </row>
    <row r="680" ht="13.5" customHeight="1" spans="1:1">
      <c r="A680" s="21"/>
    </row>
    <row r="681" ht="13.5" customHeight="1" spans="1:1">
      <c r="A681" s="21"/>
    </row>
    <row r="682" ht="13.5" customHeight="1" spans="1:1">
      <c r="A682" s="21"/>
    </row>
    <row r="683" ht="13.5" customHeight="1" spans="1:1">
      <c r="A683" s="21"/>
    </row>
    <row r="684" ht="13.5" customHeight="1" spans="1:1">
      <c r="A684" s="21"/>
    </row>
    <row r="685" ht="13.5" customHeight="1" spans="1:1">
      <c r="A685" s="21"/>
    </row>
    <row r="686" ht="13.5" customHeight="1" spans="1:1">
      <c r="A686" s="21"/>
    </row>
    <row r="687" ht="13.5" customHeight="1" spans="1:1">
      <c r="A687" s="21"/>
    </row>
    <row r="688" ht="13.5" customHeight="1" spans="1:1">
      <c r="A688" s="21"/>
    </row>
    <row r="689" ht="13.5" customHeight="1" spans="1:1">
      <c r="A689" s="21"/>
    </row>
    <row r="690" ht="13.5" customHeight="1" spans="1:1">
      <c r="A690" s="21"/>
    </row>
    <row r="691" ht="13.5" customHeight="1" spans="1:1">
      <c r="A691" s="21"/>
    </row>
    <row r="692" ht="13.5" customHeight="1" spans="1:1">
      <c r="A692" s="21"/>
    </row>
    <row r="693" ht="13.5" customHeight="1" spans="1:1">
      <c r="A693" s="21"/>
    </row>
    <row r="694" ht="13.5" customHeight="1" spans="1:1">
      <c r="A694" s="21"/>
    </row>
    <row r="695" ht="13.5" customHeight="1" spans="1:1">
      <c r="A695" s="21"/>
    </row>
    <row r="696" ht="13.5" customHeight="1" spans="1:1">
      <c r="A696" s="21"/>
    </row>
    <row r="697" ht="13.5" customHeight="1" spans="1:1">
      <c r="A697" s="21"/>
    </row>
    <row r="698" ht="13.5" customHeight="1" spans="1:1">
      <c r="A698" s="21"/>
    </row>
    <row r="699" ht="13.5" customHeight="1" spans="1:1">
      <c r="A699" s="21"/>
    </row>
    <row r="700" ht="13.5" customHeight="1" spans="1:1">
      <c r="A700" s="21"/>
    </row>
    <row r="701" ht="13.5" customHeight="1" spans="1:1">
      <c r="A701" s="21"/>
    </row>
    <row r="702" ht="13.5" customHeight="1" spans="1:1">
      <c r="A702" s="21"/>
    </row>
    <row r="703" ht="13.5" customHeight="1" spans="1:1">
      <c r="A703" s="21"/>
    </row>
    <row r="704" ht="13.5" customHeight="1" spans="1:1">
      <c r="A704" s="21"/>
    </row>
    <row r="705" ht="13.5" customHeight="1" spans="1:1">
      <c r="A705" s="21"/>
    </row>
    <row r="706" ht="13.5" customHeight="1" spans="1:1">
      <c r="A706" s="21"/>
    </row>
    <row r="707" ht="13.5" customHeight="1" spans="1:1">
      <c r="A707" s="21"/>
    </row>
    <row r="708" ht="13.5" customHeight="1" spans="1:1">
      <c r="A708" s="21"/>
    </row>
    <row r="709" ht="13.5" customHeight="1" spans="1:1">
      <c r="A709" s="21"/>
    </row>
    <row r="710" ht="13.5" customHeight="1" spans="1:1">
      <c r="A710" s="21"/>
    </row>
    <row r="711" ht="13.5" customHeight="1" spans="1:1">
      <c r="A711" s="21"/>
    </row>
    <row r="712" ht="13.5" customHeight="1" spans="1:1">
      <c r="A712" s="21"/>
    </row>
    <row r="713" ht="13.5" customHeight="1" spans="1:1">
      <c r="A713" s="21"/>
    </row>
    <row r="714" ht="13.5" customHeight="1" spans="1:1">
      <c r="A714" s="21"/>
    </row>
    <row r="715" ht="13.5" customHeight="1" spans="1:1">
      <c r="A715" s="21"/>
    </row>
    <row r="716" ht="13.5" customHeight="1" spans="1:1">
      <c r="A716" s="21"/>
    </row>
    <row r="717" ht="13.5" customHeight="1" spans="1:1">
      <c r="A717" s="21"/>
    </row>
    <row r="718" ht="13.5" customHeight="1" spans="1:1">
      <c r="A718" s="21"/>
    </row>
    <row r="719" ht="13.5" customHeight="1" spans="1:1">
      <c r="A719" s="21"/>
    </row>
    <row r="720" ht="13.5" customHeight="1" spans="1:1">
      <c r="A720" s="21"/>
    </row>
    <row r="721" ht="13.5" customHeight="1" spans="1:1">
      <c r="A721" s="21"/>
    </row>
    <row r="722" ht="13.5" customHeight="1" spans="1:1">
      <c r="A722" s="21"/>
    </row>
    <row r="723" ht="13.5" customHeight="1" spans="1:1">
      <c r="A723" s="21"/>
    </row>
    <row r="724" ht="13.5" customHeight="1" spans="1:1">
      <c r="A724" s="21"/>
    </row>
    <row r="725" ht="13.5" customHeight="1" spans="1:1">
      <c r="A725" s="21"/>
    </row>
    <row r="726" ht="13.5" customHeight="1" spans="1:1">
      <c r="A726" s="21"/>
    </row>
    <row r="727" ht="13.5" customHeight="1" spans="1:1">
      <c r="A727" s="21"/>
    </row>
    <row r="728" ht="13.5" customHeight="1" spans="1:1">
      <c r="A728" s="21"/>
    </row>
    <row r="729" ht="13.5" customHeight="1" spans="1:1">
      <c r="A729" s="21"/>
    </row>
    <row r="730" ht="13.5" customHeight="1" spans="1:1">
      <c r="A730" s="21"/>
    </row>
    <row r="731" ht="13.5" customHeight="1" spans="1:1">
      <c r="A731" s="21"/>
    </row>
    <row r="732" ht="13.5" customHeight="1" spans="1:1">
      <c r="A732" s="21"/>
    </row>
    <row r="733" ht="13.5" customHeight="1" spans="1:1">
      <c r="A733" s="21"/>
    </row>
    <row r="734" ht="13.5" customHeight="1" spans="1:1">
      <c r="A734" s="21"/>
    </row>
    <row r="735" ht="13.5" customHeight="1" spans="1:1">
      <c r="A735" s="21"/>
    </row>
    <row r="736" ht="13.5" customHeight="1" spans="1:1">
      <c r="A736" s="21"/>
    </row>
    <row r="737" ht="13.5" customHeight="1" spans="1:1">
      <c r="A737" s="21"/>
    </row>
    <row r="738" ht="13.5" customHeight="1" spans="1:1">
      <c r="A738" s="21"/>
    </row>
    <row r="739" ht="13.5" customHeight="1" spans="1:1">
      <c r="A739" s="21"/>
    </row>
    <row r="740" ht="13.5" customHeight="1" spans="1:1">
      <c r="A740" s="21"/>
    </row>
    <row r="741" ht="13.5" customHeight="1" spans="1:1">
      <c r="A741" s="21"/>
    </row>
    <row r="742" ht="13.5" customHeight="1" spans="1:1">
      <c r="A742" s="21"/>
    </row>
    <row r="743" ht="13.5" customHeight="1" spans="1:1">
      <c r="A743" s="21"/>
    </row>
    <row r="744" ht="13.5" customHeight="1" spans="1:1">
      <c r="A744" s="21"/>
    </row>
    <row r="745" ht="13.5" customHeight="1" spans="1:1">
      <c r="A745" s="21"/>
    </row>
    <row r="746" ht="13.5" customHeight="1" spans="1:1">
      <c r="A746" s="21"/>
    </row>
    <row r="747" ht="13.5" customHeight="1" spans="1:1">
      <c r="A747" s="21"/>
    </row>
    <row r="748" ht="13.5" customHeight="1" spans="1:1">
      <c r="A748" s="21"/>
    </row>
    <row r="749" ht="13.5" customHeight="1" spans="1:1">
      <c r="A749" s="21"/>
    </row>
    <row r="750" ht="13.5" customHeight="1" spans="1:1">
      <c r="A750" s="21"/>
    </row>
    <row r="751" ht="13.5" customHeight="1" spans="1:1">
      <c r="A751" s="21"/>
    </row>
    <row r="752" ht="13.5" customHeight="1" spans="1:1">
      <c r="A752" s="21"/>
    </row>
    <row r="753" ht="13.5" customHeight="1" spans="1:1">
      <c r="A753" s="21"/>
    </row>
    <row r="754" ht="13.5" customHeight="1" spans="1:1">
      <c r="A754" s="21"/>
    </row>
    <row r="755" ht="13.5" customHeight="1" spans="1:1">
      <c r="A755" s="21"/>
    </row>
    <row r="756" ht="13.5" customHeight="1" spans="1:1">
      <c r="A756" s="21"/>
    </row>
    <row r="757" ht="13.5" customHeight="1" spans="1:1">
      <c r="A757" s="21"/>
    </row>
    <row r="758" ht="13.5" customHeight="1" spans="1:1">
      <c r="A758" s="21"/>
    </row>
    <row r="759" ht="13.5" customHeight="1" spans="1:1">
      <c r="A759" s="21"/>
    </row>
    <row r="760" ht="13.5" customHeight="1" spans="1:1">
      <c r="A760" s="21"/>
    </row>
    <row r="761" ht="13.5" customHeight="1" spans="1:1">
      <c r="A761" s="21"/>
    </row>
    <row r="762" ht="13.5" customHeight="1" spans="1:1">
      <c r="A762" s="21"/>
    </row>
    <row r="763" ht="13.5" customHeight="1" spans="1:1">
      <c r="A763" s="21"/>
    </row>
    <row r="764" ht="13.5" customHeight="1" spans="1:1">
      <c r="A764" s="21"/>
    </row>
    <row r="765" ht="13.5" customHeight="1" spans="1:1">
      <c r="A765" s="21"/>
    </row>
    <row r="766" ht="13.5" customHeight="1" spans="1:1">
      <c r="A766" s="21"/>
    </row>
    <row r="767" ht="13.5" customHeight="1" spans="1:1">
      <c r="A767" s="21"/>
    </row>
    <row r="768" ht="13.5" customHeight="1" spans="1:1">
      <c r="A768" s="21"/>
    </row>
    <row r="769" ht="13.5" customHeight="1" spans="1:1">
      <c r="A769" s="21"/>
    </row>
    <row r="770" ht="13.5" customHeight="1" spans="1:1">
      <c r="A770" s="21"/>
    </row>
    <row r="771" ht="13.5" customHeight="1" spans="1:1">
      <c r="A771" s="21"/>
    </row>
    <row r="772" ht="13.5" customHeight="1" spans="1:1">
      <c r="A772" s="21"/>
    </row>
    <row r="773" ht="13.5" customHeight="1" spans="1:1">
      <c r="A773" s="21"/>
    </row>
    <row r="774" ht="13.5" customHeight="1" spans="1:1">
      <c r="A774" s="21"/>
    </row>
    <row r="775" ht="13.5" customHeight="1" spans="1:1">
      <c r="A775" s="21"/>
    </row>
    <row r="776" ht="13.5" customHeight="1" spans="1:1">
      <c r="A776" s="21"/>
    </row>
    <row r="777" ht="13.5" customHeight="1" spans="1:1">
      <c r="A777" s="21"/>
    </row>
    <row r="778" ht="13.5" customHeight="1" spans="1:1">
      <c r="A778" s="21"/>
    </row>
    <row r="779" ht="13.5" customHeight="1" spans="1:1">
      <c r="A779" s="21"/>
    </row>
    <row r="780" ht="13.5" customHeight="1" spans="1:1">
      <c r="A780" s="21"/>
    </row>
    <row r="781" ht="13.5" customHeight="1" spans="1:1">
      <c r="A781" s="21"/>
    </row>
    <row r="782" ht="13.5" customHeight="1" spans="1:1">
      <c r="A782" s="21"/>
    </row>
    <row r="783" ht="13.5" customHeight="1" spans="1:1">
      <c r="A783" s="21"/>
    </row>
    <row r="784" ht="13.5" customHeight="1" spans="1:1">
      <c r="A784" s="21"/>
    </row>
    <row r="785" ht="13.5" customHeight="1" spans="1:1">
      <c r="A785" s="21"/>
    </row>
    <row r="786" ht="13.5" customHeight="1" spans="1:1">
      <c r="A786" s="21"/>
    </row>
    <row r="787" ht="13.5" customHeight="1" spans="1:1">
      <c r="A787" s="21"/>
    </row>
    <row r="788" ht="13.5" customHeight="1" spans="1:1">
      <c r="A788" s="21"/>
    </row>
    <row r="789" ht="13.5" customHeight="1" spans="1:1">
      <c r="A789" s="21"/>
    </row>
    <row r="790" ht="13.5" customHeight="1" spans="1:1">
      <c r="A790" s="21"/>
    </row>
    <row r="791" ht="13.5" customHeight="1" spans="1:1">
      <c r="A791" s="21"/>
    </row>
    <row r="792" ht="13.5" customHeight="1" spans="1:1">
      <c r="A792" s="21"/>
    </row>
    <row r="793" ht="13.5" customHeight="1" spans="1:1">
      <c r="A793" s="21"/>
    </row>
    <row r="794" ht="13.5" customHeight="1" spans="1:1">
      <c r="A794" s="21"/>
    </row>
    <row r="795" ht="13.5" customHeight="1" spans="1:1">
      <c r="A795" s="21"/>
    </row>
    <row r="796" ht="13.5" customHeight="1" spans="1:1">
      <c r="A796" s="21"/>
    </row>
    <row r="797" ht="13.5" customHeight="1" spans="1:1">
      <c r="A797" s="21"/>
    </row>
    <row r="798" ht="13.5" customHeight="1" spans="1:1">
      <c r="A798" s="21"/>
    </row>
    <row r="799" ht="13.5" customHeight="1" spans="1:1">
      <c r="A799" s="21"/>
    </row>
    <row r="800" ht="13.5" customHeight="1" spans="1:1">
      <c r="A800" s="21"/>
    </row>
    <row r="801" ht="13.5" customHeight="1" spans="1:1">
      <c r="A801" s="21"/>
    </row>
    <row r="802" ht="13.5" customHeight="1" spans="1:1">
      <c r="A802" s="21"/>
    </row>
    <row r="803" ht="13.5" customHeight="1" spans="1:1">
      <c r="A803" s="21"/>
    </row>
    <row r="804" ht="13.5" customHeight="1" spans="1:1">
      <c r="A804" s="21"/>
    </row>
    <row r="805" ht="13.5" customHeight="1" spans="1:1">
      <c r="A805" s="21"/>
    </row>
    <row r="806" ht="13.5" customHeight="1" spans="1:1">
      <c r="A806" s="21"/>
    </row>
    <row r="807" ht="13.5" customHeight="1" spans="1:1">
      <c r="A807" s="21"/>
    </row>
    <row r="808" ht="13.5" customHeight="1" spans="1:1">
      <c r="A808" s="21"/>
    </row>
    <row r="809" ht="13.5" customHeight="1" spans="1:1">
      <c r="A809" s="21"/>
    </row>
    <row r="810" ht="13.5" customHeight="1" spans="1:1">
      <c r="A810" s="21"/>
    </row>
    <row r="811" ht="13.5" customHeight="1" spans="1:1">
      <c r="A811" s="21"/>
    </row>
    <row r="812" ht="13.5" customHeight="1" spans="1:1">
      <c r="A812" s="21"/>
    </row>
    <row r="813" ht="13.5" customHeight="1" spans="1:1">
      <c r="A813" s="21"/>
    </row>
    <row r="814" ht="13.5" customHeight="1" spans="1:1">
      <c r="A814" s="21"/>
    </row>
    <row r="815" ht="13.5" customHeight="1" spans="1:1">
      <c r="A815" s="21"/>
    </row>
    <row r="816" ht="13.5" customHeight="1" spans="1:1">
      <c r="A816" s="21"/>
    </row>
    <row r="817" ht="13.5" customHeight="1" spans="1:1">
      <c r="A817" s="21"/>
    </row>
    <row r="818" ht="13.5" customHeight="1" spans="1:1">
      <c r="A818" s="21"/>
    </row>
    <row r="819" ht="13.5" customHeight="1" spans="1:1">
      <c r="A819" s="21"/>
    </row>
    <row r="820" ht="13.5" customHeight="1" spans="1:1">
      <c r="A820" s="21"/>
    </row>
    <row r="821" ht="13.5" customHeight="1" spans="1:1">
      <c r="A821" s="21"/>
    </row>
    <row r="822" ht="13.5" customHeight="1" spans="1:1">
      <c r="A822" s="21"/>
    </row>
    <row r="823" ht="13.5" customHeight="1" spans="1:1">
      <c r="A823" s="21"/>
    </row>
    <row r="824" ht="13.5" customHeight="1" spans="1:1">
      <c r="A824" s="21"/>
    </row>
    <row r="825" ht="13.5" customHeight="1" spans="1:1">
      <c r="A825" s="21"/>
    </row>
    <row r="826" ht="13.5" customHeight="1" spans="1:1">
      <c r="A826" s="21"/>
    </row>
    <row r="827" ht="13.5" customHeight="1" spans="1:1">
      <c r="A827" s="21"/>
    </row>
    <row r="828" ht="13.5" customHeight="1" spans="1:1">
      <c r="A828" s="21"/>
    </row>
    <row r="829" ht="13.5" customHeight="1" spans="1:1">
      <c r="A829" s="21"/>
    </row>
    <row r="830" ht="13.5" customHeight="1" spans="1:1">
      <c r="A830" s="21"/>
    </row>
    <row r="831" ht="13.5" customHeight="1" spans="1:1">
      <c r="A831" s="21"/>
    </row>
    <row r="832" ht="13.5" customHeight="1" spans="1:1">
      <c r="A832" s="21"/>
    </row>
    <row r="833" ht="13.5" customHeight="1" spans="1:1">
      <c r="A833" s="21"/>
    </row>
    <row r="834" ht="13.5" customHeight="1" spans="1:1">
      <c r="A834" s="21"/>
    </row>
    <row r="835" ht="13.5" customHeight="1" spans="1:1">
      <c r="A835" s="21"/>
    </row>
    <row r="836" ht="13.5" customHeight="1" spans="1:1">
      <c r="A836" s="21"/>
    </row>
    <row r="837" ht="13.5" customHeight="1" spans="1:1">
      <c r="A837" s="21"/>
    </row>
    <row r="838" ht="13.5" customHeight="1" spans="1:1">
      <c r="A838" s="21"/>
    </row>
    <row r="839" ht="13.5" customHeight="1" spans="1:1">
      <c r="A839" s="21"/>
    </row>
    <row r="840" ht="13.5" customHeight="1" spans="1:1">
      <c r="A840" s="21"/>
    </row>
    <row r="841" ht="13.5" customHeight="1" spans="1:1">
      <c r="A841" s="21"/>
    </row>
    <row r="842" ht="13.5" customHeight="1" spans="1:1">
      <c r="A842" s="21"/>
    </row>
    <row r="843" ht="13.5" customHeight="1" spans="1:1">
      <c r="A843" s="21"/>
    </row>
    <row r="844" ht="13.5" customHeight="1" spans="1:1">
      <c r="A844" s="21"/>
    </row>
    <row r="845" ht="13.5" customHeight="1" spans="1:1">
      <c r="A845" s="21"/>
    </row>
    <row r="846" ht="13.5" customHeight="1" spans="1:1">
      <c r="A846" s="21"/>
    </row>
    <row r="847" ht="13.5" customHeight="1" spans="1:1">
      <c r="A847" s="21"/>
    </row>
    <row r="848" ht="13.5" customHeight="1" spans="1:1">
      <c r="A848" s="21"/>
    </row>
    <row r="849" ht="13.5" customHeight="1" spans="1:1">
      <c r="A849" s="21"/>
    </row>
    <row r="850" ht="13.5" customHeight="1" spans="1:1">
      <c r="A850" s="21"/>
    </row>
    <row r="851" ht="13.5" customHeight="1" spans="1:1">
      <c r="A851" s="21"/>
    </row>
    <row r="852" ht="13.5" customHeight="1" spans="1:1">
      <c r="A852" s="21"/>
    </row>
    <row r="853" ht="13.5" customHeight="1" spans="1:1">
      <c r="A853" s="21"/>
    </row>
    <row r="854" ht="13.5" customHeight="1" spans="1:1">
      <c r="A854" s="21"/>
    </row>
    <row r="855" ht="13.5" customHeight="1" spans="1:1">
      <c r="A855" s="21"/>
    </row>
    <row r="856" ht="13.5" customHeight="1" spans="1:1">
      <c r="A856" s="21"/>
    </row>
    <row r="857" ht="13.5" customHeight="1" spans="1:1">
      <c r="A857" s="21"/>
    </row>
    <row r="858" ht="13.5" customHeight="1" spans="1:1">
      <c r="A858" s="21"/>
    </row>
    <row r="859" ht="13.5" customHeight="1" spans="1:1">
      <c r="A859" s="21"/>
    </row>
    <row r="860" ht="13.5" customHeight="1" spans="1:1">
      <c r="A860" s="21"/>
    </row>
    <row r="861" ht="13.5" customHeight="1" spans="1:1">
      <c r="A861" s="21"/>
    </row>
    <row r="862" ht="13.5" customHeight="1" spans="1:1">
      <c r="A862" s="21"/>
    </row>
    <row r="863" ht="13.5" customHeight="1" spans="1:1">
      <c r="A863" s="21"/>
    </row>
    <row r="864" ht="13.5" customHeight="1" spans="1:1">
      <c r="A864" s="21"/>
    </row>
    <row r="865" ht="13.5" customHeight="1" spans="1:1">
      <c r="A865" s="21"/>
    </row>
    <row r="866" ht="13.5" customHeight="1" spans="1:1">
      <c r="A866" s="21"/>
    </row>
    <row r="867" ht="13.5" customHeight="1" spans="1:1">
      <c r="A867" s="21"/>
    </row>
    <row r="868" ht="13.5" customHeight="1" spans="1:1">
      <c r="A868" s="21"/>
    </row>
    <row r="869" ht="13.5" customHeight="1" spans="1:1">
      <c r="A869" s="21"/>
    </row>
    <row r="870" ht="13.5" customHeight="1" spans="1:1">
      <c r="A870" s="21"/>
    </row>
    <row r="871" ht="13.5" customHeight="1" spans="1:1">
      <c r="A871" s="21"/>
    </row>
    <row r="872" ht="13.5" customHeight="1" spans="1:1">
      <c r="A872" s="21"/>
    </row>
    <row r="873" ht="13.5" customHeight="1" spans="1:1">
      <c r="A873" s="21"/>
    </row>
    <row r="874" ht="13.5" customHeight="1" spans="1:1">
      <c r="A874" s="21"/>
    </row>
    <row r="875" ht="13.5" customHeight="1" spans="1:1">
      <c r="A875" s="21"/>
    </row>
    <row r="876" ht="13.5" customHeight="1" spans="1:1">
      <c r="A876" s="21"/>
    </row>
    <row r="877" ht="13.5" customHeight="1" spans="1:1">
      <c r="A877" s="21"/>
    </row>
    <row r="878" ht="13.5" customHeight="1" spans="1:1">
      <c r="A878" s="21"/>
    </row>
    <row r="879" ht="13.5" customHeight="1" spans="1:1">
      <c r="A879" s="21"/>
    </row>
    <row r="880" ht="13.5" customHeight="1" spans="1:1">
      <c r="A880" s="21"/>
    </row>
    <row r="881" ht="13.5" customHeight="1" spans="1:1">
      <c r="A881" s="21"/>
    </row>
    <row r="882" ht="13.5" customHeight="1" spans="1:1">
      <c r="A882" s="21"/>
    </row>
    <row r="883" ht="13.5" customHeight="1" spans="1:1">
      <c r="A883" s="21"/>
    </row>
    <row r="884" ht="13.5" customHeight="1" spans="1:1">
      <c r="A884" s="21"/>
    </row>
    <row r="885" ht="13.5" customHeight="1" spans="1:1">
      <c r="A885" s="21"/>
    </row>
    <row r="886" ht="13.5" customHeight="1" spans="1:1">
      <c r="A886" s="21"/>
    </row>
    <row r="887" ht="13.5" customHeight="1" spans="1:1">
      <c r="A887" s="21"/>
    </row>
    <row r="888" ht="13.5" customHeight="1" spans="1:1">
      <c r="A888" s="21"/>
    </row>
    <row r="889" ht="13.5" customHeight="1" spans="1:1">
      <c r="A889" s="21"/>
    </row>
    <row r="890" ht="13.5" customHeight="1" spans="1:1">
      <c r="A890" s="21"/>
    </row>
    <row r="891" ht="13.5" customHeight="1" spans="1:1">
      <c r="A891" s="21"/>
    </row>
    <row r="892" ht="13.5" customHeight="1" spans="1:1">
      <c r="A892" s="21"/>
    </row>
    <row r="893" ht="13.5" customHeight="1" spans="1:1">
      <c r="A893" s="21"/>
    </row>
    <row r="894" ht="13.5" customHeight="1" spans="1:1">
      <c r="A894" s="21"/>
    </row>
    <row r="895" ht="13.5" customHeight="1" spans="1:1">
      <c r="A895" s="21"/>
    </row>
    <row r="896" ht="13.5" customHeight="1" spans="1:1">
      <c r="A896" s="21"/>
    </row>
    <row r="897" ht="13.5" customHeight="1" spans="1:1">
      <c r="A897" s="21"/>
    </row>
    <row r="898" ht="13.5" customHeight="1" spans="1:1">
      <c r="A898" s="21"/>
    </row>
    <row r="899" ht="13.5" customHeight="1" spans="1:1">
      <c r="A899" s="21"/>
    </row>
    <row r="900" ht="13.5" customHeight="1" spans="1:1">
      <c r="A900" s="21"/>
    </row>
    <row r="901" ht="13.5" customHeight="1" spans="1:1">
      <c r="A901" s="21"/>
    </row>
    <row r="902" ht="13.5" customHeight="1" spans="1:1">
      <c r="A902" s="21"/>
    </row>
    <row r="903" ht="13.5" customHeight="1" spans="1:1">
      <c r="A903" s="21"/>
    </row>
    <row r="904" ht="13.5" customHeight="1" spans="1:1">
      <c r="A904" s="21"/>
    </row>
    <row r="905" ht="13.5" customHeight="1" spans="1:1">
      <c r="A905" s="21"/>
    </row>
    <row r="906" ht="13.5" customHeight="1" spans="1:1">
      <c r="A906" s="21"/>
    </row>
    <row r="907" ht="13.5" customHeight="1" spans="1:1">
      <c r="A907" s="21"/>
    </row>
    <row r="908" ht="13.5" customHeight="1" spans="1:1">
      <c r="A908" s="21"/>
    </row>
    <row r="909" ht="13.5" customHeight="1" spans="1:1">
      <c r="A909" s="21"/>
    </row>
    <row r="910" ht="13.5" customHeight="1" spans="1:1">
      <c r="A910" s="21"/>
    </row>
    <row r="911" ht="13.5" customHeight="1" spans="1:1">
      <c r="A911" s="21"/>
    </row>
    <row r="912" ht="13.5" customHeight="1" spans="1:1">
      <c r="A912" s="21"/>
    </row>
    <row r="913" ht="13.5" customHeight="1" spans="1:1">
      <c r="A913" s="21"/>
    </row>
    <row r="914" ht="13.5" customHeight="1" spans="1:1">
      <c r="A914" s="21"/>
    </row>
    <row r="915" ht="13.5" customHeight="1" spans="1:1">
      <c r="A915" s="21"/>
    </row>
    <row r="916" ht="13.5" customHeight="1" spans="1:1">
      <c r="A916" s="21"/>
    </row>
    <row r="917" ht="13.5" customHeight="1" spans="1:1">
      <c r="A917" s="21"/>
    </row>
    <row r="918" ht="13.5" customHeight="1" spans="1:1">
      <c r="A918" s="21"/>
    </row>
    <row r="919" ht="13.5" customHeight="1" spans="1:1">
      <c r="A919" s="21"/>
    </row>
    <row r="920" ht="13.5" customHeight="1" spans="1:1">
      <c r="A920" s="21"/>
    </row>
    <row r="921" ht="13.5" customHeight="1" spans="1:1">
      <c r="A921" s="21"/>
    </row>
    <row r="922" ht="13.5" customHeight="1" spans="1:1">
      <c r="A922" s="21"/>
    </row>
    <row r="923" ht="13.5" customHeight="1" spans="1:1">
      <c r="A923" s="21"/>
    </row>
    <row r="924" ht="13.5" customHeight="1" spans="1:1">
      <c r="A924" s="21"/>
    </row>
    <row r="925" ht="13.5" customHeight="1" spans="1:1">
      <c r="A925" s="21"/>
    </row>
    <row r="926" ht="13.5" customHeight="1" spans="1:1">
      <c r="A926" s="21"/>
    </row>
    <row r="927" ht="13.5" customHeight="1" spans="1:1">
      <c r="A927" s="21"/>
    </row>
    <row r="928" ht="13.5" customHeight="1" spans="1:1">
      <c r="A928" s="21"/>
    </row>
    <row r="929" ht="13.5" customHeight="1" spans="1:1">
      <c r="A929" s="21"/>
    </row>
    <row r="930" ht="13.5" customHeight="1" spans="1:1">
      <c r="A930" s="21"/>
    </row>
    <row r="931" ht="13.5" customHeight="1" spans="1:1">
      <c r="A931" s="21"/>
    </row>
    <row r="932" ht="13.5" customHeight="1" spans="1:1">
      <c r="A932" s="21"/>
    </row>
    <row r="933" ht="13.5" customHeight="1" spans="1:1">
      <c r="A933" s="21"/>
    </row>
    <row r="934" ht="13.5" customHeight="1" spans="1:1">
      <c r="A934" s="21"/>
    </row>
    <row r="935" ht="13.5" customHeight="1" spans="1:1">
      <c r="A935" s="21"/>
    </row>
    <row r="936" ht="13.5" customHeight="1" spans="1:1">
      <c r="A936" s="21"/>
    </row>
    <row r="937" ht="13.5" customHeight="1" spans="1:1">
      <c r="A937" s="21"/>
    </row>
    <row r="938" ht="13.5" customHeight="1" spans="1:1">
      <c r="A938" s="21"/>
    </row>
    <row r="939" ht="13.5" customHeight="1" spans="1:1">
      <c r="A939" s="21"/>
    </row>
    <row r="940" ht="13.5" customHeight="1" spans="1:1">
      <c r="A940" s="21"/>
    </row>
    <row r="941" ht="13.5" customHeight="1" spans="1:1">
      <c r="A941" s="21"/>
    </row>
    <row r="942" ht="13.5" customHeight="1" spans="1:1">
      <c r="A942" s="21"/>
    </row>
    <row r="943" ht="13.5" customHeight="1" spans="1:1">
      <c r="A943" s="21"/>
    </row>
    <row r="944" ht="13.5" customHeight="1" spans="1:1">
      <c r="A944" s="21"/>
    </row>
    <row r="945" ht="13.5" customHeight="1" spans="1:1">
      <c r="A945" s="21"/>
    </row>
    <row r="946" ht="13.5" customHeight="1" spans="1:1">
      <c r="A946" s="21"/>
    </row>
    <row r="947" ht="13.5" customHeight="1" spans="1:1">
      <c r="A947" s="21"/>
    </row>
    <row r="948" ht="13.5" customHeight="1" spans="1:1">
      <c r="A948" s="21"/>
    </row>
    <row r="949" ht="13.5" customHeight="1" spans="1:1">
      <c r="A949" s="21"/>
    </row>
    <row r="950" ht="13.5" customHeight="1" spans="1:1">
      <c r="A950" s="21"/>
    </row>
    <row r="951" ht="13.5" customHeight="1" spans="1:1">
      <c r="A951" s="21"/>
    </row>
    <row r="952" ht="13.5" customHeight="1" spans="1:1">
      <c r="A952" s="21"/>
    </row>
    <row r="953" ht="13.5" customHeight="1" spans="1:1">
      <c r="A953" s="21"/>
    </row>
    <row r="954" ht="13.5" customHeight="1" spans="1:1">
      <c r="A954" s="21"/>
    </row>
    <row r="955" ht="13.5" customHeight="1" spans="1:1">
      <c r="A955" s="21"/>
    </row>
    <row r="956" ht="13.5" customHeight="1" spans="1:1">
      <c r="A956" s="21"/>
    </row>
    <row r="957" ht="13.5" customHeight="1" spans="1:1">
      <c r="A957" s="21"/>
    </row>
    <row r="958" ht="13.5" customHeight="1" spans="1:1">
      <c r="A958" s="21"/>
    </row>
    <row r="959" ht="13.5" customHeight="1" spans="1:1">
      <c r="A959" s="21"/>
    </row>
    <row r="960" ht="13.5" customHeight="1" spans="1:1">
      <c r="A960" s="21"/>
    </row>
    <row r="961" ht="13.5" customHeight="1" spans="1:1">
      <c r="A961" s="21"/>
    </row>
    <row r="962" ht="13.5" customHeight="1" spans="1:1">
      <c r="A962" s="21"/>
    </row>
    <row r="963" ht="13.5" customHeight="1" spans="1:1">
      <c r="A963" s="21"/>
    </row>
    <row r="964" ht="13.5" customHeight="1" spans="1:1">
      <c r="A964" s="21"/>
    </row>
    <row r="965" ht="13.5" customHeight="1" spans="1:1">
      <c r="A965" s="21"/>
    </row>
    <row r="966" ht="13.5" customHeight="1" spans="1:1">
      <c r="A966" s="21"/>
    </row>
    <row r="967" ht="13.5" customHeight="1" spans="1:1">
      <c r="A967" s="21"/>
    </row>
    <row r="968" ht="13.5" customHeight="1" spans="1:1">
      <c r="A968" s="21"/>
    </row>
    <row r="969" ht="13.5" customHeight="1" spans="1:1">
      <c r="A969" s="21"/>
    </row>
    <row r="970" ht="13.5" customHeight="1" spans="1:1">
      <c r="A970" s="21"/>
    </row>
    <row r="971" ht="13.5" customHeight="1" spans="1:1">
      <c r="A971" s="21"/>
    </row>
    <row r="972" ht="13.5" customHeight="1" spans="1:1">
      <c r="A972" s="21"/>
    </row>
    <row r="973" ht="13.5" customHeight="1" spans="1:1">
      <c r="A973" s="21"/>
    </row>
    <row r="974" ht="13.5" customHeight="1" spans="1:1">
      <c r="A974" s="21"/>
    </row>
    <row r="975" ht="13.5" customHeight="1" spans="1:1">
      <c r="A975" s="21"/>
    </row>
    <row r="976" ht="13.5" customHeight="1" spans="1:1">
      <c r="A976" s="21"/>
    </row>
    <row r="977" ht="13.5" customHeight="1" spans="1:1">
      <c r="A977" s="21"/>
    </row>
    <row r="978" ht="13.5" customHeight="1" spans="1:1">
      <c r="A978" s="21"/>
    </row>
    <row r="979" ht="13.5" customHeight="1" spans="1:1">
      <c r="A979" s="21"/>
    </row>
    <row r="980" ht="13.5" customHeight="1" spans="1:1">
      <c r="A980" s="21"/>
    </row>
    <row r="981" ht="13.5" customHeight="1" spans="1:1">
      <c r="A981" s="21"/>
    </row>
    <row r="982" ht="13.5" customHeight="1" spans="1:1">
      <c r="A982" s="21"/>
    </row>
    <row r="983" ht="13.5" customHeight="1" spans="1:1">
      <c r="A983" s="21"/>
    </row>
    <row r="984" ht="13.5" customHeight="1" spans="1:1">
      <c r="A984" s="21"/>
    </row>
    <row r="985" ht="13.5" customHeight="1" spans="1:1">
      <c r="A985" s="21"/>
    </row>
    <row r="986" ht="13.5" customHeight="1" spans="1:1">
      <c r="A986" s="21"/>
    </row>
    <row r="987" ht="13.5" customHeight="1" spans="1:1">
      <c r="A987" s="21"/>
    </row>
    <row r="988" ht="13.5" customHeight="1" spans="1:1">
      <c r="A988" s="21"/>
    </row>
    <row r="989" ht="13.5" customHeight="1" spans="1:1">
      <c r="A989" s="21"/>
    </row>
    <row r="990" ht="13.5" customHeight="1" spans="1:1">
      <c r="A990" s="21"/>
    </row>
    <row r="991" ht="13.5" customHeight="1" spans="1:1">
      <c r="A991" s="21"/>
    </row>
    <row r="992" ht="13.5" customHeight="1" spans="1:1">
      <c r="A992" s="21"/>
    </row>
    <row r="993" ht="13.5" customHeight="1" spans="1:1">
      <c r="A993" s="21"/>
    </row>
    <row r="994" ht="13.5" customHeight="1" spans="1:1">
      <c r="A994" s="21"/>
    </row>
    <row r="995" ht="13.5" customHeight="1" spans="1:1">
      <c r="A995" s="21"/>
    </row>
    <row r="996" ht="13.5" customHeight="1" spans="1:1">
      <c r="A996" s="21"/>
    </row>
    <row r="997" ht="13.5" customHeight="1" spans="1:1">
      <c r="A997" s="21"/>
    </row>
    <row r="998" ht="13.5" customHeight="1" spans="1:1">
      <c r="A998" s="21"/>
    </row>
    <row r="999" ht="13.5" customHeight="1" spans="1:1">
      <c r="A999" s="21"/>
    </row>
    <row r="1000" ht="13.5" customHeight="1" spans="1:1">
      <c r="A1000" s="21"/>
    </row>
  </sheetData>
  <pageMargins left="0.7" right="0.7" top="0.75" bottom="0.75" header="0" footer="0"/>
  <pageSetup paperSize="1" orientation="landscape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00"/>
  <sheetViews>
    <sheetView workbookViewId="0">
      <selection activeCell="A1" sqref="A1"/>
    </sheetView>
  </sheetViews>
  <sheetFormatPr defaultColWidth="14.4285714285714" defaultRowHeight="15" customHeight="1" outlineLevelCol="7"/>
  <cols>
    <col min="1" max="1" width="11.2857142857143" customWidth="1"/>
    <col min="2" max="2" width="16.2857142857143" customWidth="1"/>
    <col min="3" max="3" width="36.4285714285714" customWidth="1"/>
    <col min="4" max="4" width="11.2857142857143" customWidth="1"/>
    <col min="5" max="5" width="9.14285714285714" customWidth="1"/>
    <col min="6" max="6" width="8.57142857142857" customWidth="1"/>
    <col min="7" max="7" width="12.7142857142857" customWidth="1"/>
    <col min="8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42430</v>
      </c>
      <c r="B2" s="3" t="s">
        <v>44</v>
      </c>
      <c r="C2" s="3" t="s">
        <v>239</v>
      </c>
      <c r="D2" s="4">
        <v>800</v>
      </c>
    </row>
    <row r="3" ht="13.5" customHeight="1" spans="1:4">
      <c r="A3" s="2">
        <v>42430</v>
      </c>
      <c r="B3" s="3" t="s">
        <v>44</v>
      </c>
      <c r="C3" s="3" t="s">
        <v>669</v>
      </c>
      <c r="D3" s="4">
        <v>60</v>
      </c>
    </row>
    <row r="4" ht="13.5" customHeight="1" spans="1:4">
      <c r="A4" s="2">
        <v>42441</v>
      </c>
      <c r="B4" s="3" t="s">
        <v>44</v>
      </c>
      <c r="C4" s="3" t="s">
        <v>392</v>
      </c>
      <c r="D4" s="4">
        <v>16</v>
      </c>
    </row>
    <row r="5" ht="13.5" customHeight="1" spans="1:4">
      <c r="A5" s="2">
        <v>42441</v>
      </c>
      <c r="B5" s="3" t="s">
        <v>44</v>
      </c>
      <c r="C5" s="3" t="s">
        <v>670</v>
      </c>
      <c r="D5" s="4">
        <v>15.9</v>
      </c>
    </row>
    <row r="6" ht="13.5" customHeight="1" spans="1:4">
      <c r="A6" s="2">
        <v>42434</v>
      </c>
      <c r="B6" s="3" t="s">
        <v>44</v>
      </c>
      <c r="C6" s="3" t="s">
        <v>551</v>
      </c>
      <c r="D6" s="4">
        <v>445.12</v>
      </c>
    </row>
    <row r="7" ht="13.5" customHeight="1" spans="1:4">
      <c r="A7" s="2">
        <v>42457</v>
      </c>
      <c r="B7" s="3" t="s">
        <v>44</v>
      </c>
      <c r="C7" s="3" t="s">
        <v>86</v>
      </c>
      <c r="D7" s="4">
        <v>4.8</v>
      </c>
    </row>
    <row r="8" ht="13.5" customHeight="1" spans="1:7">
      <c r="A8" s="2">
        <v>42441</v>
      </c>
      <c r="B8" s="3" t="s">
        <v>44</v>
      </c>
      <c r="C8" s="3" t="s">
        <v>671</v>
      </c>
      <c r="D8" s="4">
        <v>36.3</v>
      </c>
      <c r="G8" s="3" t="s">
        <v>286</v>
      </c>
    </row>
    <row r="9" ht="13.5" customHeight="1" spans="1:8">
      <c r="A9" s="2">
        <v>42455</v>
      </c>
      <c r="B9" s="3" t="s">
        <v>44</v>
      </c>
      <c r="C9" s="3" t="s">
        <v>364</v>
      </c>
      <c r="D9" s="4">
        <v>20</v>
      </c>
      <c r="G9" s="3" t="s">
        <v>44</v>
      </c>
      <c r="H9" s="4">
        <f>SUM(D2:D10)</f>
        <v>1430.92</v>
      </c>
    </row>
    <row r="10" ht="13.5" customHeight="1" spans="1:8">
      <c r="A10" s="2">
        <v>42457</v>
      </c>
      <c r="B10" s="3" t="s">
        <v>44</v>
      </c>
      <c r="C10" s="3" t="s">
        <v>524</v>
      </c>
      <c r="D10" s="4">
        <v>32.8</v>
      </c>
      <c r="G10" s="3" t="s">
        <v>294</v>
      </c>
      <c r="H10" s="4">
        <f>SUM(D11:D13)+D68</f>
        <v>419.26</v>
      </c>
    </row>
    <row r="11" ht="13.5" customHeight="1" spans="1:8">
      <c r="A11" s="2">
        <v>42447</v>
      </c>
      <c r="B11" s="3" t="s">
        <v>294</v>
      </c>
      <c r="C11" s="3" t="s">
        <v>103</v>
      </c>
      <c r="D11" s="4">
        <v>107.31</v>
      </c>
      <c r="G11" s="3" t="s">
        <v>7</v>
      </c>
      <c r="H11" s="4">
        <f>SUM(D14:D15)</f>
        <v>98.4</v>
      </c>
    </row>
    <row r="12" ht="13.5" customHeight="1" spans="1:8">
      <c r="A12" s="2">
        <v>42456</v>
      </c>
      <c r="B12" s="3" t="s">
        <v>294</v>
      </c>
      <c r="C12" s="3" t="s">
        <v>50</v>
      </c>
      <c r="D12" s="4">
        <v>21</v>
      </c>
      <c r="G12" s="3" t="s">
        <v>11</v>
      </c>
      <c r="H12" s="4">
        <f>SUM(D16:D25)</f>
        <v>479.95</v>
      </c>
    </row>
    <row r="13" ht="13.5" customHeight="1" spans="1:8">
      <c r="A13" s="2">
        <v>42443</v>
      </c>
      <c r="B13" s="3" t="s">
        <v>294</v>
      </c>
      <c r="C13" s="3" t="s">
        <v>672</v>
      </c>
      <c r="D13" s="4">
        <v>28.8</v>
      </c>
      <c r="G13" s="3" t="s">
        <v>68</v>
      </c>
      <c r="H13" s="4">
        <f>SUM(D26:D38)</f>
        <v>714.25</v>
      </c>
    </row>
    <row r="14" ht="13.5" customHeight="1" spans="1:8">
      <c r="A14" s="2">
        <v>42433</v>
      </c>
      <c r="B14" s="3" t="s">
        <v>7</v>
      </c>
      <c r="C14" s="3" t="s">
        <v>620</v>
      </c>
      <c r="D14" s="4">
        <v>24</v>
      </c>
      <c r="G14" s="3" t="s">
        <v>197</v>
      </c>
      <c r="H14" s="4">
        <f>SUM(D40:D44)</f>
        <v>93.52</v>
      </c>
    </row>
    <row r="15" ht="13.5" customHeight="1" spans="1:8">
      <c r="A15" s="2">
        <v>42435</v>
      </c>
      <c r="B15" s="3" t="s">
        <v>7</v>
      </c>
      <c r="C15" s="3" t="s">
        <v>673</v>
      </c>
      <c r="D15" s="4">
        <v>74.4</v>
      </c>
      <c r="G15" s="3" t="s">
        <v>125</v>
      </c>
      <c r="H15" s="4">
        <f>SUM(D45:D48)+D69</f>
        <v>1015.5</v>
      </c>
    </row>
    <row r="16" ht="13.5" customHeight="1" spans="1:8">
      <c r="A16" s="2">
        <v>42430</v>
      </c>
      <c r="B16" s="3" t="s">
        <v>11</v>
      </c>
      <c r="C16" s="3" t="s">
        <v>674</v>
      </c>
      <c r="D16" s="4">
        <v>37</v>
      </c>
      <c r="G16" s="3" t="s">
        <v>644</v>
      </c>
      <c r="H16" s="4">
        <f>SUM(D49:D50)</f>
        <v>1050</v>
      </c>
    </row>
    <row r="17" ht="13.5" customHeight="1" spans="1:8">
      <c r="A17" s="2">
        <v>42440</v>
      </c>
      <c r="B17" s="3" t="s">
        <v>11</v>
      </c>
      <c r="C17" s="3" t="s">
        <v>675</v>
      </c>
      <c r="D17" s="4">
        <v>25</v>
      </c>
      <c r="G17" s="3" t="s">
        <v>646</v>
      </c>
      <c r="H17" s="4">
        <f>SUM(D51)</f>
        <v>450</v>
      </c>
    </row>
    <row r="18" ht="13.5" customHeight="1" spans="1:8">
      <c r="A18" s="2">
        <v>42441</v>
      </c>
      <c r="B18" s="3" t="s">
        <v>11</v>
      </c>
      <c r="C18" s="3" t="s">
        <v>676</v>
      </c>
      <c r="D18" s="4">
        <v>25</v>
      </c>
      <c r="G18" s="3" t="s">
        <v>163</v>
      </c>
      <c r="H18" s="4">
        <f>0</f>
        <v>0</v>
      </c>
    </row>
    <row r="19" ht="13.5" customHeight="1" spans="1:8">
      <c r="A19" s="2">
        <v>42442</v>
      </c>
      <c r="B19" s="3" t="s">
        <v>11</v>
      </c>
      <c r="C19" s="3" t="s">
        <v>677</v>
      </c>
      <c r="D19" s="4">
        <v>50</v>
      </c>
      <c r="G19" s="3" t="s">
        <v>134</v>
      </c>
      <c r="H19" s="4">
        <f>SUM(D52:D53)</f>
        <v>36.8</v>
      </c>
    </row>
    <row r="20" ht="13.5" customHeight="1" spans="1:8">
      <c r="A20" s="2">
        <v>42430</v>
      </c>
      <c r="B20" s="3" t="s">
        <v>11</v>
      </c>
      <c r="C20" s="3" t="s">
        <v>60</v>
      </c>
      <c r="D20" s="4">
        <v>140</v>
      </c>
      <c r="G20" s="3" t="s">
        <v>34</v>
      </c>
      <c r="H20" s="4">
        <f>SUM(D54:D55)</f>
        <v>41.95</v>
      </c>
    </row>
    <row r="21" ht="13.5" customHeight="1" spans="1:8">
      <c r="A21" s="2">
        <v>42447</v>
      </c>
      <c r="B21" s="3" t="s">
        <v>11</v>
      </c>
      <c r="C21" s="3" t="s">
        <v>678</v>
      </c>
      <c r="D21" s="4">
        <v>22.7</v>
      </c>
      <c r="G21" s="3" t="s">
        <v>36</v>
      </c>
      <c r="H21" s="4">
        <f>SUM(D56:D62)</f>
        <v>1857.95</v>
      </c>
    </row>
    <row r="22" ht="13.5" customHeight="1" spans="1:8">
      <c r="A22" s="2">
        <v>42447</v>
      </c>
      <c r="B22" s="3" t="s">
        <v>11</v>
      </c>
      <c r="C22" s="3" t="s">
        <v>679</v>
      </c>
      <c r="D22" s="4">
        <v>102</v>
      </c>
      <c r="G22" s="3" t="s">
        <v>39</v>
      </c>
      <c r="H22" s="4">
        <f>SUM(D63:D66)</f>
        <v>262.9</v>
      </c>
    </row>
    <row r="23" ht="13.5" customHeight="1" spans="1:8">
      <c r="A23" s="2">
        <v>42451</v>
      </c>
      <c r="B23" s="3" t="s">
        <v>11</v>
      </c>
      <c r="C23" s="3" t="s">
        <v>537</v>
      </c>
      <c r="D23" s="4">
        <v>10.45</v>
      </c>
      <c r="G23" s="3" t="s">
        <v>375</v>
      </c>
      <c r="H23" s="4">
        <f>SUM(D70:D73)</f>
        <v>338</v>
      </c>
    </row>
    <row r="24" ht="13.5" customHeight="1" spans="1:4">
      <c r="A24" s="2">
        <v>42452</v>
      </c>
      <c r="B24" s="3" t="s">
        <v>11</v>
      </c>
      <c r="C24" s="3" t="s">
        <v>680</v>
      </c>
      <c r="D24" s="4">
        <v>37.3</v>
      </c>
    </row>
    <row r="25" ht="13.5" customHeight="1" spans="1:4">
      <c r="A25" s="2">
        <v>42460</v>
      </c>
      <c r="B25" s="3" t="s">
        <v>11</v>
      </c>
      <c r="C25" s="3" t="s">
        <v>681</v>
      </c>
      <c r="D25" s="4">
        <v>30.5</v>
      </c>
    </row>
    <row r="26" ht="13.5" customHeight="1" spans="1:4">
      <c r="A26" s="2">
        <v>42433</v>
      </c>
      <c r="B26" s="3" t="s">
        <v>68</v>
      </c>
      <c r="C26" s="3" t="s">
        <v>20</v>
      </c>
      <c r="D26" s="4">
        <v>10.5</v>
      </c>
    </row>
    <row r="27" ht="13.5" customHeight="1" spans="1:4">
      <c r="A27" s="2">
        <v>42441</v>
      </c>
      <c r="B27" s="3" t="s">
        <v>68</v>
      </c>
      <c r="C27" s="3" t="s">
        <v>196</v>
      </c>
      <c r="D27" s="4">
        <v>36.3</v>
      </c>
    </row>
    <row r="28" ht="13.5" customHeight="1" spans="1:4">
      <c r="A28" s="2">
        <v>42438</v>
      </c>
      <c r="B28" s="3" t="s">
        <v>68</v>
      </c>
      <c r="C28" s="3" t="s">
        <v>20</v>
      </c>
      <c r="D28" s="4">
        <v>75.3</v>
      </c>
    </row>
    <row r="29" ht="13.5" customHeight="1" spans="1:4">
      <c r="A29" s="2">
        <v>42432</v>
      </c>
      <c r="B29" s="3" t="s">
        <v>68</v>
      </c>
      <c r="C29" s="3" t="s">
        <v>122</v>
      </c>
      <c r="D29" s="4">
        <v>55.25</v>
      </c>
    </row>
    <row r="30" ht="13.5" customHeight="1" spans="1:4">
      <c r="A30" s="2">
        <v>42435</v>
      </c>
      <c r="B30" s="3" t="s">
        <v>68</v>
      </c>
      <c r="C30" s="3" t="s">
        <v>20</v>
      </c>
      <c r="D30" s="4">
        <v>50.6</v>
      </c>
    </row>
    <row r="31" ht="13.5" customHeight="1" spans="1:4">
      <c r="A31" s="2">
        <v>42435</v>
      </c>
      <c r="B31" s="3" t="s">
        <v>68</v>
      </c>
      <c r="C31" s="3" t="s">
        <v>122</v>
      </c>
      <c r="D31" s="4">
        <v>6.5</v>
      </c>
    </row>
    <row r="32" ht="13.5" customHeight="1" spans="1:4">
      <c r="A32" s="2">
        <v>42441</v>
      </c>
      <c r="B32" s="3" t="s">
        <v>68</v>
      </c>
      <c r="C32" s="3" t="s">
        <v>20</v>
      </c>
      <c r="D32" s="4">
        <v>141.05</v>
      </c>
    </row>
    <row r="33" ht="13.5" customHeight="1" spans="1:4">
      <c r="A33" s="2">
        <v>42446</v>
      </c>
      <c r="B33" s="3" t="s">
        <v>68</v>
      </c>
      <c r="C33" s="3" t="s">
        <v>20</v>
      </c>
      <c r="D33" s="4">
        <v>29.25</v>
      </c>
    </row>
    <row r="34" ht="13.5" customHeight="1" spans="1:4">
      <c r="A34" s="2">
        <v>42448</v>
      </c>
      <c r="B34" s="3" t="s">
        <v>68</v>
      </c>
      <c r="C34" s="3" t="s">
        <v>20</v>
      </c>
      <c r="D34" s="4">
        <v>92.3</v>
      </c>
    </row>
    <row r="35" ht="13.5" customHeight="1" spans="1:4">
      <c r="A35" s="2">
        <v>42455</v>
      </c>
      <c r="B35" s="3" t="s">
        <v>68</v>
      </c>
      <c r="C35" s="3" t="s">
        <v>20</v>
      </c>
      <c r="D35" s="4">
        <v>108.75</v>
      </c>
    </row>
    <row r="36" ht="13.5" customHeight="1" spans="1:4">
      <c r="A36" s="2">
        <v>42448</v>
      </c>
      <c r="B36" s="3" t="s">
        <v>68</v>
      </c>
      <c r="C36" s="3" t="s">
        <v>372</v>
      </c>
      <c r="D36" s="4">
        <v>26</v>
      </c>
    </row>
    <row r="37" ht="13.5" customHeight="1" spans="1:4">
      <c r="A37" s="2">
        <v>42458</v>
      </c>
      <c r="B37" s="3" t="s">
        <v>68</v>
      </c>
      <c r="C37" s="3" t="s">
        <v>23</v>
      </c>
      <c r="D37" s="4">
        <v>40.75</v>
      </c>
    </row>
    <row r="38" ht="13.5" customHeight="1" spans="1:4">
      <c r="A38" s="2">
        <v>42457</v>
      </c>
      <c r="B38" s="3" t="s">
        <v>68</v>
      </c>
      <c r="C38" s="3" t="s">
        <v>20</v>
      </c>
      <c r="D38" s="4">
        <v>41.7</v>
      </c>
    </row>
    <row r="39" ht="13.5" customHeight="1" spans="1:4">
      <c r="A39" s="2">
        <v>42439</v>
      </c>
      <c r="B39" s="3" t="s">
        <v>394</v>
      </c>
      <c r="C39" s="3" t="s">
        <v>83</v>
      </c>
      <c r="D39" s="4">
        <v>68.64</v>
      </c>
    </row>
    <row r="40" ht="13.5" customHeight="1" spans="1:4">
      <c r="A40" s="2">
        <v>42433</v>
      </c>
      <c r="B40" s="3" t="s">
        <v>197</v>
      </c>
      <c r="C40" s="3" t="s">
        <v>394</v>
      </c>
      <c r="D40" s="4">
        <v>16.55</v>
      </c>
    </row>
    <row r="41" ht="13.5" customHeight="1" spans="1:4">
      <c r="A41" s="2">
        <v>42440</v>
      </c>
      <c r="B41" s="3" t="s">
        <v>197</v>
      </c>
      <c r="C41" s="3" t="s">
        <v>394</v>
      </c>
      <c r="D41" s="4">
        <v>27.82</v>
      </c>
    </row>
    <row r="42" ht="13.5" customHeight="1" spans="1:4">
      <c r="A42" s="2">
        <v>42446</v>
      </c>
      <c r="B42" s="3" t="s">
        <v>197</v>
      </c>
      <c r="C42" s="3" t="s">
        <v>682</v>
      </c>
      <c r="D42" s="4">
        <v>22.4</v>
      </c>
    </row>
    <row r="43" ht="13.5" customHeight="1" spans="1:4">
      <c r="A43" s="2">
        <v>42434</v>
      </c>
      <c r="B43" s="3" t="s">
        <v>197</v>
      </c>
      <c r="C43" s="3" t="s">
        <v>612</v>
      </c>
      <c r="D43" s="4">
        <v>14.95</v>
      </c>
    </row>
    <row r="44" ht="13.5" customHeight="1" spans="1:4">
      <c r="A44" s="2">
        <v>42446</v>
      </c>
      <c r="B44" s="3" t="s">
        <v>197</v>
      </c>
      <c r="C44" s="3" t="s">
        <v>394</v>
      </c>
      <c r="D44" s="4">
        <v>11.8</v>
      </c>
    </row>
    <row r="45" ht="13.5" customHeight="1" spans="1:4">
      <c r="A45" s="2">
        <v>42430</v>
      </c>
      <c r="B45" s="3" t="s">
        <v>125</v>
      </c>
      <c r="C45" s="3" t="s">
        <v>640</v>
      </c>
      <c r="D45" s="4">
        <v>60</v>
      </c>
    </row>
    <row r="46" ht="13.5" customHeight="1" spans="1:4">
      <c r="A46" s="2">
        <v>42430</v>
      </c>
      <c r="B46" s="3" t="s">
        <v>125</v>
      </c>
      <c r="C46" s="3" t="s">
        <v>641</v>
      </c>
      <c r="D46" s="4">
        <v>600</v>
      </c>
    </row>
    <row r="47" ht="13.5" customHeight="1" spans="1:4">
      <c r="A47" s="2">
        <v>42430</v>
      </c>
      <c r="B47" s="3" t="s">
        <v>125</v>
      </c>
      <c r="C47" s="3" t="s">
        <v>509</v>
      </c>
      <c r="D47" s="4">
        <v>55.5</v>
      </c>
    </row>
    <row r="48" ht="13.5" customHeight="1" spans="1:4">
      <c r="A48" s="2">
        <v>42447</v>
      </c>
      <c r="B48" s="3" t="s">
        <v>125</v>
      </c>
      <c r="C48" s="3" t="s">
        <v>683</v>
      </c>
      <c r="D48" s="4">
        <v>50</v>
      </c>
    </row>
    <row r="49" ht="13.5" customHeight="1" spans="1:4">
      <c r="A49" s="2">
        <v>42430</v>
      </c>
      <c r="B49" s="3" t="s">
        <v>644</v>
      </c>
      <c r="C49" s="3" t="s">
        <v>645</v>
      </c>
      <c r="D49" s="4">
        <v>750</v>
      </c>
    </row>
    <row r="50" ht="13.5" customHeight="1" spans="1:4">
      <c r="A50" s="2">
        <v>42430</v>
      </c>
      <c r="B50" s="3" t="s">
        <v>644</v>
      </c>
      <c r="C50" s="3" t="s">
        <v>684</v>
      </c>
      <c r="D50" s="4">
        <v>300</v>
      </c>
    </row>
    <row r="51" ht="13.5" customHeight="1" spans="1:4">
      <c r="A51" s="2">
        <v>42430</v>
      </c>
      <c r="B51" s="3" t="s">
        <v>646</v>
      </c>
      <c r="C51" s="3" t="s">
        <v>647</v>
      </c>
      <c r="D51" s="4">
        <v>450</v>
      </c>
    </row>
    <row r="52" ht="13.5" customHeight="1" spans="1:4">
      <c r="A52" s="2">
        <v>42441</v>
      </c>
      <c r="B52" s="3" t="s">
        <v>134</v>
      </c>
      <c r="C52" s="3" t="s">
        <v>25</v>
      </c>
      <c r="D52" s="4">
        <v>16.9</v>
      </c>
    </row>
    <row r="53" ht="13.5" customHeight="1" spans="1:4">
      <c r="A53" s="2">
        <v>42446</v>
      </c>
      <c r="B53" s="3" t="s">
        <v>134</v>
      </c>
      <c r="C53" s="3" t="s">
        <v>685</v>
      </c>
      <c r="D53" s="4">
        <v>19.9</v>
      </c>
    </row>
    <row r="54" ht="13.5" customHeight="1" spans="1:4">
      <c r="A54" s="2">
        <v>42448</v>
      </c>
      <c r="B54" s="3" t="s">
        <v>34</v>
      </c>
      <c r="C54" s="3" t="s">
        <v>81</v>
      </c>
      <c r="D54" s="4">
        <v>36.2</v>
      </c>
    </row>
    <row r="55" ht="13.5" customHeight="1" spans="1:4">
      <c r="A55" s="2">
        <v>42460</v>
      </c>
      <c r="B55" s="3" t="s">
        <v>34</v>
      </c>
      <c r="C55" s="3" t="s">
        <v>81</v>
      </c>
      <c r="D55" s="4">
        <v>5.75</v>
      </c>
    </row>
    <row r="56" ht="13.5" customHeight="1" spans="1:4">
      <c r="A56" s="2">
        <v>42430</v>
      </c>
      <c r="B56" s="3" t="s">
        <v>36</v>
      </c>
      <c r="C56" s="3" t="s">
        <v>37</v>
      </c>
      <c r="D56" s="4">
        <v>600</v>
      </c>
    </row>
    <row r="57" ht="13.5" customHeight="1" spans="1:4">
      <c r="A57" s="2">
        <v>42430</v>
      </c>
      <c r="B57" s="3" t="s">
        <v>36</v>
      </c>
      <c r="C57" s="3" t="s">
        <v>38</v>
      </c>
      <c r="D57" s="4">
        <v>400</v>
      </c>
    </row>
    <row r="58" ht="13.5" customHeight="1" spans="1:4">
      <c r="A58" s="2">
        <v>42433</v>
      </c>
      <c r="B58" s="3" t="s">
        <v>36</v>
      </c>
      <c r="C58" s="3" t="s">
        <v>686</v>
      </c>
      <c r="D58" s="4">
        <v>12.6</v>
      </c>
    </row>
    <row r="59" ht="13.5" customHeight="1" spans="1:4">
      <c r="A59" s="2">
        <v>42434</v>
      </c>
      <c r="B59" s="3" t="s">
        <v>36</v>
      </c>
      <c r="C59" s="3" t="s">
        <v>687</v>
      </c>
      <c r="D59" s="4">
        <v>96.95</v>
      </c>
    </row>
    <row r="60" ht="13.5" customHeight="1" spans="1:4">
      <c r="A60" s="2">
        <v>42435</v>
      </c>
      <c r="B60" s="3" t="s">
        <v>36</v>
      </c>
      <c r="C60" s="3" t="s">
        <v>688</v>
      </c>
      <c r="D60" s="4">
        <v>486</v>
      </c>
    </row>
    <row r="61" ht="13.5" customHeight="1" spans="1:4">
      <c r="A61" s="2">
        <v>42435</v>
      </c>
      <c r="B61" s="3" t="s">
        <v>36</v>
      </c>
      <c r="C61" s="3" t="s">
        <v>689</v>
      </c>
      <c r="D61" s="4">
        <v>252</v>
      </c>
    </row>
    <row r="62" ht="13.5" customHeight="1" spans="1:4">
      <c r="A62" s="2">
        <v>42449</v>
      </c>
      <c r="B62" s="3" t="s">
        <v>36</v>
      </c>
      <c r="C62" s="3" t="s">
        <v>690</v>
      </c>
      <c r="D62" s="4">
        <v>10.4</v>
      </c>
    </row>
    <row r="63" ht="13.5" customHeight="1" spans="1:4">
      <c r="A63" s="2">
        <v>42430</v>
      </c>
      <c r="B63" s="3" t="s">
        <v>39</v>
      </c>
      <c r="C63" s="3" t="s">
        <v>42</v>
      </c>
      <c r="D63" s="4">
        <v>90</v>
      </c>
    </row>
    <row r="64" ht="13.5" customHeight="1" spans="1:4">
      <c r="A64" s="2">
        <v>42440</v>
      </c>
      <c r="B64" s="3" t="s">
        <v>39</v>
      </c>
      <c r="C64" s="3" t="s">
        <v>140</v>
      </c>
      <c r="D64" s="4">
        <v>50</v>
      </c>
    </row>
    <row r="65" ht="13.5" customHeight="1" spans="1:4">
      <c r="A65" s="2">
        <v>42457</v>
      </c>
      <c r="B65" s="3" t="s">
        <v>39</v>
      </c>
      <c r="C65" s="3" t="s">
        <v>140</v>
      </c>
      <c r="D65" s="4">
        <v>50</v>
      </c>
    </row>
    <row r="66" ht="13.5" customHeight="1" spans="1:4">
      <c r="A66" s="2">
        <v>42449</v>
      </c>
      <c r="B66" s="3" t="s">
        <v>39</v>
      </c>
      <c r="C66" s="3" t="s">
        <v>83</v>
      </c>
      <c r="D66" s="4">
        <v>72.9</v>
      </c>
    </row>
    <row r="67" ht="13.5" customHeight="1" spans="1:4">
      <c r="A67" s="2">
        <v>42442</v>
      </c>
      <c r="B67" s="3" t="s">
        <v>375</v>
      </c>
      <c r="C67" s="3" t="s">
        <v>691</v>
      </c>
      <c r="D67" s="4">
        <v>104.47</v>
      </c>
    </row>
    <row r="68" ht="13.5" customHeight="1" spans="1:4">
      <c r="A68" s="2">
        <v>42444</v>
      </c>
      <c r="B68" s="3" t="s">
        <v>294</v>
      </c>
      <c r="C68" s="3" t="s">
        <v>526</v>
      </c>
      <c r="D68" s="4">
        <v>262.15</v>
      </c>
    </row>
    <row r="69" ht="13.5" customHeight="1" spans="1:4">
      <c r="A69" s="2">
        <v>42447</v>
      </c>
      <c r="B69" s="3" t="s">
        <v>125</v>
      </c>
      <c r="C69" s="3" t="s">
        <v>692</v>
      </c>
      <c r="D69" s="4">
        <v>250</v>
      </c>
    </row>
    <row r="70" ht="13.5" customHeight="1" spans="1:4">
      <c r="A70" s="2">
        <v>42265</v>
      </c>
      <c r="B70" s="3" t="s">
        <v>375</v>
      </c>
      <c r="C70" s="3" t="s">
        <v>547</v>
      </c>
      <c r="D70" s="4">
        <v>200</v>
      </c>
    </row>
    <row r="71" ht="13.5" customHeight="1" spans="1:4">
      <c r="A71" s="2">
        <v>42266</v>
      </c>
      <c r="B71" s="3" t="s">
        <v>375</v>
      </c>
      <c r="C71" s="3" t="s">
        <v>548</v>
      </c>
      <c r="D71" s="4">
        <v>44</v>
      </c>
    </row>
    <row r="72" ht="13.5" customHeight="1" spans="1:4">
      <c r="A72" s="2">
        <v>42267</v>
      </c>
      <c r="B72" s="3" t="s">
        <v>375</v>
      </c>
      <c r="C72" s="3" t="s">
        <v>549</v>
      </c>
      <c r="D72" s="4">
        <v>44</v>
      </c>
    </row>
    <row r="73" ht="13.5" customHeight="1" spans="1:4">
      <c r="A73" s="2">
        <v>42268</v>
      </c>
      <c r="B73" s="3" t="s">
        <v>375</v>
      </c>
      <c r="C73" s="3" t="s">
        <v>550</v>
      </c>
      <c r="D73" s="4">
        <v>50</v>
      </c>
    </row>
    <row r="74" ht="13.5" customHeight="1" spans="1:4">
      <c r="A74" s="2"/>
      <c r="D74" s="4"/>
    </row>
    <row r="75" ht="13.5" customHeight="1" spans="1:4">
      <c r="A75" s="2"/>
      <c r="D75" s="4"/>
    </row>
    <row r="76" ht="13.5" customHeight="1" spans="1:4">
      <c r="A76" s="2"/>
      <c r="D76" s="4"/>
    </row>
    <row r="77" ht="13.5" customHeight="1" spans="1:4">
      <c r="A77" s="2"/>
      <c r="D77" s="4"/>
    </row>
    <row r="78" ht="13.5" customHeight="1" spans="1:4">
      <c r="A78" s="2"/>
      <c r="D78" s="4"/>
    </row>
    <row r="79" ht="13.5" customHeight="1" spans="1:4">
      <c r="A79" s="2"/>
      <c r="D79" s="4"/>
    </row>
    <row r="80" ht="13.5" customHeight="1" spans="1:4">
      <c r="A80" s="2"/>
      <c r="D80" s="4"/>
    </row>
    <row r="81" ht="13.5" customHeight="1" spans="1:4">
      <c r="A81" s="2"/>
      <c r="D81" s="4"/>
    </row>
    <row r="82" ht="13.5" customHeight="1" spans="1:4">
      <c r="A82" s="2"/>
      <c r="D82" s="4"/>
    </row>
    <row r="83" ht="13.5" customHeight="1" spans="1:4">
      <c r="A83" s="2"/>
      <c r="D83" s="4"/>
    </row>
    <row r="84" ht="13.5" customHeight="1" spans="1:4">
      <c r="A84" s="2"/>
      <c r="D84" s="4"/>
    </row>
    <row r="85" ht="13.5" customHeight="1" spans="1:4">
      <c r="A85" s="2"/>
      <c r="D85" s="4"/>
    </row>
    <row r="86" ht="13.5" customHeight="1" spans="1:4">
      <c r="A86" s="2"/>
      <c r="D86" s="4"/>
    </row>
    <row r="87" ht="13.5" customHeight="1" spans="1:4">
      <c r="A87" s="2"/>
      <c r="D87" s="4"/>
    </row>
    <row r="88" ht="13.5" customHeight="1" spans="1:4">
      <c r="A88" s="2"/>
      <c r="D88" s="4"/>
    </row>
    <row r="89" ht="13.5" customHeight="1" spans="1:4">
      <c r="A89" s="2"/>
      <c r="D89" s="4"/>
    </row>
    <row r="90" ht="13.5" customHeight="1" spans="1:4">
      <c r="A90" s="2"/>
      <c r="D90" s="4"/>
    </row>
    <row r="91" ht="13.5" customHeight="1" spans="1:4">
      <c r="A91" s="2"/>
      <c r="D91" s="4"/>
    </row>
    <row r="92" ht="13.5" customHeight="1" spans="1:4">
      <c r="A92" s="2"/>
      <c r="D92" s="4"/>
    </row>
    <row r="93" ht="13.5" customHeight="1" spans="1:4">
      <c r="A93" s="21"/>
      <c r="D93" s="4">
        <f>SUM(D2:D91)</f>
        <v>8462.51</v>
      </c>
    </row>
    <row r="94" ht="13.5" customHeight="1" spans="1:1">
      <c r="A94" s="21"/>
    </row>
    <row r="95" ht="13.5" customHeight="1" spans="1:1">
      <c r="A95" s="21"/>
    </row>
    <row r="96" ht="13.5" customHeight="1" spans="1:1">
      <c r="A96" s="21"/>
    </row>
    <row r="97" ht="13.5" customHeight="1" spans="1:1">
      <c r="A97" s="21"/>
    </row>
    <row r="98" ht="13.5" customHeight="1" spans="1:1">
      <c r="A98" s="21"/>
    </row>
    <row r="99" ht="13.5" customHeight="1" spans="1:1">
      <c r="A99" s="21"/>
    </row>
    <row r="100" ht="13.5" customHeight="1" spans="1:1">
      <c r="A100" s="21"/>
    </row>
    <row r="101" ht="13.5" customHeight="1" spans="1:1">
      <c r="A101" s="21"/>
    </row>
    <row r="102" ht="13.5" customHeight="1" spans="1:1">
      <c r="A102" s="21"/>
    </row>
    <row r="103" ht="13.5" customHeight="1" spans="1:1">
      <c r="A103" s="21"/>
    </row>
    <row r="104" ht="13.5" customHeight="1" spans="1:1">
      <c r="A104" s="21"/>
    </row>
    <row r="105" ht="13.5" customHeight="1" spans="1:1">
      <c r="A105" s="21"/>
    </row>
    <row r="106" ht="13.5" customHeight="1" spans="1:1">
      <c r="A106" s="21"/>
    </row>
    <row r="107" ht="13.5" customHeight="1" spans="1:1">
      <c r="A107" s="21"/>
    </row>
    <row r="108" ht="13.5" customHeight="1" spans="1:1">
      <c r="A108" s="21"/>
    </row>
    <row r="109" ht="13.5" customHeight="1" spans="1:1">
      <c r="A109" s="21"/>
    </row>
    <row r="110" ht="13.5" customHeight="1" spans="1:1">
      <c r="A110" s="21"/>
    </row>
    <row r="111" ht="13.5" customHeight="1" spans="1:1">
      <c r="A111" s="21"/>
    </row>
    <row r="112" ht="13.5" customHeight="1" spans="1:1">
      <c r="A112" s="21"/>
    </row>
    <row r="113" ht="13.5" customHeight="1" spans="1:1">
      <c r="A113" s="21"/>
    </row>
    <row r="114" ht="13.5" customHeight="1" spans="1:1">
      <c r="A114" s="21"/>
    </row>
    <row r="115" ht="13.5" customHeight="1" spans="1:1">
      <c r="A115" s="21"/>
    </row>
    <row r="116" ht="13.5" customHeight="1" spans="1:1">
      <c r="A116" s="21"/>
    </row>
    <row r="117" ht="13.5" customHeight="1" spans="1:1">
      <c r="A117" s="21"/>
    </row>
    <row r="118" ht="13.5" customHeight="1" spans="1:1">
      <c r="A118" s="21"/>
    </row>
    <row r="119" ht="13.5" customHeight="1" spans="1:1">
      <c r="A119" s="21"/>
    </row>
    <row r="120" ht="13.5" customHeight="1" spans="1:1">
      <c r="A120" s="21"/>
    </row>
    <row r="121" ht="13.5" customHeight="1" spans="1:1">
      <c r="A121" s="21"/>
    </row>
    <row r="122" ht="13.5" customHeight="1" spans="1:1">
      <c r="A122" s="21"/>
    </row>
    <row r="123" ht="13.5" customHeight="1" spans="1:1">
      <c r="A123" s="21"/>
    </row>
    <row r="124" ht="13.5" customHeight="1" spans="1:1">
      <c r="A124" s="21"/>
    </row>
    <row r="125" ht="13.5" customHeight="1" spans="1:1">
      <c r="A125" s="21"/>
    </row>
    <row r="126" ht="13.5" customHeight="1" spans="1:1">
      <c r="A126" s="21"/>
    </row>
    <row r="127" ht="13.5" customHeight="1" spans="1:1">
      <c r="A127" s="21"/>
    </row>
    <row r="128" ht="13.5" customHeight="1" spans="1:1">
      <c r="A128" s="21"/>
    </row>
    <row r="129" ht="13.5" customHeight="1" spans="1:1">
      <c r="A129" s="21"/>
    </row>
    <row r="130" ht="13.5" customHeight="1" spans="1:1">
      <c r="A130" s="21"/>
    </row>
    <row r="131" ht="13.5" customHeight="1" spans="1:1">
      <c r="A131" s="21"/>
    </row>
    <row r="132" ht="13.5" customHeight="1" spans="1:1">
      <c r="A132" s="21"/>
    </row>
    <row r="133" ht="13.5" customHeight="1" spans="1:1">
      <c r="A133" s="21"/>
    </row>
    <row r="134" ht="13.5" customHeight="1" spans="1:1">
      <c r="A134" s="21"/>
    </row>
    <row r="135" ht="13.5" customHeight="1" spans="1:1">
      <c r="A135" s="21"/>
    </row>
    <row r="136" ht="13.5" customHeight="1" spans="1:1">
      <c r="A136" s="21"/>
    </row>
    <row r="137" ht="13.5" customHeight="1" spans="1:1">
      <c r="A137" s="21"/>
    </row>
    <row r="138" ht="13.5" customHeight="1" spans="1:1">
      <c r="A138" s="21"/>
    </row>
    <row r="139" ht="13.5" customHeight="1" spans="1:1">
      <c r="A139" s="21"/>
    </row>
    <row r="140" ht="13.5" customHeight="1" spans="1:1">
      <c r="A140" s="21"/>
    </row>
    <row r="141" ht="13.5" customHeight="1" spans="1:1">
      <c r="A141" s="21"/>
    </row>
    <row r="142" ht="13.5" customHeight="1" spans="1:1">
      <c r="A142" s="21"/>
    </row>
    <row r="143" ht="13.5" customHeight="1" spans="1:1">
      <c r="A143" s="21"/>
    </row>
    <row r="144" ht="13.5" customHeight="1" spans="1:1">
      <c r="A144" s="21"/>
    </row>
    <row r="145" ht="13.5" customHeight="1" spans="1:1">
      <c r="A145" s="21"/>
    </row>
    <row r="146" ht="13.5" customHeight="1" spans="1:1">
      <c r="A146" s="21"/>
    </row>
    <row r="147" ht="13.5" customHeight="1" spans="1:1">
      <c r="A147" s="21"/>
    </row>
    <row r="148" ht="13.5" customHeight="1" spans="1:1">
      <c r="A148" s="21"/>
    </row>
    <row r="149" ht="13.5" customHeight="1" spans="1:1">
      <c r="A149" s="21"/>
    </row>
    <row r="150" ht="13.5" customHeight="1" spans="1:1">
      <c r="A150" s="21"/>
    </row>
    <row r="151" ht="13.5" customHeight="1" spans="1:1">
      <c r="A151" s="21"/>
    </row>
    <row r="152" ht="13.5" customHeight="1" spans="1:1">
      <c r="A152" s="21"/>
    </row>
    <row r="153" ht="13.5" customHeight="1" spans="1:1">
      <c r="A153" s="21"/>
    </row>
    <row r="154" ht="13.5" customHeight="1" spans="1:1">
      <c r="A154" s="21"/>
    </row>
    <row r="155" ht="13.5" customHeight="1" spans="1:1">
      <c r="A155" s="21"/>
    </row>
    <row r="156" ht="13.5" customHeight="1" spans="1:1">
      <c r="A156" s="21"/>
    </row>
    <row r="157" ht="13.5" customHeight="1" spans="1:1">
      <c r="A157" s="21"/>
    </row>
    <row r="158" ht="13.5" customHeight="1" spans="1:1">
      <c r="A158" s="21"/>
    </row>
    <row r="159" ht="13.5" customHeight="1" spans="1:1">
      <c r="A159" s="21"/>
    </row>
    <row r="160" ht="13.5" customHeight="1" spans="1:1">
      <c r="A160" s="21"/>
    </row>
    <row r="161" ht="13.5" customHeight="1" spans="1:1">
      <c r="A161" s="21"/>
    </row>
    <row r="162" ht="13.5" customHeight="1" spans="1:1">
      <c r="A162" s="21"/>
    </row>
    <row r="163" ht="13.5" customHeight="1" spans="1:1">
      <c r="A163" s="21"/>
    </row>
    <row r="164" ht="13.5" customHeight="1" spans="1:1">
      <c r="A164" s="21"/>
    </row>
    <row r="165" ht="13.5" customHeight="1" spans="1:1">
      <c r="A165" s="21"/>
    </row>
    <row r="166" ht="13.5" customHeight="1" spans="1:1">
      <c r="A166" s="21"/>
    </row>
    <row r="167" ht="13.5" customHeight="1" spans="1:1">
      <c r="A167" s="21"/>
    </row>
    <row r="168" ht="13.5" customHeight="1" spans="1:1">
      <c r="A168" s="21"/>
    </row>
    <row r="169" ht="13.5" customHeight="1" spans="1:1">
      <c r="A169" s="21"/>
    </row>
    <row r="170" ht="13.5" customHeight="1" spans="1:1">
      <c r="A170" s="21"/>
    </row>
    <row r="171" ht="13.5" customHeight="1" spans="1:1">
      <c r="A171" s="21"/>
    </row>
    <row r="172" ht="13.5" customHeight="1" spans="1:1">
      <c r="A172" s="21"/>
    </row>
    <row r="173" ht="13.5" customHeight="1" spans="1:1">
      <c r="A173" s="21"/>
    </row>
    <row r="174" ht="13.5" customHeight="1" spans="1:1">
      <c r="A174" s="21"/>
    </row>
    <row r="175" ht="13.5" customHeight="1" spans="1:1">
      <c r="A175" s="21"/>
    </row>
    <row r="176" ht="13.5" customHeight="1" spans="1:1">
      <c r="A176" s="21"/>
    </row>
    <row r="177" ht="13.5" customHeight="1" spans="1:1">
      <c r="A177" s="21"/>
    </row>
    <row r="178" ht="13.5" customHeight="1" spans="1:1">
      <c r="A178" s="21"/>
    </row>
    <row r="179" ht="13.5" customHeight="1" spans="1:1">
      <c r="A179" s="21"/>
    </row>
    <row r="180" ht="13.5" customHeight="1" spans="1:1">
      <c r="A180" s="21"/>
    </row>
    <row r="181" ht="13.5" customHeight="1" spans="1:1">
      <c r="A181" s="21"/>
    </row>
    <row r="182" ht="13.5" customHeight="1" spans="1:1">
      <c r="A182" s="21"/>
    </row>
    <row r="183" ht="13.5" customHeight="1" spans="1:1">
      <c r="A183" s="21"/>
    </row>
    <row r="184" ht="13.5" customHeight="1" spans="1:1">
      <c r="A184" s="21"/>
    </row>
    <row r="185" ht="13.5" customHeight="1" spans="1:1">
      <c r="A185" s="21"/>
    </row>
    <row r="186" ht="13.5" customHeight="1" spans="1:1">
      <c r="A186" s="21"/>
    </row>
    <row r="187" ht="13.5" customHeight="1" spans="1:1">
      <c r="A187" s="21"/>
    </row>
    <row r="188" ht="13.5" customHeight="1" spans="1:1">
      <c r="A188" s="21"/>
    </row>
    <row r="189" ht="13.5" customHeight="1" spans="1:1">
      <c r="A189" s="21"/>
    </row>
    <row r="190" ht="13.5" customHeight="1" spans="1:1">
      <c r="A190" s="21"/>
    </row>
    <row r="191" ht="13.5" customHeight="1" spans="1:1">
      <c r="A191" s="21"/>
    </row>
    <row r="192" ht="13.5" customHeight="1" spans="1:1">
      <c r="A192" s="21"/>
    </row>
    <row r="193" ht="13.5" customHeight="1" spans="1:1">
      <c r="A193" s="21"/>
    </row>
    <row r="194" ht="13.5" customHeight="1" spans="1:1">
      <c r="A194" s="21"/>
    </row>
    <row r="195" ht="13.5" customHeight="1" spans="1:1">
      <c r="A195" s="21"/>
    </row>
    <row r="196" ht="13.5" customHeight="1" spans="1:1">
      <c r="A196" s="21"/>
    </row>
    <row r="197" ht="13.5" customHeight="1" spans="1:1">
      <c r="A197" s="21"/>
    </row>
    <row r="198" ht="13.5" customHeight="1" spans="1:1">
      <c r="A198" s="21"/>
    </row>
    <row r="199" ht="13.5" customHeight="1" spans="1:1">
      <c r="A199" s="21"/>
    </row>
    <row r="200" ht="13.5" customHeight="1" spans="1:1">
      <c r="A200" s="21"/>
    </row>
    <row r="201" ht="13.5" customHeight="1" spans="1:1">
      <c r="A201" s="21"/>
    </row>
    <row r="202" ht="13.5" customHeight="1" spans="1:1">
      <c r="A202" s="21"/>
    </row>
    <row r="203" ht="13.5" customHeight="1" spans="1:1">
      <c r="A203" s="21"/>
    </row>
    <row r="204" ht="13.5" customHeight="1" spans="1:1">
      <c r="A204" s="21"/>
    </row>
    <row r="205" ht="13.5" customHeight="1" spans="1:1">
      <c r="A205" s="21"/>
    </row>
    <row r="206" ht="13.5" customHeight="1" spans="1:1">
      <c r="A206" s="21"/>
    </row>
    <row r="207" ht="13.5" customHeight="1" spans="1:1">
      <c r="A207" s="21"/>
    </row>
    <row r="208" ht="13.5" customHeight="1" spans="1:1">
      <c r="A208" s="21"/>
    </row>
    <row r="209" ht="13.5" customHeight="1" spans="1:1">
      <c r="A209" s="21"/>
    </row>
    <row r="210" ht="13.5" customHeight="1" spans="1:1">
      <c r="A210" s="21"/>
    </row>
    <row r="211" ht="13.5" customHeight="1" spans="1:1">
      <c r="A211" s="21"/>
    </row>
    <row r="212" ht="13.5" customHeight="1" spans="1:1">
      <c r="A212" s="21"/>
    </row>
    <row r="213" ht="13.5" customHeight="1" spans="1:1">
      <c r="A213" s="21"/>
    </row>
    <row r="214" ht="13.5" customHeight="1" spans="1:1">
      <c r="A214" s="21"/>
    </row>
    <row r="215" ht="13.5" customHeight="1" spans="1:1">
      <c r="A215" s="21"/>
    </row>
    <row r="216" ht="13.5" customHeight="1" spans="1:1">
      <c r="A216" s="21"/>
    </row>
    <row r="217" ht="13.5" customHeight="1" spans="1:1">
      <c r="A217" s="21"/>
    </row>
    <row r="218" ht="13.5" customHeight="1" spans="1:1">
      <c r="A218" s="21"/>
    </row>
    <row r="219" ht="13.5" customHeight="1" spans="1:1">
      <c r="A219" s="21"/>
    </row>
    <row r="220" ht="13.5" customHeight="1" spans="1:1">
      <c r="A220" s="21"/>
    </row>
    <row r="221" ht="13.5" customHeight="1" spans="1:1">
      <c r="A221" s="21"/>
    </row>
    <row r="222" ht="13.5" customHeight="1" spans="1:1">
      <c r="A222" s="21"/>
    </row>
    <row r="223" ht="13.5" customHeight="1" spans="1:1">
      <c r="A223" s="21"/>
    </row>
    <row r="224" ht="13.5" customHeight="1" spans="1:1">
      <c r="A224" s="21"/>
    </row>
    <row r="225" ht="13.5" customHeight="1" spans="1:1">
      <c r="A225" s="21"/>
    </row>
    <row r="226" ht="13.5" customHeight="1" spans="1:1">
      <c r="A226" s="21"/>
    </row>
    <row r="227" ht="13.5" customHeight="1" spans="1:1">
      <c r="A227" s="21"/>
    </row>
    <row r="228" ht="13.5" customHeight="1" spans="1:1">
      <c r="A228" s="21"/>
    </row>
    <row r="229" ht="13.5" customHeight="1" spans="1:1">
      <c r="A229" s="21"/>
    </row>
    <row r="230" ht="13.5" customHeight="1" spans="1:1">
      <c r="A230" s="21"/>
    </row>
    <row r="231" ht="13.5" customHeight="1" spans="1:1">
      <c r="A231" s="21"/>
    </row>
    <row r="232" ht="13.5" customHeight="1" spans="1:1">
      <c r="A232" s="21"/>
    </row>
    <row r="233" ht="13.5" customHeight="1" spans="1:1">
      <c r="A233" s="21"/>
    </row>
    <row r="234" ht="13.5" customHeight="1" spans="1:1">
      <c r="A234" s="21"/>
    </row>
    <row r="235" ht="13.5" customHeight="1" spans="1:1">
      <c r="A235" s="21"/>
    </row>
    <row r="236" ht="13.5" customHeight="1" spans="1:1">
      <c r="A236" s="21"/>
    </row>
    <row r="237" ht="13.5" customHeight="1" spans="1:1">
      <c r="A237" s="21"/>
    </row>
    <row r="238" ht="13.5" customHeight="1" spans="1:1">
      <c r="A238" s="21"/>
    </row>
    <row r="239" ht="13.5" customHeight="1" spans="1:1">
      <c r="A239" s="21"/>
    </row>
    <row r="240" ht="13.5" customHeight="1" spans="1:1">
      <c r="A240" s="21"/>
    </row>
    <row r="241" ht="13.5" customHeight="1" spans="1:1">
      <c r="A241" s="21"/>
    </row>
    <row r="242" ht="13.5" customHeight="1" spans="1:1">
      <c r="A242" s="21"/>
    </row>
    <row r="243" ht="13.5" customHeight="1" spans="1:1">
      <c r="A243" s="21"/>
    </row>
    <row r="244" ht="13.5" customHeight="1" spans="1:1">
      <c r="A244" s="21"/>
    </row>
    <row r="245" ht="13.5" customHeight="1" spans="1:1">
      <c r="A245" s="21"/>
    </row>
    <row r="246" ht="13.5" customHeight="1" spans="1:1">
      <c r="A246" s="21"/>
    </row>
    <row r="247" ht="13.5" customHeight="1" spans="1:1">
      <c r="A247" s="21"/>
    </row>
    <row r="248" ht="13.5" customHeight="1" spans="1:1">
      <c r="A248" s="21"/>
    </row>
    <row r="249" ht="13.5" customHeight="1" spans="1:1">
      <c r="A249" s="21"/>
    </row>
    <row r="250" ht="13.5" customHeight="1" spans="1:1">
      <c r="A250" s="21"/>
    </row>
    <row r="251" ht="13.5" customHeight="1" spans="1:1">
      <c r="A251" s="21"/>
    </row>
    <row r="252" ht="13.5" customHeight="1" spans="1:1">
      <c r="A252" s="21"/>
    </row>
    <row r="253" ht="13.5" customHeight="1" spans="1:1">
      <c r="A253" s="21"/>
    </row>
    <row r="254" ht="13.5" customHeight="1" spans="1:1">
      <c r="A254" s="21"/>
    </row>
    <row r="255" ht="13.5" customHeight="1" spans="1:1">
      <c r="A255" s="21"/>
    </row>
    <row r="256" ht="13.5" customHeight="1" spans="1:1">
      <c r="A256" s="21"/>
    </row>
    <row r="257" ht="13.5" customHeight="1" spans="1:1">
      <c r="A257" s="21"/>
    </row>
    <row r="258" ht="13.5" customHeight="1" spans="1:1">
      <c r="A258" s="21"/>
    </row>
    <row r="259" ht="13.5" customHeight="1" spans="1:1">
      <c r="A259" s="21"/>
    </row>
    <row r="260" ht="13.5" customHeight="1" spans="1:1">
      <c r="A260" s="21"/>
    </row>
    <row r="261" ht="13.5" customHeight="1" spans="1:1">
      <c r="A261" s="21"/>
    </row>
    <row r="262" ht="13.5" customHeight="1" spans="1:1">
      <c r="A262" s="21"/>
    </row>
    <row r="263" ht="13.5" customHeight="1" spans="1:1">
      <c r="A263" s="21"/>
    </row>
    <row r="264" ht="13.5" customHeight="1" spans="1:1">
      <c r="A264" s="21"/>
    </row>
    <row r="265" ht="13.5" customHeight="1" spans="1:1">
      <c r="A265" s="21"/>
    </row>
    <row r="266" ht="13.5" customHeight="1" spans="1:1">
      <c r="A266" s="21"/>
    </row>
    <row r="267" ht="13.5" customHeight="1" spans="1:1">
      <c r="A267" s="21"/>
    </row>
    <row r="268" ht="13.5" customHeight="1" spans="1:1">
      <c r="A268" s="21"/>
    </row>
    <row r="269" ht="13.5" customHeight="1" spans="1:1">
      <c r="A269" s="21"/>
    </row>
    <row r="270" ht="13.5" customHeight="1" spans="1:1">
      <c r="A270" s="21"/>
    </row>
    <row r="271" ht="13.5" customHeight="1" spans="1:1">
      <c r="A271" s="21"/>
    </row>
    <row r="272" ht="13.5" customHeight="1" spans="1:1">
      <c r="A272" s="21"/>
    </row>
    <row r="273" ht="13.5" customHeight="1" spans="1:1">
      <c r="A273" s="21"/>
    </row>
    <row r="274" ht="13.5" customHeight="1" spans="1:1">
      <c r="A274" s="21"/>
    </row>
    <row r="275" ht="13.5" customHeight="1" spans="1:1">
      <c r="A275" s="21"/>
    </row>
    <row r="276" ht="13.5" customHeight="1" spans="1:1">
      <c r="A276" s="21"/>
    </row>
    <row r="277" ht="13.5" customHeight="1" spans="1:1">
      <c r="A277" s="21"/>
    </row>
    <row r="278" ht="13.5" customHeight="1" spans="1:1">
      <c r="A278" s="21"/>
    </row>
    <row r="279" ht="13.5" customHeight="1" spans="1:1">
      <c r="A279" s="21"/>
    </row>
    <row r="280" ht="13.5" customHeight="1" spans="1:1">
      <c r="A280" s="21"/>
    </row>
    <row r="281" ht="13.5" customHeight="1" spans="1:1">
      <c r="A281" s="21"/>
    </row>
    <row r="282" ht="13.5" customHeight="1" spans="1:1">
      <c r="A282" s="21"/>
    </row>
    <row r="283" ht="13.5" customHeight="1" spans="1:1">
      <c r="A283" s="21"/>
    </row>
    <row r="284" ht="13.5" customHeight="1" spans="1:1">
      <c r="A284" s="21"/>
    </row>
    <row r="285" ht="13.5" customHeight="1" spans="1:1">
      <c r="A285" s="21"/>
    </row>
    <row r="286" ht="13.5" customHeight="1" spans="1:1">
      <c r="A286" s="21"/>
    </row>
    <row r="287" ht="13.5" customHeight="1" spans="1:1">
      <c r="A287" s="21"/>
    </row>
    <row r="288" ht="13.5" customHeight="1" spans="1:1">
      <c r="A288" s="21"/>
    </row>
    <row r="289" ht="13.5" customHeight="1" spans="1:1">
      <c r="A289" s="21"/>
    </row>
    <row r="290" ht="13.5" customHeight="1" spans="1:1">
      <c r="A290" s="21"/>
    </row>
    <row r="291" ht="13.5" customHeight="1" spans="1:1">
      <c r="A291" s="21"/>
    </row>
    <row r="292" ht="13.5" customHeight="1" spans="1:1">
      <c r="A292" s="21"/>
    </row>
    <row r="293" ht="13.5" customHeight="1" spans="1:1">
      <c r="A293" s="21"/>
    </row>
    <row r="294" ht="13.5" customHeight="1" spans="1:1">
      <c r="A294" s="21"/>
    </row>
    <row r="295" ht="13.5" customHeight="1" spans="1:1">
      <c r="A295" s="21"/>
    </row>
    <row r="296" ht="13.5" customHeight="1" spans="1:1">
      <c r="A296" s="21"/>
    </row>
    <row r="297" ht="13.5" customHeight="1" spans="1:1">
      <c r="A297" s="21"/>
    </row>
    <row r="298" ht="13.5" customHeight="1" spans="1:1">
      <c r="A298" s="21"/>
    </row>
    <row r="299" ht="13.5" customHeight="1" spans="1:1">
      <c r="A299" s="21"/>
    </row>
    <row r="300" ht="13.5" customHeight="1" spans="1:1">
      <c r="A300" s="21"/>
    </row>
    <row r="301" ht="13.5" customHeight="1" spans="1:1">
      <c r="A301" s="21"/>
    </row>
    <row r="302" ht="13.5" customHeight="1" spans="1:1">
      <c r="A302" s="21"/>
    </row>
    <row r="303" ht="13.5" customHeight="1" spans="1:1">
      <c r="A303" s="21"/>
    </row>
    <row r="304" ht="13.5" customHeight="1" spans="1:1">
      <c r="A304" s="21"/>
    </row>
    <row r="305" ht="13.5" customHeight="1" spans="1:1">
      <c r="A305" s="21"/>
    </row>
    <row r="306" ht="13.5" customHeight="1" spans="1:1">
      <c r="A306" s="21"/>
    </row>
    <row r="307" ht="13.5" customHeight="1" spans="1:1">
      <c r="A307" s="21"/>
    </row>
    <row r="308" ht="13.5" customHeight="1" spans="1:1">
      <c r="A308" s="21"/>
    </row>
    <row r="309" ht="13.5" customHeight="1" spans="1:1">
      <c r="A309" s="21"/>
    </row>
    <row r="310" ht="13.5" customHeight="1" spans="1:1">
      <c r="A310" s="21"/>
    </row>
    <row r="311" ht="13.5" customHeight="1" spans="1:1">
      <c r="A311" s="21"/>
    </row>
    <row r="312" ht="13.5" customHeight="1" spans="1:1">
      <c r="A312" s="21"/>
    </row>
    <row r="313" ht="13.5" customHeight="1" spans="1:1">
      <c r="A313" s="21"/>
    </row>
    <row r="314" ht="13.5" customHeight="1" spans="1:1">
      <c r="A314" s="21"/>
    </row>
    <row r="315" ht="13.5" customHeight="1" spans="1:1">
      <c r="A315" s="21"/>
    </row>
    <row r="316" ht="13.5" customHeight="1" spans="1:1">
      <c r="A316" s="21"/>
    </row>
    <row r="317" ht="13.5" customHeight="1" spans="1:1">
      <c r="A317" s="21"/>
    </row>
    <row r="318" ht="13.5" customHeight="1" spans="1:1">
      <c r="A318" s="21"/>
    </row>
    <row r="319" ht="13.5" customHeight="1" spans="1:1">
      <c r="A319" s="21"/>
    </row>
    <row r="320" ht="13.5" customHeight="1" spans="1:1">
      <c r="A320" s="21"/>
    </row>
    <row r="321" ht="13.5" customHeight="1" spans="1:1">
      <c r="A321" s="21"/>
    </row>
    <row r="322" ht="13.5" customHeight="1" spans="1:1">
      <c r="A322" s="21"/>
    </row>
    <row r="323" ht="13.5" customHeight="1" spans="1:1">
      <c r="A323" s="21"/>
    </row>
    <row r="324" ht="13.5" customHeight="1" spans="1:1">
      <c r="A324" s="21"/>
    </row>
    <row r="325" ht="13.5" customHeight="1" spans="1:1">
      <c r="A325" s="21"/>
    </row>
    <row r="326" ht="13.5" customHeight="1" spans="1:1">
      <c r="A326" s="21"/>
    </row>
    <row r="327" ht="13.5" customHeight="1" spans="1:1">
      <c r="A327" s="21"/>
    </row>
    <row r="328" ht="13.5" customHeight="1" spans="1:1">
      <c r="A328" s="21"/>
    </row>
    <row r="329" ht="13.5" customHeight="1" spans="1:1">
      <c r="A329" s="21"/>
    </row>
    <row r="330" ht="13.5" customHeight="1" spans="1:1">
      <c r="A330" s="21"/>
    </row>
    <row r="331" ht="13.5" customHeight="1" spans="1:1">
      <c r="A331" s="21"/>
    </row>
    <row r="332" ht="13.5" customHeight="1" spans="1:1">
      <c r="A332" s="21"/>
    </row>
    <row r="333" ht="13.5" customHeight="1" spans="1:1">
      <c r="A333" s="21"/>
    </row>
    <row r="334" ht="13.5" customHeight="1" spans="1:1">
      <c r="A334" s="21"/>
    </row>
    <row r="335" ht="13.5" customHeight="1" spans="1:1">
      <c r="A335" s="21"/>
    </row>
    <row r="336" ht="13.5" customHeight="1" spans="1:1">
      <c r="A336" s="21"/>
    </row>
    <row r="337" ht="13.5" customHeight="1" spans="1:1">
      <c r="A337" s="21"/>
    </row>
    <row r="338" ht="13.5" customHeight="1" spans="1:1">
      <c r="A338" s="21"/>
    </row>
    <row r="339" ht="13.5" customHeight="1" spans="1:1">
      <c r="A339" s="21"/>
    </row>
    <row r="340" ht="13.5" customHeight="1" spans="1:1">
      <c r="A340" s="21"/>
    </row>
    <row r="341" ht="13.5" customHeight="1" spans="1:1">
      <c r="A341" s="21"/>
    </row>
    <row r="342" ht="13.5" customHeight="1" spans="1:1">
      <c r="A342" s="21"/>
    </row>
    <row r="343" ht="13.5" customHeight="1" spans="1:1">
      <c r="A343" s="21"/>
    </row>
    <row r="344" ht="13.5" customHeight="1" spans="1:1">
      <c r="A344" s="21"/>
    </row>
    <row r="345" ht="13.5" customHeight="1" spans="1:1">
      <c r="A345" s="21"/>
    </row>
    <row r="346" ht="13.5" customHeight="1" spans="1:1">
      <c r="A346" s="21"/>
    </row>
    <row r="347" ht="13.5" customHeight="1" spans="1:1">
      <c r="A347" s="21"/>
    </row>
    <row r="348" ht="13.5" customHeight="1" spans="1:1">
      <c r="A348" s="21"/>
    </row>
    <row r="349" ht="13.5" customHeight="1" spans="1:1">
      <c r="A349" s="21"/>
    </row>
    <row r="350" ht="13.5" customHeight="1" spans="1:1">
      <c r="A350" s="21"/>
    </row>
    <row r="351" ht="13.5" customHeight="1" spans="1:1">
      <c r="A351" s="21"/>
    </row>
    <row r="352" ht="13.5" customHeight="1" spans="1:1">
      <c r="A352" s="21"/>
    </row>
    <row r="353" ht="13.5" customHeight="1" spans="1:1">
      <c r="A353" s="21"/>
    </row>
    <row r="354" ht="13.5" customHeight="1" spans="1:1">
      <c r="A354" s="21"/>
    </row>
    <row r="355" ht="13.5" customHeight="1" spans="1:1">
      <c r="A355" s="21"/>
    </row>
    <row r="356" ht="13.5" customHeight="1" spans="1:1">
      <c r="A356" s="21"/>
    </row>
    <row r="357" ht="13.5" customHeight="1" spans="1:1">
      <c r="A357" s="21"/>
    </row>
    <row r="358" ht="13.5" customHeight="1" spans="1:1">
      <c r="A358" s="21"/>
    </row>
    <row r="359" ht="13.5" customHeight="1" spans="1:1">
      <c r="A359" s="21"/>
    </row>
    <row r="360" ht="13.5" customHeight="1" spans="1:1">
      <c r="A360" s="21"/>
    </row>
    <row r="361" ht="13.5" customHeight="1" spans="1:1">
      <c r="A361" s="21"/>
    </row>
    <row r="362" ht="13.5" customHeight="1" spans="1:1">
      <c r="A362" s="21"/>
    </row>
    <row r="363" ht="13.5" customHeight="1" spans="1:1">
      <c r="A363" s="21"/>
    </row>
    <row r="364" ht="13.5" customHeight="1" spans="1:1">
      <c r="A364" s="21"/>
    </row>
    <row r="365" ht="13.5" customHeight="1" spans="1:1">
      <c r="A365" s="21"/>
    </row>
    <row r="366" ht="13.5" customHeight="1" spans="1:1">
      <c r="A366" s="21"/>
    </row>
    <row r="367" ht="13.5" customHeight="1" spans="1:1">
      <c r="A367" s="21"/>
    </row>
    <row r="368" ht="13.5" customHeight="1" spans="1:1">
      <c r="A368" s="21"/>
    </row>
    <row r="369" ht="13.5" customHeight="1" spans="1:1">
      <c r="A369" s="21"/>
    </row>
    <row r="370" ht="13.5" customHeight="1" spans="1:1">
      <c r="A370" s="21"/>
    </row>
    <row r="371" ht="13.5" customHeight="1" spans="1:1">
      <c r="A371" s="21"/>
    </row>
    <row r="372" ht="13.5" customHeight="1" spans="1:1">
      <c r="A372" s="21"/>
    </row>
    <row r="373" ht="13.5" customHeight="1" spans="1:1">
      <c r="A373" s="21"/>
    </row>
    <row r="374" ht="13.5" customHeight="1" spans="1:1">
      <c r="A374" s="21"/>
    </row>
    <row r="375" ht="13.5" customHeight="1" spans="1:1">
      <c r="A375" s="21"/>
    </row>
    <row r="376" ht="13.5" customHeight="1" spans="1:1">
      <c r="A376" s="21"/>
    </row>
    <row r="377" ht="13.5" customHeight="1" spans="1:1">
      <c r="A377" s="21"/>
    </row>
    <row r="378" ht="13.5" customHeight="1" spans="1:1">
      <c r="A378" s="21"/>
    </row>
    <row r="379" ht="13.5" customHeight="1" spans="1:1">
      <c r="A379" s="21"/>
    </row>
    <row r="380" ht="13.5" customHeight="1" spans="1:1">
      <c r="A380" s="21"/>
    </row>
    <row r="381" ht="13.5" customHeight="1" spans="1:1">
      <c r="A381" s="21"/>
    </row>
    <row r="382" ht="13.5" customHeight="1" spans="1:1">
      <c r="A382" s="21"/>
    </row>
    <row r="383" ht="13.5" customHeight="1" spans="1:1">
      <c r="A383" s="21"/>
    </row>
    <row r="384" ht="13.5" customHeight="1" spans="1:1">
      <c r="A384" s="21"/>
    </row>
    <row r="385" ht="13.5" customHeight="1" spans="1:1">
      <c r="A385" s="21"/>
    </row>
    <row r="386" ht="13.5" customHeight="1" spans="1:1">
      <c r="A386" s="21"/>
    </row>
    <row r="387" ht="13.5" customHeight="1" spans="1:1">
      <c r="A387" s="21"/>
    </row>
    <row r="388" ht="13.5" customHeight="1" spans="1:1">
      <c r="A388" s="21"/>
    </row>
    <row r="389" ht="13.5" customHeight="1" spans="1:1">
      <c r="A389" s="21"/>
    </row>
    <row r="390" ht="13.5" customHeight="1" spans="1:1">
      <c r="A390" s="21"/>
    </row>
    <row r="391" ht="13.5" customHeight="1" spans="1:1">
      <c r="A391" s="21"/>
    </row>
    <row r="392" ht="13.5" customHeight="1" spans="1:1">
      <c r="A392" s="21"/>
    </row>
    <row r="393" ht="13.5" customHeight="1" spans="1:1">
      <c r="A393" s="21"/>
    </row>
    <row r="394" ht="13.5" customHeight="1" spans="1:1">
      <c r="A394" s="21"/>
    </row>
    <row r="395" ht="13.5" customHeight="1" spans="1:1">
      <c r="A395" s="21"/>
    </row>
    <row r="396" ht="13.5" customHeight="1" spans="1:1">
      <c r="A396" s="21"/>
    </row>
    <row r="397" ht="13.5" customHeight="1" spans="1:1">
      <c r="A397" s="21"/>
    </row>
    <row r="398" ht="13.5" customHeight="1" spans="1:1">
      <c r="A398" s="21"/>
    </row>
    <row r="399" ht="13.5" customHeight="1" spans="1:1">
      <c r="A399" s="21"/>
    </row>
    <row r="400" ht="13.5" customHeight="1" spans="1:1">
      <c r="A400" s="21"/>
    </row>
    <row r="401" ht="13.5" customHeight="1" spans="1:1">
      <c r="A401" s="21"/>
    </row>
    <row r="402" ht="13.5" customHeight="1" spans="1:1">
      <c r="A402" s="21"/>
    </row>
    <row r="403" ht="13.5" customHeight="1" spans="1:1">
      <c r="A403" s="21"/>
    </row>
    <row r="404" ht="13.5" customHeight="1" spans="1:1">
      <c r="A404" s="21"/>
    </row>
    <row r="405" ht="13.5" customHeight="1" spans="1:1">
      <c r="A405" s="21"/>
    </row>
    <row r="406" ht="13.5" customHeight="1" spans="1:1">
      <c r="A406" s="21"/>
    </row>
    <row r="407" ht="13.5" customHeight="1" spans="1:1">
      <c r="A407" s="21"/>
    </row>
    <row r="408" ht="13.5" customHeight="1" spans="1:1">
      <c r="A408" s="21"/>
    </row>
    <row r="409" ht="13.5" customHeight="1" spans="1:1">
      <c r="A409" s="21"/>
    </row>
    <row r="410" ht="13.5" customHeight="1" spans="1:1">
      <c r="A410" s="21"/>
    </row>
    <row r="411" ht="13.5" customHeight="1" spans="1:1">
      <c r="A411" s="21"/>
    </row>
    <row r="412" ht="13.5" customHeight="1" spans="1:1">
      <c r="A412" s="21"/>
    </row>
    <row r="413" ht="13.5" customHeight="1" spans="1:1">
      <c r="A413" s="21"/>
    </row>
    <row r="414" ht="13.5" customHeight="1" spans="1:1">
      <c r="A414" s="21"/>
    </row>
    <row r="415" ht="13.5" customHeight="1" spans="1:1">
      <c r="A415" s="21"/>
    </row>
    <row r="416" ht="13.5" customHeight="1" spans="1:1">
      <c r="A416" s="21"/>
    </row>
    <row r="417" ht="13.5" customHeight="1" spans="1:1">
      <c r="A417" s="21"/>
    </row>
    <row r="418" ht="13.5" customHeight="1" spans="1:1">
      <c r="A418" s="21"/>
    </row>
    <row r="419" ht="13.5" customHeight="1" spans="1:1">
      <c r="A419" s="21"/>
    </row>
    <row r="420" ht="13.5" customHeight="1" spans="1:1">
      <c r="A420" s="21"/>
    </row>
    <row r="421" ht="13.5" customHeight="1" spans="1:1">
      <c r="A421" s="21"/>
    </row>
    <row r="422" ht="13.5" customHeight="1" spans="1:1">
      <c r="A422" s="21"/>
    </row>
    <row r="423" ht="13.5" customHeight="1" spans="1:1">
      <c r="A423" s="21"/>
    </row>
    <row r="424" ht="13.5" customHeight="1" spans="1:1">
      <c r="A424" s="21"/>
    </row>
    <row r="425" ht="13.5" customHeight="1" spans="1:1">
      <c r="A425" s="21"/>
    </row>
    <row r="426" ht="13.5" customHeight="1" spans="1:1">
      <c r="A426" s="21"/>
    </row>
    <row r="427" ht="13.5" customHeight="1" spans="1:1">
      <c r="A427" s="21"/>
    </row>
    <row r="428" ht="13.5" customHeight="1" spans="1:1">
      <c r="A428" s="21"/>
    </row>
    <row r="429" ht="13.5" customHeight="1" spans="1:1">
      <c r="A429" s="21"/>
    </row>
    <row r="430" ht="13.5" customHeight="1" spans="1:1">
      <c r="A430" s="21"/>
    </row>
    <row r="431" ht="13.5" customHeight="1" spans="1:1">
      <c r="A431" s="21"/>
    </row>
    <row r="432" ht="13.5" customHeight="1" spans="1:1">
      <c r="A432" s="21"/>
    </row>
    <row r="433" ht="13.5" customHeight="1" spans="1:1">
      <c r="A433" s="21"/>
    </row>
    <row r="434" ht="13.5" customHeight="1" spans="1:1">
      <c r="A434" s="21"/>
    </row>
    <row r="435" ht="13.5" customHeight="1" spans="1:1">
      <c r="A435" s="21"/>
    </row>
    <row r="436" ht="13.5" customHeight="1" spans="1:1">
      <c r="A436" s="21"/>
    </row>
    <row r="437" ht="13.5" customHeight="1" spans="1:1">
      <c r="A437" s="21"/>
    </row>
    <row r="438" ht="13.5" customHeight="1" spans="1:1">
      <c r="A438" s="21"/>
    </row>
    <row r="439" ht="13.5" customHeight="1" spans="1:1">
      <c r="A439" s="21"/>
    </row>
    <row r="440" ht="13.5" customHeight="1" spans="1:1">
      <c r="A440" s="21"/>
    </row>
    <row r="441" ht="13.5" customHeight="1" spans="1:1">
      <c r="A441" s="21"/>
    </row>
    <row r="442" ht="13.5" customHeight="1" spans="1:1">
      <c r="A442" s="21"/>
    </row>
    <row r="443" ht="13.5" customHeight="1" spans="1:1">
      <c r="A443" s="21"/>
    </row>
    <row r="444" ht="13.5" customHeight="1" spans="1:1">
      <c r="A444" s="21"/>
    </row>
    <row r="445" ht="13.5" customHeight="1" spans="1:1">
      <c r="A445" s="21"/>
    </row>
    <row r="446" ht="13.5" customHeight="1" spans="1:1">
      <c r="A446" s="21"/>
    </row>
    <row r="447" ht="13.5" customHeight="1" spans="1:1">
      <c r="A447" s="21"/>
    </row>
    <row r="448" ht="13.5" customHeight="1" spans="1:1">
      <c r="A448" s="21"/>
    </row>
    <row r="449" ht="13.5" customHeight="1" spans="1:1">
      <c r="A449" s="21"/>
    </row>
    <row r="450" ht="13.5" customHeight="1" spans="1:1">
      <c r="A450" s="21"/>
    </row>
    <row r="451" ht="13.5" customHeight="1" spans="1:1">
      <c r="A451" s="21"/>
    </row>
    <row r="452" ht="13.5" customHeight="1" spans="1:1">
      <c r="A452" s="21"/>
    </row>
    <row r="453" ht="13.5" customHeight="1" spans="1:1">
      <c r="A453" s="21"/>
    </row>
    <row r="454" ht="13.5" customHeight="1" spans="1:1">
      <c r="A454" s="21"/>
    </row>
    <row r="455" ht="13.5" customHeight="1" spans="1:1">
      <c r="A455" s="21"/>
    </row>
    <row r="456" ht="13.5" customHeight="1" spans="1:1">
      <c r="A456" s="21"/>
    </row>
    <row r="457" ht="13.5" customHeight="1" spans="1:1">
      <c r="A457" s="21"/>
    </row>
    <row r="458" ht="13.5" customHeight="1" spans="1:1">
      <c r="A458" s="21"/>
    </row>
    <row r="459" ht="13.5" customHeight="1" spans="1:1">
      <c r="A459" s="21"/>
    </row>
    <row r="460" ht="13.5" customHeight="1" spans="1:1">
      <c r="A460" s="21"/>
    </row>
    <row r="461" ht="13.5" customHeight="1" spans="1:1">
      <c r="A461" s="21"/>
    </row>
    <row r="462" ht="13.5" customHeight="1" spans="1:1">
      <c r="A462" s="21"/>
    </row>
    <row r="463" ht="13.5" customHeight="1" spans="1:1">
      <c r="A463" s="21"/>
    </row>
    <row r="464" ht="13.5" customHeight="1" spans="1:1">
      <c r="A464" s="21"/>
    </row>
    <row r="465" ht="13.5" customHeight="1" spans="1:1">
      <c r="A465" s="21"/>
    </row>
    <row r="466" ht="13.5" customHeight="1" spans="1:1">
      <c r="A466" s="21"/>
    </row>
    <row r="467" ht="13.5" customHeight="1" spans="1:1">
      <c r="A467" s="21"/>
    </row>
    <row r="468" ht="13.5" customHeight="1" spans="1:1">
      <c r="A468" s="21"/>
    </row>
    <row r="469" ht="13.5" customHeight="1" spans="1:1">
      <c r="A469" s="21"/>
    </row>
    <row r="470" ht="13.5" customHeight="1" spans="1:1">
      <c r="A470" s="21"/>
    </row>
    <row r="471" ht="13.5" customHeight="1" spans="1:1">
      <c r="A471" s="21"/>
    </row>
    <row r="472" ht="13.5" customHeight="1" spans="1:1">
      <c r="A472" s="21"/>
    </row>
    <row r="473" ht="13.5" customHeight="1" spans="1:1">
      <c r="A473" s="21"/>
    </row>
    <row r="474" ht="13.5" customHeight="1" spans="1:1">
      <c r="A474" s="21"/>
    </row>
    <row r="475" ht="13.5" customHeight="1" spans="1:1">
      <c r="A475" s="21"/>
    </row>
    <row r="476" ht="13.5" customHeight="1" spans="1:1">
      <c r="A476" s="21"/>
    </row>
    <row r="477" ht="13.5" customHeight="1" spans="1:1">
      <c r="A477" s="21"/>
    </row>
    <row r="478" ht="13.5" customHeight="1" spans="1:1">
      <c r="A478" s="21"/>
    </row>
    <row r="479" ht="13.5" customHeight="1" spans="1:1">
      <c r="A479" s="21"/>
    </row>
    <row r="480" ht="13.5" customHeight="1" spans="1:1">
      <c r="A480" s="21"/>
    </row>
    <row r="481" ht="13.5" customHeight="1" spans="1:1">
      <c r="A481" s="21"/>
    </row>
    <row r="482" ht="13.5" customHeight="1" spans="1:1">
      <c r="A482" s="21"/>
    </row>
    <row r="483" ht="13.5" customHeight="1" spans="1:1">
      <c r="A483" s="21"/>
    </row>
    <row r="484" ht="13.5" customHeight="1" spans="1:1">
      <c r="A484" s="21"/>
    </row>
    <row r="485" ht="13.5" customHeight="1" spans="1:1">
      <c r="A485" s="21"/>
    </row>
    <row r="486" ht="13.5" customHeight="1" spans="1:1">
      <c r="A486" s="21"/>
    </row>
    <row r="487" ht="13.5" customHeight="1" spans="1:1">
      <c r="A487" s="21"/>
    </row>
    <row r="488" ht="13.5" customHeight="1" spans="1:1">
      <c r="A488" s="21"/>
    </row>
    <row r="489" ht="13.5" customHeight="1" spans="1:1">
      <c r="A489" s="21"/>
    </row>
    <row r="490" ht="13.5" customHeight="1" spans="1:1">
      <c r="A490" s="21"/>
    </row>
    <row r="491" ht="13.5" customHeight="1" spans="1:1">
      <c r="A491" s="21"/>
    </row>
    <row r="492" ht="13.5" customHeight="1" spans="1:1">
      <c r="A492" s="21"/>
    </row>
    <row r="493" ht="13.5" customHeight="1" spans="1:1">
      <c r="A493" s="21"/>
    </row>
    <row r="494" ht="13.5" customHeight="1" spans="1:1">
      <c r="A494" s="21"/>
    </row>
    <row r="495" ht="13.5" customHeight="1" spans="1:1">
      <c r="A495" s="21"/>
    </row>
    <row r="496" ht="13.5" customHeight="1" spans="1:1">
      <c r="A496" s="21"/>
    </row>
    <row r="497" ht="13.5" customHeight="1" spans="1:1">
      <c r="A497" s="21"/>
    </row>
    <row r="498" ht="13.5" customHeight="1" spans="1:1">
      <c r="A498" s="21"/>
    </row>
    <row r="499" ht="13.5" customHeight="1" spans="1:1">
      <c r="A499" s="21"/>
    </row>
    <row r="500" ht="13.5" customHeight="1" spans="1:1">
      <c r="A500" s="21"/>
    </row>
    <row r="501" ht="13.5" customHeight="1" spans="1:1">
      <c r="A501" s="21"/>
    </row>
    <row r="502" ht="13.5" customHeight="1" spans="1:1">
      <c r="A502" s="21"/>
    </row>
    <row r="503" ht="13.5" customHeight="1" spans="1:1">
      <c r="A503" s="21"/>
    </row>
    <row r="504" ht="13.5" customHeight="1" spans="1:1">
      <c r="A504" s="21"/>
    </row>
    <row r="505" ht="13.5" customHeight="1" spans="1:1">
      <c r="A505" s="21"/>
    </row>
    <row r="506" ht="13.5" customHeight="1" spans="1:1">
      <c r="A506" s="21"/>
    </row>
    <row r="507" ht="13.5" customHeight="1" spans="1:1">
      <c r="A507" s="21"/>
    </row>
    <row r="508" ht="13.5" customHeight="1" spans="1:1">
      <c r="A508" s="21"/>
    </row>
    <row r="509" ht="13.5" customHeight="1" spans="1:1">
      <c r="A509" s="21"/>
    </row>
    <row r="510" ht="13.5" customHeight="1" spans="1:1">
      <c r="A510" s="21"/>
    </row>
    <row r="511" ht="13.5" customHeight="1" spans="1:1">
      <c r="A511" s="21"/>
    </row>
    <row r="512" ht="13.5" customHeight="1" spans="1:1">
      <c r="A512" s="21"/>
    </row>
    <row r="513" ht="13.5" customHeight="1" spans="1:1">
      <c r="A513" s="21"/>
    </row>
    <row r="514" ht="13.5" customHeight="1" spans="1:1">
      <c r="A514" s="21"/>
    </row>
    <row r="515" ht="13.5" customHeight="1" spans="1:1">
      <c r="A515" s="21"/>
    </row>
    <row r="516" ht="13.5" customHeight="1" spans="1:1">
      <c r="A516" s="21"/>
    </row>
    <row r="517" ht="13.5" customHeight="1" spans="1:1">
      <c r="A517" s="21"/>
    </row>
    <row r="518" ht="13.5" customHeight="1" spans="1:1">
      <c r="A518" s="21"/>
    </row>
    <row r="519" ht="13.5" customHeight="1" spans="1:1">
      <c r="A519" s="21"/>
    </row>
    <row r="520" ht="13.5" customHeight="1" spans="1:1">
      <c r="A520" s="21"/>
    </row>
    <row r="521" ht="13.5" customHeight="1" spans="1:1">
      <c r="A521" s="21"/>
    </row>
    <row r="522" ht="13.5" customHeight="1" spans="1:1">
      <c r="A522" s="21"/>
    </row>
    <row r="523" ht="13.5" customHeight="1" spans="1:1">
      <c r="A523" s="21"/>
    </row>
    <row r="524" ht="13.5" customHeight="1" spans="1:1">
      <c r="A524" s="21"/>
    </row>
    <row r="525" ht="13.5" customHeight="1" spans="1:1">
      <c r="A525" s="21"/>
    </row>
    <row r="526" ht="13.5" customHeight="1" spans="1:1">
      <c r="A526" s="21"/>
    </row>
    <row r="527" ht="13.5" customHeight="1" spans="1:1">
      <c r="A527" s="21"/>
    </row>
    <row r="528" ht="13.5" customHeight="1" spans="1:1">
      <c r="A528" s="21"/>
    </row>
    <row r="529" ht="13.5" customHeight="1" spans="1:1">
      <c r="A529" s="21"/>
    </row>
    <row r="530" ht="13.5" customHeight="1" spans="1:1">
      <c r="A530" s="21"/>
    </row>
    <row r="531" ht="13.5" customHeight="1" spans="1:1">
      <c r="A531" s="21"/>
    </row>
    <row r="532" ht="13.5" customHeight="1" spans="1:1">
      <c r="A532" s="21"/>
    </row>
    <row r="533" ht="13.5" customHeight="1" spans="1:1">
      <c r="A533" s="21"/>
    </row>
    <row r="534" ht="13.5" customHeight="1" spans="1:1">
      <c r="A534" s="21"/>
    </row>
    <row r="535" ht="13.5" customHeight="1" spans="1:1">
      <c r="A535" s="21"/>
    </row>
    <row r="536" ht="13.5" customHeight="1" spans="1:1">
      <c r="A536" s="21"/>
    </row>
    <row r="537" ht="13.5" customHeight="1" spans="1:1">
      <c r="A537" s="21"/>
    </row>
    <row r="538" ht="13.5" customHeight="1" spans="1:1">
      <c r="A538" s="21"/>
    </row>
    <row r="539" ht="13.5" customHeight="1" spans="1:1">
      <c r="A539" s="21"/>
    </row>
    <row r="540" ht="13.5" customHeight="1" spans="1:1">
      <c r="A540" s="21"/>
    </row>
    <row r="541" ht="13.5" customHeight="1" spans="1:1">
      <c r="A541" s="21"/>
    </row>
    <row r="542" ht="13.5" customHeight="1" spans="1:1">
      <c r="A542" s="21"/>
    </row>
    <row r="543" ht="13.5" customHeight="1" spans="1:1">
      <c r="A543" s="21"/>
    </row>
    <row r="544" ht="13.5" customHeight="1" spans="1:1">
      <c r="A544" s="21"/>
    </row>
    <row r="545" ht="13.5" customHeight="1" spans="1:1">
      <c r="A545" s="21"/>
    </row>
    <row r="546" ht="13.5" customHeight="1" spans="1:1">
      <c r="A546" s="21"/>
    </row>
    <row r="547" ht="13.5" customHeight="1" spans="1:1">
      <c r="A547" s="21"/>
    </row>
    <row r="548" ht="13.5" customHeight="1" spans="1:1">
      <c r="A548" s="21"/>
    </row>
    <row r="549" ht="13.5" customHeight="1" spans="1:1">
      <c r="A549" s="21"/>
    </row>
    <row r="550" ht="13.5" customHeight="1" spans="1:1">
      <c r="A550" s="21"/>
    </row>
    <row r="551" ht="13.5" customHeight="1" spans="1:1">
      <c r="A551" s="21"/>
    </row>
    <row r="552" ht="13.5" customHeight="1" spans="1:1">
      <c r="A552" s="21"/>
    </row>
    <row r="553" ht="13.5" customHeight="1" spans="1:1">
      <c r="A553" s="21"/>
    </row>
    <row r="554" ht="13.5" customHeight="1" spans="1:1">
      <c r="A554" s="21"/>
    </row>
    <row r="555" ht="13.5" customHeight="1" spans="1:1">
      <c r="A555" s="21"/>
    </row>
    <row r="556" ht="13.5" customHeight="1" spans="1:1">
      <c r="A556" s="21"/>
    </row>
    <row r="557" ht="13.5" customHeight="1" spans="1:1">
      <c r="A557" s="21"/>
    </row>
    <row r="558" ht="13.5" customHeight="1" spans="1:1">
      <c r="A558" s="21"/>
    </row>
    <row r="559" ht="13.5" customHeight="1" spans="1:1">
      <c r="A559" s="21"/>
    </row>
    <row r="560" ht="13.5" customHeight="1" spans="1:1">
      <c r="A560" s="21"/>
    </row>
    <row r="561" ht="13.5" customHeight="1" spans="1:1">
      <c r="A561" s="21"/>
    </row>
    <row r="562" ht="13.5" customHeight="1" spans="1:1">
      <c r="A562" s="21"/>
    </row>
    <row r="563" ht="13.5" customHeight="1" spans="1:1">
      <c r="A563" s="21"/>
    </row>
    <row r="564" ht="13.5" customHeight="1" spans="1:1">
      <c r="A564" s="21"/>
    </row>
    <row r="565" ht="13.5" customHeight="1" spans="1:1">
      <c r="A565" s="21"/>
    </row>
    <row r="566" ht="13.5" customHeight="1" spans="1:1">
      <c r="A566" s="21"/>
    </row>
    <row r="567" ht="13.5" customHeight="1" spans="1:1">
      <c r="A567" s="21"/>
    </row>
    <row r="568" ht="13.5" customHeight="1" spans="1:1">
      <c r="A568" s="21"/>
    </row>
    <row r="569" ht="13.5" customHeight="1" spans="1:1">
      <c r="A569" s="21"/>
    </row>
    <row r="570" ht="13.5" customHeight="1" spans="1:1">
      <c r="A570" s="21"/>
    </row>
    <row r="571" ht="13.5" customHeight="1" spans="1:1">
      <c r="A571" s="21"/>
    </row>
    <row r="572" ht="13.5" customHeight="1" spans="1:1">
      <c r="A572" s="21"/>
    </row>
    <row r="573" ht="13.5" customHeight="1" spans="1:1">
      <c r="A573" s="21"/>
    </row>
    <row r="574" ht="13.5" customHeight="1" spans="1:1">
      <c r="A574" s="21"/>
    </row>
    <row r="575" ht="13.5" customHeight="1" spans="1:1">
      <c r="A575" s="21"/>
    </row>
    <row r="576" ht="13.5" customHeight="1" spans="1:1">
      <c r="A576" s="21"/>
    </row>
    <row r="577" ht="13.5" customHeight="1" spans="1:1">
      <c r="A577" s="21"/>
    </row>
    <row r="578" ht="13.5" customHeight="1" spans="1:1">
      <c r="A578" s="21"/>
    </row>
    <row r="579" ht="13.5" customHeight="1" spans="1:1">
      <c r="A579" s="21"/>
    </row>
    <row r="580" ht="13.5" customHeight="1" spans="1:1">
      <c r="A580" s="21"/>
    </row>
    <row r="581" ht="13.5" customHeight="1" spans="1:1">
      <c r="A581" s="21"/>
    </row>
    <row r="582" ht="13.5" customHeight="1" spans="1:1">
      <c r="A582" s="21"/>
    </row>
    <row r="583" ht="13.5" customHeight="1" spans="1:1">
      <c r="A583" s="21"/>
    </row>
    <row r="584" ht="13.5" customHeight="1" spans="1:1">
      <c r="A584" s="21"/>
    </row>
    <row r="585" ht="13.5" customHeight="1" spans="1:1">
      <c r="A585" s="21"/>
    </row>
    <row r="586" ht="13.5" customHeight="1" spans="1:1">
      <c r="A586" s="21"/>
    </row>
    <row r="587" ht="13.5" customHeight="1" spans="1:1">
      <c r="A587" s="21"/>
    </row>
    <row r="588" ht="13.5" customHeight="1" spans="1:1">
      <c r="A588" s="21"/>
    </row>
    <row r="589" ht="13.5" customHeight="1" spans="1:1">
      <c r="A589" s="21"/>
    </row>
    <row r="590" ht="13.5" customHeight="1" spans="1:1">
      <c r="A590" s="21"/>
    </row>
    <row r="591" ht="13.5" customHeight="1" spans="1:1">
      <c r="A591" s="21"/>
    </row>
    <row r="592" ht="13.5" customHeight="1" spans="1:1">
      <c r="A592" s="21"/>
    </row>
    <row r="593" ht="13.5" customHeight="1" spans="1:1">
      <c r="A593" s="21"/>
    </row>
    <row r="594" ht="13.5" customHeight="1" spans="1:1">
      <c r="A594" s="21"/>
    </row>
    <row r="595" ht="13.5" customHeight="1" spans="1:1">
      <c r="A595" s="21"/>
    </row>
    <row r="596" ht="13.5" customHeight="1" spans="1:1">
      <c r="A596" s="21"/>
    </row>
    <row r="597" ht="13.5" customHeight="1" spans="1:1">
      <c r="A597" s="21"/>
    </row>
    <row r="598" ht="13.5" customHeight="1" spans="1:1">
      <c r="A598" s="21"/>
    </row>
    <row r="599" ht="13.5" customHeight="1" spans="1:1">
      <c r="A599" s="21"/>
    </row>
    <row r="600" ht="13.5" customHeight="1" spans="1:1">
      <c r="A600" s="21"/>
    </row>
    <row r="601" ht="13.5" customHeight="1" spans="1:1">
      <c r="A601" s="21"/>
    </row>
    <row r="602" ht="13.5" customHeight="1" spans="1:1">
      <c r="A602" s="21"/>
    </row>
    <row r="603" ht="13.5" customHeight="1" spans="1:1">
      <c r="A603" s="21"/>
    </row>
    <row r="604" ht="13.5" customHeight="1" spans="1:1">
      <c r="A604" s="21"/>
    </row>
    <row r="605" ht="13.5" customHeight="1" spans="1:1">
      <c r="A605" s="21"/>
    </row>
    <row r="606" ht="13.5" customHeight="1" spans="1:1">
      <c r="A606" s="21"/>
    </row>
    <row r="607" ht="13.5" customHeight="1" spans="1:1">
      <c r="A607" s="21"/>
    </row>
    <row r="608" ht="13.5" customHeight="1" spans="1:1">
      <c r="A608" s="21"/>
    </row>
    <row r="609" ht="13.5" customHeight="1" spans="1:1">
      <c r="A609" s="21"/>
    </row>
    <row r="610" ht="13.5" customHeight="1" spans="1:1">
      <c r="A610" s="21"/>
    </row>
    <row r="611" ht="13.5" customHeight="1" spans="1:1">
      <c r="A611" s="21"/>
    </row>
    <row r="612" ht="13.5" customHeight="1" spans="1:1">
      <c r="A612" s="21"/>
    </row>
    <row r="613" ht="13.5" customHeight="1" spans="1:1">
      <c r="A613" s="21"/>
    </row>
    <row r="614" ht="13.5" customHeight="1" spans="1:1">
      <c r="A614" s="21"/>
    </row>
    <row r="615" ht="13.5" customHeight="1" spans="1:1">
      <c r="A615" s="21"/>
    </row>
    <row r="616" ht="13.5" customHeight="1" spans="1:1">
      <c r="A616" s="21"/>
    </row>
    <row r="617" ht="13.5" customHeight="1" spans="1:1">
      <c r="A617" s="21"/>
    </row>
    <row r="618" ht="13.5" customHeight="1" spans="1:1">
      <c r="A618" s="21"/>
    </row>
    <row r="619" ht="13.5" customHeight="1" spans="1:1">
      <c r="A619" s="21"/>
    </row>
    <row r="620" ht="13.5" customHeight="1" spans="1:1">
      <c r="A620" s="21"/>
    </row>
    <row r="621" ht="13.5" customHeight="1" spans="1:1">
      <c r="A621" s="21"/>
    </row>
    <row r="622" ht="13.5" customHeight="1" spans="1:1">
      <c r="A622" s="21"/>
    </row>
    <row r="623" ht="13.5" customHeight="1" spans="1:1">
      <c r="A623" s="21"/>
    </row>
    <row r="624" ht="13.5" customHeight="1" spans="1:1">
      <c r="A624" s="21"/>
    </row>
    <row r="625" ht="13.5" customHeight="1" spans="1:1">
      <c r="A625" s="21"/>
    </row>
    <row r="626" ht="13.5" customHeight="1" spans="1:1">
      <c r="A626" s="21"/>
    </row>
    <row r="627" ht="13.5" customHeight="1" spans="1:1">
      <c r="A627" s="21"/>
    </row>
    <row r="628" ht="13.5" customHeight="1" spans="1:1">
      <c r="A628" s="21"/>
    </row>
    <row r="629" ht="13.5" customHeight="1" spans="1:1">
      <c r="A629" s="21"/>
    </row>
    <row r="630" ht="13.5" customHeight="1" spans="1:1">
      <c r="A630" s="21"/>
    </row>
    <row r="631" ht="13.5" customHeight="1" spans="1:1">
      <c r="A631" s="21"/>
    </row>
    <row r="632" ht="13.5" customHeight="1" spans="1:1">
      <c r="A632" s="21"/>
    </row>
    <row r="633" ht="13.5" customHeight="1" spans="1:1">
      <c r="A633" s="21"/>
    </row>
    <row r="634" ht="13.5" customHeight="1" spans="1:1">
      <c r="A634" s="21"/>
    </row>
    <row r="635" ht="13.5" customHeight="1" spans="1:1">
      <c r="A635" s="21"/>
    </row>
    <row r="636" ht="13.5" customHeight="1" spans="1:1">
      <c r="A636" s="21"/>
    </row>
    <row r="637" ht="13.5" customHeight="1" spans="1:1">
      <c r="A637" s="21"/>
    </row>
    <row r="638" ht="13.5" customHeight="1" spans="1:1">
      <c r="A638" s="21"/>
    </row>
    <row r="639" ht="13.5" customHeight="1" spans="1:1">
      <c r="A639" s="21"/>
    </row>
    <row r="640" ht="13.5" customHeight="1" spans="1:1">
      <c r="A640" s="21"/>
    </row>
    <row r="641" ht="13.5" customHeight="1" spans="1:1">
      <c r="A641" s="21"/>
    </row>
    <row r="642" ht="13.5" customHeight="1" spans="1:1">
      <c r="A642" s="21"/>
    </row>
    <row r="643" ht="13.5" customHeight="1" spans="1:1">
      <c r="A643" s="21"/>
    </row>
    <row r="644" ht="13.5" customHeight="1" spans="1:1">
      <c r="A644" s="21"/>
    </row>
    <row r="645" ht="13.5" customHeight="1" spans="1:1">
      <c r="A645" s="21"/>
    </row>
    <row r="646" ht="13.5" customHeight="1" spans="1:1">
      <c r="A646" s="21"/>
    </row>
    <row r="647" ht="13.5" customHeight="1" spans="1:1">
      <c r="A647" s="21"/>
    </row>
    <row r="648" ht="13.5" customHeight="1" spans="1:1">
      <c r="A648" s="21"/>
    </row>
    <row r="649" ht="13.5" customHeight="1" spans="1:1">
      <c r="A649" s="21"/>
    </row>
    <row r="650" ht="13.5" customHeight="1" spans="1:1">
      <c r="A650" s="21"/>
    </row>
    <row r="651" ht="13.5" customHeight="1" spans="1:1">
      <c r="A651" s="21"/>
    </row>
    <row r="652" ht="13.5" customHeight="1" spans="1:1">
      <c r="A652" s="21"/>
    </row>
    <row r="653" ht="13.5" customHeight="1" spans="1:1">
      <c r="A653" s="21"/>
    </row>
    <row r="654" ht="13.5" customHeight="1" spans="1:1">
      <c r="A654" s="21"/>
    </row>
    <row r="655" ht="13.5" customHeight="1" spans="1:1">
      <c r="A655" s="21"/>
    </row>
    <row r="656" ht="13.5" customHeight="1" spans="1:1">
      <c r="A656" s="21"/>
    </row>
    <row r="657" ht="13.5" customHeight="1" spans="1:1">
      <c r="A657" s="21"/>
    </row>
    <row r="658" ht="13.5" customHeight="1" spans="1:1">
      <c r="A658" s="21"/>
    </row>
    <row r="659" ht="13.5" customHeight="1" spans="1:1">
      <c r="A659" s="21"/>
    </row>
    <row r="660" ht="13.5" customHeight="1" spans="1:1">
      <c r="A660" s="21"/>
    </row>
    <row r="661" ht="13.5" customHeight="1" spans="1:1">
      <c r="A661" s="21"/>
    </row>
    <row r="662" ht="13.5" customHeight="1" spans="1:1">
      <c r="A662" s="21"/>
    </row>
    <row r="663" ht="13.5" customHeight="1" spans="1:1">
      <c r="A663" s="21"/>
    </row>
    <row r="664" ht="13.5" customHeight="1" spans="1:1">
      <c r="A664" s="21"/>
    </row>
    <row r="665" ht="13.5" customHeight="1" spans="1:1">
      <c r="A665" s="21"/>
    </row>
    <row r="666" ht="13.5" customHeight="1" spans="1:1">
      <c r="A666" s="21"/>
    </row>
    <row r="667" ht="13.5" customHeight="1" spans="1:1">
      <c r="A667" s="21"/>
    </row>
    <row r="668" ht="13.5" customHeight="1" spans="1:1">
      <c r="A668" s="21"/>
    </row>
    <row r="669" ht="13.5" customHeight="1" spans="1:1">
      <c r="A669" s="21"/>
    </row>
    <row r="670" ht="13.5" customHeight="1" spans="1:1">
      <c r="A670" s="21"/>
    </row>
    <row r="671" ht="13.5" customHeight="1" spans="1:1">
      <c r="A671" s="21"/>
    </row>
    <row r="672" ht="13.5" customHeight="1" spans="1:1">
      <c r="A672" s="21"/>
    </row>
    <row r="673" ht="13.5" customHeight="1" spans="1:1">
      <c r="A673" s="21"/>
    </row>
    <row r="674" ht="13.5" customHeight="1" spans="1:1">
      <c r="A674" s="21"/>
    </row>
    <row r="675" ht="13.5" customHeight="1" spans="1:1">
      <c r="A675" s="21"/>
    </row>
    <row r="676" ht="13.5" customHeight="1" spans="1:1">
      <c r="A676" s="21"/>
    </row>
    <row r="677" ht="13.5" customHeight="1" spans="1:1">
      <c r="A677" s="21"/>
    </row>
    <row r="678" ht="13.5" customHeight="1" spans="1:1">
      <c r="A678" s="21"/>
    </row>
    <row r="679" ht="13.5" customHeight="1" spans="1:1">
      <c r="A679" s="21"/>
    </row>
    <row r="680" ht="13.5" customHeight="1" spans="1:1">
      <c r="A680" s="21"/>
    </row>
    <row r="681" ht="13.5" customHeight="1" spans="1:1">
      <c r="A681" s="21"/>
    </row>
    <row r="682" ht="13.5" customHeight="1" spans="1:1">
      <c r="A682" s="21"/>
    </row>
    <row r="683" ht="13.5" customHeight="1" spans="1:1">
      <c r="A683" s="21"/>
    </row>
    <row r="684" ht="13.5" customHeight="1" spans="1:1">
      <c r="A684" s="21"/>
    </row>
    <row r="685" ht="13.5" customHeight="1" spans="1:1">
      <c r="A685" s="21"/>
    </row>
    <row r="686" ht="13.5" customHeight="1" spans="1:1">
      <c r="A686" s="21"/>
    </row>
    <row r="687" ht="13.5" customHeight="1" spans="1:1">
      <c r="A687" s="21"/>
    </row>
    <row r="688" ht="13.5" customHeight="1" spans="1:1">
      <c r="A688" s="21"/>
    </row>
    <row r="689" ht="13.5" customHeight="1" spans="1:1">
      <c r="A689" s="21"/>
    </row>
    <row r="690" ht="13.5" customHeight="1" spans="1:1">
      <c r="A690" s="21"/>
    </row>
    <row r="691" ht="13.5" customHeight="1" spans="1:1">
      <c r="A691" s="21"/>
    </row>
    <row r="692" ht="13.5" customHeight="1" spans="1:1">
      <c r="A692" s="21"/>
    </row>
    <row r="693" ht="13.5" customHeight="1" spans="1:1">
      <c r="A693" s="21"/>
    </row>
    <row r="694" ht="13.5" customHeight="1" spans="1:1">
      <c r="A694" s="21"/>
    </row>
    <row r="695" ht="13.5" customHeight="1" spans="1:1">
      <c r="A695" s="21"/>
    </row>
    <row r="696" ht="13.5" customHeight="1" spans="1:1">
      <c r="A696" s="21"/>
    </row>
    <row r="697" ht="13.5" customHeight="1" spans="1:1">
      <c r="A697" s="21"/>
    </row>
    <row r="698" ht="13.5" customHeight="1" spans="1:1">
      <c r="A698" s="21"/>
    </row>
    <row r="699" ht="13.5" customHeight="1" spans="1:1">
      <c r="A699" s="21"/>
    </row>
    <row r="700" ht="13.5" customHeight="1" spans="1:1">
      <c r="A700" s="21"/>
    </row>
    <row r="701" ht="13.5" customHeight="1" spans="1:1">
      <c r="A701" s="21"/>
    </row>
    <row r="702" ht="13.5" customHeight="1" spans="1:1">
      <c r="A702" s="21"/>
    </row>
    <row r="703" ht="13.5" customHeight="1" spans="1:1">
      <c r="A703" s="21"/>
    </row>
    <row r="704" ht="13.5" customHeight="1" spans="1:1">
      <c r="A704" s="21"/>
    </row>
    <row r="705" ht="13.5" customHeight="1" spans="1:1">
      <c r="A705" s="21"/>
    </row>
    <row r="706" ht="13.5" customHeight="1" spans="1:1">
      <c r="A706" s="21"/>
    </row>
    <row r="707" ht="13.5" customHeight="1" spans="1:1">
      <c r="A707" s="21"/>
    </row>
    <row r="708" ht="13.5" customHeight="1" spans="1:1">
      <c r="A708" s="21"/>
    </row>
    <row r="709" ht="13.5" customHeight="1" spans="1:1">
      <c r="A709" s="21"/>
    </row>
    <row r="710" ht="13.5" customHeight="1" spans="1:1">
      <c r="A710" s="21"/>
    </row>
    <row r="711" ht="13.5" customHeight="1" spans="1:1">
      <c r="A711" s="21"/>
    </row>
    <row r="712" ht="13.5" customHeight="1" spans="1:1">
      <c r="A712" s="21"/>
    </row>
    <row r="713" ht="13.5" customHeight="1" spans="1:1">
      <c r="A713" s="21"/>
    </row>
    <row r="714" ht="13.5" customHeight="1" spans="1:1">
      <c r="A714" s="21"/>
    </row>
    <row r="715" ht="13.5" customHeight="1" spans="1:1">
      <c r="A715" s="21"/>
    </row>
    <row r="716" ht="13.5" customHeight="1" spans="1:1">
      <c r="A716" s="21"/>
    </row>
    <row r="717" ht="13.5" customHeight="1" spans="1:1">
      <c r="A717" s="21"/>
    </row>
    <row r="718" ht="13.5" customHeight="1" spans="1:1">
      <c r="A718" s="21"/>
    </row>
    <row r="719" ht="13.5" customHeight="1" spans="1:1">
      <c r="A719" s="21"/>
    </row>
    <row r="720" ht="13.5" customHeight="1" spans="1:1">
      <c r="A720" s="21"/>
    </row>
    <row r="721" ht="13.5" customHeight="1" spans="1:1">
      <c r="A721" s="21"/>
    </row>
    <row r="722" ht="13.5" customHeight="1" spans="1:1">
      <c r="A722" s="21"/>
    </row>
    <row r="723" ht="13.5" customHeight="1" spans="1:1">
      <c r="A723" s="21"/>
    </row>
    <row r="724" ht="13.5" customHeight="1" spans="1:1">
      <c r="A724" s="21"/>
    </row>
    <row r="725" ht="13.5" customHeight="1" spans="1:1">
      <c r="A725" s="21"/>
    </row>
    <row r="726" ht="13.5" customHeight="1" spans="1:1">
      <c r="A726" s="21"/>
    </row>
    <row r="727" ht="13.5" customHeight="1" spans="1:1">
      <c r="A727" s="21"/>
    </row>
    <row r="728" ht="13.5" customHeight="1" spans="1:1">
      <c r="A728" s="21"/>
    </row>
    <row r="729" ht="13.5" customHeight="1" spans="1:1">
      <c r="A729" s="21"/>
    </row>
    <row r="730" ht="13.5" customHeight="1" spans="1:1">
      <c r="A730" s="21"/>
    </row>
    <row r="731" ht="13.5" customHeight="1" spans="1:1">
      <c r="A731" s="21"/>
    </row>
    <row r="732" ht="13.5" customHeight="1" spans="1:1">
      <c r="A732" s="21"/>
    </row>
    <row r="733" ht="13.5" customHeight="1" spans="1:1">
      <c r="A733" s="21"/>
    </row>
    <row r="734" ht="13.5" customHeight="1" spans="1:1">
      <c r="A734" s="21"/>
    </row>
    <row r="735" ht="13.5" customHeight="1" spans="1:1">
      <c r="A735" s="21"/>
    </row>
    <row r="736" ht="13.5" customHeight="1" spans="1:1">
      <c r="A736" s="21"/>
    </row>
    <row r="737" ht="13.5" customHeight="1" spans="1:1">
      <c r="A737" s="21"/>
    </row>
    <row r="738" ht="13.5" customHeight="1" spans="1:1">
      <c r="A738" s="21"/>
    </row>
    <row r="739" ht="13.5" customHeight="1" spans="1:1">
      <c r="A739" s="21"/>
    </row>
    <row r="740" ht="13.5" customHeight="1" spans="1:1">
      <c r="A740" s="21"/>
    </row>
    <row r="741" ht="13.5" customHeight="1" spans="1:1">
      <c r="A741" s="21"/>
    </row>
    <row r="742" ht="13.5" customHeight="1" spans="1:1">
      <c r="A742" s="21"/>
    </row>
    <row r="743" ht="13.5" customHeight="1" spans="1:1">
      <c r="A743" s="21"/>
    </row>
    <row r="744" ht="13.5" customHeight="1" spans="1:1">
      <c r="A744" s="21"/>
    </row>
    <row r="745" ht="13.5" customHeight="1" spans="1:1">
      <c r="A745" s="21"/>
    </row>
    <row r="746" ht="13.5" customHeight="1" spans="1:1">
      <c r="A746" s="21"/>
    </row>
    <row r="747" ht="13.5" customHeight="1" spans="1:1">
      <c r="A747" s="21"/>
    </row>
    <row r="748" ht="13.5" customHeight="1" spans="1:1">
      <c r="A748" s="21"/>
    </row>
    <row r="749" ht="13.5" customHeight="1" spans="1:1">
      <c r="A749" s="21"/>
    </row>
    <row r="750" ht="13.5" customHeight="1" spans="1:1">
      <c r="A750" s="21"/>
    </row>
    <row r="751" ht="13.5" customHeight="1" spans="1:1">
      <c r="A751" s="21"/>
    </row>
    <row r="752" ht="13.5" customHeight="1" spans="1:1">
      <c r="A752" s="21"/>
    </row>
    <row r="753" ht="13.5" customHeight="1" spans="1:1">
      <c r="A753" s="21"/>
    </row>
    <row r="754" ht="13.5" customHeight="1" spans="1:1">
      <c r="A754" s="21"/>
    </row>
    <row r="755" ht="13.5" customHeight="1" spans="1:1">
      <c r="A755" s="21"/>
    </row>
    <row r="756" ht="13.5" customHeight="1" spans="1:1">
      <c r="A756" s="21"/>
    </row>
    <row r="757" ht="13.5" customHeight="1" spans="1:1">
      <c r="A757" s="21"/>
    </row>
    <row r="758" ht="13.5" customHeight="1" spans="1:1">
      <c r="A758" s="21"/>
    </row>
    <row r="759" ht="13.5" customHeight="1" spans="1:1">
      <c r="A759" s="21"/>
    </row>
    <row r="760" ht="13.5" customHeight="1" spans="1:1">
      <c r="A760" s="21"/>
    </row>
    <row r="761" ht="13.5" customHeight="1" spans="1:1">
      <c r="A761" s="21"/>
    </row>
    <row r="762" ht="13.5" customHeight="1" spans="1:1">
      <c r="A762" s="21"/>
    </row>
    <row r="763" ht="13.5" customHeight="1" spans="1:1">
      <c r="A763" s="21"/>
    </row>
    <row r="764" ht="13.5" customHeight="1" spans="1:1">
      <c r="A764" s="21"/>
    </row>
    <row r="765" ht="13.5" customHeight="1" spans="1:1">
      <c r="A765" s="21"/>
    </row>
    <row r="766" ht="13.5" customHeight="1" spans="1:1">
      <c r="A766" s="21"/>
    </row>
    <row r="767" ht="13.5" customHeight="1" spans="1:1">
      <c r="A767" s="21"/>
    </row>
    <row r="768" ht="13.5" customHeight="1" spans="1:1">
      <c r="A768" s="21"/>
    </row>
    <row r="769" ht="13.5" customHeight="1" spans="1:1">
      <c r="A769" s="21"/>
    </row>
    <row r="770" ht="13.5" customHeight="1" spans="1:1">
      <c r="A770" s="21"/>
    </row>
    <row r="771" ht="13.5" customHeight="1" spans="1:1">
      <c r="A771" s="21"/>
    </row>
    <row r="772" ht="13.5" customHeight="1" spans="1:1">
      <c r="A772" s="21"/>
    </row>
    <row r="773" ht="13.5" customHeight="1" spans="1:1">
      <c r="A773" s="21"/>
    </row>
    <row r="774" ht="13.5" customHeight="1" spans="1:1">
      <c r="A774" s="21"/>
    </row>
    <row r="775" ht="13.5" customHeight="1" spans="1:1">
      <c r="A775" s="21"/>
    </row>
    <row r="776" ht="13.5" customHeight="1" spans="1:1">
      <c r="A776" s="21"/>
    </row>
    <row r="777" ht="13.5" customHeight="1" spans="1:1">
      <c r="A777" s="21"/>
    </row>
    <row r="778" ht="13.5" customHeight="1" spans="1:1">
      <c r="A778" s="21"/>
    </row>
    <row r="779" ht="13.5" customHeight="1" spans="1:1">
      <c r="A779" s="21"/>
    </row>
    <row r="780" ht="13.5" customHeight="1" spans="1:1">
      <c r="A780" s="21"/>
    </row>
    <row r="781" ht="13.5" customHeight="1" spans="1:1">
      <c r="A781" s="21"/>
    </row>
    <row r="782" ht="13.5" customHeight="1" spans="1:1">
      <c r="A782" s="21"/>
    </row>
    <row r="783" ht="13.5" customHeight="1" spans="1:1">
      <c r="A783" s="21"/>
    </row>
    <row r="784" ht="13.5" customHeight="1" spans="1:1">
      <c r="A784" s="21"/>
    </row>
    <row r="785" ht="13.5" customHeight="1" spans="1:1">
      <c r="A785" s="21"/>
    </row>
    <row r="786" ht="13.5" customHeight="1" spans="1:1">
      <c r="A786" s="21"/>
    </row>
    <row r="787" ht="13.5" customHeight="1" spans="1:1">
      <c r="A787" s="21"/>
    </row>
    <row r="788" ht="13.5" customHeight="1" spans="1:1">
      <c r="A788" s="21"/>
    </row>
    <row r="789" ht="13.5" customHeight="1" spans="1:1">
      <c r="A789" s="21"/>
    </row>
    <row r="790" ht="13.5" customHeight="1" spans="1:1">
      <c r="A790" s="21"/>
    </row>
    <row r="791" ht="13.5" customHeight="1" spans="1:1">
      <c r="A791" s="21"/>
    </row>
    <row r="792" ht="13.5" customHeight="1" spans="1:1">
      <c r="A792" s="21"/>
    </row>
    <row r="793" ht="13.5" customHeight="1" spans="1:1">
      <c r="A793" s="21"/>
    </row>
    <row r="794" ht="13.5" customHeight="1" spans="1:1">
      <c r="A794" s="21"/>
    </row>
    <row r="795" ht="13.5" customHeight="1" spans="1:1">
      <c r="A795" s="21"/>
    </row>
    <row r="796" ht="13.5" customHeight="1" spans="1:1">
      <c r="A796" s="21"/>
    </row>
    <row r="797" ht="13.5" customHeight="1" spans="1:1">
      <c r="A797" s="21"/>
    </row>
    <row r="798" ht="13.5" customHeight="1" spans="1:1">
      <c r="A798" s="21"/>
    </row>
    <row r="799" ht="13.5" customHeight="1" spans="1:1">
      <c r="A799" s="21"/>
    </row>
    <row r="800" ht="13.5" customHeight="1" spans="1:1">
      <c r="A800" s="21"/>
    </row>
    <row r="801" ht="13.5" customHeight="1" spans="1:1">
      <c r="A801" s="21"/>
    </row>
    <row r="802" ht="13.5" customHeight="1" spans="1:1">
      <c r="A802" s="21"/>
    </row>
    <row r="803" ht="13.5" customHeight="1" spans="1:1">
      <c r="A803" s="21"/>
    </row>
    <row r="804" ht="13.5" customHeight="1" spans="1:1">
      <c r="A804" s="21"/>
    </row>
    <row r="805" ht="13.5" customHeight="1" spans="1:1">
      <c r="A805" s="21"/>
    </row>
    <row r="806" ht="13.5" customHeight="1" spans="1:1">
      <c r="A806" s="21"/>
    </row>
    <row r="807" ht="13.5" customHeight="1" spans="1:1">
      <c r="A807" s="21"/>
    </row>
    <row r="808" ht="13.5" customHeight="1" spans="1:1">
      <c r="A808" s="21"/>
    </row>
    <row r="809" ht="13.5" customHeight="1" spans="1:1">
      <c r="A809" s="21"/>
    </row>
    <row r="810" ht="13.5" customHeight="1" spans="1:1">
      <c r="A810" s="21"/>
    </row>
    <row r="811" ht="13.5" customHeight="1" spans="1:1">
      <c r="A811" s="21"/>
    </row>
    <row r="812" ht="13.5" customHeight="1" spans="1:1">
      <c r="A812" s="21"/>
    </row>
    <row r="813" ht="13.5" customHeight="1" spans="1:1">
      <c r="A813" s="21"/>
    </row>
    <row r="814" ht="13.5" customHeight="1" spans="1:1">
      <c r="A814" s="21"/>
    </row>
    <row r="815" ht="13.5" customHeight="1" spans="1:1">
      <c r="A815" s="21"/>
    </row>
    <row r="816" ht="13.5" customHeight="1" spans="1:1">
      <c r="A816" s="21"/>
    </row>
    <row r="817" ht="13.5" customHeight="1" spans="1:1">
      <c r="A817" s="21"/>
    </row>
    <row r="818" ht="13.5" customHeight="1" spans="1:1">
      <c r="A818" s="21"/>
    </row>
    <row r="819" ht="13.5" customHeight="1" spans="1:1">
      <c r="A819" s="21"/>
    </row>
    <row r="820" ht="13.5" customHeight="1" spans="1:1">
      <c r="A820" s="21"/>
    </row>
    <row r="821" ht="13.5" customHeight="1" spans="1:1">
      <c r="A821" s="21"/>
    </row>
    <row r="822" ht="13.5" customHeight="1" spans="1:1">
      <c r="A822" s="21"/>
    </row>
    <row r="823" ht="13.5" customHeight="1" spans="1:1">
      <c r="A823" s="21"/>
    </row>
    <row r="824" ht="13.5" customHeight="1" spans="1:1">
      <c r="A824" s="21"/>
    </row>
    <row r="825" ht="13.5" customHeight="1" spans="1:1">
      <c r="A825" s="21"/>
    </row>
    <row r="826" ht="13.5" customHeight="1" spans="1:1">
      <c r="A826" s="21"/>
    </row>
    <row r="827" ht="13.5" customHeight="1" spans="1:1">
      <c r="A827" s="21"/>
    </row>
    <row r="828" ht="13.5" customHeight="1" spans="1:1">
      <c r="A828" s="21"/>
    </row>
    <row r="829" ht="13.5" customHeight="1" spans="1:1">
      <c r="A829" s="21"/>
    </row>
    <row r="830" ht="13.5" customHeight="1" spans="1:1">
      <c r="A830" s="21"/>
    </row>
    <row r="831" ht="13.5" customHeight="1" spans="1:1">
      <c r="A831" s="21"/>
    </row>
    <row r="832" ht="13.5" customHeight="1" spans="1:1">
      <c r="A832" s="21"/>
    </row>
    <row r="833" ht="13.5" customHeight="1" spans="1:1">
      <c r="A833" s="21"/>
    </row>
    <row r="834" ht="13.5" customHeight="1" spans="1:1">
      <c r="A834" s="21"/>
    </row>
    <row r="835" ht="13.5" customHeight="1" spans="1:1">
      <c r="A835" s="21"/>
    </row>
    <row r="836" ht="13.5" customHeight="1" spans="1:1">
      <c r="A836" s="21"/>
    </row>
    <row r="837" ht="13.5" customHeight="1" spans="1:1">
      <c r="A837" s="21"/>
    </row>
    <row r="838" ht="13.5" customHeight="1" spans="1:1">
      <c r="A838" s="21"/>
    </row>
    <row r="839" ht="13.5" customHeight="1" spans="1:1">
      <c r="A839" s="21"/>
    </row>
    <row r="840" ht="13.5" customHeight="1" spans="1:1">
      <c r="A840" s="21"/>
    </row>
    <row r="841" ht="13.5" customHeight="1" spans="1:1">
      <c r="A841" s="21"/>
    </row>
    <row r="842" ht="13.5" customHeight="1" spans="1:1">
      <c r="A842" s="21"/>
    </row>
    <row r="843" ht="13.5" customHeight="1" spans="1:1">
      <c r="A843" s="21"/>
    </row>
    <row r="844" ht="13.5" customHeight="1" spans="1:1">
      <c r="A844" s="21"/>
    </row>
    <row r="845" ht="13.5" customHeight="1" spans="1:1">
      <c r="A845" s="21"/>
    </row>
    <row r="846" ht="13.5" customHeight="1" spans="1:1">
      <c r="A846" s="21"/>
    </row>
    <row r="847" ht="13.5" customHeight="1" spans="1:1">
      <c r="A847" s="21"/>
    </row>
    <row r="848" ht="13.5" customHeight="1" spans="1:1">
      <c r="A848" s="21"/>
    </row>
    <row r="849" ht="13.5" customHeight="1" spans="1:1">
      <c r="A849" s="21"/>
    </row>
    <row r="850" ht="13.5" customHeight="1" spans="1:1">
      <c r="A850" s="21"/>
    </row>
    <row r="851" ht="13.5" customHeight="1" spans="1:1">
      <c r="A851" s="21"/>
    </row>
    <row r="852" ht="13.5" customHeight="1" spans="1:1">
      <c r="A852" s="21"/>
    </row>
    <row r="853" ht="13.5" customHeight="1" spans="1:1">
      <c r="A853" s="21"/>
    </row>
    <row r="854" ht="13.5" customHeight="1" spans="1:1">
      <c r="A854" s="21"/>
    </row>
    <row r="855" ht="13.5" customHeight="1" spans="1:1">
      <c r="A855" s="21"/>
    </row>
    <row r="856" ht="13.5" customHeight="1" spans="1:1">
      <c r="A856" s="21"/>
    </row>
    <row r="857" ht="13.5" customHeight="1" spans="1:1">
      <c r="A857" s="21"/>
    </row>
    <row r="858" ht="13.5" customHeight="1" spans="1:1">
      <c r="A858" s="21"/>
    </row>
    <row r="859" ht="13.5" customHeight="1" spans="1:1">
      <c r="A859" s="21"/>
    </row>
    <row r="860" ht="13.5" customHeight="1" spans="1:1">
      <c r="A860" s="21"/>
    </row>
    <row r="861" ht="13.5" customHeight="1" spans="1:1">
      <c r="A861" s="21"/>
    </row>
    <row r="862" ht="13.5" customHeight="1" spans="1:1">
      <c r="A862" s="21"/>
    </row>
    <row r="863" ht="13.5" customHeight="1" spans="1:1">
      <c r="A863" s="21"/>
    </row>
    <row r="864" ht="13.5" customHeight="1" spans="1:1">
      <c r="A864" s="21"/>
    </row>
    <row r="865" ht="13.5" customHeight="1" spans="1:1">
      <c r="A865" s="21"/>
    </row>
    <row r="866" ht="13.5" customHeight="1" spans="1:1">
      <c r="A866" s="21"/>
    </row>
    <row r="867" ht="13.5" customHeight="1" spans="1:1">
      <c r="A867" s="21"/>
    </row>
    <row r="868" ht="13.5" customHeight="1" spans="1:1">
      <c r="A868" s="21"/>
    </row>
    <row r="869" ht="13.5" customHeight="1" spans="1:1">
      <c r="A869" s="21"/>
    </row>
    <row r="870" ht="13.5" customHeight="1" spans="1:1">
      <c r="A870" s="21"/>
    </row>
    <row r="871" ht="13.5" customHeight="1" spans="1:1">
      <c r="A871" s="21"/>
    </row>
    <row r="872" ht="13.5" customHeight="1" spans="1:1">
      <c r="A872" s="21"/>
    </row>
    <row r="873" ht="13.5" customHeight="1" spans="1:1">
      <c r="A873" s="21"/>
    </row>
    <row r="874" ht="13.5" customHeight="1" spans="1:1">
      <c r="A874" s="21"/>
    </row>
    <row r="875" ht="13.5" customHeight="1" spans="1:1">
      <c r="A875" s="21"/>
    </row>
    <row r="876" ht="13.5" customHeight="1" spans="1:1">
      <c r="A876" s="21"/>
    </row>
    <row r="877" ht="13.5" customHeight="1" spans="1:1">
      <c r="A877" s="21"/>
    </row>
    <row r="878" ht="13.5" customHeight="1" spans="1:1">
      <c r="A878" s="21"/>
    </row>
    <row r="879" ht="13.5" customHeight="1" spans="1:1">
      <c r="A879" s="21"/>
    </row>
    <row r="880" ht="13.5" customHeight="1" spans="1:1">
      <c r="A880" s="21"/>
    </row>
    <row r="881" ht="13.5" customHeight="1" spans="1:1">
      <c r="A881" s="21"/>
    </row>
    <row r="882" ht="13.5" customHeight="1" spans="1:1">
      <c r="A882" s="21"/>
    </row>
    <row r="883" ht="13.5" customHeight="1" spans="1:1">
      <c r="A883" s="21"/>
    </row>
    <row r="884" ht="13.5" customHeight="1" spans="1:1">
      <c r="A884" s="21"/>
    </row>
    <row r="885" ht="13.5" customHeight="1" spans="1:1">
      <c r="A885" s="21"/>
    </row>
    <row r="886" ht="13.5" customHeight="1" spans="1:1">
      <c r="A886" s="21"/>
    </row>
    <row r="887" ht="13.5" customHeight="1" spans="1:1">
      <c r="A887" s="21"/>
    </row>
    <row r="888" ht="13.5" customHeight="1" spans="1:1">
      <c r="A888" s="21"/>
    </row>
    <row r="889" ht="13.5" customHeight="1" spans="1:1">
      <c r="A889" s="21"/>
    </row>
    <row r="890" ht="13.5" customHeight="1" spans="1:1">
      <c r="A890" s="21"/>
    </row>
    <row r="891" ht="13.5" customHeight="1" spans="1:1">
      <c r="A891" s="21"/>
    </row>
    <row r="892" ht="13.5" customHeight="1" spans="1:1">
      <c r="A892" s="21"/>
    </row>
    <row r="893" ht="13.5" customHeight="1" spans="1:1">
      <c r="A893" s="21"/>
    </row>
    <row r="894" ht="13.5" customHeight="1" spans="1:1">
      <c r="A894" s="21"/>
    </row>
    <row r="895" ht="13.5" customHeight="1" spans="1:1">
      <c r="A895" s="21"/>
    </row>
    <row r="896" ht="13.5" customHeight="1" spans="1:1">
      <c r="A896" s="21"/>
    </row>
    <row r="897" ht="13.5" customHeight="1" spans="1:1">
      <c r="A897" s="21"/>
    </row>
    <row r="898" ht="13.5" customHeight="1" spans="1:1">
      <c r="A898" s="21"/>
    </row>
    <row r="899" ht="13.5" customHeight="1" spans="1:1">
      <c r="A899" s="21"/>
    </row>
    <row r="900" ht="13.5" customHeight="1" spans="1:1">
      <c r="A900" s="21"/>
    </row>
    <row r="901" ht="13.5" customHeight="1" spans="1:1">
      <c r="A901" s="21"/>
    </row>
    <row r="902" ht="13.5" customHeight="1" spans="1:1">
      <c r="A902" s="21"/>
    </row>
    <row r="903" ht="13.5" customHeight="1" spans="1:1">
      <c r="A903" s="21"/>
    </row>
    <row r="904" ht="13.5" customHeight="1" spans="1:1">
      <c r="A904" s="21"/>
    </row>
    <row r="905" ht="13.5" customHeight="1" spans="1:1">
      <c r="A905" s="21"/>
    </row>
    <row r="906" ht="13.5" customHeight="1" spans="1:1">
      <c r="A906" s="21"/>
    </row>
    <row r="907" ht="13.5" customHeight="1" spans="1:1">
      <c r="A907" s="21"/>
    </row>
    <row r="908" ht="13.5" customHeight="1" spans="1:1">
      <c r="A908" s="21"/>
    </row>
    <row r="909" ht="13.5" customHeight="1" spans="1:1">
      <c r="A909" s="21"/>
    </row>
    <row r="910" ht="13.5" customHeight="1" spans="1:1">
      <c r="A910" s="21"/>
    </row>
    <row r="911" ht="13.5" customHeight="1" spans="1:1">
      <c r="A911" s="21"/>
    </row>
    <row r="912" ht="13.5" customHeight="1" spans="1:1">
      <c r="A912" s="21"/>
    </row>
    <row r="913" ht="13.5" customHeight="1" spans="1:1">
      <c r="A913" s="21"/>
    </row>
    <row r="914" ht="13.5" customHeight="1" spans="1:1">
      <c r="A914" s="21"/>
    </row>
    <row r="915" ht="13.5" customHeight="1" spans="1:1">
      <c r="A915" s="21"/>
    </row>
    <row r="916" ht="13.5" customHeight="1" spans="1:1">
      <c r="A916" s="21"/>
    </row>
    <row r="917" ht="13.5" customHeight="1" spans="1:1">
      <c r="A917" s="21"/>
    </row>
    <row r="918" ht="13.5" customHeight="1" spans="1:1">
      <c r="A918" s="21"/>
    </row>
    <row r="919" ht="13.5" customHeight="1" spans="1:1">
      <c r="A919" s="21"/>
    </row>
    <row r="920" ht="13.5" customHeight="1" spans="1:1">
      <c r="A920" s="21"/>
    </row>
    <row r="921" ht="13.5" customHeight="1" spans="1:1">
      <c r="A921" s="21"/>
    </row>
    <row r="922" ht="13.5" customHeight="1" spans="1:1">
      <c r="A922" s="21"/>
    </row>
    <row r="923" ht="13.5" customHeight="1" spans="1:1">
      <c r="A923" s="21"/>
    </row>
    <row r="924" ht="13.5" customHeight="1" spans="1:1">
      <c r="A924" s="21"/>
    </row>
    <row r="925" ht="13.5" customHeight="1" spans="1:1">
      <c r="A925" s="21"/>
    </row>
    <row r="926" ht="13.5" customHeight="1" spans="1:1">
      <c r="A926" s="21"/>
    </row>
    <row r="927" ht="13.5" customHeight="1" spans="1:1">
      <c r="A927" s="21"/>
    </row>
    <row r="928" ht="13.5" customHeight="1" spans="1:1">
      <c r="A928" s="21"/>
    </row>
    <row r="929" ht="13.5" customHeight="1" spans="1:1">
      <c r="A929" s="21"/>
    </row>
    <row r="930" ht="13.5" customHeight="1" spans="1:1">
      <c r="A930" s="21"/>
    </row>
    <row r="931" ht="13.5" customHeight="1" spans="1:1">
      <c r="A931" s="21"/>
    </row>
    <row r="932" ht="13.5" customHeight="1" spans="1:1">
      <c r="A932" s="21"/>
    </row>
    <row r="933" ht="13.5" customHeight="1" spans="1:1">
      <c r="A933" s="21"/>
    </row>
    <row r="934" ht="13.5" customHeight="1" spans="1:1">
      <c r="A934" s="21"/>
    </row>
    <row r="935" ht="13.5" customHeight="1" spans="1:1">
      <c r="A935" s="21"/>
    </row>
    <row r="936" ht="13.5" customHeight="1" spans="1:1">
      <c r="A936" s="21"/>
    </row>
    <row r="937" ht="13.5" customHeight="1" spans="1:1">
      <c r="A937" s="21"/>
    </row>
    <row r="938" ht="13.5" customHeight="1" spans="1:1">
      <c r="A938" s="21"/>
    </row>
    <row r="939" ht="13.5" customHeight="1" spans="1:1">
      <c r="A939" s="21"/>
    </row>
    <row r="940" ht="13.5" customHeight="1" spans="1:1">
      <c r="A940" s="21"/>
    </row>
    <row r="941" ht="13.5" customHeight="1" spans="1:1">
      <c r="A941" s="21"/>
    </row>
    <row r="942" ht="13.5" customHeight="1" spans="1:1">
      <c r="A942" s="21"/>
    </row>
    <row r="943" ht="13.5" customHeight="1" spans="1:1">
      <c r="A943" s="21"/>
    </row>
    <row r="944" ht="13.5" customHeight="1" spans="1:1">
      <c r="A944" s="21"/>
    </row>
    <row r="945" ht="13.5" customHeight="1" spans="1:1">
      <c r="A945" s="21"/>
    </row>
    <row r="946" ht="13.5" customHeight="1" spans="1:1">
      <c r="A946" s="21"/>
    </row>
    <row r="947" ht="13.5" customHeight="1" spans="1:1">
      <c r="A947" s="21"/>
    </row>
    <row r="948" ht="13.5" customHeight="1" spans="1:1">
      <c r="A948" s="21"/>
    </row>
    <row r="949" ht="13.5" customHeight="1" spans="1:1">
      <c r="A949" s="21"/>
    </row>
    <row r="950" ht="13.5" customHeight="1" spans="1:1">
      <c r="A950" s="21"/>
    </row>
    <row r="951" ht="13.5" customHeight="1" spans="1:1">
      <c r="A951" s="21"/>
    </row>
    <row r="952" ht="13.5" customHeight="1" spans="1:1">
      <c r="A952" s="21"/>
    </row>
    <row r="953" ht="13.5" customHeight="1" spans="1:1">
      <c r="A953" s="21"/>
    </row>
    <row r="954" ht="13.5" customHeight="1" spans="1:1">
      <c r="A954" s="21"/>
    </row>
    <row r="955" ht="13.5" customHeight="1" spans="1:1">
      <c r="A955" s="21"/>
    </row>
    <row r="956" ht="13.5" customHeight="1" spans="1:1">
      <c r="A956" s="21"/>
    </row>
    <row r="957" ht="13.5" customHeight="1" spans="1:1">
      <c r="A957" s="21"/>
    </row>
    <row r="958" ht="13.5" customHeight="1" spans="1:1">
      <c r="A958" s="21"/>
    </row>
    <row r="959" ht="13.5" customHeight="1" spans="1:1">
      <c r="A959" s="21"/>
    </row>
    <row r="960" ht="13.5" customHeight="1" spans="1:1">
      <c r="A960" s="21"/>
    </row>
    <row r="961" ht="13.5" customHeight="1" spans="1:1">
      <c r="A961" s="21"/>
    </row>
    <row r="962" ht="13.5" customHeight="1" spans="1:1">
      <c r="A962" s="21"/>
    </row>
    <row r="963" ht="13.5" customHeight="1" spans="1:1">
      <c r="A963" s="21"/>
    </row>
    <row r="964" ht="13.5" customHeight="1" spans="1:1">
      <c r="A964" s="21"/>
    </row>
    <row r="965" ht="13.5" customHeight="1" spans="1:1">
      <c r="A965" s="21"/>
    </row>
    <row r="966" ht="13.5" customHeight="1" spans="1:1">
      <c r="A966" s="21"/>
    </row>
    <row r="967" ht="13.5" customHeight="1" spans="1:1">
      <c r="A967" s="21"/>
    </row>
    <row r="968" ht="13.5" customHeight="1" spans="1:1">
      <c r="A968" s="21"/>
    </row>
    <row r="969" ht="13.5" customHeight="1" spans="1:1">
      <c r="A969" s="21"/>
    </row>
    <row r="970" ht="13.5" customHeight="1" spans="1:1">
      <c r="A970" s="21"/>
    </row>
    <row r="971" ht="13.5" customHeight="1" spans="1:1">
      <c r="A971" s="21"/>
    </row>
    <row r="972" ht="13.5" customHeight="1" spans="1:1">
      <c r="A972" s="21"/>
    </row>
    <row r="973" ht="13.5" customHeight="1" spans="1:1">
      <c r="A973" s="21"/>
    </row>
    <row r="974" ht="13.5" customHeight="1" spans="1:1">
      <c r="A974" s="21"/>
    </row>
    <row r="975" ht="13.5" customHeight="1" spans="1:1">
      <c r="A975" s="21"/>
    </row>
    <row r="976" ht="13.5" customHeight="1" spans="1:1">
      <c r="A976" s="21"/>
    </row>
    <row r="977" ht="13.5" customHeight="1" spans="1:1">
      <c r="A977" s="21"/>
    </row>
    <row r="978" ht="13.5" customHeight="1" spans="1:1">
      <c r="A978" s="21"/>
    </row>
    <row r="979" ht="13.5" customHeight="1" spans="1:1">
      <c r="A979" s="21"/>
    </row>
    <row r="980" ht="13.5" customHeight="1" spans="1:1">
      <c r="A980" s="21"/>
    </row>
    <row r="981" ht="13.5" customHeight="1" spans="1:1">
      <c r="A981" s="21"/>
    </row>
    <row r="982" ht="13.5" customHeight="1" spans="1:1">
      <c r="A982" s="21"/>
    </row>
    <row r="983" ht="13.5" customHeight="1" spans="1:1">
      <c r="A983" s="21"/>
    </row>
    <row r="984" ht="13.5" customHeight="1" spans="1:1">
      <c r="A984" s="21"/>
    </row>
    <row r="985" ht="13.5" customHeight="1" spans="1:1">
      <c r="A985" s="21"/>
    </row>
    <row r="986" ht="13.5" customHeight="1" spans="1:1">
      <c r="A986" s="21"/>
    </row>
    <row r="987" ht="13.5" customHeight="1" spans="1:1">
      <c r="A987" s="21"/>
    </row>
    <row r="988" ht="13.5" customHeight="1" spans="1:1">
      <c r="A988" s="21"/>
    </row>
    <row r="989" ht="13.5" customHeight="1" spans="1:1">
      <c r="A989" s="21"/>
    </row>
    <row r="990" ht="13.5" customHeight="1" spans="1:1">
      <c r="A990" s="21"/>
    </row>
    <row r="991" ht="13.5" customHeight="1" spans="1:1">
      <c r="A991" s="21"/>
    </row>
    <row r="992" ht="13.5" customHeight="1" spans="1:1">
      <c r="A992" s="21"/>
    </row>
    <row r="993" ht="13.5" customHeight="1" spans="1:1">
      <c r="A993" s="21"/>
    </row>
    <row r="994" ht="13.5" customHeight="1" spans="1:1">
      <c r="A994" s="21"/>
    </row>
    <row r="995" ht="13.5" customHeight="1" spans="1:1">
      <c r="A995" s="21"/>
    </row>
    <row r="996" ht="13.5" customHeight="1" spans="1:1">
      <c r="A996" s="21"/>
    </row>
    <row r="997" ht="13.5" customHeight="1" spans="1:1">
      <c r="A997" s="21"/>
    </row>
    <row r="998" ht="13.5" customHeight="1" spans="1:1">
      <c r="A998" s="21"/>
    </row>
    <row r="999" ht="13.5" customHeight="1" spans="1:1">
      <c r="A999" s="21"/>
    </row>
    <row r="1000" ht="13.5" customHeight="1" spans="1:1">
      <c r="A1000" s="21"/>
    </row>
  </sheetData>
  <pageMargins left="0.7" right="0.7" top="0.75" bottom="0.75" header="0" footer="0"/>
  <pageSetup paperSize="1" orientation="landscape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00"/>
  <sheetViews>
    <sheetView workbookViewId="0">
      <selection activeCell="A1" sqref="A1"/>
    </sheetView>
  </sheetViews>
  <sheetFormatPr defaultColWidth="14.4285714285714" defaultRowHeight="15" customHeight="1" outlineLevelCol="7"/>
  <cols>
    <col min="1" max="1" width="11.2857142857143" customWidth="1"/>
    <col min="2" max="2" width="16.2857142857143" customWidth="1"/>
    <col min="3" max="3" width="36.4285714285714" customWidth="1"/>
    <col min="4" max="4" width="11.2857142857143" customWidth="1"/>
    <col min="5" max="6" width="9.14285714285714" customWidth="1"/>
    <col min="7" max="7" width="13" customWidth="1"/>
    <col min="8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42461</v>
      </c>
      <c r="B2" s="3" t="s">
        <v>44</v>
      </c>
      <c r="C2" s="3" t="s">
        <v>239</v>
      </c>
      <c r="D2" s="4">
        <v>800</v>
      </c>
    </row>
    <row r="3" ht="13.5" customHeight="1" spans="1:4">
      <c r="A3" s="2">
        <v>42461</v>
      </c>
      <c r="B3" s="3" t="s">
        <v>44</v>
      </c>
      <c r="C3" s="3" t="s">
        <v>669</v>
      </c>
      <c r="D3" s="4">
        <v>60</v>
      </c>
    </row>
    <row r="4" ht="13.5" customHeight="1" spans="1:4">
      <c r="A4" s="2">
        <v>42461</v>
      </c>
      <c r="B4" s="3" t="s">
        <v>44</v>
      </c>
      <c r="C4" s="3" t="s">
        <v>668</v>
      </c>
      <c r="D4" s="4">
        <v>36</v>
      </c>
    </row>
    <row r="5" ht="13.5" customHeight="1" spans="1:4">
      <c r="A5" s="2">
        <v>42465</v>
      </c>
      <c r="B5" s="3" t="s">
        <v>44</v>
      </c>
      <c r="C5" s="3" t="s">
        <v>524</v>
      </c>
      <c r="D5" s="4">
        <v>28.8</v>
      </c>
    </row>
    <row r="6" ht="13.5" customHeight="1" spans="1:4">
      <c r="A6" s="2">
        <v>42469</v>
      </c>
      <c r="B6" s="3" t="s">
        <v>44</v>
      </c>
      <c r="C6" s="3" t="s">
        <v>554</v>
      </c>
      <c r="D6" s="4">
        <v>35.8</v>
      </c>
    </row>
    <row r="7" ht="13.5" customHeight="1" spans="1:4">
      <c r="A7" s="2">
        <v>42483</v>
      </c>
      <c r="B7" s="3" t="s">
        <v>44</v>
      </c>
      <c r="C7" s="3" t="s">
        <v>50</v>
      </c>
      <c r="D7" s="4">
        <v>15.15</v>
      </c>
    </row>
    <row r="8" ht="13.5" customHeight="1" spans="1:7">
      <c r="A8" s="2">
        <v>42474</v>
      </c>
      <c r="B8" s="3" t="s">
        <v>44</v>
      </c>
      <c r="C8" s="3" t="s">
        <v>366</v>
      </c>
      <c r="D8" s="4">
        <v>51.65</v>
      </c>
      <c r="G8" s="3" t="s">
        <v>286</v>
      </c>
    </row>
    <row r="9" ht="13.5" customHeight="1" spans="1:8">
      <c r="A9" s="2">
        <v>42488</v>
      </c>
      <c r="B9" s="3" t="s">
        <v>44</v>
      </c>
      <c r="C9" s="3" t="s">
        <v>366</v>
      </c>
      <c r="D9" s="4">
        <v>34.4</v>
      </c>
      <c r="G9" s="3" t="s">
        <v>44</v>
      </c>
      <c r="H9" s="4">
        <f>SUM(D2:D9)</f>
        <v>1061.8</v>
      </c>
    </row>
    <row r="10" ht="13.5" customHeight="1" spans="1:8">
      <c r="A10" s="2">
        <v>42461</v>
      </c>
      <c r="B10" s="3" t="s">
        <v>294</v>
      </c>
      <c r="C10" s="3" t="s">
        <v>177</v>
      </c>
      <c r="D10" s="4">
        <v>337.95</v>
      </c>
      <c r="G10" s="3" t="s">
        <v>294</v>
      </c>
      <c r="H10" s="4">
        <f>SUM(D10)</f>
        <v>337.95</v>
      </c>
    </row>
    <row r="11" ht="13.5" customHeight="1" spans="1:8">
      <c r="A11" s="2">
        <v>42461</v>
      </c>
      <c r="B11" s="3" t="s">
        <v>11</v>
      </c>
      <c r="C11" s="3" t="s">
        <v>60</v>
      </c>
      <c r="D11" s="4">
        <v>140</v>
      </c>
      <c r="G11" s="3" t="s">
        <v>7</v>
      </c>
      <c r="H11" s="3">
        <v>0</v>
      </c>
    </row>
    <row r="12" ht="13.5" customHeight="1" spans="1:8">
      <c r="A12" s="2">
        <v>42461</v>
      </c>
      <c r="B12" s="3" t="s">
        <v>11</v>
      </c>
      <c r="C12" s="3" t="s">
        <v>693</v>
      </c>
      <c r="D12" s="4">
        <v>47</v>
      </c>
      <c r="G12" s="3" t="s">
        <v>11</v>
      </c>
      <c r="H12" s="4">
        <f>SUM(D11:D14)</f>
        <v>241.31</v>
      </c>
    </row>
    <row r="13" ht="13.5" customHeight="1" spans="1:8">
      <c r="A13" s="2">
        <v>42471</v>
      </c>
      <c r="B13" s="3" t="s">
        <v>11</v>
      </c>
      <c r="C13" s="3" t="s">
        <v>459</v>
      </c>
      <c r="D13" s="4">
        <v>39.31</v>
      </c>
      <c r="G13" s="3" t="s">
        <v>68</v>
      </c>
      <c r="H13" s="4">
        <f>SUM(D15:D28)</f>
        <v>906.23</v>
      </c>
    </row>
    <row r="14" ht="13.5" customHeight="1" spans="1:8">
      <c r="A14" s="2">
        <v>42489</v>
      </c>
      <c r="B14" s="3" t="s">
        <v>11</v>
      </c>
      <c r="C14" s="3" t="s">
        <v>694</v>
      </c>
      <c r="D14" s="4">
        <v>15</v>
      </c>
      <c r="G14" s="3" t="s">
        <v>197</v>
      </c>
      <c r="H14" s="4">
        <f>SUM(D29:D32)</f>
        <v>604.2</v>
      </c>
    </row>
    <row r="15" ht="13.5" customHeight="1" spans="1:8">
      <c r="A15" s="2">
        <v>42462</v>
      </c>
      <c r="B15" s="3" t="s">
        <v>68</v>
      </c>
      <c r="C15" s="3" t="s">
        <v>20</v>
      </c>
      <c r="D15" s="4">
        <v>108</v>
      </c>
      <c r="G15" s="3" t="s">
        <v>125</v>
      </c>
      <c r="H15" s="4">
        <f>SUM(D33:D36)</f>
        <v>929.5</v>
      </c>
    </row>
    <row r="16" ht="13.5" customHeight="1" spans="1:8">
      <c r="A16" s="2">
        <v>42471</v>
      </c>
      <c r="B16" s="3" t="s">
        <v>68</v>
      </c>
      <c r="C16" s="3" t="s">
        <v>20</v>
      </c>
      <c r="D16" s="4">
        <v>76.7</v>
      </c>
      <c r="G16" s="3" t="s">
        <v>644</v>
      </c>
      <c r="H16" s="4">
        <f>SUM(D37:D38)</f>
        <v>1050</v>
      </c>
    </row>
    <row r="17" ht="13.5" customHeight="1" spans="1:8">
      <c r="A17" s="2">
        <v>42472</v>
      </c>
      <c r="B17" s="3" t="s">
        <v>68</v>
      </c>
      <c r="C17" s="3" t="s">
        <v>122</v>
      </c>
      <c r="D17" s="4">
        <v>37.1</v>
      </c>
      <c r="G17" s="3" t="s">
        <v>646</v>
      </c>
      <c r="H17" s="4">
        <f>SUM(D39)</f>
        <v>450</v>
      </c>
    </row>
    <row r="18" ht="13.5" customHeight="1" spans="1:8">
      <c r="A18" s="2">
        <v>42468</v>
      </c>
      <c r="B18" s="3" t="s">
        <v>68</v>
      </c>
      <c r="C18" s="3" t="s">
        <v>20</v>
      </c>
      <c r="D18" s="4">
        <v>65.95</v>
      </c>
      <c r="G18" s="3" t="s">
        <v>163</v>
      </c>
      <c r="H18" s="4">
        <f>SUM(0)</f>
        <v>0</v>
      </c>
    </row>
    <row r="19" ht="13.5" customHeight="1" spans="1:8">
      <c r="A19" s="2">
        <v>42465</v>
      </c>
      <c r="B19" s="3" t="s">
        <v>68</v>
      </c>
      <c r="C19" s="3" t="s">
        <v>20</v>
      </c>
      <c r="D19" s="4">
        <v>26.75</v>
      </c>
      <c r="G19" s="3" t="s">
        <v>134</v>
      </c>
      <c r="H19" s="4">
        <f>SUM(0)</f>
        <v>0</v>
      </c>
    </row>
    <row r="20" ht="13.5" customHeight="1" spans="1:8">
      <c r="A20" s="2">
        <v>42464</v>
      </c>
      <c r="B20" s="3" t="s">
        <v>68</v>
      </c>
      <c r="C20" s="3" t="s">
        <v>218</v>
      </c>
      <c r="D20" s="4">
        <v>76.6</v>
      </c>
      <c r="G20" s="3" t="s">
        <v>34</v>
      </c>
      <c r="H20" s="4">
        <f>SUM(D40:D41)</f>
        <v>12.7</v>
      </c>
    </row>
    <row r="21" ht="13.5" customHeight="1" spans="1:8">
      <c r="A21" s="2">
        <v>42476</v>
      </c>
      <c r="B21" s="3" t="s">
        <v>68</v>
      </c>
      <c r="C21" s="3" t="s">
        <v>20</v>
      </c>
      <c r="D21" s="4">
        <v>145</v>
      </c>
      <c r="G21" s="3" t="s">
        <v>36</v>
      </c>
      <c r="H21" s="4">
        <f>SUM(D42:D45)</f>
        <v>1110</v>
      </c>
    </row>
    <row r="22" ht="13.5" customHeight="1" spans="1:8">
      <c r="A22" s="2">
        <v>42483</v>
      </c>
      <c r="B22" s="3" t="s">
        <v>68</v>
      </c>
      <c r="C22" s="3" t="s">
        <v>20</v>
      </c>
      <c r="D22" s="4">
        <v>108.05</v>
      </c>
      <c r="G22" s="3" t="s">
        <v>39</v>
      </c>
      <c r="H22" s="4">
        <f>SUM(D46:D51)</f>
        <v>331.13</v>
      </c>
    </row>
    <row r="23" ht="13.5" customHeight="1" spans="1:8">
      <c r="A23" s="2">
        <v>42488</v>
      </c>
      <c r="B23" s="3" t="s">
        <v>68</v>
      </c>
      <c r="C23" s="3" t="s">
        <v>372</v>
      </c>
      <c r="D23" s="4">
        <v>12.65</v>
      </c>
      <c r="G23" s="3" t="s">
        <v>375</v>
      </c>
      <c r="H23" s="4">
        <f>SUM(D51:D54)</f>
        <v>338</v>
      </c>
    </row>
    <row r="24" ht="13.5" customHeight="1" spans="1:4">
      <c r="A24" s="2">
        <v>42489</v>
      </c>
      <c r="B24" s="3" t="s">
        <v>68</v>
      </c>
      <c r="C24" s="3" t="s">
        <v>122</v>
      </c>
      <c r="D24" s="4">
        <v>39.78</v>
      </c>
    </row>
    <row r="25" ht="13.5" customHeight="1" spans="1:4">
      <c r="A25" s="2">
        <v>42478</v>
      </c>
      <c r="B25" s="3" t="s">
        <v>68</v>
      </c>
      <c r="C25" s="3" t="s">
        <v>20</v>
      </c>
      <c r="D25" s="4">
        <v>57.25</v>
      </c>
    </row>
    <row r="26" ht="13.5" customHeight="1" spans="1:4">
      <c r="A26" s="2">
        <v>42487</v>
      </c>
      <c r="B26" s="3" t="s">
        <v>68</v>
      </c>
      <c r="C26" s="3" t="s">
        <v>20</v>
      </c>
      <c r="D26" s="4">
        <v>56.5</v>
      </c>
    </row>
    <row r="27" ht="13.5" customHeight="1" spans="1:4">
      <c r="A27" s="2">
        <v>42480</v>
      </c>
      <c r="B27" s="3" t="s">
        <v>68</v>
      </c>
      <c r="C27" s="3" t="s">
        <v>695</v>
      </c>
      <c r="D27" s="4">
        <v>14.25</v>
      </c>
    </row>
    <row r="28" ht="13.5" customHeight="1" spans="1:4">
      <c r="A28" s="2">
        <v>42489</v>
      </c>
      <c r="B28" s="3" t="s">
        <v>68</v>
      </c>
      <c r="C28" s="3" t="s">
        <v>20</v>
      </c>
      <c r="D28" s="4">
        <v>81.65</v>
      </c>
    </row>
    <row r="29" ht="13.5" customHeight="1" spans="1:4">
      <c r="A29" s="2">
        <v>42467</v>
      </c>
      <c r="B29" s="3" t="s">
        <v>197</v>
      </c>
      <c r="C29" s="3" t="s">
        <v>696</v>
      </c>
      <c r="D29" s="4">
        <v>322</v>
      </c>
    </row>
    <row r="30" ht="13.5" customHeight="1" spans="1:4">
      <c r="A30" s="2">
        <v>42489</v>
      </c>
      <c r="B30" s="3" t="s">
        <v>197</v>
      </c>
      <c r="C30" s="3" t="s">
        <v>566</v>
      </c>
      <c r="D30" s="4">
        <v>214</v>
      </c>
    </row>
    <row r="31" ht="13.5" customHeight="1" spans="1:4">
      <c r="A31" s="2">
        <v>42474</v>
      </c>
      <c r="B31" s="3" t="s">
        <v>197</v>
      </c>
      <c r="C31" s="3" t="s">
        <v>394</v>
      </c>
      <c r="D31" s="4">
        <v>44.95</v>
      </c>
    </row>
    <row r="32" ht="13.5" customHeight="1" spans="1:4">
      <c r="A32" s="2">
        <v>42475</v>
      </c>
      <c r="B32" s="3" t="s">
        <v>197</v>
      </c>
      <c r="C32" s="3" t="s">
        <v>394</v>
      </c>
      <c r="D32" s="4">
        <v>23.25</v>
      </c>
    </row>
    <row r="33" ht="13.5" customHeight="1" spans="1:4">
      <c r="A33" s="2">
        <v>42461</v>
      </c>
      <c r="B33" s="3" t="s">
        <v>125</v>
      </c>
      <c r="C33" s="3" t="s">
        <v>640</v>
      </c>
      <c r="D33" s="4">
        <v>60</v>
      </c>
    </row>
    <row r="34" ht="13.5" customHeight="1" spans="1:4">
      <c r="A34" s="2">
        <v>42461</v>
      </c>
      <c r="B34" s="3" t="s">
        <v>125</v>
      </c>
      <c r="C34" s="3" t="s">
        <v>641</v>
      </c>
      <c r="D34" s="4">
        <v>600</v>
      </c>
    </row>
    <row r="35" ht="13.5" customHeight="1" spans="1:4">
      <c r="A35" s="2">
        <v>42461</v>
      </c>
      <c r="B35" s="3" t="s">
        <v>125</v>
      </c>
      <c r="C35" s="3" t="s">
        <v>509</v>
      </c>
      <c r="D35" s="4">
        <v>55.5</v>
      </c>
    </row>
    <row r="36" ht="13.5" customHeight="1" spans="1:4">
      <c r="A36" s="2">
        <v>42490</v>
      </c>
      <c r="B36" s="3" t="s">
        <v>125</v>
      </c>
      <c r="C36" s="3" t="s">
        <v>375</v>
      </c>
      <c r="D36" s="4">
        <v>214</v>
      </c>
    </row>
    <row r="37" ht="13.5" customHeight="1" spans="1:4">
      <c r="A37" s="2">
        <v>42461</v>
      </c>
      <c r="B37" s="3" t="s">
        <v>644</v>
      </c>
      <c r="C37" s="3" t="s">
        <v>645</v>
      </c>
      <c r="D37" s="4">
        <v>750</v>
      </c>
    </row>
    <row r="38" ht="13.5" customHeight="1" spans="1:4">
      <c r="A38" s="2">
        <v>42461</v>
      </c>
      <c r="B38" s="3" t="s">
        <v>644</v>
      </c>
      <c r="C38" s="3" t="s">
        <v>684</v>
      </c>
      <c r="D38" s="4">
        <v>300</v>
      </c>
    </row>
    <row r="39" ht="13.5" customHeight="1" spans="1:4">
      <c r="A39" s="2">
        <v>42461</v>
      </c>
      <c r="B39" s="3" t="s">
        <v>646</v>
      </c>
      <c r="C39" s="3" t="s">
        <v>647</v>
      </c>
      <c r="D39" s="4">
        <v>450</v>
      </c>
    </row>
    <row r="40" ht="13.5" customHeight="1" spans="1:4">
      <c r="A40" s="2">
        <v>42484</v>
      </c>
      <c r="B40" s="3" t="s">
        <v>34</v>
      </c>
      <c r="C40" s="3" t="s">
        <v>81</v>
      </c>
      <c r="D40" s="4">
        <v>7.9</v>
      </c>
    </row>
    <row r="41" ht="13.5" customHeight="1" spans="1:4">
      <c r="A41" s="2">
        <v>42478</v>
      </c>
      <c r="B41" s="3" t="s">
        <v>34</v>
      </c>
      <c r="C41" s="3" t="s">
        <v>697</v>
      </c>
      <c r="D41" s="4">
        <v>4.8</v>
      </c>
    </row>
    <row r="42" ht="13.5" customHeight="1" spans="1:4">
      <c r="A42" s="2">
        <v>42461</v>
      </c>
      <c r="B42" s="3" t="s">
        <v>36</v>
      </c>
      <c r="C42" s="3" t="s">
        <v>37</v>
      </c>
      <c r="D42" s="4">
        <v>600</v>
      </c>
    </row>
    <row r="43" ht="13.5" customHeight="1" spans="1:4">
      <c r="A43" s="2">
        <v>42461</v>
      </c>
      <c r="B43" s="3" t="s">
        <v>36</v>
      </c>
      <c r="C43" s="3" t="s">
        <v>38</v>
      </c>
      <c r="D43" s="4">
        <v>400</v>
      </c>
    </row>
    <row r="44" ht="13.5" customHeight="1" spans="1:4">
      <c r="A44" s="2">
        <v>42484</v>
      </c>
      <c r="B44" s="3" t="s">
        <v>36</v>
      </c>
      <c r="C44" s="3" t="s">
        <v>698</v>
      </c>
      <c r="D44" s="4">
        <v>50</v>
      </c>
    </row>
    <row r="45" ht="13.5" customHeight="1" spans="1:4">
      <c r="A45" s="2">
        <v>42490</v>
      </c>
      <c r="B45" s="3" t="s">
        <v>36</v>
      </c>
      <c r="C45" s="3" t="s">
        <v>699</v>
      </c>
      <c r="D45" s="4">
        <v>60</v>
      </c>
    </row>
    <row r="46" ht="13.5" customHeight="1" spans="1:4">
      <c r="A46" s="2">
        <v>42461</v>
      </c>
      <c r="B46" s="3" t="s">
        <v>39</v>
      </c>
      <c r="C46" s="3" t="s">
        <v>42</v>
      </c>
      <c r="D46" s="4">
        <v>90</v>
      </c>
    </row>
    <row r="47" ht="13.5" customHeight="1" spans="1:4">
      <c r="A47" s="2">
        <v>42463</v>
      </c>
      <c r="B47" s="3" t="s">
        <v>39</v>
      </c>
      <c r="C47" s="3" t="s">
        <v>83</v>
      </c>
      <c r="D47" s="4">
        <v>63.76</v>
      </c>
    </row>
    <row r="48" ht="13.5" customHeight="1" spans="1:4">
      <c r="A48" s="2">
        <v>42465</v>
      </c>
      <c r="B48" s="3" t="s">
        <v>39</v>
      </c>
      <c r="C48" s="3" t="s">
        <v>306</v>
      </c>
      <c r="D48" s="4">
        <v>17</v>
      </c>
    </row>
    <row r="49" ht="13.5" customHeight="1" spans="1:4">
      <c r="A49" s="2">
        <v>42481</v>
      </c>
      <c r="B49" s="3" t="s">
        <v>39</v>
      </c>
      <c r="C49" s="3" t="s">
        <v>83</v>
      </c>
      <c r="D49" s="4">
        <v>60.37</v>
      </c>
    </row>
    <row r="50" ht="13.5" customHeight="1" spans="1:4">
      <c r="A50" s="2">
        <v>42474</v>
      </c>
      <c r="B50" s="3" t="s">
        <v>39</v>
      </c>
      <c r="C50" s="3" t="s">
        <v>140</v>
      </c>
      <c r="D50" s="4">
        <v>50</v>
      </c>
    </row>
    <row r="51" ht="13.5" customHeight="1" spans="1:4">
      <c r="A51" s="2">
        <v>42478</v>
      </c>
      <c r="B51" s="3" t="s">
        <v>39</v>
      </c>
      <c r="C51" s="3" t="s">
        <v>700</v>
      </c>
      <c r="D51" s="4">
        <v>50</v>
      </c>
    </row>
    <row r="52" ht="13.5" customHeight="1" spans="1:4">
      <c r="A52" s="2">
        <v>42490</v>
      </c>
      <c r="B52" s="3" t="s">
        <v>375</v>
      </c>
      <c r="C52" s="3" t="s">
        <v>547</v>
      </c>
      <c r="D52" s="4">
        <v>200</v>
      </c>
    </row>
    <row r="53" ht="13.5" customHeight="1" spans="1:4">
      <c r="A53" s="2">
        <v>42490</v>
      </c>
      <c r="B53" s="3" t="s">
        <v>375</v>
      </c>
      <c r="C53" s="3" t="s">
        <v>548</v>
      </c>
      <c r="D53" s="4">
        <v>44</v>
      </c>
    </row>
    <row r="54" ht="13.5" customHeight="1" spans="1:4">
      <c r="A54" s="2">
        <v>42490</v>
      </c>
      <c r="B54" s="3" t="s">
        <v>375</v>
      </c>
      <c r="C54" s="3" t="s">
        <v>549</v>
      </c>
      <c r="D54" s="4">
        <v>44</v>
      </c>
    </row>
    <row r="55" ht="13.5" customHeight="1" spans="1:4">
      <c r="A55" s="2">
        <v>42490</v>
      </c>
      <c r="B55" s="3" t="s">
        <v>375</v>
      </c>
      <c r="C55" s="3" t="s">
        <v>550</v>
      </c>
      <c r="D55" s="4">
        <v>50</v>
      </c>
    </row>
    <row r="56" ht="13.5" customHeight="1" spans="1:4">
      <c r="A56" s="2"/>
      <c r="D56" s="4"/>
    </row>
    <row r="57" ht="13.5" customHeight="1" spans="1:4">
      <c r="A57" s="2"/>
      <c r="D57" s="4"/>
    </row>
    <row r="58" ht="13.5" customHeight="1" spans="1:4">
      <c r="A58" s="2"/>
      <c r="D58" s="4"/>
    </row>
    <row r="59" ht="13.5" customHeight="1" spans="1:4">
      <c r="A59" s="2"/>
      <c r="D59" s="4"/>
    </row>
    <row r="60" ht="13.5" customHeight="1" spans="1:4">
      <c r="A60" s="2"/>
      <c r="D60" s="4"/>
    </row>
    <row r="61" ht="13.5" customHeight="1" spans="1:4">
      <c r="A61" s="2"/>
      <c r="D61" s="4"/>
    </row>
    <row r="62" ht="13.5" customHeight="1" spans="1:4">
      <c r="A62" s="2"/>
      <c r="D62" s="4"/>
    </row>
    <row r="63" ht="13.5" customHeight="1" spans="1:4">
      <c r="A63" s="2"/>
      <c r="D63" s="4"/>
    </row>
    <row r="64" ht="13.5" customHeight="1" spans="1:4">
      <c r="A64" s="2"/>
      <c r="D64" s="4"/>
    </row>
    <row r="65" ht="13.5" customHeight="1" spans="1:4">
      <c r="A65" s="2"/>
      <c r="D65" s="4"/>
    </row>
    <row r="66" ht="13.5" customHeight="1" spans="1:4">
      <c r="A66" s="2"/>
      <c r="D66" s="4"/>
    </row>
    <row r="67" ht="13.5" customHeight="1" spans="1:4">
      <c r="A67" s="2"/>
      <c r="D67" s="4"/>
    </row>
    <row r="68" ht="13.5" customHeight="1" spans="1:4">
      <c r="A68" s="2"/>
      <c r="D68" s="4"/>
    </row>
    <row r="69" ht="13.5" customHeight="1" spans="1:4">
      <c r="A69" s="2"/>
      <c r="D69" s="4"/>
    </row>
    <row r="70" ht="13.5" customHeight="1" spans="1:4">
      <c r="A70" s="2"/>
      <c r="D70" s="4"/>
    </row>
    <row r="71" ht="13.5" customHeight="1" spans="1:4">
      <c r="A71" s="2"/>
      <c r="D71" s="4"/>
    </row>
    <row r="72" ht="13.5" customHeight="1" spans="1:4">
      <c r="A72" s="2"/>
      <c r="D72" s="4"/>
    </row>
    <row r="73" ht="13.5" customHeight="1" spans="1:4">
      <c r="A73" s="2"/>
      <c r="D73" s="4"/>
    </row>
    <row r="74" ht="13.5" customHeight="1" spans="1:4">
      <c r="A74" s="2"/>
      <c r="D74" s="4"/>
    </row>
    <row r="75" ht="13.5" customHeight="1" spans="1:4">
      <c r="A75" s="2"/>
      <c r="D75" s="4"/>
    </row>
    <row r="76" ht="13.5" customHeight="1" spans="1:4">
      <c r="A76" s="2"/>
      <c r="D76" s="4"/>
    </row>
    <row r="77" ht="13.5" customHeight="1" spans="1:4">
      <c r="A77" s="2"/>
      <c r="D77" s="4"/>
    </row>
    <row r="78" ht="13.5" customHeight="1" spans="1:4">
      <c r="A78" s="2"/>
      <c r="D78" s="4"/>
    </row>
    <row r="79" ht="13.5" customHeight="1" spans="1:4">
      <c r="A79" s="2"/>
      <c r="D79" s="4"/>
    </row>
    <row r="80" ht="13.5" customHeight="1" spans="1:4">
      <c r="A80" s="2"/>
      <c r="D80" s="4"/>
    </row>
    <row r="81" ht="13.5" customHeight="1" spans="1:4">
      <c r="A81" s="2"/>
      <c r="D81" s="4"/>
    </row>
    <row r="82" ht="13.5" customHeight="1" spans="1:4">
      <c r="A82" s="2"/>
      <c r="D82" s="4"/>
    </row>
    <row r="83" ht="13.5" customHeight="1" spans="1:4">
      <c r="A83" s="2"/>
      <c r="D83" s="4"/>
    </row>
    <row r="84" ht="13.5" customHeight="1" spans="1:4">
      <c r="A84" s="2"/>
      <c r="D84" s="4"/>
    </row>
    <row r="85" ht="13.5" customHeight="1" spans="1:4">
      <c r="A85" s="2"/>
      <c r="D85" s="4"/>
    </row>
    <row r="86" ht="13.5" customHeight="1" spans="1:4">
      <c r="A86" s="2"/>
      <c r="D86" s="4"/>
    </row>
    <row r="87" ht="13.5" customHeight="1" spans="1:4">
      <c r="A87" s="2"/>
      <c r="D87" s="4"/>
    </row>
    <row r="88" ht="13.5" customHeight="1" spans="1:4">
      <c r="A88" s="2"/>
      <c r="D88" s="4"/>
    </row>
    <row r="89" ht="13.5" customHeight="1" spans="1:4">
      <c r="A89" s="2"/>
      <c r="D89" s="4"/>
    </row>
    <row r="90" ht="13.5" customHeight="1" spans="1:4">
      <c r="A90" s="2"/>
      <c r="D90" s="4"/>
    </row>
    <row r="91" ht="13.5" customHeight="1" spans="1:4">
      <c r="A91" s="2"/>
      <c r="D91" s="4"/>
    </row>
    <row r="92" ht="13.5" customHeight="1" spans="1:4">
      <c r="A92" s="2"/>
      <c r="D92" s="4"/>
    </row>
    <row r="93" ht="13.5" customHeight="1" spans="1:4">
      <c r="A93" s="21"/>
      <c r="D93" s="4">
        <f>SUM(D2:D91)</f>
        <v>7372.82</v>
      </c>
    </row>
    <row r="94" ht="13.5" customHeight="1" spans="1:1">
      <c r="A94" s="21"/>
    </row>
    <row r="95" ht="13.5" customHeight="1" spans="1:1">
      <c r="A95" s="21"/>
    </row>
    <row r="96" ht="13.5" customHeight="1" spans="1:1">
      <c r="A96" s="21"/>
    </row>
    <row r="97" ht="13.5" customHeight="1" spans="1:1">
      <c r="A97" s="21"/>
    </row>
    <row r="98" ht="13.5" customHeight="1" spans="1:1">
      <c r="A98" s="21"/>
    </row>
    <row r="99" ht="13.5" customHeight="1" spans="1:1">
      <c r="A99" s="21"/>
    </row>
    <row r="100" ht="13.5" customHeight="1" spans="1:1">
      <c r="A100" s="21"/>
    </row>
    <row r="101" ht="13.5" customHeight="1" spans="1:1">
      <c r="A101" s="21"/>
    </row>
    <row r="102" ht="13.5" customHeight="1" spans="1:1">
      <c r="A102" s="21"/>
    </row>
    <row r="103" ht="13.5" customHeight="1" spans="1:1">
      <c r="A103" s="21"/>
    </row>
    <row r="104" ht="13.5" customHeight="1" spans="1:1">
      <c r="A104" s="21"/>
    </row>
    <row r="105" ht="13.5" customHeight="1" spans="1:1">
      <c r="A105" s="21"/>
    </row>
    <row r="106" ht="13.5" customHeight="1" spans="1:1">
      <c r="A106" s="21"/>
    </row>
    <row r="107" ht="13.5" customHeight="1" spans="1:1">
      <c r="A107" s="21"/>
    </row>
    <row r="108" ht="13.5" customHeight="1" spans="1:1">
      <c r="A108" s="21"/>
    </row>
    <row r="109" ht="13.5" customHeight="1" spans="1:1">
      <c r="A109" s="21"/>
    </row>
    <row r="110" ht="13.5" customHeight="1" spans="1:1">
      <c r="A110" s="21"/>
    </row>
    <row r="111" ht="13.5" customHeight="1" spans="1:1">
      <c r="A111" s="21"/>
    </row>
    <row r="112" ht="13.5" customHeight="1" spans="1:1">
      <c r="A112" s="21"/>
    </row>
    <row r="113" ht="13.5" customHeight="1" spans="1:1">
      <c r="A113" s="21"/>
    </row>
    <row r="114" ht="13.5" customHeight="1" spans="1:1">
      <c r="A114" s="21"/>
    </row>
    <row r="115" ht="13.5" customHeight="1" spans="1:1">
      <c r="A115" s="21"/>
    </row>
    <row r="116" ht="13.5" customHeight="1" spans="1:1">
      <c r="A116" s="21"/>
    </row>
    <row r="117" ht="13.5" customHeight="1" spans="1:1">
      <c r="A117" s="21"/>
    </row>
    <row r="118" ht="13.5" customHeight="1" spans="1:1">
      <c r="A118" s="21"/>
    </row>
    <row r="119" ht="13.5" customHeight="1" spans="1:1">
      <c r="A119" s="21"/>
    </row>
    <row r="120" ht="13.5" customHeight="1" spans="1:1">
      <c r="A120" s="21"/>
    </row>
    <row r="121" ht="13.5" customHeight="1" spans="1:1">
      <c r="A121" s="21"/>
    </row>
    <row r="122" ht="13.5" customHeight="1" spans="1:1">
      <c r="A122" s="21"/>
    </row>
    <row r="123" ht="13.5" customHeight="1" spans="1:1">
      <c r="A123" s="21"/>
    </row>
    <row r="124" ht="13.5" customHeight="1" spans="1:1">
      <c r="A124" s="21"/>
    </row>
    <row r="125" ht="13.5" customHeight="1" spans="1:1">
      <c r="A125" s="21"/>
    </row>
    <row r="126" ht="13.5" customHeight="1" spans="1:1">
      <c r="A126" s="21"/>
    </row>
    <row r="127" ht="13.5" customHeight="1" spans="1:1">
      <c r="A127" s="21"/>
    </row>
    <row r="128" ht="13.5" customHeight="1" spans="1:1">
      <c r="A128" s="21"/>
    </row>
    <row r="129" ht="13.5" customHeight="1" spans="1:1">
      <c r="A129" s="21"/>
    </row>
    <row r="130" ht="13.5" customHeight="1" spans="1:1">
      <c r="A130" s="21"/>
    </row>
    <row r="131" ht="13.5" customHeight="1" spans="1:1">
      <c r="A131" s="21"/>
    </row>
    <row r="132" ht="13.5" customHeight="1" spans="1:1">
      <c r="A132" s="21"/>
    </row>
    <row r="133" ht="13.5" customHeight="1" spans="1:1">
      <c r="A133" s="21"/>
    </row>
    <row r="134" ht="13.5" customHeight="1" spans="1:1">
      <c r="A134" s="21"/>
    </row>
    <row r="135" ht="13.5" customHeight="1" spans="1:1">
      <c r="A135" s="21"/>
    </row>
    <row r="136" ht="13.5" customHeight="1" spans="1:1">
      <c r="A136" s="21"/>
    </row>
    <row r="137" ht="13.5" customHeight="1" spans="1:1">
      <c r="A137" s="21"/>
    </row>
    <row r="138" ht="13.5" customHeight="1" spans="1:1">
      <c r="A138" s="21"/>
    </row>
    <row r="139" ht="13.5" customHeight="1" spans="1:1">
      <c r="A139" s="21"/>
    </row>
    <row r="140" ht="13.5" customHeight="1" spans="1:1">
      <c r="A140" s="21"/>
    </row>
    <row r="141" ht="13.5" customHeight="1" spans="1:1">
      <c r="A141" s="21"/>
    </row>
    <row r="142" ht="13.5" customHeight="1" spans="1:1">
      <c r="A142" s="21"/>
    </row>
    <row r="143" ht="13.5" customHeight="1" spans="1:1">
      <c r="A143" s="21"/>
    </row>
    <row r="144" ht="13.5" customHeight="1" spans="1:1">
      <c r="A144" s="21"/>
    </row>
    <row r="145" ht="13.5" customHeight="1" spans="1:1">
      <c r="A145" s="21"/>
    </row>
    <row r="146" ht="13.5" customHeight="1" spans="1:1">
      <c r="A146" s="21"/>
    </row>
    <row r="147" ht="13.5" customHeight="1" spans="1:1">
      <c r="A147" s="21"/>
    </row>
    <row r="148" ht="13.5" customHeight="1" spans="1:1">
      <c r="A148" s="21"/>
    </row>
    <row r="149" ht="13.5" customHeight="1" spans="1:1">
      <c r="A149" s="21"/>
    </row>
    <row r="150" ht="13.5" customHeight="1" spans="1:1">
      <c r="A150" s="21"/>
    </row>
    <row r="151" ht="13.5" customHeight="1" spans="1:1">
      <c r="A151" s="21"/>
    </row>
    <row r="152" ht="13.5" customHeight="1" spans="1:1">
      <c r="A152" s="21"/>
    </row>
    <row r="153" ht="13.5" customHeight="1" spans="1:1">
      <c r="A153" s="21"/>
    </row>
    <row r="154" ht="13.5" customHeight="1" spans="1:1">
      <c r="A154" s="21"/>
    </row>
    <row r="155" ht="13.5" customHeight="1" spans="1:1">
      <c r="A155" s="21"/>
    </row>
    <row r="156" ht="13.5" customHeight="1" spans="1:1">
      <c r="A156" s="21"/>
    </row>
    <row r="157" ht="13.5" customHeight="1" spans="1:1">
      <c r="A157" s="21"/>
    </row>
    <row r="158" ht="13.5" customHeight="1" spans="1:1">
      <c r="A158" s="21"/>
    </row>
    <row r="159" ht="13.5" customHeight="1" spans="1:1">
      <c r="A159" s="21"/>
    </row>
    <row r="160" ht="13.5" customHeight="1" spans="1:1">
      <c r="A160" s="21"/>
    </row>
    <row r="161" ht="13.5" customHeight="1" spans="1:1">
      <c r="A161" s="21"/>
    </row>
    <row r="162" ht="13.5" customHeight="1" spans="1:1">
      <c r="A162" s="21"/>
    </row>
    <row r="163" ht="13.5" customHeight="1" spans="1:1">
      <c r="A163" s="21"/>
    </row>
    <row r="164" ht="13.5" customHeight="1" spans="1:1">
      <c r="A164" s="21"/>
    </row>
    <row r="165" ht="13.5" customHeight="1" spans="1:1">
      <c r="A165" s="21"/>
    </row>
    <row r="166" ht="13.5" customHeight="1" spans="1:1">
      <c r="A166" s="21"/>
    </row>
    <row r="167" ht="13.5" customHeight="1" spans="1:1">
      <c r="A167" s="21"/>
    </row>
    <row r="168" ht="13.5" customHeight="1" spans="1:1">
      <c r="A168" s="21"/>
    </row>
    <row r="169" ht="13.5" customHeight="1" spans="1:1">
      <c r="A169" s="21"/>
    </row>
    <row r="170" ht="13.5" customHeight="1" spans="1:1">
      <c r="A170" s="21"/>
    </row>
    <row r="171" ht="13.5" customHeight="1" spans="1:1">
      <c r="A171" s="21"/>
    </row>
    <row r="172" ht="13.5" customHeight="1" spans="1:1">
      <c r="A172" s="21"/>
    </row>
    <row r="173" ht="13.5" customHeight="1" spans="1:1">
      <c r="A173" s="21"/>
    </row>
    <row r="174" ht="13.5" customHeight="1" spans="1:1">
      <c r="A174" s="21"/>
    </row>
    <row r="175" ht="13.5" customHeight="1" spans="1:1">
      <c r="A175" s="21"/>
    </row>
    <row r="176" ht="13.5" customHeight="1" spans="1:1">
      <c r="A176" s="21"/>
    </row>
    <row r="177" ht="13.5" customHeight="1" spans="1:1">
      <c r="A177" s="21"/>
    </row>
    <row r="178" ht="13.5" customHeight="1" spans="1:1">
      <c r="A178" s="21"/>
    </row>
    <row r="179" ht="13.5" customHeight="1" spans="1:1">
      <c r="A179" s="21"/>
    </row>
    <row r="180" ht="13.5" customHeight="1" spans="1:1">
      <c r="A180" s="21"/>
    </row>
    <row r="181" ht="13.5" customHeight="1" spans="1:1">
      <c r="A181" s="21"/>
    </row>
    <row r="182" ht="13.5" customHeight="1" spans="1:1">
      <c r="A182" s="21"/>
    </row>
    <row r="183" ht="13.5" customHeight="1" spans="1:1">
      <c r="A183" s="21"/>
    </row>
    <row r="184" ht="13.5" customHeight="1" spans="1:1">
      <c r="A184" s="21"/>
    </row>
    <row r="185" ht="13.5" customHeight="1" spans="1:1">
      <c r="A185" s="21"/>
    </row>
    <row r="186" ht="13.5" customHeight="1" spans="1:1">
      <c r="A186" s="21"/>
    </row>
    <row r="187" ht="13.5" customHeight="1" spans="1:1">
      <c r="A187" s="21"/>
    </row>
    <row r="188" ht="13.5" customHeight="1" spans="1:1">
      <c r="A188" s="21"/>
    </row>
    <row r="189" ht="13.5" customHeight="1" spans="1:1">
      <c r="A189" s="21"/>
    </row>
    <row r="190" ht="13.5" customHeight="1" spans="1:1">
      <c r="A190" s="21"/>
    </row>
    <row r="191" ht="13.5" customHeight="1" spans="1:1">
      <c r="A191" s="21"/>
    </row>
    <row r="192" ht="13.5" customHeight="1" spans="1:1">
      <c r="A192" s="21"/>
    </row>
    <row r="193" ht="13.5" customHeight="1" spans="1:1">
      <c r="A193" s="21"/>
    </row>
    <row r="194" ht="13.5" customHeight="1" spans="1:1">
      <c r="A194" s="21"/>
    </row>
    <row r="195" ht="13.5" customHeight="1" spans="1:1">
      <c r="A195" s="21"/>
    </row>
    <row r="196" ht="13.5" customHeight="1" spans="1:1">
      <c r="A196" s="21"/>
    </row>
    <row r="197" ht="13.5" customHeight="1" spans="1:1">
      <c r="A197" s="21"/>
    </row>
    <row r="198" ht="13.5" customHeight="1" spans="1:1">
      <c r="A198" s="21"/>
    </row>
    <row r="199" ht="13.5" customHeight="1" spans="1:1">
      <c r="A199" s="21"/>
    </row>
    <row r="200" ht="13.5" customHeight="1" spans="1:1">
      <c r="A200" s="21"/>
    </row>
    <row r="201" ht="13.5" customHeight="1" spans="1:1">
      <c r="A201" s="21"/>
    </row>
    <row r="202" ht="13.5" customHeight="1" spans="1:1">
      <c r="A202" s="21"/>
    </row>
    <row r="203" ht="13.5" customHeight="1" spans="1:1">
      <c r="A203" s="21"/>
    </row>
    <row r="204" ht="13.5" customHeight="1" spans="1:1">
      <c r="A204" s="21"/>
    </row>
    <row r="205" ht="13.5" customHeight="1" spans="1:1">
      <c r="A205" s="21"/>
    </row>
    <row r="206" ht="13.5" customHeight="1" spans="1:1">
      <c r="A206" s="21"/>
    </row>
    <row r="207" ht="13.5" customHeight="1" spans="1:1">
      <c r="A207" s="21"/>
    </row>
    <row r="208" ht="13.5" customHeight="1" spans="1:1">
      <c r="A208" s="21"/>
    </row>
    <row r="209" ht="13.5" customHeight="1" spans="1:1">
      <c r="A209" s="21"/>
    </row>
    <row r="210" ht="13.5" customHeight="1" spans="1:1">
      <c r="A210" s="21"/>
    </row>
    <row r="211" ht="13.5" customHeight="1" spans="1:1">
      <c r="A211" s="21"/>
    </row>
    <row r="212" ht="13.5" customHeight="1" spans="1:1">
      <c r="A212" s="21"/>
    </row>
    <row r="213" ht="13.5" customHeight="1" spans="1:1">
      <c r="A213" s="21"/>
    </row>
    <row r="214" ht="13.5" customHeight="1" spans="1:1">
      <c r="A214" s="21"/>
    </row>
    <row r="215" ht="13.5" customHeight="1" spans="1:1">
      <c r="A215" s="21"/>
    </row>
    <row r="216" ht="13.5" customHeight="1" spans="1:1">
      <c r="A216" s="21"/>
    </row>
    <row r="217" ht="13.5" customHeight="1" spans="1:1">
      <c r="A217" s="21"/>
    </row>
    <row r="218" ht="13.5" customHeight="1" spans="1:1">
      <c r="A218" s="21"/>
    </row>
    <row r="219" ht="13.5" customHeight="1" spans="1:1">
      <c r="A219" s="21"/>
    </row>
    <row r="220" ht="13.5" customHeight="1" spans="1:1">
      <c r="A220" s="21"/>
    </row>
    <row r="221" ht="13.5" customHeight="1" spans="1:1">
      <c r="A221" s="21"/>
    </row>
    <row r="222" ht="13.5" customHeight="1" spans="1:1">
      <c r="A222" s="21"/>
    </row>
    <row r="223" ht="13.5" customHeight="1" spans="1:1">
      <c r="A223" s="21"/>
    </row>
    <row r="224" ht="13.5" customHeight="1" spans="1:1">
      <c r="A224" s="21"/>
    </row>
    <row r="225" ht="13.5" customHeight="1" spans="1:1">
      <c r="A225" s="21"/>
    </row>
    <row r="226" ht="13.5" customHeight="1" spans="1:1">
      <c r="A226" s="21"/>
    </row>
    <row r="227" ht="13.5" customHeight="1" spans="1:1">
      <c r="A227" s="21"/>
    </row>
    <row r="228" ht="13.5" customHeight="1" spans="1:1">
      <c r="A228" s="21"/>
    </row>
    <row r="229" ht="13.5" customHeight="1" spans="1:1">
      <c r="A229" s="21"/>
    </row>
    <row r="230" ht="13.5" customHeight="1" spans="1:1">
      <c r="A230" s="21"/>
    </row>
    <row r="231" ht="13.5" customHeight="1" spans="1:1">
      <c r="A231" s="21"/>
    </row>
    <row r="232" ht="13.5" customHeight="1" spans="1:1">
      <c r="A232" s="21"/>
    </row>
    <row r="233" ht="13.5" customHeight="1" spans="1:1">
      <c r="A233" s="21"/>
    </row>
    <row r="234" ht="13.5" customHeight="1" spans="1:1">
      <c r="A234" s="21"/>
    </row>
    <row r="235" ht="13.5" customHeight="1" spans="1:1">
      <c r="A235" s="21"/>
    </row>
    <row r="236" ht="13.5" customHeight="1" spans="1:1">
      <c r="A236" s="21"/>
    </row>
    <row r="237" ht="13.5" customHeight="1" spans="1:1">
      <c r="A237" s="21"/>
    </row>
    <row r="238" ht="13.5" customHeight="1" spans="1:1">
      <c r="A238" s="21"/>
    </row>
    <row r="239" ht="13.5" customHeight="1" spans="1:1">
      <c r="A239" s="21"/>
    </row>
    <row r="240" ht="13.5" customHeight="1" spans="1:1">
      <c r="A240" s="21"/>
    </row>
    <row r="241" ht="13.5" customHeight="1" spans="1:1">
      <c r="A241" s="21"/>
    </row>
    <row r="242" ht="13.5" customHeight="1" spans="1:1">
      <c r="A242" s="21"/>
    </row>
    <row r="243" ht="13.5" customHeight="1" spans="1:1">
      <c r="A243" s="21"/>
    </row>
    <row r="244" ht="13.5" customHeight="1" spans="1:1">
      <c r="A244" s="21"/>
    </row>
    <row r="245" ht="13.5" customHeight="1" spans="1:1">
      <c r="A245" s="21"/>
    </row>
    <row r="246" ht="13.5" customHeight="1" spans="1:1">
      <c r="A246" s="21"/>
    </row>
    <row r="247" ht="13.5" customHeight="1" spans="1:1">
      <c r="A247" s="21"/>
    </row>
    <row r="248" ht="13.5" customHeight="1" spans="1:1">
      <c r="A248" s="21"/>
    </row>
    <row r="249" ht="13.5" customHeight="1" spans="1:1">
      <c r="A249" s="21"/>
    </row>
    <row r="250" ht="13.5" customHeight="1" spans="1:1">
      <c r="A250" s="21"/>
    </row>
    <row r="251" ht="13.5" customHeight="1" spans="1:1">
      <c r="A251" s="21"/>
    </row>
    <row r="252" ht="13.5" customHeight="1" spans="1:1">
      <c r="A252" s="21"/>
    </row>
    <row r="253" ht="13.5" customHeight="1" spans="1:1">
      <c r="A253" s="21"/>
    </row>
    <row r="254" ht="13.5" customHeight="1" spans="1:1">
      <c r="A254" s="21"/>
    </row>
    <row r="255" ht="13.5" customHeight="1" spans="1:1">
      <c r="A255" s="21"/>
    </row>
    <row r="256" ht="13.5" customHeight="1" spans="1:1">
      <c r="A256" s="21"/>
    </row>
    <row r="257" ht="13.5" customHeight="1" spans="1:1">
      <c r="A257" s="21"/>
    </row>
    <row r="258" ht="13.5" customHeight="1" spans="1:1">
      <c r="A258" s="21"/>
    </row>
    <row r="259" ht="13.5" customHeight="1" spans="1:1">
      <c r="A259" s="21"/>
    </row>
    <row r="260" ht="13.5" customHeight="1" spans="1:1">
      <c r="A260" s="21"/>
    </row>
    <row r="261" ht="13.5" customHeight="1" spans="1:1">
      <c r="A261" s="21"/>
    </row>
    <row r="262" ht="13.5" customHeight="1" spans="1:1">
      <c r="A262" s="21"/>
    </row>
    <row r="263" ht="13.5" customHeight="1" spans="1:1">
      <c r="A263" s="21"/>
    </row>
    <row r="264" ht="13.5" customHeight="1" spans="1:1">
      <c r="A264" s="21"/>
    </row>
    <row r="265" ht="13.5" customHeight="1" spans="1:1">
      <c r="A265" s="21"/>
    </row>
    <row r="266" ht="13.5" customHeight="1" spans="1:1">
      <c r="A266" s="21"/>
    </row>
    <row r="267" ht="13.5" customHeight="1" spans="1:1">
      <c r="A267" s="21"/>
    </row>
    <row r="268" ht="13.5" customHeight="1" spans="1:1">
      <c r="A268" s="21"/>
    </row>
    <row r="269" ht="13.5" customHeight="1" spans="1:1">
      <c r="A269" s="21"/>
    </row>
    <row r="270" ht="13.5" customHeight="1" spans="1:1">
      <c r="A270" s="21"/>
    </row>
    <row r="271" ht="13.5" customHeight="1" spans="1:1">
      <c r="A271" s="21"/>
    </row>
    <row r="272" ht="13.5" customHeight="1" spans="1:1">
      <c r="A272" s="21"/>
    </row>
    <row r="273" ht="13.5" customHeight="1" spans="1:1">
      <c r="A273" s="21"/>
    </row>
    <row r="274" ht="13.5" customHeight="1" spans="1:1">
      <c r="A274" s="21"/>
    </row>
    <row r="275" ht="13.5" customHeight="1" spans="1:1">
      <c r="A275" s="21"/>
    </row>
    <row r="276" ht="13.5" customHeight="1" spans="1:1">
      <c r="A276" s="21"/>
    </row>
    <row r="277" ht="13.5" customHeight="1" spans="1:1">
      <c r="A277" s="21"/>
    </row>
    <row r="278" ht="13.5" customHeight="1" spans="1:1">
      <c r="A278" s="21"/>
    </row>
    <row r="279" ht="13.5" customHeight="1" spans="1:1">
      <c r="A279" s="21"/>
    </row>
    <row r="280" ht="13.5" customHeight="1" spans="1:1">
      <c r="A280" s="21"/>
    </row>
    <row r="281" ht="13.5" customHeight="1" spans="1:1">
      <c r="A281" s="21"/>
    </row>
    <row r="282" ht="13.5" customHeight="1" spans="1:1">
      <c r="A282" s="21"/>
    </row>
    <row r="283" ht="13.5" customHeight="1" spans="1:1">
      <c r="A283" s="21"/>
    </row>
    <row r="284" ht="13.5" customHeight="1" spans="1:1">
      <c r="A284" s="21"/>
    </row>
    <row r="285" ht="13.5" customHeight="1" spans="1:1">
      <c r="A285" s="21"/>
    </row>
    <row r="286" ht="13.5" customHeight="1" spans="1:1">
      <c r="A286" s="21"/>
    </row>
    <row r="287" ht="13.5" customHeight="1" spans="1:1">
      <c r="A287" s="21"/>
    </row>
    <row r="288" ht="13.5" customHeight="1" spans="1:1">
      <c r="A288" s="21"/>
    </row>
    <row r="289" ht="13.5" customHeight="1" spans="1:1">
      <c r="A289" s="21"/>
    </row>
    <row r="290" ht="13.5" customHeight="1" spans="1:1">
      <c r="A290" s="21"/>
    </row>
    <row r="291" ht="13.5" customHeight="1" spans="1:1">
      <c r="A291" s="21"/>
    </row>
    <row r="292" ht="13.5" customHeight="1" spans="1:1">
      <c r="A292" s="21"/>
    </row>
    <row r="293" ht="13.5" customHeight="1" spans="1:1">
      <c r="A293" s="21"/>
    </row>
    <row r="294" ht="13.5" customHeight="1" spans="1:1">
      <c r="A294" s="21"/>
    </row>
    <row r="295" ht="13.5" customHeight="1" spans="1:1">
      <c r="A295" s="21"/>
    </row>
    <row r="296" ht="13.5" customHeight="1" spans="1:1">
      <c r="A296" s="21"/>
    </row>
    <row r="297" ht="13.5" customHeight="1" spans="1:1">
      <c r="A297" s="21"/>
    </row>
    <row r="298" ht="13.5" customHeight="1" spans="1:1">
      <c r="A298" s="21"/>
    </row>
    <row r="299" ht="13.5" customHeight="1" spans="1:1">
      <c r="A299" s="21"/>
    </row>
    <row r="300" ht="13.5" customHeight="1" spans="1:1">
      <c r="A300" s="21"/>
    </row>
    <row r="301" ht="13.5" customHeight="1" spans="1:1">
      <c r="A301" s="21"/>
    </row>
    <row r="302" ht="13.5" customHeight="1" spans="1:1">
      <c r="A302" s="21"/>
    </row>
    <row r="303" ht="13.5" customHeight="1" spans="1:1">
      <c r="A303" s="21"/>
    </row>
    <row r="304" ht="13.5" customHeight="1" spans="1:1">
      <c r="A304" s="21"/>
    </row>
    <row r="305" ht="13.5" customHeight="1" spans="1:1">
      <c r="A305" s="21"/>
    </row>
    <row r="306" ht="13.5" customHeight="1" spans="1:1">
      <c r="A306" s="21"/>
    </row>
    <row r="307" ht="13.5" customHeight="1" spans="1:1">
      <c r="A307" s="21"/>
    </row>
    <row r="308" ht="13.5" customHeight="1" spans="1:1">
      <c r="A308" s="21"/>
    </row>
    <row r="309" ht="13.5" customHeight="1" spans="1:1">
      <c r="A309" s="21"/>
    </row>
    <row r="310" ht="13.5" customHeight="1" spans="1:1">
      <c r="A310" s="21"/>
    </row>
    <row r="311" ht="13.5" customHeight="1" spans="1:1">
      <c r="A311" s="21"/>
    </row>
    <row r="312" ht="13.5" customHeight="1" spans="1:1">
      <c r="A312" s="21"/>
    </row>
    <row r="313" ht="13.5" customHeight="1" spans="1:1">
      <c r="A313" s="21"/>
    </row>
    <row r="314" ht="13.5" customHeight="1" spans="1:1">
      <c r="A314" s="21"/>
    </row>
    <row r="315" ht="13.5" customHeight="1" spans="1:1">
      <c r="A315" s="21"/>
    </row>
    <row r="316" ht="13.5" customHeight="1" spans="1:1">
      <c r="A316" s="21"/>
    </row>
    <row r="317" ht="13.5" customHeight="1" spans="1:1">
      <c r="A317" s="21"/>
    </row>
    <row r="318" ht="13.5" customHeight="1" spans="1:1">
      <c r="A318" s="21"/>
    </row>
    <row r="319" ht="13.5" customHeight="1" spans="1:1">
      <c r="A319" s="21"/>
    </row>
    <row r="320" ht="13.5" customHeight="1" spans="1:1">
      <c r="A320" s="21"/>
    </row>
    <row r="321" ht="13.5" customHeight="1" spans="1:1">
      <c r="A321" s="21"/>
    </row>
    <row r="322" ht="13.5" customHeight="1" spans="1:1">
      <c r="A322" s="21"/>
    </row>
    <row r="323" ht="13.5" customHeight="1" spans="1:1">
      <c r="A323" s="21"/>
    </row>
    <row r="324" ht="13.5" customHeight="1" spans="1:1">
      <c r="A324" s="21"/>
    </row>
    <row r="325" ht="13.5" customHeight="1" spans="1:1">
      <c r="A325" s="21"/>
    </row>
    <row r="326" ht="13.5" customHeight="1" spans="1:1">
      <c r="A326" s="21"/>
    </row>
    <row r="327" ht="13.5" customHeight="1" spans="1:1">
      <c r="A327" s="21"/>
    </row>
    <row r="328" ht="13.5" customHeight="1" spans="1:1">
      <c r="A328" s="21"/>
    </row>
    <row r="329" ht="13.5" customHeight="1" spans="1:1">
      <c r="A329" s="21"/>
    </row>
    <row r="330" ht="13.5" customHeight="1" spans="1:1">
      <c r="A330" s="21"/>
    </row>
    <row r="331" ht="13.5" customHeight="1" spans="1:1">
      <c r="A331" s="21"/>
    </row>
    <row r="332" ht="13.5" customHeight="1" spans="1:1">
      <c r="A332" s="21"/>
    </row>
    <row r="333" ht="13.5" customHeight="1" spans="1:1">
      <c r="A333" s="21"/>
    </row>
    <row r="334" ht="13.5" customHeight="1" spans="1:1">
      <c r="A334" s="21"/>
    </row>
    <row r="335" ht="13.5" customHeight="1" spans="1:1">
      <c r="A335" s="21"/>
    </row>
    <row r="336" ht="13.5" customHeight="1" spans="1:1">
      <c r="A336" s="21"/>
    </row>
    <row r="337" ht="13.5" customHeight="1" spans="1:1">
      <c r="A337" s="21"/>
    </row>
    <row r="338" ht="13.5" customHeight="1" spans="1:1">
      <c r="A338" s="21"/>
    </row>
    <row r="339" ht="13.5" customHeight="1" spans="1:1">
      <c r="A339" s="21"/>
    </row>
    <row r="340" ht="13.5" customHeight="1" spans="1:1">
      <c r="A340" s="21"/>
    </row>
    <row r="341" ht="13.5" customHeight="1" spans="1:1">
      <c r="A341" s="21"/>
    </row>
    <row r="342" ht="13.5" customHeight="1" spans="1:1">
      <c r="A342" s="21"/>
    </row>
    <row r="343" ht="13.5" customHeight="1" spans="1:1">
      <c r="A343" s="21"/>
    </row>
    <row r="344" ht="13.5" customHeight="1" spans="1:1">
      <c r="A344" s="21"/>
    </row>
    <row r="345" ht="13.5" customHeight="1" spans="1:1">
      <c r="A345" s="21"/>
    </row>
    <row r="346" ht="13.5" customHeight="1" spans="1:1">
      <c r="A346" s="21"/>
    </row>
    <row r="347" ht="13.5" customHeight="1" spans="1:1">
      <c r="A347" s="21"/>
    </row>
    <row r="348" ht="13.5" customHeight="1" spans="1:1">
      <c r="A348" s="21"/>
    </row>
    <row r="349" ht="13.5" customHeight="1" spans="1:1">
      <c r="A349" s="21"/>
    </row>
    <row r="350" ht="13.5" customHeight="1" spans="1:1">
      <c r="A350" s="21"/>
    </row>
    <row r="351" ht="13.5" customHeight="1" spans="1:1">
      <c r="A351" s="21"/>
    </row>
    <row r="352" ht="13.5" customHeight="1" spans="1:1">
      <c r="A352" s="21"/>
    </row>
    <row r="353" ht="13.5" customHeight="1" spans="1:1">
      <c r="A353" s="21"/>
    </row>
    <row r="354" ht="13.5" customHeight="1" spans="1:1">
      <c r="A354" s="21"/>
    </row>
    <row r="355" ht="13.5" customHeight="1" spans="1:1">
      <c r="A355" s="21"/>
    </row>
    <row r="356" ht="13.5" customHeight="1" spans="1:1">
      <c r="A356" s="21"/>
    </row>
    <row r="357" ht="13.5" customHeight="1" spans="1:1">
      <c r="A357" s="21"/>
    </row>
    <row r="358" ht="13.5" customHeight="1" spans="1:1">
      <c r="A358" s="21"/>
    </row>
    <row r="359" ht="13.5" customHeight="1" spans="1:1">
      <c r="A359" s="21"/>
    </row>
    <row r="360" ht="13.5" customHeight="1" spans="1:1">
      <c r="A360" s="21"/>
    </row>
    <row r="361" ht="13.5" customHeight="1" spans="1:1">
      <c r="A361" s="21"/>
    </row>
    <row r="362" ht="13.5" customHeight="1" spans="1:1">
      <c r="A362" s="21"/>
    </row>
    <row r="363" ht="13.5" customHeight="1" spans="1:1">
      <c r="A363" s="21"/>
    </row>
    <row r="364" ht="13.5" customHeight="1" spans="1:1">
      <c r="A364" s="21"/>
    </row>
    <row r="365" ht="13.5" customHeight="1" spans="1:1">
      <c r="A365" s="21"/>
    </row>
    <row r="366" ht="13.5" customHeight="1" spans="1:1">
      <c r="A366" s="21"/>
    </row>
    <row r="367" ht="13.5" customHeight="1" spans="1:1">
      <c r="A367" s="21"/>
    </row>
    <row r="368" ht="13.5" customHeight="1" spans="1:1">
      <c r="A368" s="21"/>
    </row>
    <row r="369" ht="13.5" customHeight="1" spans="1:1">
      <c r="A369" s="21"/>
    </row>
    <row r="370" ht="13.5" customHeight="1" spans="1:1">
      <c r="A370" s="21"/>
    </row>
    <row r="371" ht="13.5" customHeight="1" spans="1:1">
      <c r="A371" s="21"/>
    </row>
    <row r="372" ht="13.5" customHeight="1" spans="1:1">
      <c r="A372" s="21"/>
    </row>
    <row r="373" ht="13.5" customHeight="1" spans="1:1">
      <c r="A373" s="21"/>
    </row>
    <row r="374" ht="13.5" customHeight="1" spans="1:1">
      <c r="A374" s="21"/>
    </row>
    <row r="375" ht="13.5" customHeight="1" spans="1:1">
      <c r="A375" s="21"/>
    </row>
    <row r="376" ht="13.5" customHeight="1" spans="1:1">
      <c r="A376" s="21"/>
    </row>
    <row r="377" ht="13.5" customHeight="1" spans="1:1">
      <c r="A377" s="21"/>
    </row>
    <row r="378" ht="13.5" customHeight="1" spans="1:1">
      <c r="A378" s="21"/>
    </row>
    <row r="379" ht="13.5" customHeight="1" spans="1:1">
      <c r="A379" s="21"/>
    </row>
    <row r="380" ht="13.5" customHeight="1" spans="1:1">
      <c r="A380" s="21"/>
    </row>
    <row r="381" ht="13.5" customHeight="1" spans="1:1">
      <c r="A381" s="21"/>
    </row>
    <row r="382" ht="13.5" customHeight="1" spans="1:1">
      <c r="A382" s="21"/>
    </row>
    <row r="383" ht="13.5" customHeight="1" spans="1:1">
      <c r="A383" s="21"/>
    </row>
    <row r="384" ht="13.5" customHeight="1" spans="1:1">
      <c r="A384" s="21"/>
    </row>
    <row r="385" ht="13.5" customHeight="1" spans="1:1">
      <c r="A385" s="21"/>
    </row>
    <row r="386" ht="13.5" customHeight="1" spans="1:1">
      <c r="A386" s="21"/>
    </row>
    <row r="387" ht="13.5" customHeight="1" spans="1:1">
      <c r="A387" s="21"/>
    </row>
    <row r="388" ht="13.5" customHeight="1" spans="1:1">
      <c r="A388" s="21"/>
    </row>
    <row r="389" ht="13.5" customHeight="1" spans="1:1">
      <c r="A389" s="21"/>
    </row>
    <row r="390" ht="13.5" customHeight="1" spans="1:1">
      <c r="A390" s="21"/>
    </row>
    <row r="391" ht="13.5" customHeight="1" spans="1:1">
      <c r="A391" s="21"/>
    </row>
    <row r="392" ht="13.5" customHeight="1" spans="1:1">
      <c r="A392" s="21"/>
    </row>
    <row r="393" ht="13.5" customHeight="1" spans="1:1">
      <c r="A393" s="21"/>
    </row>
    <row r="394" ht="13.5" customHeight="1" spans="1:1">
      <c r="A394" s="21"/>
    </row>
    <row r="395" ht="13.5" customHeight="1" spans="1:1">
      <c r="A395" s="21"/>
    </row>
    <row r="396" ht="13.5" customHeight="1" spans="1:1">
      <c r="A396" s="21"/>
    </row>
    <row r="397" ht="13.5" customHeight="1" spans="1:1">
      <c r="A397" s="21"/>
    </row>
    <row r="398" ht="13.5" customHeight="1" spans="1:1">
      <c r="A398" s="21"/>
    </row>
    <row r="399" ht="13.5" customHeight="1" spans="1:1">
      <c r="A399" s="21"/>
    </row>
    <row r="400" ht="13.5" customHeight="1" spans="1:1">
      <c r="A400" s="21"/>
    </row>
    <row r="401" ht="13.5" customHeight="1" spans="1:1">
      <c r="A401" s="21"/>
    </row>
    <row r="402" ht="13.5" customHeight="1" spans="1:1">
      <c r="A402" s="21"/>
    </row>
    <row r="403" ht="13.5" customHeight="1" spans="1:1">
      <c r="A403" s="21"/>
    </row>
    <row r="404" ht="13.5" customHeight="1" spans="1:1">
      <c r="A404" s="21"/>
    </row>
    <row r="405" ht="13.5" customHeight="1" spans="1:1">
      <c r="A405" s="21"/>
    </row>
    <row r="406" ht="13.5" customHeight="1" spans="1:1">
      <c r="A406" s="21"/>
    </row>
    <row r="407" ht="13.5" customHeight="1" spans="1:1">
      <c r="A407" s="21"/>
    </row>
    <row r="408" ht="13.5" customHeight="1" spans="1:1">
      <c r="A408" s="21"/>
    </row>
    <row r="409" ht="13.5" customHeight="1" spans="1:1">
      <c r="A409" s="21"/>
    </row>
    <row r="410" ht="13.5" customHeight="1" spans="1:1">
      <c r="A410" s="21"/>
    </row>
    <row r="411" ht="13.5" customHeight="1" spans="1:1">
      <c r="A411" s="21"/>
    </row>
    <row r="412" ht="13.5" customHeight="1" spans="1:1">
      <c r="A412" s="21"/>
    </row>
    <row r="413" ht="13.5" customHeight="1" spans="1:1">
      <c r="A413" s="21"/>
    </row>
    <row r="414" ht="13.5" customHeight="1" spans="1:1">
      <c r="A414" s="21"/>
    </row>
    <row r="415" ht="13.5" customHeight="1" spans="1:1">
      <c r="A415" s="21"/>
    </row>
    <row r="416" ht="13.5" customHeight="1" spans="1:1">
      <c r="A416" s="21"/>
    </row>
    <row r="417" ht="13.5" customHeight="1" spans="1:1">
      <c r="A417" s="21"/>
    </row>
    <row r="418" ht="13.5" customHeight="1" spans="1:1">
      <c r="A418" s="21"/>
    </row>
    <row r="419" ht="13.5" customHeight="1" spans="1:1">
      <c r="A419" s="21"/>
    </row>
    <row r="420" ht="13.5" customHeight="1" spans="1:1">
      <c r="A420" s="21"/>
    </row>
    <row r="421" ht="13.5" customHeight="1" spans="1:1">
      <c r="A421" s="21"/>
    </row>
    <row r="422" ht="13.5" customHeight="1" spans="1:1">
      <c r="A422" s="21"/>
    </row>
    <row r="423" ht="13.5" customHeight="1" spans="1:1">
      <c r="A423" s="21"/>
    </row>
    <row r="424" ht="13.5" customHeight="1" spans="1:1">
      <c r="A424" s="21"/>
    </row>
    <row r="425" ht="13.5" customHeight="1" spans="1:1">
      <c r="A425" s="21"/>
    </row>
    <row r="426" ht="13.5" customHeight="1" spans="1:1">
      <c r="A426" s="21"/>
    </row>
    <row r="427" ht="13.5" customHeight="1" spans="1:1">
      <c r="A427" s="21"/>
    </row>
    <row r="428" ht="13.5" customHeight="1" spans="1:1">
      <c r="A428" s="21"/>
    </row>
    <row r="429" ht="13.5" customHeight="1" spans="1:1">
      <c r="A429" s="21"/>
    </row>
    <row r="430" ht="13.5" customHeight="1" spans="1:1">
      <c r="A430" s="21"/>
    </row>
    <row r="431" ht="13.5" customHeight="1" spans="1:1">
      <c r="A431" s="21"/>
    </row>
    <row r="432" ht="13.5" customHeight="1" spans="1:1">
      <c r="A432" s="21"/>
    </row>
    <row r="433" ht="13.5" customHeight="1" spans="1:1">
      <c r="A433" s="21"/>
    </row>
    <row r="434" ht="13.5" customHeight="1" spans="1:1">
      <c r="A434" s="21"/>
    </row>
    <row r="435" ht="13.5" customHeight="1" spans="1:1">
      <c r="A435" s="21"/>
    </row>
    <row r="436" ht="13.5" customHeight="1" spans="1:1">
      <c r="A436" s="21"/>
    </row>
    <row r="437" ht="13.5" customHeight="1" spans="1:1">
      <c r="A437" s="21"/>
    </row>
    <row r="438" ht="13.5" customHeight="1" spans="1:1">
      <c r="A438" s="21"/>
    </row>
    <row r="439" ht="13.5" customHeight="1" spans="1:1">
      <c r="A439" s="21"/>
    </row>
    <row r="440" ht="13.5" customHeight="1" spans="1:1">
      <c r="A440" s="21"/>
    </row>
    <row r="441" ht="13.5" customHeight="1" spans="1:1">
      <c r="A441" s="21"/>
    </row>
    <row r="442" ht="13.5" customHeight="1" spans="1:1">
      <c r="A442" s="21"/>
    </row>
    <row r="443" ht="13.5" customHeight="1" spans="1:1">
      <c r="A443" s="21"/>
    </row>
    <row r="444" ht="13.5" customHeight="1" spans="1:1">
      <c r="A444" s="21"/>
    </row>
    <row r="445" ht="13.5" customHeight="1" spans="1:1">
      <c r="A445" s="21"/>
    </row>
    <row r="446" ht="13.5" customHeight="1" spans="1:1">
      <c r="A446" s="21"/>
    </row>
    <row r="447" ht="13.5" customHeight="1" spans="1:1">
      <c r="A447" s="21"/>
    </row>
    <row r="448" ht="13.5" customHeight="1" spans="1:1">
      <c r="A448" s="21"/>
    </row>
    <row r="449" ht="13.5" customHeight="1" spans="1:1">
      <c r="A449" s="21"/>
    </row>
    <row r="450" ht="13.5" customHeight="1" spans="1:1">
      <c r="A450" s="21"/>
    </row>
    <row r="451" ht="13.5" customHeight="1" spans="1:1">
      <c r="A451" s="21"/>
    </row>
    <row r="452" ht="13.5" customHeight="1" spans="1:1">
      <c r="A452" s="21"/>
    </row>
    <row r="453" ht="13.5" customHeight="1" spans="1:1">
      <c r="A453" s="21"/>
    </row>
    <row r="454" ht="13.5" customHeight="1" spans="1:1">
      <c r="A454" s="21"/>
    </row>
    <row r="455" ht="13.5" customHeight="1" spans="1:1">
      <c r="A455" s="21"/>
    </row>
    <row r="456" ht="13.5" customHeight="1" spans="1:1">
      <c r="A456" s="21"/>
    </row>
    <row r="457" ht="13.5" customHeight="1" spans="1:1">
      <c r="A457" s="21"/>
    </row>
    <row r="458" ht="13.5" customHeight="1" spans="1:1">
      <c r="A458" s="21"/>
    </row>
    <row r="459" ht="13.5" customHeight="1" spans="1:1">
      <c r="A459" s="21"/>
    </row>
    <row r="460" ht="13.5" customHeight="1" spans="1:1">
      <c r="A460" s="21"/>
    </row>
    <row r="461" ht="13.5" customHeight="1" spans="1:1">
      <c r="A461" s="21"/>
    </row>
    <row r="462" ht="13.5" customHeight="1" spans="1:1">
      <c r="A462" s="21"/>
    </row>
    <row r="463" ht="13.5" customHeight="1" spans="1:1">
      <c r="A463" s="21"/>
    </row>
    <row r="464" ht="13.5" customHeight="1" spans="1:1">
      <c r="A464" s="21"/>
    </row>
    <row r="465" ht="13.5" customHeight="1" spans="1:1">
      <c r="A465" s="21"/>
    </row>
    <row r="466" ht="13.5" customHeight="1" spans="1:1">
      <c r="A466" s="21"/>
    </row>
    <row r="467" ht="13.5" customHeight="1" spans="1:1">
      <c r="A467" s="21"/>
    </row>
    <row r="468" ht="13.5" customHeight="1" spans="1:1">
      <c r="A468" s="21"/>
    </row>
    <row r="469" ht="13.5" customHeight="1" spans="1:1">
      <c r="A469" s="21"/>
    </row>
    <row r="470" ht="13.5" customHeight="1" spans="1:1">
      <c r="A470" s="21"/>
    </row>
    <row r="471" ht="13.5" customHeight="1" spans="1:1">
      <c r="A471" s="21"/>
    </row>
    <row r="472" ht="13.5" customHeight="1" spans="1:1">
      <c r="A472" s="21"/>
    </row>
    <row r="473" ht="13.5" customHeight="1" spans="1:1">
      <c r="A473" s="21"/>
    </row>
    <row r="474" ht="13.5" customHeight="1" spans="1:1">
      <c r="A474" s="21"/>
    </row>
    <row r="475" ht="13.5" customHeight="1" spans="1:1">
      <c r="A475" s="21"/>
    </row>
    <row r="476" ht="13.5" customHeight="1" spans="1:1">
      <c r="A476" s="21"/>
    </row>
    <row r="477" ht="13.5" customHeight="1" spans="1:1">
      <c r="A477" s="21"/>
    </row>
    <row r="478" ht="13.5" customHeight="1" spans="1:1">
      <c r="A478" s="21"/>
    </row>
    <row r="479" ht="13.5" customHeight="1" spans="1:1">
      <c r="A479" s="21"/>
    </row>
    <row r="480" ht="13.5" customHeight="1" spans="1:1">
      <c r="A480" s="21"/>
    </row>
    <row r="481" ht="13.5" customHeight="1" spans="1:1">
      <c r="A481" s="21"/>
    </row>
    <row r="482" ht="13.5" customHeight="1" spans="1:1">
      <c r="A482" s="21"/>
    </row>
    <row r="483" ht="13.5" customHeight="1" spans="1:1">
      <c r="A483" s="21"/>
    </row>
    <row r="484" ht="13.5" customHeight="1" spans="1:1">
      <c r="A484" s="21"/>
    </row>
    <row r="485" ht="13.5" customHeight="1" spans="1:1">
      <c r="A485" s="21"/>
    </row>
    <row r="486" ht="13.5" customHeight="1" spans="1:1">
      <c r="A486" s="21"/>
    </row>
    <row r="487" ht="13.5" customHeight="1" spans="1:1">
      <c r="A487" s="21"/>
    </row>
    <row r="488" ht="13.5" customHeight="1" spans="1:1">
      <c r="A488" s="21"/>
    </row>
    <row r="489" ht="13.5" customHeight="1" spans="1:1">
      <c r="A489" s="21"/>
    </row>
    <row r="490" ht="13.5" customHeight="1" spans="1:1">
      <c r="A490" s="21"/>
    </row>
    <row r="491" ht="13.5" customHeight="1" spans="1:1">
      <c r="A491" s="21"/>
    </row>
    <row r="492" ht="13.5" customHeight="1" spans="1:1">
      <c r="A492" s="21"/>
    </row>
    <row r="493" ht="13.5" customHeight="1" spans="1:1">
      <c r="A493" s="21"/>
    </row>
    <row r="494" ht="13.5" customHeight="1" spans="1:1">
      <c r="A494" s="21"/>
    </row>
    <row r="495" ht="13.5" customHeight="1" spans="1:1">
      <c r="A495" s="21"/>
    </row>
    <row r="496" ht="13.5" customHeight="1" spans="1:1">
      <c r="A496" s="21"/>
    </row>
    <row r="497" ht="13.5" customHeight="1" spans="1:1">
      <c r="A497" s="21"/>
    </row>
    <row r="498" ht="13.5" customHeight="1" spans="1:1">
      <c r="A498" s="21"/>
    </row>
    <row r="499" ht="13.5" customHeight="1" spans="1:1">
      <c r="A499" s="21"/>
    </row>
    <row r="500" ht="13.5" customHeight="1" spans="1:1">
      <c r="A500" s="21"/>
    </row>
    <row r="501" ht="13.5" customHeight="1" spans="1:1">
      <c r="A501" s="21"/>
    </row>
    <row r="502" ht="13.5" customHeight="1" spans="1:1">
      <c r="A502" s="21"/>
    </row>
    <row r="503" ht="13.5" customHeight="1" spans="1:1">
      <c r="A503" s="21"/>
    </row>
    <row r="504" ht="13.5" customHeight="1" spans="1:1">
      <c r="A504" s="21"/>
    </row>
    <row r="505" ht="13.5" customHeight="1" spans="1:1">
      <c r="A505" s="21"/>
    </row>
    <row r="506" ht="13.5" customHeight="1" spans="1:1">
      <c r="A506" s="21"/>
    </row>
    <row r="507" ht="13.5" customHeight="1" spans="1:1">
      <c r="A507" s="21"/>
    </row>
    <row r="508" ht="13.5" customHeight="1" spans="1:1">
      <c r="A508" s="21"/>
    </row>
    <row r="509" ht="13.5" customHeight="1" spans="1:1">
      <c r="A509" s="21"/>
    </row>
    <row r="510" ht="13.5" customHeight="1" spans="1:1">
      <c r="A510" s="21"/>
    </row>
    <row r="511" ht="13.5" customHeight="1" spans="1:1">
      <c r="A511" s="21"/>
    </row>
    <row r="512" ht="13.5" customHeight="1" spans="1:1">
      <c r="A512" s="21"/>
    </row>
    <row r="513" ht="13.5" customHeight="1" spans="1:1">
      <c r="A513" s="21"/>
    </row>
    <row r="514" ht="13.5" customHeight="1" spans="1:1">
      <c r="A514" s="21"/>
    </row>
    <row r="515" ht="13.5" customHeight="1" spans="1:1">
      <c r="A515" s="21"/>
    </row>
    <row r="516" ht="13.5" customHeight="1" spans="1:1">
      <c r="A516" s="21"/>
    </row>
    <row r="517" ht="13.5" customHeight="1" spans="1:1">
      <c r="A517" s="21"/>
    </row>
    <row r="518" ht="13.5" customHeight="1" spans="1:1">
      <c r="A518" s="21"/>
    </row>
    <row r="519" ht="13.5" customHeight="1" spans="1:1">
      <c r="A519" s="21"/>
    </row>
    <row r="520" ht="13.5" customHeight="1" spans="1:1">
      <c r="A520" s="21"/>
    </row>
    <row r="521" ht="13.5" customHeight="1" spans="1:1">
      <c r="A521" s="21"/>
    </row>
    <row r="522" ht="13.5" customHeight="1" spans="1:1">
      <c r="A522" s="21"/>
    </row>
    <row r="523" ht="13.5" customHeight="1" spans="1:1">
      <c r="A523" s="21"/>
    </row>
    <row r="524" ht="13.5" customHeight="1" spans="1:1">
      <c r="A524" s="21"/>
    </row>
    <row r="525" ht="13.5" customHeight="1" spans="1:1">
      <c r="A525" s="21"/>
    </row>
    <row r="526" ht="13.5" customHeight="1" spans="1:1">
      <c r="A526" s="21"/>
    </row>
    <row r="527" ht="13.5" customHeight="1" spans="1:1">
      <c r="A527" s="21"/>
    </row>
    <row r="528" ht="13.5" customHeight="1" spans="1:1">
      <c r="A528" s="21"/>
    </row>
    <row r="529" ht="13.5" customHeight="1" spans="1:1">
      <c r="A529" s="21"/>
    </row>
    <row r="530" ht="13.5" customHeight="1" spans="1:1">
      <c r="A530" s="21"/>
    </row>
    <row r="531" ht="13.5" customHeight="1" spans="1:1">
      <c r="A531" s="21"/>
    </row>
    <row r="532" ht="13.5" customHeight="1" spans="1:1">
      <c r="A532" s="21"/>
    </row>
    <row r="533" ht="13.5" customHeight="1" spans="1:1">
      <c r="A533" s="21"/>
    </row>
    <row r="534" ht="13.5" customHeight="1" spans="1:1">
      <c r="A534" s="21"/>
    </row>
    <row r="535" ht="13.5" customHeight="1" spans="1:1">
      <c r="A535" s="21"/>
    </row>
    <row r="536" ht="13.5" customHeight="1" spans="1:1">
      <c r="A536" s="21"/>
    </row>
    <row r="537" ht="13.5" customHeight="1" spans="1:1">
      <c r="A537" s="21"/>
    </row>
    <row r="538" ht="13.5" customHeight="1" spans="1:1">
      <c r="A538" s="21"/>
    </row>
    <row r="539" ht="13.5" customHeight="1" spans="1:1">
      <c r="A539" s="21"/>
    </row>
    <row r="540" ht="13.5" customHeight="1" spans="1:1">
      <c r="A540" s="21"/>
    </row>
    <row r="541" ht="13.5" customHeight="1" spans="1:1">
      <c r="A541" s="21"/>
    </row>
    <row r="542" ht="13.5" customHeight="1" spans="1:1">
      <c r="A542" s="21"/>
    </row>
    <row r="543" ht="13.5" customHeight="1" spans="1:1">
      <c r="A543" s="21"/>
    </row>
    <row r="544" ht="13.5" customHeight="1" spans="1:1">
      <c r="A544" s="21"/>
    </row>
    <row r="545" ht="13.5" customHeight="1" spans="1:1">
      <c r="A545" s="21"/>
    </row>
    <row r="546" ht="13.5" customHeight="1" spans="1:1">
      <c r="A546" s="21"/>
    </row>
    <row r="547" ht="13.5" customHeight="1" spans="1:1">
      <c r="A547" s="21"/>
    </row>
    <row r="548" ht="13.5" customHeight="1" spans="1:1">
      <c r="A548" s="21"/>
    </row>
    <row r="549" ht="13.5" customHeight="1" spans="1:1">
      <c r="A549" s="21"/>
    </row>
    <row r="550" ht="13.5" customHeight="1" spans="1:1">
      <c r="A550" s="21"/>
    </row>
    <row r="551" ht="13.5" customHeight="1" spans="1:1">
      <c r="A551" s="21"/>
    </row>
    <row r="552" ht="13.5" customHeight="1" spans="1:1">
      <c r="A552" s="21"/>
    </row>
    <row r="553" ht="13.5" customHeight="1" spans="1:1">
      <c r="A553" s="21"/>
    </row>
    <row r="554" ht="13.5" customHeight="1" spans="1:1">
      <c r="A554" s="21"/>
    </row>
    <row r="555" ht="13.5" customHeight="1" spans="1:1">
      <c r="A555" s="21"/>
    </row>
    <row r="556" ht="13.5" customHeight="1" spans="1:1">
      <c r="A556" s="21"/>
    </row>
    <row r="557" ht="13.5" customHeight="1" spans="1:1">
      <c r="A557" s="21"/>
    </row>
    <row r="558" ht="13.5" customHeight="1" spans="1:1">
      <c r="A558" s="21"/>
    </row>
    <row r="559" ht="13.5" customHeight="1" spans="1:1">
      <c r="A559" s="21"/>
    </row>
    <row r="560" ht="13.5" customHeight="1" spans="1:1">
      <c r="A560" s="21"/>
    </row>
    <row r="561" ht="13.5" customHeight="1" spans="1:1">
      <c r="A561" s="21"/>
    </row>
    <row r="562" ht="13.5" customHeight="1" spans="1:1">
      <c r="A562" s="21"/>
    </row>
    <row r="563" ht="13.5" customHeight="1" spans="1:1">
      <c r="A563" s="21"/>
    </row>
    <row r="564" ht="13.5" customHeight="1" spans="1:1">
      <c r="A564" s="21"/>
    </row>
    <row r="565" ht="13.5" customHeight="1" spans="1:1">
      <c r="A565" s="21"/>
    </row>
    <row r="566" ht="13.5" customHeight="1" spans="1:1">
      <c r="A566" s="21"/>
    </row>
    <row r="567" ht="13.5" customHeight="1" spans="1:1">
      <c r="A567" s="21"/>
    </row>
    <row r="568" ht="13.5" customHeight="1" spans="1:1">
      <c r="A568" s="21"/>
    </row>
    <row r="569" ht="13.5" customHeight="1" spans="1:1">
      <c r="A569" s="21"/>
    </row>
    <row r="570" ht="13.5" customHeight="1" spans="1:1">
      <c r="A570" s="21"/>
    </row>
    <row r="571" ht="13.5" customHeight="1" spans="1:1">
      <c r="A571" s="21"/>
    </row>
    <row r="572" ht="13.5" customHeight="1" spans="1:1">
      <c r="A572" s="21"/>
    </row>
    <row r="573" ht="13.5" customHeight="1" spans="1:1">
      <c r="A573" s="21"/>
    </row>
    <row r="574" ht="13.5" customHeight="1" spans="1:1">
      <c r="A574" s="21"/>
    </row>
    <row r="575" ht="13.5" customHeight="1" spans="1:1">
      <c r="A575" s="21"/>
    </row>
    <row r="576" ht="13.5" customHeight="1" spans="1:1">
      <c r="A576" s="21"/>
    </row>
    <row r="577" ht="13.5" customHeight="1" spans="1:1">
      <c r="A577" s="21"/>
    </row>
    <row r="578" ht="13.5" customHeight="1" spans="1:1">
      <c r="A578" s="21"/>
    </row>
    <row r="579" ht="13.5" customHeight="1" spans="1:1">
      <c r="A579" s="21"/>
    </row>
    <row r="580" ht="13.5" customHeight="1" spans="1:1">
      <c r="A580" s="21"/>
    </row>
    <row r="581" ht="13.5" customHeight="1" spans="1:1">
      <c r="A581" s="21"/>
    </row>
    <row r="582" ht="13.5" customHeight="1" spans="1:1">
      <c r="A582" s="21"/>
    </row>
    <row r="583" ht="13.5" customHeight="1" spans="1:1">
      <c r="A583" s="21"/>
    </row>
    <row r="584" ht="13.5" customHeight="1" spans="1:1">
      <c r="A584" s="21"/>
    </row>
    <row r="585" ht="13.5" customHeight="1" spans="1:1">
      <c r="A585" s="21"/>
    </row>
    <row r="586" ht="13.5" customHeight="1" spans="1:1">
      <c r="A586" s="21"/>
    </row>
    <row r="587" ht="13.5" customHeight="1" spans="1:1">
      <c r="A587" s="21"/>
    </row>
    <row r="588" ht="13.5" customHeight="1" spans="1:1">
      <c r="A588" s="21"/>
    </row>
    <row r="589" ht="13.5" customHeight="1" spans="1:1">
      <c r="A589" s="21"/>
    </row>
    <row r="590" ht="13.5" customHeight="1" spans="1:1">
      <c r="A590" s="21"/>
    </row>
    <row r="591" ht="13.5" customHeight="1" spans="1:1">
      <c r="A591" s="21"/>
    </row>
    <row r="592" ht="13.5" customHeight="1" spans="1:1">
      <c r="A592" s="21"/>
    </row>
    <row r="593" ht="13.5" customHeight="1" spans="1:1">
      <c r="A593" s="21"/>
    </row>
    <row r="594" ht="13.5" customHeight="1" spans="1:1">
      <c r="A594" s="21"/>
    </row>
    <row r="595" ht="13.5" customHeight="1" spans="1:1">
      <c r="A595" s="21"/>
    </row>
    <row r="596" ht="13.5" customHeight="1" spans="1:1">
      <c r="A596" s="21"/>
    </row>
    <row r="597" ht="13.5" customHeight="1" spans="1:1">
      <c r="A597" s="21"/>
    </row>
    <row r="598" ht="13.5" customHeight="1" spans="1:1">
      <c r="A598" s="21"/>
    </row>
    <row r="599" ht="13.5" customHeight="1" spans="1:1">
      <c r="A599" s="21"/>
    </row>
    <row r="600" ht="13.5" customHeight="1" spans="1:1">
      <c r="A600" s="21"/>
    </row>
    <row r="601" ht="13.5" customHeight="1" spans="1:1">
      <c r="A601" s="21"/>
    </row>
    <row r="602" ht="13.5" customHeight="1" spans="1:1">
      <c r="A602" s="21"/>
    </row>
    <row r="603" ht="13.5" customHeight="1" spans="1:1">
      <c r="A603" s="21"/>
    </row>
    <row r="604" ht="13.5" customHeight="1" spans="1:1">
      <c r="A604" s="21"/>
    </row>
    <row r="605" ht="13.5" customHeight="1" spans="1:1">
      <c r="A605" s="21"/>
    </row>
    <row r="606" ht="13.5" customHeight="1" spans="1:1">
      <c r="A606" s="21"/>
    </row>
    <row r="607" ht="13.5" customHeight="1" spans="1:1">
      <c r="A607" s="21"/>
    </row>
    <row r="608" ht="13.5" customHeight="1" spans="1:1">
      <c r="A608" s="21"/>
    </row>
    <row r="609" ht="13.5" customHeight="1" spans="1:1">
      <c r="A609" s="21"/>
    </row>
    <row r="610" ht="13.5" customHeight="1" spans="1:1">
      <c r="A610" s="21"/>
    </row>
    <row r="611" ht="13.5" customHeight="1" spans="1:1">
      <c r="A611" s="21"/>
    </row>
    <row r="612" ht="13.5" customHeight="1" spans="1:1">
      <c r="A612" s="21"/>
    </row>
    <row r="613" ht="13.5" customHeight="1" spans="1:1">
      <c r="A613" s="21"/>
    </row>
    <row r="614" ht="13.5" customHeight="1" spans="1:1">
      <c r="A614" s="21"/>
    </row>
    <row r="615" ht="13.5" customHeight="1" spans="1:1">
      <c r="A615" s="21"/>
    </row>
    <row r="616" ht="13.5" customHeight="1" spans="1:1">
      <c r="A616" s="21"/>
    </row>
    <row r="617" ht="13.5" customHeight="1" spans="1:1">
      <c r="A617" s="21"/>
    </row>
    <row r="618" ht="13.5" customHeight="1" spans="1:1">
      <c r="A618" s="21"/>
    </row>
    <row r="619" ht="13.5" customHeight="1" spans="1:1">
      <c r="A619" s="21"/>
    </row>
    <row r="620" ht="13.5" customHeight="1" spans="1:1">
      <c r="A620" s="21"/>
    </row>
    <row r="621" ht="13.5" customHeight="1" spans="1:1">
      <c r="A621" s="21"/>
    </row>
    <row r="622" ht="13.5" customHeight="1" spans="1:1">
      <c r="A622" s="21"/>
    </row>
    <row r="623" ht="13.5" customHeight="1" spans="1:1">
      <c r="A623" s="21"/>
    </row>
    <row r="624" ht="13.5" customHeight="1" spans="1:1">
      <c r="A624" s="21"/>
    </row>
    <row r="625" ht="13.5" customHeight="1" spans="1:1">
      <c r="A625" s="21"/>
    </row>
    <row r="626" ht="13.5" customHeight="1" spans="1:1">
      <c r="A626" s="21"/>
    </row>
    <row r="627" ht="13.5" customHeight="1" spans="1:1">
      <c r="A627" s="21"/>
    </row>
    <row r="628" ht="13.5" customHeight="1" spans="1:1">
      <c r="A628" s="21"/>
    </row>
    <row r="629" ht="13.5" customHeight="1" spans="1:1">
      <c r="A629" s="21"/>
    </row>
    <row r="630" ht="13.5" customHeight="1" spans="1:1">
      <c r="A630" s="21"/>
    </row>
    <row r="631" ht="13.5" customHeight="1" spans="1:1">
      <c r="A631" s="21"/>
    </row>
    <row r="632" ht="13.5" customHeight="1" spans="1:1">
      <c r="A632" s="21"/>
    </row>
    <row r="633" ht="13.5" customHeight="1" spans="1:1">
      <c r="A633" s="21"/>
    </row>
    <row r="634" ht="13.5" customHeight="1" spans="1:1">
      <c r="A634" s="21"/>
    </row>
    <row r="635" ht="13.5" customHeight="1" spans="1:1">
      <c r="A635" s="21"/>
    </row>
    <row r="636" ht="13.5" customHeight="1" spans="1:1">
      <c r="A636" s="21"/>
    </row>
    <row r="637" ht="13.5" customHeight="1" spans="1:1">
      <c r="A637" s="21"/>
    </row>
    <row r="638" ht="13.5" customHeight="1" spans="1:1">
      <c r="A638" s="21"/>
    </row>
    <row r="639" ht="13.5" customHeight="1" spans="1:1">
      <c r="A639" s="21"/>
    </row>
    <row r="640" ht="13.5" customHeight="1" spans="1:1">
      <c r="A640" s="21"/>
    </row>
    <row r="641" ht="13.5" customHeight="1" spans="1:1">
      <c r="A641" s="21"/>
    </row>
    <row r="642" ht="13.5" customHeight="1" spans="1:1">
      <c r="A642" s="21"/>
    </row>
    <row r="643" ht="13.5" customHeight="1" spans="1:1">
      <c r="A643" s="21"/>
    </row>
    <row r="644" ht="13.5" customHeight="1" spans="1:1">
      <c r="A644" s="21"/>
    </row>
    <row r="645" ht="13.5" customHeight="1" spans="1:1">
      <c r="A645" s="21"/>
    </row>
    <row r="646" ht="13.5" customHeight="1" spans="1:1">
      <c r="A646" s="21"/>
    </row>
    <row r="647" ht="13.5" customHeight="1" spans="1:1">
      <c r="A647" s="21"/>
    </row>
    <row r="648" ht="13.5" customHeight="1" spans="1:1">
      <c r="A648" s="21"/>
    </row>
    <row r="649" ht="13.5" customHeight="1" spans="1:1">
      <c r="A649" s="21"/>
    </row>
    <row r="650" ht="13.5" customHeight="1" spans="1:1">
      <c r="A650" s="21"/>
    </row>
    <row r="651" ht="13.5" customHeight="1" spans="1:1">
      <c r="A651" s="21"/>
    </row>
    <row r="652" ht="13.5" customHeight="1" spans="1:1">
      <c r="A652" s="21"/>
    </row>
    <row r="653" ht="13.5" customHeight="1" spans="1:1">
      <c r="A653" s="21"/>
    </row>
    <row r="654" ht="13.5" customHeight="1" spans="1:1">
      <c r="A654" s="21"/>
    </row>
    <row r="655" ht="13.5" customHeight="1" spans="1:1">
      <c r="A655" s="21"/>
    </row>
    <row r="656" ht="13.5" customHeight="1" spans="1:1">
      <c r="A656" s="21"/>
    </row>
    <row r="657" ht="13.5" customHeight="1" spans="1:1">
      <c r="A657" s="21"/>
    </row>
    <row r="658" ht="13.5" customHeight="1" spans="1:1">
      <c r="A658" s="21"/>
    </row>
    <row r="659" ht="13.5" customHeight="1" spans="1:1">
      <c r="A659" s="21"/>
    </row>
    <row r="660" ht="13.5" customHeight="1" spans="1:1">
      <c r="A660" s="21"/>
    </row>
    <row r="661" ht="13.5" customHeight="1" spans="1:1">
      <c r="A661" s="21"/>
    </row>
    <row r="662" ht="13.5" customHeight="1" spans="1:1">
      <c r="A662" s="21"/>
    </row>
    <row r="663" ht="13.5" customHeight="1" spans="1:1">
      <c r="A663" s="21"/>
    </row>
    <row r="664" ht="13.5" customHeight="1" spans="1:1">
      <c r="A664" s="21"/>
    </row>
    <row r="665" ht="13.5" customHeight="1" spans="1:1">
      <c r="A665" s="21"/>
    </row>
    <row r="666" ht="13.5" customHeight="1" spans="1:1">
      <c r="A666" s="21"/>
    </row>
    <row r="667" ht="13.5" customHeight="1" spans="1:1">
      <c r="A667" s="21"/>
    </row>
    <row r="668" ht="13.5" customHeight="1" spans="1:1">
      <c r="A668" s="21"/>
    </row>
    <row r="669" ht="13.5" customHeight="1" spans="1:1">
      <c r="A669" s="21"/>
    </row>
    <row r="670" ht="13.5" customHeight="1" spans="1:1">
      <c r="A670" s="21"/>
    </row>
    <row r="671" ht="13.5" customHeight="1" spans="1:1">
      <c r="A671" s="21"/>
    </row>
    <row r="672" ht="13.5" customHeight="1" spans="1:1">
      <c r="A672" s="21"/>
    </row>
    <row r="673" ht="13.5" customHeight="1" spans="1:1">
      <c r="A673" s="21"/>
    </row>
    <row r="674" ht="13.5" customHeight="1" spans="1:1">
      <c r="A674" s="21"/>
    </row>
    <row r="675" ht="13.5" customHeight="1" spans="1:1">
      <c r="A675" s="21"/>
    </row>
    <row r="676" ht="13.5" customHeight="1" spans="1:1">
      <c r="A676" s="21"/>
    </row>
    <row r="677" ht="13.5" customHeight="1" spans="1:1">
      <c r="A677" s="21"/>
    </row>
    <row r="678" ht="13.5" customHeight="1" spans="1:1">
      <c r="A678" s="21"/>
    </row>
    <row r="679" ht="13.5" customHeight="1" spans="1:1">
      <c r="A679" s="21"/>
    </row>
    <row r="680" ht="13.5" customHeight="1" spans="1:1">
      <c r="A680" s="21"/>
    </row>
    <row r="681" ht="13.5" customHeight="1" spans="1:1">
      <c r="A681" s="21"/>
    </row>
    <row r="682" ht="13.5" customHeight="1" spans="1:1">
      <c r="A682" s="21"/>
    </row>
    <row r="683" ht="13.5" customHeight="1" spans="1:1">
      <c r="A683" s="21"/>
    </row>
    <row r="684" ht="13.5" customHeight="1" spans="1:1">
      <c r="A684" s="21"/>
    </row>
    <row r="685" ht="13.5" customHeight="1" spans="1:1">
      <c r="A685" s="21"/>
    </row>
    <row r="686" ht="13.5" customHeight="1" spans="1:1">
      <c r="A686" s="21"/>
    </row>
    <row r="687" ht="13.5" customHeight="1" spans="1:1">
      <c r="A687" s="21"/>
    </row>
    <row r="688" ht="13.5" customHeight="1" spans="1:1">
      <c r="A688" s="21"/>
    </row>
    <row r="689" ht="13.5" customHeight="1" spans="1:1">
      <c r="A689" s="21"/>
    </row>
    <row r="690" ht="13.5" customHeight="1" spans="1:1">
      <c r="A690" s="21"/>
    </row>
    <row r="691" ht="13.5" customHeight="1" spans="1:1">
      <c r="A691" s="21"/>
    </row>
    <row r="692" ht="13.5" customHeight="1" spans="1:1">
      <c r="A692" s="21"/>
    </row>
    <row r="693" ht="13.5" customHeight="1" spans="1:1">
      <c r="A693" s="21"/>
    </row>
    <row r="694" ht="13.5" customHeight="1" spans="1:1">
      <c r="A694" s="21"/>
    </row>
    <row r="695" ht="13.5" customHeight="1" spans="1:1">
      <c r="A695" s="21"/>
    </row>
    <row r="696" ht="13.5" customHeight="1" spans="1:1">
      <c r="A696" s="21"/>
    </row>
    <row r="697" ht="13.5" customHeight="1" spans="1:1">
      <c r="A697" s="21"/>
    </row>
    <row r="698" ht="13.5" customHeight="1" spans="1:1">
      <c r="A698" s="21"/>
    </row>
    <row r="699" ht="13.5" customHeight="1" spans="1:1">
      <c r="A699" s="21"/>
    </row>
    <row r="700" ht="13.5" customHeight="1" spans="1:1">
      <c r="A700" s="21"/>
    </row>
    <row r="701" ht="13.5" customHeight="1" spans="1:1">
      <c r="A701" s="21"/>
    </row>
    <row r="702" ht="13.5" customHeight="1" spans="1:1">
      <c r="A702" s="21"/>
    </row>
    <row r="703" ht="13.5" customHeight="1" spans="1:1">
      <c r="A703" s="21"/>
    </row>
    <row r="704" ht="13.5" customHeight="1" spans="1:1">
      <c r="A704" s="21"/>
    </row>
    <row r="705" ht="13.5" customHeight="1" spans="1:1">
      <c r="A705" s="21"/>
    </row>
    <row r="706" ht="13.5" customHeight="1" spans="1:1">
      <c r="A706" s="21"/>
    </row>
    <row r="707" ht="13.5" customHeight="1" spans="1:1">
      <c r="A707" s="21"/>
    </row>
    <row r="708" ht="13.5" customHeight="1" spans="1:1">
      <c r="A708" s="21"/>
    </row>
    <row r="709" ht="13.5" customHeight="1" spans="1:1">
      <c r="A709" s="21"/>
    </row>
    <row r="710" ht="13.5" customHeight="1" spans="1:1">
      <c r="A710" s="21"/>
    </row>
    <row r="711" ht="13.5" customHeight="1" spans="1:1">
      <c r="A711" s="21"/>
    </row>
    <row r="712" ht="13.5" customHeight="1" spans="1:1">
      <c r="A712" s="21"/>
    </row>
    <row r="713" ht="13.5" customHeight="1" spans="1:1">
      <c r="A713" s="21"/>
    </row>
    <row r="714" ht="13.5" customHeight="1" spans="1:1">
      <c r="A714" s="21"/>
    </row>
    <row r="715" ht="13.5" customHeight="1" spans="1:1">
      <c r="A715" s="21"/>
    </row>
    <row r="716" ht="13.5" customHeight="1" spans="1:1">
      <c r="A716" s="21"/>
    </row>
    <row r="717" ht="13.5" customHeight="1" spans="1:1">
      <c r="A717" s="21"/>
    </row>
    <row r="718" ht="13.5" customHeight="1" spans="1:1">
      <c r="A718" s="21"/>
    </row>
    <row r="719" ht="13.5" customHeight="1" spans="1:1">
      <c r="A719" s="21"/>
    </row>
    <row r="720" ht="13.5" customHeight="1" spans="1:1">
      <c r="A720" s="21"/>
    </row>
    <row r="721" ht="13.5" customHeight="1" spans="1:1">
      <c r="A721" s="21"/>
    </row>
    <row r="722" ht="13.5" customHeight="1" spans="1:1">
      <c r="A722" s="21"/>
    </row>
    <row r="723" ht="13.5" customHeight="1" spans="1:1">
      <c r="A723" s="21"/>
    </row>
    <row r="724" ht="13.5" customHeight="1" spans="1:1">
      <c r="A724" s="21"/>
    </row>
    <row r="725" ht="13.5" customHeight="1" spans="1:1">
      <c r="A725" s="21"/>
    </row>
    <row r="726" ht="13.5" customHeight="1" spans="1:1">
      <c r="A726" s="21"/>
    </row>
    <row r="727" ht="13.5" customHeight="1" spans="1:1">
      <c r="A727" s="21"/>
    </row>
    <row r="728" ht="13.5" customHeight="1" spans="1:1">
      <c r="A728" s="21"/>
    </row>
    <row r="729" ht="13.5" customHeight="1" spans="1:1">
      <c r="A729" s="21"/>
    </row>
    <row r="730" ht="13.5" customHeight="1" spans="1:1">
      <c r="A730" s="21"/>
    </row>
    <row r="731" ht="13.5" customHeight="1" spans="1:1">
      <c r="A731" s="21"/>
    </row>
    <row r="732" ht="13.5" customHeight="1" spans="1:1">
      <c r="A732" s="21"/>
    </row>
    <row r="733" ht="13.5" customHeight="1" spans="1:1">
      <c r="A733" s="21"/>
    </row>
    <row r="734" ht="13.5" customHeight="1" spans="1:1">
      <c r="A734" s="21"/>
    </row>
    <row r="735" ht="13.5" customHeight="1" spans="1:1">
      <c r="A735" s="21"/>
    </row>
    <row r="736" ht="13.5" customHeight="1" spans="1:1">
      <c r="A736" s="21"/>
    </row>
    <row r="737" ht="13.5" customHeight="1" spans="1:1">
      <c r="A737" s="21"/>
    </row>
    <row r="738" ht="13.5" customHeight="1" spans="1:1">
      <c r="A738" s="21"/>
    </row>
    <row r="739" ht="13.5" customHeight="1" spans="1:1">
      <c r="A739" s="21"/>
    </row>
    <row r="740" ht="13.5" customHeight="1" spans="1:1">
      <c r="A740" s="21"/>
    </row>
    <row r="741" ht="13.5" customHeight="1" spans="1:1">
      <c r="A741" s="21"/>
    </row>
    <row r="742" ht="13.5" customHeight="1" spans="1:1">
      <c r="A742" s="21"/>
    </row>
    <row r="743" ht="13.5" customHeight="1" spans="1:1">
      <c r="A743" s="21"/>
    </row>
    <row r="744" ht="13.5" customHeight="1" spans="1:1">
      <c r="A744" s="21"/>
    </row>
    <row r="745" ht="13.5" customHeight="1" spans="1:1">
      <c r="A745" s="21"/>
    </row>
    <row r="746" ht="13.5" customHeight="1" spans="1:1">
      <c r="A746" s="21"/>
    </row>
    <row r="747" ht="13.5" customHeight="1" spans="1:1">
      <c r="A747" s="21"/>
    </row>
    <row r="748" ht="13.5" customHeight="1" spans="1:1">
      <c r="A748" s="21"/>
    </row>
    <row r="749" ht="13.5" customHeight="1" spans="1:1">
      <c r="A749" s="21"/>
    </row>
    <row r="750" ht="13.5" customHeight="1" spans="1:1">
      <c r="A750" s="21"/>
    </row>
    <row r="751" ht="13.5" customHeight="1" spans="1:1">
      <c r="A751" s="21"/>
    </row>
    <row r="752" ht="13.5" customHeight="1" spans="1:1">
      <c r="A752" s="21"/>
    </row>
    <row r="753" ht="13.5" customHeight="1" spans="1:1">
      <c r="A753" s="21"/>
    </row>
    <row r="754" ht="13.5" customHeight="1" spans="1:1">
      <c r="A754" s="21"/>
    </row>
    <row r="755" ht="13.5" customHeight="1" spans="1:1">
      <c r="A755" s="21"/>
    </row>
    <row r="756" ht="13.5" customHeight="1" spans="1:1">
      <c r="A756" s="21"/>
    </row>
    <row r="757" ht="13.5" customHeight="1" spans="1:1">
      <c r="A757" s="21"/>
    </row>
    <row r="758" ht="13.5" customHeight="1" spans="1:1">
      <c r="A758" s="21"/>
    </row>
    <row r="759" ht="13.5" customHeight="1" spans="1:1">
      <c r="A759" s="21"/>
    </row>
    <row r="760" ht="13.5" customHeight="1" spans="1:1">
      <c r="A760" s="21"/>
    </row>
    <row r="761" ht="13.5" customHeight="1" spans="1:1">
      <c r="A761" s="21"/>
    </row>
    <row r="762" ht="13.5" customHeight="1" spans="1:1">
      <c r="A762" s="21"/>
    </row>
    <row r="763" ht="13.5" customHeight="1" spans="1:1">
      <c r="A763" s="21"/>
    </row>
    <row r="764" ht="13.5" customHeight="1" spans="1:1">
      <c r="A764" s="21"/>
    </row>
    <row r="765" ht="13.5" customHeight="1" spans="1:1">
      <c r="A765" s="21"/>
    </row>
    <row r="766" ht="13.5" customHeight="1" spans="1:1">
      <c r="A766" s="21"/>
    </row>
    <row r="767" ht="13.5" customHeight="1" spans="1:1">
      <c r="A767" s="21"/>
    </row>
    <row r="768" ht="13.5" customHeight="1" spans="1:1">
      <c r="A768" s="21"/>
    </row>
    <row r="769" ht="13.5" customHeight="1" spans="1:1">
      <c r="A769" s="21"/>
    </row>
    <row r="770" ht="13.5" customHeight="1" spans="1:1">
      <c r="A770" s="21"/>
    </row>
    <row r="771" ht="13.5" customHeight="1" spans="1:1">
      <c r="A771" s="21"/>
    </row>
    <row r="772" ht="13.5" customHeight="1" spans="1:1">
      <c r="A772" s="21"/>
    </row>
    <row r="773" ht="13.5" customHeight="1" spans="1:1">
      <c r="A773" s="21"/>
    </row>
    <row r="774" ht="13.5" customHeight="1" spans="1:1">
      <c r="A774" s="21"/>
    </row>
    <row r="775" ht="13.5" customHeight="1" spans="1:1">
      <c r="A775" s="21"/>
    </row>
    <row r="776" ht="13.5" customHeight="1" spans="1:1">
      <c r="A776" s="21"/>
    </row>
    <row r="777" ht="13.5" customHeight="1" spans="1:1">
      <c r="A777" s="21"/>
    </row>
    <row r="778" ht="13.5" customHeight="1" spans="1:1">
      <c r="A778" s="21"/>
    </row>
    <row r="779" ht="13.5" customHeight="1" spans="1:1">
      <c r="A779" s="21"/>
    </row>
    <row r="780" ht="13.5" customHeight="1" spans="1:1">
      <c r="A780" s="21"/>
    </row>
    <row r="781" ht="13.5" customHeight="1" spans="1:1">
      <c r="A781" s="21"/>
    </row>
    <row r="782" ht="13.5" customHeight="1" spans="1:1">
      <c r="A782" s="21"/>
    </row>
    <row r="783" ht="13.5" customHeight="1" spans="1:1">
      <c r="A783" s="21"/>
    </row>
    <row r="784" ht="13.5" customHeight="1" spans="1:1">
      <c r="A784" s="21"/>
    </row>
    <row r="785" ht="13.5" customHeight="1" spans="1:1">
      <c r="A785" s="21"/>
    </row>
    <row r="786" ht="13.5" customHeight="1" spans="1:1">
      <c r="A786" s="21"/>
    </row>
    <row r="787" ht="13.5" customHeight="1" spans="1:1">
      <c r="A787" s="21"/>
    </row>
    <row r="788" ht="13.5" customHeight="1" spans="1:1">
      <c r="A788" s="21"/>
    </row>
    <row r="789" ht="13.5" customHeight="1" spans="1:1">
      <c r="A789" s="21"/>
    </row>
    <row r="790" ht="13.5" customHeight="1" spans="1:1">
      <c r="A790" s="21"/>
    </row>
    <row r="791" ht="13.5" customHeight="1" spans="1:1">
      <c r="A791" s="21"/>
    </row>
    <row r="792" ht="13.5" customHeight="1" spans="1:1">
      <c r="A792" s="21"/>
    </row>
    <row r="793" ht="13.5" customHeight="1" spans="1:1">
      <c r="A793" s="21"/>
    </row>
    <row r="794" ht="13.5" customHeight="1" spans="1:1">
      <c r="A794" s="21"/>
    </row>
    <row r="795" ht="13.5" customHeight="1" spans="1:1">
      <c r="A795" s="21"/>
    </row>
    <row r="796" ht="13.5" customHeight="1" spans="1:1">
      <c r="A796" s="21"/>
    </row>
    <row r="797" ht="13.5" customHeight="1" spans="1:1">
      <c r="A797" s="21"/>
    </row>
    <row r="798" ht="13.5" customHeight="1" spans="1:1">
      <c r="A798" s="21"/>
    </row>
    <row r="799" ht="13.5" customHeight="1" spans="1:1">
      <c r="A799" s="21"/>
    </row>
    <row r="800" ht="13.5" customHeight="1" spans="1:1">
      <c r="A800" s="21"/>
    </row>
    <row r="801" ht="13.5" customHeight="1" spans="1:1">
      <c r="A801" s="21"/>
    </row>
    <row r="802" ht="13.5" customHeight="1" spans="1:1">
      <c r="A802" s="21"/>
    </row>
    <row r="803" ht="13.5" customHeight="1" spans="1:1">
      <c r="A803" s="21"/>
    </row>
    <row r="804" ht="13.5" customHeight="1" spans="1:1">
      <c r="A804" s="21"/>
    </row>
    <row r="805" ht="13.5" customHeight="1" spans="1:1">
      <c r="A805" s="21"/>
    </row>
    <row r="806" ht="13.5" customHeight="1" spans="1:1">
      <c r="A806" s="21"/>
    </row>
    <row r="807" ht="13.5" customHeight="1" spans="1:1">
      <c r="A807" s="21"/>
    </row>
    <row r="808" ht="13.5" customHeight="1" spans="1:1">
      <c r="A808" s="21"/>
    </row>
    <row r="809" ht="13.5" customHeight="1" spans="1:1">
      <c r="A809" s="21"/>
    </row>
    <row r="810" ht="13.5" customHeight="1" spans="1:1">
      <c r="A810" s="21"/>
    </row>
    <row r="811" ht="13.5" customHeight="1" spans="1:1">
      <c r="A811" s="21"/>
    </row>
    <row r="812" ht="13.5" customHeight="1" spans="1:1">
      <c r="A812" s="21"/>
    </row>
    <row r="813" ht="13.5" customHeight="1" spans="1:1">
      <c r="A813" s="21"/>
    </row>
    <row r="814" ht="13.5" customHeight="1" spans="1:1">
      <c r="A814" s="21"/>
    </row>
    <row r="815" ht="13.5" customHeight="1" spans="1:1">
      <c r="A815" s="21"/>
    </row>
    <row r="816" ht="13.5" customHeight="1" spans="1:1">
      <c r="A816" s="21"/>
    </row>
    <row r="817" ht="13.5" customHeight="1" spans="1:1">
      <c r="A817" s="21"/>
    </row>
    <row r="818" ht="13.5" customHeight="1" spans="1:1">
      <c r="A818" s="21"/>
    </row>
    <row r="819" ht="13.5" customHeight="1" spans="1:1">
      <c r="A819" s="21"/>
    </row>
    <row r="820" ht="13.5" customHeight="1" spans="1:1">
      <c r="A820" s="21"/>
    </row>
    <row r="821" ht="13.5" customHeight="1" spans="1:1">
      <c r="A821" s="21"/>
    </row>
    <row r="822" ht="13.5" customHeight="1" spans="1:1">
      <c r="A822" s="21"/>
    </row>
    <row r="823" ht="13.5" customHeight="1" spans="1:1">
      <c r="A823" s="21"/>
    </row>
    <row r="824" ht="13.5" customHeight="1" spans="1:1">
      <c r="A824" s="21"/>
    </row>
    <row r="825" ht="13.5" customHeight="1" spans="1:1">
      <c r="A825" s="21"/>
    </row>
    <row r="826" ht="13.5" customHeight="1" spans="1:1">
      <c r="A826" s="21"/>
    </row>
    <row r="827" ht="13.5" customHeight="1" spans="1:1">
      <c r="A827" s="21"/>
    </row>
    <row r="828" ht="13.5" customHeight="1" spans="1:1">
      <c r="A828" s="21"/>
    </row>
    <row r="829" ht="13.5" customHeight="1" spans="1:1">
      <c r="A829" s="21"/>
    </row>
    <row r="830" ht="13.5" customHeight="1" spans="1:1">
      <c r="A830" s="21"/>
    </row>
    <row r="831" ht="13.5" customHeight="1" spans="1:1">
      <c r="A831" s="21"/>
    </row>
    <row r="832" ht="13.5" customHeight="1" spans="1:1">
      <c r="A832" s="21"/>
    </row>
    <row r="833" ht="13.5" customHeight="1" spans="1:1">
      <c r="A833" s="21"/>
    </row>
    <row r="834" ht="13.5" customHeight="1" spans="1:1">
      <c r="A834" s="21"/>
    </row>
    <row r="835" ht="13.5" customHeight="1" spans="1:1">
      <c r="A835" s="21"/>
    </row>
    <row r="836" ht="13.5" customHeight="1" spans="1:1">
      <c r="A836" s="21"/>
    </row>
    <row r="837" ht="13.5" customHeight="1" spans="1:1">
      <c r="A837" s="21"/>
    </row>
    <row r="838" ht="13.5" customHeight="1" spans="1:1">
      <c r="A838" s="21"/>
    </row>
    <row r="839" ht="13.5" customHeight="1" spans="1:1">
      <c r="A839" s="21"/>
    </row>
    <row r="840" ht="13.5" customHeight="1" spans="1:1">
      <c r="A840" s="21"/>
    </row>
    <row r="841" ht="13.5" customHeight="1" spans="1:1">
      <c r="A841" s="21"/>
    </row>
    <row r="842" ht="13.5" customHeight="1" spans="1:1">
      <c r="A842" s="21"/>
    </row>
    <row r="843" ht="13.5" customHeight="1" spans="1:1">
      <c r="A843" s="21"/>
    </row>
    <row r="844" ht="13.5" customHeight="1" spans="1:1">
      <c r="A844" s="21"/>
    </row>
    <row r="845" ht="13.5" customHeight="1" spans="1:1">
      <c r="A845" s="21"/>
    </row>
    <row r="846" ht="13.5" customHeight="1" spans="1:1">
      <c r="A846" s="21"/>
    </row>
    <row r="847" ht="13.5" customHeight="1" spans="1:1">
      <c r="A847" s="21"/>
    </row>
    <row r="848" ht="13.5" customHeight="1" spans="1:1">
      <c r="A848" s="21"/>
    </row>
    <row r="849" ht="13.5" customHeight="1" spans="1:1">
      <c r="A849" s="21"/>
    </row>
    <row r="850" ht="13.5" customHeight="1" spans="1:1">
      <c r="A850" s="21"/>
    </row>
    <row r="851" ht="13.5" customHeight="1" spans="1:1">
      <c r="A851" s="21"/>
    </row>
    <row r="852" ht="13.5" customHeight="1" spans="1:1">
      <c r="A852" s="21"/>
    </row>
    <row r="853" ht="13.5" customHeight="1" spans="1:1">
      <c r="A853" s="21"/>
    </row>
    <row r="854" ht="13.5" customHeight="1" spans="1:1">
      <c r="A854" s="21"/>
    </row>
    <row r="855" ht="13.5" customHeight="1" spans="1:1">
      <c r="A855" s="21"/>
    </row>
    <row r="856" ht="13.5" customHeight="1" spans="1:1">
      <c r="A856" s="21"/>
    </row>
    <row r="857" ht="13.5" customHeight="1" spans="1:1">
      <c r="A857" s="21"/>
    </row>
    <row r="858" ht="13.5" customHeight="1" spans="1:1">
      <c r="A858" s="21"/>
    </row>
    <row r="859" ht="13.5" customHeight="1" spans="1:1">
      <c r="A859" s="21"/>
    </row>
    <row r="860" ht="13.5" customHeight="1" spans="1:1">
      <c r="A860" s="21"/>
    </row>
    <row r="861" ht="13.5" customHeight="1" spans="1:1">
      <c r="A861" s="21"/>
    </row>
    <row r="862" ht="13.5" customHeight="1" spans="1:1">
      <c r="A862" s="21"/>
    </row>
    <row r="863" ht="13.5" customHeight="1" spans="1:1">
      <c r="A863" s="21"/>
    </row>
    <row r="864" ht="13.5" customHeight="1" spans="1:1">
      <c r="A864" s="21"/>
    </row>
    <row r="865" ht="13.5" customHeight="1" spans="1:1">
      <c r="A865" s="21"/>
    </row>
    <row r="866" ht="13.5" customHeight="1" spans="1:1">
      <c r="A866" s="21"/>
    </row>
    <row r="867" ht="13.5" customHeight="1" spans="1:1">
      <c r="A867" s="21"/>
    </row>
    <row r="868" ht="13.5" customHeight="1" spans="1:1">
      <c r="A868" s="21"/>
    </row>
    <row r="869" ht="13.5" customHeight="1" spans="1:1">
      <c r="A869" s="21"/>
    </row>
    <row r="870" ht="13.5" customHeight="1" spans="1:1">
      <c r="A870" s="21"/>
    </row>
    <row r="871" ht="13.5" customHeight="1" spans="1:1">
      <c r="A871" s="21"/>
    </row>
    <row r="872" ht="13.5" customHeight="1" spans="1:1">
      <c r="A872" s="21"/>
    </row>
    <row r="873" ht="13.5" customHeight="1" spans="1:1">
      <c r="A873" s="21"/>
    </row>
    <row r="874" ht="13.5" customHeight="1" spans="1:1">
      <c r="A874" s="21"/>
    </row>
    <row r="875" ht="13.5" customHeight="1" spans="1:1">
      <c r="A875" s="21"/>
    </row>
    <row r="876" ht="13.5" customHeight="1" spans="1:1">
      <c r="A876" s="21"/>
    </row>
    <row r="877" ht="13.5" customHeight="1" spans="1:1">
      <c r="A877" s="21"/>
    </row>
    <row r="878" ht="13.5" customHeight="1" spans="1:1">
      <c r="A878" s="21"/>
    </row>
    <row r="879" ht="13.5" customHeight="1" spans="1:1">
      <c r="A879" s="21"/>
    </row>
    <row r="880" ht="13.5" customHeight="1" spans="1:1">
      <c r="A880" s="21"/>
    </row>
    <row r="881" ht="13.5" customHeight="1" spans="1:1">
      <c r="A881" s="21"/>
    </row>
    <row r="882" ht="13.5" customHeight="1" spans="1:1">
      <c r="A882" s="21"/>
    </row>
    <row r="883" ht="13.5" customHeight="1" spans="1:1">
      <c r="A883" s="21"/>
    </row>
    <row r="884" ht="13.5" customHeight="1" spans="1:1">
      <c r="A884" s="21"/>
    </row>
    <row r="885" ht="13.5" customHeight="1" spans="1:1">
      <c r="A885" s="21"/>
    </row>
    <row r="886" ht="13.5" customHeight="1" spans="1:1">
      <c r="A886" s="21"/>
    </row>
    <row r="887" ht="13.5" customHeight="1" spans="1:1">
      <c r="A887" s="21"/>
    </row>
    <row r="888" ht="13.5" customHeight="1" spans="1:1">
      <c r="A888" s="21"/>
    </row>
    <row r="889" ht="13.5" customHeight="1" spans="1:1">
      <c r="A889" s="21"/>
    </row>
    <row r="890" ht="13.5" customHeight="1" spans="1:1">
      <c r="A890" s="21"/>
    </row>
    <row r="891" ht="13.5" customHeight="1" spans="1:1">
      <c r="A891" s="21"/>
    </row>
    <row r="892" ht="13.5" customHeight="1" spans="1:1">
      <c r="A892" s="21"/>
    </row>
    <row r="893" ht="13.5" customHeight="1" spans="1:1">
      <c r="A893" s="21"/>
    </row>
    <row r="894" ht="13.5" customHeight="1" spans="1:1">
      <c r="A894" s="21"/>
    </row>
    <row r="895" ht="13.5" customHeight="1" spans="1:1">
      <c r="A895" s="21"/>
    </row>
    <row r="896" ht="13.5" customHeight="1" spans="1:1">
      <c r="A896" s="21"/>
    </row>
    <row r="897" ht="13.5" customHeight="1" spans="1:1">
      <c r="A897" s="21"/>
    </row>
    <row r="898" ht="13.5" customHeight="1" spans="1:1">
      <c r="A898" s="21"/>
    </row>
    <row r="899" ht="13.5" customHeight="1" spans="1:1">
      <c r="A899" s="21"/>
    </row>
    <row r="900" ht="13.5" customHeight="1" spans="1:1">
      <c r="A900" s="21"/>
    </row>
    <row r="901" ht="13.5" customHeight="1" spans="1:1">
      <c r="A901" s="21"/>
    </row>
    <row r="902" ht="13.5" customHeight="1" spans="1:1">
      <c r="A902" s="21"/>
    </row>
    <row r="903" ht="13.5" customHeight="1" spans="1:1">
      <c r="A903" s="21"/>
    </row>
    <row r="904" ht="13.5" customHeight="1" spans="1:1">
      <c r="A904" s="21"/>
    </row>
    <row r="905" ht="13.5" customHeight="1" spans="1:1">
      <c r="A905" s="21"/>
    </row>
    <row r="906" ht="13.5" customHeight="1" spans="1:1">
      <c r="A906" s="21"/>
    </row>
    <row r="907" ht="13.5" customHeight="1" spans="1:1">
      <c r="A907" s="21"/>
    </row>
    <row r="908" ht="13.5" customHeight="1" spans="1:1">
      <c r="A908" s="21"/>
    </row>
    <row r="909" ht="13.5" customHeight="1" spans="1:1">
      <c r="A909" s="21"/>
    </row>
    <row r="910" ht="13.5" customHeight="1" spans="1:1">
      <c r="A910" s="21"/>
    </row>
    <row r="911" ht="13.5" customHeight="1" spans="1:1">
      <c r="A911" s="21"/>
    </row>
    <row r="912" ht="13.5" customHeight="1" spans="1:1">
      <c r="A912" s="21"/>
    </row>
    <row r="913" ht="13.5" customHeight="1" spans="1:1">
      <c r="A913" s="21"/>
    </row>
    <row r="914" ht="13.5" customHeight="1" spans="1:1">
      <c r="A914" s="21"/>
    </row>
    <row r="915" ht="13.5" customHeight="1" spans="1:1">
      <c r="A915" s="21"/>
    </row>
    <row r="916" ht="13.5" customHeight="1" spans="1:1">
      <c r="A916" s="21"/>
    </row>
    <row r="917" ht="13.5" customHeight="1" spans="1:1">
      <c r="A917" s="21"/>
    </row>
    <row r="918" ht="13.5" customHeight="1" spans="1:1">
      <c r="A918" s="21"/>
    </row>
    <row r="919" ht="13.5" customHeight="1" spans="1:1">
      <c r="A919" s="21"/>
    </row>
    <row r="920" ht="13.5" customHeight="1" spans="1:1">
      <c r="A920" s="21"/>
    </row>
    <row r="921" ht="13.5" customHeight="1" spans="1:1">
      <c r="A921" s="21"/>
    </row>
    <row r="922" ht="13.5" customHeight="1" spans="1:1">
      <c r="A922" s="21"/>
    </row>
    <row r="923" ht="13.5" customHeight="1" spans="1:1">
      <c r="A923" s="21"/>
    </row>
    <row r="924" ht="13.5" customHeight="1" spans="1:1">
      <c r="A924" s="21"/>
    </row>
    <row r="925" ht="13.5" customHeight="1" spans="1:1">
      <c r="A925" s="21"/>
    </row>
    <row r="926" ht="13.5" customHeight="1" spans="1:1">
      <c r="A926" s="21"/>
    </row>
    <row r="927" ht="13.5" customHeight="1" spans="1:1">
      <c r="A927" s="21"/>
    </row>
    <row r="928" ht="13.5" customHeight="1" spans="1:1">
      <c r="A928" s="21"/>
    </row>
    <row r="929" ht="13.5" customHeight="1" spans="1:1">
      <c r="A929" s="21"/>
    </row>
    <row r="930" ht="13.5" customHeight="1" spans="1:1">
      <c r="A930" s="21"/>
    </row>
    <row r="931" ht="13.5" customHeight="1" spans="1:1">
      <c r="A931" s="21"/>
    </row>
    <row r="932" ht="13.5" customHeight="1" spans="1:1">
      <c r="A932" s="21"/>
    </row>
    <row r="933" ht="13.5" customHeight="1" spans="1:1">
      <c r="A933" s="21"/>
    </row>
    <row r="934" ht="13.5" customHeight="1" spans="1:1">
      <c r="A934" s="21"/>
    </row>
    <row r="935" ht="13.5" customHeight="1" spans="1:1">
      <c r="A935" s="21"/>
    </row>
    <row r="936" ht="13.5" customHeight="1" spans="1:1">
      <c r="A936" s="21"/>
    </row>
    <row r="937" ht="13.5" customHeight="1" spans="1:1">
      <c r="A937" s="21"/>
    </row>
    <row r="938" ht="13.5" customHeight="1" spans="1:1">
      <c r="A938" s="21"/>
    </row>
    <row r="939" ht="13.5" customHeight="1" spans="1:1">
      <c r="A939" s="21"/>
    </row>
    <row r="940" ht="13.5" customHeight="1" spans="1:1">
      <c r="A940" s="21"/>
    </row>
    <row r="941" ht="13.5" customHeight="1" spans="1:1">
      <c r="A941" s="21"/>
    </row>
    <row r="942" ht="13.5" customHeight="1" spans="1:1">
      <c r="A942" s="21"/>
    </row>
    <row r="943" ht="13.5" customHeight="1" spans="1:1">
      <c r="A943" s="21"/>
    </row>
    <row r="944" ht="13.5" customHeight="1" spans="1:1">
      <c r="A944" s="21"/>
    </row>
    <row r="945" ht="13.5" customHeight="1" spans="1:1">
      <c r="A945" s="21"/>
    </row>
    <row r="946" ht="13.5" customHeight="1" spans="1:1">
      <c r="A946" s="21"/>
    </row>
    <row r="947" ht="13.5" customHeight="1" spans="1:1">
      <c r="A947" s="21"/>
    </row>
    <row r="948" ht="13.5" customHeight="1" spans="1:1">
      <c r="A948" s="21"/>
    </row>
    <row r="949" ht="13.5" customHeight="1" spans="1:1">
      <c r="A949" s="21"/>
    </row>
    <row r="950" ht="13.5" customHeight="1" spans="1:1">
      <c r="A950" s="21"/>
    </row>
    <row r="951" ht="13.5" customHeight="1" spans="1:1">
      <c r="A951" s="21"/>
    </row>
    <row r="952" ht="13.5" customHeight="1" spans="1:1">
      <c r="A952" s="21"/>
    </row>
    <row r="953" ht="13.5" customHeight="1" spans="1:1">
      <c r="A953" s="21"/>
    </row>
    <row r="954" ht="13.5" customHeight="1" spans="1:1">
      <c r="A954" s="21"/>
    </row>
    <row r="955" ht="13.5" customHeight="1" spans="1:1">
      <c r="A955" s="21"/>
    </row>
    <row r="956" ht="13.5" customHeight="1" spans="1:1">
      <c r="A956" s="21"/>
    </row>
    <row r="957" ht="13.5" customHeight="1" spans="1:1">
      <c r="A957" s="21"/>
    </row>
    <row r="958" ht="13.5" customHeight="1" spans="1:1">
      <c r="A958" s="21"/>
    </row>
    <row r="959" ht="13.5" customHeight="1" spans="1:1">
      <c r="A959" s="21"/>
    </row>
    <row r="960" ht="13.5" customHeight="1" spans="1:1">
      <c r="A960" s="21"/>
    </row>
    <row r="961" ht="13.5" customHeight="1" spans="1:1">
      <c r="A961" s="21"/>
    </row>
    <row r="962" ht="13.5" customHeight="1" spans="1:1">
      <c r="A962" s="21"/>
    </row>
    <row r="963" ht="13.5" customHeight="1" spans="1:1">
      <c r="A963" s="21"/>
    </row>
    <row r="964" ht="13.5" customHeight="1" spans="1:1">
      <c r="A964" s="21"/>
    </row>
    <row r="965" ht="13.5" customHeight="1" spans="1:1">
      <c r="A965" s="21"/>
    </row>
    <row r="966" ht="13.5" customHeight="1" spans="1:1">
      <c r="A966" s="21"/>
    </row>
    <row r="967" ht="13.5" customHeight="1" spans="1:1">
      <c r="A967" s="21"/>
    </row>
    <row r="968" ht="13.5" customHeight="1" spans="1:1">
      <c r="A968" s="21"/>
    </row>
    <row r="969" ht="13.5" customHeight="1" spans="1:1">
      <c r="A969" s="21"/>
    </row>
    <row r="970" ht="13.5" customHeight="1" spans="1:1">
      <c r="A970" s="21"/>
    </row>
    <row r="971" ht="13.5" customHeight="1" spans="1:1">
      <c r="A971" s="21"/>
    </row>
    <row r="972" ht="13.5" customHeight="1" spans="1:1">
      <c r="A972" s="21"/>
    </row>
    <row r="973" ht="13.5" customHeight="1" spans="1:1">
      <c r="A973" s="21"/>
    </row>
    <row r="974" ht="13.5" customHeight="1" spans="1:1">
      <c r="A974" s="21"/>
    </row>
    <row r="975" ht="13.5" customHeight="1" spans="1:1">
      <c r="A975" s="21"/>
    </row>
    <row r="976" ht="13.5" customHeight="1" spans="1:1">
      <c r="A976" s="21"/>
    </row>
    <row r="977" ht="13.5" customHeight="1" spans="1:1">
      <c r="A977" s="21"/>
    </row>
    <row r="978" ht="13.5" customHeight="1" spans="1:1">
      <c r="A978" s="21"/>
    </row>
    <row r="979" ht="13.5" customHeight="1" spans="1:1">
      <c r="A979" s="21"/>
    </row>
    <row r="980" ht="13.5" customHeight="1" spans="1:1">
      <c r="A980" s="21"/>
    </row>
    <row r="981" ht="13.5" customHeight="1" spans="1:1">
      <c r="A981" s="21"/>
    </row>
    <row r="982" ht="13.5" customHeight="1" spans="1:1">
      <c r="A982" s="21"/>
    </row>
    <row r="983" ht="13.5" customHeight="1" spans="1:1">
      <c r="A983" s="21"/>
    </row>
    <row r="984" ht="13.5" customHeight="1" spans="1:1">
      <c r="A984" s="21"/>
    </row>
    <row r="985" ht="13.5" customHeight="1" spans="1:1">
      <c r="A985" s="21"/>
    </row>
    <row r="986" ht="13.5" customHeight="1" spans="1:1">
      <c r="A986" s="21"/>
    </row>
    <row r="987" ht="13.5" customHeight="1" spans="1:1">
      <c r="A987" s="21"/>
    </row>
    <row r="988" ht="13.5" customHeight="1" spans="1:1">
      <c r="A988" s="21"/>
    </row>
    <row r="989" ht="13.5" customHeight="1" spans="1:1">
      <c r="A989" s="21"/>
    </row>
    <row r="990" ht="13.5" customHeight="1" spans="1:1">
      <c r="A990" s="21"/>
    </row>
    <row r="991" ht="13.5" customHeight="1" spans="1:1">
      <c r="A991" s="21"/>
    </row>
    <row r="992" ht="13.5" customHeight="1" spans="1:1">
      <c r="A992" s="21"/>
    </row>
    <row r="993" ht="13.5" customHeight="1" spans="1:1">
      <c r="A993" s="21"/>
    </row>
    <row r="994" ht="13.5" customHeight="1" spans="1:1">
      <c r="A994" s="21"/>
    </row>
    <row r="995" ht="13.5" customHeight="1" spans="1:1">
      <c r="A995" s="21"/>
    </row>
    <row r="996" ht="13.5" customHeight="1" spans="1:1">
      <c r="A996" s="21"/>
    </row>
    <row r="997" ht="13.5" customHeight="1" spans="1:1">
      <c r="A997" s="21"/>
    </row>
    <row r="998" ht="13.5" customHeight="1" spans="1:1">
      <c r="A998" s="21"/>
    </row>
    <row r="999" ht="13.5" customHeight="1" spans="1:1">
      <c r="A999" s="21"/>
    </row>
    <row r="1000" ht="13.5" customHeight="1" spans="1:1">
      <c r="A1000" s="21"/>
    </row>
  </sheetData>
  <pageMargins left="0.7" right="0.7" top="0.75" bottom="0.75" header="0" footer="0"/>
  <pageSetup paperSize="1" orientation="landscape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00"/>
  <sheetViews>
    <sheetView workbookViewId="0">
      <selection activeCell="A1" sqref="A1"/>
    </sheetView>
  </sheetViews>
  <sheetFormatPr defaultColWidth="14.4285714285714" defaultRowHeight="15" customHeight="1" outlineLevelCol="7"/>
  <cols>
    <col min="1" max="1" width="11.2857142857143" customWidth="1"/>
    <col min="2" max="2" width="16.2857142857143" customWidth="1"/>
    <col min="3" max="3" width="36.4285714285714" customWidth="1"/>
    <col min="4" max="4" width="11.2857142857143" customWidth="1"/>
    <col min="5" max="6" width="9.14285714285714" customWidth="1"/>
    <col min="7" max="7" width="14.2857142857143" customWidth="1"/>
    <col min="8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42491</v>
      </c>
      <c r="B2" s="3" t="s">
        <v>44</v>
      </c>
      <c r="C2" s="3" t="s">
        <v>239</v>
      </c>
      <c r="D2" s="4">
        <v>800</v>
      </c>
    </row>
    <row r="3" ht="13.5" customHeight="1" spans="1:4">
      <c r="A3" s="2">
        <v>42491</v>
      </c>
      <c r="B3" s="3" t="s">
        <v>44</v>
      </c>
      <c r="C3" s="3" t="s">
        <v>669</v>
      </c>
      <c r="D3" s="4">
        <v>60</v>
      </c>
    </row>
    <row r="4" ht="13.5" customHeight="1" spans="1:4">
      <c r="A4" s="2">
        <v>42496</v>
      </c>
      <c r="B4" s="3" t="s">
        <v>44</v>
      </c>
      <c r="C4" s="3" t="s">
        <v>668</v>
      </c>
      <c r="D4" s="4">
        <v>24.85</v>
      </c>
    </row>
    <row r="5" ht="13.5" customHeight="1" spans="1:4">
      <c r="A5" s="2">
        <v>42502</v>
      </c>
      <c r="B5" s="3" t="s">
        <v>44</v>
      </c>
      <c r="C5" s="3" t="s">
        <v>392</v>
      </c>
      <c r="D5" s="4">
        <v>47.65</v>
      </c>
    </row>
    <row r="6" ht="13.5" customHeight="1" spans="1:4">
      <c r="A6" s="2">
        <v>42504</v>
      </c>
      <c r="B6" s="3" t="s">
        <v>44</v>
      </c>
      <c r="C6" s="3" t="s">
        <v>105</v>
      </c>
      <c r="D6" s="4">
        <v>53.82</v>
      </c>
    </row>
    <row r="7" ht="13.5" customHeight="1" spans="1:4">
      <c r="A7" s="2">
        <v>42518</v>
      </c>
      <c r="B7" s="3" t="s">
        <v>44</v>
      </c>
      <c r="C7" s="3" t="s">
        <v>551</v>
      </c>
      <c r="D7" s="4">
        <v>409.81</v>
      </c>
    </row>
    <row r="8" ht="13.5" customHeight="1" spans="1:7">
      <c r="A8" s="2">
        <v>42520</v>
      </c>
      <c r="B8" s="3" t="s">
        <v>44</v>
      </c>
      <c r="C8" s="3" t="s">
        <v>701</v>
      </c>
      <c r="D8" s="4">
        <v>8</v>
      </c>
      <c r="G8" s="3" t="s">
        <v>286</v>
      </c>
    </row>
    <row r="9" ht="13.5" customHeight="1" spans="1:8">
      <c r="A9" s="2">
        <v>42520</v>
      </c>
      <c r="B9" s="3" t="s">
        <v>44</v>
      </c>
      <c r="C9" s="3" t="s">
        <v>524</v>
      </c>
      <c r="D9" s="4">
        <v>25.71</v>
      </c>
      <c r="G9" s="3" t="s">
        <v>44</v>
      </c>
      <c r="H9" s="4">
        <f>SUM(D2:D11)</f>
        <v>1515.84</v>
      </c>
    </row>
    <row r="10" ht="13.5" customHeight="1" spans="1:8">
      <c r="A10" s="2">
        <v>42520</v>
      </c>
      <c r="B10" s="3" t="s">
        <v>44</v>
      </c>
      <c r="C10" s="3" t="s">
        <v>105</v>
      </c>
      <c r="D10" s="4">
        <v>80</v>
      </c>
      <c r="G10" s="3" t="s">
        <v>294</v>
      </c>
      <c r="H10" s="4">
        <f>SUM(D12:D14)</f>
        <v>400.74</v>
      </c>
    </row>
    <row r="11" ht="13.5" customHeight="1" spans="1:8">
      <c r="A11" s="2">
        <v>42502</v>
      </c>
      <c r="B11" s="3" t="s">
        <v>44</v>
      </c>
      <c r="C11" s="3" t="s">
        <v>524</v>
      </c>
      <c r="D11" s="4">
        <v>6</v>
      </c>
      <c r="G11" s="3" t="s">
        <v>7</v>
      </c>
      <c r="H11" s="3">
        <v>0</v>
      </c>
    </row>
    <row r="12" ht="13.5" customHeight="1" spans="1:8">
      <c r="A12" s="2">
        <v>42497</v>
      </c>
      <c r="B12" s="3" t="s">
        <v>294</v>
      </c>
      <c r="C12" s="3" t="s">
        <v>576</v>
      </c>
      <c r="D12" s="4">
        <v>100.74</v>
      </c>
      <c r="G12" s="3" t="s">
        <v>11</v>
      </c>
      <c r="H12" s="4">
        <f>SUM(D15:D19)</f>
        <v>385.95</v>
      </c>
    </row>
    <row r="13" ht="13.5" customHeight="1" spans="1:8">
      <c r="A13" s="2">
        <v>42496</v>
      </c>
      <c r="B13" s="3" t="s">
        <v>294</v>
      </c>
      <c r="C13" s="3" t="s">
        <v>668</v>
      </c>
      <c r="D13" s="4">
        <v>60</v>
      </c>
      <c r="G13" s="3" t="s">
        <v>68</v>
      </c>
      <c r="H13" s="4">
        <f>SUM(D20:D39)</f>
        <v>1166.74</v>
      </c>
    </row>
    <row r="14" ht="13.5" customHeight="1" spans="1:8">
      <c r="A14" s="2">
        <v>42495</v>
      </c>
      <c r="B14" s="3" t="s">
        <v>294</v>
      </c>
      <c r="C14" s="3" t="s">
        <v>177</v>
      </c>
      <c r="D14" s="4">
        <v>240</v>
      </c>
      <c r="G14" s="3" t="s">
        <v>197</v>
      </c>
      <c r="H14" s="4">
        <f>SUM(D40:D42)</f>
        <v>200.48</v>
      </c>
    </row>
    <row r="15" ht="13.5" customHeight="1" spans="1:8">
      <c r="A15" s="2">
        <v>42491</v>
      </c>
      <c r="B15" s="3" t="s">
        <v>11</v>
      </c>
      <c r="C15" s="3" t="s">
        <v>60</v>
      </c>
      <c r="D15" s="4">
        <v>140</v>
      </c>
      <c r="G15" s="3" t="s">
        <v>125</v>
      </c>
      <c r="H15" s="4">
        <f>SUM(D43:D45)</f>
        <v>715.5</v>
      </c>
    </row>
    <row r="16" ht="13.5" customHeight="1" spans="1:8">
      <c r="A16" s="2">
        <v>42492</v>
      </c>
      <c r="B16" s="3" t="s">
        <v>11</v>
      </c>
      <c r="C16" s="3" t="s">
        <v>702</v>
      </c>
      <c r="D16" s="4">
        <v>90</v>
      </c>
      <c r="G16" s="3" t="s">
        <v>644</v>
      </c>
      <c r="H16" s="4">
        <f>SUM(D46:D47)</f>
        <v>1050</v>
      </c>
    </row>
    <row r="17" ht="13.5" customHeight="1" spans="1:8">
      <c r="A17" s="2">
        <v>42492</v>
      </c>
      <c r="B17" s="3" t="s">
        <v>11</v>
      </c>
      <c r="C17" s="3" t="s">
        <v>703</v>
      </c>
      <c r="D17" s="4">
        <v>90</v>
      </c>
      <c r="G17" s="3" t="s">
        <v>646</v>
      </c>
      <c r="H17" s="4">
        <f>SUM(D48)</f>
        <v>450</v>
      </c>
    </row>
    <row r="18" ht="13.5" customHeight="1" spans="1:8">
      <c r="A18" s="2">
        <v>42512</v>
      </c>
      <c r="B18" s="3" t="s">
        <v>11</v>
      </c>
      <c r="C18" s="3" t="s">
        <v>704</v>
      </c>
      <c r="D18" s="4">
        <v>25</v>
      </c>
      <c r="G18" s="3" t="s">
        <v>163</v>
      </c>
      <c r="H18" s="4">
        <f>SUM(D49:D50)</f>
        <v>128.5</v>
      </c>
    </row>
    <row r="19" ht="13.5" customHeight="1" spans="1:8">
      <c r="A19" s="2">
        <v>42517</v>
      </c>
      <c r="B19" s="3" t="s">
        <v>11</v>
      </c>
      <c r="C19" s="3" t="s">
        <v>192</v>
      </c>
      <c r="D19" s="4">
        <v>40.95</v>
      </c>
      <c r="G19" s="3" t="s">
        <v>134</v>
      </c>
      <c r="H19" s="4">
        <f>SUM(0)</f>
        <v>0</v>
      </c>
    </row>
    <row r="20" ht="13.5" customHeight="1" spans="1:8">
      <c r="A20" s="2">
        <v>42495</v>
      </c>
      <c r="B20" s="3" t="s">
        <v>68</v>
      </c>
      <c r="C20" s="3" t="s">
        <v>705</v>
      </c>
      <c r="D20" s="4">
        <v>16.8</v>
      </c>
      <c r="G20" s="3" t="s">
        <v>34</v>
      </c>
      <c r="H20" s="4">
        <f>SUM(D51:D53)</f>
        <v>32.3</v>
      </c>
    </row>
    <row r="21" ht="13.5" customHeight="1" spans="1:8">
      <c r="A21" s="2">
        <v>42493</v>
      </c>
      <c r="B21" s="3" t="s">
        <v>68</v>
      </c>
      <c r="C21" s="3" t="s">
        <v>20</v>
      </c>
      <c r="D21" s="4">
        <v>98.95</v>
      </c>
      <c r="G21" s="3" t="s">
        <v>36</v>
      </c>
      <c r="H21" s="4">
        <f>SUM(D54:D55)</f>
        <v>1000</v>
      </c>
    </row>
    <row r="22" ht="13.5" customHeight="1" spans="1:8">
      <c r="A22" s="2">
        <v>42498</v>
      </c>
      <c r="B22" s="3" t="s">
        <v>68</v>
      </c>
      <c r="C22" s="3" t="s">
        <v>20</v>
      </c>
      <c r="D22" s="4">
        <v>90.9</v>
      </c>
      <c r="G22" s="3" t="s">
        <v>39</v>
      </c>
      <c r="H22" s="4">
        <f>SUM(D56:D61)</f>
        <v>369.46</v>
      </c>
    </row>
    <row r="23" ht="13.5" customHeight="1" spans="1:8">
      <c r="A23" s="2">
        <v>42495</v>
      </c>
      <c r="B23" s="3" t="s">
        <v>68</v>
      </c>
      <c r="C23" s="3" t="s">
        <v>20</v>
      </c>
      <c r="D23" s="4">
        <v>20.5</v>
      </c>
      <c r="G23" s="3" t="s">
        <v>375</v>
      </c>
      <c r="H23" s="4">
        <f>SUM(D62:D65)</f>
        <v>394</v>
      </c>
    </row>
    <row r="24" ht="13.5" customHeight="1" spans="1:4">
      <c r="A24" s="2">
        <v>42511</v>
      </c>
      <c r="B24" s="3" t="s">
        <v>68</v>
      </c>
      <c r="C24" s="3" t="s">
        <v>705</v>
      </c>
      <c r="D24" s="4">
        <v>72</v>
      </c>
    </row>
    <row r="25" ht="13.5" customHeight="1" spans="1:4">
      <c r="A25" s="2">
        <v>42506</v>
      </c>
      <c r="B25" s="3" t="s">
        <v>68</v>
      </c>
      <c r="C25" s="3" t="s">
        <v>122</v>
      </c>
      <c r="D25" s="4">
        <v>14.45</v>
      </c>
    </row>
    <row r="26" ht="13.5" customHeight="1" spans="1:4">
      <c r="A26" s="2">
        <v>42506</v>
      </c>
      <c r="B26" s="3" t="s">
        <v>68</v>
      </c>
      <c r="C26" s="3" t="s">
        <v>122</v>
      </c>
      <c r="D26" s="4">
        <v>23.15</v>
      </c>
    </row>
    <row r="27" ht="13.5" customHeight="1" spans="1:4">
      <c r="A27" s="2">
        <v>42499</v>
      </c>
      <c r="B27" s="3" t="s">
        <v>68</v>
      </c>
      <c r="C27" s="3" t="s">
        <v>218</v>
      </c>
      <c r="D27" s="4">
        <v>92.35</v>
      </c>
    </row>
    <row r="28" ht="13.5" customHeight="1" spans="1:4">
      <c r="A28" s="2">
        <v>42501</v>
      </c>
      <c r="B28" s="3" t="s">
        <v>68</v>
      </c>
      <c r="C28" s="3" t="s">
        <v>20</v>
      </c>
      <c r="D28" s="4">
        <v>81.55</v>
      </c>
    </row>
    <row r="29" ht="13.5" customHeight="1" spans="1:4">
      <c r="A29" s="2">
        <v>42511</v>
      </c>
      <c r="B29" s="3" t="s">
        <v>68</v>
      </c>
      <c r="C29" s="3" t="s">
        <v>20</v>
      </c>
      <c r="D29" s="4">
        <v>151.4</v>
      </c>
    </row>
    <row r="30" ht="13.5" customHeight="1" spans="1:4">
      <c r="A30" s="2">
        <v>42506</v>
      </c>
      <c r="B30" s="3" t="s">
        <v>68</v>
      </c>
      <c r="C30" s="3" t="s">
        <v>20</v>
      </c>
      <c r="D30" s="4">
        <v>132</v>
      </c>
    </row>
    <row r="31" ht="13.5" customHeight="1" spans="1:4">
      <c r="A31" s="2">
        <v>42504</v>
      </c>
      <c r="B31" s="3" t="s">
        <v>68</v>
      </c>
      <c r="C31" s="3" t="s">
        <v>706</v>
      </c>
      <c r="D31" s="4">
        <v>17.8</v>
      </c>
    </row>
    <row r="32" ht="13.5" customHeight="1" spans="1:4">
      <c r="A32" s="2">
        <v>42502</v>
      </c>
      <c r="B32" s="3" t="s">
        <v>68</v>
      </c>
      <c r="C32" s="3" t="s">
        <v>706</v>
      </c>
      <c r="D32" s="4">
        <v>14.6</v>
      </c>
    </row>
    <row r="33" ht="13.5" customHeight="1" spans="1:4">
      <c r="A33" s="2">
        <v>42505</v>
      </c>
      <c r="B33" s="3" t="s">
        <v>68</v>
      </c>
      <c r="C33" s="3" t="s">
        <v>20</v>
      </c>
      <c r="D33" s="4">
        <v>53.9</v>
      </c>
    </row>
    <row r="34" ht="13.5" customHeight="1" spans="1:4">
      <c r="A34" s="2">
        <v>42518</v>
      </c>
      <c r="B34" s="3" t="s">
        <v>68</v>
      </c>
      <c r="C34" s="3" t="s">
        <v>20</v>
      </c>
      <c r="D34" s="4">
        <v>129.05</v>
      </c>
    </row>
    <row r="35" ht="13.5" customHeight="1" spans="1:4">
      <c r="A35" s="2">
        <v>42521</v>
      </c>
      <c r="B35" s="3" t="s">
        <v>68</v>
      </c>
      <c r="C35" s="3" t="s">
        <v>20</v>
      </c>
      <c r="D35" s="4">
        <v>29.85</v>
      </c>
    </row>
    <row r="36" ht="13.5" customHeight="1" spans="1:4">
      <c r="A36" s="2">
        <v>42520</v>
      </c>
      <c r="B36" s="3" t="s">
        <v>68</v>
      </c>
      <c r="C36" s="3" t="s">
        <v>20</v>
      </c>
      <c r="D36" s="4">
        <v>17.95</v>
      </c>
    </row>
    <row r="37" ht="13.5" customHeight="1" spans="1:4">
      <c r="A37" s="2">
        <v>42512</v>
      </c>
      <c r="B37" s="3" t="s">
        <v>68</v>
      </c>
      <c r="C37" s="3" t="s">
        <v>122</v>
      </c>
      <c r="D37" s="4">
        <v>22.35</v>
      </c>
    </row>
    <row r="38" ht="13.5" customHeight="1" spans="1:4">
      <c r="A38" s="2">
        <v>42515</v>
      </c>
      <c r="B38" s="3" t="s">
        <v>68</v>
      </c>
      <c r="C38" s="3" t="s">
        <v>20</v>
      </c>
      <c r="D38" s="4">
        <v>67.2</v>
      </c>
    </row>
    <row r="39" ht="13.5" customHeight="1" spans="1:4">
      <c r="A39" s="2">
        <v>42504</v>
      </c>
      <c r="B39" s="3" t="s">
        <v>68</v>
      </c>
      <c r="C39" s="3" t="s">
        <v>372</v>
      </c>
      <c r="D39" s="4">
        <v>19.99</v>
      </c>
    </row>
    <row r="40" ht="13.5" customHeight="1" spans="1:4">
      <c r="A40" s="2">
        <v>42504</v>
      </c>
      <c r="B40" s="3" t="s">
        <v>197</v>
      </c>
      <c r="C40" s="3" t="s">
        <v>707</v>
      </c>
      <c r="D40" s="4">
        <v>29.5</v>
      </c>
    </row>
    <row r="41" ht="13.5" customHeight="1" spans="1:4">
      <c r="A41" s="2">
        <v>42495</v>
      </c>
      <c r="B41" s="3" t="s">
        <v>197</v>
      </c>
      <c r="C41" s="3" t="s">
        <v>708</v>
      </c>
      <c r="D41" s="4">
        <v>69.33</v>
      </c>
    </row>
    <row r="42" ht="13.5" customHeight="1" spans="1:4">
      <c r="A42" s="2">
        <v>42496</v>
      </c>
      <c r="B42" s="3" t="s">
        <v>197</v>
      </c>
      <c r="C42" s="3" t="s">
        <v>696</v>
      </c>
      <c r="D42" s="4">
        <v>101.65</v>
      </c>
    </row>
    <row r="43" ht="13.5" customHeight="1" spans="1:4">
      <c r="A43" s="2">
        <v>42491</v>
      </c>
      <c r="B43" s="3" t="s">
        <v>125</v>
      </c>
      <c r="C43" s="3" t="s">
        <v>640</v>
      </c>
      <c r="D43" s="4">
        <v>60</v>
      </c>
    </row>
    <row r="44" ht="13.5" customHeight="1" spans="1:4">
      <c r="A44" s="2">
        <v>42491</v>
      </c>
      <c r="B44" s="3" t="s">
        <v>125</v>
      </c>
      <c r="C44" s="3" t="s">
        <v>641</v>
      </c>
      <c r="D44" s="4">
        <v>600</v>
      </c>
    </row>
    <row r="45" ht="13.5" customHeight="1" spans="1:4">
      <c r="A45" s="2">
        <v>42491</v>
      </c>
      <c r="B45" s="3" t="s">
        <v>125</v>
      </c>
      <c r="C45" s="3" t="s">
        <v>509</v>
      </c>
      <c r="D45" s="4">
        <v>55.5</v>
      </c>
    </row>
    <row r="46" ht="13.5" customHeight="1" spans="1:4">
      <c r="A46" s="2">
        <v>42491</v>
      </c>
      <c r="B46" s="3" t="s">
        <v>644</v>
      </c>
      <c r="C46" s="3" t="s">
        <v>645</v>
      </c>
      <c r="D46" s="4">
        <v>750</v>
      </c>
    </row>
    <row r="47" ht="13.5" customHeight="1" spans="1:4">
      <c r="A47" s="2">
        <v>42491</v>
      </c>
      <c r="B47" s="3" t="s">
        <v>644</v>
      </c>
      <c r="C47" s="3" t="s">
        <v>684</v>
      </c>
      <c r="D47" s="4">
        <v>300</v>
      </c>
    </row>
    <row r="48" ht="13.5" customHeight="1" spans="1:4">
      <c r="A48" s="2">
        <v>42491</v>
      </c>
      <c r="B48" s="3" t="s">
        <v>646</v>
      </c>
      <c r="C48" s="3" t="s">
        <v>647</v>
      </c>
      <c r="D48" s="4">
        <v>450</v>
      </c>
    </row>
    <row r="49" ht="13.5" customHeight="1" spans="1:4">
      <c r="A49" s="2">
        <v>42517</v>
      </c>
      <c r="B49" s="3" t="s">
        <v>236</v>
      </c>
      <c r="C49" s="3" t="s">
        <v>709</v>
      </c>
      <c r="D49" s="4">
        <v>100</v>
      </c>
    </row>
    <row r="50" ht="13.5" customHeight="1" spans="1:4">
      <c r="A50" s="2">
        <v>42520</v>
      </c>
      <c r="B50" s="3" t="s">
        <v>236</v>
      </c>
      <c r="C50" s="3" t="s">
        <v>710</v>
      </c>
      <c r="D50" s="4">
        <v>28.5</v>
      </c>
    </row>
    <row r="51" ht="13.5" customHeight="1" spans="1:4">
      <c r="A51" s="2">
        <v>42491</v>
      </c>
      <c r="B51" s="3" t="s">
        <v>34</v>
      </c>
      <c r="C51" s="3" t="s">
        <v>711</v>
      </c>
      <c r="D51" s="4">
        <v>9.5</v>
      </c>
    </row>
    <row r="52" ht="13.5" customHeight="1" spans="1:4">
      <c r="A52" s="2">
        <v>42499</v>
      </c>
      <c r="B52" s="3" t="s">
        <v>34</v>
      </c>
      <c r="C52" s="3" t="s">
        <v>712</v>
      </c>
      <c r="D52" s="4">
        <v>12.2</v>
      </c>
    </row>
    <row r="53" ht="13.5" customHeight="1" spans="1:4">
      <c r="A53" s="2">
        <v>42520</v>
      </c>
      <c r="B53" s="3" t="s">
        <v>34</v>
      </c>
      <c r="C53" s="3" t="s">
        <v>81</v>
      </c>
      <c r="D53" s="4">
        <v>10.6</v>
      </c>
    </row>
    <row r="54" ht="13.5" customHeight="1" spans="1:4">
      <c r="A54" s="2">
        <v>42491</v>
      </c>
      <c r="B54" s="3" t="s">
        <v>36</v>
      </c>
      <c r="C54" s="3" t="s">
        <v>37</v>
      </c>
      <c r="D54" s="4">
        <v>600</v>
      </c>
    </row>
    <row r="55" ht="13.5" customHeight="1" spans="1:4">
      <c r="A55" s="2">
        <v>42491</v>
      </c>
      <c r="B55" s="3" t="s">
        <v>36</v>
      </c>
      <c r="C55" s="3" t="s">
        <v>38</v>
      </c>
      <c r="D55" s="4">
        <v>400</v>
      </c>
    </row>
    <row r="56" ht="13.5" customHeight="1" spans="1:4">
      <c r="A56" s="2">
        <v>42491</v>
      </c>
      <c r="B56" s="3" t="s">
        <v>39</v>
      </c>
      <c r="C56" s="3" t="s">
        <v>42</v>
      </c>
      <c r="D56" s="4">
        <v>90</v>
      </c>
    </row>
    <row r="57" ht="13.5" customHeight="1" spans="1:4">
      <c r="A57" s="2">
        <v>42492</v>
      </c>
      <c r="B57" s="3" t="s">
        <v>39</v>
      </c>
      <c r="C57" s="3" t="s">
        <v>140</v>
      </c>
      <c r="D57" s="4">
        <v>50</v>
      </c>
    </row>
    <row r="58" ht="13.5" customHeight="1" spans="1:4">
      <c r="A58" s="2">
        <v>42495</v>
      </c>
      <c r="B58" s="3" t="s">
        <v>39</v>
      </c>
      <c r="C58" s="3" t="s">
        <v>83</v>
      </c>
      <c r="D58" s="4">
        <v>66.3</v>
      </c>
    </row>
    <row r="59" ht="13.5" customHeight="1" spans="1:4">
      <c r="A59" s="2">
        <v>42500</v>
      </c>
      <c r="B59" s="3" t="s">
        <v>39</v>
      </c>
      <c r="C59" s="3" t="s">
        <v>700</v>
      </c>
      <c r="D59" s="4">
        <v>50</v>
      </c>
    </row>
    <row r="60" ht="13.5" customHeight="1" spans="1:4">
      <c r="A60" s="2">
        <v>42510</v>
      </c>
      <c r="B60" s="3" t="s">
        <v>39</v>
      </c>
      <c r="C60" s="3" t="s">
        <v>83</v>
      </c>
      <c r="D60" s="4">
        <v>63.16</v>
      </c>
    </row>
    <row r="61" ht="13.5" customHeight="1" spans="1:4">
      <c r="A61" s="2">
        <v>42512</v>
      </c>
      <c r="B61" s="3" t="s">
        <v>39</v>
      </c>
      <c r="C61" s="3" t="s">
        <v>140</v>
      </c>
      <c r="D61" s="4">
        <v>50</v>
      </c>
    </row>
    <row r="62" ht="13.5" customHeight="1" spans="1:4">
      <c r="A62" s="2">
        <v>42491</v>
      </c>
      <c r="B62" s="3" t="s">
        <v>375</v>
      </c>
      <c r="C62" s="3" t="s">
        <v>713</v>
      </c>
      <c r="D62" s="4">
        <v>100</v>
      </c>
    </row>
    <row r="63" ht="13.5" customHeight="1" spans="1:4">
      <c r="A63" s="2">
        <v>42265</v>
      </c>
      <c r="B63" s="3" t="s">
        <v>375</v>
      </c>
      <c r="C63" s="3" t="s">
        <v>547</v>
      </c>
      <c r="D63" s="4">
        <v>200</v>
      </c>
    </row>
    <row r="64" ht="13.5" customHeight="1" spans="1:4">
      <c r="A64" s="2">
        <v>42267</v>
      </c>
      <c r="B64" s="3" t="s">
        <v>375</v>
      </c>
      <c r="C64" s="3" t="s">
        <v>549</v>
      </c>
      <c r="D64" s="4">
        <v>44</v>
      </c>
    </row>
    <row r="65" ht="13.5" customHeight="1" spans="1:4">
      <c r="A65" s="2">
        <v>42268</v>
      </c>
      <c r="B65" s="3" t="s">
        <v>375</v>
      </c>
      <c r="C65" s="3" t="s">
        <v>550</v>
      </c>
      <c r="D65" s="4">
        <v>50</v>
      </c>
    </row>
    <row r="66" ht="13.5" customHeight="1" spans="1:4">
      <c r="A66" s="2"/>
      <c r="D66" s="4"/>
    </row>
    <row r="67" ht="13.5" customHeight="1" spans="1:4">
      <c r="A67" s="2"/>
      <c r="D67" s="4"/>
    </row>
    <row r="68" ht="13.5" customHeight="1" spans="1:4">
      <c r="A68" s="2"/>
      <c r="D68" s="4"/>
    </row>
    <row r="69" ht="13.5" customHeight="1" spans="1:4">
      <c r="A69" s="2"/>
      <c r="D69" s="4"/>
    </row>
    <row r="70" ht="13.5" customHeight="1" spans="1:4">
      <c r="A70" s="2"/>
      <c r="D70" s="4"/>
    </row>
    <row r="71" ht="13.5" customHeight="1" spans="1:4">
      <c r="A71" s="2"/>
      <c r="D71" s="4"/>
    </row>
    <row r="72" ht="13.5" customHeight="1" spans="1:4">
      <c r="A72" s="2"/>
      <c r="D72" s="4"/>
    </row>
    <row r="73" ht="13.5" customHeight="1" spans="1:4">
      <c r="A73" s="2"/>
      <c r="D73" s="4"/>
    </row>
    <row r="74" ht="13.5" customHeight="1" spans="1:4">
      <c r="A74" s="2"/>
      <c r="D74" s="4"/>
    </row>
    <row r="75" ht="13.5" customHeight="1" spans="1:4">
      <c r="A75" s="2"/>
      <c r="D75" s="4"/>
    </row>
    <row r="76" ht="13.5" customHeight="1" spans="1:4">
      <c r="A76" s="2"/>
      <c r="D76" s="4"/>
    </row>
    <row r="77" ht="13.5" customHeight="1" spans="1:4">
      <c r="A77" s="2"/>
      <c r="D77" s="4"/>
    </row>
    <row r="78" ht="13.5" customHeight="1" spans="1:4">
      <c r="A78" s="2"/>
      <c r="D78" s="4"/>
    </row>
    <row r="79" ht="13.5" customHeight="1" spans="1:4">
      <c r="A79" s="2"/>
      <c r="D79" s="4"/>
    </row>
    <row r="80" ht="13.5" customHeight="1" spans="1:4">
      <c r="A80" s="2"/>
      <c r="D80" s="4"/>
    </row>
    <row r="81" ht="13.5" customHeight="1" spans="1:4">
      <c r="A81" s="2"/>
      <c r="D81" s="4"/>
    </row>
    <row r="82" ht="13.5" customHeight="1" spans="1:4">
      <c r="A82" s="2"/>
      <c r="D82" s="4"/>
    </row>
    <row r="83" ht="13.5" customHeight="1" spans="1:4">
      <c r="A83" s="2"/>
      <c r="D83" s="4"/>
    </row>
    <row r="84" ht="13.5" customHeight="1" spans="1:4">
      <c r="A84" s="2"/>
      <c r="D84" s="4"/>
    </row>
    <row r="85" ht="13.5" customHeight="1" spans="1:4">
      <c r="A85" s="2"/>
      <c r="D85" s="4"/>
    </row>
    <row r="86" ht="13.5" customHeight="1" spans="1:4">
      <c r="A86" s="2"/>
      <c r="D86" s="4"/>
    </row>
    <row r="87" ht="13.5" customHeight="1" spans="1:4">
      <c r="A87" s="2"/>
      <c r="D87" s="4"/>
    </row>
    <row r="88" ht="13.5" customHeight="1" spans="1:4">
      <c r="A88" s="2"/>
      <c r="D88" s="4"/>
    </row>
    <row r="89" ht="13.5" customHeight="1" spans="1:4">
      <c r="A89" s="2"/>
      <c r="D89" s="4"/>
    </row>
    <row r="90" ht="13.5" customHeight="1" spans="1:4">
      <c r="A90" s="2"/>
      <c r="D90" s="4"/>
    </row>
    <row r="91" ht="13.5" customHeight="1" spans="1:4">
      <c r="A91" s="2"/>
      <c r="D91" s="4"/>
    </row>
    <row r="92" ht="13.5" customHeight="1" spans="1:4">
      <c r="A92" s="21"/>
      <c r="D92" s="4">
        <f>SUM(D2:D90)</f>
        <v>7809.51</v>
      </c>
    </row>
    <row r="93" ht="13.5" customHeight="1" spans="1:1">
      <c r="A93" s="21"/>
    </row>
    <row r="94" ht="13.5" customHeight="1" spans="1:1">
      <c r="A94" s="21"/>
    </row>
    <row r="95" ht="13.5" customHeight="1" spans="1:1">
      <c r="A95" s="21"/>
    </row>
    <row r="96" ht="13.5" customHeight="1" spans="1:1">
      <c r="A96" s="21"/>
    </row>
    <row r="97" ht="13.5" customHeight="1" spans="1:1">
      <c r="A97" s="21"/>
    </row>
    <row r="98" ht="13.5" customHeight="1" spans="1:1">
      <c r="A98" s="21"/>
    </row>
    <row r="99" ht="13.5" customHeight="1" spans="1:1">
      <c r="A99" s="21"/>
    </row>
    <row r="100" ht="13.5" customHeight="1" spans="1:1">
      <c r="A100" s="21"/>
    </row>
    <row r="101" ht="13.5" customHeight="1" spans="1:1">
      <c r="A101" s="21"/>
    </row>
    <row r="102" ht="13.5" customHeight="1" spans="1:1">
      <c r="A102" s="21"/>
    </row>
    <row r="103" ht="13.5" customHeight="1" spans="1:1">
      <c r="A103" s="21"/>
    </row>
    <row r="104" ht="13.5" customHeight="1" spans="1:1">
      <c r="A104" s="21"/>
    </row>
    <row r="105" ht="13.5" customHeight="1" spans="1:1">
      <c r="A105" s="21"/>
    </row>
    <row r="106" ht="13.5" customHeight="1" spans="1:1">
      <c r="A106" s="21"/>
    </row>
    <row r="107" ht="13.5" customHeight="1" spans="1:1">
      <c r="A107" s="21"/>
    </row>
    <row r="108" ht="13.5" customHeight="1" spans="1:1">
      <c r="A108" s="21"/>
    </row>
    <row r="109" ht="13.5" customHeight="1" spans="1:1">
      <c r="A109" s="21"/>
    </row>
    <row r="110" ht="13.5" customHeight="1" spans="1:1">
      <c r="A110" s="21"/>
    </row>
    <row r="111" ht="13.5" customHeight="1" spans="1:1">
      <c r="A111" s="21"/>
    </row>
    <row r="112" ht="13.5" customHeight="1" spans="1:1">
      <c r="A112" s="21"/>
    </row>
    <row r="113" ht="13.5" customHeight="1" spans="1:1">
      <c r="A113" s="21"/>
    </row>
    <row r="114" ht="13.5" customHeight="1" spans="1:1">
      <c r="A114" s="21"/>
    </row>
    <row r="115" ht="13.5" customHeight="1" spans="1:1">
      <c r="A115" s="21"/>
    </row>
    <row r="116" ht="13.5" customHeight="1" spans="1:1">
      <c r="A116" s="21"/>
    </row>
    <row r="117" ht="13.5" customHeight="1" spans="1:1">
      <c r="A117" s="21"/>
    </row>
    <row r="118" ht="13.5" customHeight="1" spans="1:1">
      <c r="A118" s="21"/>
    </row>
    <row r="119" ht="13.5" customHeight="1" spans="1:1">
      <c r="A119" s="21"/>
    </row>
    <row r="120" ht="13.5" customHeight="1" spans="1:1">
      <c r="A120" s="21"/>
    </row>
    <row r="121" ht="13.5" customHeight="1" spans="1:1">
      <c r="A121" s="21"/>
    </row>
    <row r="122" ht="13.5" customHeight="1" spans="1:1">
      <c r="A122" s="21"/>
    </row>
    <row r="123" ht="13.5" customHeight="1" spans="1:1">
      <c r="A123" s="21"/>
    </row>
    <row r="124" ht="13.5" customHeight="1" spans="1:1">
      <c r="A124" s="21"/>
    </row>
    <row r="125" ht="13.5" customHeight="1" spans="1:1">
      <c r="A125" s="21"/>
    </row>
    <row r="126" ht="13.5" customHeight="1" spans="1:1">
      <c r="A126" s="21"/>
    </row>
    <row r="127" ht="13.5" customHeight="1" spans="1:1">
      <c r="A127" s="21"/>
    </row>
    <row r="128" ht="13.5" customHeight="1" spans="1:1">
      <c r="A128" s="21"/>
    </row>
    <row r="129" ht="13.5" customHeight="1" spans="1:1">
      <c r="A129" s="21"/>
    </row>
    <row r="130" ht="13.5" customHeight="1" spans="1:1">
      <c r="A130" s="21"/>
    </row>
    <row r="131" ht="13.5" customHeight="1" spans="1:1">
      <c r="A131" s="21"/>
    </row>
    <row r="132" ht="13.5" customHeight="1" spans="1:1">
      <c r="A132" s="21"/>
    </row>
    <row r="133" ht="13.5" customHeight="1" spans="1:1">
      <c r="A133" s="21"/>
    </row>
    <row r="134" ht="13.5" customHeight="1" spans="1:1">
      <c r="A134" s="21"/>
    </row>
    <row r="135" ht="13.5" customHeight="1" spans="1:1">
      <c r="A135" s="21"/>
    </row>
    <row r="136" ht="13.5" customHeight="1" spans="1:1">
      <c r="A136" s="21"/>
    </row>
    <row r="137" ht="13.5" customHeight="1" spans="1:1">
      <c r="A137" s="21"/>
    </row>
    <row r="138" ht="13.5" customHeight="1" spans="1:1">
      <c r="A138" s="21"/>
    </row>
    <row r="139" ht="13.5" customHeight="1" spans="1:1">
      <c r="A139" s="21"/>
    </row>
    <row r="140" ht="13.5" customHeight="1" spans="1:1">
      <c r="A140" s="21"/>
    </row>
    <row r="141" ht="13.5" customHeight="1" spans="1:1">
      <c r="A141" s="21"/>
    </row>
    <row r="142" ht="13.5" customHeight="1" spans="1:1">
      <c r="A142" s="21"/>
    </row>
    <row r="143" ht="13.5" customHeight="1" spans="1:1">
      <c r="A143" s="21"/>
    </row>
    <row r="144" ht="13.5" customHeight="1" spans="1:1">
      <c r="A144" s="21"/>
    </row>
    <row r="145" ht="13.5" customHeight="1" spans="1:1">
      <c r="A145" s="21"/>
    </row>
    <row r="146" ht="13.5" customHeight="1" spans="1:1">
      <c r="A146" s="21"/>
    </row>
    <row r="147" ht="13.5" customHeight="1" spans="1:1">
      <c r="A147" s="21"/>
    </row>
    <row r="148" ht="13.5" customHeight="1" spans="1:1">
      <c r="A148" s="21"/>
    </row>
    <row r="149" ht="13.5" customHeight="1" spans="1:1">
      <c r="A149" s="21"/>
    </row>
    <row r="150" ht="13.5" customHeight="1" spans="1:1">
      <c r="A150" s="21"/>
    </row>
    <row r="151" ht="13.5" customHeight="1" spans="1:1">
      <c r="A151" s="21"/>
    </row>
    <row r="152" ht="13.5" customHeight="1" spans="1:1">
      <c r="A152" s="21"/>
    </row>
    <row r="153" ht="13.5" customHeight="1" spans="1:1">
      <c r="A153" s="21"/>
    </row>
    <row r="154" ht="13.5" customHeight="1" spans="1:1">
      <c r="A154" s="21"/>
    </row>
    <row r="155" ht="13.5" customHeight="1" spans="1:1">
      <c r="A155" s="21"/>
    </row>
    <row r="156" ht="13.5" customHeight="1" spans="1:1">
      <c r="A156" s="21"/>
    </row>
    <row r="157" ht="13.5" customHeight="1" spans="1:1">
      <c r="A157" s="21"/>
    </row>
    <row r="158" ht="13.5" customHeight="1" spans="1:1">
      <c r="A158" s="21"/>
    </row>
    <row r="159" ht="13.5" customHeight="1" spans="1:1">
      <c r="A159" s="21"/>
    </row>
    <row r="160" ht="13.5" customHeight="1" spans="1:1">
      <c r="A160" s="21"/>
    </row>
    <row r="161" ht="13.5" customHeight="1" spans="1:1">
      <c r="A161" s="21"/>
    </row>
    <row r="162" ht="13.5" customHeight="1" spans="1:1">
      <c r="A162" s="21"/>
    </row>
    <row r="163" ht="13.5" customHeight="1" spans="1:1">
      <c r="A163" s="21"/>
    </row>
    <row r="164" ht="13.5" customHeight="1" spans="1:1">
      <c r="A164" s="21"/>
    </row>
    <row r="165" ht="13.5" customHeight="1" spans="1:1">
      <c r="A165" s="21"/>
    </row>
    <row r="166" ht="13.5" customHeight="1" spans="1:1">
      <c r="A166" s="21"/>
    </row>
    <row r="167" ht="13.5" customHeight="1" spans="1:1">
      <c r="A167" s="21"/>
    </row>
    <row r="168" ht="13.5" customHeight="1" spans="1:1">
      <c r="A168" s="21"/>
    </row>
    <row r="169" ht="13.5" customHeight="1" spans="1:1">
      <c r="A169" s="21"/>
    </row>
    <row r="170" ht="13.5" customHeight="1" spans="1:1">
      <c r="A170" s="21"/>
    </row>
    <row r="171" ht="13.5" customHeight="1" spans="1:1">
      <c r="A171" s="21"/>
    </row>
    <row r="172" ht="13.5" customHeight="1" spans="1:1">
      <c r="A172" s="21"/>
    </row>
    <row r="173" ht="13.5" customHeight="1" spans="1:1">
      <c r="A173" s="21"/>
    </row>
    <row r="174" ht="13.5" customHeight="1" spans="1:1">
      <c r="A174" s="21"/>
    </row>
    <row r="175" ht="13.5" customHeight="1" spans="1:1">
      <c r="A175" s="21"/>
    </row>
    <row r="176" ht="13.5" customHeight="1" spans="1:1">
      <c r="A176" s="21"/>
    </row>
    <row r="177" ht="13.5" customHeight="1" spans="1:1">
      <c r="A177" s="21"/>
    </row>
    <row r="178" ht="13.5" customHeight="1" spans="1:1">
      <c r="A178" s="21"/>
    </row>
    <row r="179" ht="13.5" customHeight="1" spans="1:1">
      <c r="A179" s="21"/>
    </row>
    <row r="180" ht="13.5" customHeight="1" spans="1:1">
      <c r="A180" s="21"/>
    </row>
    <row r="181" ht="13.5" customHeight="1" spans="1:1">
      <c r="A181" s="21"/>
    </row>
    <row r="182" ht="13.5" customHeight="1" spans="1:1">
      <c r="A182" s="21"/>
    </row>
    <row r="183" ht="13.5" customHeight="1" spans="1:1">
      <c r="A183" s="21"/>
    </row>
    <row r="184" ht="13.5" customHeight="1" spans="1:1">
      <c r="A184" s="21"/>
    </row>
    <row r="185" ht="13.5" customHeight="1" spans="1:1">
      <c r="A185" s="21"/>
    </row>
    <row r="186" ht="13.5" customHeight="1" spans="1:1">
      <c r="A186" s="21"/>
    </row>
    <row r="187" ht="13.5" customHeight="1" spans="1:1">
      <c r="A187" s="21"/>
    </row>
    <row r="188" ht="13.5" customHeight="1" spans="1:1">
      <c r="A188" s="21"/>
    </row>
    <row r="189" ht="13.5" customHeight="1" spans="1:1">
      <c r="A189" s="21"/>
    </row>
    <row r="190" ht="13.5" customHeight="1" spans="1:1">
      <c r="A190" s="21"/>
    </row>
    <row r="191" ht="13.5" customHeight="1" spans="1:1">
      <c r="A191" s="21"/>
    </row>
    <row r="192" ht="13.5" customHeight="1" spans="1:1">
      <c r="A192" s="21"/>
    </row>
    <row r="193" ht="13.5" customHeight="1" spans="1:1">
      <c r="A193" s="21"/>
    </row>
    <row r="194" ht="13.5" customHeight="1" spans="1:1">
      <c r="A194" s="21"/>
    </row>
    <row r="195" ht="13.5" customHeight="1" spans="1:1">
      <c r="A195" s="21"/>
    </row>
    <row r="196" ht="13.5" customHeight="1" spans="1:1">
      <c r="A196" s="21"/>
    </row>
    <row r="197" ht="13.5" customHeight="1" spans="1:1">
      <c r="A197" s="21"/>
    </row>
    <row r="198" ht="13.5" customHeight="1" spans="1:1">
      <c r="A198" s="21"/>
    </row>
    <row r="199" ht="13.5" customHeight="1" spans="1:1">
      <c r="A199" s="21"/>
    </row>
    <row r="200" ht="13.5" customHeight="1" spans="1:1">
      <c r="A200" s="21"/>
    </row>
    <row r="201" ht="13.5" customHeight="1" spans="1:1">
      <c r="A201" s="21"/>
    </row>
    <row r="202" ht="13.5" customHeight="1" spans="1:1">
      <c r="A202" s="21"/>
    </row>
    <row r="203" ht="13.5" customHeight="1" spans="1:1">
      <c r="A203" s="21"/>
    </row>
    <row r="204" ht="13.5" customHeight="1" spans="1:1">
      <c r="A204" s="21"/>
    </row>
    <row r="205" ht="13.5" customHeight="1" spans="1:1">
      <c r="A205" s="21"/>
    </row>
    <row r="206" ht="13.5" customHeight="1" spans="1:1">
      <c r="A206" s="21"/>
    </row>
    <row r="207" ht="13.5" customHeight="1" spans="1:1">
      <c r="A207" s="21"/>
    </row>
    <row r="208" ht="13.5" customHeight="1" spans="1:1">
      <c r="A208" s="21"/>
    </row>
    <row r="209" ht="13.5" customHeight="1" spans="1:1">
      <c r="A209" s="21"/>
    </row>
    <row r="210" ht="13.5" customHeight="1" spans="1:1">
      <c r="A210" s="21"/>
    </row>
    <row r="211" ht="13.5" customHeight="1" spans="1:1">
      <c r="A211" s="21"/>
    </row>
    <row r="212" ht="13.5" customHeight="1" spans="1:1">
      <c r="A212" s="21"/>
    </row>
    <row r="213" ht="13.5" customHeight="1" spans="1:1">
      <c r="A213" s="21"/>
    </row>
    <row r="214" ht="13.5" customHeight="1" spans="1:1">
      <c r="A214" s="21"/>
    </row>
    <row r="215" ht="13.5" customHeight="1" spans="1:1">
      <c r="A215" s="21"/>
    </row>
    <row r="216" ht="13.5" customHeight="1" spans="1:1">
      <c r="A216" s="21"/>
    </row>
    <row r="217" ht="13.5" customHeight="1" spans="1:1">
      <c r="A217" s="21"/>
    </row>
    <row r="218" ht="13.5" customHeight="1" spans="1:1">
      <c r="A218" s="21"/>
    </row>
    <row r="219" ht="13.5" customHeight="1" spans="1:1">
      <c r="A219" s="21"/>
    </row>
    <row r="220" ht="13.5" customHeight="1" spans="1:1">
      <c r="A220" s="21"/>
    </row>
    <row r="221" ht="13.5" customHeight="1" spans="1:1">
      <c r="A221" s="21"/>
    </row>
    <row r="222" ht="13.5" customHeight="1" spans="1:1">
      <c r="A222" s="21"/>
    </row>
    <row r="223" ht="13.5" customHeight="1" spans="1:1">
      <c r="A223" s="21"/>
    </row>
    <row r="224" ht="13.5" customHeight="1" spans="1:1">
      <c r="A224" s="21"/>
    </row>
    <row r="225" ht="13.5" customHeight="1" spans="1:1">
      <c r="A225" s="21"/>
    </row>
    <row r="226" ht="13.5" customHeight="1" spans="1:1">
      <c r="A226" s="21"/>
    </row>
    <row r="227" ht="13.5" customHeight="1" spans="1:1">
      <c r="A227" s="21"/>
    </row>
    <row r="228" ht="13.5" customHeight="1" spans="1:1">
      <c r="A228" s="21"/>
    </row>
    <row r="229" ht="13.5" customHeight="1" spans="1:1">
      <c r="A229" s="21"/>
    </row>
    <row r="230" ht="13.5" customHeight="1" spans="1:1">
      <c r="A230" s="21"/>
    </row>
    <row r="231" ht="13.5" customHeight="1" spans="1:1">
      <c r="A231" s="21"/>
    </row>
    <row r="232" ht="13.5" customHeight="1" spans="1:1">
      <c r="A232" s="21"/>
    </row>
    <row r="233" ht="13.5" customHeight="1" spans="1:1">
      <c r="A233" s="21"/>
    </row>
    <row r="234" ht="13.5" customHeight="1" spans="1:1">
      <c r="A234" s="21"/>
    </row>
    <row r="235" ht="13.5" customHeight="1" spans="1:1">
      <c r="A235" s="21"/>
    </row>
    <row r="236" ht="13.5" customHeight="1" spans="1:1">
      <c r="A236" s="21"/>
    </row>
    <row r="237" ht="13.5" customHeight="1" spans="1:1">
      <c r="A237" s="21"/>
    </row>
    <row r="238" ht="13.5" customHeight="1" spans="1:1">
      <c r="A238" s="21"/>
    </row>
    <row r="239" ht="13.5" customHeight="1" spans="1:1">
      <c r="A239" s="21"/>
    </row>
    <row r="240" ht="13.5" customHeight="1" spans="1:1">
      <c r="A240" s="21"/>
    </row>
    <row r="241" ht="13.5" customHeight="1" spans="1:1">
      <c r="A241" s="21"/>
    </row>
    <row r="242" ht="13.5" customHeight="1" spans="1:1">
      <c r="A242" s="21"/>
    </row>
    <row r="243" ht="13.5" customHeight="1" spans="1:1">
      <c r="A243" s="21"/>
    </row>
    <row r="244" ht="13.5" customHeight="1" spans="1:1">
      <c r="A244" s="21"/>
    </row>
    <row r="245" ht="13.5" customHeight="1" spans="1:1">
      <c r="A245" s="21"/>
    </row>
    <row r="246" ht="13.5" customHeight="1" spans="1:1">
      <c r="A246" s="21"/>
    </row>
    <row r="247" ht="13.5" customHeight="1" spans="1:1">
      <c r="A247" s="21"/>
    </row>
    <row r="248" ht="13.5" customHeight="1" spans="1:1">
      <c r="A248" s="21"/>
    </row>
    <row r="249" ht="13.5" customHeight="1" spans="1:1">
      <c r="A249" s="21"/>
    </row>
    <row r="250" ht="13.5" customHeight="1" spans="1:1">
      <c r="A250" s="21"/>
    </row>
    <row r="251" ht="13.5" customHeight="1" spans="1:1">
      <c r="A251" s="21"/>
    </row>
    <row r="252" ht="13.5" customHeight="1" spans="1:1">
      <c r="A252" s="21"/>
    </row>
    <row r="253" ht="13.5" customHeight="1" spans="1:1">
      <c r="A253" s="21"/>
    </row>
    <row r="254" ht="13.5" customHeight="1" spans="1:1">
      <c r="A254" s="21"/>
    </row>
    <row r="255" ht="13.5" customHeight="1" spans="1:1">
      <c r="A255" s="21"/>
    </row>
    <row r="256" ht="13.5" customHeight="1" spans="1:1">
      <c r="A256" s="21"/>
    </row>
    <row r="257" ht="13.5" customHeight="1" spans="1:1">
      <c r="A257" s="21"/>
    </row>
    <row r="258" ht="13.5" customHeight="1" spans="1:1">
      <c r="A258" s="21"/>
    </row>
    <row r="259" ht="13.5" customHeight="1" spans="1:1">
      <c r="A259" s="21"/>
    </row>
    <row r="260" ht="13.5" customHeight="1" spans="1:1">
      <c r="A260" s="21"/>
    </row>
    <row r="261" ht="13.5" customHeight="1" spans="1:1">
      <c r="A261" s="21"/>
    </row>
    <row r="262" ht="13.5" customHeight="1" spans="1:1">
      <c r="A262" s="21"/>
    </row>
    <row r="263" ht="13.5" customHeight="1" spans="1:1">
      <c r="A263" s="21"/>
    </row>
    <row r="264" ht="13.5" customHeight="1" spans="1:1">
      <c r="A264" s="21"/>
    </row>
    <row r="265" ht="13.5" customHeight="1" spans="1:1">
      <c r="A265" s="21"/>
    </row>
    <row r="266" ht="13.5" customHeight="1" spans="1:1">
      <c r="A266" s="21"/>
    </row>
    <row r="267" ht="13.5" customHeight="1" spans="1:1">
      <c r="A267" s="21"/>
    </row>
    <row r="268" ht="13.5" customHeight="1" spans="1:1">
      <c r="A268" s="21"/>
    </row>
    <row r="269" ht="13.5" customHeight="1" spans="1:1">
      <c r="A269" s="21"/>
    </row>
    <row r="270" ht="13.5" customHeight="1" spans="1:1">
      <c r="A270" s="21"/>
    </row>
    <row r="271" ht="13.5" customHeight="1" spans="1:1">
      <c r="A271" s="21"/>
    </row>
    <row r="272" ht="13.5" customHeight="1" spans="1:1">
      <c r="A272" s="21"/>
    </row>
    <row r="273" ht="13.5" customHeight="1" spans="1:1">
      <c r="A273" s="21"/>
    </row>
    <row r="274" ht="13.5" customHeight="1" spans="1:1">
      <c r="A274" s="21"/>
    </row>
    <row r="275" ht="13.5" customHeight="1" spans="1:1">
      <c r="A275" s="21"/>
    </row>
    <row r="276" ht="13.5" customHeight="1" spans="1:1">
      <c r="A276" s="21"/>
    </row>
    <row r="277" ht="13.5" customHeight="1" spans="1:1">
      <c r="A277" s="21"/>
    </row>
    <row r="278" ht="13.5" customHeight="1" spans="1:1">
      <c r="A278" s="21"/>
    </row>
    <row r="279" ht="13.5" customHeight="1" spans="1:1">
      <c r="A279" s="21"/>
    </row>
    <row r="280" ht="13.5" customHeight="1" spans="1:1">
      <c r="A280" s="21"/>
    </row>
    <row r="281" ht="13.5" customHeight="1" spans="1:1">
      <c r="A281" s="21"/>
    </row>
    <row r="282" ht="13.5" customHeight="1" spans="1:1">
      <c r="A282" s="21"/>
    </row>
    <row r="283" ht="13.5" customHeight="1" spans="1:1">
      <c r="A283" s="21"/>
    </row>
    <row r="284" ht="13.5" customHeight="1" spans="1:1">
      <c r="A284" s="21"/>
    </row>
    <row r="285" ht="13.5" customHeight="1" spans="1:1">
      <c r="A285" s="21"/>
    </row>
    <row r="286" ht="13.5" customHeight="1" spans="1:1">
      <c r="A286" s="21"/>
    </row>
    <row r="287" ht="13.5" customHeight="1" spans="1:1">
      <c r="A287" s="21"/>
    </row>
    <row r="288" ht="13.5" customHeight="1" spans="1:1">
      <c r="A288" s="21"/>
    </row>
    <row r="289" ht="13.5" customHeight="1" spans="1:1">
      <c r="A289" s="21"/>
    </row>
    <row r="290" ht="13.5" customHeight="1" spans="1:1">
      <c r="A290" s="21"/>
    </row>
    <row r="291" ht="13.5" customHeight="1" spans="1:1">
      <c r="A291" s="21"/>
    </row>
    <row r="292" ht="13.5" customHeight="1" spans="1:1">
      <c r="A292" s="21"/>
    </row>
    <row r="293" ht="13.5" customHeight="1" spans="1:1">
      <c r="A293" s="21"/>
    </row>
    <row r="294" ht="13.5" customHeight="1" spans="1:1">
      <c r="A294" s="21"/>
    </row>
    <row r="295" ht="13.5" customHeight="1" spans="1:1">
      <c r="A295" s="21"/>
    </row>
    <row r="296" ht="13.5" customHeight="1" spans="1:1">
      <c r="A296" s="21"/>
    </row>
    <row r="297" ht="13.5" customHeight="1" spans="1:1">
      <c r="A297" s="21"/>
    </row>
    <row r="298" ht="13.5" customHeight="1" spans="1:1">
      <c r="A298" s="21"/>
    </row>
    <row r="299" ht="13.5" customHeight="1" spans="1:1">
      <c r="A299" s="21"/>
    </row>
    <row r="300" ht="13.5" customHeight="1" spans="1:1">
      <c r="A300" s="21"/>
    </row>
    <row r="301" ht="13.5" customHeight="1" spans="1:1">
      <c r="A301" s="21"/>
    </row>
    <row r="302" ht="13.5" customHeight="1" spans="1:1">
      <c r="A302" s="21"/>
    </row>
    <row r="303" ht="13.5" customHeight="1" spans="1:1">
      <c r="A303" s="21"/>
    </row>
    <row r="304" ht="13.5" customHeight="1" spans="1:1">
      <c r="A304" s="21"/>
    </row>
    <row r="305" ht="13.5" customHeight="1" spans="1:1">
      <c r="A305" s="21"/>
    </row>
    <row r="306" ht="13.5" customHeight="1" spans="1:1">
      <c r="A306" s="21"/>
    </row>
    <row r="307" ht="13.5" customHeight="1" spans="1:1">
      <c r="A307" s="21"/>
    </row>
    <row r="308" ht="13.5" customHeight="1" spans="1:1">
      <c r="A308" s="21"/>
    </row>
    <row r="309" ht="13.5" customHeight="1" spans="1:1">
      <c r="A309" s="21"/>
    </row>
    <row r="310" ht="13.5" customHeight="1" spans="1:1">
      <c r="A310" s="21"/>
    </row>
    <row r="311" ht="13.5" customHeight="1" spans="1:1">
      <c r="A311" s="21"/>
    </row>
    <row r="312" ht="13.5" customHeight="1" spans="1:1">
      <c r="A312" s="21"/>
    </row>
    <row r="313" ht="13.5" customHeight="1" spans="1:1">
      <c r="A313" s="21"/>
    </row>
    <row r="314" ht="13.5" customHeight="1" spans="1:1">
      <c r="A314" s="21"/>
    </row>
    <row r="315" ht="13.5" customHeight="1" spans="1:1">
      <c r="A315" s="21"/>
    </row>
    <row r="316" ht="13.5" customHeight="1" spans="1:1">
      <c r="A316" s="21"/>
    </row>
    <row r="317" ht="13.5" customHeight="1" spans="1:1">
      <c r="A317" s="21"/>
    </row>
    <row r="318" ht="13.5" customHeight="1" spans="1:1">
      <c r="A318" s="21"/>
    </row>
    <row r="319" ht="13.5" customHeight="1" spans="1:1">
      <c r="A319" s="21"/>
    </row>
    <row r="320" ht="13.5" customHeight="1" spans="1:1">
      <c r="A320" s="21"/>
    </row>
    <row r="321" ht="13.5" customHeight="1" spans="1:1">
      <c r="A321" s="21"/>
    </row>
    <row r="322" ht="13.5" customHeight="1" spans="1:1">
      <c r="A322" s="21"/>
    </row>
    <row r="323" ht="13.5" customHeight="1" spans="1:1">
      <c r="A323" s="21"/>
    </row>
    <row r="324" ht="13.5" customHeight="1" spans="1:1">
      <c r="A324" s="21"/>
    </row>
    <row r="325" ht="13.5" customHeight="1" spans="1:1">
      <c r="A325" s="21"/>
    </row>
    <row r="326" ht="13.5" customHeight="1" spans="1:1">
      <c r="A326" s="21"/>
    </row>
    <row r="327" ht="13.5" customHeight="1" spans="1:1">
      <c r="A327" s="21"/>
    </row>
    <row r="328" ht="13.5" customHeight="1" spans="1:1">
      <c r="A328" s="21"/>
    </row>
    <row r="329" ht="13.5" customHeight="1" spans="1:1">
      <c r="A329" s="21"/>
    </row>
    <row r="330" ht="13.5" customHeight="1" spans="1:1">
      <c r="A330" s="21"/>
    </row>
    <row r="331" ht="13.5" customHeight="1" spans="1:1">
      <c r="A331" s="21"/>
    </row>
    <row r="332" ht="13.5" customHeight="1" spans="1:1">
      <c r="A332" s="21"/>
    </row>
    <row r="333" ht="13.5" customHeight="1" spans="1:1">
      <c r="A333" s="21"/>
    </row>
    <row r="334" ht="13.5" customHeight="1" spans="1:1">
      <c r="A334" s="21"/>
    </row>
    <row r="335" ht="13.5" customHeight="1" spans="1:1">
      <c r="A335" s="21"/>
    </row>
    <row r="336" ht="13.5" customHeight="1" spans="1:1">
      <c r="A336" s="21"/>
    </row>
    <row r="337" ht="13.5" customHeight="1" spans="1:1">
      <c r="A337" s="21"/>
    </row>
    <row r="338" ht="13.5" customHeight="1" spans="1:1">
      <c r="A338" s="21"/>
    </row>
    <row r="339" ht="13.5" customHeight="1" spans="1:1">
      <c r="A339" s="21"/>
    </row>
    <row r="340" ht="13.5" customHeight="1" spans="1:1">
      <c r="A340" s="21"/>
    </row>
    <row r="341" ht="13.5" customHeight="1" spans="1:1">
      <c r="A341" s="21"/>
    </row>
    <row r="342" ht="13.5" customHeight="1" spans="1:1">
      <c r="A342" s="21"/>
    </row>
    <row r="343" ht="13.5" customHeight="1" spans="1:1">
      <c r="A343" s="21"/>
    </row>
    <row r="344" ht="13.5" customHeight="1" spans="1:1">
      <c r="A344" s="21"/>
    </row>
    <row r="345" ht="13.5" customHeight="1" spans="1:1">
      <c r="A345" s="21"/>
    </row>
    <row r="346" ht="13.5" customHeight="1" spans="1:1">
      <c r="A346" s="21"/>
    </row>
    <row r="347" ht="13.5" customHeight="1" spans="1:1">
      <c r="A347" s="21"/>
    </row>
    <row r="348" ht="13.5" customHeight="1" spans="1:1">
      <c r="A348" s="21"/>
    </row>
    <row r="349" ht="13.5" customHeight="1" spans="1:1">
      <c r="A349" s="21"/>
    </row>
    <row r="350" ht="13.5" customHeight="1" spans="1:1">
      <c r="A350" s="21"/>
    </row>
    <row r="351" ht="13.5" customHeight="1" spans="1:1">
      <c r="A351" s="21"/>
    </row>
    <row r="352" ht="13.5" customHeight="1" spans="1:1">
      <c r="A352" s="21"/>
    </row>
    <row r="353" ht="13.5" customHeight="1" spans="1:1">
      <c r="A353" s="21"/>
    </row>
    <row r="354" ht="13.5" customHeight="1" spans="1:1">
      <c r="A354" s="21"/>
    </row>
    <row r="355" ht="13.5" customHeight="1" spans="1:1">
      <c r="A355" s="21"/>
    </row>
    <row r="356" ht="13.5" customHeight="1" spans="1:1">
      <c r="A356" s="21"/>
    </row>
    <row r="357" ht="13.5" customHeight="1" spans="1:1">
      <c r="A357" s="21"/>
    </row>
    <row r="358" ht="13.5" customHeight="1" spans="1:1">
      <c r="A358" s="21"/>
    </row>
    <row r="359" ht="13.5" customHeight="1" spans="1:1">
      <c r="A359" s="21"/>
    </row>
    <row r="360" ht="13.5" customHeight="1" spans="1:1">
      <c r="A360" s="21"/>
    </row>
    <row r="361" ht="13.5" customHeight="1" spans="1:1">
      <c r="A361" s="21"/>
    </row>
    <row r="362" ht="13.5" customHeight="1" spans="1:1">
      <c r="A362" s="21"/>
    </row>
    <row r="363" ht="13.5" customHeight="1" spans="1:1">
      <c r="A363" s="21"/>
    </row>
    <row r="364" ht="13.5" customHeight="1" spans="1:1">
      <c r="A364" s="21"/>
    </row>
    <row r="365" ht="13.5" customHeight="1" spans="1:1">
      <c r="A365" s="21"/>
    </row>
    <row r="366" ht="13.5" customHeight="1" spans="1:1">
      <c r="A366" s="21"/>
    </row>
    <row r="367" ht="13.5" customHeight="1" spans="1:1">
      <c r="A367" s="21"/>
    </row>
    <row r="368" ht="13.5" customHeight="1" spans="1:1">
      <c r="A368" s="21"/>
    </row>
    <row r="369" ht="13.5" customHeight="1" spans="1:1">
      <c r="A369" s="21"/>
    </row>
    <row r="370" ht="13.5" customHeight="1" spans="1:1">
      <c r="A370" s="21"/>
    </row>
    <row r="371" ht="13.5" customHeight="1" spans="1:1">
      <c r="A371" s="21"/>
    </row>
    <row r="372" ht="13.5" customHeight="1" spans="1:1">
      <c r="A372" s="21"/>
    </row>
    <row r="373" ht="13.5" customHeight="1" spans="1:1">
      <c r="A373" s="21"/>
    </row>
    <row r="374" ht="13.5" customHeight="1" spans="1:1">
      <c r="A374" s="21"/>
    </row>
    <row r="375" ht="13.5" customHeight="1" spans="1:1">
      <c r="A375" s="21"/>
    </row>
    <row r="376" ht="13.5" customHeight="1" spans="1:1">
      <c r="A376" s="21"/>
    </row>
    <row r="377" ht="13.5" customHeight="1" spans="1:1">
      <c r="A377" s="21"/>
    </row>
    <row r="378" ht="13.5" customHeight="1" spans="1:1">
      <c r="A378" s="21"/>
    </row>
    <row r="379" ht="13.5" customHeight="1" spans="1:1">
      <c r="A379" s="21"/>
    </row>
    <row r="380" ht="13.5" customHeight="1" spans="1:1">
      <c r="A380" s="21"/>
    </row>
    <row r="381" ht="13.5" customHeight="1" spans="1:1">
      <c r="A381" s="21"/>
    </row>
    <row r="382" ht="13.5" customHeight="1" spans="1:1">
      <c r="A382" s="21"/>
    </row>
    <row r="383" ht="13.5" customHeight="1" spans="1:1">
      <c r="A383" s="21"/>
    </row>
    <row r="384" ht="13.5" customHeight="1" spans="1:1">
      <c r="A384" s="21"/>
    </row>
    <row r="385" ht="13.5" customHeight="1" spans="1:1">
      <c r="A385" s="21"/>
    </row>
    <row r="386" ht="13.5" customHeight="1" spans="1:1">
      <c r="A386" s="21"/>
    </row>
    <row r="387" ht="13.5" customHeight="1" spans="1:1">
      <c r="A387" s="21"/>
    </row>
    <row r="388" ht="13.5" customHeight="1" spans="1:1">
      <c r="A388" s="21"/>
    </row>
    <row r="389" ht="13.5" customHeight="1" spans="1:1">
      <c r="A389" s="21"/>
    </row>
    <row r="390" ht="13.5" customHeight="1" spans="1:1">
      <c r="A390" s="21"/>
    </row>
    <row r="391" ht="13.5" customHeight="1" spans="1:1">
      <c r="A391" s="21"/>
    </row>
    <row r="392" ht="13.5" customHeight="1" spans="1:1">
      <c r="A392" s="21"/>
    </row>
    <row r="393" ht="13.5" customHeight="1" spans="1:1">
      <c r="A393" s="21"/>
    </row>
    <row r="394" ht="13.5" customHeight="1" spans="1:1">
      <c r="A394" s="21"/>
    </row>
    <row r="395" ht="13.5" customHeight="1" spans="1:1">
      <c r="A395" s="21"/>
    </row>
    <row r="396" ht="13.5" customHeight="1" spans="1:1">
      <c r="A396" s="21"/>
    </row>
    <row r="397" ht="13.5" customHeight="1" spans="1:1">
      <c r="A397" s="21"/>
    </row>
    <row r="398" ht="13.5" customHeight="1" spans="1:1">
      <c r="A398" s="21"/>
    </row>
    <row r="399" ht="13.5" customHeight="1" spans="1:1">
      <c r="A399" s="21"/>
    </row>
    <row r="400" ht="13.5" customHeight="1" spans="1:1">
      <c r="A400" s="21"/>
    </row>
    <row r="401" ht="13.5" customHeight="1" spans="1:1">
      <c r="A401" s="21"/>
    </row>
    <row r="402" ht="13.5" customHeight="1" spans="1:1">
      <c r="A402" s="21"/>
    </row>
    <row r="403" ht="13.5" customHeight="1" spans="1:1">
      <c r="A403" s="21"/>
    </row>
    <row r="404" ht="13.5" customHeight="1" spans="1:1">
      <c r="A404" s="21"/>
    </row>
    <row r="405" ht="13.5" customHeight="1" spans="1:1">
      <c r="A405" s="21"/>
    </row>
    <row r="406" ht="13.5" customHeight="1" spans="1:1">
      <c r="A406" s="21"/>
    </row>
    <row r="407" ht="13.5" customHeight="1" spans="1:1">
      <c r="A407" s="21"/>
    </row>
    <row r="408" ht="13.5" customHeight="1" spans="1:1">
      <c r="A408" s="21"/>
    </row>
    <row r="409" ht="13.5" customHeight="1" spans="1:1">
      <c r="A409" s="21"/>
    </row>
    <row r="410" ht="13.5" customHeight="1" spans="1:1">
      <c r="A410" s="21"/>
    </row>
    <row r="411" ht="13.5" customHeight="1" spans="1:1">
      <c r="A411" s="21"/>
    </row>
    <row r="412" ht="13.5" customHeight="1" spans="1:1">
      <c r="A412" s="21"/>
    </row>
    <row r="413" ht="13.5" customHeight="1" spans="1:1">
      <c r="A413" s="21"/>
    </row>
    <row r="414" ht="13.5" customHeight="1" spans="1:1">
      <c r="A414" s="21"/>
    </row>
    <row r="415" ht="13.5" customHeight="1" spans="1:1">
      <c r="A415" s="21"/>
    </row>
    <row r="416" ht="13.5" customHeight="1" spans="1:1">
      <c r="A416" s="21"/>
    </row>
    <row r="417" ht="13.5" customHeight="1" spans="1:1">
      <c r="A417" s="21"/>
    </row>
    <row r="418" ht="13.5" customHeight="1" spans="1:1">
      <c r="A418" s="21"/>
    </row>
    <row r="419" ht="13.5" customHeight="1" spans="1:1">
      <c r="A419" s="21"/>
    </row>
    <row r="420" ht="13.5" customHeight="1" spans="1:1">
      <c r="A420" s="21"/>
    </row>
    <row r="421" ht="13.5" customHeight="1" spans="1:1">
      <c r="A421" s="21"/>
    </row>
    <row r="422" ht="13.5" customHeight="1" spans="1:1">
      <c r="A422" s="21"/>
    </row>
    <row r="423" ht="13.5" customHeight="1" spans="1:1">
      <c r="A423" s="21"/>
    </row>
    <row r="424" ht="13.5" customHeight="1" spans="1:1">
      <c r="A424" s="21"/>
    </row>
    <row r="425" ht="13.5" customHeight="1" spans="1:1">
      <c r="A425" s="21"/>
    </row>
    <row r="426" ht="13.5" customHeight="1" spans="1:1">
      <c r="A426" s="21"/>
    </row>
    <row r="427" ht="13.5" customHeight="1" spans="1:1">
      <c r="A427" s="21"/>
    </row>
    <row r="428" ht="13.5" customHeight="1" spans="1:1">
      <c r="A428" s="21"/>
    </row>
    <row r="429" ht="13.5" customHeight="1" spans="1:1">
      <c r="A429" s="21"/>
    </row>
    <row r="430" ht="13.5" customHeight="1" spans="1:1">
      <c r="A430" s="21"/>
    </row>
    <row r="431" ht="13.5" customHeight="1" spans="1:1">
      <c r="A431" s="21"/>
    </row>
    <row r="432" ht="13.5" customHeight="1" spans="1:1">
      <c r="A432" s="21"/>
    </row>
    <row r="433" ht="13.5" customHeight="1" spans="1:1">
      <c r="A433" s="21"/>
    </row>
    <row r="434" ht="13.5" customHeight="1" spans="1:1">
      <c r="A434" s="21"/>
    </row>
    <row r="435" ht="13.5" customHeight="1" spans="1:1">
      <c r="A435" s="21"/>
    </row>
    <row r="436" ht="13.5" customHeight="1" spans="1:1">
      <c r="A436" s="21"/>
    </row>
    <row r="437" ht="13.5" customHeight="1" spans="1:1">
      <c r="A437" s="21"/>
    </row>
    <row r="438" ht="13.5" customHeight="1" spans="1:1">
      <c r="A438" s="21"/>
    </row>
    <row r="439" ht="13.5" customHeight="1" spans="1:1">
      <c r="A439" s="21"/>
    </row>
    <row r="440" ht="13.5" customHeight="1" spans="1:1">
      <c r="A440" s="21"/>
    </row>
    <row r="441" ht="13.5" customHeight="1" spans="1:1">
      <c r="A441" s="21"/>
    </row>
    <row r="442" ht="13.5" customHeight="1" spans="1:1">
      <c r="A442" s="21"/>
    </row>
    <row r="443" ht="13.5" customHeight="1" spans="1:1">
      <c r="A443" s="21"/>
    </row>
    <row r="444" ht="13.5" customHeight="1" spans="1:1">
      <c r="A444" s="21"/>
    </row>
    <row r="445" ht="13.5" customHeight="1" spans="1:1">
      <c r="A445" s="21"/>
    </row>
    <row r="446" ht="13.5" customHeight="1" spans="1:1">
      <c r="A446" s="21"/>
    </row>
    <row r="447" ht="13.5" customHeight="1" spans="1:1">
      <c r="A447" s="21"/>
    </row>
    <row r="448" ht="13.5" customHeight="1" spans="1:1">
      <c r="A448" s="21"/>
    </row>
    <row r="449" ht="13.5" customHeight="1" spans="1:1">
      <c r="A449" s="21"/>
    </row>
    <row r="450" ht="13.5" customHeight="1" spans="1:1">
      <c r="A450" s="21"/>
    </row>
    <row r="451" ht="13.5" customHeight="1" spans="1:1">
      <c r="A451" s="21"/>
    </row>
    <row r="452" ht="13.5" customHeight="1" spans="1:1">
      <c r="A452" s="21"/>
    </row>
    <row r="453" ht="13.5" customHeight="1" spans="1:1">
      <c r="A453" s="21"/>
    </row>
    <row r="454" ht="13.5" customHeight="1" spans="1:1">
      <c r="A454" s="21"/>
    </row>
    <row r="455" ht="13.5" customHeight="1" spans="1:1">
      <c r="A455" s="21"/>
    </row>
    <row r="456" ht="13.5" customHeight="1" spans="1:1">
      <c r="A456" s="21"/>
    </row>
    <row r="457" ht="13.5" customHeight="1" spans="1:1">
      <c r="A457" s="21"/>
    </row>
    <row r="458" ht="13.5" customHeight="1" spans="1:1">
      <c r="A458" s="21"/>
    </row>
    <row r="459" ht="13.5" customHeight="1" spans="1:1">
      <c r="A459" s="21"/>
    </row>
    <row r="460" ht="13.5" customHeight="1" spans="1:1">
      <c r="A460" s="21"/>
    </row>
    <row r="461" ht="13.5" customHeight="1" spans="1:1">
      <c r="A461" s="21"/>
    </row>
    <row r="462" ht="13.5" customHeight="1" spans="1:1">
      <c r="A462" s="21"/>
    </row>
    <row r="463" ht="13.5" customHeight="1" spans="1:1">
      <c r="A463" s="21"/>
    </row>
    <row r="464" ht="13.5" customHeight="1" spans="1:1">
      <c r="A464" s="21"/>
    </row>
    <row r="465" ht="13.5" customHeight="1" spans="1:1">
      <c r="A465" s="21"/>
    </row>
    <row r="466" ht="13.5" customHeight="1" spans="1:1">
      <c r="A466" s="21"/>
    </row>
    <row r="467" ht="13.5" customHeight="1" spans="1:1">
      <c r="A467" s="21"/>
    </row>
    <row r="468" ht="13.5" customHeight="1" spans="1:1">
      <c r="A468" s="21"/>
    </row>
    <row r="469" ht="13.5" customHeight="1" spans="1:1">
      <c r="A469" s="21"/>
    </row>
    <row r="470" ht="13.5" customHeight="1" spans="1:1">
      <c r="A470" s="21"/>
    </row>
    <row r="471" ht="13.5" customHeight="1" spans="1:1">
      <c r="A471" s="21"/>
    </row>
    <row r="472" ht="13.5" customHeight="1" spans="1:1">
      <c r="A472" s="21"/>
    </row>
    <row r="473" ht="13.5" customHeight="1" spans="1:1">
      <c r="A473" s="21"/>
    </row>
    <row r="474" ht="13.5" customHeight="1" spans="1:1">
      <c r="A474" s="21"/>
    </row>
    <row r="475" ht="13.5" customHeight="1" spans="1:1">
      <c r="A475" s="21"/>
    </row>
    <row r="476" ht="13.5" customHeight="1" spans="1:1">
      <c r="A476" s="21"/>
    </row>
    <row r="477" ht="13.5" customHeight="1" spans="1:1">
      <c r="A477" s="21"/>
    </row>
    <row r="478" ht="13.5" customHeight="1" spans="1:1">
      <c r="A478" s="21"/>
    </row>
    <row r="479" ht="13.5" customHeight="1" spans="1:1">
      <c r="A479" s="21"/>
    </row>
    <row r="480" ht="13.5" customHeight="1" spans="1:1">
      <c r="A480" s="21"/>
    </row>
    <row r="481" ht="13.5" customHeight="1" spans="1:1">
      <c r="A481" s="21"/>
    </row>
    <row r="482" ht="13.5" customHeight="1" spans="1:1">
      <c r="A482" s="21"/>
    </row>
    <row r="483" ht="13.5" customHeight="1" spans="1:1">
      <c r="A483" s="21"/>
    </row>
    <row r="484" ht="13.5" customHeight="1" spans="1:1">
      <c r="A484" s="21"/>
    </row>
    <row r="485" ht="13.5" customHeight="1" spans="1:1">
      <c r="A485" s="21"/>
    </row>
    <row r="486" ht="13.5" customHeight="1" spans="1:1">
      <c r="A486" s="21"/>
    </row>
    <row r="487" ht="13.5" customHeight="1" spans="1:1">
      <c r="A487" s="21"/>
    </row>
    <row r="488" ht="13.5" customHeight="1" spans="1:1">
      <c r="A488" s="21"/>
    </row>
    <row r="489" ht="13.5" customHeight="1" spans="1:1">
      <c r="A489" s="21"/>
    </row>
    <row r="490" ht="13.5" customHeight="1" spans="1:1">
      <c r="A490" s="21"/>
    </row>
    <row r="491" ht="13.5" customHeight="1" spans="1:1">
      <c r="A491" s="21"/>
    </row>
    <row r="492" ht="13.5" customHeight="1" spans="1:1">
      <c r="A492" s="21"/>
    </row>
    <row r="493" ht="13.5" customHeight="1" spans="1:1">
      <c r="A493" s="21"/>
    </row>
    <row r="494" ht="13.5" customHeight="1" spans="1:1">
      <c r="A494" s="21"/>
    </row>
    <row r="495" ht="13.5" customHeight="1" spans="1:1">
      <c r="A495" s="21"/>
    </row>
    <row r="496" ht="13.5" customHeight="1" spans="1:1">
      <c r="A496" s="21"/>
    </row>
    <row r="497" ht="13.5" customHeight="1" spans="1:1">
      <c r="A497" s="21"/>
    </row>
    <row r="498" ht="13.5" customHeight="1" spans="1:1">
      <c r="A498" s="21"/>
    </row>
    <row r="499" ht="13.5" customHeight="1" spans="1:1">
      <c r="A499" s="21"/>
    </row>
    <row r="500" ht="13.5" customHeight="1" spans="1:1">
      <c r="A500" s="21"/>
    </row>
    <row r="501" ht="13.5" customHeight="1" spans="1:1">
      <c r="A501" s="21"/>
    </row>
    <row r="502" ht="13.5" customHeight="1" spans="1:1">
      <c r="A502" s="21"/>
    </row>
    <row r="503" ht="13.5" customHeight="1" spans="1:1">
      <c r="A503" s="21"/>
    </row>
    <row r="504" ht="13.5" customHeight="1" spans="1:1">
      <c r="A504" s="21"/>
    </row>
    <row r="505" ht="13.5" customHeight="1" spans="1:1">
      <c r="A505" s="21"/>
    </row>
    <row r="506" ht="13.5" customHeight="1" spans="1:1">
      <c r="A506" s="21"/>
    </row>
    <row r="507" ht="13.5" customHeight="1" spans="1:1">
      <c r="A507" s="21"/>
    </row>
    <row r="508" ht="13.5" customHeight="1" spans="1:1">
      <c r="A508" s="21"/>
    </row>
    <row r="509" ht="13.5" customHeight="1" spans="1:1">
      <c r="A509" s="21"/>
    </row>
    <row r="510" ht="13.5" customHeight="1" spans="1:1">
      <c r="A510" s="21"/>
    </row>
    <row r="511" ht="13.5" customHeight="1" spans="1:1">
      <c r="A511" s="21"/>
    </row>
    <row r="512" ht="13.5" customHeight="1" spans="1:1">
      <c r="A512" s="21"/>
    </row>
    <row r="513" ht="13.5" customHeight="1" spans="1:1">
      <c r="A513" s="21"/>
    </row>
    <row r="514" ht="13.5" customHeight="1" spans="1:1">
      <c r="A514" s="21"/>
    </row>
    <row r="515" ht="13.5" customHeight="1" spans="1:1">
      <c r="A515" s="21"/>
    </row>
    <row r="516" ht="13.5" customHeight="1" spans="1:1">
      <c r="A516" s="21"/>
    </row>
    <row r="517" ht="13.5" customHeight="1" spans="1:1">
      <c r="A517" s="21"/>
    </row>
    <row r="518" ht="13.5" customHeight="1" spans="1:1">
      <c r="A518" s="21"/>
    </row>
    <row r="519" ht="13.5" customHeight="1" spans="1:1">
      <c r="A519" s="21"/>
    </row>
    <row r="520" ht="13.5" customHeight="1" spans="1:1">
      <c r="A520" s="21"/>
    </row>
    <row r="521" ht="13.5" customHeight="1" spans="1:1">
      <c r="A521" s="21"/>
    </row>
    <row r="522" ht="13.5" customHeight="1" spans="1:1">
      <c r="A522" s="21"/>
    </row>
    <row r="523" ht="13.5" customHeight="1" spans="1:1">
      <c r="A523" s="21"/>
    </row>
    <row r="524" ht="13.5" customHeight="1" spans="1:1">
      <c r="A524" s="21"/>
    </row>
    <row r="525" ht="13.5" customHeight="1" spans="1:1">
      <c r="A525" s="21"/>
    </row>
    <row r="526" ht="13.5" customHeight="1" spans="1:1">
      <c r="A526" s="21"/>
    </row>
    <row r="527" ht="13.5" customHeight="1" spans="1:1">
      <c r="A527" s="21"/>
    </row>
    <row r="528" ht="13.5" customHeight="1" spans="1:1">
      <c r="A528" s="21"/>
    </row>
    <row r="529" ht="13.5" customHeight="1" spans="1:1">
      <c r="A529" s="21"/>
    </row>
    <row r="530" ht="13.5" customHeight="1" spans="1:1">
      <c r="A530" s="21"/>
    </row>
    <row r="531" ht="13.5" customHeight="1" spans="1:1">
      <c r="A531" s="21"/>
    </row>
    <row r="532" ht="13.5" customHeight="1" spans="1:1">
      <c r="A532" s="21"/>
    </row>
    <row r="533" ht="13.5" customHeight="1" spans="1:1">
      <c r="A533" s="21"/>
    </row>
    <row r="534" ht="13.5" customHeight="1" spans="1:1">
      <c r="A534" s="21"/>
    </row>
    <row r="535" ht="13.5" customHeight="1" spans="1:1">
      <c r="A535" s="21"/>
    </row>
    <row r="536" ht="13.5" customHeight="1" spans="1:1">
      <c r="A536" s="21"/>
    </row>
    <row r="537" ht="13.5" customHeight="1" spans="1:1">
      <c r="A537" s="21"/>
    </row>
    <row r="538" ht="13.5" customHeight="1" spans="1:1">
      <c r="A538" s="21"/>
    </row>
    <row r="539" ht="13.5" customHeight="1" spans="1:1">
      <c r="A539" s="21"/>
    </row>
    <row r="540" ht="13.5" customHeight="1" spans="1:1">
      <c r="A540" s="21"/>
    </row>
    <row r="541" ht="13.5" customHeight="1" spans="1:1">
      <c r="A541" s="21"/>
    </row>
    <row r="542" ht="13.5" customHeight="1" spans="1:1">
      <c r="A542" s="21"/>
    </row>
    <row r="543" ht="13.5" customHeight="1" spans="1:1">
      <c r="A543" s="21"/>
    </row>
    <row r="544" ht="13.5" customHeight="1" spans="1:1">
      <c r="A544" s="21"/>
    </row>
    <row r="545" ht="13.5" customHeight="1" spans="1:1">
      <c r="A545" s="21"/>
    </row>
    <row r="546" ht="13.5" customHeight="1" spans="1:1">
      <c r="A546" s="21"/>
    </row>
    <row r="547" ht="13.5" customHeight="1" spans="1:1">
      <c r="A547" s="21"/>
    </row>
    <row r="548" ht="13.5" customHeight="1" spans="1:1">
      <c r="A548" s="21"/>
    </row>
    <row r="549" ht="13.5" customHeight="1" spans="1:1">
      <c r="A549" s="21"/>
    </row>
    <row r="550" ht="13.5" customHeight="1" spans="1:1">
      <c r="A550" s="21"/>
    </row>
    <row r="551" ht="13.5" customHeight="1" spans="1:1">
      <c r="A551" s="21"/>
    </row>
    <row r="552" ht="13.5" customHeight="1" spans="1:1">
      <c r="A552" s="21"/>
    </row>
    <row r="553" ht="13.5" customHeight="1" spans="1:1">
      <c r="A553" s="21"/>
    </row>
    <row r="554" ht="13.5" customHeight="1" spans="1:1">
      <c r="A554" s="21"/>
    </row>
    <row r="555" ht="13.5" customHeight="1" spans="1:1">
      <c r="A555" s="21"/>
    </row>
    <row r="556" ht="13.5" customHeight="1" spans="1:1">
      <c r="A556" s="21"/>
    </row>
    <row r="557" ht="13.5" customHeight="1" spans="1:1">
      <c r="A557" s="21"/>
    </row>
    <row r="558" ht="13.5" customHeight="1" spans="1:1">
      <c r="A558" s="21"/>
    </row>
    <row r="559" ht="13.5" customHeight="1" spans="1:1">
      <c r="A559" s="21"/>
    </row>
    <row r="560" ht="13.5" customHeight="1" spans="1:1">
      <c r="A560" s="21"/>
    </row>
    <row r="561" ht="13.5" customHeight="1" spans="1:1">
      <c r="A561" s="21"/>
    </row>
    <row r="562" ht="13.5" customHeight="1" spans="1:1">
      <c r="A562" s="21"/>
    </row>
    <row r="563" ht="13.5" customHeight="1" spans="1:1">
      <c r="A563" s="21"/>
    </row>
    <row r="564" ht="13.5" customHeight="1" spans="1:1">
      <c r="A564" s="21"/>
    </row>
    <row r="565" ht="13.5" customHeight="1" spans="1:1">
      <c r="A565" s="21"/>
    </row>
    <row r="566" ht="13.5" customHeight="1" spans="1:1">
      <c r="A566" s="21"/>
    </row>
    <row r="567" ht="13.5" customHeight="1" spans="1:1">
      <c r="A567" s="21"/>
    </row>
    <row r="568" ht="13.5" customHeight="1" spans="1:1">
      <c r="A568" s="21"/>
    </row>
    <row r="569" ht="13.5" customHeight="1" spans="1:1">
      <c r="A569" s="21"/>
    </row>
    <row r="570" ht="13.5" customHeight="1" spans="1:1">
      <c r="A570" s="21"/>
    </row>
    <row r="571" ht="13.5" customHeight="1" spans="1:1">
      <c r="A571" s="21"/>
    </row>
    <row r="572" ht="13.5" customHeight="1" spans="1:1">
      <c r="A572" s="21"/>
    </row>
    <row r="573" ht="13.5" customHeight="1" spans="1:1">
      <c r="A573" s="21"/>
    </row>
    <row r="574" ht="13.5" customHeight="1" spans="1:1">
      <c r="A574" s="21"/>
    </row>
    <row r="575" ht="13.5" customHeight="1" spans="1:1">
      <c r="A575" s="21"/>
    </row>
    <row r="576" ht="13.5" customHeight="1" spans="1:1">
      <c r="A576" s="21"/>
    </row>
    <row r="577" ht="13.5" customHeight="1" spans="1:1">
      <c r="A577" s="21"/>
    </row>
    <row r="578" ht="13.5" customHeight="1" spans="1:1">
      <c r="A578" s="21"/>
    </row>
    <row r="579" ht="13.5" customHeight="1" spans="1:1">
      <c r="A579" s="21"/>
    </row>
    <row r="580" ht="13.5" customHeight="1" spans="1:1">
      <c r="A580" s="21"/>
    </row>
    <row r="581" ht="13.5" customHeight="1" spans="1:1">
      <c r="A581" s="21"/>
    </row>
    <row r="582" ht="13.5" customHeight="1" spans="1:1">
      <c r="A582" s="21"/>
    </row>
    <row r="583" ht="13.5" customHeight="1" spans="1:1">
      <c r="A583" s="21"/>
    </row>
    <row r="584" ht="13.5" customHeight="1" spans="1:1">
      <c r="A584" s="21"/>
    </row>
    <row r="585" ht="13.5" customHeight="1" spans="1:1">
      <c r="A585" s="21"/>
    </row>
    <row r="586" ht="13.5" customHeight="1" spans="1:1">
      <c r="A586" s="21"/>
    </row>
    <row r="587" ht="13.5" customHeight="1" spans="1:1">
      <c r="A587" s="21"/>
    </row>
    <row r="588" ht="13.5" customHeight="1" spans="1:1">
      <c r="A588" s="21"/>
    </row>
    <row r="589" ht="13.5" customHeight="1" spans="1:1">
      <c r="A589" s="21"/>
    </row>
    <row r="590" ht="13.5" customHeight="1" spans="1:1">
      <c r="A590" s="21"/>
    </row>
    <row r="591" ht="13.5" customHeight="1" spans="1:1">
      <c r="A591" s="21"/>
    </row>
    <row r="592" ht="13.5" customHeight="1" spans="1:1">
      <c r="A592" s="21"/>
    </row>
    <row r="593" ht="13.5" customHeight="1" spans="1:1">
      <c r="A593" s="21"/>
    </row>
    <row r="594" ht="13.5" customHeight="1" spans="1:1">
      <c r="A594" s="21"/>
    </row>
    <row r="595" ht="13.5" customHeight="1" spans="1:1">
      <c r="A595" s="21"/>
    </row>
    <row r="596" ht="13.5" customHeight="1" spans="1:1">
      <c r="A596" s="21"/>
    </row>
    <row r="597" ht="13.5" customHeight="1" spans="1:1">
      <c r="A597" s="21"/>
    </row>
    <row r="598" ht="13.5" customHeight="1" spans="1:1">
      <c r="A598" s="21"/>
    </row>
    <row r="599" ht="13.5" customHeight="1" spans="1:1">
      <c r="A599" s="21"/>
    </row>
    <row r="600" ht="13.5" customHeight="1" spans="1:1">
      <c r="A600" s="21"/>
    </row>
    <row r="601" ht="13.5" customHeight="1" spans="1:1">
      <c r="A601" s="21"/>
    </row>
    <row r="602" ht="13.5" customHeight="1" spans="1:1">
      <c r="A602" s="21"/>
    </row>
    <row r="603" ht="13.5" customHeight="1" spans="1:1">
      <c r="A603" s="21"/>
    </row>
    <row r="604" ht="13.5" customHeight="1" spans="1:1">
      <c r="A604" s="21"/>
    </row>
    <row r="605" ht="13.5" customHeight="1" spans="1:1">
      <c r="A605" s="21"/>
    </row>
    <row r="606" ht="13.5" customHeight="1" spans="1:1">
      <c r="A606" s="21"/>
    </row>
    <row r="607" ht="13.5" customHeight="1" spans="1:1">
      <c r="A607" s="21"/>
    </row>
    <row r="608" ht="13.5" customHeight="1" spans="1:1">
      <c r="A608" s="21"/>
    </row>
    <row r="609" ht="13.5" customHeight="1" spans="1:1">
      <c r="A609" s="21"/>
    </row>
    <row r="610" ht="13.5" customHeight="1" spans="1:1">
      <c r="A610" s="21"/>
    </row>
    <row r="611" ht="13.5" customHeight="1" spans="1:1">
      <c r="A611" s="21"/>
    </row>
    <row r="612" ht="13.5" customHeight="1" spans="1:1">
      <c r="A612" s="21"/>
    </row>
    <row r="613" ht="13.5" customHeight="1" spans="1:1">
      <c r="A613" s="21"/>
    </row>
    <row r="614" ht="13.5" customHeight="1" spans="1:1">
      <c r="A614" s="21"/>
    </row>
    <row r="615" ht="13.5" customHeight="1" spans="1:1">
      <c r="A615" s="21"/>
    </row>
    <row r="616" ht="13.5" customHeight="1" spans="1:1">
      <c r="A616" s="21"/>
    </row>
    <row r="617" ht="13.5" customHeight="1" spans="1:1">
      <c r="A617" s="21"/>
    </row>
    <row r="618" ht="13.5" customHeight="1" spans="1:1">
      <c r="A618" s="21"/>
    </row>
    <row r="619" ht="13.5" customHeight="1" spans="1:1">
      <c r="A619" s="21"/>
    </row>
    <row r="620" ht="13.5" customHeight="1" spans="1:1">
      <c r="A620" s="21"/>
    </row>
    <row r="621" ht="13.5" customHeight="1" spans="1:1">
      <c r="A621" s="21"/>
    </row>
    <row r="622" ht="13.5" customHeight="1" spans="1:1">
      <c r="A622" s="21"/>
    </row>
    <row r="623" ht="13.5" customHeight="1" spans="1:1">
      <c r="A623" s="21"/>
    </row>
    <row r="624" ht="13.5" customHeight="1" spans="1:1">
      <c r="A624" s="21"/>
    </row>
    <row r="625" ht="13.5" customHeight="1" spans="1:1">
      <c r="A625" s="21"/>
    </row>
    <row r="626" ht="13.5" customHeight="1" spans="1:1">
      <c r="A626" s="21"/>
    </row>
    <row r="627" ht="13.5" customHeight="1" spans="1:1">
      <c r="A627" s="21"/>
    </row>
    <row r="628" ht="13.5" customHeight="1" spans="1:1">
      <c r="A628" s="21"/>
    </row>
    <row r="629" ht="13.5" customHeight="1" spans="1:1">
      <c r="A629" s="21"/>
    </row>
    <row r="630" ht="13.5" customHeight="1" spans="1:1">
      <c r="A630" s="21"/>
    </row>
    <row r="631" ht="13.5" customHeight="1" spans="1:1">
      <c r="A631" s="21"/>
    </row>
    <row r="632" ht="13.5" customHeight="1" spans="1:1">
      <c r="A632" s="21"/>
    </row>
    <row r="633" ht="13.5" customHeight="1" spans="1:1">
      <c r="A633" s="21"/>
    </row>
    <row r="634" ht="13.5" customHeight="1" spans="1:1">
      <c r="A634" s="21"/>
    </row>
    <row r="635" ht="13.5" customHeight="1" spans="1:1">
      <c r="A635" s="21"/>
    </row>
    <row r="636" ht="13.5" customHeight="1" spans="1:1">
      <c r="A636" s="21"/>
    </row>
    <row r="637" ht="13.5" customHeight="1" spans="1:1">
      <c r="A637" s="21"/>
    </row>
    <row r="638" ht="13.5" customHeight="1" spans="1:1">
      <c r="A638" s="21"/>
    </row>
    <row r="639" ht="13.5" customHeight="1" spans="1:1">
      <c r="A639" s="21"/>
    </row>
    <row r="640" ht="13.5" customHeight="1" spans="1:1">
      <c r="A640" s="21"/>
    </row>
    <row r="641" ht="13.5" customHeight="1" spans="1:1">
      <c r="A641" s="21"/>
    </row>
    <row r="642" ht="13.5" customHeight="1" spans="1:1">
      <c r="A642" s="21"/>
    </row>
    <row r="643" ht="13.5" customHeight="1" spans="1:1">
      <c r="A643" s="21"/>
    </row>
    <row r="644" ht="13.5" customHeight="1" spans="1:1">
      <c r="A644" s="21"/>
    </row>
    <row r="645" ht="13.5" customHeight="1" spans="1:1">
      <c r="A645" s="21"/>
    </row>
    <row r="646" ht="13.5" customHeight="1" spans="1:1">
      <c r="A646" s="21"/>
    </row>
    <row r="647" ht="13.5" customHeight="1" spans="1:1">
      <c r="A647" s="21"/>
    </row>
    <row r="648" ht="13.5" customHeight="1" spans="1:1">
      <c r="A648" s="21"/>
    </row>
    <row r="649" ht="13.5" customHeight="1" spans="1:1">
      <c r="A649" s="21"/>
    </row>
    <row r="650" ht="13.5" customHeight="1" spans="1:1">
      <c r="A650" s="21"/>
    </row>
    <row r="651" ht="13.5" customHeight="1" spans="1:1">
      <c r="A651" s="21"/>
    </row>
    <row r="652" ht="13.5" customHeight="1" spans="1:1">
      <c r="A652" s="21"/>
    </row>
    <row r="653" ht="13.5" customHeight="1" spans="1:1">
      <c r="A653" s="21"/>
    </row>
    <row r="654" ht="13.5" customHeight="1" spans="1:1">
      <c r="A654" s="21"/>
    </row>
    <row r="655" ht="13.5" customHeight="1" spans="1:1">
      <c r="A655" s="21"/>
    </row>
    <row r="656" ht="13.5" customHeight="1" spans="1:1">
      <c r="A656" s="21"/>
    </row>
    <row r="657" ht="13.5" customHeight="1" spans="1:1">
      <c r="A657" s="21"/>
    </row>
    <row r="658" ht="13.5" customHeight="1" spans="1:1">
      <c r="A658" s="21"/>
    </row>
    <row r="659" ht="13.5" customHeight="1" spans="1:1">
      <c r="A659" s="21"/>
    </row>
    <row r="660" ht="13.5" customHeight="1" spans="1:1">
      <c r="A660" s="21"/>
    </row>
    <row r="661" ht="13.5" customHeight="1" spans="1:1">
      <c r="A661" s="21"/>
    </row>
    <row r="662" ht="13.5" customHeight="1" spans="1:1">
      <c r="A662" s="21"/>
    </row>
    <row r="663" ht="13.5" customHeight="1" spans="1:1">
      <c r="A663" s="21"/>
    </row>
    <row r="664" ht="13.5" customHeight="1" spans="1:1">
      <c r="A664" s="21"/>
    </row>
    <row r="665" ht="13.5" customHeight="1" spans="1:1">
      <c r="A665" s="21"/>
    </row>
    <row r="666" ht="13.5" customHeight="1" spans="1:1">
      <c r="A666" s="21"/>
    </row>
    <row r="667" ht="13.5" customHeight="1" spans="1:1">
      <c r="A667" s="21"/>
    </row>
    <row r="668" ht="13.5" customHeight="1" spans="1:1">
      <c r="A668" s="21"/>
    </row>
    <row r="669" ht="13.5" customHeight="1" spans="1:1">
      <c r="A669" s="21"/>
    </row>
    <row r="670" ht="13.5" customHeight="1" spans="1:1">
      <c r="A670" s="21"/>
    </row>
    <row r="671" ht="13.5" customHeight="1" spans="1:1">
      <c r="A671" s="21"/>
    </row>
    <row r="672" ht="13.5" customHeight="1" spans="1:1">
      <c r="A672" s="21"/>
    </row>
    <row r="673" ht="13.5" customHeight="1" spans="1:1">
      <c r="A673" s="21"/>
    </row>
    <row r="674" ht="13.5" customHeight="1" spans="1:1">
      <c r="A674" s="21"/>
    </row>
    <row r="675" ht="13.5" customHeight="1" spans="1:1">
      <c r="A675" s="21"/>
    </row>
    <row r="676" ht="13.5" customHeight="1" spans="1:1">
      <c r="A676" s="21"/>
    </row>
    <row r="677" ht="13.5" customHeight="1" spans="1:1">
      <c r="A677" s="21"/>
    </row>
    <row r="678" ht="13.5" customHeight="1" spans="1:1">
      <c r="A678" s="21"/>
    </row>
    <row r="679" ht="13.5" customHeight="1" spans="1:1">
      <c r="A679" s="21"/>
    </row>
    <row r="680" ht="13.5" customHeight="1" spans="1:1">
      <c r="A680" s="21"/>
    </row>
    <row r="681" ht="13.5" customHeight="1" spans="1:1">
      <c r="A681" s="21"/>
    </row>
    <row r="682" ht="13.5" customHeight="1" spans="1:1">
      <c r="A682" s="21"/>
    </row>
    <row r="683" ht="13.5" customHeight="1" spans="1:1">
      <c r="A683" s="21"/>
    </row>
    <row r="684" ht="13.5" customHeight="1" spans="1:1">
      <c r="A684" s="21"/>
    </row>
    <row r="685" ht="13.5" customHeight="1" spans="1:1">
      <c r="A685" s="21"/>
    </row>
    <row r="686" ht="13.5" customHeight="1" spans="1:1">
      <c r="A686" s="21"/>
    </row>
    <row r="687" ht="13.5" customHeight="1" spans="1:1">
      <c r="A687" s="21"/>
    </row>
    <row r="688" ht="13.5" customHeight="1" spans="1:1">
      <c r="A688" s="21"/>
    </row>
    <row r="689" ht="13.5" customHeight="1" spans="1:1">
      <c r="A689" s="21"/>
    </row>
    <row r="690" ht="13.5" customHeight="1" spans="1:1">
      <c r="A690" s="21"/>
    </row>
    <row r="691" ht="13.5" customHeight="1" spans="1:1">
      <c r="A691" s="21"/>
    </row>
    <row r="692" ht="13.5" customHeight="1" spans="1:1">
      <c r="A692" s="21"/>
    </row>
    <row r="693" ht="13.5" customHeight="1" spans="1:1">
      <c r="A693" s="21"/>
    </row>
    <row r="694" ht="13.5" customHeight="1" spans="1:1">
      <c r="A694" s="21"/>
    </row>
    <row r="695" ht="13.5" customHeight="1" spans="1:1">
      <c r="A695" s="21"/>
    </row>
    <row r="696" ht="13.5" customHeight="1" spans="1:1">
      <c r="A696" s="21"/>
    </row>
    <row r="697" ht="13.5" customHeight="1" spans="1:1">
      <c r="A697" s="21"/>
    </row>
    <row r="698" ht="13.5" customHeight="1" spans="1:1">
      <c r="A698" s="21"/>
    </row>
    <row r="699" ht="13.5" customHeight="1" spans="1:1">
      <c r="A699" s="21"/>
    </row>
    <row r="700" ht="13.5" customHeight="1" spans="1:1">
      <c r="A700" s="21"/>
    </row>
    <row r="701" ht="13.5" customHeight="1" spans="1:1">
      <c r="A701" s="21"/>
    </row>
    <row r="702" ht="13.5" customHeight="1" spans="1:1">
      <c r="A702" s="21"/>
    </row>
    <row r="703" ht="13.5" customHeight="1" spans="1:1">
      <c r="A703" s="21"/>
    </row>
    <row r="704" ht="13.5" customHeight="1" spans="1:1">
      <c r="A704" s="21"/>
    </row>
    <row r="705" ht="13.5" customHeight="1" spans="1:1">
      <c r="A705" s="21"/>
    </row>
    <row r="706" ht="13.5" customHeight="1" spans="1:1">
      <c r="A706" s="21"/>
    </row>
    <row r="707" ht="13.5" customHeight="1" spans="1:1">
      <c r="A707" s="21"/>
    </row>
    <row r="708" ht="13.5" customHeight="1" spans="1:1">
      <c r="A708" s="21"/>
    </row>
    <row r="709" ht="13.5" customHeight="1" spans="1:1">
      <c r="A709" s="21"/>
    </row>
    <row r="710" ht="13.5" customHeight="1" spans="1:1">
      <c r="A710" s="21"/>
    </row>
    <row r="711" ht="13.5" customHeight="1" spans="1:1">
      <c r="A711" s="21"/>
    </row>
    <row r="712" ht="13.5" customHeight="1" spans="1:1">
      <c r="A712" s="21"/>
    </row>
    <row r="713" ht="13.5" customHeight="1" spans="1:1">
      <c r="A713" s="21"/>
    </row>
    <row r="714" ht="13.5" customHeight="1" spans="1:1">
      <c r="A714" s="21"/>
    </row>
    <row r="715" ht="13.5" customHeight="1" spans="1:1">
      <c r="A715" s="21"/>
    </row>
    <row r="716" ht="13.5" customHeight="1" spans="1:1">
      <c r="A716" s="21"/>
    </row>
    <row r="717" ht="13.5" customHeight="1" spans="1:1">
      <c r="A717" s="21"/>
    </row>
    <row r="718" ht="13.5" customHeight="1" spans="1:1">
      <c r="A718" s="21"/>
    </row>
    <row r="719" ht="13.5" customHeight="1" spans="1:1">
      <c r="A719" s="21"/>
    </row>
    <row r="720" ht="13.5" customHeight="1" spans="1:1">
      <c r="A720" s="21"/>
    </row>
    <row r="721" ht="13.5" customHeight="1" spans="1:1">
      <c r="A721" s="21"/>
    </row>
    <row r="722" ht="13.5" customHeight="1" spans="1:1">
      <c r="A722" s="21"/>
    </row>
    <row r="723" ht="13.5" customHeight="1" spans="1:1">
      <c r="A723" s="21"/>
    </row>
    <row r="724" ht="13.5" customHeight="1" spans="1:1">
      <c r="A724" s="21"/>
    </row>
    <row r="725" ht="13.5" customHeight="1" spans="1:1">
      <c r="A725" s="21"/>
    </row>
    <row r="726" ht="13.5" customHeight="1" spans="1:1">
      <c r="A726" s="21"/>
    </row>
    <row r="727" ht="13.5" customHeight="1" spans="1:1">
      <c r="A727" s="21"/>
    </row>
    <row r="728" ht="13.5" customHeight="1" spans="1:1">
      <c r="A728" s="21"/>
    </row>
    <row r="729" ht="13.5" customHeight="1" spans="1:1">
      <c r="A729" s="21"/>
    </row>
    <row r="730" ht="13.5" customHeight="1" spans="1:1">
      <c r="A730" s="21"/>
    </row>
    <row r="731" ht="13.5" customHeight="1" spans="1:1">
      <c r="A731" s="21"/>
    </row>
    <row r="732" ht="13.5" customHeight="1" spans="1:1">
      <c r="A732" s="21"/>
    </row>
    <row r="733" ht="13.5" customHeight="1" spans="1:1">
      <c r="A733" s="21"/>
    </row>
    <row r="734" ht="13.5" customHeight="1" spans="1:1">
      <c r="A734" s="21"/>
    </row>
    <row r="735" ht="13.5" customHeight="1" spans="1:1">
      <c r="A735" s="21"/>
    </row>
    <row r="736" ht="13.5" customHeight="1" spans="1:1">
      <c r="A736" s="21"/>
    </row>
    <row r="737" ht="13.5" customHeight="1" spans="1:1">
      <c r="A737" s="21"/>
    </row>
    <row r="738" ht="13.5" customHeight="1" spans="1:1">
      <c r="A738" s="21"/>
    </row>
    <row r="739" ht="13.5" customHeight="1" spans="1:1">
      <c r="A739" s="21"/>
    </row>
    <row r="740" ht="13.5" customHeight="1" spans="1:1">
      <c r="A740" s="21"/>
    </row>
    <row r="741" ht="13.5" customHeight="1" spans="1:1">
      <c r="A741" s="21"/>
    </row>
    <row r="742" ht="13.5" customHeight="1" spans="1:1">
      <c r="A742" s="21"/>
    </row>
    <row r="743" ht="13.5" customHeight="1" spans="1:1">
      <c r="A743" s="21"/>
    </row>
    <row r="744" ht="13.5" customHeight="1" spans="1:1">
      <c r="A744" s="21"/>
    </row>
    <row r="745" ht="13.5" customHeight="1" spans="1:1">
      <c r="A745" s="21"/>
    </row>
    <row r="746" ht="13.5" customHeight="1" spans="1:1">
      <c r="A746" s="21"/>
    </row>
    <row r="747" ht="13.5" customHeight="1" spans="1:1">
      <c r="A747" s="21"/>
    </row>
    <row r="748" ht="13.5" customHeight="1" spans="1:1">
      <c r="A748" s="21"/>
    </row>
    <row r="749" ht="13.5" customHeight="1" spans="1:1">
      <c r="A749" s="21"/>
    </row>
    <row r="750" ht="13.5" customHeight="1" spans="1:1">
      <c r="A750" s="21"/>
    </row>
    <row r="751" ht="13.5" customHeight="1" spans="1:1">
      <c r="A751" s="21"/>
    </row>
    <row r="752" ht="13.5" customHeight="1" spans="1:1">
      <c r="A752" s="21"/>
    </row>
    <row r="753" ht="13.5" customHeight="1" spans="1:1">
      <c r="A753" s="21"/>
    </row>
    <row r="754" ht="13.5" customHeight="1" spans="1:1">
      <c r="A754" s="21"/>
    </row>
    <row r="755" ht="13.5" customHeight="1" spans="1:1">
      <c r="A755" s="21"/>
    </row>
    <row r="756" ht="13.5" customHeight="1" spans="1:1">
      <c r="A756" s="21"/>
    </row>
    <row r="757" ht="13.5" customHeight="1" spans="1:1">
      <c r="A757" s="21"/>
    </row>
    <row r="758" ht="13.5" customHeight="1" spans="1:1">
      <c r="A758" s="21"/>
    </row>
    <row r="759" ht="13.5" customHeight="1" spans="1:1">
      <c r="A759" s="21"/>
    </row>
    <row r="760" ht="13.5" customHeight="1" spans="1:1">
      <c r="A760" s="21"/>
    </row>
    <row r="761" ht="13.5" customHeight="1" spans="1:1">
      <c r="A761" s="21"/>
    </row>
    <row r="762" ht="13.5" customHeight="1" spans="1:1">
      <c r="A762" s="21"/>
    </row>
    <row r="763" ht="13.5" customHeight="1" spans="1:1">
      <c r="A763" s="21"/>
    </row>
    <row r="764" ht="13.5" customHeight="1" spans="1:1">
      <c r="A764" s="21"/>
    </row>
    <row r="765" ht="13.5" customHeight="1" spans="1:1">
      <c r="A765" s="21"/>
    </row>
    <row r="766" ht="13.5" customHeight="1" spans="1:1">
      <c r="A766" s="21"/>
    </row>
    <row r="767" ht="13.5" customHeight="1" spans="1:1">
      <c r="A767" s="21"/>
    </row>
    <row r="768" ht="13.5" customHeight="1" spans="1:1">
      <c r="A768" s="21"/>
    </row>
    <row r="769" ht="13.5" customHeight="1" spans="1:1">
      <c r="A769" s="21"/>
    </row>
    <row r="770" ht="13.5" customHeight="1" spans="1:1">
      <c r="A770" s="21"/>
    </row>
    <row r="771" ht="13.5" customHeight="1" spans="1:1">
      <c r="A771" s="21"/>
    </row>
    <row r="772" ht="13.5" customHeight="1" spans="1:1">
      <c r="A772" s="21"/>
    </row>
    <row r="773" ht="13.5" customHeight="1" spans="1:1">
      <c r="A773" s="21"/>
    </row>
    <row r="774" ht="13.5" customHeight="1" spans="1:1">
      <c r="A774" s="21"/>
    </row>
    <row r="775" ht="13.5" customHeight="1" spans="1:1">
      <c r="A775" s="21"/>
    </row>
    <row r="776" ht="13.5" customHeight="1" spans="1:1">
      <c r="A776" s="21"/>
    </row>
    <row r="777" ht="13.5" customHeight="1" spans="1:1">
      <c r="A777" s="21"/>
    </row>
    <row r="778" ht="13.5" customHeight="1" spans="1:1">
      <c r="A778" s="21"/>
    </row>
    <row r="779" ht="13.5" customHeight="1" spans="1:1">
      <c r="A779" s="21"/>
    </row>
    <row r="780" ht="13.5" customHeight="1" spans="1:1">
      <c r="A780" s="21"/>
    </row>
    <row r="781" ht="13.5" customHeight="1" spans="1:1">
      <c r="A781" s="21"/>
    </row>
    <row r="782" ht="13.5" customHeight="1" spans="1:1">
      <c r="A782" s="21"/>
    </row>
    <row r="783" ht="13.5" customHeight="1" spans="1:1">
      <c r="A783" s="21"/>
    </row>
    <row r="784" ht="13.5" customHeight="1" spans="1:1">
      <c r="A784" s="21"/>
    </row>
    <row r="785" ht="13.5" customHeight="1" spans="1:1">
      <c r="A785" s="21"/>
    </row>
    <row r="786" ht="13.5" customHeight="1" spans="1:1">
      <c r="A786" s="21"/>
    </row>
    <row r="787" ht="13.5" customHeight="1" spans="1:1">
      <c r="A787" s="21"/>
    </row>
    <row r="788" ht="13.5" customHeight="1" spans="1:1">
      <c r="A788" s="21"/>
    </row>
    <row r="789" ht="13.5" customHeight="1" spans="1:1">
      <c r="A789" s="21"/>
    </row>
    <row r="790" ht="13.5" customHeight="1" spans="1:1">
      <c r="A790" s="21"/>
    </row>
    <row r="791" ht="13.5" customHeight="1" spans="1:1">
      <c r="A791" s="21"/>
    </row>
    <row r="792" ht="13.5" customHeight="1" spans="1:1">
      <c r="A792" s="21"/>
    </row>
    <row r="793" ht="13.5" customHeight="1" spans="1:1">
      <c r="A793" s="21"/>
    </row>
    <row r="794" ht="13.5" customHeight="1" spans="1:1">
      <c r="A794" s="21"/>
    </row>
    <row r="795" ht="13.5" customHeight="1" spans="1:1">
      <c r="A795" s="21"/>
    </row>
    <row r="796" ht="13.5" customHeight="1" spans="1:1">
      <c r="A796" s="21"/>
    </row>
    <row r="797" ht="13.5" customHeight="1" spans="1:1">
      <c r="A797" s="21"/>
    </row>
    <row r="798" ht="13.5" customHeight="1" spans="1:1">
      <c r="A798" s="21"/>
    </row>
    <row r="799" ht="13.5" customHeight="1" spans="1:1">
      <c r="A799" s="21"/>
    </row>
    <row r="800" ht="13.5" customHeight="1" spans="1:1">
      <c r="A800" s="21"/>
    </row>
    <row r="801" ht="13.5" customHeight="1" spans="1:1">
      <c r="A801" s="21"/>
    </row>
    <row r="802" ht="13.5" customHeight="1" spans="1:1">
      <c r="A802" s="21"/>
    </row>
    <row r="803" ht="13.5" customHeight="1" spans="1:1">
      <c r="A803" s="21"/>
    </row>
    <row r="804" ht="13.5" customHeight="1" spans="1:1">
      <c r="A804" s="21"/>
    </row>
    <row r="805" ht="13.5" customHeight="1" spans="1:1">
      <c r="A805" s="21"/>
    </row>
    <row r="806" ht="13.5" customHeight="1" spans="1:1">
      <c r="A806" s="21"/>
    </row>
    <row r="807" ht="13.5" customHeight="1" spans="1:1">
      <c r="A807" s="21"/>
    </row>
    <row r="808" ht="13.5" customHeight="1" spans="1:1">
      <c r="A808" s="21"/>
    </row>
    <row r="809" ht="13.5" customHeight="1" spans="1:1">
      <c r="A809" s="21"/>
    </row>
    <row r="810" ht="13.5" customHeight="1" spans="1:1">
      <c r="A810" s="21"/>
    </row>
    <row r="811" ht="13.5" customHeight="1" spans="1:1">
      <c r="A811" s="21"/>
    </row>
    <row r="812" ht="13.5" customHeight="1" spans="1:1">
      <c r="A812" s="21"/>
    </row>
    <row r="813" ht="13.5" customHeight="1" spans="1:1">
      <c r="A813" s="21"/>
    </row>
    <row r="814" ht="13.5" customHeight="1" spans="1:1">
      <c r="A814" s="21"/>
    </row>
    <row r="815" ht="13.5" customHeight="1" spans="1:1">
      <c r="A815" s="21"/>
    </row>
    <row r="816" ht="13.5" customHeight="1" spans="1:1">
      <c r="A816" s="21"/>
    </row>
    <row r="817" ht="13.5" customHeight="1" spans="1:1">
      <c r="A817" s="21"/>
    </row>
    <row r="818" ht="13.5" customHeight="1" spans="1:1">
      <c r="A818" s="21"/>
    </row>
    <row r="819" ht="13.5" customHeight="1" spans="1:1">
      <c r="A819" s="21"/>
    </row>
    <row r="820" ht="13.5" customHeight="1" spans="1:1">
      <c r="A820" s="21"/>
    </row>
    <row r="821" ht="13.5" customHeight="1" spans="1:1">
      <c r="A821" s="21"/>
    </row>
    <row r="822" ht="13.5" customHeight="1" spans="1:1">
      <c r="A822" s="21"/>
    </row>
    <row r="823" ht="13.5" customHeight="1" spans="1:1">
      <c r="A823" s="21"/>
    </row>
    <row r="824" ht="13.5" customHeight="1" spans="1:1">
      <c r="A824" s="21"/>
    </row>
    <row r="825" ht="13.5" customHeight="1" spans="1:1">
      <c r="A825" s="21"/>
    </row>
    <row r="826" ht="13.5" customHeight="1" spans="1:1">
      <c r="A826" s="21"/>
    </row>
    <row r="827" ht="13.5" customHeight="1" spans="1:1">
      <c r="A827" s="21"/>
    </row>
    <row r="828" ht="13.5" customHeight="1" spans="1:1">
      <c r="A828" s="21"/>
    </row>
    <row r="829" ht="13.5" customHeight="1" spans="1:1">
      <c r="A829" s="21"/>
    </row>
    <row r="830" ht="13.5" customHeight="1" spans="1:1">
      <c r="A830" s="21"/>
    </row>
    <row r="831" ht="13.5" customHeight="1" spans="1:1">
      <c r="A831" s="21"/>
    </row>
    <row r="832" ht="13.5" customHeight="1" spans="1:1">
      <c r="A832" s="21"/>
    </row>
    <row r="833" ht="13.5" customHeight="1" spans="1:1">
      <c r="A833" s="21"/>
    </row>
    <row r="834" ht="13.5" customHeight="1" spans="1:1">
      <c r="A834" s="21"/>
    </row>
    <row r="835" ht="13.5" customHeight="1" spans="1:1">
      <c r="A835" s="21"/>
    </row>
    <row r="836" ht="13.5" customHeight="1" spans="1:1">
      <c r="A836" s="21"/>
    </row>
    <row r="837" ht="13.5" customHeight="1" spans="1:1">
      <c r="A837" s="21"/>
    </row>
    <row r="838" ht="13.5" customHeight="1" spans="1:1">
      <c r="A838" s="21"/>
    </row>
    <row r="839" ht="13.5" customHeight="1" spans="1:1">
      <c r="A839" s="21"/>
    </row>
    <row r="840" ht="13.5" customHeight="1" spans="1:1">
      <c r="A840" s="21"/>
    </row>
    <row r="841" ht="13.5" customHeight="1" spans="1:1">
      <c r="A841" s="21"/>
    </row>
    <row r="842" ht="13.5" customHeight="1" spans="1:1">
      <c r="A842" s="21"/>
    </row>
    <row r="843" ht="13.5" customHeight="1" spans="1:1">
      <c r="A843" s="21"/>
    </row>
    <row r="844" ht="13.5" customHeight="1" spans="1:1">
      <c r="A844" s="21"/>
    </row>
    <row r="845" ht="13.5" customHeight="1" spans="1:1">
      <c r="A845" s="21"/>
    </row>
    <row r="846" ht="13.5" customHeight="1" spans="1:1">
      <c r="A846" s="21"/>
    </row>
    <row r="847" ht="13.5" customHeight="1" spans="1:1">
      <c r="A847" s="21"/>
    </row>
    <row r="848" ht="13.5" customHeight="1" spans="1:1">
      <c r="A848" s="21"/>
    </row>
    <row r="849" ht="13.5" customHeight="1" spans="1:1">
      <c r="A849" s="21"/>
    </row>
    <row r="850" ht="13.5" customHeight="1" spans="1:1">
      <c r="A850" s="21"/>
    </row>
    <row r="851" ht="13.5" customHeight="1" spans="1:1">
      <c r="A851" s="21"/>
    </row>
    <row r="852" ht="13.5" customHeight="1" spans="1:1">
      <c r="A852" s="21"/>
    </row>
    <row r="853" ht="13.5" customHeight="1" spans="1:1">
      <c r="A853" s="21"/>
    </row>
    <row r="854" ht="13.5" customHeight="1" spans="1:1">
      <c r="A854" s="21"/>
    </row>
    <row r="855" ht="13.5" customHeight="1" spans="1:1">
      <c r="A855" s="21"/>
    </row>
    <row r="856" ht="13.5" customHeight="1" spans="1:1">
      <c r="A856" s="21"/>
    </row>
    <row r="857" ht="13.5" customHeight="1" spans="1:1">
      <c r="A857" s="21"/>
    </row>
    <row r="858" ht="13.5" customHeight="1" spans="1:1">
      <c r="A858" s="21"/>
    </row>
    <row r="859" ht="13.5" customHeight="1" spans="1:1">
      <c r="A859" s="21"/>
    </row>
    <row r="860" ht="13.5" customHeight="1" spans="1:1">
      <c r="A860" s="21"/>
    </row>
    <row r="861" ht="13.5" customHeight="1" spans="1:1">
      <c r="A861" s="21"/>
    </row>
    <row r="862" ht="13.5" customHeight="1" spans="1:1">
      <c r="A862" s="21"/>
    </row>
    <row r="863" ht="13.5" customHeight="1" spans="1:1">
      <c r="A863" s="21"/>
    </row>
    <row r="864" ht="13.5" customHeight="1" spans="1:1">
      <c r="A864" s="21"/>
    </row>
    <row r="865" ht="13.5" customHeight="1" spans="1:1">
      <c r="A865" s="21"/>
    </row>
    <row r="866" ht="13.5" customHeight="1" spans="1:1">
      <c r="A866" s="21"/>
    </row>
    <row r="867" ht="13.5" customHeight="1" spans="1:1">
      <c r="A867" s="21"/>
    </row>
    <row r="868" ht="13.5" customHeight="1" spans="1:1">
      <c r="A868" s="21"/>
    </row>
    <row r="869" ht="13.5" customHeight="1" spans="1:1">
      <c r="A869" s="21"/>
    </row>
    <row r="870" ht="13.5" customHeight="1" spans="1:1">
      <c r="A870" s="21"/>
    </row>
    <row r="871" ht="13.5" customHeight="1" spans="1:1">
      <c r="A871" s="21"/>
    </row>
    <row r="872" ht="13.5" customHeight="1" spans="1:1">
      <c r="A872" s="21"/>
    </row>
    <row r="873" ht="13.5" customHeight="1" spans="1:1">
      <c r="A873" s="21"/>
    </row>
    <row r="874" ht="13.5" customHeight="1" spans="1:1">
      <c r="A874" s="21"/>
    </row>
    <row r="875" ht="13.5" customHeight="1" spans="1:1">
      <c r="A875" s="21"/>
    </row>
    <row r="876" ht="13.5" customHeight="1" spans="1:1">
      <c r="A876" s="21"/>
    </row>
    <row r="877" ht="13.5" customHeight="1" spans="1:1">
      <c r="A877" s="21"/>
    </row>
    <row r="878" ht="13.5" customHeight="1" spans="1:1">
      <c r="A878" s="21"/>
    </row>
    <row r="879" ht="13.5" customHeight="1" spans="1:1">
      <c r="A879" s="21"/>
    </row>
    <row r="880" ht="13.5" customHeight="1" spans="1:1">
      <c r="A880" s="21"/>
    </row>
    <row r="881" ht="13.5" customHeight="1" spans="1:1">
      <c r="A881" s="21"/>
    </row>
    <row r="882" ht="13.5" customHeight="1" spans="1:1">
      <c r="A882" s="21"/>
    </row>
    <row r="883" ht="13.5" customHeight="1" spans="1:1">
      <c r="A883" s="21"/>
    </row>
    <row r="884" ht="13.5" customHeight="1" spans="1:1">
      <c r="A884" s="21"/>
    </row>
    <row r="885" ht="13.5" customHeight="1" spans="1:1">
      <c r="A885" s="21"/>
    </row>
    <row r="886" ht="13.5" customHeight="1" spans="1:1">
      <c r="A886" s="21"/>
    </row>
    <row r="887" ht="13.5" customHeight="1" spans="1:1">
      <c r="A887" s="21"/>
    </row>
    <row r="888" ht="13.5" customHeight="1" spans="1:1">
      <c r="A888" s="21"/>
    </row>
    <row r="889" ht="13.5" customHeight="1" spans="1:1">
      <c r="A889" s="21"/>
    </row>
    <row r="890" ht="13.5" customHeight="1" spans="1:1">
      <c r="A890" s="21"/>
    </row>
    <row r="891" ht="13.5" customHeight="1" spans="1:1">
      <c r="A891" s="21"/>
    </row>
    <row r="892" ht="13.5" customHeight="1" spans="1:1">
      <c r="A892" s="21"/>
    </row>
    <row r="893" ht="13.5" customHeight="1" spans="1:1">
      <c r="A893" s="21"/>
    </row>
    <row r="894" ht="13.5" customHeight="1" spans="1:1">
      <c r="A894" s="21"/>
    </row>
    <row r="895" ht="13.5" customHeight="1" spans="1:1">
      <c r="A895" s="21"/>
    </row>
    <row r="896" ht="13.5" customHeight="1" spans="1:1">
      <c r="A896" s="21"/>
    </row>
    <row r="897" ht="13.5" customHeight="1" spans="1:1">
      <c r="A897" s="21"/>
    </row>
    <row r="898" ht="13.5" customHeight="1" spans="1:1">
      <c r="A898" s="21"/>
    </row>
    <row r="899" ht="13.5" customHeight="1" spans="1:1">
      <c r="A899" s="21"/>
    </row>
    <row r="900" ht="13.5" customHeight="1" spans="1:1">
      <c r="A900" s="21"/>
    </row>
    <row r="901" ht="13.5" customHeight="1" spans="1:1">
      <c r="A901" s="21"/>
    </row>
    <row r="902" ht="13.5" customHeight="1" spans="1:1">
      <c r="A902" s="21"/>
    </row>
    <row r="903" ht="13.5" customHeight="1" spans="1:1">
      <c r="A903" s="21"/>
    </row>
    <row r="904" ht="13.5" customHeight="1" spans="1:1">
      <c r="A904" s="21"/>
    </row>
    <row r="905" ht="13.5" customHeight="1" spans="1:1">
      <c r="A905" s="21"/>
    </row>
    <row r="906" ht="13.5" customHeight="1" spans="1:1">
      <c r="A906" s="21"/>
    </row>
    <row r="907" ht="13.5" customHeight="1" spans="1:1">
      <c r="A907" s="21"/>
    </row>
    <row r="908" ht="13.5" customHeight="1" spans="1:1">
      <c r="A908" s="21"/>
    </row>
    <row r="909" ht="13.5" customHeight="1" spans="1:1">
      <c r="A909" s="21"/>
    </row>
    <row r="910" ht="13.5" customHeight="1" spans="1:1">
      <c r="A910" s="21"/>
    </row>
    <row r="911" ht="13.5" customHeight="1" spans="1:1">
      <c r="A911" s="21"/>
    </row>
    <row r="912" ht="13.5" customHeight="1" spans="1:1">
      <c r="A912" s="21"/>
    </row>
    <row r="913" ht="13.5" customHeight="1" spans="1:1">
      <c r="A913" s="21"/>
    </row>
    <row r="914" ht="13.5" customHeight="1" spans="1:1">
      <c r="A914" s="21"/>
    </row>
    <row r="915" ht="13.5" customHeight="1" spans="1:1">
      <c r="A915" s="21"/>
    </row>
    <row r="916" ht="13.5" customHeight="1" spans="1:1">
      <c r="A916" s="21"/>
    </row>
    <row r="917" ht="13.5" customHeight="1" spans="1:1">
      <c r="A917" s="21"/>
    </row>
    <row r="918" ht="13.5" customHeight="1" spans="1:1">
      <c r="A918" s="21"/>
    </row>
    <row r="919" ht="13.5" customHeight="1" spans="1:1">
      <c r="A919" s="21"/>
    </row>
    <row r="920" ht="13.5" customHeight="1" spans="1:1">
      <c r="A920" s="21"/>
    </row>
    <row r="921" ht="13.5" customHeight="1" spans="1:1">
      <c r="A921" s="21"/>
    </row>
    <row r="922" ht="13.5" customHeight="1" spans="1:1">
      <c r="A922" s="21"/>
    </row>
    <row r="923" ht="13.5" customHeight="1" spans="1:1">
      <c r="A923" s="21"/>
    </row>
    <row r="924" ht="13.5" customHeight="1" spans="1:1">
      <c r="A924" s="21"/>
    </row>
    <row r="925" ht="13.5" customHeight="1" spans="1:1">
      <c r="A925" s="21"/>
    </row>
    <row r="926" ht="13.5" customHeight="1" spans="1:1">
      <c r="A926" s="21"/>
    </row>
    <row r="927" ht="13.5" customHeight="1" spans="1:1">
      <c r="A927" s="21"/>
    </row>
    <row r="928" ht="13.5" customHeight="1" spans="1:1">
      <c r="A928" s="21"/>
    </row>
    <row r="929" ht="13.5" customHeight="1" spans="1:1">
      <c r="A929" s="21"/>
    </row>
    <row r="930" ht="13.5" customHeight="1" spans="1:1">
      <c r="A930" s="21"/>
    </row>
    <row r="931" ht="13.5" customHeight="1" spans="1:1">
      <c r="A931" s="21"/>
    </row>
    <row r="932" ht="13.5" customHeight="1" spans="1:1">
      <c r="A932" s="21"/>
    </row>
    <row r="933" ht="13.5" customHeight="1" spans="1:1">
      <c r="A933" s="21"/>
    </row>
    <row r="934" ht="13.5" customHeight="1" spans="1:1">
      <c r="A934" s="21"/>
    </row>
    <row r="935" ht="13.5" customHeight="1" spans="1:1">
      <c r="A935" s="21"/>
    </row>
    <row r="936" ht="13.5" customHeight="1" spans="1:1">
      <c r="A936" s="21"/>
    </row>
    <row r="937" ht="13.5" customHeight="1" spans="1:1">
      <c r="A937" s="21"/>
    </row>
    <row r="938" ht="13.5" customHeight="1" spans="1:1">
      <c r="A938" s="21"/>
    </row>
    <row r="939" ht="13.5" customHeight="1" spans="1:1">
      <c r="A939" s="21"/>
    </row>
    <row r="940" ht="13.5" customHeight="1" spans="1:1">
      <c r="A940" s="21"/>
    </row>
    <row r="941" ht="13.5" customHeight="1" spans="1:1">
      <c r="A941" s="21"/>
    </row>
    <row r="942" ht="13.5" customHeight="1" spans="1:1">
      <c r="A942" s="21"/>
    </row>
    <row r="943" ht="13.5" customHeight="1" spans="1:1">
      <c r="A943" s="21"/>
    </row>
    <row r="944" ht="13.5" customHeight="1" spans="1:1">
      <c r="A944" s="21"/>
    </row>
    <row r="945" ht="13.5" customHeight="1" spans="1:1">
      <c r="A945" s="21"/>
    </row>
    <row r="946" ht="13.5" customHeight="1" spans="1:1">
      <c r="A946" s="21"/>
    </row>
    <row r="947" ht="13.5" customHeight="1" spans="1:1">
      <c r="A947" s="21"/>
    </row>
    <row r="948" ht="13.5" customHeight="1" spans="1:1">
      <c r="A948" s="21"/>
    </row>
    <row r="949" ht="13.5" customHeight="1" spans="1:1">
      <c r="A949" s="21"/>
    </row>
    <row r="950" ht="13.5" customHeight="1" spans="1:1">
      <c r="A950" s="21"/>
    </row>
    <row r="951" ht="13.5" customHeight="1" spans="1:1">
      <c r="A951" s="21"/>
    </row>
    <row r="952" ht="13.5" customHeight="1" spans="1:1">
      <c r="A952" s="21"/>
    </row>
    <row r="953" ht="13.5" customHeight="1" spans="1:1">
      <c r="A953" s="21"/>
    </row>
    <row r="954" ht="13.5" customHeight="1" spans="1:1">
      <c r="A954" s="21"/>
    </row>
    <row r="955" ht="13.5" customHeight="1" spans="1:1">
      <c r="A955" s="21"/>
    </row>
    <row r="956" ht="13.5" customHeight="1" spans="1:1">
      <c r="A956" s="21"/>
    </row>
    <row r="957" ht="13.5" customHeight="1" spans="1:1">
      <c r="A957" s="21"/>
    </row>
    <row r="958" ht="13.5" customHeight="1" spans="1:1">
      <c r="A958" s="21"/>
    </row>
    <row r="959" ht="13.5" customHeight="1" spans="1:1">
      <c r="A959" s="21"/>
    </row>
    <row r="960" ht="13.5" customHeight="1" spans="1:1">
      <c r="A960" s="21"/>
    </row>
    <row r="961" ht="13.5" customHeight="1" spans="1:1">
      <c r="A961" s="21"/>
    </row>
    <row r="962" ht="13.5" customHeight="1" spans="1:1">
      <c r="A962" s="21"/>
    </row>
    <row r="963" ht="13.5" customHeight="1" spans="1:1">
      <c r="A963" s="21"/>
    </row>
    <row r="964" ht="13.5" customHeight="1" spans="1:1">
      <c r="A964" s="21"/>
    </row>
    <row r="965" ht="13.5" customHeight="1" spans="1:1">
      <c r="A965" s="21"/>
    </row>
    <row r="966" ht="13.5" customHeight="1" spans="1:1">
      <c r="A966" s="21"/>
    </row>
    <row r="967" ht="13.5" customHeight="1" spans="1:1">
      <c r="A967" s="21"/>
    </row>
    <row r="968" ht="13.5" customHeight="1" spans="1:1">
      <c r="A968" s="21"/>
    </row>
    <row r="969" ht="13.5" customHeight="1" spans="1:1">
      <c r="A969" s="21"/>
    </row>
    <row r="970" ht="13.5" customHeight="1" spans="1:1">
      <c r="A970" s="21"/>
    </row>
    <row r="971" ht="13.5" customHeight="1" spans="1:1">
      <c r="A971" s="21"/>
    </row>
    <row r="972" ht="13.5" customHeight="1" spans="1:1">
      <c r="A972" s="21"/>
    </row>
    <row r="973" ht="13.5" customHeight="1" spans="1:1">
      <c r="A973" s="21"/>
    </row>
    <row r="974" ht="13.5" customHeight="1" spans="1:1">
      <c r="A974" s="21"/>
    </row>
    <row r="975" ht="13.5" customHeight="1" spans="1:1">
      <c r="A975" s="21"/>
    </row>
    <row r="976" ht="13.5" customHeight="1" spans="1:1">
      <c r="A976" s="21"/>
    </row>
    <row r="977" ht="13.5" customHeight="1" spans="1:1">
      <c r="A977" s="21"/>
    </row>
    <row r="978" ht="13.5" customHeight="1" spans="1:1">
      <c r="A978" s="21"/>
    </row>
    <row r="979" ht="13.5" customHeight="1" spans="1:1">
      <c r="A979" s="21"/>
    </row>
    <row r="980" ht="13.5" customHeight="1" spans="1:1">
      <c r="A980" s="21"/>
    </row>
    <row r="981" ht="13.5" customHeight="1" spans="1:1">
      <c r="A981" s="21"/>
    </row>
    <row r="982" ht="13.5" customHeight="1" spans="1:1">
      <c r="A982" s="21"/>
    </row>
    <row r="983" ht="13.5" customHeight="1" spans="1:1">
      <c r="A983" s="21"/>
    </row>
    <row r="984" ht="13.5" customHeight="1" spans="1:1">
      <c r="A984" s="21"/>
    </row>
    <row r="985" ht="13.5" customHeight="1" spans="1:1">
      <c r="A985" s="21"/>
    </row>
    <row r="986" ht="13.5" customHeight="1" spans="1:1">
      <c r="A986" s="21"/>
    </row>
    <row r="987" ht="13.5" customHeight="1" spans="1:1">
      <c r="A987" s="21"/>
    </row>
    <row r="988" ht="13.5" customHeight="1" spans="1:1">
      <c r="A988" s="21"/>
    </row>
    <row r="989" ht="13.5" customHeight="1" spans="1:1">
      <c r="A989" s="21"/>
    </row>
    <row r="990" ht="13.5" customHeight="1" spans="1:1">
      <c r="A990" s="21"/>
    </row>
    <row r="991" ht="13.5" customHeight="1" spans="1:1">
      <c r="A991" s="21"/>
    </row>
    <row r="992" ht="13.5" customHeight="1" spans="1:1">
      <c r="A992" s="21"/>
    </row>
    <row r="993" ht="13.5" customHeight="1" spans="1:1">
      <c r="A993" s="21"/>
    </row>
    <row r="994" ht="13.5" customHeight="1" spans="1:1">
      <c r="A994" s="21"/>
    </row>
    <row r="995" ht="13.5" customHeight="1" spans="1:1">
      <c r="A995" s="21"/>
    </row>
    <row r="996" ht="13.5" customHeight="1" spans="1:1">
      <c r="A996" s="21"/>
    </row>
    <row r="997" ht="13.5" customHeight="1" spans="1:1">
      <c r="A997" s="21"/>
    </row>
    <row r="998" ht="13.5" customHeight="1" spans="1:1">
      <c r="A998" s="21"/>
    </row>
    <row r="999" ht="13.5" customHeight="1" spans="1:1">
      <c r="A999" s="21"/>
    </row>
    <row r="1000" ht="13.5" customHeight="1" spans="1:1">
      <c r="A1000" s="21"/>
    </row>
  </sheetData>
  <pageMargins left="0.7" right="0.7" top="0.75" bottom="0.75" header="0" footer="0"/>
  <pageSetup paperSize="1" orientation="landscape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00"/>
  <sheetViews>
    <sheetView workbookViewId="0">
      <selection activeCell="A1" sqref="A1"/>
    </sheetView>
  </sheetViews>
  <sheetFormatPr defaultColWidth="14.4285714285714" defaultRowHeight="15" customHeight="1" outlineLevelCol="7"/>
  <cols>
    <col min="1" max="1" width="11.2857142857143" customWidth="1"/>
    <col min="2" max="2" width="16.2857142857143" customWidth="1"/>
    <col min="3" max="3" width="36.4285714285714" customWidth="1"/>
    <col min="4" max="4" width="11.2857142857143" customWidth="1"/>
    <col min="5" max="6" width="9.14285714285714" customWidth="1"/>
    <col min="7" max="7" width="16.2857142857143" customWidth="1"/>
    <col min="8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42491</v>
      </c>
      <c r="B2" s="3" t="s">
        <v>44</v>
      </c>
      <c r="C2" s="3" t="s">
        <v>239</v>
      </c>
      <c r="D2" s="4">
        <v>800</v>
      </c>
    </row>
    <row r="3" ht="13.5" customHeight="1" spans="1:4">
      <c r="A3" s="2">
        <v>42491</v>
      </c>
      <c r="B3" s="3" t="s">
        <v>44</v>
      </c>
      <c r="C3" s="3" t="s">
        <v>669</v>
      </c>
      <c r="D3" s="4">
        <v>60</v>
      </c>
    </row>
    <row r="4" ht="13.5" customHeight="1" spans="1:4">
      <c r="A4" s="2">
        <v>42524</v>
      </c>
      <c r="B4" s="3" t="s">
        <v>44</v>
      </c>
      <c r="C4" s="3" t="s">
        <v>363</v>
      </c>
      <c r="D4" s="4">
        <v>16.9</v>
      </c>
    </row>
    <row r="5" ht="13.5" customHeight="1" spans="1:4">
      <c r="A5" s="2">
        <v>42530</v>
      </c>
      <c r="B5" s="3" t="s">
        <v>44</v>
      </c>
      <c r="C5" s="3" t="s">
        <v>432</v>
      </c>
      <c r="D5" s="4">
        <v>151.75</v>
      </c>
    </row>
    <row r="6" ht="13.5" customHeight="1" spans="1:4">
      <c r="A6" s="2">
        <v>42531</v>
      </c>
      <c r="B6" s="3" t="s">
        <v>44</v>
      </c>
      <c r="C6" s="3" t="s">
        <v>166</v>
      </c>
      <c r="D6" s="4">
        <v>34</v>
      </c>
    </row>
    <row r="7" ht="13.5" customHeight="1" spans="1:4">
      <c r="A7" s="2">
        <v>42541</v>
      </c>
      <c r="B7" s="3" t="s">
        <v>44</v>
      </c>
      <c r="C7" s="3" t="s">
        <v>714</v>
      </c>
      <c r="D7" s="4">
        <v>25</v>
      </c>
    </row>
    <row r="8" ht="13.5" customHeight="1" spans="1:7">
      <c r="A8" s="2">
        <v>42541</v>
      </c>
      <c r="B8" s="3" t="s">
        <v>44</v>
      </c>
      <c r="C8" s="3" t="s">
        <v>105</v>
      </c>
      <c r="D8" s="4">
        <v>78.2</v>
      </c>
      <c r="G8" s="3" t="s">
        <v>286</v>
      </c>
    </row>
    <row r="9" ht="13.5" customHeight="1" spans="1:8">
      <c r="A9" s="2">
        <v>42550</v>
      </c>
      <c r="B9" s="3" t="s">
        <v>44</v>
      </c>
      <c r="C9" s="3" t="s">
        <v>524</v>
      </c>
      <c r="D9" s="4">
        <v>15.95</v>
      </c>
      <c r="G9" s="3" t="s">
        <v>44</v>
      </c>
      <c r="H9" s="4">
        <f>SUM(D2:D9)</f>
        <v>1181.8</v>
      </c>
    </row>
    <row r="10" ht="13.5" customHeight="1" spans="1:8">
      <c r="A10" s="2">
        <v>42532</v>
      </c>
      <c r="B10" s="3" t="s">
        <v>294</v>
      </c>
      <c r="C10" s="3" t="s">
        <v>715</v>
      </c>
      <c r="D10" s="4">
        <v>7.2</v>
      </c>
      <c r="G10" s="3" t="s">
        <v>294</v>
      </c>
      <c r="H10" s="4">
        <f>SUM(D10:D11)</f>
        <v>97.2</v>
      </c>
    </row>
    <row r="11" ht="13.5" customHeight="1" spans="1:8">
      <c r="A11" s="2">
        <v>42530</v>
      </c>
      <c r="B11" s="3" t="s">
        <v>294</v>
      </c>
      <c r="C11" s="3" t="s">
        <v>177</v>
      </c>
      <c r="D11" s="4">
        <v>90</v>
      </c>
      <c r="G11" s="3" t="s">
        <v>7</v>
      </c>
      <c r="H11" s="3">
        <v>0</v>
      </c>
    </row>
    <row r="12" ht="13.5" customHeight="1" spans="1:8">
      <c r="A12" s="2">
        <v>42491</v>
      </c>
      <c r="B12" s="3" t="s">
        <v>11</v>
      </c>
      <c r="C12" s="3" t="s">
        <v>60</v>
      </c>
      <c r="D12" s="4">
        <v>140</v>
      </c>
      <c r="G12" s="3" t="s">
        <v>11</v>
      </c>
      <c r="H12" s="4">
        <f>SUM(D12:D16)</f>
        <v>216.07</v>
      </c>
    </row>
    <row r="13" ht="13.5" customHeight="1" spans="1:8">
      <c r="A13" s="2">
        <v>42524</v>
      </c>
      <c r="B13" s="3" t="s">
        <v>11</v>
      </c>
      <c r="C13" s="3" t="s">
        <v>716</v>
      </c>
      <c r="D13" s="4">
        <v>45.67</v>
      </c>
      <c r="G13" s="3" t="s">
        <v>68</v>
      </c>
      <c r="H13" s="4">
        <f>SUM(D17:D28)</f>
        <v>747.8</v>
      </c>
    </row>
    <row r="14" ht="13.5" customHeight="1" spans="1:8">
      <c r="A14" s="2">
        <v>42531</v>
      </c>
      <c r="B14" s="3" t="s">
        <v>11</v>
      </c>
      <c r="C14" s="3" t="s">
        <v>608</v>
      </c>
      <c r="D14" s="4">
        <v>20</v>
      </c>
      <c r="G14" s="3" t="s">
        <v>197</v>
      </c>
      <c r="H14" s="4">
        <f>SUM(D29:D30)</f>
        <v>38</v>
      </c>
    </row>
    <row r="15" ht="13.5" customHeight="1" spans="1:8">
      <c r="A15" s="2">
        <v>42532</v>
      </c>
      <c r="B15" s="3" t="s">
        <v>11</v>
      </c>
      <c r="C15" s="3" t="s">
        <v>581</v>
      </c>
      <c r="D15" s="4">
        <v>6</v>
      </c>
      <c r="G15" s="3" t="s">
        <v>125</v>
      </c>
      <c r="H15" s="4">
        <f>SUM(D31:D33)</f>
        <v>715.5</v>
      </c>
    </row>
    <row r="16" ht="13.5" customHeight="1" spans="1:8">
      <c r="A16" s="2">
        <v>42546</v>
      </c>
      <c r="B16" s="3" t="s">
        <v>11</v>
      </c>
      <c r="C16" s="3" t="s">
        <v>581</v>
      </c>
      <c r="D16" s="4">
        <v>4.4</v>
      </c>
      <c r="G16" s="3" t="s">
        <v>644</v>
      </c>
      <c r="H16" s="4">
        <f>SUM(D34:D35)</f>
        <v>1050</v>
      </c>
    </row>
    <row r="17" ht="13.5" customHeight="1" spans="1:8">
      <c r="A17" s="2">
        <v>42524</v>
      </c>
      <c r="B17" s="3" t="s">
        <v>68</v>
      </c>
      <c r="C17" s="3" t="s">
        <v>122</v>
      </c>
      <c r="D17" s="4">
        <v>7.2</v>
      </c>
      <c r="G17" s="3" t="s">
        <v>646</v>
      </c>
      <c r="H17" s="4">
        <f>SUM(D36)</f>
        <v>450</v>
      </c>
    </row>
    <row r="18" ht="13.5" customHeight="1" spans="1:8">
      <c r="A18" s="2">
        <v>42525</v>
      </c>
      <c r="B18" s="3" t="s">
        <v>68</v>
      </c>
      <c r="C18" s="3" t="s">
        <v>20</v>
      </c>
      <c r="D18" s="4">
        <v>100.05</v>
      </c>
      <c r="G18" s="3" t="s">
        <v>163</v>
      </c>
      <c r="H18" s="4">
        <f>SUM(0)</f>
        <v>0</v>
      </c>
    </row>
    <row r="19" ht="13.5" customHeight="1" spans="1:8">
      <c r="A19" s="2">
        <v>42539</v>
      </c>
      <c r="B19" s="3" t="s">
        <v>68</v>
      </c>
      <c r="C19" s="3" t="s">
        <v>20</v>
      </c>
      <c r="D19" s="4">
        <v>127.35</v>
      </c>
      <c r="G19" s="3" t="s">
        <v>134</v>
      </c>
      <c r="H19" s="4">
        <f>SUM(D37:D43)</f>
        <v>312.632608695652</v>
      </c>
    </row>
    <row r="20" ht="13.5" customHeight="1" spans="1:8">
      <c r="A20" s="2">
        <v>42531</v>
      </c>
      <c r="B20" s="3" t="s">
        <v>68</v>
      </c>
      <c r="C20" s="3" t="s">
        <v>445</v>
      </c>
      <c r="D20" s="4">
        <v>34</v>
      </c>
      <c r="G20" s="3" t="s">
        <v>34</v>
      </c>
      <c r="H20" s="4">
        <f>SUM(D44:D45)</f>
        <v>61.05</v>
      </c>
    </row>
    <row r="21" ht="13.5" customHeight="1" spans="1:8">
      <c r="A21" s="2">
        <v>42532</v>
      </c>
      <c r="B21" s="3" t="s">
        <v>68</v>
      </c>
      <c r="C21" s="3" t="s">
        <v>20</v>
      </c>
      <c r="D21" s="4">
        <v>123.7</v>
      </c>
      <c r="G21" s="3" t="s">
        <v>36</v>
      </c>
      <c r="H21" s="4">
        <f>SUM(D46:D51)</f>
        <v>1147.9</v>
      </c>
    </row>
    <row r="22" ht="13.5" customHeight="1" spans="1:8">
      <c r="A22" s="2">
        <v>42533</v>
      </c>
      <c r="B22" s="3" t="s">
        <v>68</v>
      </c>
      <c r="C22" s="3" t="s">
        <v>218</v>
      </c>
      <c r="D22" s="4">
        <v>90.55</v>
      </c>
      <c r="G22" s="3" t="s">
        <v>39</v>
      </c>
      <c r="H22" s="4">
        <f>SUM(D52:D59)</f>
        <v>409.32</v>
      </c>
    </row>
    <row r="23" ht="13.5" customHeight="1" spans="1:8">
      <c r="A23" s="2">
        <v>42536</v>
      </c>
      <c r="B23" s="3" t="s">
        <v>68</v>
      </c>
      <c r="C23" s="3" t="s">
        <v>20</v>
      </c>
      <c r="D23" s="4">
        <v>55.35</v>
      </c>
      <c r="G23" s="3" t="s">
        <v>375</v>
      </c>
      <c r="H23" s="4">
        <f>SUM(D60:D63)</f>
        <v>411.08</v>
      </c>
    </row>
    <row r="24" ht="13.5" customHeight="1" spans="1:4">
      <c r="A24" s="2">
        <v>42532</v>
      </c>
      <c r="B24" s="3" t="s">
        <v>68</v>
      </c>
      <c r="C24" s="3" t="s">
        <v>717</v>
      </c>
      <c r="D24" s="4">
        <v>8.4</v>
      </c>
    </row>
    <row r="25" ht="13.5" customHeight="1" spans="1:4">
      <c r="A25" s="2">
        <v>42541</v>
      </c>
      <c r="B25" s="3" t="s">
        <v>68</v>
      </c>
      <c r="C25" s="3" t="s">
        <v>20</v>
      </c>
      <c r="D25" s="4">
        <v>6.2</v>
      </c>
    </row>
    <row r="26" ht="13.5" customHeight="1" spans="1:4">
      <c r="A26" s="2">
        <v>42546</v>
      </c>
      <c r="B26" s="3" t="s">
        <v>68</v>
      </c>
      <c r="C26" s="3" t="s">
        <v>20</v>
      </c>
      <c r="D26" s="4">
        <v>106.5</v>
      </c>
    </row>
    <row r="27" ht="13.5" customHeight="1" spans="1:4">
      <c r="A27" s="2">
        <v>42541</v>
      </c>
      <c r="B27" s="3" t="s">
        <v>68</v>
      </c>
      <c r="C27" s="3" t="s">
        <v>659</v>
      </c>
      <c r="D27" s="4">
        <v>9</v>
      </c>
    </row>
    <row r="28" ht="13.5" customHeight="1" spans="1:4">
      <c r="A28" s="2">
        <v>42550</v>
      </c>
      <c r="B28" s="3" t="s">
        <v>68</v>
      </c>
      <c r="C28" s="3" t="s">
        <v>20</v>
      </c>
      <c r="D28" s="4">
        <v>79.5</v>
      </c>
    </row>
    <row r="29" ht="13.5" customHeight="1" spans="1:4">
      <c r="A29" s="2">
        <v>42524</v>
      </c>
      <c r="B29" s="3" t="s">
        <v>197</v>
      </c>
      <c r="C29" s="3" t="s">
        <v>707</v>
      </c>
      <c r="D29" s="4">
        <v>28</v>
      </c>
    </row>
    <row r="30" ht="13.5" customHeight="1" spans="1:4">
      <c r="A30" s="2">
        <v>42528</v>
      </c>
      <c r="B30" s="3" t="s">
        <v>197</v>
      </c>
      <c r="C30" s="3" t="s">
        <v>707</v>
      </c>
      <c r="D30" s="4">
        <v>10</v>
      </c>
    </row>
    <row r="31" ht="13.5" customHeight="1" spans="1:4">
      <c r="A31" s="2">
        <v>42491</v>
      </c>
      <c r="B31" s="3" t="s">
        <v>125</v>
      </c>
      <c r="C31" s="3" t="s">
        <v>640</v>
      </c>
      <c r="D31" s="4">
        <v>60</v>
      </c>
    </row>
    <row r="32" ht="13.5" customHeight="1" spans="1:4">
      <c r="A32" s="2">
        <v>42491</v>
      </c>
      <c r="B32" s="3" t="s">
        <v>125</v>
      </c>
      <c r="C32" s="3" t="s">
        <v>641</v>
      </c>
      <c r="D32" s="4">
        <v>600</v>
      </c>
    </row>
    <row r="33" ht="13.5" customHeight="1" spans="1:4">
      <c r="A33" s="2">
        <v>42491</v>
      </c>
      <c r="B33" s="3" t="s">
        <v>125</v>
      </c>
      <c r="C33" s="3" t="s">
        <v>509</v>
      </c>
      <c r="D33" s="4">
        <v>55.5</v>
      </c>
    </row>
    <row r="34" ht="13.5" customHeight="1" spans="1:4">
      <c r="A34" s="2">
        <v>42491</v>
      </c>
      <c r="B34" s="3" t="s">
        <v>644</v>
      </c>
      <c r="C34" s="3" t="s">
        <v>645</v>
      </c>
      <c r="D34" s="4">
        <v>750</v>
      </c>
    </row>
    <row r="35" ht="13.5" customHeight="1" spans="1:4">
      <c r="A35" s="2">
        <v>42491</v>
      </c>
      <c r="B35" s="3" t="s">
        <v>644</v>
      </c>
      <c r="C35" s="3" t="s">
        <v>684</v>
      </c>
      <c r="D35" s="4">
        <v>300</v>
      </c>
    </row>
    <row r="36" ht="13.5" customHeight="1" spans="1:4">
      <c r="A36" s="2">
        <v>42491</v>
      </c>
      <c r="B36" s="3" t="s">
        <v>646</v>
      </c>
      <c r="C36" s="3" t="s">
        <v>647</v>
      </c>
      <c r="D36" s="4">
        <v>450</v>
      </c>
    </row>
    <row r="37" ht="13.5" customHeight="1" spans="1:4">
      <c r="A37" s="2">
        <v>42523</v>
      </c>
      <c r="B37" s="3" t="s">
        <v>204</v>
      </c>
      <c r="C37" s="3" t="s">
        <v>394</v>
      </c>
      <c r="D37" s="4">
        <v>50.6</v>
      </c>
    </row>
    <row r="38" ht="13.5" customHeight="1" spans="1:4">
      <c r="A38" s="2">
        <v>42523</v>
      </c>
      <c r="B38" s="3" t="s">
        <v>204</v>
      </c>
      <c r="C38" s="3" t="s">
        <v>144</v>
      </c>
      <c r="D38" s="4">
        <f>800/23</f>
        <v>34.7826086956522</v>
      </c>
    </row>
    <row r="39" ht="13.5" customHeight="1" spans="1:4">
      <c r="A39" s="2">
        <v>42531</v>
      </c>
      <c r="B39" s="3" t="s">
        <v>204</v>
      </c>
      <c r="C39" s="3" t="s">
        <v>718</v>
      </c>
      <c r="D39" s="4">
        <v>25</v>
      </c>
    </row>
    <row r="40" ht="13.5" customHeight="1" spans="1:4">
      <c r="A40" s="2">
        <v>42531</v>
      </c>
      <c r="B40" s="3" t="s">
        <v>204</v>
      </c>
      <c r="C40" s="3" t="s">
        <v>98</v>
      </c>
      <c r="D40" s="4">
        <v>47.15</v>
      </c>
    </row>
    <row r="41" ht="13.5" customHeight="1" spans="1:4">
      <c r="A41" s="2">
        <v>42546</v>
      </c>
      <c r="B41" s="3" t="s">
        <v>204</v>
      </c>
      <c r="C41" s="3" t="s">
        <v>719</v>
      </c>
      <c r="D41" s="4">
        <v>23.4</v>
      </c>
    </row>
    <row r="42" ht="13.5" customHeight="1" spans="1:4">
      <c r="A42" s="2">
        <v>42541</v>
      </c>
      <c r="B42" s="3" t="s">
        <v>204</v>
      </c>
      <c r="C42" s="3" t="s">
        <v>720</v>
      </c>
      <c r="D42" s="4">
        <v>22</v>
      </c>
    </row>
    <row r="43" ht="13.5" customHeight="1" spans="1:4">
      <c r="A43" s="2">
        <v>42542</v>
      </c>
      <c r="B43" s="3" t="s">
        <v>204</v>
      </c>
      <c r="C43" s="3" t="s">
        <v>78</v>
      </c>
      <c r="D43" s="4">
        <v>109.7</v>
      </c>
    </row>
    <row r="44" ht="13.5" customHeight="1" spans="1:4">
      <c r="A44" s="2">
        <v>42539</v>
      </c>
      <c r="B44" s="3" t="s">
        <v>34</v>
      </c>
      <c r="C44" s="3" t="s">
        <v>81</v>
      </c>
      <c r="D44" s="4">
        <v>30.8</v>
      </c>
    </row>
    <row r="45" ht="13.5" customHeight="1" spans="1:4">
      <c r="A45" s="2">
        <v>42551</v>
      </c>
      <c r="B45" s="3" t="s">
        <v>34</v>
      </c>
      <c r="C45" s="3" t="s">
        <v>81</v>
      </c>
      <c r="D45" s="4">
        <v>30.25</v>
      </c>
    </row>
    <row r="46" ht="13.5" customHeight="1" spans="1:4">
      <c r="A46" s="2">
        <v>42491</v>
      </c>
      <c r="B46" s="3" t="s">
        <v>36</v>
      </c>
      <c r="C46" s="3" t="s">
        <v>37</v>
      </c>
      <c r="D46" s="4">
        <v>600</v>
      </c>
    </row>
    <row r="47" ht="13.5" customHeight="1" spans="1:4">
      <c r="A47" s="2">
        <v>42491</v>
      </c>
      <c r="B47" s="3" t="s">
        <v>36</v>
      </c>
      <c r="C47" s="3" t="s">
        <v>38</v>
      </c>
      <c r="D47" s="4">
        <v>400</v>
      </c>
    </row>
    <row r="48" ht="13.5" customHeight="1" spans="1:4">
      <c r="A48" s="2">
        <v>42525</v>
      </c>
      <c r="B48" s="3" t="s">
        <v>36</v>
      </c>
      <c r="C48" s="3" t="s">
        <v>721</v>
      </c>
      <c r="D48" s="4">
        <v>66</v>
      </c>
    </row>
    <row r="49" ht="13.5" customHeight="1" spans="1:4">
      <c r="A49" s="2">
        <v>42543</v>
      </c>
      <c r="B49" s="3" t="s">
        <v>36</v>
      </c>
      <c r="C49" s="3" t="s">
        <v>722</v>
      </c>
      <c r="D49" s="4">
        <v>30</v>
      </c>
    </row>
    <row r="50" ht="13.5" customHeight="1" spans="1:4">
      <c r="A50" s="2">
        <v>42542</v>
      </c>
      <c r="B50" s="3" t="s">
        <v>36</v>
      </c>
      <c r="C50" s="3" t="s">
        <v>723</v>
      </c>
      <c r="D50" s="4">
        <v>17</v>
      </c>
    </row>
    <row r="51" ht="13.5" customHeight="1" spans="1:4">
      <c r="A51" s="2">
        <v>42542</v>
      </c>
      <c r="B51" s="3" t="s">
        <v>36</v>
      </c>
      <c r="C51" s="3" t="s">
        <v>724</v>
      </c>
      <c r="D51" s="4">
        <v>34.9</v>
      </c>
    </row>
    <row r="52" ht="13.5" customHeight="1" spans="1:4">
      <c r="A52" s="2">
        <v>42491</v>
      </c>
      <c r="B52" s="3" t="s">
        <v>39</v>
      </c>
      <c r="C52" s="3" t="s">
        <v>42</v>
      </c>
      <c r="D52" s="4">
        <v>90</v>
      </c>
    </row>
    <row r="53" ht="13.5" customHeight="1" spans="1:4">
      <c r="A53" s="2">
        <v>42524</v>
      </c>
      <c r="B53" s="3" t="s">
        <v>39</v>
      </c>
      <c r="C53" s="3" t="s">
        <v>83</v>
      </c>
      <c r="D53" s="4">
        <v>70.17</v>
      </c>
    </row>
    <row r="54" ht="13.5" customHeight="1" spans="1:4">
      <c r="A54" s="2">
        <v>42532</v>
      </c>
      <c r="B54" s="3" t="s">
        <v>39</v>
      </c>
      <c r="C54" s="3" t="s">
        <v>725</v>
      </c>
      <c r="D54" s="4">
        <v>50</v>
      </c>
    </row>
    <row r="55" ht="13.5" customHeight="1" spans="1:4">
      <c r="A55" s="2">
        <v>42538</v>
      </c>
      <c r="B55" s="3" t="s">
        <v>39</v>
      </c>
      <c r="C55" s="3" t="s">
        <v>362</v>
      </c>
      <c r="D55" s="4">
        <v>10.4</v>
      </c>
    </row>
    <row r="56" ht="13.5" customHeight="1" spans="1:4">
      <c r="A56" s="2">
        <v>42535</v>
      </c>
      <c r="B56" s="3" t="s">
        <v>39</v>
      </c>
      <c r="C56" s="3" t="s">
        <v>83</v>
      </c>
      <c r="D56" s="4">
        <v>61.85</v>
      </c>
    </row>
    <row r="57" ht="13.5" customHeight="1" spans="1:4">
      <c r="A57" s="2">
        <v>42538</v>
      </c>
      <c r="B57" s="3" t="s">
        <v>39</v>
      </c>
      <c r="C57" s="3" t="s">
        <v>140</v>
      </c>
      <c r="D57" s="4">
        <v>50</v>
      </c>
    </row>
    <row r="58" ht="13.5" customHeight="1" spans="1:4">
      <c r="A58" s="2">
        <v>42545</v>
      </c>
      <c r="B58" s="3" t="s">
        <v>39</v>
      </c>
      <c r="C58" s="3" t="s">
        <v>362</v>
      </c>
      <c r="D58" s="4">
        <v>10.05</v>
      </c>
    </row>
    <row r="59" ht="13.5" customHeight="1" spans="1:4">
      <c r="A59" s="2">
        <v>42547</v>
      </c>
      <c r="B59" s="3" t="s">
        <v>39</v>
      </c>
      <c r="C59" s="3" t="s">
        <v>83</v>
      </c>
      <c r="D59" s="4">
        <v>66.85</v>
      </c>
    </row>
    <row r="60" ht="13.5" customHeight="1" spans="1:4">
      <c r="A60" s="2">
        <v>42528</v>
      </c>
      <c r="B60" s="3" t="s">
        <v>375</v>
      </c>
      <c r="C60" s="3" t="s">
        <v>726</v>
      </c>
      <c r="D60" s="4">
        <v>117.08</v>
      </c>
    </row>
    <row r="61" ht="13.5" customHeight="1" spans="1:4">
      <c r="A61" s="2">
        <v>42539</v>
      </c>
      <c r="B61" s="3" t="s">
        <v>375</v>
      </c>
      <c r="C61" s="3" t="s">
        <v>726</v>
      </c>
      <c r="D61" s="4">
        <v>44</v>
      </c>
    </row>
    <row r="62" ht="13.5" customHeight="1" spans="1:4">
      <c r="A62" s="2">
        <v>42265</v>
      </c>
      <c r="B62" s="3" t="s">
        <v>375</v>
      </c>
      <c r="C62" s="3" t="s">
        <v>547</v>
      </c>
      <c r="D62" s="4">
        <v>200</v>
      </c>
    </row>
    <row r="63" ht="13.5" customHeight="1" spans="1:4">
      <c r="A63" s="2">
        <v>42268</v>
      </c>
      <c r="B63" s="3" t="s">
        <v>375</v>
      </c>
      <c r="C63" s="3" t="s">
        <v>550</v>
      </c>
      <c r="D63" s="4">
        <v>50</v>
      </c>
    </row>
    <row r="64" ht="13.5" customHeight="1" spans="1:4">
      <c r="A64" s="2"/>
      <c r="D64" s="4"/>
    </row>
    <row r="65" ht="13.5" customHeight="1" spans="1:4">
      <c r="A65" s="2"/>
      <c r="D65" s="4"/>
    </row>
    <row r="66" ht="13.5" customHeight="1" spans="1:4">
      <c r="A66" s="2"/>
      <c r="D66" s="4"/>
    </row>
    <row r="67" ht="13.5" customHeight="1" spans="1:4">
      <c r="A67" s="2"/>
      <c r="D67" s="4"/>
    </row>
    <row r="68" ht="13.5" customHeight="1" spans="1:4">
      <c r="A68" s="2"/>
      <c r="D68" s="4"/>
    </row>
    <row r="69" ht="13.5" customHeight="1" spans="1:4">
      <c r="A69" s="2"/>
      <c r="D69" s="4"/>
    </row>
    <row r="70" ht="13.5" customHeight="1" spans="1:4">
      <c r="A70" s="2"/>
      <c r="D70" s="4"/>
    </row>
    <row r="71" ht="13.5" customHeight="1" spans="1:4">
      <c r="A71" s="2"/>
      <c r="D71" s="4"/>
    </row>
    <row r="72" ht="13.5" customHeight="1" spans="1:4">
      <c r="A72" s="2"/>
      <c r="D72" s="4"/>
    </row>
    <row r="73" ht="13.5" customHeight="1" spans="1:4">
      <c r="A73" s="2"/>
      <c r="D73" s="4"/>
    </row>
    <row r="74" ht="13.5" customHeight="1" spans="1:4">
      <c r="A74" s="2"/>
      <c r="D74" s="4"/>
    </row>
    <row r="75" ht="13.5" customHeight="1" spans="1:4">
      <c r="A75" s="2"/>
      <c r="D75" s="4"/>
    </row>
    <row r="76" ht="13.5" customHeight="1" spans="1:4">
      <c r="A76" s="2"/>
      <c r="D76" s="4"/>
    </row>
    <row r="77" ht="13.5" customHeight="1" spans="1:4">
      <c r="A77" s="2"/>
      <c r="D77" s="4"/>
    </row>
    <row r="78" ht="13.5" customHeight="1" spans="1:4">
      <c r="A78" s="2"/>
      <c r="D78" s="4"/>
    </row>
    <row r="79" ht="13.5" customHeight="1" spans="1:4">
      <c r="A79" s="2"/>
      <c r="D79" s="4"/>
    </row>
    <row r="80" ht="13.5" customHeight="1" spans="1:4">
      <c r="A80" s="2"/>
      <c r="D80" s="4"/>
    </row>
    <row r="81" ht="13.5" customHeight="1" spans="1:4">
      <c r="A81" s="2"/>
      <c r="D81" s="4"/>
    </row>
    <row r="82" ht="13.5" customHeight="1" spans="1:4">
      <c r="A82" s="2"/>
      <c r="D82" s="4"/>
    </row>
    <row r="83" ht="13.5" customHeight="1" spans="1:4">
      <c r="A83" s="2"/>
      <c r="D83" s="4"/>
    </row>
    <row r="84" ht="13.5" customHeight="1" spans="1:4">
      <c r="A84" s="2"/>
      <c r="D84" s="4"/>
    </row>
    <row r="85" ht="13.5" customHeight="1" spans="1:4">
      <c r="A85" s="2"/>
      <c r="D85" s="4"/>
    </row>
    <row r="86" ht="13.5" customHeight="1" spans="1:4">
      <c r="A86" s="2"/>
      <c r="D86" s="4"/>
    </row>
    <row r="87" ht="13.5" customHeight="1" spans="1:4">
      <c r="A87" s="2"/>
      <c r="D87" s="4"/>
    </row>
    <row r="88" ht="13.5" customHeight="1" spans="1:4">
      <c r="A88" s="2"/>
      <c r="D88" s="4"/>
    </row>
    <row r="89" ht="13.5" customHeight="1" spans="1:4">
      <c r="A89" s="2"/>
      <c r="D89" s="4"/>
    </row>
    <row r="90" ht="13.5" customHeight="1" spans="1:4">
      <c r="A90" s="2"/>
      <c r="D90" s="4"/>
    </row>
    <row r="91" ht="13.5" customHeight="1" spans="1:4">
      <c r="A91" s="21"/>
      <c r="D91" s="4">
        <f>SUM(D2:D89)</f>
        <v>6838.35260869565</v>
      </c>
    </row>
    <row r="92" ht="13.5" customHeight="1" spans="1:1">
      <c r="A92" s="21"/>
    </row>
    <row r="93" ht="13.5" customHeight="1" spans="1:1">
      <c r="A93" s="21"/>
    </row>
    <row r="94" ht="13.5" customHeight="1" spans="1:1">
      <c r="A94" s="21"/>
    </row>
    <row r="95" ht="13.5" customHeight="1" spans="1:1">
      <c r="A95" s="21"/>
    </row>
    <row r="96" ht="13.5" customHeight="1" spans="1:1">
      <c r="A96" s="21"/>
    </row>
    <row r="97" ht="13.5" customHeight="1" spans="1:1">
      <c r="A97" s="21"/>
    </row>
    <row r="98" ht="13.5" customHeight="1" spans="1:1">
      <c r="A98" s="21"/>
    </row>
    <row r="99" ht="13.5" customHeight="1" spans="1:1">
      <c r="A99" s="21"/>
    </row>
    <row r="100" ht="13.5" customHeight="1" spans="1:1">
      <c r="A100" s="21"/>
    </row>
    <row r="101" ht="13.5" customHeight="1" spans="1:1">
      <c r="A101" s="21"/>
    </row>
    <row r="102" ht="13.5" customHeight="1" spans="1:1">
      <c r="A102" s="21"/>
    </row>
    <row r="103" ht="13.5" customHeight="1" spans="1:1">
      <c r="A103" s="21"/>
    </row>
    <row r="104" ht="13.5" customHeight="1" spans="1:1">
      <c r="A104" s="21"/>
    </row>
    <row r="105" ht="13.5" customHeight="1" spans="1:1">
      <c r="A105" s="21"/>
    </row>
    <row r="106" ht="13.5" customHeight="1" spans="1:1">
      <c r="A106" s="21"/>
    </row>
    <row r="107" ht="13.5" customHeight="1" spans="1:1">
      <c r="A107" s="21"/>
    </row>
    <row r="108" ht="13.5" customHeight="1" spans="1:1">
      <c r="A108" s="21"/>
    </row>
    <row r="109" ht="13.5" customHeight="1" spans="1:1">
      <c r="A109" s="21"/>
    </row>
    <row r="110" ht="13.5" customHeight="1" spans="1:1">
      <c r="A110" s="21"/>
    </row>
    <row r="111" ht="13.5" customHeight="1" spans="1:1">
      <c r="A111" s="21"/>
    </row>
    <row r="112" ht="13.5" customHeight="1" spans="1:1">
      <c r="A112" s="21"/>
    </row>
    <row r="113" ht="13.5" customHeight="1" spans="1:1">
      <c r="A113" s="21"/>
    </row>
    <row r="114" ht="13.5" customHeight="1" spans="1:1">
      <c r="A114" s="21"/>
    </row>
    <row r="115" ht="13.5" customHeight="1" spans="1:1">
      <c r="A115" s="21"/>
    </row>
    <row r="116" ht="13.5" customHeight="1" spans="1:1">
      <c r="A116" s="21"/>
    </row>
    <row r="117" ht="13.5" customHeight="1" spans="1:1">
      <c r="A117" s="21"/>
    </row>
    <row r="118" ht="13.5" customHeight="1" spans="1:1">
      <c r="A118" s="21"/>
    </row>
    <row r="119" ht="13.5" customHeight="1" spans="1:1">
      <c r="A119" s="21"/>
    </row>
    <row r="120" ht="13.5" customHeight="1" spans="1:1">
      <c r="A120" s="21"/>
    </row>
    <row r="121" ht="13.5" customHeight="1" spans="1:1">
      <c r="A121" s="21"/>
    </row>
    <row r="122" ht="13.5" customHeight="1" spans="1:1">
      <c r="A122" s="21"/>
    </row>
    <row r="123" ht="13.5" customHeight="1" spans="1:1">
      <c r="A123" s="21"/>
    </row>
    <row r="124" ht="13.5" customHeight="1" spans="1:1">
      <c r="A124" s="21"/>
    </row>
    <row r="125" ht="13.5" customHeight="1" spans="1:1">
      <c r="A125" s="21"/>
    </row>
    <row r="126" ht="13.5" customHeight="1" spans="1:1">
      <c r="A126" s="21"/>
    </row>
    <row r="127" ht="13.5" customHeight="1" spans="1:1">
      <c r="A127" s="21"/>
    </row>
    <row r="128" ht="13.5" customHeight="1" spans="1:1">
      <c r="A128" s="21"/>
    </row>
    <row r="129" ht="13.5" customHeight="1" spans="1:1">
      <c r="A129" s="21"/>
    </row>
    <row r="130" ht="13.5" customHeight="1" spans="1:1">
      <c r="A130" s="21"/>
    </row>
    <row r="131" ht="13.5" customHeight="1" spans="1:1">
      <c r="A131" s="21"/>
    </row>
    <row r="132" ht="13.5" customHeight="1" spans="1:1">
      <c r="A132" s="21"/>
    </row>
    <row r="133" ht="13.5" customHeight="1" spans="1:1">
      <c r="A133" s="21"/>
    </row>
    <row r="134" ht="13.5" customHeight="1" spans="1:1">
      <c r="A134" s="21"/>
    </row>
    <row r="135" ht="13.5" customHeight="1" spans="1:1">
      <c r="A135" s="21"/>
    </row>
    <row r="136" ht="13.5" customHeight="1" spans="1:1">
      <c r="A136" s="21"/>
    </row>
    <row r="137" ht="13.5" customHeight="1" spans="1:1">
      <c r="A137" s="21"/>
    </row>
    <row r="138" ht="13.5" customHeight="1" spans="1:1">
      <c r="A138" s="21"/>
    </row>
    <row r="139" ht="13.5" customHeight="1" spans="1:1">
      <c r="A139" s="21"/>
    </row>
    <row r="140" ht="13.5" customHeight="1" spans="1:1">
      <c r="A140" s="21"/>
    </row>
    <row r="141" ht="13.5" customHeight="1" spans="1:1">
      <c r="A141" s="21"/>
    </row>
    <row r="142" ht="13.5" customHeight="1" spans="1:1">
      <c r="A142" s="21"/>
    </row>
    <row r="143" ht="13.5" customHeight="1" spans="1:1">
      <c r="A143" s="21"/>
    </row>
    <row r="144" ht="13.5" customHeight="1" spans="1:1">
      <c r="A144" s="21"/>
    </row>
    <row r="145" ht="13.5" customHeight="1" spans="1:1">
      <c r="A145" s="21"/>
    </row>
    <row r="146" ht="13.5" customHeight="1" spans="1:1">
      <c r="A146" s="21"/>
    </row>
    <row r="147" ht="13.5" customHeight="1" spans="1:1">
      <c r="A147" s="21"/>
    </row>
    <row r="148" ht="13.5" customHeight="1" spans="1:1">
      <c r="A148" s="21"/>
    </row>
    <row r="149" ht="13.5" customHeight="1" spans="1:1">
      <c r="A149" s="21"/>
    </row>
    <row r="150" ht="13.5" customHeight="1" spans="1:1">
      <c r="A150" s="21"/>
    </row>
    <row r="151" ht="13.5" customHeight="1" spans="1:1">
      <c r="A151" s="21"/>
    </row>
    <row r="152" ht="13.5" customHeight="1" spans="1:1">
      <c r="A152" s="21"/>
    </row>
    <row r="153" ht="13.5" customHeight="1" spans="1:1">
      <c r="A153" s="21"/>
    </row>
    <row r="154" ht="13.5" customHeight="1" spans="1:1">
      <c r="A154" s="21"/>
    </row>
    <row r="155" ht="13.5" customHeight="1" spans="1:1">
      <c r="A155" s="21"/>
    </row>
    <row r="156" ht="13.5" customHeight="1" spans="1:1">
      <c r="A156" s="21"/>
    </row>
    <row r="157" ht="13.5" customHeight="1" spans="1:1">
      <c r="A157" s="21"/>
    </row>
    <row r="158" ht="13.5" customHeight="1" spans="1:1">
      <c r="A158" s="21"/>
    </row>
    <row r="159" ht="13.5" customHeight="1" spans="1:1">
      <c r="A159" s="21"/>
    </row>
    <row r="160" ht="13.5" customHeight="1" spans="1:1">
      <c r="A160" s="21"/>
    </row>
    <row r="161" ht="13.5" customHeight="1" spans="1:1">
      <c r="A161" s="21"/>
    </row>
    <row r="162" ht="13.5" customHeight="1" spans="1:1">
      <c r="A162" s="21"/>
    </row>
    <row r="163" ht="13.5" customHeight="1" spans="1:1">
      <c r="A163" s="21"/>
    </row>
    <row r="164" ht="13.5" customHeight="1" spans="1:1">
      <c r="A164" s="21"/>
    </row>
    <row r="165" ht="13.5" customHeight="1" spans="1:1">
      <c r="A165" s="21"/>
    </row>
    <row r="166" ht="13.5" customHeight="1" spans="1:1">
      <c r="A166" s="21"/>
    </row>
    <row r="167" ht="13.5" customHeight="1" spans="1:1">
      <c r="A167" s="21"/>
    </row>
    <row r="168" ht="13.5" customHeight="1" spans="1:1">
      <c r="A168" s="21"/>
    </row>
    <row r="169" ht="13.5" customHeight="1" spans="1:1">
      <c r="A169" s="21"/>
    </row>
    <row r="170" ht="13.5" customHeight="1" spans="1:1">
      <c r="A170" s="21"/>
    </row>
    <row r="171" ht="13.5" customHeight="1" spans="1:1">
      <c r="A171" s="21"/>
    </row>
    <row r="172" ht="13.5" customHeight="1" spans="1:1">
      <c r="A172" s="21"/>
    </row>
    <row r="173" ht="13.5" customHeight="1" spans="1:1">
      <c r="A173" s="21"/>
    </row>
    <row r="174" ht="13.5" customHeight="1" spans="1:1">
      <c r="A174" s="21"/>
    </row>
    <row r="175" ht="13.5" customHeight="1" spans="1:1">
      <c r="A175" s="21"/>
    </row>
    <row r="176" ht="13.5" customHeight="1" spans="1:1">
      <c r="A176" s="21"/>
    </row>
    <row r="177" ht="13.5" customHeight="1" spans="1:1">
      <c r="A177" s="21"/>
    </row>
    <row r="178" ht="13.5" customHeight="1" spans="1:1">
      <c r="A178" s="21"/>
    </row>
    <row r="179" ht="13.5" customHeight="1" spans="1:1">
      <c r="A179" s="21"/>
    </row>
    <row r="180" ht="13.5" customHeight="1" spans="1:1">
      <c r="A180" s="21"/>
    </row>
    <row r="181" ht="13.5" customHeight="1" spans="1:1">
      <c r="A181" s="21"/>
    </row>
    <row r="182" ht="13.5" customHeight="1" spans="1:1">
      <c r="A182" s="21"/>
    </row>
    <row r="183" ht="13.5" customHeight="1" spans="1:1">
      <c r="A183" s="21"/>
    </row>
    <row r="184" ht="13.5" customHeight="1" spans="1:1">
      <c r="A184" s="21"/>
    </row>
    <row r="185" ht="13.5" customHeight="1" spans="1:1">
      <c r="A185" s="21"/>
    </row>
    <row r="186" ht="13.5" customHeight="1" spans="1:1">
      <c r="A186" s="21"/>
    </row>
    <row r="187" ht="13.5" customHeight="1" spans="1:1">
      <c r="A187" s="21"/>
    </row>
    <row r="188" ht="13.5" customHeight="1" spans="1:1">
      <c r="A188" s="21"/>
    </row>
    <row r="189" ht="13.5" customHeight="1" spans="1:1">
      <c r="A189" s="21"/>
    </row>
    <row r="190" ht="13.5" customHeight="1" spans="1:1">
      <c r="A190" s="21"/>
    </row>
    <row r="191" ht="13.5" customHeight="1" spans="1:1">
      <c r="A191" s="21"/>
    </row>
    <row r="192" ht="13.5" customHeight="1" spans="1:1">
      <c r="A192" s="21"/>
    </row>
    <row r="193" ht="13.5" customHeight="1" spans="1:1">
      <c r="A193" s="21"/>
    </row>
    <row r="194" ht="13.5" customHeight="1" spans="1:1">
      <c r="A194" s="21"/>
    </row>
    <row r="195" ht="13.5" customHeight="1" spans="1:1">
      <c r="A195" s="21"/>
    </row>
    <row r="196" ht="13.5" customHeight="1" spans="1:1">
      <c r="A196" s="21"/>
    </row>
    <row r="197" ht="13.5" customHeight="1" spans="1:1">
      <c r="A197" s="21"/>
    </row>
    <row r="198" ht="13.5" customHeight="1" spans="1:1">
      <c r="A198" s="21"/>
    </row>
    <row r="199" ht="13.5" customHeight="1" spans="1:1">
      <c r="A199" s="21"/>
    </row>
    <row r="200" ht="13.5" customHeight="1" spans="1:1">
      <c r="A200" s="21"/>
    </row>
    <row r="201" ht="13.5" customHeight="1" spans="1:1">
      <c r="A201" s="21"/>
    </row>
    <row r="202" ht="13.5" customHeight="1" spans="1:1">
      <c r="A202" s="21"/>
    </row>
    <row r="203" ht="13.5" customHeight="1" spans="1:1">
      <c r="A203" s="21"/>
    </row>
    <row r="204" ht="13.5" customHeight="1" spans="1:1">
      <c r="A204" s="21"/>
    </row>
    <row r="205" ht="13.5" customHeight="1" spans="1:1">
      <c r="A205" s="21"/>
    </row>
    <row r="206" ht="13.5" customHeight="1" spans="1:1">
      <c r="A206" s="21"/>
    </row>
    <row r="207" ht="13.5" customHeight="1" spans="1:1">
      <c r="A207" s="21"/>
    </row>
    <row r="208" ht="13.5" customHeight="1" spans="1:1">
      <c r="A208" s="21"/>
    </row>
    <row r="209" ht="13.5" customHeight="1" spans="1:1">
      <c r="A209" s="21"/>
    </row>
    <row r="210" ht="13.5" customHeight="1" spans="1:1">
      <c r="A210" s="21"/>
    </row>
    <row r="211" ht="13.5" customHeight="1" spans="1:1">
      <c r="A211" s="21"/>
    </row>
    <row r="212" ht="13.5" customHeight="1" spans="1:1">
      <c r="A212" s="21"/>
    </row>
    <row r="213" ht="13.5" customHeight="1" spans="1:1">
      <c r="A213" s="21"/>
    </row>
    <row r="214" ht="13.5" customHeight="1" spans="1:1">
      <c r="A214" s="21"/>
    </row>
    <row r="215" ht="13.5" customHeight="1" spans="1:1">
      <c r="A215" s="21"/>
    </row>
    <row r="216" ht="13.5" customHeight="1" spans="1:1">
      <c r="A216" s="21"/>
    </row>
    <row r="217" ht="13.5" customHeight="1" spans="1:1">
      <c r="A217" s="21"/>
    </row>
    <row r="218" ht="13.5" customHeight="1" spans="1:1">
      <c r="A218" s="21"/>
    </row>
    <row r="219" ht="13.5" customHeight="1" spans="1:1">
      <c r="A219" s="21"/>
    </row>
    <row r="220" ht="13.5" customHeight="1" spans="1:1">
      <c r="A220" s="21"/>
    </row>
    <row r="221" ht="13.5" customHeight="1" spans="1:1">
      <c r="A221" s="21"/>
    </row>
    <row r="222" ht="13.5" customHeight="1" spans="1:1">
      <c r="A222" s="21"/>
    </row>
    <row r="223" ht="13.5" customHeight="1" spans="1:1">
      <c r="A223" s="21"/>
    </row>
    <row r="224" ht="13.5" customHeight="1" spans="1:1">
      <c r="A224" s="21"/>
    </row>
    <row r="225" ht="13.5" customHeight="1" spans="1:1">
      <c r="A225" s="21"/>
    </row>
    <row r="226" ht="13.5" customHeight="1" spans="1:1">
      <c r="A226" s="21"/>
    </row>
    <row r="227" ht="13.5" customHeight="1" spans="1:1">
      <c r="A227" s="21"/>
    </row>
    <row r="228" ht="13.5" customHeight="1" spans="1:1">
      <c r="A228" s="21"/>
    </row>
    <row r="229" ht="13.5" customHeight="1" spans="1:1">
      <c r="A229" s="21"/>
    </row>
    <row r="230" ht="13.5" customHeight="1" spans="1:1">
      <c r="A230" s="21"/>
    </row>
    <row r="231" ht="13.5" customHeight="1" spans="1:1">
      <c r="A231" s="21"/>
    </row>
    <row r="232" ht="13.5" customHeight="1" spans="1:1">
      <c r="A232" s="21"/>
    </row>
    <row r="233" ht="13.5" customHeight="1" spans="1:1">
      <c r="A233" s="21"/>
    </row>
    <row r="234" ht="13.5" customHeight="1" spans="1:1">
      <c r="A234" s="21"/>
    </row>
    <row r="235" ht="13.5" customHeight="1" spans="1:1">
      <c r="A235" s="21"/>
    </row>
    <row r="236" ht="13.5" customHeight="1" spans="1:1">
      <c r="A236" s="21"/>
    </row>
    <row r="237" ht="13.5" customHeight="1" spans="1:1">
      <c r="A237" s="21"/>
    </row>
    <row r="238" ht="13.5" customHeight="1" spans="1:1">
      <c r="A238" s="21"/>
    </row>
    <row r="239" ht="13.5" customHeight="1" spans="1:1">
      <c r="A239" s="21"/>
    </row>
    <row r="240" ht="13.5" customHeight="1" spans="1:1">
      <c r="A240" s="21"/>
    </row>
    <row r="241" ht="13.5" customHeight="1" spans="1:1">
      <c r="A241" s="21"/>
    </row>
    <row r="242" ht="13.5" customHeight="1" spans="1:1">
      <c r="A242" s="21"/>
    </row>
    <row r="243" ht="13.5" customHeight="1" spans="1:1">
      <c r="A243" s="21"/>
    </row>
    <row r="244" ht="13.5" customHeight="1" spans="1:1">
      <c r="A244" s="21"/>
    </row>
    <row r="245" ht="13.5" customHeight="1" spans="1:1">
      <c r="A245" s="21"/>
    </row>
    <row r="246" ht="13.5" customHeight="1" spans="1:1">
      <c r="A246" s="21"/>
    </row>
    <row r="247" ht="13.5" customHeight="1" spans="1:1">
      <c r="A247" s="21"/>
    </row>
    <row r="248" ht="13.5" customHeight="1" spans="1:1">
      <c r="A248" s="21"/>
    </row>
    <row r="249" ht="13.5" customHeight="1" spans="1:1">
      <c r="A249" s="21"/>
    </row>
    <row r="250" ht="13.5" customHeight="1" spans="1:1">
      <c r="A250" s="21"/>
    </row>
    <row r="251" ht="13.5" customHeight="1" spans="1:1">
      <c r="A251" s="21"/>
    </row>
    <row r="252" ht="13.5" customHeight="1" spans="1:1">
      <c r="A252" s="21"/>
    </row>
    <row r="253" ht="13.5" customHeight="1" spans="1:1">
      <c r="A253" s="21"/>
    </row>
    <row r="254" ht="13.5" customHeight="1" spans="1:1">
      <c r="A254" s="21"/>
    </row>
    <row r="255" ht="13.5" customHeight="1" spans="1:1">
      <c r="A255" s="21"/>
    </row>
    <row r="256" ht="13.5" customHeight="1" spans="1:1">
      <c r="A256" s="21"/>
    </row>
    <row r="257" ht="13.5" customHeight="1" spans="1:1">
      <c r="A257" s="21"/>
    </row>
    <row r="258" ht="13.5" customHeight="1" spans="1:1">
      <c r="A258" s="21"/>
    </row>
    <row r="259" ht="13.5" customHeight="1" spans="1:1">
      <c r="A259" s="21"/>
    </row>
    <row r="260" ht="13.5" customHeight="1" spans="1:1">
      <c r="A260" s="21"/>
    </row>
    <row r="261" ht="13.5" customHeight="1" spans="1:1">
      <c r="A261" s="21"/>
    </row>
    <row r="262" ht="13.5" customHeight="1" spans="1:1">
      <c r="A262" s="21"/>
    </row>
    <row r="263" ht="13.5" customHeight="1" spans="1:1">
      <c r="A263" s="21"/>
    </row>
    <row r="264" ht="13.5" customHeight="1" spans="1:1">
      <c r="A264" s="21"/>
    </row>
    <row r="265" ht="13.5" customHeight="1" spans="1:1">
      <c r="A265" s="21"/>
    </row>
    <row r="266" ht="13.5" customHeight="1" spans="1:1">
      <c r="A266" s="21"/>
    </row>
    <row r="267" ht="13.5" customHeight="1" spans="1:1">
      <c r="A267" s="21"/>
    </row>
    <row r="268" ht="13.5" customHeight="1" spans="1:1">
      <c r="A268" s="21"/>
    </row>
    <row r="269" ht="13.5" customHeight="1" spans="1:1">
      <c r="A269" s="21"/>
    </row>
    <row r="270" ht="13.5" customHeight="1" spans="1:1">
      <c r="A270" s="21"/>
    </row>
    <row r="271" ht="13.5" customHeight="1" spans="1:1">
      <c r="A271" s="21"/>
    </row>
    <row r="272" ht="13.5" customHeight="1" spans="1:1">
      <c r="A272" s="21"/>
    </row>
    <row r="273" ht="13.5" customHeight="1" spans="1:1">
      <c r="A273" s="21"/>
    </row>
    <row r="274" ht="13.5" customHeight="1" spans="1:1">
      <c r="A274" s="21"/>
    </row>
    <row r="275" ht="13.5" customHeight="1" spans="1:1">
      <c r="A275" s="21"/>
    </row>
    <row r="276" ht="13.5" customHeight="1" spans="1:1">
      <c r="A276" s="21"/>
    </row>
    <row r="277" ht="13.5" customHeight="1" spans="1:1">
      <c r="A277" s="21"/>
    </row>
    <row r="278" ht="13.5" customHeight="1" spans="1:1">
      <c r="A278" s="21"/>
    </row>
    <row r="279" ht="13.5" customHeight="1" spans="1:1">
      <c r="A279" s="21"/>
    </row>
    <row r="280" ht="13.5" customHeight="1" spans="1:1">
      <c r="A280" s="21"/>
    </row>
    <row r="281" ht="13.5" customHeight="1" spans="1:1">
      <c r="A281" s="21"/>
    </row>
    <row r="282" ht="13.5" customHeight="1" spans="1:1">
      <c r="A282" s="21"/>
    </row>
    <row r="283" ht="13.5" customHeight="1" spans="1:1">
      <c r="A283" s="21"/>
    </row>
    <row r="284" ht="13.5" customHeight="1" spans="1:1">
      <c r="A284" s="21"/>
    </row>
    <row r="285" ht="13.5" customHeight="1" spans="1:1">
      <c r="A285" s="21"/>
    </row>
    <row r="286" ht="13.5" customHeight="1" spans="1:1">
      <c r="A286" s="21"/>
    </row>
    <row r="287" ht="13.5" customHeight="1" spans="1:1">
      <c r="A287" s="21"/>
    </row>
    <row r="288" ht="13.5" customHeight="1" spans="1:1">
      <c r="A288" s="21"/>
    </row>
    <row r="289" ht="13.5" customHeight="1" spans="1:1">
      <c r="A289" s="21"/>
    </row>
    <row r="290" ht="13.5" customHeight="1" spans="1:1">
      <c r="A290" s="21"/>
    </row>
    <row r="291" ht="13.5" customHeight="1" spans="1:1">
      <c r="A291" s="21"/>
    </row>
    <row r="292" ht="13.5" customHeight="1" spans="1:1">
      <c r="A292" s="21"/>
    </row>
    <row r="293" ht="13.5" customHeight="1" spans="1:1">
      <c r="A293" s="21"/>
    </row>
    <row r="294" ht="13.5" customHeight="1" spans="1:1">
      <c r="A294" s="21"/>
    </row>
    <row r="295" ht="13.5" customHeight="1" spans="1:1">
      <c r="A295" s="21"/>
    </row>
    <row r="296" ht="13.5" customHeight="1" spans="1:1">
      <c r="A296" s="21"/>
    </row>
    <row r="297" ht="13.5" customHeight="1" spans="1:1">
      <c r="A297" s="21"/>
    </row>
    <row r="298" ht="13.5" customHeight="1" spans="1:1">
      <c r="A298" s="21"/>
    </row>
    <row r="299" ht="13.5" customHeight="1" spans="1:1">
      <c r="A299" s="21"/>
    </row>
    <row r="300" ht="13.5" customHeight="1" spans="1:1">
      <c r="A300" s="21"/>
    </row>
    <row r="301" ht="13.5" customHeight="1" spans="1:1">
      <c r="A301" s="21"/>
    </row>
    <row r="302" ht="13.5" customHeight="1" spans="1:1">
      <c r="A302" s="21"/>
    </row>
    <row r="303" ht="13.5" customHeight="1" spans="1:1">
      <c r="A303" s="21"/>
    </row>
    <row r="304" ht="13.5" customHeight="1" spans="1:1">
      <c r="A304" s="21"/>
    </row>
    <row r="305" ht="13.5" customHeight="1" spans="1:1">
      <c r="A305" s="21"/>
    </row>
    <row r="306" ht="13.5" customHeight="1" spans="1:1">
      <c r="A306" s="21"/>
    </row>
    <row r="307" ht="13.5" customHeight="1" spans="1:1">
      <c r="A307" s="21"/>
    </row>
    <row r="308" ht="13.5" customHeight="1" spans="1:1">
      <c r="A308" s="21"/>
    </row>
    <row r="309" ht="13.5" customHeight="1" spans="1:1">
      <c r="A309" s="21"/>
    </row>
    <row r="310" ht="13.5" customHeight="1" spans="1:1">
      <c r="A310" s="21"/>
    </row>
    <row r="311" ht="13.5" customHeight="1" spans="1:1">
      <c r="A311" s="21"/>
    </row>
    <row r="312" ht="13.5" customHeight="1" spans="1:1">
      <c r="A312" s="21"/>
    </row>
    <row r="313" ht="13.5" customHeight="1" spans="1:1">
      <c r="A313" s="21"/>
    </row>
    <row r="314" ht="13.5" customHeight="1" spans="1:1">
      <c r="A314" s="21"/>
    </row>
    <row r="315" ht="13.5" customHeight="1" spans="1:1">
      <c r="A315" s="21"/>
    </row>
    <row r="316" ht="13.5" customHeight="1" spans="1:1">
      <c r="A316" s="21"/>
    </row>
    <row r="317" ht="13.5" customHeight="1" spans="1:1">
      <c r="A317" s="21"/>
    </row>
    <row r="318" ht="13.5" customHeight="1" spans="1:1">
      <c r="A318" s="21"/>
    </row>
    <row r="319" ht="13.5" customHeight="1" spans="1:1">
      <c r="A319" s="21"/>
    </row>
    <row r="320" ht="13.5" customHeight="1" spans="1:1">
      <c r="A320" s="21"/>
    </row>
    <row r="321" ht="13.5" customHeight="1" spans="1:1">
      <c r="A321" s="21"/>
    </row>
    <row r="322" ht="13.5" customHeight="1" spans="1:1">
      <c r="A322" s="21"/>
    </row>
    <row r="323" ht="13.5" customHeight="1" spans="1:1">
      <c r="A323" s="21"/>
    </row>
    <row r="324" ht="13.5" customHeight="1" spans="1:1">
      <c r="A324" s="21"/>
    </row>
    <row r="325" ht="13.5" customHeight="1" spans="1:1">
      <c r="A325" s="21"/>
    </row>
    <row r="326" ht="13.5" customHeight="1" spans="1:1">
      <c r="A326" s="21"/>
    </row>
    <row r="327" ht="13.5" customHeight="1" spans="1:1">
      <c r="A327" s="21"/>
    </row>
    <row r="328" ht="13.5" customHeight="1" spans="1:1">
      <c r="A328" s="21"/>
    </row>
    <row r="329" ht="13.5" customHeight="1" spans="1:1">
      <c r="A329" s="21"/>
    </row>
    <row r="330" ht="13.5" customHeight="1" spans="1:1">
      <c r="A330" s="21"/>
    </row>
    <row r="331" ht="13.5" customHeight="1" spans="1:1">
      <c r="A331" s="21"/>
    </row>
    <row r="332" ht="13.5" customHeight="1" spans="1:1">
      <c r="A332" s="21"/>
    </row>
    <row r="333" ht="13.5" customHeight="1" spans="1:1">
      <c r="A333" s="21"/>
    </row>
    <row r="334" ht="13.5" customHeight="1" spans="1:1">
      <c r="A334" s="21"/>
    </row>
    <row r="335" ht="13.5" customHeight="1" spans="1:1">
      <c r="A335" s="21"/>
    </row>
    <row r="336" ht="13.5" customHeight="1" spans="1:1">
      <c r="A336" s="21"/>
    </row>
    <row r="337" ht="13.5" customHeight="1" spans="1:1">
      <c r="A337" s="21"/>
    </row>
    <row r="338" ht="13.5" customHeight="1" spans="1:1">
      <c r="A338" s="21"/>
    </row>
    <row r="339" ht="13.5" customHeight="1" spans="1:1">
      <c r="A339" s="21"/>
    </row>
    <row r="340" ht="13.5" customHeight="1" spans="1:1">
      <c r="A340" s="21"/>
    </row>
    <row r="341" ht="13.5" customHeight="1" spans="1:1">
      <c r="A341" s="21"/>
    </row>
    <row r="342" ht="13.5" customHeight="1" spans="1:1">
      <c r="A342" s="21"/>
    </row>
    <row r="343" ht="13.5" customHeight="1" spans="1:1">
      <c r="A343" s="21"/>
    </row>
    <row r="344" ht="13.5" customHeight="1" spans="1:1">
      <c r="A344" s="21"/>
    </row>
    <row r="345" ht="13.5" customHeight="1" spans="1:1">
      <c r="A345" s="21"/>
    </row>
    <row r="346" ht="13.5" customHeight="1" spans="1:1">
      <c r="A346" s="21"/>
    </row>
    <row r="347" ht="13.5" customHeight="1" spans="1:1">
      <c r="A347" s="21"/>
    </row>
    <row r="348" ht="13.5" customHeight="1" spans="1:1">
      <c r="A348" s="21"/>
    </row>
    <row r="349" ht="13.5" customHeight="1" spans="1:1">
      <c r="A349" s="21"/>
    </row>
    <row r="350" ht="13.5" customHeight="1" spans="1:1">
      <c r="A350" s="21"/>
    </row>
    <row r="351" ht="13.5" customHeight="1" spans="1:1">
      <c r="A351" s="21"/>
    </row>
    <row r="352" ht="13.5" customHeight="1" spans="1:1">
      <c r="A352" s="21"/>
    </row>
    <row r="353" ht="13.5" customHeight="1" spans="1:1">
      <c r="A353" s="21"/>
    </row>
    <row r="354" ht="13.5" customHeight="1" spans="1:1">
      <c r="A354" s="21"/>
    </row>
    <row r="355" ht="13.5" customHeight="1" spans="1:1">
      <c r="A355" s="21"/>
    </row>
    <row r="356" ht="13.5" customHeight="1" spans="1:1">
      <c r="A356" s="21"/>
    </row>
    <row r="357" ht="13.5" customHeight="1" spans="1:1">
      <c r="A357" s="21"/>
    </row>
    <row r="358" ht="13.5" customHeight="1" spans="1:1">
      <c r="A358" s="21"/>
    </row>
    <row r="359" ht="13.5" customHeight="1" spans="1:1">
      <c r="A359" s="21"/>
    </row>
    <row r="360" ht="13.5" customHeight="1" spans="1:1">
      <c r="A360" s="21"/>
    </row>
    <row r="361" ht="13.5" customHeight="1" spans="1:1">
      <c r="A361" s="21"/>
    </row>
    <row r="362" ht="13.5" customHeight="1" spans="1:1">
      <c r="A362" s="21"/>
    </row>
    <row r="363" ht="13.5" customHeight="1" spans="1:1">
      <c r="A363" s="21"/>
    </row>
    <row r="364" ht="13.5" customHeight="1" spans="1:1">
      <c r="A364" s="21"/>
    </row>
    <row r="365" ht="13.5" customHeight="1" spans="1:1">
      <c r="A365" s="21"/>
    </row>
    <row r="366" ht="13.5" customHeight="1" spans="1:1">
      <c r="A366" s="21"/>
    </row>
    <row r="367" ht="13.5" customHeight="1" spans="1:1">
      <c r="A367" s="21"/>
    </row>
    <row r="368" ht="13.5" customHeight="1" spans="1:1">
      <c r="A368" s="21"/>
    </row>
    <row r="369" ht="13.5" customHeight="1" spans="1:1">
      <c r="A369" s="21"/>
    </row>
    <row r="370" ht="13.5" customHeight="1" spans="1:1">
      <c r="A370" s="21"/>
    </row>
    <row r="371" ht="13.5" customHeight="1" spans="1:1">
      <c r="A371" s="21"/>
    </row>
    <row r="372" ht="13.5" customHeight="1" spans="1:1">
      <c r="A372" s="21"/>
    </row>
    <row r="373" ht="13.5" customHeight="1" spans="1:1">
      <c r="A373" s="21"/>
    </row>
    <row r="374" ht="13.5" customHeight="1" spans="1:1">
      <c r="A374" s="21"/>
    </row>
    <row r="375" ht="13.5" customHeight="1" spans="1:1">
      <c r="A375" s="21"/>
    </row>
    <row r="376" ht="13.5" customHeight="1" spans="1:1">
      <c r="A376" s="21"/>
    </row>
    <row r="377" ht="13.5" customHeight="1" spans="1:1">
      <c r="A377" s="21"/>
    </row>
    <row r="378" ht="13.5" customHeight="1" spans="1:1">
      <c r="A378" s="21"/>
    </row>
    <row r="379" ht="13.5" customHeight="1" spans="1:1">
      <c r="A379" s="21"/>
    </row>
    <row r="380" ht="13.5" customHeight="1" spans="1:1">
      <c r="A380" s="21"/>
    </row>
    <row r="381" ht="13.5" customHeight="1" spans="1:1">
      <c r="A381" s="21"/>
    </row>
    <row r="382" ht="13.5" customHeight="1" spans="1:1">
      <c r="A382" s="21"/>
    </row>
    <row r="383" ht="13.5" customHeight="1" spans="1:1">
      <c r="A383" s="21"/>
    </row>
    <row r="384" ht="13.5" customHeight="1" spans="1:1">
      <c r="A384" s="21"/>
    </row>
    <row r="385" ht="13.5" customHeight="1" spans="1:1">
      <c r="A385" s="21"/>
    </row>
    <row r="386" ht="13.5" customHeight="1" spans="1:1">
      <c r="A386" s="21"/>
    </row>
    <row r="387" ht="13.5" customHeight="1" spans="1:1">
      <c r="A387" s="21"/>
    </row>
    <row r="388" ht="13.5" customHeight="1" spans="1:1">
      <c r="A388" s="21"/>
    </row>
    <row r="389" ht="13.5" customHeight="1" spans="1:1">
      <c r="A389" s="21"/>
    </row>
    <row r="390" ht="13.5" customHeight="1" spans="1:1">
      <c r="A390" s="21"/>
    </row>
    <row r="391" ht="13.5" customHeight="1" spans="1:1">
      <c r="A391" s="21"/>
    </row>
    <row r="392" ht="13.5" customHeight="1" spans="1:1">
      <c r="A392" s="21"/>
    </row>
    <row r="393" ht="13.5" customHeight="1" spans="1:1">
      <c r="A393" s="21"/>
    </row>
    <row r="394" ht="13.5" customHeight="1" spans="1:1">
      <c r="A394" s="21"/>
    </row>
    <row r="395" ht="13.5" customHeight="1" spans="1:1">
      <c r="A395" s="21"/>
    </row>
    <row r="396" ht="13.5" customHeight="1" spans="1:1">
      <c r="A396" s="21"/>
    </row>
    <row r="397" ht="13.5" customHeight="1" spans="1:1">
      <c r="A397" s="21"/>
    </row>
    <row r="398" ht="13.5" customHeight="1" spans="1:1">
      <c r="A398" s="21"/>
    </row>
    <row r="399" ht="13.5" customHeight="1" spans="1:1">
      <c r="A399" s="21"/>
    </row>
    <row r="400" ht="13.5" customHeight="1" spans="1:1">
      <c r="A400" s="21"/>
    </row>
    <row r="401" ht="13.5" customHeight="1" spans="1:1">
      <c r="A401" s="21"/>
    </row>
    <row r="402" ht="13.5" customHeight="1" spans="1:1">
      <c r="A402" s="21"/>
    </row>
    <row r="403" ht="13.5" customHeight="1" spans="1:1">
      <c r="A403" s="21"/>
    </row>
    <row r="404" ht="13.5" customHeight="1" spans="1:1">
      <c r="A404" s="21"/>
    </row>
    <row r="405" ht="13.5" customHeight="1" spans="1:1">
      <c r="A405" s="21"/>
    </row>
    <row r="406" ht="13.5" customHeight="1" spans="1:1">
      <c r="A406" s="21"/>
    </row>
    <row r="407" ht="13.5" customHeight="1" spans="1:1">
      <c r="A407" s="21"/>
    </row>
    <row r="408" ht="13.5" customHeight="1" spans="1:1">
      <c r="A408" s="21"/>
    </row>
    <row r="409" ht="13.5" customHeight="1" spans="1:1">
      <c r="A409" s="21"/>
    </row>
    <row r="410" ht="13.5" customHeight="1" spans="1:1">
      <c r="A410" s="21"/>
    </row>
    <row r="411" ht="13.5" customHeight="1" spans="1:1">
      <c r="A411" s="21"/>
    </row>
    <row r="412" ht="13.5" customHeight="1" spans="1:1">
      <c r="A412" s="21"/>
    </row>
    <row r="413" ht="13.5" customHeight="1" spans="1:1">
      <c r="A413" s="21"/>
    </row>
    <row r="414" ht="13.5" customHeight="1" spans="1:1">
      <c r="A414" s="21"/>
    </row>
    <row r="415" ht="13.5" customHeight="1" spans="1:1">
      <c r="A415" s="21"/>
    </row>
    <row r="416" ht="13.5" customHeight="1" spans="1:1">
      <c r="A416" s="21"/>
    </row>
    <row r="417" ht="13.5" customHeight="1" spans="1:1">
      <c r="A417" s="21"/>
    </row>
    <row r="418" ht="13.5" customHeight="1" spans="1:1">
      <c r="A418" s="21"/>
    </row>
    <row r="419" ht="13.5" customHeight="1" spans="1:1">
      <c r="A419" s="21"/>
    </row>
    <row r="420" ht="13.5" customHeight="1" spans="1:1">
      <c r="A420" s="21"/>
    </row>
    <row r="421" ht="13.5" customHeight="1" spans="1:1">
      <c r="A421" s="21"/>
    </row>
    <row r="422" ht="13.5" customHeight="1" spans="1:1">
      <c r="A422" s="21"/>
    </row>
    <row r="423" ht="13.5" customHeight="1" spans="1:1">
      <c r="A423" s="21"/>
    </row>
    <row r="424" ht="13.5" customHeight="1" spans="1:1">
      <c r="A424" s="21"/>
    </row>
    <row r="425" ht="13.5" customHeight="1" spans="1:1">
      <c r="A425" s="21"/>
    </row>
    <row r="426" ht="13.5" customHeight="1" spans="1:1">
      <c r="A426" s="21"/>
    </row>
    <row r="427" ht="13.5" customHeight="1" spans="1:1">
      <c r="A427" s="21"/>
    </row>
    <row r="428" ht="13.5" customHeight="1" spans="1:1">
      <c r="A428" s="21"/>
    </row>
    <row r="429" ht="13.5" customHeight="1" spans="1:1">
      <c r="A429" s="21"/>
    </row>
    <row r="430" ht="13.5" customHeight="1" spans="1:1">
      <c r="A430" s="21"/>
    </row>
    <row r="431" ht="13.5" customHeight="1" spans="1:1">
      <c r="A431" s="21"/>
    </row>
    <row r="432" ht="13.5" customHeight="1" spans="1:1">
      <c r="A432" s="21"/>
    </row>
    <row r="433" ht="13.5" customHeight="1" spans="1:1">
      <c r="A433" s="21"/>
    </row>
    <row r="434" ht="13.5" customHeight="1" spans="1:1">
      <c r="A434" s="21"/>
    </row>
    <row r="435" ht="13.5" customHeight="1" spans="1:1">
      <c r="A435" s="21"/>
    </row>
    <row r="436" ht="13.5" customHeight="1" spans="1:1">
      <c r="A436" s="21"/>
    </row>
    <row r="437" ht="13.5" customHeight="1" spans="1:1">
      <c r="A437" s="21"/>
    </row>
    <row r="438" ht="13.5" customHeight="1" spans="1:1">
      <c r="A438" s="21"/>
    </row>
    <row r="439" ht="13.5" customHeight="1" spans="1:1">
      <c r="A439" s="21"/>
    </row>
    <row r="440" ht="13.5" customHeight="1" spans="1:1">
      <c r="A440" s="21"/>
    </row>
    <row r="441" ht="13.5" customHeight="1" spans="1:1">
      <c r="A441" s="21"/>
    </row>
    <row r="442" ht="13.5" customHeight="1" spans="1:1">
      <c r="A442" s="21"/>
    </row>
    <row r="443" ht="13.5" customHeight="1" spans="1:1">
      <c r="A443" s="21"/>
    </row>
    <row r="444" ht="13.5" customHeight="1" spans="1:1">
      <c r="A444" s="21"/>
    </row>
    <row r="445" ht="13.5" customHeight="1" spans="1:1">
      <c r="A445" s="21"/>
    </row>
    <row r="446" ht="13.5" customHeight="1" spans="1:1">
      <c r="A446" s="21"/>
    </row>
    <row r="447" ht="13.5" customHeight="1" spans="1:1">
      <c r="A447" s="21"/>
    </row>
    <row r="448" ht="13.5" customHeight="1" spans="1:1">
      <c r="A448" s="21"/>
    </row>
    <row r="449" ht="13.5" customHeight="1" spans="1:1">
      <c r="A449" s="21"/>
    </row>
    <row r="450" ht="13.5" customHeight="1" spans="1:1">
      <c r="A450" s="21"/>
    </row>
    <row r="451" ht="13.5" customHeight="1" spans="1:1">
      <c r="A451" s="21"/>
    </row>
    <row r="452" ht="13.5" customHeight="1" spans="1:1">
      <c r="A452" s="21"/>
    </row>
    <row r="453" ht="13.5" customHeight="1" spans="1:1">
      <c r="A453" s="21"/>
    </row>
    <row r="454" ht="13.5" customHeight="1" spans="1:1">
      <c r="A454" s="21"/>
    </row>
    <row r="455" ht="13.5" customHeight="1" spans="1:1">
      <c r="A455" s="21"/>
    </row>
    <row r="456" ht="13.5" customHeight="1" spans="1:1">
      <c r="A456" s="21"/>
    </row>
    <row r="457" ht="13.5" customHeight="1" spans="1:1">
      <c r="A457" s="21"/>
    </row>
    <row r="458" ht="13.5" customHeight="1" spans="1:1">
      <c r="A458" s="21"/>
    </row>
    <row r="459" ht="13.5" customHeight="1" spans="1:1">
      <c r="A459" s="21"/>
    </row>
    <row r="460" ht="13.5" customHeight="1" spans="1:1">
      <c r="A460" s="21"/>
    </row>
    <row r="461" ht="13.5" customHeight="1" spans="1:1">
      <c r="A461" s="21"/>
    </row>
    <row r="462" ht="13.5" customHeight="1" spans="1:1">
      <c r="A462" s="21"/>
    </row>
    <row r="463" ht="13.5" customHeight="1" spans="1:1">
      <c r="A463" s="21"/>
    </row>
    <row r="464" ht="13.5" customHeight="1" spans="1:1">
      <c r="A464" s="21"/>
    </row>
    <row r="465" ht="13.5" customHeight="1" spans="1:1">
      <c r="A465" s="21"/>
    </row>
    <row r="466" ht="13.5" customHeight="1" spans="1:1">
      <c r="A466" s="21"/>
    </row>
    <row r="467" ht="13.5" customHeight="1" spans="1:1">
      <c r="A467" s="21"/>
    </row>
    <row r="468" ht="13.5" customHeight="1" spans="1:1">
      <c r="A468" s="21"/>
    </row>
    <row r="469" ht="13.5" customHeight="1" spans="1:1">
      <c r="A469" s="21"/>
    </row>
    <row r="470" ht="13.5" customHeight="1" spans="1:1">
      <c r="A470" s="21"/>
    </row>
    <row r="471" ht="13.5" customHeight="1" spans="1:1">
      <c r="A471" s="21"/>
    </row>
    <row r="472" ht="13.5" customHeight="1" spans="1:1">
      <c r="A472" s="21"/>
    </row>
    <row r="473" ht="13.5" customHeight="1" spans="1:1">
      <c r="A473" s="21"/>
    </row>
    <row r="474" ht="13.5" customHeight="1" spans="1:1">
      <c r="A474" s="21"/>
    </row>
    <row r="475" ht="13.5" customHeight="1" spans="1:1">
      <c r="A475" s="21"/>
    </row>
    <row r="476" ht="13.5" customHeight="1" spans="1:1">
      <c r="A476" s="21"/>
    </row>
    <row r="477" ht="13.5" customHeight="1" spans="1:1">
      <c r="A477" s="21"/>
    </row>
    <row r="478" ht="13.5" customHeight="1" spans="1:1">
      <c r="A478" s="21"/>
    </row>
    <row r="479" ht="13.5" customHeight="1" spans="1:1">
      <c r="A479" s="21"/>
    </row>
    <row r="480" ht="13.5" customHeight="1" spans="1:1">
      <c r="A480" s="21"/>
    </row>
    <row r="481" ht="13.5" customHeight="1" spans="1:1">
      <c r="A481" s="21"/>
    </row>
    <row r="482" ht="13.5" customHeight="1" spans="1:1">
      <c r="A482" s="21"/>
    </row>
    <row r="483" ht="13.5" customHeight="1" spans="1:1">
      <c r="A483" s="21"/>
    </row>
    <row r="484" ht="13.5" customHeight="1" spans="1:1">
      <c r="A484" s="21"/>
    </row>
    <row r="485" ht="13.5" customHeight="1" spans="1:1">
      <c r="A485" s="21"/>
    </row>
    <row r="486" ht="13.5" customHeight="1" spans="1:1">
      <c r="A486" s="21"/>
    </row>
    <row r="487" ht="13.5" customHeight="1" spans="1:1">
      <c r="A487" s="21"/>
    </row>
    <row r="488" ht="13.5" customHeight="1" spans="1:1">
      <c r="A488" s="21"/>
    </row>
    <row r="489" ht="13.5" customHeight="1" spans="1:1">
      <c r="A489" s="21"/>
    </row>
    <row r="490" ht="13.5" customHeight="1" spans="1:1">
      <c r="A490" s="21"/>
    </row>
    <row r="491" ht="13.5" customHeight="1" spans="1:1">
      <c r="A491" s="21"/>
    </row>
    <row r="492" ht="13.5" customHeight="1" spans="1:1">
      <c r="A492" s="21"/>
    </row>
    <row r="493" ht="13.5" customHeight="1" spans="1:1">
      <c r="A493" s="21"/>
    </row>
    <row r="494" ht="13.5" customHeight="1" spans="1:1">
      <c r="A494" s="21"/>
    </row>
    <row r="495" ht="13.5" customHeight="1" spans="1:1">
      <c r="A495" s="21"/>
    </row>
    <row r="496" ht="13.5" customHeight="1" spans="1:1">
      <c r="A496" s="21"/>
    </row>
    <row r="497" ht="13.5" customHeight="1" spans="1:1">
      <c r="A497" s="21"/>
    </row>
    <row r="498" ht="13.5" customHeight="1" spans="1:1">
      <c r="A498" s="21"/>
    </row>
    <row r="499" ht="13.5" customHeight="1" spans="1:1">
      <c r="A499" s="21"/>
    </row>
    <row r="500" ht="13.5" customHeight="1" spans="1:1">
      <c r="A500" s="21"/>
    </row>
    <row r="501" ht="13.5" customHeight="1" spans="1:1">
      <c r="A501" s="21"/>
    </row>
    <row r="502" ht="13.5" customHeight="1" spans="1:1">
      <c r="A502" s="21"/>
    </row>
    <row r="503" ht="13.5" customHeight="1" spans="1:1">
      <c r="A503" s="21"/>
    </row>
    <row r="504" ht="13.5" customHeight="1" spans="1:1">
      <c r="A504" s="21"/>
    </row>
    <row r="505" ht="13.5" customHeight="1" spans="1:1">
      <c r="A505" s="21"/>
    </row>
    <row r="506" ht="13.5" customHeight="1" spans="1:1">
      <c r="A506" s="21"/>
    </row>
    <row r="507" ht="13.5" customHeight="1" spans="1:1">
      <c r="A507" s="21"/>
    </row>
    <row r="508" ht="13.5" customHeight="1" spans="1:1">
      <c r="A508" s="21"/>
    </row>
    <row r="509" ht="13.5" customHeight="1" spans="1:1">
      <c r="A509" s="21"/>
    </row>
    <row r="510" ht="13.5" customHeight="1" spans="1:1">
      <c r="A510" s="21"/>
    </row>
    <row r="511" ht="13.5" customHeight="1" spans="1:1">
      <c r="A511" s="21"/>
    </row>
    <row r="512" ht="13.5" customHeight="1" spans="1:1">
      <c r="A512" s="21"/>
    </row>
    <row r="513" ht="13.5" customHeight="1" spans="1:1">
      <c r="A513" s="21"/>
    </row>
    <row r="514" ht="13.5" customHeight="1" spans="1:1">
      <c r="A514" s="21"/>
    </row>
    <row r="515" ht="13.5" customHeight="1" spans="1:1">
      <c r="A515" s="21"/>
    </row>
    <row r="516" ht="13.5" customHeight="1" spans="1:1">
      <c r="A516" s="21"/>
    </row>
    <row r="517" ht="13.5" customHeight="1" spans="1:1">
      <c r="A517" s="21"/>
    </row>
    <row r="518" ht="13.5" customHeight="1" spans="1:1">
      <c r="A518" s="21"/>
    </row>
    <row r="519" ht="13.5" customHeight="1" spans="1:1">
      <c r="A519" s="21"/>
    </row>
    <row r="520" ht="13.5" customHeight="1" spans="1:1">
      <c r="A520" s="21"/>
    </row>
    <row r="521" ht="13.5" customHeight="1" spans="1:1">
      <c r="A521" s="21"/>
    </row>
    <row r="522" ht="13.5" customHeight="1" spans="1:1">
      <c r="A522" s="21"/>
    </row>
    <row r="523" ht="13.5" customHeight="1" spans="1:1">
      <c r="A523" s="21"/>
    </row>
    <row r="524" ht="13.5" customHeight="1" spans="1:1">
      <c r="A524" s="21"/>
    </row>
    <row r="525" ht="13.5" customHeight="1" spans="1:1">
      <c r="A525" s="21"/>
    </row>
    <row r="526" ht="13.5" customHeight="1" spans="1:1">
      <c r="A526" s="21"/>
    </row>
    <row r="527" ht="13.5" customHeight="1" spans="1:1">
      <c r="A527" s="21"/>
    </row>
    <row r="528" ht="13.5" customHeight="1" spans="1:1">
      <c r="A528" s="21"/>
    </row>
    <row r="529" ht="13.5" customHeight="1" spans="1:1">
      <c r="A529" s="21"/>
    </row>
    <row r="530" ht="13.5" customHeight="1" spans="1:1">
      <c r="A530" s="21"/>
    </row>
    <row r="531" ht="13.5" customHeight="1" spans="1:1">
      <c r="A531" s="21"/>
    </row>
    <row r="532" ht="13.5" customHeight="1" spans="1:1">
      <c r="A532" s="21"/>
    </row>
    <row r="533" ht="13.5" customHeight="1" spans="1:1">
      <c r="A533" s="21"/>
    </row>
    <row r="534" ht="13.5" customHeight="1" spans="1:1">
      <c r="A534" s="21"/>
    </row>
    <row r="535" ht="13.5" customHeight="1" spans="1:1">
      <c r="A535" s="21"/>
    </row>
    <row r="536" ht="13.5" customHeight="1" spans="1:1">
      <c r="A536" s="21"/>
    </row>
    <row r="537" ht="13.5" customHeight="1" spans="1:1">
      <c r="A537" s="21"/>
    </row>
    <row r="538" ht="13.5" customHeight="1" spans="1:1">
      <c r="A538" s="21"/>
    </row>
    <row r="539" ht="13.5" customHeight="1" spans="1:1">
      <c r="A539" s="21"/>
    </row>
    <row r="540" ht="13.5" customHeight="1" spans="1:1">
      <c r="A540" s="21"/>
    </row>
    <row r="541" ht="13.5" customHeight="1" spans="1:1">
      <c r="A541" s="21"/>
    </row>
    <row r="542" ht="13.5" customHeight="1" spans="1:1">
      <c r="A542" s="21"/>
    </row>
    <row r="543" ht="13.5" customHeight="1" spans="1:1">
      <c r="A543" s="21"/>
    </row>
    <row r="544" ht="13.5" customHeight="1" spans="1:1">
      <c r="A544" s="21"/>
    </row>
    <row r="545" ht="13.5" customHeight="1" spans="1:1">
      <c r="A545" s="21"/>
    </row>
    <row r="546" ht="13.5" customHeight="1" spans="1:1">
      <c r="A546" s="21"/>
    </row>
    <row r="547" ht="13.5" customHeight="1" spans="1:1">
      <c r="A547" s="21"/>
    </row>
    <row r="548" ht="13.5" customHeight="1" spans="1:1">
      <c r="A548" s="21"/>
    </row>
    <row r="549" ht="13.5" customHeight="1" spans="1:1">
      <c r="A549" s="21"/>
    </row>
    <row r="550" ht="13.5" customHeight="1" spans="1:1">
      <c r="A550" s="21"/>
    </row>
    <row r="551" ht="13.5" customHeight="1" spans="1:1">
      <c r="A551" s="21"/>
    </row>
    <row r="552" ht="13.5" customHeight="1" spans="1:1">
      <c r="A552" s="21"/>
    </row>
    <row r="553" ht="13.5" customHeight="1" spans="1:1">
      <c r="A553" s="21"/>
    </row>
    <row r="554" ht="13.5" customHeight="1" spans="1:1">
      <c r="A554" s="21"/>
    </row>
    <row r="555" ht="13.5" customHeight="1" spans="1:1">
      <c r="A555" s="21"/>
    </row>
    <row r="556" ht="13.5" customHeight="1" spans="1:1">
      <c r="A556" s="21"/>
    </row>
    <row r="557" ht="13.5" customHeight="1" spans="1:1">
      <c r="A557" s="21"/>
    </row>
    <row r="558" ht="13.5" customHeight="1" spans="1:1">
      <c r="A558" s="21"/>
    </row>
    <row r="559" ht="13.5" customHeight="1" spans="1:1">
      <c r="A559" s="21"/>
    </row>
    <row r="560" ht="13.5" customHeight="1" spans="1:1">
      <c r="A560" s="21"/>
    </row>
    <row r="561" ht="13.5" customHeight="1" spans="1:1">
      <c r="A561" s="21"/>
    </row>
    <row r="562" ht="13.5" customHeight="1" spans="1:1">
      <c r="A562" s="21"/>
    </row>
    <row r="563" ht="13.5" customHeight="1" spans="1:1">
      <c r="A563" s="21"/>
    </row>
    <row r="564" ht="13.5" customHeight="1" spans="1:1">
      <c r="A564" s="21"/>
    </row>
    <row r="565" ht="13.5" customHeight="1" spans="1:1">
      <c r="A565" s="21"/>
    </row>
    <row r="566" ht="13.5" customHeight="1" spans="1:1">
      <c r="A566" s="21"/>
    </row>
    <row r="567" ht="13.5" customHeight="1" spans="1:1">
      <c r="A567" s="21"/>
    </row>
    <row r="568" ht="13.5" customHeight="1" spans="1:1">
      <c r="A568" s="21"/>
    </row>
    <row r="569" ht="13.5" customHeight="1" spans="1:1">
      <c r="A569" s="21"/>
    </row>
    <row r="570" ht="13.5" customHeight="1" spans="1:1">
      <c r="A570" s="21"/>
    </row>
    <row r="571" ht="13.5" customHeight="1" spans="1:1">
      <c r="A571" s="21"/>
    </row>
    <row r="572" ht="13.5" customHeight="1" spans="1:1">
      <c r="A572" s="21"/>
    </row>
    <row r="573" ht="13.5" customHeight="1" spans="1:1">
      <c r="A573" s="21"/>
    </row>
    <row r="574" ht="13.5" customHeight="1" spans="1:1">
      <c r="A574" s="21"/>
    </row>
    <row r="575" ht="13.5" customHeight="1" spans="1:1">
      <c r="A575" s="21"/>
    </row>
    <row r="576" ht="13.5" customHeight="1" spans="1:1">
      <c r="A576" s="21"/>
    </row>
    <row r="577" ht="13.5" customHeight="1" spans="1:1">
      <c r="A577" s="21"/>
    </row>
    <row r="578" ht="13.5" customHeight="1" spans="1:1">
      <c r="A578" s="21"/>
    </row>
    <row r="579" ht="13.5" customHeight="1" spans="1:1">
      <c r="A579" s="21"/>
    </row>
    <row r="580" ht="13.5" customHeight="1" spans="1:1">
      <c r="A580" s="21"/>
    </row>
    <row r="581" ht="13.5" customHeight="1" spans="1:1">
      <c r="A581" s="21"/>
    </row>
    <row r="582" ht="13.5" customHeight="1" spans="1:1">
      <c r="A582" s="21"/>
    </row>
    <row r="583" ht="13.5" customHeight="1" spans="1:1">
      <c r="A583" s="21"/>
    </row>
    <row r="584" ht="13.5" customHeight="1" spans="1:1">
      <c r="A584" s="21"/>
    </row>
    <row r="585" ht="13.5" customHeight="1" spans="1:1">
      <c r="A585" s="21"/>
    </row>
    <row r="586" ht="13.5" customHeight="1" spans="1:1">
      <c r="A586" s="21"/>
    </row>
    <row r="587" ht="13.5" customHeight="1" spans="1:1">
      <c r="A587" s="21"/>
    </row>
    <row r="588" ht="13.5" customHeight="1" spans="1:1">
      <c r="A588" s="21"/>
    </row>
    <row r="589" ht="13.5" customHeight="1" spans="1:1">
      <c r="A589" s="21"/>
    </row>
    <row r="590" ht="13.5" customHeight="1" spans="1:1">
      <c r="A590" s="21"/>
    </row>
    <row r="591" ht="13.5" customHeight="1" spans="1:1">
      <c r="A591" s="21"/>
    </row>
    <row r="592" ht="13.5" customHeight="1" spans="1:1">
      <c r="A592" s="21"/>
    </row>
    <row r="593" ht="13.5" customHeight="1" spans="1:1">
      <c r="A593" s="21"/>
    </row>
    <row r="594" ht="13.5" customHeight="1" spans="1:1">
      <c r="A594" s="21"/>
    </row>
    <row r="595" ht="13.5" customHeight="1" spans="1:1">
      <c r="A595" s="21"/>
    </row>
    <row r="596" ht="13.5" customHeight="1" spans="1:1">
      <c r="A596" s="21"/>
    </row>
    <row r="597" ht="13.5" customHeight="1" spans="1:1">
      <c r="A597" s="21"/>
    </row>
    <row r="598" ht="13.5" customHeight="1" spans="1:1">
      <c r="A598" s="21"/>
    </row>
    <row r="599" ht="13.5" customHeight="1" spans="1:1">
      <c r="A599" s="21"/>
    </row>
    <row r="600" ht="13.5" customHeight="1" spans="1:1">
      <c r="A600" s="21"/>
    </row>
    <row r="601" ht="13.5" customHeight="1" spans="1:1">
      <c r="A601" s="21"/>
    </row>
    <row r="602" ht="13.5" customHeight="1" spans="1:1">
      <c r="A602" s="21"/>
    </row>
    <row r="603" ht="13.5" customHeight="1" spans="1:1">
      <c r="A603" s="21"/>
    </row>
    <row r="604" ht="13.5" customHeight="1" spans="1:1">
      <c r="A604" s="21"/>
    </row>
    <row r="605" ht="13.5" customHeight="1" spans="1:1">
      <c r="A605" s="21"/>
    </row>
    <row r="606" ht="13.5" customHeight="1" spans="1:1">
      <c r="A606" s="21"/>
    </row>
    <row r="607" ht="13.5" customHeight="1" spans="1:1">
      <c r="A607" s="21"/>
    </row>
    <row r="608" ht="13.5" customHeight="1" spans="1:1">
      <c r="A608" s="21"/>
    </row>
    <row r="609" ht="13.5" customHeight="1" spans="1:1">
      <c r="A609" s="21"/>
    </row>
    <row r="610" ht="13.5" customHeight="1" spans="1:1">
      <c r="A610" s="21"/>
    </row>
    <row r="611" ht="13.5" customHeight="1" spans="1:1">
      <c r="A611" s="21"/>
    </row>
    <row r="612" ht="13.5" customHeight="1" spans="1:1">
      <c r="A612" s="21"/>
    </row>
    <row r="613" ht="13.5" customHeight="1" spans="1:1">
      <c r="A613" s="21"/>
    </row>
    <row r="614" ht="13.5" customHeight="1" spans="1:1">
      <c r="A614" s="21"/>
    </row>
    <row r="615" ht="13.5" customHeight="1" spans="1:1">
      <c r="A615" s="21"/>
    </row>
    <row r="616" ht="13.5" customHeight="1" spans="1:1">
      <c r="A616" s="21"/>
    </row>
    <row r="617" ht="13.5" customHeight="1" spans="1:1">
      <c r="A617" s="21"/>
    </row>
    <row r="618" ht="13.5" customHeight="1" spans="1:1">
      <c r="A618" s="21"/>
    </row>
    <row r="619" ht="13.5" customHeight="1" spans="1:1">
      <c r="A619" s="21"/>
    </row>
    <row r="620" ht="13.5" customHeight="1" spans="1:1">
      <c r="A620" s="21"/>
    </row>
    <row r="621" ht="13.5" customHeight="1" spans="1:1">
      <c r="A621" s="21"/>
    </row>
    <row r="622" ht="13.5" customHeight="1" spans="1:1">
      <c r="A622" s="21"/>
    </row>
    <row r="623" ht="13.5" customHeight="1" spans="1:1">
      <c r="A623" s="21"/>
    </row>
    <row r="624" ht="13.5" customHeight="1" spans="1:1">
      <c r="A624" s="21"/>
    </row>
    <row r="625" ht="13.5" customHeight="1" spans="1:1">
      <c r="A625" s="21"/>
    </row>
    <row r="626" ht="13.5" customHeight="1" spans="1:1">
      <c r="A626" s="21"/>
    </row>
    <row r="627" ht="13.5" customHeight="1" spans="1:1">
      <c r="A627" s="21"/>
    </row>
    <row r="628" ht="13.5" customHeight="1" spans="1:1">
      <c r="A628" s="21"/>
    </row>
    <row r="629" ht="13.5" customHeight="1" spans="1:1">
      <c r="A629" s="21"/>
    </row>
    <row r="630" ht="13.5" customHeight="1" spans="1:1">
      <c r="A630" s="21"/>
    </row>
    <row r="631" ht="13.5" customHeight="1" spans="1:1">
      <c r="A631" s="21"/>
    </row>
    <row r="632" ht="13.5" customHeight="1" spans="1:1">
      <c r="A632" s="21"/>
    </row>
    <row r="633" ht="13.5" customHeight="1" spans="1:1">
      <c r="A633" s="21"/>
    </row>
    <row r="634" ht="13.5" customHeight="1" spans="1:1">
      <c r="A634" s="21"/>
    </row>
    <row r="635" ht="13.5" customHeight="1" spans="1:1">
      <c r="A635" s="21"/>
    </row>
    <row r="636" ht="13.5" customHeight="1" spans="1:1">
      <c r="A636" s="21"/>
    </row>
    <row r="637" ht="13.5" customHeight="1" spans="1:1">
      <c r="A637" s="21"/>
    </row>
    <row r="638" ht="13.5" customHeight="1" spans="1:1">
      <c r="A638" s="21"/>
    </row>
    <row r="639" ht="13.5" customHeight="1" spans="1:1">
      <c r="A639" s="21"/>
    </row>
    <row r="640" ht="13.5" customHeight="1" spans="1:1">
      <c r="A640" s="21"/>
    </row>
    <row r="641" ht="13.5" customHeight="1" spans="1:1">
      <c r="A641" s="21"/>
    </row>
    <row r="642" ht="13.5" customHeight="1" spans="1:1">
      <c r="A642" s="21"/>
    </row>
    <row r="643" ht="13.5" customHeight="1" spans="1:1">
      <c r="A643" s="21"/>
    </row>
    <row r="644" ht="13.5" customHeight="1" spans="1:1">
      <c r="A644" s="21"/>
    </row>
    <row r="645" ht="13.5" customHeight="1" spans="1:1">
      <c r="A645" s="21"/>
    </row>
    <row r="646" ht="13.5" customHeight="1" spans="1:1">
      <c r="A646" s="21"/>
    </row>
    <row r="647" ht="13.5" customHeight="1" spans="1:1">
      <c r="A647" s="21"/>
    </row>
    <row r="648" ht="13.5" customHeight="1" spans="1:1">
      <c r="A648" s="21"/>
    </row>
    <row r="649" ht="13.5" customHeight="1" spans="1:1">
      <c r="A649" s="21"/>
    </row>
    <row r="650" ht="13.5" customHeight="1" spans="1:1">
      <c r="A650" s="21"/>
    </row>
    <row r="651" ht="13.5" customHeight="1" spans="1:1">
      <c r="A651" s="21"/>
    </row>
    <row r="652" ht="13.5" customHeight="1" spans="1:1">
      <c r="A652" s="21"/>
    </row>
    <row r="653" ht="13.5" customHeight="1" spans="1:1">
      <c r="A653" s="21"/>
    </row>
    <row r="654" ht="13.5" customHeight="1" spans="1:1">
      <c r="A654" s="21"/>
    </row>
    <row r="655" ht="13.5" customHeight="1" spans="1:1">
      <c r="A655" s="21"/>
    </row>
    <row r="656" ht="13.5" customHeight="1" spans="1:1">
      <c r="A656" s="21"/>
    </row>
    <row r="657" ht="13.5" customHeight="1" spans="1:1">
      <c r="A657" s="21"/>
    </row>
    <row r="658" ht="13.5" customHeight="1" spans="1:1">
      <c r="A658" s="21"/>
    </row>
    <row r="659" ht="13.5" customHeight="1" spans="1:1">
      <c r="A659" s="21"/>
    </row>
    <row r="660" ht="13.5" customHeight="1" spans="1:1">
      <c r="A660" s="21"/>
    </row>
    <row r="661" ht="13.5" customHeight="1" spans="1:1">
      <c r="A661" s="21"/>
    </row>
    <row r="662" ht="13.5" customHeight="1" spans="1:1">
      <c r="A662" s="21"/>
    </row>
    <row r="663" ht="13.5" customHeight="1" spans="1:1">
      <c r="A663" s="21"/>
    </row>
    <row r="664" ht="13.5" customHeight="1" spans="1:1">
      <c r="A664" s="21"/>
    </row>
    <row r="665" ht="13.5" customHeight="1" spans="1:1">
      <c r="A665" s="21"/>
    </row>
    <row r="666" ht="13.5" customHeight="1" spans="1:1">
      <c r="A666" s="21"/>
    </row>
    <row r="667" ht="13.5" customHeight="1" spans="1:1">
      <c r="A667" s="21"/>
    </row>
    <row r="668" ht="13.5" customHeight="1" spans="1:1">
      <c r="A668" s="21"/>
    </row>
    <row r="669" ht="13.5" customHeight="1" spans="1:1">
      <c r="A669" s="21"/>
    </row>
    <row r="670" ht="13.5" customHeight="1" spans="1:1">
      <c r="A670" s="21"/>
    </row>
    <row r="671" ht="13.5" customHeight="1" spans="1:1">
      <c r="A671" s="21"/>
    </row>
    <row r="672" ht="13.5" customHeight="1" spans="1:1">
      <c r="A672" s="21"/>
    </row>
    <row r="673" ht="13.5" customHeight="1" spans="1:1">
      <c r="A673" s="21"/>
    </row>
    <row r="674" ht="13.5" customHeight="1" spans="1:1">
      <c r="A674" s="21"/>
    </row>
    <row r="675" ht="13.5" customHeight="1" spans="1:1">
      <c r="A675" s="21"/>
    </row>
    <row r="676" ht="13.5" customHeight="1" spans="1:1">
      <c r="A676" s="21"/>
    </row>
    <row r="677" ht="13.5" customHeight="1" spans="1:1">
      <c r="A677" s="21"/>
    </row>
    <row r="678" ht="13.5" customHeight="1" spans="1:1">
      <c r="A678" s="21"/>
    </row>
    <row r="679" ht="13.5" customHeight="1" spans="1:1">
      <c r="A679" s="21"/>
    </row>
    <row r="680" ht="13.5" customHeight="1" spans="1:1">
      <c r="A680" s="21"/>
    </row>
    <row r="681" ht="13.5" customHeight="1" spans="1:1">
      <c r="A681" s="21"/>
    </row>
    <row r="682" ht="13.5" customHeight="1" spans="1:1">
      <c r="A682" s="21"/>
    </row>
    <row r="683" ht="13.5" customHeight="1" spans="1:1">
      <c r="A683" s="21"/>
    </row>
    <row r="684" ht="13.5" customHeight="1" spans="1:1">
      <c r="A684" s="21"/>
    </row>
    <row r="685" ht="13.5" customHeight="1" spans="1:1">
      <c r="A685" s="21"/>
    </row>
    <row r="686" ht="13.5" customHeight="1" spans="1:1">
      <c r="A686" s="21"/>
    </row>
    <row r="687" ht="13.5" customHeight="1" spans="1:1">
      <c r="A687" s="21"/>
    </row>
    <row r="688" ht="13.5" customHeight="1" spans="1:1">
      <c r="A688" s="21"/>
    </row>
    <row r="689" ht="13.5" customHeight="1" spans="1:1">
      <c r="A689" s="21"/>
    </row>
    <row r="690" ht="13.5" customHeight="1" spans="1:1">
      <c r="A690" s="21"/>
    </row>
    <row r="691" ht="13.5" customHeight="1" spans="1:1">
      <c r="A691" s="21"/>
    </row>
    <row r="692" ht="13.5" customHeight="1" spans="1:1">
      <c r="A692" s="21"/>
    </row>
    <row r="693" ht="13.5" customHeight="1" spans="1:1">
      <c r="A693" s="21"/>
    </row>
    <row r="694" ht="13.5" customHeight="1" spans="1:1">
      <c r="A694" s="21"/>
    </row>
    <row r="695" ht="13.5" customHeight="1" spans="1:1">
      <c r="A695" s="21"/>
    </row>
    <row r="696" ht="13.5" customHeight="1" spans="1:1">
      <c r="A696" s="21"/>
    </row>
    <row r="697" ht="13.5" customHeight="1" spans="1:1">
      <c r="A697" s="21"/>
    </row>
    <row r="698" ht="13.5" customHeight="1" spans="1:1">
      <c r="A698" s="21"/>
    </row>
    <row r="699" ht="13.5" customHeight="1" spans="1:1">
      <c r="A699" s="21"/>
    </row>
    <row r="700" ht="13.5" customHeight="1" spans="1:1">
      <c r="A700" s="21"/>
    </row>
    <row r="701" ht="13.5" customHeight="1" spans="1:1">
      <c r="A701" s="21"/>
    </row>
    <row r="702" ht="13.5" customHeight="1" spans="1:1">
      <c r="A702" s="21"/>
    </row>
    <row r="703" ht="13.5" customHeight="1" spans="1:1">
      <c r="A703" s="21"/>
    </row>
    <row r="704" ht="13.5" customHeight="1" spans="1:1">
      <c r="A704" s="21"/>
    </row>
    <row r="705" ht="13.5" customHeight="1" spans="1:1">
      <c r="A705" s="21"/>
    </row>
    <row r="706" ht="13.5" customHeight="1" spans="1:1">
      <c r="A706" s="21"/>
    </row>
    <row r="707" ht="13.5" customHeight="1" spans="1:1">
      <c r="A707" s="21"/>
    </row>
    <row r="708" ht="13.5" customHeight="1" spans="1:1">
      <c r="A708" s="21"/>
    </row>
    <row r="709" ht="13.5" customHeight="1" spans="1:1">
      <c r="A709" s="21"/>
    </row>
    <row r="710" ht="13.5" customHeight="1" spans="1:1">
      <c r="A710" s="21"/>
    </row>
    <row r="711" ht="13.5" customHeight="1" spans="1:1">
      <c r="A711" s="21"/>
    </row>
    <row r="712" ht="13.5" customHeight="1" spans="1:1">
      <c r="A712" s="21"/>
    </row>
    <row r="713" ht="13.5" customHeight="1" spans="1:1">
      <c r="A713" s="21"/>
    </row>
    <row r="714" ht="13.5" customHeight="1" spans="1:1">
      <c r="A714" s="21"/>
    </row>
    <row r="715" ht="13.5" customHeight="1" spans="1:1">
      <c r="A715" s="21"/>
    </row>
    <row r="716" ht="13.5" customHeight="1" spans="1:1">
      <c r="A716" s="21"/>
    </row>
    <row r="717" ht="13.5" customHeight="1" spans="1:1">
      <c r="A717" s="21"/>
    </row>
    <row r="718" ht="13.5" customHeight="1" spans="1:1">
      <c r="A718" s="21"/>
    </row>
    <row r="719" ht="13.5" customHeight="1" spans="1:1">
      <c r="A719" s="21"/>
    </row>
    <row r="720" ht="13.5" customHeight="1" spans="1:1">
      <c r="A720" s="21"/>
    </row>
    <row r="721" ht="13.5" customHeight="1" spans="1:1">
      <c r="A721" s="21"/>
    </row>
    <row r="722" ht="13.5" customHeight="1" spans="1:1">
      <c r="A722" s="21"/>
    </row>
    <row r="723" ht="13.5" customHeight="1" spans="1:1">
      <c r="A723" s="21"/>
    </row>
    <row r="724" ht="13.5" customHeight="1" spans="1:1">
      <c r="A724" s="21"/>
    </row>
    <row r="725" ht="13.5" customHeight="1" spans="1:1">
      <c r="A725" s="21"/>
    </row>
    <row r="726" ht="13.5" customHeight="1" spans="1:1">
      <c r="A726" s="21"/>
    </row>
    <row r="727" ht="13.5" customHeight="1" spans="1:1">
      <c r="A727" s="21"/>
    </row>
    <row r="728" ht="13.5" customHeight="1" spans="1:1">
      <c r="A728" s="21"/>
    </row>
    <row r="729" ht="13.5" customHeight="1" spans="1:1">
      <c r="A729" s="21"/>
    </row>
    <row r="730" ht="13.5" customHeight="1" spans="1:1">
      <c r="A730" s="21"/>
    </row>
    <row r="731" ht="13.5" customHeight="1" spans="1:1">
      <c r="A731" s="21"/>
    </row>
    <row r="732" ht="13.5" customHeight="1" spans="1:1">
      <c r="A732" s="21"/>
    </row>
    <row r="733" ht="13.5" customHeight="1" spans="1:1">
      <c r="A733" s="21"/>
    </row>
    <row r="734" ht="13.5" customHeight="1" spans="1:1">
      <c r="A734" s="21"/>
    </row>
    <row r="735" ht="13.5" customHeight="1" spans="1:1">
      <c r="A735" s="21"/>
    </row>
    <row r="736" ht="13.5" customHeight="1" spans="1:1">
      <c r="A736" s="21"/>
    </row>
    <row r="737" ht="13.5" customHeight="1" spans="1:1">
      <c r="A737" s="21"/>
    </row>
    <row r="738" ht="13.5" customHeight="1" spans="1:1">
      <c r="A738" s="21"/>
    </row>
    <row r="739" ht="13.5" customHeight="1" spans="1:1">
      <c r="A739" s="21"/>
    </row>
    <row r="740" ht="13.5" customHeight="1" spans="1:1">
      <c r="A740" s="21"/>
    </row>
    <row r="741" ht="13.5" customHeight="1" spans="1:1">
      <c r="A741" s="21"/>
    </row>
    <row r="742" ht="13.5" customHeight="1" spans="1:1">
      <c r="A742" s="21"/>
    </row>
    <row r="743" ht="13.5" customHeight="1" spans="1:1">
      <c r="A743" s="21"/>
    </row>
    <row r="744" ht="13.5" customHeight="1" spans="1:1">
      <c r="A744" s="21"/>
    </row>
    <row r="745" ht="13.5" customHeight="1" spans="1:1">
      <c r="A745" s="21"/>
    </row>
    <row r="746" ht="13.5" customHeight="1" spans="1:1">
      <c r="A746" s="21"/>
    </row>
    <row r="747" ht="13.5" customHeight="1" spans="1:1">
      <c r="A747" s="21"/>
    </row>
    <row r="748" ht="13.5" customHeight="1" spans="1:1">
      <c r="A748" s="21"/>
    </row>
    <row r="749" ht="13.5" customHeight="1" spans="1:1">
      <c r="A749" s="21"/>
    </row>
    <row r="750" ht="13.5" customHeight="1" spans="1:1">
      <c r="A750" s="21"/>
    </row>
    <row r="751" ht="13.5" customHeight="1" spans="1:1">
      <c r="A751" s="21"/>
    </row>
    <row r="752" ht="13.5" customHeight="1" spans="1:1">
      <c r="A752" s="21"/>
    </row>
    <row r="753" ht="13.5" customHeight="1" spans="1:1">
      <c r="A753" s="21"/>
    </row>
    <row r="754" ht="13.5" customHeight="1" spans="1:1">
      <c r="A754" s="21"/>
    </row>
    <row r="755" ht="13.5" customHeight="1" spans="1:1">
      <c r="A755" s="21"/>
    </row>
    <row r="756" ht="13.5" customHeight="1" spans="1:1">
      <c r="A756" s="21"/>
    </row>
    <row r="757" ht="13.5" customHeight="1" spans="1:1">
      <c r="A757" s="21"/>
    </row>
    <row r="758" ht="13.5" customHeight="1" spans="1:1">
      <c r="A758" s="21"/>
    </row>
    <row r="759" ht="13.5" customHeight="1" spans="1:1">
      <c r="A759" s="21"/>
    </row>
    <row r="760" ht="13.5" customHeight="1" spans="1:1">
      <c r="A760" s="21"/>
    </row>
    <row r="761" ht="13.5" customHeight="1" spans="1:1">
      <c r="A761" s="21"/>
    </row>
    <row r="762" ht="13.5" customHeight="1" spans="1:1">
      <c r="A762" s="21"/>
    </row>
    <row r="763" ht="13.5" customHeight="1" spans="1:1">
      <c r="A763" s="21"/>
    </row>
    <row r="764" ht="13.5" customHeight="1" spans="1:1">
      <c r="A764" s="21"/>
    </row>
    <row r="765" ht="13.5" customHeight="1" spans="1:1">
      <c r="A765" s="21"/>
    </row>
    <row r="766" ht="13.5" customHeight="1" spans="1:1">
      <c r="A766" s="21"/>
    </row>
    <row r="767" ht="13.5" customHeight="1" spans="1:1">
      <c r="A767" s="21"/>
    </row>
    <row r="768" ht="13.5" customHeight="1" spans="1:1">
      <c r="A768" s="21"/>
    </row>
    <row r="769" ht="13.5" customHeight="1" spans="1:1">
      <c r="A769" s="21"/>
    </row>
    <row r="770" ht="13.5" customHeight="1" spans="1:1">
      <c r="A770" s="21"/>
    </row>
    <row r="771" ht="13.5" customHeight="1" spans="1:1">
      <c r="A771" s="21"/>
    </row>
    <row r="772" ht="13.5" customHeight="1" spans="1:1">
      <c r="A772" s="21"/>
    </row>
    <row r="773" ht="13.5" customHeight="1" spans="1:1">
      <c r="A773" s="21"/>
    </row>
    <row r="774" ht="13.5" customHeight="1" spans="1:1">
      <c r="A774" s="21"/>
    </row>
    <row r="775" ht="13.5" customHeight="1" spans="1:1">
      <c r="A775" s="21"/>
    </row>
    <row r="776" ht="13.5" customHeight="1" spans="1:1">
      <c r="A776" s="21"/>
    </row>
    <row r="777" ht="13.5" customHeight="1" spans="1:1">
      <c r="A777" s="21"/>
    </row>
    <row r="778" ht="13.5" customHeight="1" spans="1:1">
      <c r="A778" s="21"/>
    </row>
    <row r="779" ht="13.5" customHeight="1" spans="1:1">
      <c r="A779" s="21"/>
    </row>
    <row r="780" ht="13.5" customHeight="1" spans="1:1">
      <c r="A780" s="21"/>
    </row>
    <row r="781" ht="13.5" customHeight="1" spans="1:1">
      <c r="A781" s="21"/>
    </row>
    <row r="782" ht="13.5" customHeight="1" spans="1:1">
      <c r="A782" s="21"/>
    </row>
    <row r="783" ht="13.5" customHeight="1" spans="1:1">
      <c r="A783" s="21"/>
    </row>
    <row r="784" ht="13.5" customHeight="1" spans="1:1">
      <c r="A784" s="21"/>
    </row>
    <row r="785" ht="13.5" customHeight="1" spans="1:1">
      <c r="A785" s="21"/>
    </row>
    <row r="786" ht="13.5" customHeight="1" spans="1:1">
      <c r="A786" s="21"/>
    </row>
    <row r="787" ht="13.5" customHeight="1" spans="1:1">
      <c r="A787" s="21"/>
    </row>
    <row r="788" ht="13.5" customHeight="1" spans="1:1">
      <c r="A788" s="21"/>
    </row>
    <row r="789" ht="13.5" customHeight="1" spans="1:1">
      <c r="A789" s="21"/>
    </row>
    <row r="790" ht="13.5" customHeight="1" spans="1:1">
      <c r="A790" s="21"/>
    </row>
    <row r="791" ht="13.5" customHeight="1" spans="1:1">
      <c r="A791" s="21"/>
    </row>
    <row r="792" ht="13.5" customHeight="1" spans="1:1">
      <c r="A792" s="21"/>
    </row>
    <row r="793" ht="13.5" customHeight="1" spans="1:1">
      <c r="A793" s="21"/>
    </row>
    <row r="794" ht="13.5" customHeight="1" spans="1:1">
      <c r="A794" s="21"/>
    </row>
    <row r="795" ht="13.5" customHeight="1" spans="1:1">
      <c r="A795" s="21"/>
    </row>
    <row r="796" ht="13.5" customHeight="1" spans="1:1">
      <c r="A796" s="21"/>
    </row>
    <row r="797" ht="13.5" customHeight="1" spans="1:1">
      <c r="A797" s="21"/>
    </row>
    <row r="798" ht="13.5" customHeight="1" spans="1:1">
      <c r="A798" s="21"/>
    </row>
    <row r="799" ht="13.5" customHeight="1" spans="1:1">
      <c r="A799" s="21"/>
    </row>
    <row r="800" ht="13.5" customHeight="1" spans="1:1">
      <c r="A800" s="21"/>
    </row>
    <row r="801" ht="13.5" customHeight="1" spans="1:1">
      <c r="A801" s="21"/>
    </row>
    <row r="802" ht="13.5" customHeight="1" spans="1:1">
      <c r="A802" s="21"/>
    </row>
    <row r="803" ht="13.5" customHeight="1" spans="1:1">
      <c r="A803" s="21"/>
    </row>
    <row r="804" ht="13.5" customHeight="1" spans="1:1">
      <c r="A804" s="21"/>
    </row>
    <row r="805" ht="13.5" customHeight="1" spans="1:1">
      <c r="A805" s="21"/>
    </row>
    <row r="806" ht="13.5" customHeight="1" spans="1:1">
      <c r="A806" s="21"/>
    </row>
    <row r="807" ht="13.5" customHeight="1" spans="1:1">
      <c r="A807" s="21"/>
    </row>
    <row r="808" ht="13.5" customHeight="1" spans="1:1">
      <c r="A808" s="21"/>
    </row>
    <row r="809" ht="13.5" customHeight="1" spans="1:1">
      <c r="A809" s="21"/>
    </row>
    <row r="810" ht="13.5" customHeight="1" spans="1:1">
      <c r="A810" s="21"/>
    </row>
    <row r="811" ht="13.5" customHeight="1" spans="1:1">
      <c r="A811" s="21"/>
    </row>
    <row r="812" ht="13.5" customHeight="1" spans="1:1">
      <c r="A812" s="21"/>
    </row>
    <row r="813" ht="13.5" customHeight="1" spans="1:1">
      <c r="A813" s="21"/>
    </row>
    <row r="814" ht="13.5" customHeight="1" spans="1:1">
      <c r="A814" s="21"/>
    </row>
    <row r="815" ht="13.5" customHeight="1" spans="1:1">
      <c r="A815" s="21"/>
    </row>
    <row r="816" ht="13.5" customHeight="1" spans="1:1">
      <c r="A816" s="21"/>
    </row>
    <row r="817" ht="13.5" customHeight="1" spans="1:1">
      <c r="A817" s="21"/>
    </row>
    <row r="818" ht="13.5" customHeight="1" spans="1:1">
      <c r="A818" s="21"/>
    </row>
    <row r="819" ht="13.5" customHeight="1" spans="1:1">
      <c r="A819" s="21"/>
    </row>
    <row r="820" ht="13.5" customHeight="1" spans="1:1">
      <c r="A820" s="21"/>
    </row>
    <row r="821" ht="13.5" customHeight="1" spans="1:1">
      <c r="A821" s="21"/>
    </row>
    <row r="822" ht="13.5" customHeight="1" spans="1:1">
      <c r="A822" s="21"/>
    </row>
    <row r="823" ht="13.5" customHeight="1" spans="1:1">
      <c r="A823" s="21"/>
    </row>
    <row r="824" ht="13.5" customHeight="1" spans="1:1">
      <c r="A824" s="21"/>
    </row>
    <row r="825" ht="13.5" customHeight="1" spans="1:1">
      <c r="A825" s="21"/>
    </row>
    <row r="826" ht="13.5" customHeight="1" spans="1:1">
      <c r="A826" s="21"/>
    </row>
    <row r="827" ht="13.5" customHeight="1" spans="1:1">
      <c r="A827" s="21"/>
    </row>
    <row r="828" ht="13.5" customHeight="1" spans="1:1">
      <c r="A828" s="21"/>
    </row>
    <row r="829" ht="13.5" customHeight="1" spans="1:1">
      <c r="A829" s="21"/>
    </row>
    <row r="830" ht="13.5" customHeight="1" spans="1:1">
      <c r="A830" s="21"/>
    </row>
    <row r="831" ht="13.5" customHeight="1" spans="1:1">
      <c r="A831" s="21"/>
    </row>
    <row r="832" ht="13.5" customHeight="1" spans="1:1">
      <c r="A832" s="21"/>
    </row>
    <row r="833" ht="13.5" customHeight="1" spans="1:1">
      <c r="A833" s="21"/>
    </row>
    <row r="834" ht="13.5" customHeight="1" spans="1:1">
      <c r="A834" s="21"/>
    </row>
    <row r="835" ht="13.5" customHeight="1" spans="1:1">
      <c r="A835" s="21"/>
    </row>
    <row r="836" ht="13.5" customHeight="1" spans="1:1">
      <c r="A836" s="21"/>
    </row>
    <row r="837" ht="13.5" customHeight="1" spans="1:1">
      <c r="A837" s="21"/>
    </row>
    <row r="838" ht="13.5" customHeight="1" spans="1:1">
      <c r="A838" s="21"/>
    </row>
    <row r="839" ht="13.5" customHeight="1" spans="1:1">
      <c r="A839" s="21"/>
    </row>
    <row r="840" ht="13.5" customHeight="1" spans="1:1">
      <c r="A840" s="21"/>
    </row>
    <row r="841" ht="13.5" customHeight="1" spans="1:1">
      <c r="A841" s="21"/>
    </row>
    <row r="842" ht="13.5" customHeight="1" spans="1:1">
      <c r="A842" s="21"/>
    </row>
    <row r="843" ht="13.5" customHeight="1" spans="1:1">
      <c r="A843" s="21"/>
    </row>
    <row r="844" ht="13.5" customHeight="1" spans="1:1">
      <c r="A844" s="21"/>
    </row>
    <row r="845" ht="13.5" customHeight="1" spans="1:1">
      <c r="A845" s="21"/>
    </row>
    <row r="846" ht="13.5" customHeight="1" spans="1:1">
      <c r="A846" s="21"/>
    </row>
    <row r="847" ht="13.5" customHeight="1" spans="1:1">
      <c r="A847" s="21"/>
    </row>
    <row r="848" ht="13.5" customHeight="1" spans="1:1">
      <c r="A848" s="21"/>
    </row>
    <row r="849" ht="13.5" customHeight="1" spans="1:1">
      <c r="A849" s="21"/>
    </row>
    <row r="850" ht="13.5" customHeight="1" spans="1:1">
      <c r="A850" s="21"/>
    </row>
    <row r="851" ht="13.5" customHeight="1" spans="1:1">
      <c r="A851" s="21"/>
    </row>
    <row r="852" ht="13.5" customHeight="1" spans="1:1">
      <c r="A852" s="21"/>
    </row>
    <row r="853" ht="13.5" customHeight="1" spans="1:1">
      <c r="A853" s="21"/>
    </row>
    <row r="854" ht="13.5" customHeight="1" spans="1:1">
      <c r="A854" s="21"/>
    </row>
    <row r="855" ht="13.5" customHeight="1" spans="1:1">
      <c r="A855" s="21"/>
    </row>
    <row r="856" ht="13.5" customHeight="1" spans="1:1">
      <c r="A856" s="21"/>
    </row>
    <row r="857" ht="13.5" customHeight="1" spans="1:1">
      <c r="A857" s="21"/>
    </row>
    <row r="858" ht="13.5" customHeight="1" spans="1:1">
      <c r="A858" s="21"/>
    </row>
    <row r="859" ht="13.5" customHeight="1" spans="1:1">
      <c r="A859" s="21"/>
    </row>
    <row r="860" ht="13.5" customHeight="1" spans="1:1">
      <c r="A860" s="21"/>
    </row>
    <row r="861" ht="13.5" customHeight="1" spans="1:1">
      <c r="A861" s="21"/>
    </row>
    <row r="862" ht="13.5" customHeight="1" spans="1:1">
      <c r="A862" s="21"/>
    </row>
    <row r="863" ht="13.5" customHeight="1" spans="1:1">
      <c r="A863" s="21"/>
    </row>
    <row r="864" ht="13.5" customHeight="1" spans="1:1">
      <c r="A864" s="21"/>
    </row>
    <row r="865" ht="13.5" customHeight="1" spans="1:1">
      <c r="A865" s="21"/>
    </row>
    <row r="866" ht="13.5" customHeight="1" spans="1:1">
      <c r="A866" s="21"/>
    </row>
    <row r="867" ht="13.5" customHeight="1" spans="1:1">
      <c r="A867" s="21"/>
    </row>
    <row r="868" ht="13.5" customHeight="1" spans="1:1">
      <c r="A868" s="21"/>
    </row>
    <row r="869" ht="13.5" customHeight="1" spans="1:1">
      <c r="A869" s="21"/>
    </row>
    <row r="870" ht="13.5" customHeight="1" spans="1:1">
      <c r="A870" s="21"/>
    </row>
    <row r="871" ht="13.5" customHeight="1" spans="1:1">
      <c r="A871" s="21"/>
    </row>
    <row r="872" ht="13.5" customHeight="1" spans="1:1">
      <c r="A872" s="21"/>
    </row>
    <row r="873" ht="13.5" customHeight="1" spans="1:1">
      <c r="A873" s="21"/>
    </row>
    <row r="874" ht="13.5" customHeight="1" spans="1:1">
      <c r="A874" s="21"/>
    </row>
    <row r="875" ht="13.5" customHeight="1" spans="1:1">
      <c r="A875" s="21"/>
    </row>
    <row r="876" ht="13.5" customHeight="1" spans="1:1">
      <c r="A876" s="21"/>
    </row>
    <row r="877" ht="13.5" customHeight="1" spans="1:1">
      <c r="A877" s="21"/>
    </row>
    <row r="878" ht="13.5" customHeight="1" spans="1:1">
      <c r="A878" s="21"/>
    </row>
    <row r="879" ht="13.5" customHeight="1" spans="1:1">
      <c r="A879" s="21"/>
    </row>
    <row r="880" ht="13.5" customHeight="1" spans="1:1">
      <c r="A880" s="21"/>
    </row>
    <row r="881" ht="13.5" customHeight="1" spans="1:1">
      <c r="A881" s="21"/>
    </row>
    <row r="882" ht="13.5" customHeight="1" spans="1:1">
      <c r="A882" s="21"/>
    </row>
    <row r="883" ht="13.5" customHeight="1" spans="1:1">
      <c r="A883" s="21"/>
    </row>
    <row r="884" ht="13.5" customHeight="1" spans="1:1">
      <c r="A884" s="21"/>
    </row>
    <row r="885" ht="13.5" customHeight="1" spans="1:1">
      <c r="A885" s="21"/>
    </row>
    <row r="886" ht="13.5" customHeight="1" spans="1:1">
      <c r="A886" s="21"/>
    </row>
    <row r="887" ht="13.5" customHeight="1" spans="1:1">
      <c r="A887" s="21"/>
    </row>
    <row r="888" ht="13.5" customHeight="1" spans="1:1">
      <c r="A888" s="21"/>
    </row>
    <row r="889" ht="13.5" customHeight="1" spans="1:1">
      <c r="A889" s="21"/>
    </row>
    <row r="890" ht="13.5" customHeight="1" spans="1:1">
      <c r="A890" s="21"/>
    </row>
    <row r="891" ht="13.5" customHeight="1" spans="1:1">
      <c r="A891" s="21"/>
    </row>
    <row r="892" ht="13.5" customHeight="1" spans="1:1">
      <c r="A892" s="21"/>
    </row>
    <row r="893" ht="13.5" customHeight="1" spans="1:1">
      <c r="A893" s="21"/>
    </row>
    <row r="894" ht="13.5" customHeight="1" spans="1:1">
      <c r="A894" s="21"/>
    </row>
    <row r="895" ht="13.5" customHeight="1" spans="1:1">
      <c r="A895" s="21"/>
    </row>
    <row r="896" ht="13.5" customHeight="1" spans="1:1">
      <c r="A896" s="21"/>
    </row>
    <row r="897" ht="13.5" customHeight="1" spans="1:1">
      <c r="A897" s="21"/>
    </row>
    <row r="898" ht="13.5" customHeight="1" spans="1:1">
      <c r="A898" s="21"/>
    </row>
    <row r="899" ht="13.5" customHeight="1" spans="1:1">
      <c r="A899" s="21"/>
    </row>
    <row r="900" ht="13.5" customHeight="1" spans="1:1">
      <c r="A900" s="21"/>
    </row>
    <row r="901" ht="13.5" customHeight="1" spans="1:1">
      <c r="A901" s="21"/>
    </row>
    <row r="902" ht="13.5" customHeight="1" spans="1:1">
      <c r="A902" s="21"/>
    </row>
    <row r="903" ht="13.5" customHeight="1" spans="1:1">
      <c r="A903" s="21"/>
    </row>
    <row r="904" ht="13.5" customHeight="1" spans="1:1">
      <c r="A904" s="21"/>
    </row>
    <row r="905" ht="13.5" customHeight="1" spans="1:1">
      <c r="A905" s="21"/>
    </row>
    <row r="906" ht="13.5" customHeight="1" spans="1:1">
      <c r="A906" s="21"/>
    </row>
    <row r="907" ht="13.5" customHeight="1" spans="1:1">
      <c r="A907" s="21"/>
    </row>
    <row r="908" ht="13.5" customHeight="1" spans="1:1">
      <c r="A908" s="21"/>
    </row>
    <row r="909" ht="13.5" customHeight="1" spans="1:1">
      <c r="A909" s="21"/>
    </row>
    <row r="910" ht="13.5" customHeight="1" spans="1:1">
      <c r="A910" s="21"/>
    </row>
    <row r="911" ht="13.5" customHeight="1" spans="1:1">
      <c r="A911" s="21"/>
    </row>
    <row r="912" ht="13.5" customHeight="1" spans="1:1">
      <c r="A912" s="21"/>
    </row>
    <row r="913" ht="13.5" customHeight="1" spans="1:1">
      <c r="A913" s="21"/>
    </row>
    <row r="914" ht="13.5" customHeight="1" spans="1:1">
      <c r="A914" s="21"/>
    </row>
    <row r="915" ht="13.5" customHeight="1" spans="1:1">
      <c r="A915" s="21"/>
    </row>
    <row r="916" ht="13.5" customHeight="1" spans="1:1">
      <c r="A916" s="21"/>
    </row>
    <row r="917" ht="13.5" customHeight="1" spans="1:1">
      <c r="A917" s="21"/>
    </row>
    <row r="918" ht="13.5" customHeight="1" spans="1:1">
      <c r="A918" s="21"/>
    </row>
    <row r="919" ht="13.5" customHeight="1" spans="1:1">
      <c r="A919" s="21"/>
    </row>
    <row r="920" ht="13.5" customHeight="1" spans="1:1">
      <c r="A920" s="21"/>
    </row>
    <row r="921" ht="13.5" customHeight="1" spans="1:1">
      <c r="A921" s="21"/>
    </row>
    <row r="922" ht="13.5" customHeight="1" spans="1:1">
      <c r="A922" s="21"/>
    </row>
    <row r="923" ht="13.5" customHeight="1" spans="1:1">
      <c r="A923" s="21"/>
    </row>
    <row r="924" ht="13.5" customHeight="1" spans="1:1">
      <c r="A924" s="21"/>
    </row>
    <row r="925" ht="13.5" customHeight="1" spans="1:1">
      <c r="A925" s="21"/>
    </row>
    <row r="926" ht="13.5" customHeight="1" spans="1:1">
      <c r="A926" s="21"/>
    </row>
    <row r="927" ht="13.5" customHeight="1" spans="1:1">
      <c r="A927" s="21"/>
    </row>
    <row r="928" ht="13.5" customHeight="1" spans="1:1">
      <c r="A928" s="21"/>
    </row>
    <row r="929" ht="13.5" customHeight="1" spans="1:1">
      <c r="A929" s="21"/>
    </row>
    <row r="930" ht="13.5" customHeight="1" spans="1:1">
      <c r="A930" s="21"/>
    </row>
    <row r="931" ht="13.5" customHeight="1" spans="1:1">
      <c r="A931" s="21"/>
    </row>
    <row r="932" ht="13.5" customHeight="1" spans="1:1">
      <c r="A932" s="21"/>
    </row>
    <row r="933" ht="13.5" customHeight="1" spans="1:1">
      <c r="A933" s="21"/>
    </row>
    <row r="934" ht="13.5" customHeight="1" spans="1:1">
      <c r="A934" s="21"/>
    </row>
    <row r="935" ht="13.5" customHeight="1" spans="1:1">
      <c r="A935" s="21"/>
    </row>
    <row r="936" ht="13.5" customHeight="1" spans="1:1">
      <c r="A936" s="21"/>
    </row>
    <row r="937" ht="13.5" customHeight="1" spans="1:1">
      <c r="A937" s="21"/>
    </row>
    <row r="938" ht="13.5" customHeight="1" spans="1:1">
      <c r="A938" s="21"/>
    </row>
    <row r="939" ht="13.5" customHeight="1" spans="1:1">
      <c r="A939" s="21"/>
    </row>
    <row r="940" ht="13.5" customHeight="1" spans="1:1">
      <c r="A940" s="21"/>
    </row>
    <row r="941" ht="13.5" customHeight="1" spans="1:1">
      <c r="A941" s="21"/>
    </row>
    <row r="942" ht="13.5" customHeight="1" spans="1:1">
      <c r="A942" s="21"/>
    </row>
    <row r="943" ht="13.5" customHeight="1" spans="1:1">
      <c r="A943" s="21"/>
    </row>
    <row r="944" ht="13.5" customHeight="1" spans="1:1">
      <c r="A944" s="21"/>
    </row>
    <row r="945" ht="13.5" customHeight="1" spans="1:1">
      <c r="A945" s="21"/>
    </row>
    <row r="946" ht="13.5" customHeight="1" spans="1:1">
      <c r="A946" s="21"/>
    </row>
    <row r="947" ht="13.5" customHeight="1" spans="1:1">
      <c r="A947" s="21"/>
    </row>
    <row r="948" ht="13.5" customHeight="1" spans="1:1">
      <c r="A948" s="21"/>
    </row>
    <row r="949" ht="13.5" customHeight="1" spans="1:1">
      <c r="A949" s="21"/>
    </row>
    <row r="950" ht="13.5" customHeight="1" spans="1:1">
      <c r="A950" s="21"/>
    </row>
    <row r="951" ht="13.5" customHeight="1" spans="1:1">
      <c r="A951" s="21"/>
    </row>
    <row r="952" ht="13.5" customHeight="1" spans="1:1">
      <c r="A952" s="21"/>
    </row>
    <row r="953" ht="13.5" customHeight="1" spans="1:1">
      <c r="A953" s="21"/>
    </row>
    <row r="954" ht="13.5" customHeight="1" spans="1:1">
      <c r="A954" s="21"/>
    </row>
    <row r="955" ht="13.5" customHeight="1" spans="1:1">
      <c r="A955" s="21"/>
    </row>
    <row r="956" ht="13.5" customHeight="1" spans="1:1">
      <c r="A956" s="21"/>
    </row>
    <row r="957" ht="13.5" customHeight="1" spans="1:1">
      <c r="A957" s="21"/>
    </row>
    <row r="958" ht="13.5" customHeight="1" spans="1:1">
      <c r="A958" s="21"/>
    </row>
    <row r="959" ht="13.5" customHeight="1" spans="1:1">
      <c r="A959" s="21"/>
    </row>
    <row r="960" ht="13.5" customHeight="1" spans="1:1">
      <c r="A960" s="21"/>
    </row>
    <row r="961" ht="13.5" customHeight="1" spans="1:1">
      <c r="A961" s="21"/>
    </row>
    <row r="962" ht="13.5" customHeight="1" spans="1:1">
      <c r="A962" s="21"/>
    </row>
    <row r="963" ht="13.5" customHeight="1" spans="1:1">
      <c r="A963" s="21"/>
    </row>
    <row r="964" ht="13.5" customHeight="1" spans="1:1">
      <c r="A964" s="21"/>
    </row>
    <row r="965" ht="13.5" customHeight="1" spans="1:1">
      <c r="A965" s="21"/>
    </row>
    <row r="966" ht="13.5" customHeight="1" spans="1:1">
      <c r="A966" s="21"/>
    </row>
    <row r="967" ht="13.5" customHeight="1" spans="1:1">
      <c r="A967" s="21"/>
    </row>
    <row r="968" ht="13.5" customHeight="1" spans="1:1">
      <c r="A968" s="21"/>
    </row>
    <row r="969" ht="13.5" customHeight="1" spans="1:1">
      <c r="A969" s="21"/>
    </row>
    <row r="970" ht="13.5" customHeight="1" spans="1:1">
      <c r="A970" s="21"/>
    </row>
    <row r="971" ht="13.5" customHeight="1" spans="1:1">
      <c r="A971" s="21"/>
    </row>
    <row r="972" ht="13.5" customHeight="1" spans="1:1">
      <c r="A972" s="21"/>
    </row>
    <row r="973" ht="13.5" customHeight="1" spans="1:1">
      <c r="A973" s="21"/>
    </row>
    <row r="974" ht="13.5" customHeight="1" spans="1:1">
      <c r="A974" s="21"/>
    </row>
    <row r="975" ht="13.5" customHeight="1" spans="1:1">
      <c r="A975" s="21"/>
    </row>
    <row r="976" ht="13.5" customHeight="1" spans="1:1">
      <c r="A976" s="21"/>
    </row>
    <row r="977" ht="13.5" customHeight="1" spans="1:1">
      <c r="A977" s="21"/>
    </row>
    <row r="978" ht="13.5" customHeight="1" spans="1:1">
      <c r="A978" s="21"/>
    </row>
    <row r="979" ht="13.5" customHeight="1" spans="1:1">
      <c r="A979" s="21"/>
    </row>
    <row r="980" ht="13.5" customHeight="1" spans="1:1">
      <c r="A980" s="21"/>
    </row>
    <row r="981" ht="13.5" customHeight="1" spans="1:1">
      <c r="A981" s="21"/>
    </row>
    <row r="982" ht="13.5" customHeight="1" spans="1:1">
      <c r="A982" s="21"/>
    </row>
    <row r="983" ht="13.5" customHeight="1" spans="1:1">
      <c r="A983" s="21"/>
    </row>
    <row r="984" ht="13.5" customHeight="1" spans="1:1">
      <c r="A984" s="21"/>
    </row>
    <row r="985" ht="13.5" customHeight="1" spans="1:1">
      <c r="A985" s="21"/>
    </row>
    <row r="986" ht="13.5" customHeight="1" spans="1:1">
      <c r="A986" s="21"/>
    </row>
    <row r="987" ht="13.5" customHeight="1" spans="1:1">
      <c r="A987" s="21"/>
    </row>
    <row r="988" ht="13.5" customHeight="1" spans="1:1">
      <c r="A988" s="21"/>
    </row>
    <row r="989" ht="13.5" customHeight="1" spans="1:1">
      <c r="A989" s="21"/>
    </row>
    <row r="990" ht="13.5" customHeight="1" spans="1:1">
      <c r="A990" s="21"/>
    </row>
    <row r="991" ht="13.5" customHeight="1" spans="1:1">
      <c r="A991" s="21"/>
    </row>
    <row r="992" ht="13.5" customHeight="1" spans="1:1">
      <c r="A992" s="21"/>
    </row>
    <row r="993" ht="13.5" customHeight="1" spans="1:1">
      <c r="A993" s="21"/>
    </row>
    <row r="994" ht="13.5" customHeight="1" spans="1:1">
      <c r="A994" s="21"/>
    </row>
    <row r="995" ht="13.5" customHeight="1" spans="1:1">
      <c r="A995" s="21"/>
    </row>
    <row r="996" ht="13.5" customHeight="1" spans="1:1">
      <c r="A996" s="21"/>
    </row>
    <row r="997" ht="13.5" customHeight="1" spans="1:1">
      <c r="A997" s="21"/>
    </row>
    <row r="998" ht="13.5" customHeight="1" spans="1:1">
      <c r="A998" s="21"/>
    </row>
    <row r="999" ht="13.5" customHeight="1" spans="1:1">
      <c r="A999" s="21"/>
    </row>
    <row r="1000" ht="13.5" customHeight="1" spans="1:1">
      <c r="A1000" s="21"/>
    </row>
  </sheetData>
  <pageMargins left="0.7" right="0.7" top="0.75" bottom="0.75" header="0" footer="0"/>
  <pageSetup paperSize="1" orientation="landscape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00"/>
  <sheetViews>
    <sheetView workbookViewId="0">
      <selection activeCell="A1" sqref="A1"/>
    </sheetView>
  </sheetViews>
  <sheetFormatPr defaultColWidth="14.4285714285714" defaultRowHeight="15" customHeight="1" outlineLevelCol="7"/>
  <cols>
    <col min="1" max="1" width="11.2857142857143" customWidth="1"/>
    <col min="2" max="2" width="16.2857142857143" customWidth="1"/>
    <col min="3" max="3" width="36.4285714285714" customWidth="1"/>
    <col min="4" max="4" width="11.2857142857143" customWidth="1"/>
    <col min="5" max="6" width="9.14285714285714" customWidth="1"/>
    <col min="7" max="7" width="16.1428571428571" customWidth="1"/>
    <col min="8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42552</v>
      </c>
      <c r="B2" s="3" t="s">
        <v>44</v>
      </c>
      <c r="C2" s="3" t="s">
        <v>239</v>
      </c>
      <c r="D2" s="4">
        <v>800</v>
      </c>
    </row>
    <row r="3" ht="13.5" customHeight="1" spans="1:4">
      <c r="A3" s="2">
        <v>42552</v>
      </c>
      <c r="B3" s="3" t="s">
        <v>44</v>
      </c>
      <c r="C3" s="3" t="s">
        <v>669</v>
      </c>
      <c r="D3" s="4">
        <v>60</v>
      </c>
    </row>
    <row r="4" ht="13.5" customHeight="1" spans="1:4">
      <c r="A4" s="2">
        <v>42553</v>
      </c>
      <c r="B4" s="3" t="s">
        <v>44</v>
      </c>
      <c r="C4" s="3" t="s">
        <v>553</v>
      </c>
      <c r="D4" s="4">
        <v>25.8</v>
      </c>
    </row>
    <row r="5" ht="13.5" customHeight="1" spans="1:4">
      <c r="A5" s="2">
        <v>42581</v>
      </c>
      <c r="B5" s="3" t="s">
        <v>44</v>
      </c>
      <c r="C5" s="3" t="s">
        <v>392</v>
      </c>
      <c r="D5" s="4">
        <v>89.9</v>
      </c>
    </row>
    <row r="6" ht="13.5" customHeight="1" spans="1:4">
      <c r="A6" s="2">
        <v>42574</v>
      </c>
      <c r="B6" s="3" t="s">
        <v>44</v>
      </c>
      <c r="C6" s="3" t="s">
        <v>364</v>
      </c>
      <c r="D6" s="4">
        <v>7.85</v>
      </c>
    </row>
    <row r="7" ht="13.5" customHeight="1" spans="1:4">
      <c r="A7" s="2">
        <v>42552</v>
      </c>
      <c r="B7" s="3" t="s">
        <v>11</v>
      </c>
      <c r="C7" s="3" t="s">
        <v>60</v>
      </c>
      <c r="D7" s="4">
        <v>140</v>
      </c>
    </row>
    <row r="8" ht="13.5" customHeight="1" spans="1:7">
      <c r="A8" s="2">
        <v>42553</v>
      </c>
      <c r="B8" s="3" t="s">
        <v>11</v>
      </c>
      <c r="C8" s="3" t="s">
        <v>581</v>
      </c>
      <c r="D8" s="4">
        <v>5.5</v>
      </c>
      <c r="G8" s="3" t="s">
        <v>286</v>
      </c>
    </row>
    <row r="9" ht="13.5" customHeight="1" spans="1:8">
      <c r="A9" s="2">
        <v>42560</v>
      </c>
      <c r="B9" s="3" t="s">
        <v>11</v>
      </c>
      <c r="C9" s="3" t="s">
        <v>581</v>
      </c>
      <c r="D9" s="4">
        <v>4.75</v>
      </c>
      <c r="G9" s="3" t="s">
        <v>44</v>
      </c>
      <c r="H9" s="4">
        <f>SUM(D2:D6)</f>
        <v>983.55</v>
      </c>
    </row>
    <row r="10" ht="13.5" customHeight="1" spans="1:8">
      <c r="A10" s="2">
        <v>42567</v>
      </c>
      <c r="B10" s="3" t="s">
        <v>11</v>
      </c>
      <c r="C10" s="3" t="s">
        <v>581</v>
      </c>
      <c r="D10" s="4">
        <v>6</v>
      </c>
      <c r="G10" s="3" t="s">
        <v>294</v>
      </c>
      <c r="H10" s="4">
        <f>SUM(0)</f>
        <v>0</v>
      </c>
    </row>
    <row r="11" ht="13.5" customHeight="1" spans="1:8">
      <c r="A11" s="2">
        <v>42568</v>
      </c>
      <c r="B11" s="3" t="s">
        <v>11</v>
      </c>
      <c r="C11" s="3" t="s">
        <v>727</v>
      </c>
      <c r="D11" s="4">
        <v>15</v>
      </c>
      <c r="G11" s="3" t="s">
        <v>7</v>
      </c>
      <c r="H11" s="3">
        <v>0</v>
      </c>
    </row>
    <row r="12" ht="13.5" customHeight="1" spans="1:8">
      <c r="A12" s="2">
        <v>42574</v>
      </c>
      <c r="B12" s="3" t="s">
        <v>11</v>
      </c>
      <c r="C12" s="3" t="s">
        <v>581</v>
      </c>
      <c r="D12" s="4">
        <v>6</v>
      </c>
      <c r="G12" s="3" t="s">
        <v>11</v>
      </c>
      <c r="H12" s="4">
        <f>SUM(D7:D15)</f>
        <v>216.57</v>
      </c>
    </row>
    <row r="13" ht="13.5" customHeight="1" spans="1:8">
      <c r="A13" s="2">
        <v>42575</v>
      </c>
      <c r="B13" s="3" t="s">
        <v>11</v>
      </c>
      <c r="C13" s="3" t="s">
        <v>728</v>
      </c>
      <c r="D13" s="4">
        <v>15</v>
      </c>
      <c r="G13" s="3" t="s">
        <v>68</v>
      </c>
      <c r="H13" s="4">
        <f>SUM(D16:D29)</f>
        <v>753.75</v>
      </c>
    </row>
    <row r="14" ht="13.5" customHeight="1" spans="1:8">
      <c r="A14" s="2">
        <v>42581</v>
      </c>
      <c r="B14" s="3" t="s">
        <v>11</v>
      </c>
      <c r="C14" s="3" t="s">
        <v>581</v>
      </c>
      <c r="D14" s="4">
        <v>4.32</v>
      </c>
      <c r="G14" s="3" t="s">
        <v>197</v>
      </c>
      <c r="H14" s="4">
        <f>SUM(D30:D38)</f>
        <v>333.25</v>
      </c>
    </row>
    <row r="15" ht="13.5" customHeight="1" spans="1:8">
      <c r="A15" s="2">
        <v>42581</v>
      </c>
      <c r="B15" s="3" t="s">
        <v>11</v>
      </c>
      <c r="C15" s="3" t="s">
        <v>729</v>
      </c>
      <c r="D15" s="4">
        <v>20</v>
      </c>
      <c r="G15" s="3" t="s">
        <v>125</v>
      </c>
      <c r="H15" s="4">
        <f>SUM(D39:D42)</f>
        <v>726.3</v>
      </c>
    </row>
    <row r="16" ht="13.5" customHeight="1" spans="1:8">
      <c r="A16" s="2">
        <v>42553</v>
      </c>
      <c r="B16" s="3" t="s">
        <v>68</v>
      </c>
      <c r="C16" s="3" t="s">
        <v>20</v>
      </c>
      <c r="D16" s="4">
        <v>112.2</v>
      </c>
      <c r="G16" s="3" t="s">
        <v>644</v>
      </c>
      <c r="H16" s="4">
        <f>SUM(D43:D44)</f>
        <v>1050</v>
      </c>
    </row>
    <row r="17" ht="13.5" customHeight="1" spans="1:8">
      <c r="A17" s="2">
        <v>42553</v>
      </c>
      <c r="B17" s="3" t="s">
        <v>68</v>
      </c>
      <c r="C17" s="3" t="s">
        <v>122</v>
      </c>
      <c r="D17" s="4">
        <v>19.6</v>
      </c>
      <c r="G17" s="3" t="s">
        <v>646</v>
      </c>
      <c r="H17" s="4">
        <f>SUM(D45)</f>
        <v>450</v>
      </c>
    </row>
    <row r="18" ht="13.5" customHeight="1" spans="1:8">
      <c r="A18" s="2">
        <v>42556</v>
      </c>
      <c r="B18" s="3" t="s">
        <v>68</v>
      </c>
      <c r="C18" s="3" t="s">
        <v>122</v>
      </c>
      <c r="D18" s="4">
        <v>13.5</v>
      </c>
      <c r="G18" s="3" t="s">
        <v>163</v>
      </c>
      <c r="H18" s="4">
        <f>SUM(0)</f>
        <v>0</v>
      </c>
    </row>
    <row r="19" ht="13.5" customHeight="1" spans="1:8">
      <c r="A19" s="2">
        <v>42560</v>
      </c>
      <c r="B19" s="3" t="s">
        <v>68</v>
      </c>
      <c r="C19" s="3" t="s">
        <v>20</v>
      </c>
      <c r="D19" s="4">
        <v>137.35</v>
      </c>
      <c r="G19" s="3" t="s">
        <v>134</v>
      </c>
      <c r="H19" s="4">
        <f>SUM(0)</f>
        <v>0</v>
      </c>
    </row>
    <row r="20" ht="13.5" customHeight="1" spans="1:8">
      <c r="A20" s="2">
        <v>42570</v>
      </c>
      <c r="B20" s="3" t="s">
        <v>68</v>
      </c>
      <c r="C20" s="3" t="s">
        <v>122</v>
      </c>
      <c r="D20" s="4">
        <v>11.25</v>
      </c>
      <c r="G20" s="3" t="s">
        <v>34</v>
      </c>
      <c r="H20" s="4">
        <f>SUM(D46:D48)</f>
        <v>88.95</v>
      </c>
    </row>
    <row r="21" ht="13.5" customHeight="1" spans="1:8">
      <c r="A21" s="2">
        <v>42562</v>
      </c>
      <c r="B21" s="3" t="s">
        <v>68</v>
      </c>
      <c r="C21" s="3" t="s">
        <v>218</v>
      </c>
      <c r="D21" s="4">
        <v>54.25</v>
      </c>
      <c r="G21" s="3" t="s">
        <v>36</v>
      </c>
      <c r="H21" s="4">
        <f>SUM(D49:D53)</f>
        <v>1366.6</v>
      </c>
    </row>
    <row r="22" ht="13.5" customHeight="1" spans="1:8">
      <c r="A22" s="2">
        <v>42570</v>
      </c>
      <c r="B22" s="3" t="s">
        <v>68</v>
      </c>
      <c r="C22" s="3" t="s">
        <v>122</v>
      </c>
      <c r="D22" s="4">
        <v>44</v>
      </c>
      <c r="G22" s="3" t="s">
        <v>39</v>
      </c>
      <c r="H22" s="4">
        <f>SUM(D54:D64)</f>
        <v>504.68</v>
      </c>
    </row>
    <row r="23" ht="13.5" customHeight="1" spans="1:8">
      <c r="A23" s="2">
        <v>42574</v>
      </c>
      <c r="B23" s="3" t="s">
        <v>68</v>
      </c>
      <c r="C23" s="3" t="s">
        <v>20</v>
      </c>
      <c r="D23" s="4">
        <v>93.45</v>
      </c>
      <c r="G23" s="3" t="s">
        <v>375</v>
      </c>
      <c r="H23" s="4">
        <f>SUM(D65:D68)</f>
        <v>338</v>
      </c>
    </row>
    <row r="24" ht="13.5" customHeight="1" spans="1:4">
      <c r="A24" s="2">
        <v>42564</v>
      </c>
      <c r="B24" s="3" t="s">
        <v>68</v>
      </c>
      <c r="C24" s="3" t="s">
        <v>20</v>
      </c>
      <c r="D24" s="4">
        <v>35.75</v>
      </c>
    </row>
    <row r="25" ht="13.5" customHeight="1" spans="1:4">
      <c r="A25" s="2">
        <v>42567</v>
      </c>
      <c r="B25" s="3" t="s">
        <v>68</v>
      </c>
      <c r="C25" s="3" t="s">
        <v>20</v>
      </c>
      <c r="D25" s="4">
        <v>122.6</v>
      </c>
    </row>
    <row r="26" ht="13.5" customHeight="1" spans="1:4">
      <c r="A26" s="2">
        <v>42571</v>
      </c>
      <c r="B26" s="3" t="s">
        <v>68</v>
      </c>
      <c r="C26" s="3" t="s">
        <v>20</v>
      </c>
      <c r="D26" s="4">
        <v>20.5</v>
      </c>
    </row>
    <row r="27" ht="13.5" customHeight="1" spans="1:4">
      <c r="A27" s="2">
        <v>42574</v>
      </c>
      <c r="B27" s="3" t="s">
        <v>68</v>
      </c>
      <c r="C27" s="3" t="s">
        <v>22</v>
      </c>
      <c r="D27" s="4">
        <v>7.35</v>
      </c>
    </row>
    <row r="28" ht="13.5" customHeight="1" spans="1:4">
      <c r="A28" s="2">
        <v>42579</v>
      </c>
      <c r="B28" s="3" t="s">
        <v>68</v>
      </c>
      <c r="C28" s="3" t="s">
        <v>23</v>
      </c>
      <c r="D28" s="4">
        <v>43.85</v>
      </c>
    </row>
    <row r="29" ht="13.5" customHeight="1" spans="1:4">
      <c r="A29" s="2">
        <v>42579</v>
      </c>
      <c r="B29" s="3" t="s">
        <v>68</v>
      </c>
      <c r="C29" s="3" t="s">
        <v>372</v>
      </c>
      <c r="D29" s="4">
        <v>38.1</v>
      </c>
    </row>
    <row r="30" ht="13.5" customHeight="1" spans="1:4">
      <c r="A30" s="2">
        <v>42553</v>
      </c>
      <c r="B30" s="3" t="s">
        <v>70</v>
      </c>
      <c r="C30" s="3" t="s">
        <v>105</v>
      </c>
      <c r="D30" s="4">
        <v>70.9</v>
      </c>
    </row>
    <row r="31" ht="13.5" customHeight="1" spans="1:4">
      <c r="A31" s="2">
        <v>42553</v>
      </c>
      <c r="B31" s="3" t="s">
        <v>70</v>
      </c>
      <c r="C31" s="3" t="s">
        <v>124</v>
      </c>
      <c r="D31" s="4">
        <v>8.8</v>
      </c>
    </row>
    <row r="32" ht="13.5" customHeight="1" spans="1:4">
      <c r="A32" s="2">
        <v>42553</v>
      </c>
      <c r="B32" s="3" t="s">
        <v>70</v>
      </c>
      <c r="C32" s="3" t="s">
        <v>394</v>
      </c>
      <c r="D32" s="4">
        <v>33.2</v>
      </c>
    </row>
    <row r="33" ht="13.5" customHeight="1" spans="1:4">
      <c r="A33" s="2">
        <v>42567</v>
      </c>
      <c r="B33" s="3" t="s">
        <v>70</v>
      </c>
      <c r="C33" s="3" t="s">
        <v>612</v>
      </c>
      <c r="D33" s="4">
        <v>29</v>
      </c>
    </row>
    <row r="34" ht="13.5" customHeight="1" spans="1:4">
      <c r="A34" s="2">
        <v>42574</v>
      </c>
      <c r="B34" s="3" t="s">
        <v>70</v>
      </c>
      <c r="C34" s="3" t="s">
        <v>394</v>
      </c>
      <c r="D34" s="4">
        <v>28.45</v>
      </c>
    </row>
    <row r="35" ht="13.5" customHeight="1" spans="1:4">
      <c r="A35" s="2">
        <v>42570</v>
      </c>
      <c r="B35" s="3" t="s">
        <v>70</v>
      </c>
      <c r="C35" s="3" t="s">
        <v>394</v>
      </c>
      <c r="D35" s="4">
        <v>45</v>
      </c>
    </row>
    <row r="36" ht="13.5" customHeight="1" spans="1:4">
      <c r="A36" s="2">
        <v>42574</v>
      </c>
      <c r="B36" s="3" t="s">
        <v>70</v>
      </c>
      <c r="C36" s="3" t="s">
        <v>730</v>
      </c>
      <c r="D36" s="4">
        <v>54</v>
      </c>
    </row>
    <row r="37" ht="13.5" customHeight="1" spans="1:4">
      <c r="A37" s="2">
        <v>42555</v>
      </c>
      <c r="B37" s="3" t="s">
        <v>70</v>
      </c>
      <c r="C37" s="3" t="s">
        <v>731</v>
      </c>
      <c r="D37" s="4">
        <v>43.9</v>
      </c>
    </row>
    <row r="38" ht="13.5" customHeight="1" spans="1:4">
      <c r="A38" s="2">
        <v>42557</v>
      </c>
      <c r="B38" s="3" t="s">
        <v>373</v>
      </c>
      <c r="C38" s="3" t="s">
        <v>707</v>
      </c>
      <c r="D38" s="4">
        <v>20</v>
      </c>
    </row>
    <row r="39" ht="13.5" customHeight="1" spans="1:4">
      <c r="A39" s="2">
        <v>42552</v>
      </c>
      <c r="B39" s="3" t="s">
        <v>125</v>
      </c>
      <c r="C39" s="3" t="s">
        <v>640</v>
      </c>
      <c r="D39" s="4">
        <v>60</v>
      </c>
    </row>
    <row r="40" ht="13.5" customHeight="1" spans="1:4">
      <c r="A40" s="2">
        <v>42552</v>
      </c>
      <c r="B40" s="3" t="s">
        <v>125</v>
      </c>
      <c r="C40" s="3" t="s">
        <v>641</v>
      </c>
      <c r="D40" s="4">
        <v>600</v>
      </c>
    </row>
    <row r="41" ht="13.5" customHeight="1" spans="1:4">
      <c r="A41" s="2">
        <v>42552</v>
      </c>
      <c r="B41" s="3" t="s">
        <v>125</v>
      </c>
      <c r="C41" s="3" t="s">
        <v>509</v>
      </c>
      <c r="D41" s="4">
        <v>55.5</v>
      </c>
    </row>
    <row r="42" ht="13.5" customHeight="1" spans="1:4">
      <c r="A42" s="2">
        <v>42559</v>
      </c>
      <c r="B42" s="3" t="s">
        <v>125</v>
      </c>
      <c r="C42" s="3" t="s">
        <v>732</v>
      </c>
      <c r="D42" s="4">
        <v>10.8</v>
      </c>
    </row>
    <row r="43" ht="13.5" customHeight="1" spans="1:4">
      <c r="A43" s="2">
        <v>42552</v>
      </c>
      <c r="B43" s="3" t="s">
        <v>644</v>
      </c>
      <c r="C43" s="3" t="s">
        <v>645</v>
      </c>
      <c r="D43" s="4">
        <v>750</v>
      </c>
    </row>
    <row r="44" ht="13.5" customHeight="1" spans="1:4">
      <c r="A44" s="2">
        <v>42552</v>
      </c>
      <c r="B44" s="3" t="s">
        <v>644</v>
      </c>
      <c r="C44" s="3" t="s">
        <v>684</v>
      </c>
      <c r="D44" s="4">
        <v>300</v>
      </c>
    </row>
    <row r="45" ht="13.5" customHeight="1" spans="1:4">
      <c r="A45" s="2">
        <v>42552</v>
      </c>
      <c r="B45" s="3" t="s">
        <v>646</v>
      </c>
      <c r="C45" s="3" t="s">
        <v>647</v>
      </c>
      <c r="D45" s="4">
        <v>450</v>
      </c>
    </row>
    <row r="46" ht="13.5" customHeight="1" spans="1:4">
      <c r="A46" s="2">
        <v>42564</v>
      </c>
      <c r="B46" s="3" t="s">
        <v>34</v>
      </c>
      <c r="C46" s="3" t="s">
        <v>733</v>
      </c>
      <c r="D46" s="4">
        <v>39</v>
      </c>
    </row>
    <row r="47" ht="13.5" customHeight="1" spans="1:4">
      <c r="A47" s="2">
        <v>42581</v>
      </c>
      <c r="B47" s="3" t="s">
        <v>34</v>
      </c>
      <c r="C47" s="3" t="s">
        <v>81</v>
      </c>
      <c r="D47" s="4">
        <v>10.25</v>
      </c>
    </row>
    <row r="48" ht="13.5" customHeight="1" spans="1:4">
      <c r="A48" s="2">
        <v>42582</v>
      </c>
      <c r="B48" s="3" t="s">
        <v>34</v>
      </c>
      <c r="C48" s="3" t="s">
        <v>81</v>
      </c>
      <c r="D48" s="4">
        <v>39.7</v>
      </c>
    </row>
    <row r="49" ht="13.5" customHeight="1" spans="1:4">
      <c r="A49" s="2">
        <v>42552</v>
      </c>
      <c r="B49" s="3" t="s">
        <v>36</v>
      </c>
      <c r="C49" s="3" t="s">
        <v>37</v>
      </c>
      <c r="D49" s="4">
        <v>600</v>
      </c>
    </row>
    <row r="50" ht="13.5" customHeight="1" spans="1:4">
      <c r="A50" s="2">
        <v>42552</v>
      </c>
      <c r="B50" s="3" t="s">
        <v>36</v>
      </c>
      <c r="C50" s="3" t="s">
        <v>38</v>
      </c>
      <c r="D50" s="4">
        <v>400</v>
      </c>
    </row>
    <row r="51" ht="13.5" customHeight="1" spans="1:4">
      <c r="A51" s="2">
        <v>42556</v>
      </c>
      <c r="B51" s="3" t="s">
        <v>36</v>
      </c>
      <c r="C51" s="3" t="s">
        <v>481</v>
      </c>
      <c r="D51" s="4">
        <v>110</v>
      </c>
    </row>
    <row r="52" ht="13.5" customHeight="1" spans="1:4">
      <c r="A52" s="2">
        <v>42582</v>
      </c>
      <c r="B52" s="3" t="s">
        <v>36</v>
      </c>
      <c r="C52" s="3" t="s">
        <v>734</v>
      </c>
      <c r="D52" s="4">
        <v>206.6</v>
      </c>
    </row>
    <row r="53" ht="13.5" customHeight="1" spans="1:4">
      <c r="A53" s="2">
        <v>42582</v>
      </c>
      <c r="B53" s="3" t="s">
        <v>36</v>
      </c>
      <c r="C53" s="3" t="s">
        <v>735</v>
      </c>
      <c r="D53" s="4">
        <v>50</v>
      </c>
    </row>
    <row r="54" ht="13.5" customHeight="1" spans="1:4">
      <c r="A54" s="2">
        <v>42552</v>
      </c>
      <c r="B54" s="3" t="s">
        <v>39</v>
      </c>
      <c r="C54" s="3" t="s">
        <v>42</v>
      </c>
      <c r="D54" s="4">
        <v>90</v>
      </c>
    </row>
    <row r="55" ht="13.5" customHeight="1" spans="1:4">
      <c r="A55" s="2">
        <v>42552</v>
      </c>
      <c r="B55" s="3" t="s">
        <v>39</v>
      </c>
      <c r="C55" s="3" t="s">
        <v>306</v>
      </c>
      <c r="D55" s="4">
        <v>6.76</v>
      </c>
    </row>
    <row r="56" ht="13.5" customHeight="1" spans="1:4">
      <c r="A56" s="2">
        <v>42552</v>
      </c>
      <c r="B56" s="3" t="s">
        <v>39</v>
      </c>
      <c r="C56" s="3" t="s">
        <v>101</v>
      </c>
      <c r="D56" s="4">
        <v>50</v>
      </c>
    </row>
    <row r="57" ht="13.5" customHeight="1" spans="1:4">
      <c r="A57" s="2">
        <v>42560</v>
      </c>
      <c r="B57" s="3" t="s">
        <v>39</v>
      </c>
      <c r="C57" s="3" t="s">
        <v>83</v>
      </c>
      <c r="D57" s="4">
        <v>64.67</v>
      </c>
    </row>
    <row r="58" ht="13.5" customHeight="1" spans="1:4">
      <c r="A58" s="2">
        <v>42564</v>
      </c>
      <c r="B58" s="3" t="s">
        <v>39</v>
      </c>
      <c r="C58" s="3" t="s">
        <v>306</v>
      </c>
      <c r="D58" s="4">
        <v>6.98</v>
      </c>
    </row>
    <row r="59" ht="13.5" customHeight="1" spans="1:4">
      <c r="A59" s="2">
        <v>42568</v>
      </c>
      <c r="B59" s="3" t="s">
        <v>39</v>
      </c>
      <c r="C59" s="3" t="s">
        <v>83</v>
      </c>
      <c r="D59" s="4">
        <v>51</v>
      </c>
    </row>
    <row r="60" ht="13.5" customHeight="1" spans="1:4">
      <c r="A60" s="2">
        <v>42579</v>
      </c>
      <c r="B60" s="3" t="s">
        <v>39</v>
      </c>
      <c r="C60" s="3" t="s">
        <v>362</v>
      </c>
      <c r="D60" s="4">
        <v>21.35</v>
      </c>
    </row>
    <row r="61" ht="13.5" customHeight="1" spans="1:4">
      <c r="A61" s="2">
        <v>42580</v>
      </c>
      <c r="B61" s="3" t="s">
        <v>39</v>
      </c>
      <c r="C61" s="3" t="s">
        <v>83</v>
      </c>
      <c r="D61" s="4">
        <v>63.92</v>
      </c>
    </row>
    <row r="62" ht="13.5" customHeight="1" spans="1:4">
      <c r="A62" s="2">
        <v>42570</v>
      </c>
      <c r="B62" s="3" t="s">
        <v>39</v>
      </c>
      <c r="C62" s="3" t="s">
        <v>101</v>
      </c>
      <c r="D62" s="4">
        <v>50</v>
      </c>
    </row>
    <row r="63" ht="13.5" customHeight="1" spans="1:4">
      <c r="A63" s="2">
        <v>42574</v>
      </c>
      <c r="B63" s="3" t="s">
        <v>39</v>
      </c>
      <c r="C63" s="3" t="s">
        <v>736</v>
      </c>
      <c r="D63" s="4">
        <v>50</v>
      </c>
    </row>
    <row r="64" ht="13.5" customHeight="1" spans="1:4">
      <c r="A64" s="2">
        <v>42552</v>
      </c>
      <c r="B64" s="3" t="s">
        <v>39</v>
      </c>
      <c r="C64" s="3" t="s">
        <v>101</v>
      </c>
      <c r="D64" s="4">
        <v>50</v>
      </c>
    </row>
    <row r="65" ht="13.5" customHeight="1" spans="1:4">
      <c r="A65" s="2">
        <v>42265</v>
      </c>
      <c r="B65" s="3" t="s">
        <v>375</v>
      </c>
      <c r="C65" s="3" t="s">
        <v>547</v>
      </c>
      <c r="D65" s="4">
        <v>200</v>
      </c>
    </row>
    <row r="66" ht="13.5" customHeight="1" spans="1:4">
      <c r="A66" s="2">
        <v>42266</v>
      </c>
      <c r="B66" s="3" t="s">
        <v>375</v>
      </c>
      <c r="C66" s="3" t="s">
        <v>548</v>
      </c>
      <c r="D66" s="4">
        <v>44</v>
      </c>
    </row>
    <row r="67" ht="13.5" customHeight="1" spans="1:4">
      <c r="A67" s="2">
        <v>42267</v>
      </c>
      <c r="B67" s="3" t="s">
        <v>375</v>
      </c>
      <c r="C67" s="3" t="s">
        <v>549</v>
      </c>
      <c r="D67" s="4">
        <v>44</v>
      </c>
    </row>
    <row r="68" ht="13.5" customHeight="1" spans="1:4">
      <c r="A68" s="2">
        <v>42268</v>
      </c>
      <c r="B68" s="3" t="s">
        <v>375</v>
      </c>
      <c r="C68" s="3" t="s">
        <v>550</v>
      </c>
      <c r="D68" s="4">
        <v>50</v>
      </c>
    </row>
    <row r="69" ht="13.5" customHeight="1" spans="1:4">
      <c r="A69" s="2"/>
      <c r="D69" s="4"/>
    </row>
    <row r="70" ht="13.5" customHeight="1" spans="1:4">
      <c r="A70" s="2"/>
      <c r="D70" s="4"/>
    </row>
    <row r="71" ht="13.5" customHeight="1" spans="1:4">
      <c r="A71" s="2"/>
      <c r="D71" s="4"/>
    </row>
    <row r="72" ht="13.5" customHeight="1" spans="1:4">
      <c r="A72" s="2"/>
      <c r="D72" s="4"/>
    </row>
    <row r="73" ht="13.5" customHeight="1" spans="1:4">
      <c r="A73" s="2"/>
      <c r="D73" s="4"/>
    </row>
    <row r="74" ht="13.5" customHeight="1" spans="1:4">
      <c r="A74" s="2"/>
      <c r="D74" s="4"/>
    </row>
    <row r="75" ht="13.5" customHeight="1" spans="1:4">
      <c r="A75" s="2"/>
      <c r="D75" s="4"/>
    </row>
    <row r="76" ht="13.5" customHeight="1" spans="1:4">
      <c r="A76" s="2"/>
      <c r="D76" s="4"/>
    </row>
    <row r="77" ht="13.5" customHeight="1" spans="1:4">
      <c r="A77" s="2"/>
      <c r="D77" s="4"/>
    </row>
    <row r="78" ht="13.5" customHeight="1" spans="1:4">
      <c r="A78" s="2"/>
      <c r="D78" s="4"/>
    </row>
    <row r="79" ht="13.5" customHeight="1" spans="1:4">
      <c r="A79" s="2"/>
      <c r="D79" s="4"/>
    </row>
    <row r="80" ht="13.5" customHeight="1" spans="1:4">
      <c r="A80" s="2"/>
      <c r="D80" s="4"/>
    </row>
    <row r="81" ht="13.5" customHeight="1" spans="1:4">
      <c r="A81" s="2"/>
      <c r="D81" s="4"/>
    </row>
    <row r="82" ht="13.5" customHeight="1" spans="1:4">
      <c r="A82" s="2"/>
      <c r="D82" s="4"/>
    </row>
    <row r="83" ht="13.5" customHeight="1" spans="1:4">
      <c r="A83" s="2"/>
      <c r="D83" s="4"/>
    </row>
    <row r="84" ht="13.5" customHeight="1" spans="1:4">
      <c r="A84" s="2"/>
      <c r="D84" s="4"/>
    </row>
    <row r="85" ht="13.5" customHeight="1" spans="1:4">
      <c r="A85" s="2"/>
      <c r="D85" s="4"/>
    </row>
    <row r="86" ht="13.5" customHeight="1" spans="1:4">
      <c r="A86" s="2"/>
      <c r="D86" s="4"/>
    </row>
    <row r="87" ht="13.5" customHeight="1" spans="1:4">
      <c r="A87" s="2"/>
      <c r="D87" s="4"/>
    </row>
    <row r="88" ht="13.5" customHeight="1" spans="1:4">
      <c r="A88" s="2"/>
      <c r="D88" s="4"/>
    </row>
    <row r="89" ht="13.5" customHeight="1" spans="1:4">
      <c r="A89" s="2"/>
      <c r="D89" s="4"/>
    </row>
    <row r="90" ht="13.5" customHeight="1" spans="1:4">
      <c r="A90" s="2"/>
      <c r="D90" s="4"/>
    </row>
    <row r="91" ht="13.5" customHeight="1" spans="1:4">
      <c r="A91" s="2"/>
      <c r="D91" s="4"/>
    </row>
    <row r="92" ht="13.5" customHeight="1" spans="1:4">
      <c r="A92" s="2"/>
      <c r="D92" s="4"/>
    </row>
    <row r="93" ht="13.5" customHeight="1" spans="1:4">
      <c r="A93" s="21"/>
      <c r="D93" s="4">
        <f>SUM(D2:D91)</f>
        <v>6811.65</v>
      </c>
    </row>
    <row r="94" ht="13.5" customHeight="1" spans="1:1">
      <c r="A94" s="21"/>
    </row>
    <row r="95" ht="13.5" customHeight="1" spans="1:1">
      <c r="A95" s="21"/>
    </row>
    <row r="96" ht="13.5" customHeight="1" spans="1:1">
      <c r="A96" s="21"/>
    </row>
    <row r="97" ht="13.5" customHeight="1" spans="1:1">
      <c r="A97" s="21"/>
    </row>
    <row r="98" ht="13.5" customHeight="1" spans="1:1">
      <c r="A98" s="21"/>
    </row>
    <row r="99" ht="13.5" customHeight="1" spans="1:1">
      <c r="A99" s="21"/>
    </row>
    <row r="100" ht="13.5" customHeight="1" spans="1:1">
      <c r="A100" s="21"/>
    </row>
    <row r="101" ht="13.5" customHeight="1" spans="1:1">
      <c r="A101" s="21"/>
    </row>
    <row r="102" ht="13.5" customHeight="1" spans="1:1">
      <c r="A102" s="21"/>
    </row>
    <row r="103" ht="13.5" customHeight="1" spans="1:1">
      <c r="A103" s="21"/>
    </row>
    <row r="104" ht="13.5" customHeight="1" spans="1:1">
      <c r="A104" s="21"/>
    </row>
    <row r="105" ht="13.5" customHeight="1" spans="1:1">
      <c r="A105" s="21"/>
    </row>
    <row r="106" ht="13.5" customHeight="1" spans="1:1">
      <c r="A106" s="21"/>
    </row>
    <row r="107" ht="13.5" customHeight="1" spans="1:1">
      <c r="A107" s="21"/>
    </row>
    <row r="108" ht="13.5" customHeight="1" spans="1:1">
      <c r="A108" s="21"/>
    </row>
    <row r="109" ht="13.5" customHeight="1" spans="1:1">
      <c r="A109" s="21"/>
    </row>
    <row r="110" ht="13.5" customHeight="1" spans="1:1">
      <c r="A110" s="21"/>
    </row>
    <row r="111" ht="13.5" customHeight="1" spans="1:1">
      <c r="A111" s="21"/>
    </row>
    <row r="112" ht="13.5" customHeight="1" spans="1:1">
      <c r="A112" s="21"/>
    </row>
    <row r="113" ht="13.5" customHeight="1" spans="1:1">
      <c r="A113" s="21"/>
    </row>
    <row r="114" ht="13.5" customHeight="1" spans="1:1">
      <c r="A114" s="21"/>
    </row>
    <row r="115" ht="13.5" customHeight="1" spans="1:1">
      <c r="A115" s="21"/>
    </row>
    <row r="116" ht="13.5" customHeight="1" spans="1:1">
      <c r="A116" s="21"/>
    </row>
    <row r="117" ht="13.5" customHeight="1" spans="1:1">
      <c r="A117" s="21"/>
    </row>
    <row r="118" ht="13.5" customHeight="1" spans="1:1">
      <c r="A118" s="21"/>
    </row>
    <row r="119" ht="13.5" customHeight="1" spans="1:1">
      <c r="A119" s="21"/>
    </row>
    <row r="120" ht="13.5" customHeight="1" spans="1:1">
      <c r="A120" s="21"/>
    </row>
    <row r="121" ht="13.5" customHeight="1" spans="1:1">
      <c r="A121" s="21"/>
    </row>
    <row r="122" ht="13.5" customHeight="1" spans="1:1">
      <c r="A122" s="21"/>
    </row>
    <row r="123" ht="13.5" customHeight="1" spans="1:1">
      <c r="A123" s="21"/>
    </row>
    <row r="124" ht="13.5" customHeight="1" spans="1:1">
      <c r="A124" s="21"/>
    </row>
    <row r="125" ht="13.5" customHeight="1" spans="1:1">
      <c r="A125" s="21"/>
    </row>
    <row r="126" ht="13.5" customHeight="1" spans="1:1">
      <c r="A126" s="21"/>
    </row>
    <row r="127" ht="13.5" customHeight="1" spans="1:1">
      <c r="A127" s="21"/>
    </row>
    <row r="128" ht="13.5" customHeight="1" spans="1:1">
      <c r="A128" s="21"/>
    </row>
    <row r="129" ht="13.5" customHeight="1" spans="1:1">
      <c r="A129" s="21"/>
    </row>
    <row r="130" ht="13.5" customHeight="1" spans="1:1">
      <c r="A130" s="21"/>
    </row>
    <row r="131" ht="13.5" customHeight="1" spans="1:1">
      <c r="A131" s="21"/>
    </row>
    <row r="132" ht="13.5" customHeight="1" spans="1:1">
      <c r="A132" s="21"/>
    </row>
    <row r="133" ht="13.5" customHeight="1" spans="1:1">
      <c r="A133" s="21"/>
    </row>
    <row r="134" ht="13.5" customHeight="1" spans="1:1">
      <c r="A134" s="21"/>
    </row>
    <row r="135" ht="13.5" customHeight="1" spans="1:1">
      <c r="A135" s="21"/>
    </row>
    <row r="136" ht="13.5" customHeight="1" spans="1:1">
      <c r="A136" s="21"/>
    </row>
    <row r="137" ht="13.5" customHeight="1" spans="1:1">
      <c r="A137" s="21"/>
    </row>
    <row r="138" ht="13.5" customHeight="1" spans="1:1">
      <c r="A138" s="21"/>
    </row>
    <row r="139" ht="13.5" customHeight="1" spans="1:1">
      <c r="A139" s="21"/>
    </row>
    <row r="140" ht="13.5" customHeight="1" spans="1:1">
      <c r="A140" s="21"/>
    </row>
    <row r="141" ht="13.5" customHeight="1" spans="1:1">
      <c r="A141" s="21"/>
    </row>
    <row r="142" ht="13.5" customHeight="1" spans="1:1">
      <c r="A142" s="21"/>
    </row>
    <row r="143" ht="13.5" customHeight="1" spans="1:1">
      <c r="A143" s="21"/>
    </row>
    <row r="144" ht="13.5" customHeight="1" spans="1:1">
      <c r="A144" s="21"/>
    </row>
    <row r="145" ht="13.5" customHeight="1" spans="1:1">
      <c r="A145" s="21"/>
    </row>
    <row r="146" ht="13.5" customHeight="1" spans="1:1">
      <c r="A146" s="21"/>
    </row>
    <row r="147" ht="13.5" customHeight="1" spans="1:1">
      <c r="A147" s="21"/>
    </row>
    <row r="148" ht="13.5" customHeight="1" spans="1:1">
      <c r="A148" s="21"/>
    </row>
    <row r="149" ht="13.5" customHeight="1" spans="1:1">
      <c r="A149" s="21"/>
    </row>
    <row r="150" ht="13.5" customHeight="1" spans="1:1">
      <c r="A150" s="21"/>
    </row>
    <row r="151" ht="13.5" customHeight="1" spans="1:1">
      <c r="A151" s="21"/>
    </row>
    <row r="152" ht="13.5" customHeight="1" spans="1:1">
      <c r="A152" s="21"/>
    </row>
    <row r="153" ht="13.5" customHeight="1" spans="1:1">
      <c r="A153" s="21"/>
    </row>
    <row r="154" ht="13.5" customHeight="1" spans="1:1">
      <c r="A154" s="21"/>
    </row>
    <row r="155" ht="13.5" customHeight="1" spans="1:1">
      <c r="A155" s="21"/>
    </row>
    <row r="156" ht="13.5" customHeight="1" spans="1:1">
      <c r="A156" s="21"/>
    </row>
    <row r="157" ht="13.5" customHeight="1" spans="1:1">
      <c r="A157" s="21"/>
    </row>
    <row r="158" ht="13.5" customHeight="1" spans="1:1">
      <c r="A158" s="21"/>
    </row>
    <row r="159" ht="13.5" customHeight="1" spans="1:1">
      <c r="A159" s="21"/>
    </row>
    <row r="160" ht="13.5" customHeight="1" spans="1:1">
      <c r="A160" s="21"/>
    </row>
    <row r="161" ht="13.5" customHeight="1" spans="1:1">
      <c r="A161" s="21"/>
    </row>
    <row r="162" ht="13.5" customHeight="1" spans="1:1">
      <c r="A162" s="21"/>
    </row>
    <row r="163" ht="13.5" customHeight="1" spans="1:1">
      <c r="A163" s="21"/>
    </row>
    <row r="164" ht="13.5" customHeight="1" spans="1:1">
      <c r="A164" s="21"/>
    </row>
    <row r="165" ht="13.5" customHeight="1" spans="1:1">
      <c r="A165" s="21"/>
    </row>
    <row r="166" ht="13.5" customHeight="1" spans="1:1">
      <c r="A166" s="21"/>
    </row>
    <row r="167" ht="13.5" customHeight="1" spans="1:1">
      <c r="A167" s="21"/>
    </row>
    <row r="168" ht="13.5" customHeight="1" spans="1:1">
      <c r="A168" s="21"/>
    </row>
    <row r="169" ht="13.5" customHeight="1" spans="1:1">
      <c r="A169" s="21"/>
    </row>
    <row r="170" ht="13.5" customHeight="1" spans="1:1">
      <c r="A170" s="21"/>
    </row>
    <row r="171" ht="13.5" customHeight="1" spans="1:1">
      <c r="A171" s="21"/>
    </row>
    <row r="172" ht="13.5" customHeight="1" spans="1:1">
      <c r="A172" s="21"/>
    </row>
    <row r="173" ht="13.5" customHeight="1" spans="1:1">
      <c r="A173" s="21"/>
    </row>
    <row r="174" ht="13.5" customHeight="1" spans="1:1">
      <c r="A174" s="21"/>
    </row>
    <row r="175" ht="13.5" customHeight="1" spans="1:1">
      <c r="A175" s="21"/>
    </row>
    <row r="176" ht="13.5" customHeight="1" spans="1:1">
      <c r="A176" s="21"/>
    </row>
    <row r="177" ht="13.5" customHeight="1" spans="1:1">
      <c r="A177" s="21"/>
    </row>
    <row r="178" ht="13.5" customHeight="1" spans="1:1">
      <c r="A178" s="21"/>
    </row>
    <row r="179" ht="13.5" customHeight="1" spans="1:1">
      <c r="A179" s="21"/>
    </row>
    <row r="180" ht="13.5" customHeight="1" spans="1:1">
      <c r="A180" s="21"/>
    </row>
    <row r="181" ht="13.5" customHeight="1" spans="1:1">
      <c r="A181" s="21"/>
    </row>
    <row r="182" ht="13.5" customHeight="1" spans="1:1">
      <c r="A182" s="21"/>
    </row>
    <row r="183" ht="13.5" customHeight="1" spans="1:1">
      <c r="A183" s="21"/>
    </row>
    <row r="184" ht="13.5" customHeight="1" spans="1:1">
      <c r="A184" s="21"/>
    </row>
    <row r="185" ht="13.5" customHeight="1" spans="1:1">
      <c r="A185" s="21"/>
    </row>
    <row r="186" ht="13.5" customHeight="1" spans="1:1">
      <c r="A186" s="21"/>
    </row>
    <row r="187" ht="13.5" customHeight="1" spans="1:1">
      <c r="A187" s="21"/>
    </row>
    <row r="188" ht="13.5" customHeight="1" spans="1:1">
      <c r="A188" s="21"/>
    </row>
    <row r="189" ht="13.5" customHeight="1" spans="1:1">
      <c r="A189" s="21"/>
    </row>
    <row r="190" ht="13.5" customHeight="1" spans="1:1">
      <c r="A190" s="21"/>
    </row>
    <row r="191" ht="13.5" customHeight="1" spans="1:1">
      <c r="A191" s="21"/>
    </row>
    <row r="192" ht="13.5" customHeight="1" spans="1:1">
      <c r="A192" s="21"/>
    </row>
    <row r="193" ht="13.5" customHeight="1" spans="1:1">
      <c r="A193" s="21"/>
    </row>
    <row r="194" ht="13.5" customHeight="1" spans="1:1">
      <c r="A194" s="21"/>
    </row>
    <row r="195" ht="13.5" customHeight="1" spans="1:1">
      <c r="A195" s="21"/>
    </row>
    <row r="196" ht="13.5" customHeight="1" spans="1:1">
      <c r="A196" s="21"/>
    </row>
    <row r="197" ht="13.5" customHeight="1" spans="1:1">
      <c r="A197" s="21"/>
    </row>
    <row r="198" ht="13.5" customHeight="1" spans="1:1">
      <c r="A198" s="21"/>
    </row>
    <row r="199" ht="13.5" customHeight="1" spans="1:1">
      <c r="A199" s="21"/>
    </row>
    <row r="200" ht="13.5" customHeight="1" spans="1:1">
      <c r="A200" s="21"/>
    </row>
    <row r="201" ht="13.5" customHeight="1" spans="1:1">
      <c r="A201" s="21"/>
    </row>
    <row r="202" ht="13.5" customHeight="1" spans="1:1">
      <c r="A202" s="21"/>
    </row>
    <row r="203" ht="13.5" customHeight="1" spans="1:1">
      <c r="A203" s="21"/>
    </row>
    <row r="204" ht="13.5" customHeight="1" spans="1:1">
      <c r="A204" s="21"/>
    </row>
    <row r="205" ht="13.5" customHeight="1" spans="1:1">
      <c r="A205" s="21"/>
    </row>
    <row r="206" ht="13.5" customHeight="1" spans="1:1">
      <c r="A206" s="21"/>
    </row>
    <row r="207" ht="13.5" customHeight="1" spans="1:1">
      <c r="A207" s="21"/>
    </row>
    <row r="208" ht="13.5" customHeight="1" spans="1:1">
      <c r="A208" s="21"/>
    </row>
    <row r="209" ht="13.5" customHeight="1" spans="1:1">
      <c r="A209" s="21"/>
    </row>
    <row r="210" ht="13.5" customHeight="1" spans="1:1">
      <c r="A210" s="21"/>
    </row>
    <row r="211" ht="13.5" customHeight="1" spans="1:1">
      <c r="A211" s="21"/>
    </row>
    <row r="212" ht="13.5" customHeight="1" spans="1:1">
      <c r="A212" s="21"/>
    </row>
    <row r="213" ht="13.5" customHeight="1" spans="1:1">
      <c r="A213" s="21"/>
    </row>
    <row r="214" ht="13.5" customHeight="1" spans="1:1">
      <c r="A214" s="21"/>
    </row>
    <row r="215" ht="13.5" customHeight="1" spans="1:1">
      <c r="A215" s="21"/>
    </row>
    <row r="216" ht="13.5" customHeight="1" spans="1:1">
      <c r="A216" s="21"/>
    </row>
    <row r="217" ht="13.5" customHeight="1" spans="1:1">
      <c r="A217" s="21"/>
    </row>
    <row r="218" ht="13.5" customHeight="1" spans="1:1">
      <c r="A218" s="21"/>
    </row>
    <row r="219" ht="13.5" customHeight="1" spans="1:1">
      <c r="A219" s="21"/>
    </row>
    <row r="220" ht="13.5" customHeight="1" spans="1:1">
      <c r="A220" s="21"/>
    </row>
    <row r="221" ht="13.5" customHeight="1" spans="1:1">
      <c r="A221" s="21"/>
    </row>
    <row r="222" ht="13.5" customHeight="1" spans="1:1">
      <c r="A222" s="21"/>
    </row>
    <row r="223" ht="13.5" customHeight="1" spans="1:1">
      <c r="A223" s="21"/>
    </row>
    <row r="224" ht="13.5" customHeight="1" spans="1:1">
      <c r="A224" s="21"/>
    </row>
    <row r="225" ht="13.5" customHeight="1" spans="1:1">
      <c r="A225" s="21"/>
    </row>
    <row r="226" ht="13.5" customHeight="1" spans="1:1">
      <c r="A226" s="21"/>
    </row>
    <row r="227" ht="13.5" customHeight="1" spans="1:1">
      <c r="A227" s="21"/>
    </row>
    <row r="228" ht="13.5" customHeight="1" spans="1:1">
      <c r="A228" s="21"/>
    </row>
    <row r="229" ht="13.5" customHeight="1" spans="1:1">
      <c r="A229" s="21"/>
    </row>
    <row r="230" ht="13.5" customHeight="1" spans="1:1">
      <c r="A230" s="21"/>
    </row>
    <row r="231" ht="13.5" customHeight="1" spans="1:1">
      <c r="A231" s="21"/>
    </row>
    <row r="232" ht="13.5" customHeight="1" spans="1:1">
      <c r="A232" s="21"/>
    </row>
    <row r="233" ht="13.5" customHeight="1" spans="1:1">
      <c r="A233" s="21"/>
    </row>
    <row r="234" ht="13.5" customHeight="1" spans="1:1">
      <c r="A234" s="21"/>
    </row>
    <row r="235" ht="13.5" customHeight="1" spans="1:1">
      <c r="A235" s="21"/>
    </row>
    <row r="236" ht="13.5" customHeight="1" spans="1:1">
      <c r="A236" s="21"/>
    </row>
    <row r="237" ht="13.5" customHeight="1" spans="1:1">
      <c r="A237" s="21"/>
    </row>
    <row r="238" ht="13.5" customHeight="1" spans="1:1">
      <c r="A238" s="21"/>
    </row>
    <row r="239" ht="13.5" customHeight="1" spans="1:1">
      <c r="A239" s="21"/>
    </row>
    <row r="240" ht="13.5" customHeight="1" spans="1:1">
      <c r="A240" s="21"/>
    </row>
    <row r="241" ht="13.5" customHeight="1" spans="1:1">
      <c r="A241" s="21"/>
    </row>
    <row r="242" ht="13.5" customHeight="1" spans="1:1">
      <c r="A242" s="21"/>
    </row>
    <row r="243" ht="13.5" customHeight="1" spans="1:1">
      <c r="A243" s="21"/>
    </row>
    <row r="244" ht="13.5" customHeight="1" spans="1:1">
      <c r="A244" s="21"/>
    </row>
    <row r="245" ht="13.5" customHeight="1" spans="1:1">
      <c r="A245" s="21"/>
    </row>
    <row r="246" ht="13.5" customHeight="1" spans="1:1">
      <c r="A246" s="21"/>
    </row>
    <row r="247" ht="13.5" customHeight="1" spans="1:1">
      <c r="A247" s="21"/>
    </row>
    <row r="248" ht="13.5" customHeight="1" spans="1:1">
      <c r="A248" s="21"/>
    </row>
    <row r="249" ht="13.5" customHeight="1" spans="1:1">
      <c r="A249" s="21"/>
    </row>
    <row r="250" ht="13.5" customHeight="1" spans="1:1">
      <c r="A250" s="21"/>
    </row>
    <row r="251" ht="13.5" customHeight="1" spans="1:1">
      <c r="A251" s="21"/>
    </row>
    <row r="252" ht="13.5" customHeight="1" spans="1:1">
      <c r="A252" s="21"/>
    </row>
    <row r="253" ht="13.5" customHeight="1" spans="1:1">
      <c r="A253" s="21"/>
    </row>
    <row r="254" ht="13.5" customHeight="1" spans="1:1">
      <c r="A254" s="21"/>
    </row>
    <row r="255" ht="13.5" customHeight="1" spans="1:1">
      <c r="A255" s="21"/>
    </row>
    <row r="256" ht="13.5" customHeight="1" spans="1:1">
      <c r="A256" s="21"/>
    </row>
    <row r="257" ht="13.5" customHeight="1" spans="1:1">
      <c r="A257" s="21"/>
    </row>
    <row r="258" ht="13.5" customHeight="1" spans="1:1">
      <c r="A258" s="21"/>
    </row>
    <row r="259" ht="13.5" customHeight="1" spans="1:1">
      <c r="A259" s="21"/>
    </row>
    <row r="260" ht="13.5" customHeight="1" spans="1:1">
      <c r="A260" s="21"/>
    </row>
    <row r="261" ht="13.5" customHeight="1" spans="1:1">
      <c r="A261" s="21"/>
    </row>
    <row r="262" ht="13.5" customHeight="1" spans="1:1">
      <c r="A262" s="21"/>
    </row>
    <row r="263" ht="13.5" customHeight="1" spans="1:1">
      <c r="A263" s="21"/>
    </row>
    <row r="264" ht="13.5" customHeight="1" spans="1:1">
      <c r="A264" s="21"/>
    </row>
    <row r="265" ht="13.5" customHeight="1" spans="1:1">
      <c r="A265" s="21"/>
    </row>
    <row r="266" ht="13.5" customHeight="1" spans="1:1">
      <c r="A266" s="21"/>
    </row>
    <row r="267" ht="13.5" customHeight="1" spans="1:1">
      <c r="A267" s="21"/>
    </row>
    <row r="268" ht="13.5" customHeight="1" spans="1:1">
      <c r="A268" s="21"/>
    </row>
    <row r="269" ht="13.5" customHeight="1" spans="1:1">
      <c r="A269" s="21"/>
    </row>
    <row r="270" ht="13.5" customHeight="1" spans="1:1">
      <c r="A270" s="21"/>
    </row>
    <row r="271" ht="13.5" customHeight="1" spans="1:1">
      <c r="A271" s="21"/>
    </row>
    <row r="272" ht="13.5" customHeight="1" spans="1:1">
      <c r="A272" s="21"/>
    </row>
    <row r="273" ht="13.5" customHeight="1" spans="1:1">
      <c r="A273" s="21"/>
    </row>
    <row r="274" ht="13.5" customHeight="1" spans="1:1">
      <c r="A274" s="21"/>
    </row>
    <row r="275" ht="13.5" customHeight="1" spans="1:1">
      <c r="A275" s="21"/>
    </row>
    <row r="276" ht="13.5" customHeight="1" spans="1:1">
      <c r="A276" s="21"/>
    </row>
    <row r="277" ht="13.5" customHeight="1" spans="1:1">
      <c r="A277" s="21"/>
    </row>
    <row r="278" ht="13.5" customHeight="1" spans="1:1">
      <c r="A278" s="21"/>
    </row>
    <row r="279" ht="13.5" customHeight="1" spans="1:1">
      <c r="A279" s="21"/>
    </row>
    <row r="280" ht="13.5" customHeight="1" spans="1:1">
      <c r="A280" s="21"/>
    </row>
    <row r="281" ht="13.5" customHeight="1" spans="1:1">
      <c r="A281" s="21"/>
    </row>
    <row r="282" ht="13.5" customHeight="1" spans="1:1">
      <c r="A282" s="21"/>
    </row>
    <row r="283" ht="13.5" customHeight="1" spans="1:1">
      <c r="A283" s="21"/>
    </row>
    <row r="284" ht="13.5" customHeight="1" spans="1:1">
      <c r="A284" s="21"/>
    </row>
    <row r="285" ht="13.5" customHeight="1" spans="1:1">
      <c r="A285" s="21"/>
    </row>
    <row r="286" ht="13.5" customHeight="1" spans="1:1">
      <c r="A286" s="21"/>
    </row>
    <row r="287" ht="13.5" customHeight="1" spans="1:1">
      <c r="A287" s="21"/>
    </row>
    <row r="288" ht="13.5" customHeight="1" spans="1:1">
      <c r="A288" s="21"/>
    </row>
    <row r="289" ht="13.5" customHeight="1" spans="1:1">
      <c r="A289" s="21"/>
    </row>
    <row r="290" ht="13.5" customHeight="1" spans="1:1">
      <c r="A290" s="21"/>
    </row>
    <row r="291" ht="13.5" customHeight="1" spans="1:1">
      <c r="A291" s="21"/>
    </row>
    <row r="292" ht="13.5" customHeight="1" spans="1:1">
      <c r="A292" s="21"/>
    </row>
    <row r="293" ht="13.5" customHeight="1" spans="1:1">
      <c r="A293" s="21"/>
    </row>
    <row r="294" ht="13.5" customHeight="1" spans="1:1">
      <c r="A294" s="21"/>
    </row>
    <row r="295" ht="13.5" customHeight="1" spans="1:1">
      <c r="A295" s="21"/>
    </row>
    <row r="296" ht="13.5" customHeight="1" spans="1:1">
      <c r="A296" s="21"/>
    </row>
    <row r="297" ht="13.5" customHeight="1" spans="1:1">
      <c r="A297" s="21"/>
    </row>
    <row r="298" ht="13.5" customHeight="1" spans="1:1">
      <c r="A298" s="21"/>
    </row>
    <row r="299" ht="13.5" customHeight="1" spans="1:1">
      <c r="A299" s="21"/>
    </row>
    <row r="300" ht="13.5" customHeight="1" spans="1:1">
      <c r="A300" s="21"/>
    </row>
    <row r="301" ht="13.5" customHeight="1" spans="1:1">
      <c r="A301" s="21"/>
    </row>
    <row r="302" ht="13.5" customHeight="1" spans="1:1">
      <c r="A302" s="21"/>
    </row>
    <row r="303" ht="13.5" customHeight="1" spans="1:1">
      <c r="A303" s="21"/>
    </row>
    <row r="304" ht="13.5" customHeight="1" spans="1:1">
      <c r="A304" s="21"/>
    </row>
    <row r="305" ht="13.5" customHeight="1" spans="1:1">
      <c r="A305" s="21"/>
    </row>
    <row r="306" ht="13.5" customHeight="1" spans="1:1">
      <c r="A306" s="21"/>
    </row>
    <row r="307" ht="13.5" customHeight="1" spans="1:1">
      <c r="A307" s="21"/>
    </row>
    <row r="308" ht="13.5" customHeight="1" spans="1:1">
      <c r="A308" s="21"/>
    </row>
    <row r="309" ht="13.5" customHeight="1" spans="1:1">
      <c r="A309" s="21"/>
    </row>
    <row r="310" ht="13.5" customHeight="1" spans="1:1">
      <c r="A310" s="21"/>
    </row>
    <row r="311" ht="13.5" customHeight="1" spans="1:1">
      <c r="A311" s="21"/>
    </row>
    <row r="312" ht="13.5" customHeight="1" spans="1:1">
      <c r="A312" s="21"/>
    </row>
    <row r="313" ht="13.5" customHeight="1" spans="1:1">
      <c r="A313" s="21"/>
    </row>
    <row r="314" ht="13.5" customHeight="1" spans="1:1">
      <c r="A314" s="21"/>
    </row>
    <row r="315" ht="13.5" customHeight="1" spans="1:1">
      <c r="A315" s="21"/>
    </row>
    <row r="316" ht="13.5" customHeight="1" spans="1:1">
      <c r="A316" s="21"/>
    </row>
    <row r="317" ht="13.5" customHeight="1" spans="1:1">
      <c r="A317" s="21"/>
    </row>
    <row r="318" ht="13.5" customHeight="1" spans="1:1">
      <c r="A318" s="21"/>
    </row>
    <row r="319" ht="13.5" customHeight="1" spans="1:1">
      <c r="A319" s="21"/>
    </row>
    <row r="320" ht="13.5" customHeight="1" spans="1:1">
      <c r="A320" s="21"/>
    </row>
    <row r="321" ht="13.5" customHeight="1" spans="1:1">
      <c r="A321" s="21"/>
    </row>
    <row r="322" ht="13.5" customHeight="1" spans="1:1">
      <c r="A322" s="21"/>
    </row>
    <row r="323" ht="13.5" customHeight="1" spans="1:1">
      <c r="A323" s="21"/>
    </row>
    <row r="324" ht="13.5" customHeight="1" spans="1:1">
      <c r="A324" s="21"/>
    </row>
    <row r="325" ht="13.5" customHeight="1" spans="1:1">
      <c r="A325" s="21"/>
    </row>
    <row r="326" ht="13.5" customHeight="1" spans="1:1">
      <c r="A326" s="21"/>
    </row>
    <row r="327" ht="13.5" customHeight="1" spans="1:1">
      <c r="A327" s="21"/>
    </row>
    <row r="328" ht="13.5" customHeight="1" spans="1:1">
      <c r="A328" s="21"/>
    </row>
    <row r="329" ht="13.5" customHeight="1" spans="1:1">
      <c r="A329" s="21"/>
    </row>
    <row r="330" ht="13.5" customHeight="1" spans="1:1">
      <c r="A330" s="21"/>
    </row>
    <row r="331" ht="13.5" customHeight="1" spans="1:1">
      <c r="A331" s="21"/>
    </row>
    <row r="332" ht="13.5" customHeight="1" spans="1:1">
      <c r="A332" s="21"/>
    </row>
    <row r="333" ht="13.5" customHeight="1" spans="1:1">
      <c r="A333" s="21"/>
    </row>
    <row r="334" ht="13.5" customHeight="1" spans="1:1">
      <c r="A334" s="21"/>
    </row>
    <row r="335" ht="13.5" customHeight="1" spans="1:1">
      <c r="A335" s="21"/>
    </row>
    <row r="336" ht="13.5" customHeight="1" spans="1:1">
      <c r="A336" s="21"/>
    </row>
    <row r="337" ht="13.5" customHeight="1" spans="1:1">
      <c r="A337" s="21"/>
    </row>
    <row r="338" ht="13.5" customHeight="1" spans="1:1">
      <c r="A338" s="21"/>
    </row>
    <row r="339" ht="13.5" customHeight="1" spans="1:1">
      <c r="A339" s="21"/>
    </row>
    <row r="340" ht="13.5" customHeight="1" spans="1:1">
      <c r="A340" s="21"/>
    </row>
    <row r="341" ht="13.5" customHeight="1" spans="1:1">
      <c r="A341" s="21"/>
    </row>
    <row r="342" ht="13.5" customHeight="1" spans="1:1">
      <c r="A342" s="21"/>
    </row>
    <row r="343" ht="13.5" customHeight="1" spans="1:1">
      <c r="A343" s="21"/>
    </row>
    <row r="344" ht="13.5" customHeight="1" spans="1:1">
      <c r="A344" s="21"/>
    </row>
    <row r="345" ht="13.5" customHeight="1" spans="1:1">
      <c r="A345" s="21"/>
    </row>
    <row r="346" ht="13.5" customHeight="1" spans="1:1">
      <c r="A346" s="21"/>
    </row>
    <row r="347" ht="13.5" customHeight="1" spans="1:1">
      <c r="A347" s="21"/>
    </row>
    <row r="348" ht="13.5" customHeight="1" spans="1:1">
      <c r="A348" s="21"/>
    </row>
    <row r="349" ht="13.5" customHeight="1" spans="1:1">
      <c r="A349" s="21"/>
    </row>
    <row r="350" ht="13.5" customHeight="1" spans="1:1">
      <c r="A350" s="21"/>
    </row>
    <row r="351" ht="13.5" customHeight="1" spans="1:1">
      <c r="A351" s="21"/>
    </row>
    <row r="352" ht="13.5" customHeight="1" spans="1:1">
      <c r="A352" s="21"/>
    </row>
    <row r="353" ht="13.5" customHeight="1" spans="1:1">
      <c r="A353" s="21"/>
    </row>
    <row r="354" ht="13.5" customHeight="1" spans="1:1">
      <c r="A354" s="21"/>
    </row>
    <row r="355" ht="13.5" customHeight="1" spans="1:1">
      <c r="A355" s="21"/>
    </row>
    <row r="356" ht="13.5" customHeight="1" spans="1:1">
      <c r="A356" s="21"/>
    </row>
    <row r="357" ht="13.5" customHeight="1" spans="1:1">
      <c r="A357" s="21"/>
    </row>
    <row r="358" ht="13.5" customHeight="1" spans="1:1">
      <c r="A358" s="21"/>
    </row>
    <row r="359" ht="13.5" customHeight="1" spans="1:1">
      <c r="A359" s="21"/>
    </row>
    <row r="360" ht="13.5" customHeight="1" spans="1:1">
      <c r="A360" s="21"/>
    </row>
    <row r="361" ht="13.5" customHeight="1" spans="1:1">
      <c r="A361" s="21"/>
    </row>
    <row r="362" ht="13.5" customHeight="1" spans="1:1">
      <c r="A362" s="21"/>
    </row>
    <row r="363" ht="13.5" customHeight="1" spans="1:1">
      <c r="A363" s="21"/>
    </row>
    <row r="364" ht="13.5" customHeight="1" spans="1:1">
      <c r="A364" s="21"/>
    </row>
    <row r="365" ht="13.5" customHeight="1" spans="1:1">
      <c r="A365" s="21"/>
    </row>
    <row r="366" ht="13.5" customHeight="1" spans="1:1">
      <c r="A366" s="21"/>
    </row>
    <row r="367" ht="13.5" customHeight="1" spans="1:1">
      <c r="A367" s="21"/>
    </row>
    <row r="368" ht="13.5" customHeight="1" spans="1:1">
      <c r="A368" s="21"/>
    </row>
    <row r="369" ht="13.5" customHeight="1" spans="1:1">
      <c r="A369" s="21"/>
    </row>
    <row r="370" ht="13.5" customHeight="1" spans="1:1">
      <c r="A370" s="21"/>
    </row>
    <row r="371" ht="13.5" customHeight="1" spans="1:1">
      <c r="A371" s="21"/>
    </row>
    <row r="372" ht="13.5" customHeight="1" spans="1:1">
      <c r="A372" s="21"/>
    </row>
    <row r="373" ht="13.5" customHeight="1" spans="1:1">
      <c r="A373" s="21"/>
    </row>
    <row r="374" ht="13.5" customHeight="1" spans="1:1">
      <c r="A374" s="21"/>
    </row>
    <row r="375" ht="13.5" customHeight="1" spans="1:1">
      <c r="A375" s="21"/>
    </row>
    <row r="376" ht="13.5" customHeight="1" spans="1:1">
      <c r="A376" s="21"/>
    </row>
    <row r="377" ht="13.5" customHeight="1" spans="1:1">
      <c r="A377" s="21"/>
    </row>
    <row r="378" ht="13.5" customHeight="1" spans="1:1">
      <c r="A378" s="21"/>
    </row>
    <row r="379" ht="13.5" customHeight="1" spans="1:1">
      <c r="A379" s="21"/>
    </row>
    <row r="380" ht="13.5" customHeight="1" spans="1:1">
      <c r="A380" s="21"/>
    </row>
    <row r="381" ht="13.5" customHeight="1" spans="1:1">
      <c r="A381" s="21"/>
    </row>
    <row r="382" ht="13.5" customHeight="1" spans="1:1">
      <c r="A382" s="21"/>
    </row>
    <row r="383" ht="13.5" customHeight="1" spans="1:1">
      <c r="A383" s="21"/>
    </row>
    <row r="384" ht="13.5" customHeight="1" spans="1:1">
      <c r="A384" s="21"/>
    </row>
    <row r="385" ht="13.5" customHeight="1" spans="1:1">
      <c r="A385" s="21"/>
    </row>
    <row r="386" ht="13.5" customHeight="1" spans="1:1">
      <c r="A386" s="21"/>
    </row>
    <row r="387" ht="13.5" customHeight="1" spans="1:1">
      <c r="A387" s="21"/>
    </row>
    <row r="388" ht="13.5" customHeight="1" spans="1:1">
      <c r="A388" s="21"/>
    </row>
    <row r="389" ht="13.5" customHeight="1" spans="1:1">
      <c r="A389" s="21"/>
    </row>
    <row r="390" ht="13.5" customHeight="1" spans="1:1">
      <c r="A390" s="21"/>
    </row>
    <row r="391" ht="13.5" customHeight="1" spans="1:1">
      <c r="A391" s="21"/>
    </row>
    <row r="392" ht="13.5" customHeight="1" spans="1:1">
      <c r="A392" s="21"/>
    </row>
    <row r="393" ht="13.5" customHeight="1" spans="1:1">
      <c r="A393" s="21"/>
    </row>
    <row r="394" ht="13.5" customHeight="1" spans="1:1">
      <c r="A394" s="21"/>
    </row>
    <row r="395" ht="13.5" customHeight="1" spans="1:1">
      <c r="A395" s="21"/>
    </row>
    <row r="396" ht="13.5" customHeight="1" spans="1:1">
      <c r="A396" s="21"/>
    </row>
    <row r="397" ht="13.5" customHeight="1" spans="1:1">
      <c r="A397" s="21"/>
    </row>
    <row r="398" ht="13.5" customHeight="1" spans="1:1">
      <c r="A398" s="21"/>
    </row>
    <row r="399" ht="13.5" customHeight="1" spans="1:1">
      <c r="A399" s="21"/>
    </row>
    <row r="400" ht="13.5" customHeight="1" spans="1:1">
      <c r="A400" s="21"/>
    </row>
    <row r="401" ht="13.5" customHeight="1" spans="1:1">
      <c r="A401" s="21"/>
    </row>
    <row r="402" ht="13.5" customHeight="1" spans="1:1">
      <c r="A402" s="21"/>
    </row>
    <row r="403" ht="13.5" customHeight="1" spans="1:1">
      <c r="A403" s="21"/>
    </row>
    <row r="404" ht="13.5" customHeight="1" spans="1:1">
      <c r="A404" s="21"/>
    </row>
    <row r="405" ht="13.5" customHeight="1" spans="1:1">
      <c r="A405" s="21"/>
    </row>
    <row r="406" ht="13.5" customHeight="1" spans="1:1">
      <c r="A406" s="21"/>
    </row>
    <row r="407" ht="13.5" customHeight="1" spans="1:1">
      <c r="A407" s="21"/>
    </row>
    <row r="408" ht="13.5" customHeight="1" spans="1:1">
      <c r="A408" s="21"/>
    </row>
    <row r="409" ht="13.5" customHeight="1" spans="1:1">
      <c r="A409" s="21"/>
    </row>
    <row r="410" ht="13.5" customHeight="1" spans="1:1">
      <c r="A410" s="21"/>
    </row>
    <row r="411" ht="13.5" customHeight="1" spans="1:1">
      <c r="A411" s="21"/>
    </row>
    <row r="412" ht="13.5" customHeight="1" spans="1:1">
      <c r="A412" s="21"/>
    </row>
    <row r="413" ht="13.5" customHeight="1" spans="1:1">
      <c r="A413" s="21"/>
    </row>
    <row r="414" ht="13.5" customHeight="1" spans="1:1">
      <c r="A414" s="21"/>
    </row>
    <row r="415" ht="13.5" customHeight="1" spans="1:1">
      <c r="A415" s="21"/>
    </row>
    <row r="416" ht="13.5" customHeight="1" spans="1:1">
      <c r="A416" s="21"/>
    </row>
    <row r="417" ht="13.5" customHeight="1" spans="1:1">
      <c r="A417" s="21"/>
    </row>
    <row r="418" ht="13.5" customHeight="1" spans="1:1">
      <c r="A418" s="21"/>
    </row>
    <row r="419" ht="13.5" customHeight="1" spans="1:1">
      <c r="A419" s="21"/>
    </row>
    <row r="420" ht="13.5" customHeight="1" spans="1:1">
      <c r="A420" s="21"/>
    </row>
    <row r="421" ht="13.5" customHeight="1" spans="1:1">
      <c r="A421" s="21"/>
    </row>
    <row r="422" ht="13.5" customHeight="1" spans="1:1">
      <c r="A422" s="21"/>
    </row>
    <row r="423" ht="13.5" customHeight="1" spans="1:1">
      <c r="A423" s="21"/>
    </row>
    <row r="424" ht="13.5" customHeight="1" spans="1:1">
      <c r="A424" s="21"/>
    </row>
    <row r="425" ht="13.5" customHeight="1" spans="1:1">
      <c r="A425" s="21"/>
    </row>
    <row r="426" ht="13.5" customHeight="1" spans="1:1">
      <c r="A426" s="21"/>
    </row>
    <row r="427" ht="13.5" customHeight="1" spans="1:1">
      <c r="A427" s="21"/>
    </row>
    <row r="428" ht="13.5" customHeight="1" spans="1:1">
      <c r="A428" s="21"/>
    </row>
    <row r="429" ht="13.5" customHeight="1" spans="1:1">
      <c r="A429" s="21"/>
    </row>
    <row r="430" ht="13.5" customHeight="1" spans="1:1">
      <c r="A430" s="21"/>
    </row>
    <row r="431" ht="13.5" customHeight="1" spans="1:1">
      <c r="A431" s="21"/>
    </row>
    <row r="432" ht="13.5" customHeight="1" spans="1:1">
      <c r="A432" s="21"/>
    </row>
    <row r="433" ht="13.5" customHeight="1" spans="1:1">
      <c r="A433" s="21"/>
    </row>
    <row r="434" ht="13.5" customHeight="1" spans="1:1">
      <c r="A434" s="21"/>
    </row>
    <row r="435" ht="13.5" customHeight="1" spans="1:1">
      <c r="A435" s="21"/>
    </row>
    <row r="436" ht="13.5" customHeight="1" spans="1:1">
      <c r="A436" s="21"/>
    </row>
    <row r="437" ht="13.5" customHeight="1" spans="1:1">
      <c r="A437" s="21"/>
    </row>
    <row r="438" ht="13.5" customHeight="1" spans="1:1">
      <c r="A438" s="21"/>
    </row>
    <row r="439" ht="13.5" customHeight="1" spans="1:1">
      <c r="A439" s="21"/>
    </row>
    <row r="440" ht="13.5" customHeight="1" spans="1:1">
      <c r="A440" s="21"/>
    </row>
    <row r="441" ht="13.5" customHeight="1" spans="1:1">
      <c r="A441" s="21"/>
    </row>
    <row r="442" ht="13.5" customHeight="1" spans="1:1">
      <c r="A442" s="21"/>
    </row>
    <row r="443" ht="13.5" customHeight="1" spans="1:1">
      <c r="A443" s="21"/>
    </row>
    <row r="444" ht="13.5" customHeight="1" spans="1:1">
      <c r="A444" s="21"/>
    </row>
    <row r="445" ht="13.5" customHeight="1" spans="1:1">
      <c r="A445" s="21"/>
    </row>
    <row r="446" ht="13.5" customHeight="1" spans="1:1">
      <c r="A446" s="21"/>
    </row>
    <row r="447" ht="13.5" customHeight="1" spans="1:1">
      <c r="A447" s="21"/>
    </row>
    <row r="448" ht="13.5" customHeight="1" spans="1:1">
      <c r="A448" s="21"/>
    </row>
    <row r="449" ht="13.5" customHeight="1" spans="1:1">
      <c r="A449" s="21"/>
    </row>
    <row r="450" ht="13.5" customHeight="1" spans="1:1">
      <c r="A450" s="21"/>
    </row>
    <row r="451" ht="13.5" customHeight="1" spans="1:1">
      <c r="A451" s="21"/>
    </row>
    <row r="452" ht="13.5" customHeight="1" spans="1:1">
      <c r="A452" s="21"/>
    </row>
    <row r="453" ht="13.5" customHeight="1" spans="1:1">
      <c r="A453" s="21"/>
    </row>
    <row r="454" ht="13.5" customHeight="1" spans="1:1">
      <c r="A454" s="21"/>
    </row>
    <row r="455" ht="13.5" customHeight="1" spans="1:1">
      <c r="A455" s="21"/>
    </row>
    <row r="456" ht="13.5" customHeight="1" spans="1:1">
      <c r="A456" s="21"/>
    </row>
    <row r="457" ht="13.5" customHeight="1" spans="1:1">
      <c r="A457" s="21"/>
    </row>
    <row r="458" ht="13.5" customHeight="1" spans="1:1">
      <c r="A458" s="21"/>
    </row>
    <row r="459" ht="13.5" customHeight="1" spans="1:1">
      <c r="A459" s="21"/>
    </row>
    <row r="460" ht="13.5" customHeight="1" spans="1:1">
      <c r="A460" s="21"/>
    </row>
    <row r="461" ht="13.5" customHeight="1" spans="1:1">
      <c r="A461" s="21"/>
    </row>
    <row r="462" ht="13.5" customHeight="1" spans="1:1">
      <c r="A462" s="21"/>
    </row>
    <row r="463" ht="13.5" customHeight="1" spans="1:1">
      <c r="A463" s="21"/>
    </row>
    <row r="464" ht="13.5" customHeight="1" spans="1:1">
      <c r="A464" s="21"/>
    </row>
    <row r="465" ht="13.5" customHeight="1" spans="1:1">
      <c r="A465" s="21"/>
    </row>
    <row r="466" ht="13.5" customHeight="1" spans="1:1">
      <c r="A466" s="21"/>
    </row>
    <row r="467" ht="13.5" customHeight="1" spans="1:1">
      <c r="A467" s="21"/>
    </row>
    <row r="468" ht="13.5" customHeight="1" spans="1:1">
      <c r="A468" s="21"/>
    </row>
    <row r="469" ht="13.5" customHeight="1" spans="1:1">
      <c r="A469" s="21"/>
    </row>
    <row r="470" ht="13.5" customHeight="1" spans="1:1">
      <c r="A470" s="21"/>
    </row>
    <row r="471" ht="13.5" customHeight="1" spans="1:1">
      <c r="A471" s="21"/>
    </row>
    <row r="472" ht="13.5" customHeight="1" spans="1:1">
      <c r="A472" s="21"/>
    </row>
    <row r="473" ht="13.5" customHeight="1" spans="1:1">
      <c r="A473" s="21"/>
    </row>
    <row r="474" ht="13.5" customHeight="1" spans="1:1">
      <c r="A474" s="21"/>
    </row>
    <row r="475" ht="13.5" customHeight="1" spans="1:1">
      <c r="A475" s="21"/>
    </row>
    <row r="476" ht="13.5" customHeight="1" spans="1:1">
      <c r="A476" s="21"/>
    </row>
    <row r="477" ht="13.5" customHeight="1" spans="1:1">
      <c r="A477" s="21"/>
    </row>
    <row r="478" ht="13.5" customHeight="1" spans="1:1">
      <c r="A478" s="21"/>
    </row>
    <row r="479" ht="13.5" customHeight="1" spans="1:1">
      <c r="A479" s="21"/>
    </row>
    <row r="480" ht="13.5" customHeight="1" spans="1:1">
      <c r="A480" s="21"/>
    </row>
    <row r="481" ht="13.5" customHeight="1" spans="1:1">
      <c r="A481" s="21"/>
    </row>
    <row r="482" ht="13.5" customHeight="1" spans="1:1">
      <c r="A482" s="21"/>
    </row>
    <row r="483" ht="13.5" customHeight="1" spans="1:1">
      <c r="A483" s="21"/>
    </row>
    <row r="484" ht="13.5" customHeight="1" spans="1:1">
      <c r="A484" s="21"/>
    </row>
    <row r="485" ht="13.5" customHeight="1" spans="1:1">
      <c r="A485" s="21"/>
    </row>
    <row r="486" ht="13.5" customHeight="1" spans="1:1">
      <c r="A486" s="21"/>
    </row>
    <row r="487" ht="13.5" customHeight="1" spans="1:1">
      <c r="A487" s="21"/>
    </row>
    <row r="488" ht="13.5" customHeight="1" spans="1:1">
      <c r="A488" s="21"/>
    </row>
    <row r="489" ht="13.5" customHeight="1" spans="1:1">
      <c r="A489" s="21"/>
    </row>
    <row r="490" ht="13.5" customHeight="1" spans="1:1">
      <c r="A490" s="21"/>
    </row>
    <row r="491" ht="13.5" customHeight="1" spans="1:1">
      <c r="A491" s="21"/>
    </row>
    <row r="492" ht="13.5" customHeight="1" spans="1:1">
      <c r="A492" s="21"/>
    </row>
    <row r="493" ht="13.5" customHeight="1" spans="1:1">
      <c r="A493" s="21"/>
    </row>
    <row r="494" ht="13.5" customHeight="1" spans="1:1">
      <c r="A494" s="21"/>
    </row>
    <row r="495" ht="13.5" customHeight="1" spans="1:1">
      <c r="A495" s="21"/>
    </row>
    <row r="496" ht="13.5" customHeight="1" spans="1:1">
      <c r="A496" s="21"/>
    </row>
    <row r="497" ht="13.5" customHeight="1" spans="1:1">
      <c r="A497" s="21"/>
    </row>
    <row r="498" ht="13.5" customHeight="1" spans="1:1">
      <c r="A498" s="21"/>
    </row>
    <row r="499" ht="13.5" customHeight="1" spans="1:1">
      <c r="A499" s="21"/>
    </row>
    <row r="500" ht="13.5" customHeight="1" spans="1:1">
      <c r="A500" s="21"/>
    </row>
    <row r="501" ht="13.5" customHeight="1" spans="1:1">
      <c r="A501" s="21"/>
    </row>
    <row r="502" ht="13.5" customHeight="1" spans="1:1">
      <c r="A502" s="21"/>
    </row>
    <row r="503" ht="13.5" customHeight="1" spans="1:1">
      <c r="A503" s="21"/>
    </row>
    <row r="504" ht="13.5" customHeight="1" spans="1:1">
      <c r="A504" s="21"/>
    </row>
    <row r="505" ht="13.5" customHeight="1" spans="1:1">
      <c r="A505" s="21"/>
    </row>
    <row r="506" ht="13.5" customHeight="1" spans="1:1">
      <c r="A506" s="21"/>
    </row>
    <row r="507" ht="13.5" customHeight="1" spans="1:1">
      <c r="A507" s="21"/>
    </row>
    <row r="508" ht="13.5" customHeight="1" spans="1:1">
      <c r="A508" s="21"/>
    </row>
    <row r="509" ht="13.5" customHeight="1" spans="1:1">
      <c r="A509" s="21"/>
    </row>
    <row r="510" ht="13.5" customHeight="1" spans="1:1">
      <c r="A510" s="21"/>
    </row>
    <row r="511" ht="13.5" customHeight="1" spans="1:1">
      <c r="A511" s="21"/>
    </row>
    <row r="512" ht="13.5" customHeight="1" spans="1:1">
      <c r="A512" s="21"/>
    </row>
    <row r="513" ht="13.5" customHeight="1" spans="1:1">
      <c r="A513" s="21"/>
    </row>
    <row r="514" ht="13.5" customHeight="1" spans="1:1">
      <c r="A514" s="21"/>
    </row>
    <row r="515" ht="13.5" customHeight="1" spans="1:1">
      <c r="A515" s="21"/>
    </row>
    <row r="516" ht="13.5" customHeight="1" spans="1:1">
      <c r="A516" s="21"/>
    </row>
    <row r="517" ht="13.5" customHeight="1" spans="1:1">
      <c r="A517" s="21"/>
    </row>
    <row r="518" ht="13.5" customHeight="1" spans="1:1">
      <c r="A518" s="21"/>
    </row>
    <row r="519" ht="13.5" customHeight="1" spans="1:1">
      <c r="A519" s="21"/>
    </row>
    <row r="520" ht="13.5" customHeight="1" spans="1:1">
      <c r="A520" s="21"/>
    </row>
    <row r="521" ht="13.5" customHeight="1" spans="1:1">
      <c r="A521" s="21"/>
    </row>
    <row r="522" ht="13.5" customHeight="1" spans="1:1">
      <c r="A522" s="21"/>
    </row>
    <row r="523" ht="13.5" customHeight="1" spans="1:1">
      <c r="A523" s="21"/>
    </row>
    <row r="524" ht="13.5" customHeight="1" spans="1:1">
      <c r="A524" s="21"/>
    </row>
    <row r="525" ht="13.5" customHeight="1" spans="1:1">
      <c r="A525" s="21"/>
    </row>
    <row r="526" ht="13.5" customHeight="1" spans="1:1">
      <c r="A526" s="21"/>
    </row>
    <row r="527" ht="13.5" customHeight="1" spans="1:1">
      <c r="A527" s="21"/>
    </row>
    <row r="528" ht="13.5" customHeight="1" spans="1:1">
      <c r="A528" s="21"/>
    </row>
    <row r="529" ht="13.5" customHeight="1" spans="1:1">
      <c r="A529" s="21"/>
    </row>
    <row r="530" ht="13.5" customHeight="1" spans="1:1">
      <c r="A530" s="21"/>
    </row>
    <row r="531" ht="13.5" customHeight="1" spans="1:1">
      <c r="A531" s="21"/>
    </row>
    <row r="532" ht="13.5" customHeight="1" spans="1:1">
      <c r="A532" s="21"/>
    </row>
    <row r="533" ht="13.5" customHeight="1" spans="1:1">
      <c r="A533" s="21"/>
    </row>
    <row r="534" ht="13.5" customHeight="1" spans="1:1">
      <c r="A534" s="21"/>
    </row>
    <row r="535" ht="13.5" customHeight="1" spans="1:1">
      <c r="A535" s="21"/>
    </row>
    <row r="536" ht="13.5" customHeight="1" spans="1:1">
      <c r="A536" s="21"/>
    </row>
    <row r="537" ht="13.5" customHeight="1" spans="1:1">
      <c r="A537" s="21"/>
    </row>
    <row r="538" ht="13.5" customHeight="1" spans="1:1">
      <c r="A538" s="21"/>
    </row>
    <row r="539" ht="13.5" customHeight="1" spans="1:1">
      <c r="A539" s="21"/>
    </row>
    <row r="540" ht="13.5" customHeight="1" spans="1:1">
      <c r="A540" s="21"/>
    </row>
    <row r="541" ht="13.5" customHeight="1" spans="1:1">
      <c r="A541" s="21"/>
    </row>
    <row r="542" ht="13.5" customHeight="1" spans="1:1">
      <c r="A542" s="21"/>
    </row>
    <row r="543" ht="13.5" customHeight="1" spans="1:1">
      <c r="A543" s="21"/>
    </row>
    <row r="544" ht="13.5" customHeight="1" spans="1:1">
      <c r="A544" s="21"/>
    </row>
    <row r="545" ht="13.5" customHeight="1" spans="1:1">
      <c r="A545" s="21"/>
    </row>
    <row r="546" ht="13.5" customHeight="1" spans="1:1">
      <c r="A546" s="21"/>
    </row>
    <row r="547" ht="13.5" customHeight="1" spans="1:1">
      <c r="A547" s="21"/>
    </row>
    <row r="548" ht="13.5" customHeight="1" spans="1:1">
      <c r="A548" s="21"/>
    </row>
    <row r="549" ht="13.5" customHeight="1" spans="1:1">
      <c r="A549" s="21"/>
    </row>
    <row r="550" ht="13.5" customHeight="1" spans="1:1">
      <c r="A550" s="21"/>
    </row>
    <row r="551" ht="13.5" customHeight="1" spans="1:1">
      <c r="A551" s="21"/>
    </row>
    <row r="552" ht="13.5" customHeight="1" spans="1:1">
      <c r="A552" s="21"/>
    </row>
    <row r="553" ht="13.5" customHeight="1" spans="1:1">
      <c r="A553" s="21"/>
    </row>
    <row r="554" ht="13.5" customHeight="1" spans="1:1">
      <c r="A554" s="21"/>
    </row>
    <row r="555" ht="13.5" customHeight="1" spans="1:1">
      <c r="A555" s="21"/>
    </row>
    <row r="556" ht="13.5" customHeight="1" spans="1:1">
      <c r="A556" s="21"/>
    </row>
    <row r="557" ht="13.5" customHeight="1" spans="1:1">
      <c r="A557" s="21"/>
    </row>
    <row r="558" ht="13.5" customHeight="1" spans="1:1">
      <c r="A558" s="21"/>
    </row>
    <row r="559" ht="13.5" customHeight="1" spans="1:1">
      <c r="A559" s="21"/>
    </row>
    <row r="560" ht="13.5" customHeight="1" spans="1:1">
      <c r="A560" s="21"/>
    </row>
    <row r="561" ht="13.5" customHeight="1" spans="1:1">
      <c r="A561" s="21"/>
    </row>
    <row r="562" ht="13.5" customHeight="1" spans="1:1">
      <c r="A562" s="21"/>
    </row>
    <row r="563" ht="13.5" customHeight="1" spans="1:1">
      <c r="A563" s="21"/>
    </row>
    <row r="564" ht="13.5" customHeight="1" spans="1:1">
      <c r="A564" s="21"/>
    </row>
    <row r="565" ht="13.5" customHeight="1" spans="1:1">
      <c r="A565" s="21"/>
    </row>
    <row r="566" ht="13.5" customHeight="1" spans="1:1">
      <c r="A566" s="21"/>
    </row>
    <row r="567" ht="13.5" customHeight="1" spans="1:1">
      <c r="A567" s="21"/>
    </row>
    <row r="568" ht="13.5" customHeight="1" spans="1:1">
      <c r="A568" s="21"/>
    </row>
    <row r="569" ht="13.5" customHeight="1" spans="1:1">
      <c r="A569" s="21"/>
    </row>
    <row r="570" ht="13.5" customHeight="1" spans="1:1">
      <c r="A570" s="21"/>
    </row>
    <row r="571" ht="13.5" customHeight="1" spans="1:1">
      <c r="A571" s="21"/>
    </row>
    <row r="572" ht="13.5" customHeight="1" spans="1:1">
      <c r="A572" s="21"/>
    </row>
    <row r="573" ht="13.5" customHeight="1" spans="1:1">
      <c r="A573" s="21"/>
    </row>
    <row r="574" ht="13.5" customHeight="1" spans="1:1">
      <c r="A574" s="21"/>
    </row>
    <row r="575" ht="13.5" customHeight="1" spans="1:1">
      <c r="A575" s="21"/>
    </row>
    <row r="576" ht="13.5" customHeight="1" spans="1:1">
      <c r="A576" s="21"/>
    </row>
    <row r="577" ht="13.5" customHeight="1" spans="1:1">
      <c r="A577" s="21"/>
    </row>
    <row r="578" ht="13.5" customHeight="1" spans="1:1">
      <c r="A578" s="21"/>
    </row>
    <row r="579" ht="13.5" customHeight="1" spans="1:1">
      <c r="A579" s="21"/>
    </row>
    <row r="580" ht="13.5" customHeight="1" spans="1:1">
      <c r="A580" s="21"/>
    </row>
    <row r="581" ht="13.5" customHeight="1" spans="1:1">
      <c r="A581" s="21"/>
    </row>
    <row r="582" ht="13.5" customHeight="1" spans="1:1">
      <c r="A582" s="21"/>
    </row>
    <row r="583" ht="13.5" customHeight="1" spans="1:1">
      <c r="A583" s="21"/>
    </row>
    <row r="584" ht="13.5" customHeight="1" spans="1:1">
      <c r="A584" s="21"/>
    </row>
    <row r="585" ht="13.5" customHeight="1" spans="1:1">
      <c r="A585" s="21"/>
    </row>
    <row r="586" ht="13.5" customHeight="1" spans="1:1">
      <c r="A586" s="21"/>
    </row>
    <row r="587" ht="13.5" customHeight="1" spans="1:1">
      <c r="A587" s="21"/>
    </row>
    <row r="588" ht="13.5" customHeight="1" spans="1:1">
      <c r="A588" s="21"/>
    </row>
    <row r="589" ht="13.5" customHeight="1" spans="1:1">
      <c r="A589" s="21"/>
    </row>
    <row r="590" ht="13.5" customHeight="1" spans="1:1">
      <c r="A590" s="21"/>
    </row>
    <row r="591" ht="13.5" customHeight="1" spans="1:1">
      <c r="A591" s="21"/>
    </row>
    <row r="592" ht="13.5" customHeight="1" spans="1:1">
      <c r="A592" s="21"/>
    </row>
    <row r="593" ht="13.5" customHeight="1" spans="1:1">
      <c r="A593" s="21"/>
    </row>
    <row r="594" ht="13.5" customHeight="1" spans="1:1">
      <c r="A594" s="21"/>
    </row>
    <row r="595" ht="13.5" customHeight="1" spans="1:1">
      <c r="A595" s="21"/>
    </row>
    <row r="596" ht="13.5" customHeight="1" spans="1:1">
      <c r="A596" s="21"/>
    </row>
    <row r="597" ht="13.5" customHeight="1" spans="1:1">
      <c r="A597" s="21"/>
    </row>
    <row r="598" ht="13.5" customHeight="1" spans="1:1">
      <c r="A598" s="21"/>
    </row>
    <row r="599" ht="13.5" customHeight="1" spans="1:1">
      <c r="A599" s="21"/>
    </row>
    <row r="600" ht="13.5" customHeight="1" spans="1:1">
      <c r="A600" s="21"/>
    </row>
    <row r="601" ht="13.5" customHeight="1" spans="1:1">
      <c r="A601" s="21"/>
    </row>
    <row r="602" ht="13.5" customHeight="1" spans="1:1">
      <c r="A602" s="21"/>
    </row>
    <row r="603" ht="13.5" customHeight="1" spans="1:1">
      <c r="A603" s="21"/>
    </row>
    <row r="604" ht="13.5" customHeight="1" spans="1:1">
      <c r="A604" s="21"/>
    </row>
    <row r="605" ht="13.5" customHeight="1" spans="1:1">
      <c r="A605" s="21"/>
    </row>
    <row r="606" ht="13.5" customHeight="1" spans="1:1">
      <c r="A606" s="21"/>
    </row>
    <row r="607" ht="13.5" customHeight="1" spans="1:1">
      <c r="A607" s="21"/>
    </row>
    <row r="608" ht="13.5" customHeight="1" spans="1:1">
      <c r="A608" s="21"/>
    </row>
    <row r="609" ht="13.5" customHeight="1" spans="1:1">
      <c r="A609" s="21"/>
    </row>
    <row r="610" ht="13.5" customHeight="1" spans="1:1">
      <c r="A610" s="21"/>
    </row>
    <row r="611" ht="13.5" customHeight="1" spans="1:1">
      <c r="A611" s="21"/>
    </row>
    <row r="612" ht="13.5" customHeight="1" spans="1:1">
      <c r="A612" s="21"/>
    </row>
    <row r="613" ht="13.5" customHeight="1" spans="1:1">
      <c r="A613" s="21"/>
    </row>
    <row r="614" ht="13.5" customHeight="1" spans="1:1">
      <c r="A614" s="21"/>
    </row>
    <row r="615" ht="13.5" customHeight="1" spans="1:1">
      <c r="A615" s="21"/>
    </row>
    <row r="616" ht="13.5" customHeight="1" spans="1:1">
      <c r="A616" s="21"/>
    </row>
    <row r="617" ht="13.5" customHeight="1" spans="1:1">
      <c r="A617" s="21"/>
    </row>
    <row r="618" ht="13.5" customHeight="1" spans="1:1">
      <c r="A618" s="21"/>
    </row>
    <row r="619" ht="13.5" customHeight="1" spans="1:1">
      <c r="A619" s="21"/>
    </row>
    <row r="620" ht="13.5" customHeight="1" spans="1:1">
      <c r="A620" s="21"/>
    </row>
    <row r="621" ht="13.5" customHeight="1" spans="1:1">
      <c r="A621" s="21"/>
    </row>
    <row r="622" ht="13.5" customHeight="1" spans="1:1">
      <c r="A622" s="21"/>
    </row>
    <row r="623" ht="13.5" customHeight="1" spans="1:1">
      <c r="A623" s="21"/>
    </row>
    <row r="624" ht="13.5" customHeight="1" spans="1:1">
      <c r="A624" s="21"/>
    </row>
    <row r="625" ht="13.5" customHeight="1" spans="1:1">
      <c r="A625" s="21"/>
    </row>
    <row r="626" ht="13.5" customHeight="1" spans="1:1">
      <c r="A626" s="21"/>
    </row>
    <row r="627" ht="13.5" customHeight="1" spans="1:1">
      <c r="A627" s="21"/>
    </row>
    <row r="628" ht="13.5" customHeight="1" spans="1:1">
      <c r="A628" s="21"/>
    </row>
    <row r="629" ht="13.5" customHeight="1" spans="1:1">
      <c r="A629" s="21"/>
    </row>
    <row r="630" ht="13.5" customHeight="1" spans="1:1">
      <c r="A630" s="21"/>
    </row>
    <row r="631" ht="13.5" customHeight="1" spans="1:1">
      <c r="A631" s="21"/>
    </row>
    <row r="632" ht="13.5" customHeight="1" spans="1:1">
      <c r="A632" s="21"/>
    </row>
    <row r="633" ht="13.5" customHeight="1" spans="1:1">
      <c r="A633" s="21"/>
    </row>
    <row r="634" ht="13.5" customHeight="1" spans="1:1">
      <c r="A634" s="21"/>
    </row>
    <row r="635" ht="13.5" customHeight="1" spans="1:1">
      <c r="A635" s="21"/>
    </row>
    <row r="636" ht="13.5" customHeight="1" spans="1:1">
      <c r="A636" s="21"/>
    </row>
    <row r="637" ht="13.5" customHeight="1" spans="1:1">
      <c r="A637" s="21"/>
    </row>
    <row r="638" ht="13.5" customHeight="1" spans="1:1">
      <c r="A638" s="21"/>
    </row>
    <row r="639" ht="13.5" customHeight="1" spans="1:1">
      <c r="A639" s="21"/>
    </row>
    <row r="640" ht="13.5" customHeight="1" spans="1:1">
      <c r="A640" s="21"/>
    </row>
    <row r="641" ht="13.5" customHeight="1" spans="1:1">
      <c r="A641" s="21"/>
    </row>
    <row r="642" ht="13.5" customHeight="1" spans="1:1">
      <c r="A642" s="21"/>
    </row>
    <row r="643" ht="13.5" customHeight="1" spans="1:1">
      <c r="A643" s="21"/>
    </row>
    <row r="644" ht="13.5" customHeight="1" spans="1:1">
      <c r="A644" s="21"/>
    </row>
    <row r="645" ht="13.5" customHeight="1" spans="1:1">
      <c r="A645" s="21"/>
    </row>
    <row r="646" ht="13.5" customHeight="1" spans="1:1">
      <c r="A646" s="21"/>
    </row>
    <row r="647" ht="13.5" customHeight="1" spans="1:1">
      <c r="A647" s="21"/>
    </row>
    <row r="648" ht="13.5" customHeight="1" spans="1:1">
      <c r="A648" s="21"/>
    </row>
    <row r="649" ht="13.5" customHeight="1" spans="1:1">
      <c r="A649" s="21"/>
    </row>
    <row r="650" ht="13.5" customHeight="1" spans="1:1">
      <c r="A650" s="21"/>
    </row>
    <row r="651" ht="13.5" customHeight="1" spans="1:1">
      <c r="A651" s="21"/>
    </row>
    <row r="652" ht="13.5" customHeight="1" spans="1:1">
      <c r="A652" s="21"/>
    </row>
    <row r="653" ht="13.5" customHeight="1" spans="1:1">
      <c r="A653" s="21"/>
    </row>
    <row r="654" ht="13.5" customHeight="1" spans="1:1">
      <c r="A654" s="21"/>
    </row>
    <row r="655" ht="13.5" customHeight="1" spans="1:1">
      <c r="A655" s="21"/>
    </row>
    <row r="656" ht="13.5" customHeight="1" spans="1:1">
      <c r="A656" s="21"/>
    </row>
    <row r="657" ht="13.5" customHeight="1" spans="1:1">
      <c r="A657" s="21"/>
    </row>
    <row r="658" ht="13.5" customHeight="1" spans="1:1">
      <c r="A658" s="21"/>
    </row>
    <row r="659" ht="13.5" customHeight="1" spans="1:1">
      <c r="A659" s="21"/>
    </row>
    <row r="660" ht="13.5" customHeight="1" spans="1:1">
      <c r="A660" s="21"/>
    </row>
    <row r="661" ht="13.5" customHeight="1" spans="1:1">
      <c r="A661" s="21"/>
    </row>
    <row r="662" ht="13.5" customHeight="1" spans="1:1">
      <c r="A662" s="21"/>
    </row>
    <row r="663" ht="13.5" customHeight="1" spans="1:1">
      <c r="A663" s="21"/>
    </row>
    <row r="664" ht="13.5" customHeight="1" spans="1:1">
      <c r="A664" s="21"/>
    </row>
    <row r="665" ht="13.5" customHeight="1" spans="1:1">
      <c r="A665" s="21"/>
    </row>
    <row r="666" ht="13.5" customHeight="1" spans="1:1">
      <c r="A666" s="21"/>
    </row>
    <row r="667" ht="13.5" customHeight="1" spans="1:1">
      <c r="A667" s="21"/>
    </row>
    <row r="668" ht="13.5" customHeight="1" spans="1:1">
      <c r="A668" s="21"/>
    </row>
    <row r="669" ht="13.5" customHeight="1" spans="1:1">
      <c r="A669" s="21"/>
    </row>
    <row r="670" ht="13.5" customHeight="1" spans="1:1">
      <c r="A670" s="21"/>
    </row>
    <row r="671" ht="13.5" customHeight="1" spans="1:1">
      <c r="A671" s="21"/>
    </row>
    <row r="672" ht="13.5" customHeight="1" spans="1:1">
      <c r="A672" s="21"/>
    </row>
    <row r="673" ht="13.5" customHeight="1" spans="1:1">
      <c r="A673" s="21"/>
    </row>
    <row r="674" ht="13.5" customHeight="1" spans="1:1">
      <c r="A674" s="21"/>
    </row>
    <row r="675" ht="13.5" customHeight="1" spans="1:1">
      <c r="A675" s="21"/>
    </row>
    <row r="676" ht="13.5" customHeight="1" spans="1:1">
      <c r="A676" s="21"/>
    </row>
    <row r="677" ht="13.5" customHeight="1" spans="1:1">
      <c r="A677" s="21"/>
    </row>
    <row r="678" ht="13.5" customHeight="1" spans="1:1">
      <c r="A678" s="21"/>
    </row>
    <row r="679" ht="13.5" customHeight="1" spans="1:1">
      <c r="A679" s="21"/>
    </row>
    <row r="680" ht="13.5" customHeight="1" spans="1:1">
      <c r="A680" s="21"/>
    </row>
    <row r="681" ht="13.5" customHeight="1" spans="1:1">
      <c r="A681" s="21"/>
    </row>
    <row r="682" ht="13.5" customHeight="1" spans="1:1">
      <c r="A682" s="21"/>
    </row>
    <row r="683" ht="13.5" customHeight="1" spans="1:1">
      <c r="A683" s="21"/>
    </row>
    <row r="684" ht="13.5" customHeight="1" spans="1:1">
      <c r="A684" s="21"/>
    </row>
    <row r="685" ht="13.5" customHeight="1" spans="1:1">
      <c r="A685" s="21"/>
    </row>
    <row r="686" ht="13.5" customHeight="1" spans="1:1">
      <c r="A686" s="21"/>
    </row>
    <row r="687" ht="13.5" customHeight="1" spans="1:1">
      <c r="A687" s="21"/>
    </row>
    <row r="688" ht="13.5" customHeight="1" spans="1:1">
      <c r="A688" s="21"/>
    </row>
    <row r="689" ht="13.5" customHeight="1" spans="1:1">
      <c r="A689" s="21"/>
    </row>
    <row r="690" ht="13.5" customHeight="1" spans="1:1">
      <c r="A690" s="21"/>
    </row>
    <row r="691" ht="13.5" customHeight="1" spans="1:1">
      <c r="A691" s="21"/>
    </row>
    <row r="692" ht="13.5" customHeight="1" spans="1:1">
      <c r="A692" s="21"/>
    </row>
    <row r="693" ht="13.5" customHeight="1" spans="1:1">
      <c r="A693" s="21"/>
    </row>
    <row r="694" ht="13.5" customHeight="1" spans="1:1">
      <c r="A694" s="21"/>
    </row>
    <row r="695" ht="13.5" customHeight="1" spans="1:1">
      <c r="A695" s="21"/>
    </row>
    <row r="696" ht="13.5" customHeight="1" spans="1:1">
      <c r="A696" s="21"/>
    </row>
    <row r="697" ht="13.5" customHeight="1" spans="1:1">
      <c r="A697" s="21"/>
    </row>
    <row r="698" ht="13.5" customHeight="1" spans="1:1">
      <c r="A698" s="21"/>
    </row>
    <row r="699" ht="13.5" customHeight="1" spans="1:1">
      <c r="A699" s="21"/>
    </row>
    <row r="700" ht="13.5" customHeight="1" spans="1:1">
      <c r="A700" s="21"/>
    </row>
    <row r="701" ht="13.5" customHeight="1" spans="1:1">
      <c r="A701" s="21"/>
    </row>
    <row r="702" ht="13.5" customHeight="1" spans="1:1">
      <c r="A702" s="21"/>
    </row>
    <row r="703" ht="13.5" customHeight="1" spans="1:1">
      <c r="A703" s="21"/>
    </row>
    <row r="704" ht="13.5" customHeight="1" spans="1:1">
      <c r="A704" s="21"/>
    </row>
    <row r="705" ht="13.5" customHeight="1" spans="1:1">
      <c r="A705" s="21"/>
    </row>
    <row r="706" ht="13.5" customHeight="1" spans="1:1">
      <c r="A706" s="21"/>
    </row>
    <row r="707" ht="13.5" customHeight="1" spans="1:1">
      <c r="A707" s="21"/>
    </row>
    <row r="708" ht="13.5" customHeight="1" spans="1:1">
      <c r="A708" s="21"/>
    </row>
    <row r="709" ht="13.5" customHeight="1" spans="1:1">
      <c r="A709" s="21"/>
    </row>
    <row r="710" ht="13.5" customHeight="1" spans="1:1">
      <c r="A710" s="21"/>
    </row>
    <row r="711" ht="13.5" customHeight="1" spans="1:1">
      <c r="A711" s="21"/>
    </row>
    <row r="712" ht="13.5" customHeight="1" spans="1:1">
      <c r="A712" s="21"/>
    </row>
    <row r="713" ht="13.5" customHeight="1" spans="1:1">
      <c r="A713" s="21"/>
    </row>
    <row r="714" ht="13.5" customHeight="1" spans="1:1">
      <c r="A714" s="21"/>
    </row>
    <row r="715" ht="13.5" customHeight="1" spans="1:1">
      <c r="A715" s="21"/>
    </row>
    <row r="716" ht="13.5" customHeight="1" spans="1:1">
      <c r="A716" s="21"/>
    </row>
    <row r="717" ht="13.5" customHeight="1" spans="1:1">
      <c r="A717" s="21"/>
    </row>
    <row r="718" ht="13.5" customHeight="1" spans="1:1">
      <c r="A718" s="21"/>
    </row>
    <row r="719" ht="13.5" customHeight="1" spans="1:1">
      <c r="A719" s="21"/>
    </row>
    <row r="720" ht="13.5" customHeight="1" spans="1:1">
      <c r="A720" s="21"/>
    </row>
    <row r="721" ht="13.5" customHeight="1" spans="1:1">
      <c r="A721" s="21"/>
    </row>
    <row r="722" ht="13.5" customHeight="1" spans="1:1">
      <c r="A722" s="21"/>
    </row>
    <row r="723" ht="13.5" customHeight="1" spans="1:1">
      <c r="A723" s="21"/>
    </row>
    <row r="724" ht="13.5" customHeight="1" spans="1:1">
      <c r="A724" s="21"/>
    </row>
    <row r="725" ht="13.5" customHeight="1" spans="1:1">
      <c r="A725" s="21"/>
    </row>
    <row r="726" ht="13.5" customHeight="1" spans="1:1">
      <c r="A726" s="21"/>
    </row>
    <row r="727" ht="13.5" customHeight="1" spans="1:1">
      <c r="A727" s="21"/>
    </row>
    <row r="728" ht="13.5" customHeight="1" spans="1:1">
      <c r="A728" s="21"/>
    </row>
    <row r="729" ht="13.5" customHeight="1" spans="1:1">
      <c r="A729" s="21"/>
    </row>
    <row r="730" ht="13.5" customHeight="1" spans="1:1">
      <c r="A730" s="21"/>
    </row>
    <row r="731" ht="13.5" customHeight="1" spans="1:1">
      <c r="A731" s="21"/>
    </row>
    <row r="732" ht="13.5" customHeight="1" spans="1:1">
      <c r="A732" s="21"/>
    </row>
    <row r="733" ht="13.5" customHeight="1" spans="1:1">
      <c r="A733" s="21"/>
    </row>
    <row r="734" ht="13.5" customHeight="1" spans="1:1">
      <c r="A734" s="21"/>
    </row>
    <row r="735" ht="13.5" customHeight="1" spans="1:1">
      <c r="A735" s="21"/>
    </row>
    <row r="736" ht="13.5" customHeight="1" spans="1:1">
      <c r="A736" s="21"/>
    </row>
    <row r="737" ht="13.5" customHeight="1" spans="1:1">
      <c r="A737" s="21"/>
    </row>
    <row r="738" ht="13.5" customHeight="1" spans="1:1">
      <c r="A738" s="21"/>
    </row>
    <row r="739" ht="13.5" customHeight="1" spans="1:1">
      <c r="A739" s="21"/>
    </row>
    <row r="740" ht="13.5" customHeight="1" spans="1:1">
      <c r="A740" s="21"/>
    </row>
    <row r="741" ht="13.5" customHeight="1" spans="1:1">
      <c r="A741" s="21"/>
    </row>
    <row r="742" ht="13.5" customHeight="1" spans="1:1">
      <c r="A742" s="21"/>
    </row>
    <row r="743" ht="13.5" customHeight="1" spans="1:1">
      <c r="A743" s="21"/>
    </row>
    <row r="744" ht="13.5" customHeight="1" spans="1:1">
      <c r="A744" s="21"/>
    </row>
    <row r="745" ht="13.5" customHeight="1" spans="1:1">
      <c r="A745" s="21"/>
    </row>
    <row r="746" ht="13.5" customHeight="1" spans="1:1">
      <c r="A746" s="21"/>
    </row>
    <row r="747" ht="13.5" customHeight="1" spans="1:1">
      <c r="A747" s="21"/>
    </row>
    <row r="748" ht="13.5" customHeight="1" spans="1:1">
      <c r="A748" s="21"/>
    </row>
    <row r="749" ht="13.5" customHeight="1" spans="1:1">
      <c r="A749" s="21"/>
    </row>
    <row r="750" ht="13.5" customHeight="1" spans="1:1">
      <c r="A750" s="21"/>
    </row>
    <row r="751" ht="13.5" customHeight="1" spans="1:1">
      <c r="A751" s="21"/>
    </row>
    <row r="752" ht="13.5" customHeight="1" spans="1:1">
      <c r="A752" s="21"/>
    </row>
    <row r="753" ht="13.5" customHeight="1" spans="1:1">
      <c r="A753" s="21"/>
    </row>
    <row r="754" ht="13.5" customHeight="1" spans="1:1">
      <c r="A754" s="21"/>
    </row>
    <row r="755" ht="13.5" customHeight="1" spans="1:1">
      <c r="A755" s="21"/>
    </row>
    <row r="756" ht="13.5" customHeight="1" spans="1:1">
      <c r="A756" s="21"/>
    </row>
    <row r="757" ht="13.5" customHeight="1" spans="1:1">
      <c r="A757" s="21"/>
    </row>
    <row r="758" ht="13.5" customHeight="1" spans="1:1">
      <c r="A758" s="21"/>
    </row>
    <row r="759" ht="13.5" customHeight="1" spans="1:1">
      <c r="A759" s="21"/>
    </row>
    <row r="760" ht="13.5" customHeight="1" spans="1:1">
      <c r="A760" s="21"/>
    </row>
    <row r="761" ht="13.5" customHeight="1" spans="1:1">
      <c r="A761" s="21"/>
    </row>
    <row r="762" ht="13.5" customHeight="1" spans="1:1">
      <c r="A762" s="21"/>
    </row>
    <row r="763" ht="13.5" customHeight="1" spans="1:1">
      <c r="A763" s="21"/>
    </row>
    <row r="764" ht="13.5" customHeight="1" spans="1:1">
      <c r="A764" s="21"/>
    </row>
    <row r="765" ht="13.5" customHeight="1" spans="1:1">
      <c r="A765" s="21"/>
    </row>
    <row r="766" ht="13.5" customHeight="1" spans="1:1">
      <c r="A766" s="21"/>
    </row>
    <row r="767" ht="13.5" customHeight="1" spans="1:1">
      <c r="A767" s="21"/>
    </row>
    <row r="768" ht="13.5" customHeight="1" spans="1:1">
      <c r="A768" s="21"/>
    </row>
    <row r="769" ht="13.5" customHeight="1" spans="1:1">
      <c r="A769" s="21"/>
    </row>
    <row r="770" ht="13.5" customHeight="1" spans="1:1">
      <c r="A770" s="21"/>
    </row>
    <row r="771" ht="13.5" customHeight="1" spans="1:1">
      <c r="A771" s="21"/>
    </row>
    <row r="772" ht="13.5" customHeight="1" spans="1:1">
      <c r="A772" s="21"/>
    </row>
    <row r="773" ht="13.5" customHeight="1" spans="1:1">
      <c r="A773" s="21"/>
    </row>
    <row r="774" ht="13.5" customHeight="1" spans="1:1">
      <c r="A774" s="21"/>
    </row>
    <row r="775" ht="13.5" customHeight="1" spans="1:1">
      <c r="A775" s="21"/>
    </row>
    <row r="776" ht="13.5" customHeight="1" spans="1:1">
      <c r="A776" s="21"/>
    </row>
    <row r="777" ht="13.5" customHeight="1" spans="1:1">
      <c r="A777" s="21"/>
    </row>
    <row r="778" ht="13.5" customHeight="1" spans="1:1">
      <c r="A778" s="21"/>
    </row>
    <row r="779" ht="13.5" customHeight="1" spans="1:1">
      <c r="A779" s="21"/>
    </row>
    <row r="780" ht="13.5" customHeight="1" spans="1:1">
      <c r="A780" s="21"/>
    </row>
    <row r="781" ht="13.5" customHeight="1" spans="1:1">
      <c r="A781" s="21"/>
    </row>
    <row r="782" ht="13.5" customHeight="1" spans="1:1">
      <c r="A782" s="21"/>
    </row>
    <row r="783" ht="13.5" customHeight="1" spans="1:1">
      <c r="A783" s="21"/>
    </row>
    <row r="784" ht="13.5" customHeight="1" spans="1:1">
      <c r="A784" s="21"/>
    </row>
    <row r="785" ht="13.5" customHeight="1" spans="1:1">
      <c r="A785" s="21"/>
    </row>
    <row r="786" ht="13.5" customHeight="1" spans="1:1">
      <c r="A786" s="21"/>
    </row>
    <row r="787" ht="13.5" customHeight="1" spans="1:1">
      <c r="A787" s="21"/>
    </row>
    <row r="788" ht="13.5" customHeight="1" spans="1:1">
      <c r="A788" s="21"/>
    </row>
    <row r="789" ht="13.5" customHeight="1" spans="1:1">
      <c r="A789" s="21"/>
    </row>
    <row r="790" ht="13.5" customHeight="1" spans="1:1">
      <c r="A790" s="21"/>
    </row>
    <row r="791" ht="13.5" customHeight="1" spans="1:1">
      <c r="A791" s="21"/>
    </row>
    <row r="792" ht="13.5" customHeight="1" spans="1:1">
      <c r="A792" s="21"/>
    </row>
    <row r="793" ht="13.5" customHeight="1" spans="1:1">
      <c r="A793" s="21"/>
    </row>
    <row r="794" ht="13.5" customHeight="1" spans="1:1">
      <c r="A794" s="21"/>
    </row>
    <row r="795" ht="13.5" customHeight="1" spans="1:1">
      <c r="A795" s="21"/>
    </row>
    <row r="796" ht="13.5" customHeight="1" spans="1:1">
      <c r="A796" s="21"/>
    </row>
    <row r="797" ht="13.5" customHeight="1" spans="1:1">
      <c r="A797" s="21"/>
    </row>
    <row r="798" ht="13.5" customHeight="1" spans="1:1">
      <c r="A798" s="21"/>
    </row>
    <row r="799" ht="13.5" customHeight="1" spans="1:1">
      <c r="A799" s="21"/>
    </row>
    <row r="800" ht="13.5" customHeight="1" spans="1:1">
      <c r="A800" s="21"/>
    </row>
    <row r="801" ht="13.5" customHeight="1" spans="1:1">
      <c r="A801" s="21"/>
    </row>
    <row r="802" ht="13.5" customHeight="1" spans="1:1">
      <c r="A802" s="21"/>
    </row>
    <row r="803" ht="13.5" customHeight="1" spans="1:1">
      <c r="A803" s="21"/>
    </row>
    <row r="804" ht="13.5" customHeight="1" spans="1:1">
      <c r="A804" s="21"/>
    </row>
    <row r="805" ht="13.5" customHeight="1" spans="1:1">
      <c r="A805" s="21"/>
    </row>
    <row r="806" ht="13.5" customHeight="1" spans="1:1">
      <c r="A806" s="21"/>
    </row>
    <row r="807" ht="13.5" customHeight="1" spans="1:1">
      <c r="A807" s="21"/>
    </row>
    <row r="808" ht="13.5" customHeight="1" spans="1:1">
      <c r="A808" s="21"/>
    </row>
    <row r="809" ht="13.5" customHeight="1" spans="1:1">
      <c r="A809" s="21"/>
    </row>
    <row r="810" ht="13.5" customHeight="1" spans="1:1">
      <c r="A810" s="21"/>
    </row>
    <row r="811" ht="13.5" customHeight="1" spans="1:1">
      <c r="A811" s="21"/>
    </row>
    <row r="812" ht="13.5" customHeight="1" spans="1:1">
      <c r="A812" s="21"/>
    </row>
    <row r="813" ht="13.5" customHeight="1" spans="1:1">
      <c r="A813" s="21"/>
    </row>
    <row r="814" ht="13.5" customHeight="1" spans="1:1">
      <c r="A814" s="21"/>
    </row>
    <row r="815" ht="13.5" customHeight="1" spans="1:1">
      <c r="A815" s="21"/>
    </row>
    <row r="816" ht="13.5" customHeight="1" spans="1:1">
      <c r="A816" s="21"/>
    </row>
    <row r="817" ht="13.5" customHeight="1" spans="1:1">
      <c r="A817" s="21"/>
    </row>
    <row r="818" ht="13.5" customHeight="1" spans="1:1">
      <c r="A818" s="21"/>
    </row>
    <row r="819" ht="13.5" customHeight="1" spans="1:1">
      <c r="A819" s="21"/>
    </row>
    <row r="820" ht="13.5" customHeight="1" spans="1:1">
      <c r="A820" s="21"/>
    </row>
    <row r="821" ht="13.5" customHeight="1" spans="1:1">
      <c r="A821" s="21"/>
    </row>
    <row r="822" ht="13.5" customHeight="1" spans="1:1">
      <c r="A822" s="21"/>
    </row>
    <row r="823" ht="13.5" customHeight="1" spans="1:1">
      <c r="A823" s="21"/>
    </row>
    <row r="824" ht="13.5" customHeight="1" spans="1:1">
      <c r="A824" s="21"/>
    </row>
    <row r="825" ht="13.5" customHeight="1" spans="1:1">
      <c r="A825" s="21"/>
    </row>
    <row r="826" ht="13.5" customHeight="1" spans="1:1">
      <c r="A826" s="21"/>
    </row>
    <row r="827" ht="13.5" customHeight="1" spans="1:1">
      <c r="A827" s="21"/>
    </row>
    <row r="828" ht="13.5" customHeight="1" spans="1:1">
      <c r="A828" s="21"/>
    </row>
    <row r="829" ht="13.5" customHeight="1" spans="1:1">
      <c r="A829" s="21"/>
    </row>
    <row r="830" ht="13.5" customHeight="1" spans="1:1">
      <c r="A830" s="21"/>
    </row>
    <row r="831" ht="13.5" customHeight="1" spans="1:1">
      <c r="A831" s="21"/>
    </row>
    <row r="832" ht="13.5" customHeight="1" spans="1:1">
      <c r="A832" s="21"/>
    </row>
    <row r="833" ht="13.5" customHeight="1" spans="1:1">
      <c r="A833" s="21"/>
    </row>
    <row r="834" ht="13.5" customHeight="1" spans="1:1">
      <c r="A834" s="21"/>
    </row>
    <row r="835" ht="13.5" customHeight="1" spans="1:1">
      <c r="A835" s="21"/>
    </row>
    <row r="836" ht="13.5" customHeight="1" spans="1:1">
      <c r="A836" s="21"/>
    </row>
    <row r="837" ht="13.5" customHeight="1" spans="1:1">
      <c r="A837" s="21"/>
    </row>
    <row r="838" ht="13.5" customHeight="1" spans="1:1">
      <c r="A838" s="21"/>
    </row>
    <row r="839" ht="13.5" customHeight="1" spans="1:1">
      <c r="A839" s="21"/>
    </row>
    <row r="840" ht="13.5" customHeight="1" spans="1:1">
      <c r="A840" s="21"/>
    </row>
    <row r="841" ht="13.5" customHeight="1" spans="1:1">
      <c r="A841" s="21"/>
    </row>
    <row r="842" ht="13.5" customHeight="1" spans="1:1">
      <c r="A842" s="21"/>
    </row>
    <row r="843" ht="13.5" customHeight="1" spans="1:1">
      <c r="A843" s="21"/>
    </row>
    <row r="844" ht="13.5" customHeight="1" spans="1:1">
      <c r="A844" s="21"/>
    </row>
    <row r="845" ht="13.5" customHeight="1" spans="1:1">
      <c r="A845" s="21"/>
    </row>
    <row r="846" ht="13.5" customHeight="1" spans="1:1">
      <c r="A846" s="21"/>
    </row>
    <row r="847" ht="13.5" customHeight="1" spans="1:1">
      <c r="A847" s="21"/>
    </row>
    <row r="848" ht="13.5" customHeight="1" spans="1:1">
      <c r="A848" s="21"/>
    </row>
    <row r="849" ht="13.5" customHeight="1" spans="1:1">
      <c r="A849" s="21"/>
    </row>
    <row r="850" ht="13.5" customHeight="1" spans="1:1">
      <c r="A850" s="21"/>
    </row>
    <row r="851" ht="13.5" customHeight="1" spans="1:1">
      <c r="A851" s="21"/>
    </row>
    <row r="852" ht="13.5" customHeight="1" spans="1:1">
      <c r="A852" s="21"/>
    </row>
    <row r="853" ht="13.5" customHeight="1" spans="1:1">
      <c r="A853" s="21"/>
    </row>
    <row r="854" ht="13.5" customHeight="1" spans="1:1">
      <c r="A854" s="21"/>
    </row>
    <row r="855" ht="13.5" customHeight="1" spans="1:1">
      <c r="A855" s="21"/>
    </row>
    <row r="856" ht="13.5" customHeight="1" spans="1:1">
      <c r="A856" s="21"/>
    </row>
    <row r="857" ht="13.5" customHeight="1" spans="1:1">
      <c r="A857" s="21"/>
    </row>
    <row r="858" ht="13.5" customHeight="1" spans="1:1">
      <c r="A858" s="21"/>
    </row>
    <row r="859" ht="13.5" customHeight="1" spans="1:1">
      <c r="A859" s="21"/>
    </row>
    <row r="860" ht="13.5" customHeight="1" spans="1:1">
      <c r="A860" s="21"/>
    </row>
    <row r="861" ht="13.5" customHeight="1" spans="1:1">
      <c r="A861" s="21"/>
    </row>
    <row r="862" ht="13.5" customHeight="1" spans="1:1">
      <c r="A862" s="21"/>
    </row>
    <row r="863" ht="13.5" customHeight="1" spans="1:1">
      <c r="A863" s="21"/>
    </row>
    <row r="864" ht="13.5" customHeight="1" spans="1:1">
      <c r="A864" s="21"/>
    </row>
    <row r="865" ht="13.5" customHeight="1" spans="1:1">
      <c r="A865" s="21"/>
    </row>
    <row r="866" ht="13.5" customHeight="1" spans="1:1">
      <c r="A866" s="21"/>
    </row>
    <row r="867" ht="13.5" customHeight="1" spans="1:1">
      <c r="A867" s="21"/>
    </row>
    <row r="868" ht="13.5" customHeight="1" spans="1:1">
      <c r="A868" s="21"/>
    </row>
    <row r="869" ht="13.5" customHeight="1" spans="1:1">
      <c r="A869" s="21"/>
    </row>
    <row r="870" ht="13.5" customHeight="1" spans="1:1">
      <c r="A870" s="21"/>
    </row>
    <row r="871" ht="13.5" customHeight="1" spans="1:1">
      <c r="A871" s="21"/>
    </row>
    <row r="872" ht="13.5" customHeight="1" spans="1:1">
      <c r="A872" s="21"/>
    </row>
    <row r="873" ht="13.5" customHeight="1" spans="1:1">
      <c r="A873" s="21"/>
    </row>
    <row r="874" ht="13.5" customHeight="1" spans="1:1">
      <c r="A874" s="21"/>
    </row>
    <row r="875" ht="13.5" customHeight="1" spans="1:1">
      <c r="A875" s="21"/>
    </row>
    <row r="876" ht="13.5" customHeight="1" spans="1:1">
      <c r="A876" s="21"/>
    </row>
    <row r="877" ht="13.5" customHeight="1" spans="1:1">
      <c r="A877" s="21"/>
    </row>
    <row r="878" ht="13.5" customHeight="1" spans="1:1">
      <c r="A878" s="21"/>
    </row>
    <row r="879" ht="13.5" customHeight="1" spans="1:1">
      <c r="A879" s="21"/>
    </row>
    <row r="880" ht="13.5" customHeight="1" spans="1:1">
      <c r="A880" s="21"/>
    </row>
    <row r="881" ht="13.5" customHeight="1" spans="1:1">
      <c r="A881" s="21"/>
    </row>
    <row r="882" ht="13.5" customHeight="1" spans="1:1">
      <c r="A882" s="21"/>
    </row>
    <row r="883" ht="13.5" customHeight="1" spans="1:1">
      <c r="A883" s="21"/>
    </row>
    <row r="884" ht="13.5" customHeight="1" spans="1:1">
      <c r="A884" s="21"/>
    </row>
    <row r="885" ht="13.5" customHeight="1" spans="1:1">
      <c r="A885" s="21"/>
    </row>
    <row r="886" ht="13.5" customHeight="1" spans="1:1">
      <c r="A886" s="21"/>
    </row>
    <row r="887" ht="13.5" customHeight="1" spans="1:1">
      <c r="A887" s="21"/>
    </row>
    <row r="888" ht="13.5" customHeight="1" spans="1:1">
      <c r="A888" s="21"/>
    </row>
    <row r="889" ht="13.5" customHeight="1" spans="1:1">
      <c r="A889" s="21"/>
    </row>
    <row r="890" ht="13.5" customHeight="1" spans="1:1">
      <c r="A890" s="21"/>
    </row>
    <row r="891" ht="13.5" customHeight="1" spans="1:1">
      <c r="A891" s="21"/>
    </row>
    <row r="892" ht="13.5" customHeight="1" spans="1:1">
      <c r="A892" s="21"/>
    </row>
    <row r="893" ht="13.5" customHeight="1" spans="1:1">
      <c r="A893" s="21"/>
    </row>
    <row r="894" ht="13.5" customHeight="1" spans="1:1">
      <c r="A894" s="21"/>
    </row>
    <row r="895" ht="13.5" customHeight="1" spans="1:1">
      <c r="A895" s="21"/>
    </row>
    <row r="896" ht="13.5" customHeight="1" spans="1:1">
      <c r="A896" s="21"/>
    </row>
    <row r="897" ht="13.5" customHeight="1" spans="1:1">
      <c r="A897" s="21"/>
    </row>
    <row r="898" ht="13.5" customHeight="1" spans="1:1">
      <c r="A898" s="21"/>
    </row>
    <row r="899" ht="13.5" customHeight="1" spans="1:1">
      <c r="A899" s="21"/>
    </row>
    <row r="900" ht="13.5" customHeight="1" spans="1:1">
      <c r="A900" s="21"/>
    </row>
    <row r="901" ht="13.5" customHeight="1" spans="1:1">
      <c r="A901" s="21"/>
    </row>
    <row r="902" ht="13.5" customHeight="1" spans="1:1">
      <c r="A902" s="21"/>
    </row>
    <row r="903" ht="13.5" customHeight="1" spans="1:1">
      <c r="A903" s="21"/>
    </row>
    <row r="904" ht="13.5" customHeight="1" spans="1:1">
      <c r="A904" s="21"/>
    </row>
    <row r="905" ht="13.5" customHeight="1" spans="1:1">
      <c r="A905" s="21"/>
    </row>
    <row r="906" ht="13.5" customHeight="1" spans="1:1">
      <c r="A906" s="21"/>
    </row>
    <row r="907" ht="13.5" customHeight="1" spans="1:1">
      <c r="A907" s="21"/>
    </row>
    <row r="908" ht="13.5" customHeight="1" spans="1:1">
      <c r="A908" s="21"/>
    </row>
    <row r="909" ht="13.5" customHeight="1" spans="1:1">
      <c r="A909" s="21"/>
    </row>
    <row r="910" ht="13.5" customHeight="1" spans="1:1">
      <c r="A910" s="21"/>
    </row>
    <row r="911" ht="13.5" customHeight="1" spans="1:1">
      <c r="A911" s="21"/>
    </row>
    <row r="912" ht="13.5" customHeight="1" spans="1:1">
      <c r="A912" s="21"/>
    </row>
    <row r="913" ht="13.5" customHeight="1" spans="1:1">
      <c r="A913" s="21"/>
    </row>
    <row r="914" ht="13.5" customHeight="1" spans="1:1">
      <c r="A914" s="21"/>
    </row>
    <row r="915" ht="13.5" customHeight="1" spans="1:1">
      <c r="A915" s="21"/>
    </row>
    <row r="916" ht="13.5" customHeight="1" spans="1:1">
      <c r="A916" s="21"/>
    </row>
    <row r="917" ht="13.5" customHeight="1" spans="1:1">
      <c r="A917" s="21"/>
    </row>
    <row r="918" ht="13.5" customHeight="1" spans="1:1">
      <c r="A918" s="21"/>
    </row>
    <row r="919" ht="13.5" customHeight="1" spans="1:1">
      <c r="A919" s="21"/>
    </row>
    <row r="920" ht="13.5" customHeight="1" spans="1:1">
      <c r="A920" s="21"/>
    </row>
    <row r="921" ht="13.5" customHeight="1" spans="1:1">
      <c r="A921" s="21"/>
    </row>
    <row r="922" ht="13.5" customHeight="1" spans="1:1">
      <c r="A922" s="21"/>
    </row>
    <row r="923" ht="13.5" customHeight="1" spans="1:1">
      <c r="A923" s="21"/>
    </row>
    <row r="924" ht="13.5" customHeight="1" spans="1:1">
      <c r="A924" s="21"/>
    </row>
    <row r="925" ht="13.5" customHeight="1" spans="1:1">
      <c r="A925" s="21"/>
    </row>
    <row r="926" ht="13.5" customHeight="1" spans="1:1">
      <c r="A926" s="21"/>
    </row>
    <row r="927" ht="13.5" customHeight="1" spans="1:1">
      <c r="A927" s="21"/>
    </row>
    <row r="928" ht="13.5" customHeight="1" spans="1:1">
      <c r="A928" s="21"/>
    </row>
    <row r="929" ht="13.5" customHeight="1" spans="1:1">
      <c r="A929" s="21"/>
    </row>
    <row r="930" ht="13.5" customHeight="1" spans="1:1">
      <c r="A930" s="21"/>
    </row>
    <row r="931" ht="13.5" customHeight="1" spans="1:1">
      <c r="A931" s="21"/>
    </row>
    <row r="932" ht="13.5" customHeight="1" spans="1:1">
      <c r="A932" s="21"/>
    </row>
    <row r="933" ht="13.5" customHeight="1" spans="1:1">
      <c r="A933" s="21"/>
    </row>
    <row r="934" ht="13.5" customHeight="1" spans="1:1">
      <c r="A934" s="21"/>
    </row>
    <row r="935" ht="13.5" customHeight="1" spans="1:1">
      <c r="A935" s="21"/>
    </row>
    <row r="936" ht="13.5" customHeight="1" spans="1:1">
      <c r="A936" s="21"/>
    </row>
    <row r="937" ht="13.5" customHeight="1" spans="1:1">
      <c r="A937" s="21"/>
    </row>
    <row r="938" ht="13.5" customHeight="1" spans="1:1">
      <c r="A938" s="21"/>
    </row>
    <row r="939" ht="13.5" customHeight="1" spans="1:1">
      <c r="A939" s="21"/>
    </row>
    <row r="940" ht="13.5" customHeight="1" spans="1:1">
      <c r="A940" s="21"/>
    </row>
    <row r="941" ht="13.5" customHeight="1" spans="1:1">
      <c r="A941" s="21"/>
    </row>
    <row r="942" ht="13.5" customHeight="1" spans="1:1">
      <c r="A942" s="21"/>
    </row>
    <row r="943" ht="13.5" customHeight="1" spans="1:1">
      <c r="A943" s="21"/>
    </row>
    <row r="944" ht="13.5" customHeight="1" spans="1:1">
      <c r="A944" s="21"/>
    </row>
    <row r="945" ht="13.5" customHeight="1" spans="1:1">
      <c r="A945" s="21"/>
    </row>
    <row r="946" ht="13.5" customHeight="1" spans="1:1">
      <c r="A946" s="21"/>
    </row>
    <row r="947" ht="13.5" customHeight="1" spans="1:1">
      <c r="A947" s="21"/>
    </row>
    <row r="948" ht="13.5" customHeight="1" spans="1:1">
      <c r="A948" s="21"/>
    </row>
    <row r="949" ht="13.5" customHeight="1" spans="1:1">
      <c r="A949" s="21"/>
    </row>
    <row r="950" ht="13.5" customHeight="1" spans="1:1">
      <c r="A950" s="21"/>
    </row>
    <row r="951" ht="13.5" customHeight="1" spans="1:1">
      <c r="A951" s="21"/>
    </row>
    <row r="952" ht="13.5" customHeight="1" spans="1:1">
      <c r="A952" s="21"/>
    </row>
    <row r="953" ht="13.5" customHeight="1" spans="1:1">
      <c r="A953" s="21"/>
    </row>
    <row r="954" ht="13.5" customHeight="1" spans="1:1">
      <c r="A954" s="21"/>
    </row>
    <row r="955" ht="13.5" customHeight="1" spans="1:1">
      <c r="A955" s="21"/>
    </row>
    <row r="956" ht="13.5" customHeight="1" spans="1:1">
      <c r="A956" s="21"/>
    </row>
    <row r="957" ht="13.5" customHeight="1" spans="1:1">
      <c r="A957" s="21"/>
    </row>
    <row r="958" ht="13.5" customHeight="1" spans="1:1">
      <c r="A958" s="21"/>
    </row>
    <row r="959" ht="13.5" customHeight="1" spans="1:1">
      <c r="A959" s="21"/>
    </row>
    <row r="960" ht="13.5" customHeight="1" spans="1:1">
      <c r="A960" s="21"/>
    </row>
    <row r="961" ht="13.5" customHeight="1" spans="1:1">
      <c r="A961" s="21"/>
    </row>
    <row r="962" ht="13.5" customHeight="1" spans="1:1">
      <c r="A962" s="21"/>
    </row>
    <row r="963" ht="13.5" customHeight="1" spans="1:1">
      <c r="A963" s="21"/>
    </row>
    <row r="964" ht="13.5" customHeight="1" spans="1:1">
      <c r="A964" s="21"/>
    </row>
    <row r="965" ht="13.5" customHeight="1" spans="1:1">
      <c r="A965" s="21"/>
    </row>
    <row r="966" ht="13.5" customHeight="1" spans="1:1">
      <c r="A966" s="21"/>
    </row>
    <row r="967" ht="13.5" customHeight="1" spans="1:1">
      <c r="A967" s="21"/>
    </row>
    <row r="968" ht="13.5" customHeight="1" spans="1:1">
      <c r="A968" s="21"/>
    </row>
    <row r="969" ht="13.5" customHeight="1" spans="1:1">
      <c r="A969" s="21"/>
    </row>
    <row r="970" ht="13.5" customHeight="1" spans="1:1">
      <c r="A970" s="21"/>
    </row>
    <row r="971" ht="13.5" customHeight="1" spans="1:1">
      <c r="A971" s="21"/>
    </row>
    <row r="972" ht="13.5" customHeight="1" spans="1:1">
      <c r="A972" s="21"/>
    </row>
    <row r="973" ht="13.5" customHeight="1" spans="1:1">
      <c r="A973" s="21"/>
    </row>
    <row r="974" ht="13.5" customHeight="1" spans="1:1">
      <c r="A974" s="21"/>
    </row>
    <row r="975" ht="13.5" customHeight="1" spans="1:1">
      <c r="A975" s="21"/>
    </row>
    <row r="976" ht="13.5" customHeight="1" spans="1:1">
      <c r="A976" s="21"/>
    </row>
    <row r="977" ht="13.5" customHeight="1" spans="1:1">
      <c r="A977" s="21"/>
    </row>
    <row r="978" ht="13.5" customHeight="1" spans="1:1">
      <c r="A978" s="21"/>
    </row>
    <row r="979" ht="13.5" customHeight="1" spans="1:1">
      <c r="A979" s="21"/>
    </row>
    <row r="980" ht="13.5" customHeight="1" spans="1:1">
      <c r="A980" s="21"/>
    </row>
    <row r="981" ht="13.5" customHeight="1" spans="1:1">
      <c r="A981" s="21"/>
    </row>
    <row r="982" ht="13.5" customHeight="1" spans="1:1">
      <c r="A982" s="21"/>
    </row>
    <row r="983" ht="13.5" customHeight="1" spans="1:1">
      <c r="A983" s="21"/>
    </row>
    <row r="984" ht="13.5" customHeight="1" spans="1:1">
      <c r="A984" s="21"/>
    </row>
    <row r="985" ht="13.5" customHeight="1" spans="1:1">
      <c r="A985" s="21"/>
    </row>
    <row r="986" ht="13.5" customHeight="1" spans="1:1">
      <c r="A986" s="21"/>
    </row>
    <row r="987" ht="13.5" customHeight="1" spans="1:1">
      <c r="A987" s="21"/>
    </row>
    <row r="988" ht="13.5" customHeight="1" spans="1:1">
      <c r="A988" s="21"/>
    </row>
    <row r="989" ht="13.5" customHeight="1" spans="1:1">
      <c r="A989" s="21"/>
    </row>
    <row r="990" ht="13.5" customHeight="1" spans="1:1">
      <c r="A990" s="21"/>
    </row>
    <row r="991" ht="13.5" customHeight="1" spans="1:1">
      <c r="A991" s="21"/>
    </row>
    <row r="992" ht="13.5" customHeight="1" spans="1:1">
      <c r="A992" s="21"/>
    </row>
    <row r="993" ht="13.5" customHeight="1" spans="1:1">
      <c r="A993" s="21"/>
    </row>
    <row r="994" ht="13.5" customHeight="1" spans="1:1">
      <c r="A994" s="21"/>
    </row>
    <row r="995" ht="13.5" customHeight="1" spans="1:1">
      <c r="A995" s="21"/>
    </row>
    <row r="996" ht="13.5" customHeight="1" spans="1:1">
      <c r="A996" s="21"/>
    </row>
    <row r="997" ht="13.5" customHeight="1" spans="1:1">
      <c r="A997" s="21"/>
    </row>
    <row r="998" ht="13.5" customHeight="1" spans="1:1">
      <c r="A998" s="21"/>
    </row>
    <row r="999" ht="13.5" customHeight="1" spans="1:1">
      <c r="A999" s="21"/>
    </row>
    <row r="1000" ht="13.5" customHeight="1" spans="1:1">
      <c r="A1000" s="21"/>
    </row>
  </sheetData>
  <pageMargins left="0.7" right="0.7" top="0.75" bottom="0.75" header="0" footer="0"/>
  <pageSetup paperSize="1" orientation="landscape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00"/>
  <sheetViews>
    <sheetView workbookViewId="0">
      <selection activeCell="A1" sqref="A1"/>
    </sheetView>
  </sheetViews>
  <sheetFormatPr defaultColWidth="14.4285714285714" defaultRowHeight="15" customHeight="1" outlineLevelCol="7"/>
  <cols>
    <col min="1" max="1" width="11.2857142857143" customWidth="1"/>
    <col min="2" max="2" width="16.2857142857143" customWidth="1"/>
    <col min="3" max="3" width="36.4285714285714" customWidth="1"/>
    <col min="4" max="4" width="11.2857142857143" customWidth="1"/>
    <col min="5" max="6" width="9.14285714285714" customWidth="1"/>
    <col min="7" max="7" width="15.8571428571429" customWidth="1"/>
    <col min="8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42583</v>
      </c>
      <c r="B2" s="3" t="s">
        <v>44</v>
      </c>
      <c r="C2" s="3" t="s">
        <v>239</v>
      </c>
      <c r="D2" s="4">
        <v>800</v>
      </c>
    </row>
    <row r="3" ht="13.5" customHeight="1" spans="1:4">
      <c r="A3" s="2">
        <v>42583</v>
      </c>
      <c r="B3" s="3" t="s">
        <v>44</v>
      </c>
      <c r="C3" s="3" t="s">
        <v>669</v>
      </c>
      <c r="D3" s="4">
        <v>60</v>
      </c>
    </row>
    <row r="4" ht="13.5" customHeight="1" spans="1:4">
      <c r="A4" s="2">
        <v>42593</v>
      </c>
      <c r="B4" s="3" t="s">
        <v>44</v>
      </c>
      <c r="C4" s="3" t="s">
        <v>524</v>
      </c>
      <c r="D4" s="4">
        <v>44.53</v>
      </c>
    </row>
    <row r="5" ht="13.5" customHeight="1" spans="1:4">
      <c r="A5" s="2">
        <v>42592</v>
      </c>
      <c r="B5" s="3" t="s">
        <v>44</v>
      </c>
      <c r="C5" s="3" t="s">
        <v>737</v>
      </c>
      <c r="D5" s="4">
        <v>21.7</v>
      </c>
    </row>
    <row r="6" ht="13.5" customHeight="1" spans="1:4">
      <c r="A6" s="2">
        <v>42589</v>
      </c>
      <c r="B6" s="3" t="s">
        <v>44</v>
      </c>
      <c r="C6" s="3" t="s">
        <v>392</v>
      </c>
      <c r="D6" s="4">
        <v>75.62</v>
      </c>
    </row>
    <row r="7" ht="13.5" customHeight="1" spans="1:4">
      <c r="A7" s="2">
        <v>42602</v>
      </c>
      <c r="B7" s="3" t="s">
        <v>44</v>
      </c>
      <c r="C7" s="3" t="s">
        <v>551</v>
      </c>
      <c r="D7" s="4">
        <v>480.43</v>
      </c>
    </row>
    <row r="8" ht="13.5" customHeight="1" spans="1:7">
      <c r="A8" s="2">
        <v>42604</v>
      </c>
      <c r="B8" s="3" t="s">
        <v>44</v>
      </c>
      <c r="C8" s="3" t="s">
        <v>553</v>
      </c>
      <c r="D8" s="4">
        <v>15.65</v>
      </c>
      <c r="G8" s="3" t="s">
        <v>286</v>
      </c>
    </row>
    <row r="9" ht="13.5" customHeight="1" spans="1:8">
      <c r="A9" s="2">
        <v>42603</v>
      </c>
      <c r="B9" s="3" t="s">
        <v>44</v>
      </c>
      <c r="C9" s="3" t="s">
        <v>166</v>
      </c>
      <c r="D9" s="4">
        <v>26</v>
      </c>
      <c r="G9" s="3" t="s">
        <v>44</v>
      </c>
      <c r="H9" s="4">
        <f>SUM(D2:D9)</f>
        <v>1523.93</v>
      </c>
    </row>
    <row r="10" ht="13.5" customHeight="1" spans="1:8">
      <c r="A10" s="2">
        <v>42595</v>
      </c>
      <c r="B10" s="3" t="s">
        <v>294</v>
      </c>
      <c r="C10" s="3" t="s">
        <v>738</v>
      </c>
      <c r="D10" s="4">
        <v>38.5</v>
      </c>
      <c r="G10" s="3" t="s">
        <v>294</v>
      </c>
      <c r="H10" s="4">
        <f>SUM(D10)</f>
        <v>38.5</v>
      </c>
    </row>
    <row r="11" ht="13.5" customHeight="1" spans="1:8">
      <c r="A11" s="2">
        <v>42583</v>
      </c>
      <c r="B11" s="3" t="s">
        <v>11</v>
      </c>
      <c r="C11" s="3" t="s">
        <v>60</v>
      </c>
      <c r="D11" s="4">
        <v>140</v>
      </c>
      <c r="G11" s="3" t="s">
        <v>7</v>
      </c>
      <c r="H11" s="3">
        <v>0</v>
      </c>
    </row>
    <row r="12" ht="13.5" customHeight="1" spans="1:8">
      <c r="A12" s="2">
        <v>42596</v>
      </c>
      <c r="B12" s="3" t="s">
        <v>11</v>
      </c>
      <c r="C12" s="3" t="s">
        <v>739</v>
      </c>
      <c r="D12" s="4">
        <v>25</v>
      </c>
      <c r="G12" s="3" t="s">
        <v>11</v>
      </c>
      <c r="H12" s="4">
        <f>SUM(D11:D18)</f>
        <v>284.2</v>
      </c>
    </row>
    <row r="13" ht="13.5" customHeight="1" spans="1:8">
      <c r="A13" s="2">
        <v>42592</v>
      </c>
      <c r="B13" s="3" t="s">
        <v>11</v>
      </c>
      <c r="C13" s="3" t="s">
        <v>740</v>
      </c>
      <c r="D13" s="4">
        <v>19.8</v>
      </c>
      <c r="G13" s="3" t="s">
        <v>68</v>
      </c>
      <c r="H13" s="4">
        <f>SUM(D19:D38)</f>
        <v>944.74</v>
      </c>
    </row>
    <row r="14" ht="13.5" customHeight="1" spans="1:8">
      <c r="A14" s="2">
        <v>42589</v>
      </c>
      <c r="B14" s="3" t="s">
        <v>11</v>
      </c>
      <c r="C14" s="3" t="s">
        <v>405</v>
      </c>
      <c r="D14" s="4">
        <v>25.8</v>
      </c>
      <c r="G14" s="3" t="s">
        <v>197</v>
      </c>
      <c r="H14" s="4">
        <f>SUM(D39:D48)</f>
        <v>575.14</v>
      </c>
    </row>
    <row r="15" ht="13.5" customHeight="1" spans="1:8">
      <c r="A15" s="2">
        <v>42588</v>
      </c>
      <c r="B15" s="3" t="s">
        <v>11</v>
      </c>
      <c r="C15" s="3" t="s">
        <v>581</v>
      </c>
      <c r="D15" s="4">
        <v>4.9</v>
      </c>
      <c r="G15" s="3" t="s">
        <v>125</v>
      </c>
      <c r="H15" s="4">
        <f>SUM(D49:D54)</f>
        <v>854.75</v>
      </c>
    </row>
    <row r="16" ht="13.5" customHeight="1" spans="1:8">
      <c r="A16" s="2">
        <v>42609</v>
      </c>
      <c r="B16" s="3" t="s">
        <v>11</v>
      </c>
      <c r="C16" s="3" t="s">
        <v>581</v>
      </c>
      <c r="D16" s="4">
        <v>17</v>
      </c>
      <c r="G16" s="3" t="s">
        <v>644</v>
      </c>
      <c r="H16" s="4">
        <f>SUM(D55:D56)</f>
        <v>1050</v>
      </c>
    </row>
    <row r="17" ht="13.5" customHeight="1" spans="1:8">
      <c r="A17" s="2">
        <v>42608</v>
      </c>
      <c r="B17" s="3" t="s">
        <v>11</v>
      </c>
      <c r="C17" s="3" t="s">
        <v>741</v>
      </c>
      <c r="D17" s="4">
        <v>25</v>
      </c>
      <c r="G17" s="3" t="s">
        <v>646</v>
      </c>
      <c r="H17" s="4">
        <f>SUM(D57)</f>
        <v>450</v>
      </c>
    </row>
    <row r="18" ht="13.5" customHeight="1" spans="1:8">
      <c r="A18" s="2">
        <v>42607</v>
      </c>
      <c r="B18" s="3" t="s">
        <v>11</v>
      </c>
      <c r="C18" s="3" t="s">
        <v>742</v>
      </c>
      <c r="D18" s="4">
        <v>26.7</v>
      </c>
      <c r="G18" s="3" t="s">
        <v>163</v>
      </c>
      <c r="H18" s="4">
        <f>SUM(0)</f>
        <v>0</v>
      </c>
    </row>
    <row r="19" ht="13.5" customHeight="1" spans="1:8">
      <c r="A19" s="2">
        <v>42594</v>
      </c>
      <c r="B19" s="3" t="s">
        <v>68</v>
      </c>
      <c r="C19" s="3" t="s">
        <v>122</v>
      </c>
      <c r="D19" s="4">
        <v>9.2</v>
      </c>
      <c r="G19" s="3" t="s">
        <v>134</v>
      </c>
      <c r="H19" s="4">
        <f>SUM(0)</f>
        <v>0</v>
      </c>
    </row>
    <row r="20" ht="13.5" customHeight="1" spans="1:8">
      <c r="A20" s="2">
        <v>42595</v>
      </c>
      <c r="B20" s="3" t="s">
        <v>68</v>
      </c>
      <c r="C20" s="3" t="s">
        <v>743</v>
      </c>
      <c r="D20" s="4">
        <v>14.6</v>
      </c>
      <c r="G20" s="3" t="s">
        <v>34</v>
      </c>
      <c r="H20" s="4">
        <f>SUM(D58:D59)</f>
        <v>50.6</v>
      </c>
    </row>
    <row r="21" ht="13.5" customHeight="1" spans="1:8">
      <c r="A21" s="2">
        <v>42595</v>
      </c>
      <c r="B21" s="3" t="s">
        <v>68</v>
      </c>
      <c r="C21" s="3" t="s">
        <v>372</v>
      </c>
      <c r="D21" s="4">
        <v>9.99</v>
      </c>
      <c r="G21" s="3" t="s">
        <v>36</v>
      </c>
      <c r="H21" s="4">
        <f>SUM(D60:D64)</f>
        <v>1175.2</v>
      </c>
    </row>
    <row r="22" ht="13.5" customHeight="1" spans="1:8">
      <c r="A22" s="2">
        <v>42600</v>
      </c>
      <c r="B22" s="3" t="s">
        <v>68</v>
      </c>
      <c r="C22" s="3" t="s">
        <v>122</v>
      </c>
      <c r="D22" s="4">
        <v>10.1</v>
      </c>
      <c r="G22" s="3" t="s">
        <v>39</v>
      </c>
      <c r="H22" s="4">
        <f>SUM(D65:D73)</f>
        <v>2067.03</v>
      </c>
    </row>
    <row r="23" ht="13.5" customHeight="1" spans="1:8">
      <c r="A23" s="2">
        <v>42590</v>
      </c>
      <c r="B23" s="3" t="s">
        <v>68</v>
      </c>
      <c r="C23" s="3" t="s">
        <v>695</v>
      </c>
      <c r="D23" s="4">
        <v>17.4</v>
      </c>
      <c r="G23" s="3" t="s">
        <v>375</v>
      </c>
      <c r="H23" s="4">
        <f>SUM(D74:D77)</f>
        <v>338</v>
      </c>
    </row>
    <row r="24" ht="13.5" customHeight="1" spans="1:4">
      <c r="A24" s="2">
        <v>42591</v>
      </c>
      <c r="B24" s="3" t="s">
        <v>68</v>
      </c>
      <c r="C24" s="3" t="s">
        <v>122</v>
      </c>
      <c r="D24" s="4">
        <v>25.5</v>
      </c>
    </row>
    <row r="25" ht="13.5" customHeight="1" spans="1:4">
      <c r="A25" s="2">
        <v>42583</v>
      </c>
      <c r="B25" s="3" t="s">
        <v>68</v>
      </c>
      <c r="C25" s="3" t="s">
        <v>20</v>
      </c>
      <c r="D25" s="4">
        <v>139.9</v>
      </c>
    </row>
    <row r="26" ht="13.5" customHeight="1" spans="1:4">
      <c r="A26" s="2">
        <v>42588</v>
      </c>
      <c r="B26" s="3" t="s">
        <v>68</v>
      </c>
      <c r="C26" s="3" t="s">
        <v>20</v>
      </c>
      <c r="D26" s="4">
        <v>123.8</v>
      </c>
    </row>
    <row r="27" ht="13.5" customHeight="1" spans="1:4">
      <c r="A27" s="2">
        <v>42597</v>
      </c>
      <c r="B27" s="3" t="s">
        <v>68</v>
      </c>
      <c r="C27" s="3" t="s">
        <v>122</v>
      </c>
      <c r="D27" s="4">
        <v>15.85</v>
      </c>
    </row>
    <row r="28" ht="13.5" customHeight="1" spans="1:4">
      <c r="A28" s="2">
        <v>42595</v>
      </c>
      <c r="B28" s="3" t="s">
        <v>68</v>
      </c>
      <c r="C28" s="3" t="s">
        <v>20</v>
      </c>
      <c r="D28" s="4">
        <v>88.2</v>
      </c>
    </row>
    <row r="29" ht="13.5" customHeight="1" spans="1:4">
      <c r="A29" s="2">
        <v>42597</v>
      </c>
      <c r="B29" s="3" t="s">
        <v>68</v>
      </c>
      <c r="C29" s="3" t="s">
        <v>20</v>
      </c>
      <c r="D29" s="4">
        <v>71.2</v>
      </c>
    </row>
    <row r="30" ht="13.5" customHeight="1" spans="1:4">
      <c r="A30" s="2">
        <v>42603</v>
      </c>
      <c r="B30" s="3" t="s">
        <v>68</v>
      </c>
      <c r="C30" s="3" t="s">
        <v>23</v>
      </c>
      <c r="D30" s="4">
        <v>31.7</v>
      </c>
    </row>
    <row r="31" ht="13.5" customHeight="1" spans="1:4">
      <c r="A31" s="2">
        <v>42603</v>
      </c>
      <c r="B31" s="3" t="s">
        <v>68</v>
      </c>
      <c r="C31" s="3" t="s">
        <v>20</v>
      </c>
      <c r="D31" s="4">
        <v>8.3</v>
      </c>
    </row>
    <row r="32" ht="13.5" customHeight="1" spans="1:4">
      <c r="A32" s="2">
        <v>42609</v>
      </c>
      <c r="B32" s="3" t="s">
        <v>68</v>
      </c>
      <c r="C32" s="3" t="s">
        <v>659</v>
      </c>
      <c r="D32" s="4">
        <v>9</v>
      </c>
    </row>
    <row r="33" ht="13.5" customHeight="1" spans="1:4">
      <c r="A33" s="2">
        <v>42603</v>
      </c>
      <c r="B33" s="3" t="s">
        <v>68</v>
      </c>
      <c r="C33" s="3" t="s">
        <v>445</v>
      </c>
      <c r="D33" s="4">
        <v>34</v>
      </c>
    </row>
    <row r="34" ht="13.5" customHeight="1" spans="1:4">
      <c r="A34" s="2">
        <v>42602</v>
      </c>
      <c r="B34" s="3" t="s">
        <v>68</v>
      </c>
      <c r="C34" s="3" t="s">
        <v>20</v>
      </c>
      <c r="D34" s="4">
        <v>117.95</v>
      </c>
    </row>
    <row r="35" ht="13.5" customHeight="1" spans="1:4">
      <c r="A35" s="2">
        <v>42604</v>
      </c>
      <c r="B35" s="3" t="s">
        <v>68</v>
      </c>
      <c r="C35" s="3" t="s">
        <v>695</v>
      </c>
      <c r="D35" s="4">
        <v>9.6</v>
      </c>
    </row>
    <row r="36" ht="13.5" customHeight="1" spans="1:4">
      <c r="A36" s="2">
        <v>42609</v>
      </c>
      <c r="B36" s="3" t="s">
        <v>68</v>
      </c>
      <c r="C36" s="3" t="s">
        <v>20</v>
      </c>
      <c r="D36" s="4">
        <v>124.9</v>
      </c>
    </row>
    <row r="37" ht="13.5" customHeight="1" spans="1:4">
      <c r="A37" s="2">
        <v>42611</v>
      </c>
      <c r="B37" s="3" t="s">
        <v>68</v>
      </c>
      <c r="C37" s="3" t="s">
        <v>744</v>
      </c>
      <c r="D37" s="4">
        <v>42.15</v>
      </c>
    </row>
    <row r="38" ht="13.5" customHeight="1" spans="1:4">
      <c r="A38" s="2">
        <v>42611</v>
      </c>
      <c r="B38" s="3" t="s">
        <v>68</v>
      </c>
      <c r="C38" s="3" t="s">
        <v>20</v>
      </c>
      <c r="D38" s="4">
        <v>41.4</v>
      </c>
    </row>
    <row r="39" ht="13.5" customHeight="1" spans="1:4">
      <c r="A39" s="2">
        <v>42594</v>
      </c>
      <c r="B39" s="3" t="s">
        <v>197</v>
      </c>
      <c r="C39" s="3" t="s">
        <v>731</v>
      </c>
      <c r="D39" s="4">
        <v>68.45</v>
      </c>
    </row>
    <row r="40" ht="13.5" customHeight="1" spans="1:4">
      <c r="A40" s="2">
        <v>42593</v>
      </c>
      <c r="B40" s="3" t="s">
        <v>197</v>
      </c>
      <c r="C40" s="3" t="s">
        <v>394</v>
      </c>
      <c r="D40" s="4">
        <v>32.2</v>
      </c>
    </row>
    <row r="41" ht="13.5" customHeight="1" spans="1:4">
      <c r="A41" s="2">
        <v>42594</v>
      </c>
      <c r="B41" s="3" t="s">
        <v>197</v>
      </c>
      <c r="C41" s="3" t="s">
        <v>730</v>
      </c>
      <c r="D41" s="4">
        <v>34</v>
      </c>
    </row>
    <row r="42" ht="13.5" customHeight="1" spans="1:4">
      <c r="A42" s="2">
        <v>42587</v>
      </c>
      <c r="B42" s="3" t="s">
        <v>197</v>
      </c>
      <c r="C42" s="3" t="s">
        <v>745</v>
      </c>
      <c r="D42" s="4">
        <v>34.5</v>
      </c>
    </row>
    <row r="43" ht="13.5" customHeight="1" spans="1:4">
      <c r="A43" s="2">
        <v>42596</v>
      </c>
      <c r="B43" s="3" t="s">
        <v>197</v>
      </c>
      <c r="C43" s="3" t="s">
        <v>730</v>
      </c>
      <c r="D43" s="4">
        <v>50</v>
      </c>
    </row>
    <row r="44" ht="13.5" customHeight="1" spans="1:4">
      <c r="A44" s="2">
        <v>42596</v>
      </c>
      <c r="B44" s="3" t="s">
        <v>197</v>
      </c>
      <c r="C44" s="3" t="s">
        <v>730</v>
      </c>
      <c r="D44" s="4">
        <v>50</v>
      </c>
    </row>
    <row r="45" ht="13.5" customHeight="1" spans="1:4">
      <c r="A45" s="2">
        <v>42601</v>
      </c>
      <c r="B45" s="3" t="s">
        <v>197</v>
      </c>
      <c r="C45" s="3" t="s">
        <v>730</v>
      </c>
      <c r="D45" s="4">
        <v>28</v>
      </c>
    </row>
    <row r="46" ht="13.5" customHeight="1" spans="1:4">
      <c r="A46" s="2">
        <v>42592</v>
      </c>
      <c r="B46" s="3" t="s">
        <v>197</v>
      </c>
      <c r="C46" s="3" t="s">
        <v>567</v>
      </c>
      <c r="D46" s="4">
        <v>141.24</v>
      </c>
    </row>
    <row r="47" ht="13.5" customHeight="1" spans="1:4">
      <c r="A47" s="2">
        <v>42609</v>
      </c>
      <c r="B47" s="3" t="s">
        <v>197</v>
      </c>
      <c r="C47" s="3" t="s">
        <v>105</v>
      </c>
      <c r="D47" s="4">
        <v>111.75</v>
      </c>
    </row>
    <row r="48" ht="13.5" customHeight="1" spans="1:4">
      <c r="A48" s="2">
        <v>42596</v>
      </c>
      <c r="B48" s="3" t="s">
        <v>197</v>
      </c>
      <c r="C48" s="3" t="s">
        <v>707</v>
      </c>
      <c r="D48" s="4">
        <v>25</v>
      </c>
    </row>
    <row r="49" ht="13.5" customHeight="1" spans="1:4">
      <c r="A49" s="2">
        <v>42583</v>
      </c>
      <c r="B49" s="3" t="s">
        <v>125</v>
      </c>
      <c r="C49" s="3" t="s">
        <v>640</v>
      </c>
      <c r="D49" s="4">
        <v>60</v>
      </c>
    </row>
    <row r="50" ht="13.5" customHeight="1" spans="1:4">
      <c r="A50" s="2">
        <v>42583</v>
      </c>
      <c r="B50" s="3" t="s">
        <v>125</v>
      </c>
      <c r="C50" s="3" t="s">
        <v>641</v>
      </c>
      <c r="D50" s="4">
        <v>600</v>
      </c>
    </row>
    <row r="51" ht="13.5" customHeight="1" spans="1:4">
      <c r="A51" s="2">
        <v>42583</v>
      </c>
      <c r="B51" s="3" t="s">
        <v>125</v>
      </c>
      <c r="C51" s="3" t="s">
        <v>509</v>
      </c>
      <c r="D51" s="4">
        <v>55.5</v>
      </c>
    </row>
    <row r="52" ht="13.5" customHeight="1" spans="1:4">
      <c r="A52" s="2">
        <v>42597</v>
      </c>
      <c r="B52" s="3" t="s">
        <v>125</v>
      </c>
      <c r="C52" s="3" t="s">
        <v>195</v>
      </c>
      <c r="D52" s="4">
        <v>4</v>
      </c>
    </row>
    <row r="53" ht="13.5" customHeight="1" spans="1:4">
      <c r="A53" s="2">
        <v>42589</v>
      </c>
      <c r="B53" s="3" t="s">
        <v>125</v>
      </c>
      <c r="C53" s="3" t="s">
        <v>746</v>
      </c>
      <c r="D53" s="4">
        <v>51</v>
      </c>
    </row>
    <row r="54" ht="13.5" customHeight="1" spans="1:4">
      <c r="A54" s="2">
        <v>42602</v>
      </c>
      <c r="B54" s="3" t="s">
        <v>125</v>
      </c>
      <c r="C54" s="3" t="s">
        <v>509</v>
      </c>
      <c r="D54" s="4">
        <v>84.25</v>
      </c>
    </row>
    <row r="55" ht="13.5" customHeight="1" spans="1:4">
      <c r="A55" s="2">
        <v>42583</v>
      </c>
      <c r="B55" s="3" t="s">
        <v>644</v>
      </c>
      <c r="C55" s="3" t="s">
        <v>645</v>
      </c>
      <c r="D55" s="4">
        <v>750</v>
      </c>
    </row>
    <row r="56" ht="13.5" customHeight="1" spans="1:4">
      <c r="A56" s="2">
        <v>42583</v>
      </c>
      <c r="B56" s="3" t="s">
        <v>644</v>
      </c>
      <c r="C56" s="3" t="s">
        <v>684</v>
      </c>
      <c r="D56" s="4">
        <v>300</v>
      </c>
    </row>
    <row r="57" ht="13.5" customHeight="1" spans="1:4">
      <c r="A57" s="2">
        <v>42583</v>
      </c>
      <c r="B57" s="3" t="s">
        <v>646</v>
      </c>
      <c r="C57" s="3" t="s">
        <v>647</v>
      </c>
      <c r="D57" s="4">
        <v>450</v>
      </c>
    </row>
    <row r="58" ht="13.5" customHeight="1" spans="1:4">
      <c r="A58" s="2">
        <v>42602</v>
      </c>
      <c r="B58" s="3" t="s">
        <v>34</v>
      </c>
      <c r="C58" s="3" t="s">
        <v>81</v>
      </c>
      <c r="D58" s="4">
        <v>32.6</v>
      </c>
    </row>
    <row r="59" ht="13.5" customHeight="1" spans="1:4">
      <c r="A59" s="2">
        <v>42612</v>
      </c>
      <c r="B59" s="3" t="s">
        <v>34</v>
      </c>
      <c r="C59" s="3" t="s">
        <v>81</v>
      </c>
      <c r="D59" s="4">
        <v>18</v>
      </c>
    </row>
    <row r="60" ht="13.5" customHeight="1" spans="1:4">
      <c r="A60" s="2">
        <v>42583</v>
      </c>
      <c r="B60" s="3" t="s">
        <v>36</v>
      </c>
      <c r="C60" s="3" t="s">
        <v>37</v>
      </c>
      <c r="D60" s="4">
        <v>600</v>
      </c>
    </row>
    <row r="61" ht="13.5" customHeight="1" spans="1:4">
      <c r="A61" s="2">
        <v>42583</v>
      </c>
      <c r="B61" s="3" t="s">
        <v>36</v>
      </c>
      <c r="C61" s="3" t="s">
        <v>38</v>
      </c>
      <c r="D61" s="4">
        <v>400</v>
      </c>
    </row>
    <row r="62" ht="13.5" customHeight="1" spans="1:4">
      <c r="A62" s="2">
        <v>42594</v>
      </c>
      <c r="B62" s="3" t="s">
        <v>36</v>
      </c>
      <c r="C62" s="3" t="s">
        <v>519</v>
      </c>
      <c r="D62" s="4">
        <v>50</v>
      </c>
    </row>
    <row r="63" ht="13.5" customHeight="1" spans="1:4">
      <c r="A63" s="2">
        <v>42612</v>
      </c>
      <c r="B63" s="3" t="s">
        <v>36</v>
      </c>
      <c r="C63" s="3" t="s">
        <v>747</v>
      </c>
      <c r="D63" s="4">
        <v>38.7</v>
      </c>
    </row>
    <row r="64" ht="13.5" customHeight="1" spans="1:4">
      <c r="A64" s="2">
        <v>42600</v>
      </c>
      <c r="B64" s="3" t="s">
        <v>36</v>
      </c>
      <c r="C64" s="3" t="s">
        <v>748</v>
      </c>
      <c r="D64" s="4">
        <v>86.5</v>
      </c>
    </row>
    <row r="65" ht="13.5" customHeight="1" spans="1:4">
      <c r="A65" s="2">
        <v>42583</v>
      </c>
      <c r="B65" s="3" t="s">
        <v>39</v>
      </c>
      <c r="C65" s="3" t="s">
        <v>42</v>
      </c>
      <c r="D65" s="4">
        <v>90</v>
      </c>
    </row>
    <row r="66" ht="13.5" customHeight="1" spans="1:4">
      <c r="A66" s="2">
        <v>42592</v>
      </c>
      <c r="B66" s="3" t="s">
        <v>39</v>
      </c>
      <c r="C66" s="3" t="s">
        <v>101</v>
      </c>
      <c r="D66" s="4">
        <v>50</v>
      </c>
    </row>
    <row r="67" ht="13.5" customHeight="1" spans="1:4">
      <c r="A67" s="2">
        <v>42593</v>
      </c>
      <c r="B67" s="3" t="s">
        <v>39</v>
      </c>
      <c r="C67" s="3" t="s">
        <v>83</v>
      </c>
      <c r="D67" s="4">
        <v>75.04</v>
      </c>
    </row>
    <row r="68" ht="13.5" customHeight="1" spans="1:4">
      <c r="A68" s="2">
        <v>42584</v>
      </c>
      <c r="B68" s="3" t="s">
        <v>39</v>
      </c>
      <c r="C68" s="3" t="s">
        <v>362</v>
      </c>
      <c r="D68" s="4">
        <v>24.54</v>
      </c>
    </row>
    <row r="69" ht="13.5" customHeight="1" spans="1:4">
      <c r="A69" s="2">
        <v>42602</v>
      </c>
      <c r="B69" s="3" t="s">
        <v>39</v>
      </c>
      <c r="C69" s="3" t="s">
        <v>83</v>
      </c>
      <c r="D69" s="4">
        <v>62.9</v>
      </c>
    </row>
    <row r="70" ht="13.5" customHeight="1" spans="1:4">
      <c r="A70" s="2">
        <v>42599</v>
      </c>
      <c r="B70" s="3" t="s">
        <v>39</v>
      </c>
      <c r="C70" s="3" t="s">
        <v>749</v>
      </c>
      <c r="D70" s="4">
        <v>50</v>
      </c>
    </row>
    <row r="71" ht="13.5" customHeight="1" spans="1:4">
      <c r="A71" s="2">
        <v>42588</v>
      </c>
      <c r="B71" s="3" t="s">
        <v>39</v>
      </c>
      <c r="C71" s="3" t="s">
        <v>750</v>
      </c>
      <c r="D71" s="4">
        <v>62.05</v>
      </c>
    </row>
    <row r="72" ht="13.5" customHeight="1" spans="1:4">
      <c r="A72" s="2">
        <v>42602</v>
      </c>
      <c r="B72" s="3" t="s">
        <v>39</v>
      </c>
      <c r="C72" s="3" t="s">
        <v>751</v>
      </c>
      <c r="D72" s="4">
        <v>734</v>
      </c>
    </row>
    <row r="73" ht="13.5" customHeight="1" spans="1:4">
      <c r="A73" s="2">
        <v>42602</v>
      </c>
      <c r="B73" s="3" t="s">
        <v>39</v>
      </c>
      <c r="C73" s="3" t="s">
        <v>752</v>
      </c>
      <c r="D73" s="4">
        <v>918.5</v>
      </c>
    </row>
    <row r="74" ht="13.5" customHeight="1" spans="1:4">
      <c r="A74" s="2">
        <v>42265</v>
      </c>
      <c r="B74" s="3" t="s">
        <v>375</v>
      </c>
      <c r="C74" s="3" t="s">
        <v>547</v>
      </c>
      <c r="D74" s="4">
        <v>200</v>
      </c>
    </row>
    <row r="75" ht="13.5" customHeight="1" spans="1:4">
      <c r="A75" s="2">
        <v>42266</v>
      </c>
      <c r="B75" s="3" t="s">
        <v>375</v>
      </c>
      <c r="C75" s="3" t="s">
        <v>548</v>
      </c>
      <c r="D75" s="4">
        <v>44</v>
      </c>
    </row>
    <row r="76" ht="13.5" customHeight="1" spans="1:4">
      <c r="A76" s="2">
        <v>42267</v>
      </c>
      <c r="B76" s="3" t="s">
        <v>375</v>
      </c>
      <c r="C76" s="3" t="s">
        <v>549</v>
      </c>
      <c r="D76" s="4">
        <v>44</v>
      </c>
    </row>
    <row r="77" ht="13.5" customHeight="1" spans="1:4">
      <c r="A77" s="2">
        <v>42268</v>
      </c>
      <c r="B77" s="3" t="s">
        <v>375</v>
      </c>
      <c r="C77" s="3" t="s">
        <v>550</v>
      </c>
      <c r="D77" s="4">
        <v>50</v>
      </c>
    </row>
    <row r="78" ht="13.5" customHeight="1" spans="1:4">
      <c r="A78" s="2"/>
      <c r="D78" s="4"/>
    </row>
    <row r="79" ht="13.5" customHeight="1" spans="1:4">
      <c r="A79" s="2"/>
      <c r="D79" s="4"/>
    </row>
    <row r="80" ht="13.5" customHeight="1" spans="1:4">
      <c r="A80" s="2"/>
      <c r="D80" s="4"/>
    </row>
    <row r="81" ht="13.5" customHeight="1" spans="1:4">
      <c r="A81" s="2"/>
      <c r="D81" s="4"/>
    </row>
    <row r="82" ht="13.5" customHeight="1" spans="1:4">
      <c r="A82" s="2"/>
      <c r="D82" s="4"/>
    </row>
    <row r="83" ht="13.5" customHeight="1" spans="1:4">
      <c r="A83" s="2"/>
      <c r="D83" s="4"/>
    </row>
    <row r="84" ht="13.5" customHeight="1" spans="1:4">
      <c r="A84" s="2"/>
      <c r="D84" s="4"/>
    </row>
    <row r="85" ht="13.5" customHeight="1" spans="1:4">
      <c r="A85" s="2"/>
      <c r="D85" s="4"/>
    </row>
    <row r="86" ht="13.5" customHeight="1" spans="1:4">
      <c r="A86" s="2"/>
      <c r="D86" s="4"/>
    </row>
    <row r="87" ht="13.5" customHeight="1" spans="1:4">
      <c r="A87" s="2"/>
      <c r="D87" s="4"/>
    </row>
    <row r="88" ht="13.5" customHeight="1" spans="1:4">
      <c r="A88" s="2"/>
      <c r="D88" s="4"/>
    </row>
    <row r="89" ht="13.5" customHeight="1" spans="1:4">
      <c r="A89" s="2"/>
      <c r="D89" s="4"/>
    </row>
    <row r="90" ht="13.5" customHeight="1" spans="1:4">
      <c r="A90" s="2"/>
      <c r="D90" s="4"/>
    </row>
    <row r="91" ht="13.5" customHeight="1" spans="1:4">
      <c r="A91" s="2"/>
      <c r="D91" s="4"/>
    </row>
    <row r="92" ht="13.5" customHeight="1" spans="1:4">
      <c r="A92" s="2"/>
      <c r="D92" s="4"/>
    </row>
    <row r="93" ht="13.5" customHeight="1" spans="1:4">
      <c r="A93" s="21"/>
      <c r="D93" s="4">
        <f>SUM(D2:D91)</f>
        <v>9352.09</v>
      </c>
    </row>
    <row r="94" ht="13.5" customHeight="1" spans="1:1">
      <c r="A94" s="21"/>
    </row>
    <row r="95" ht="13.5" customHeight="1" spans="1:1">
      <c r="A95" s="21"/>
    </row>
    <row r="96" ht="13.5" customHeight="1" spans="1:1">
      <c r="A96" s="21"/>
    </row>
    <row r="97" ht="13.5" customHeight="1" spans="1:1">
      <c r="A97" s="21"/>
    </row>
    <row r="98" ht="13.5" customHeight="1" spans="1:1">
      <c r="A98" s="21"/>
    </row>
    <row r="99" ht="13.5" customHeight="1" spans="1:1">
      <c r="A99" s="21"/>
    </row>
    <row r="100" ht="13.5" customHeight="1" spans="1:1">
      <c r="A100" s="21"/>
    </row>
    <row r="101" ht="13.5" customHeight="1" spans="1:1">
      <c r="A101" s="21"/>
    </row>
    <row r="102" ht="13.5" customHeight="1" spans="1:1">
      <c r="A102" s="21"/>
    </row>
    <row r="103" ht="13.5" customHeight="1" spans="1:1">
      <c r="A103" s="21"/>
    </row>
    <row r="104" ht="13.5" customHeight="1" spans="1:1">
      <c r="A104" s="21"/>
    </row>
    <row r="105" ht="13.5" customHeight="1" spans="1:1">
      <c r="A105" s="21"/>
    </row>
    <row r="106" ht="13.5" customHeight="1" spans="1:1">
      <c r="A106" s="21"/>
    </row>
    <row r="107" ht="13.5" customHeight="1" spans="1:1">
      <c r="A107" s="21"/>
    </row>
    <row r="108" ht="13.5" customHeight="1" spans="1:1">
      <c r="A108" s="21"/>
    </row>
    <row r="109" ht="13.5" customHeight="1" spans="1:1">
      <c r="A109" s="21"/>
    </row>
    <row r="110" ht="13.5" customHeight="1" spans="1:1">
      <c r="A110" s="21"/>
    </row>
    <row r="111" ht="13.5" customHeight="1" spans="1:1">
      <c r="A111" s="21"/>
    </row>
    <row r="112" ht="13.5" customHeight="1" spans="1:1">
      <c r="A112" s="21"/>
    </row>
    <row r="113" ht="13.5" customHeight="1" spans="1:1">
      <c r="A113" s="21"/>
    </row>
    <row r="114" ht="13.5" customHeight="1" spans="1:1">
      <c r="A114" s="21"/>
    </row>
    <row r="115" ht="13.5" customHeight="1" spans="1:1">
      <c r="A115" s="21"/>
    </row>
    <row r="116" ht="13.5" customHeight="1" spans="1:1">
      <c r="A116" s="21"/>
    </row>
    <row r="117" ht="13.5" customHeight="1" spans="1:1">
      <c r="A117" s="21"/>
    </row>
    <row r="118" ht="13.5" customHeight="1" spans="1:1">
      <c r="A118" s="21"/>
    </row>
    <row r="119" ht="13.5" customHeight="1" spans="1:1">
      <c r="A119" s="21"/>
    </row>
    <row r="120" ht="13.5" customHeight="1" spans="1:1">
      <c r="A120" s="21"/>
    </row>
    <row r="121" ht="13.5" customHeight="1" spans="1:1">
      <c r="A121" s="21"/>
    </row>
    <row r="122" ht="13.5" customHeight="1" spans="1:1">
      <c r="A122" s="21"/>
    </row>
    <row r="123" ht="13.5" customHeight="1" spans="1:1">
      <c r="A123" s="21"/>
    </row>
    <row r="124" ht="13.5" customHeight="1" spans="1:1">
      <c r="A124" s="21"/>
    </row>
    <row r="125" ht="13.5" customHeight="1" spans="1:1">
      <c r="A125" s="21"/>
    </row>
    <row r="126" ht="13.5" customHeight="1" spans="1:1">
      <c r="A126" s="21"/>
    </row>
    <row r="127" ht="13.5" customHeight="1" spans="1:1">
      <c r="A127" s="21"/>
    </row>
    <row r="128" ht="13.5" customHeight="1" spans="1:1">
      <c r="A128" s="21"/>
    </row>
    <row r="129" ht="13.5" customHeight="1" spans="1:1">
      <c r="A129" s="21"/>
    </row>
    <row r="130" ht="13.5" customHeight="1" spans="1:1">
      <c r="A130" s="21"/>
    </row>
    <row r="131" ht="13.5" customHeight="1" spans="1:1">
      <c r="A131" s="21"/>
    </row>
    <row r="132" ht="13.5" customHeight="1" spans="1:1">
      <c r="A132" s="21"/>
    </row>
    <row r="133" ht="13.5" customHeight="1" spans="1:1">
      <c r="A133" s="21"/>
    </row>
    <row r="134" ht="13.5" customHeight="1" spans="1:1">
      <c r="A134" s="21"/>
    </row>
    <row r="135" ht="13.5" customHeight="1" spans="1:1">
      <c r="A135" s="21"/>
    </row>
    <row r="136" ht="13.5" customHeight="1" spans="1:1">
      <c r="A136" s="21"/>
    </row>
    <row r="137" ht="13.5" customHeight="1" spans="1:1">
      <c r="A137" s="21"/>
    </row>
    <row r="138" ht="13.5" customHeight="1" spans="1:1">
      <c r="A138" s="21"/>
    </row>
    <row r="139" ht="13.5" customHeight="1" spans="1:1">
      <c r="A139" s="21"/>
    </row>
    <row r="140" ht="13.5" customHeight="1" spans="1:1">
      <c r="A140" s="21"/>
    </row>
    <row r="141" ht="13.5" customHeight="1" spans="1:1">
      <c r="A141" s="21"/>
    </row>
    <row r="142" ht="13.5" customHeight="1" spans="1:1">
      <c r="A142" s="21"/>
    </row>
    <row r="143" ht="13.5" customHeight="1" spans="1:1">
      <c r="A143" s="21"/>
    </row>
    <row r="144" ht="13.5" customHeight="1" spans="1:1">
      <c r="A144" s="21"/>
    </row>
    <row r="145" ht="13.5" customHeight="1" spans="1:1">
      <c r="A145" s="21"/>
    </row>
    <row r="146" ht="13.5" customHeight="1" spans="1:1">
      <c r="A146" s="21"/>
    </row>
    <row r="147" ht="13.5" customHeight="1" spans="1:1">
      <c r="A147" s="21"/>
    </row>
    <row r="148" ht="13.5" customHeight="1" spans="1:1">
      <c r="A148" s="21"/>
    </row>
    <row r="149" ht="13.5" customHeight="1" spans="1:1">
      <c r="A149" s="21"/>
    </row>
    <row r="150" ht="13.5" customHeight="1" spans="1:1">
      <c r="A150" s="21"/>
    </row>
    <row r="151" ht="13.5" customHeight="1" spans="1:1">
      <c r="A151" s="21"/>
    </row>
    <row r="152" ht="13.5" customHeight="1" spans="1:1">
      <c r="A152" s="21"/>
    </row>
    <row r="153" ht="13.5" customHeight="1" spans="1:1">
      <c r="A153" s="21"/>
    </row>
    <row r="154" ht="13.5" customHeight="1" spans="1:1">
      <c r="A154" s="21"/>
    </row>
    <row r="155" ht="13.5" customHeight="1" spans="1:1">
      <c r="A155" s="21"/>
    </row>
    <row r="156" ht="13.5" customHeight="1" spans="1:1">
      <c r="A156" s="21"/>
    </row>
    <row r="157" ht="13.5" customHeight="1" spans="1:1">
      <c r="A157" s="21"/>
    </row>
    <row r="158" ht="13.5" customHeight="1" spans="1:1">
      <c r="A158" s="21"/>
    </row>
    <row r="159" ht="13.5" customHeight="1" spans="1:1">
      <c r="A159" s="21"/>
    </row>
    <row r="160" ht="13.5" customHeight="1" spans="1:1">
      <c r="A160" s="21"/>
    </row>
    <row r="161" ht="13.5" customHeight="1" spans="1:1">
      <c r="A161" s="21"/>
    </row>
    <row r="162" ht="13.5" customHeight="1" spans="1:1">
      <c r="A162" s="21"/>
    </row>
    <row r="163" ht="13.5" customHeight="1" spans="1:1">
      <c r="A163" s="21"/>
    </row>
    <row r="164" ht="13.5" customHeight="1" spans="1:1">
      <c r="A164" s="21"/>
    </row>
    <row r="165" ht="13.5" customHeight="1" spans="1:1">
      <c r="A165" s="21"/>
    </row>
    <row r="166" ht="13.5" customHeight="1" spans="1:1">
      <c r="A166" s="21"/>
    </row>
    <row r="167" ht="13.5" customHeight="1" spans="1:1">
      <c r="A167" s="21"/>
    </row>
    <row r="168" ht="13.5" customHeight="1" spans="1:1">
      <c r="A168" s="21"/>
    </row>
    <row r="169" ht="13.5" customHeight="1" spans="1:1">
      <c r="A169" s="21"/>
    </row>
    <row r="170" ht="13.5" customHeight="1" spans="1:1">
      <c r="A170" s="21"/>
    </row>
    <row r="171" ht="13.5" customHeight="1" spans="1:1">
      <c r="A171" s="21"/>
    </row>
    <row r="172" ht="13.5" customHeight="1" spans="1:1">
      <c r="A172" s="21"/>
    </row>
    <row r="173" ht="13.5" customHeight="1" spans="1:1">
      <c r="A173" s="21"/>
    </row>
    <row r="174" ht="13.5" customHeight="1" spans="1:1">
      <c r="A174" s="21"/>
    </row>
    <row r="175" ht="13.5" customHeight="1" spans="1:1">
      <c r="A175" s="21"/>
    </row>
    <row r="176" ht="13.5" customHeight="1" spans="1:1">
      <c r="A176" s="21"/>
    </row>
    <row r="177" ht="13.5" customHeight="1" spans="1:1">
      <c r="A177" s="21"/>
    </row>
    <row r="178" ht="13.5" customHeight="1" spans="1:1">
      <c r="A178" s="21"/>
    </row>
    <row r="179" ht="13.5" customHeight="1" spans="1:1">
      <c r="A179" s="21"/>
    </row>
    <row r="180" ht="13.5" customHeight="1" spans="1:1">
      <c r="A180" s="21"/>
    </row>
    <row r="181" ht="13.5" customHeight="1" spans="1:1">
      <c r="A181" s="21"/>
    </row>
    <row r="182" ht="13.5" customHeight="1" spans="1:1">
      <c r="A182" s="21"/>
    </row>
    <row r="183" ht="13.5" customHeight="1" spans="1:1">
      <c r="A183" s="21"/>
    </row>
    <row r="184" ht="13.5" customHeight="1" spans="1:1">
      <c r="A184" s="21"/>
    </row>
    <row r="185" ht="13.5" customHeight="1" spans="1:1">
      <c r="A185" s="21"/>
    </row>
    <row r="186" ht="13.5" customHeight="1" spans="1:1">
      <c r="A186" s="21"/>
    </row>
    <row r="187" ht="13.5" customHeight="1" spans="1:1">
      <c r="A187" s="21"/>
    </row>
    <row r="188" ht="13.5" customHeight="1" spans="1:1">
      <c r="A188" s="21"/>
    </row>
    <row r="189" ht="13.5" customHeight="1" spans="1:1">
      <c r="A189" s="21"/>
    </row>
    <row r="190" ht="13.5" customHeight="1" spans="1:1">
      <c r="A190" s="21"/>
    </row>
    <row r="191" ht="13.5" customHeight="1" spans="1:1">
      <c r="A191" s="21"/>
    </row>
    <row r="192" ht="13.5" customHeight="1" spans="1:1">
      <c r="A192" s="21"/>
    </row>
    <row r="193" ht="13.5" customHeight="1" spans="1:1">
      <c r="A193" s="21"/>
    </row>
    <row r="194" ht="13.5" customHeight="1" spans="1:1">
      <c r="A194" s="21"/>
    </row>
    <row r="195" ht="13.5" customHeight="1" spans="1:1">
      <c r="A195" s="21"/>
    </row>
    <row r="196" ht="13.5" customHeight="1" spans="1:1">
      <c r="A196" s="21"/>
    </row>
    <row r="197" ht="13.5" customHeight="1" spans="1:1">
      <c r="A197" s="21"/>
    </row>
    <row r="198" ht="13.5" customHeight="1" spans="1:1">
      <c r="A198" s="21"/>
    </row>
    <row r="199" ht="13.5" customHeight="1" spans="1:1">
      <c r="A199" s="21"/>
    </row>
    <row r="200" ht="13.5" customHeight="1" spans="1:1">
      <c r="A200" s="21"/>
    </row>
    <row r="201" ht="13.5" customHeight="1" spans="1:1">
      <c r="A201" s="21"/>
    </row>
    <row r="202" ht="13.5" customHeight="1" spans="1:1">
      <c r="A202" s="21"/>
    </row>
    <row r="203" ht="13.5" customHeight="1" spans="1:1">
      <c r="A203" s="21"/>
    </row>
    <row r="204" ht="13.5" customHeight="1" spans="1:1">
      <c r="A204" s="21"/>
    </row>
    <row r="205" ht="13.5" customHeight="1" spans="1:1">
      <c r="A205" s="21"/>
    </row>
    <row r="206" ht="13.5" customHeight="1" spans="1:1">
      <c r="A206" s="21"/>
    </row>
    <row r="207" ht="13.5" customHeight="1" spans="1:1">
      <c r="A207" s="21"/>
    </row>
    <row r="208" ht="13.5" customHeight="1" spans="1:1">
      <c r="A208" s="21"/>
    </row>
    <row r="209" ht="13.5" customHeight="1" spans="1:1">
      <c r="A209" s="21"/>
    </row>
    <row r="210" ht="13.5" customHeight="1" spans="1:1">
      <c r="A210" s="21"/>
    </row>
    <row r="211" ht="13.5" customHeight="1" spans="1:1">
      <c r="A211" s="21"/>
    </row>
    <row r="212" ht="13.5" customHeight="1" spans="1:1">
      <c r="A212" s="21"/>
    </row>
    <row r="213" ht="13.5" customHeight="1" spans="1:1">
      <c r="A213" s="21"/>
    </row>
    <row r="214" ht="13.5" customHeight="1" spans="1:1">
      <c r="A214" s="21"/>
    </row>
    <row r="215" ht="13.5" customHeight="1" spans="1:1">
      <c r="A215" s="21"/>
    </row>
    <row r="216" ht="13.5" customHeight="1" spans="1:1">
      <c r="A216" s="21"/>
    </row>
    <row r="217" ht="13.5" customHeight="1" spans="1:1">
      <c r="A217" s="21"/>
    </row>
    <row r="218" ht="13.5" customHeight="1" spans="1:1">
      <c r="A218" s="21"/>
    </row>
    <row r="219" ht="13.5" customHeight="1" spans="1:1">
      <c r="A219" s="21"/>
    </row>
    <row r="220" ht="13.5" customHeight="1" spans="1:1">
      <c r="A220" s="21"/>
    </row>
    <row r="221" ht="13.5" customHeight="1" spans="1:1">
      <c r="A221" s="21"/>
    </row>
    <row r="222" ht="13.5" customHeight="1" spans="1:1">
      <c r="A222" s="21"/>
    </row>
    <row r="223" ht="13.5" customHeight="1" spans="1:1">
      <c r="A223" s="21"/>
    </row>
    <row r="224" ht="13.5" customHeight="1" spans="1:1">
      <c r="A224" s="21"/>
    </row>
    <row r="225" ht="13.5" customHeight="1" spans="1:1">
      <c r="A225" s="21"/>
    </row>
    <row r="226" ht="13.5" customHeight="1" spans="1:1">
      <c r="A226" s="21"/>
    </row>
    <row r="227" ht="13.5" customHeight="1" spans="1:1">
      <c r="A227" s="21"/>
    </row>
    <row r="228" ht="13.5" customHeight="1" spans="1:1">
      <c r="A228" s="21"/>
    </row>
    <row r="229" ht="13.5" customHeight="1" spans="1:1">
      <c r="A229" s="21"/>
    </row>
    <row r="230" ht="13.5" customHeight="1" spans="1:1">
      <c r="A230" s="21"/>
    </row>
    <row r="231" ht="13.5" customHeight="1" spans="1:1">
      <c r="A231" s="21"/>
    </row>
    <row r="232" ht="13.5" customHeight="1" spans="1:1">
      <c r="A232" s="21"/>
    </row>
    <row r="233" ht="13.5" customHeight="1" spans="1:1">
      <c r="A233" s="21"/>
    </row>
    <row r="234" ht="13.5" customHeight="1" spans="1:1">
      <c r="A234" s="21"/>
    </row>
    <row r="235" ht="13.5" customHeight="1" spans="1:1">
      <c r="A235" s="21"/>
    </row>
    <row r="236" ht="13.5" customHeight="1" spans="1:1">
      <c r="A236" s="21"/>
    </row>
    <row r="237" ht="13.5" customHeight="1" spans="1:1">
      <c r="A237" s="21"/>
    </row>
    <row r="238" ht="13.5" customHeight="1" spans="1:1">
      <c r="A238" s="21"/>
    </row>
    <row r="239" ht="13.5" customHeight="1" spans="1:1">
      <c r="A239" s="21"/>
    </row>
    <row r="240" ht="13.5" customHeight="1" spans="1:1">
      <c r="A240" s="21"/>
    </row>
    <row r="241" ht="13.5" customHeight="1" spans="1:1">
      <c r="A241" s="21"/>
    </row>
    <row r="242" ht="13.5" customHeight="1" spans="1:1">
      <c r="A242" s="21"/>
    </row>
    <row r="243" ht="13.5" customHeight="1" spans="1:1">
      <c r="A243" s="21"/>
    </row>
    <row r="244" ht="13.5" customHeight="1" spans="1:1">
      <c r="A244" s="21"/>
    </row>
    <row r="245" ht="13.5" customHeight="1" spans="1:1">
      <c r="A245" s="21"/>
    </row>
    <row r="246" ht="13.5" customHeight="1" spans="1:1">
      <c r="A246" s="21"/>
    </row>
    <row r="247" ht="13.5" customHeight="1" spans="1:1">
      <c r="A247" s="21"/>
    </row>
    <row r="248" ht="13.5" customHeight="1" spans="1:1">
      <c r="A248" s="21"/>
    </row>
    <row r="249" ht="13.5" customHeight="1" spans="1:1">
      <c r="A249" s="21"/>
    </row>
    <row r="250" ht="13.5" customHeight="1" spans="1:1">
      <c r="A250" s="21"/>
    </row>
    <row r="251" ht="13.5" customHeight="1" spans="1:1">
      <c r="A251" s="21"/>
    </row>
    <row r="252" ht="13.5" customHeight="1" spans="1:1">
      <c r="A252" s="21"/>
    </row>
    <row r="253" ht="13.5" customHeight="1" spans="1:1">
      <c r="A253" s="21"/>
    </row>
    <row r="254" ht="13.5" customHeight="1" spans="1:1">
      <c r="A254" s="21"/>
    </row>
    <row r="255" ht="13.5" customHeight="1" spans="1:1">
      <c r="A255" s="21"/>
    </row>
    <row r="256" ht="13.5" customHeight="1" spans="1:1">
      <c r="A256" s="21"/>
    </row>
    <row r="257" ht="13.5" customHeight="1" spans="1:1">
      <c r="A257" s="21"/>
    </row>
    <row r="258" ht="13.5" customHeight="1" spans="1:1">
      <c r="A258" s="21"/>
    </row>
    <row r="259" ht="13.5" customHeight="1" spans="1:1">
      <c r="A259" s="21"/>
    </row>
    <row r="260" ht="13.5" customHeight="1" spans="1:1">
      <c r="A260" s="21"/>
    </row>
    <row r="261" ht="13.5" customHeight="1" spans="1:1">
      <c r="A261" s="21"/>
    </row>
    <row r="262" ht="13.5" customHeight="1" spans="1:1">
      <c r="A262" s="21"/>
    </row>
    <row r="263" ht="13.5" customHeight="1" spans="1:1">
      <c r="A263" s="21"/>
    </row>
    <row r="264" ht="13.5" customHeight="1" spans="1:1">
      <c r="A264" s="21"/>
    </row>
    <row r="265" ht="13.5" customHeight="1" spans="1:1">
      <c r="A265" s="21"/>
    </row>
    <row r="266" ht="13.5" customHeight="1" spans="1:1">
      <c r="A266" s="21"/>
    </row>
    <row r="267" ht="13.5" customHeight="1" spans="1:1">
      <c r="A267" s="21"/>
    </row>
    <row r="268" ht="13.5" customHeight="1" spans="1:1">
      <c r="A268" s="21"/>
    </row>
    <row r="269" ht="13.5" customHeight="1" spans="1:1">
      <c r="A269" s="21"/>
    </row>
    <row r="270" ht="13.5" customHeight="1" spans="1:1">
      <c r="A270" s="21"/>
    </row>
    <row r="271" ht="13.5" customHeight="1" spans="1:1">
      <c r="A271" s="21"/>
    </row>
    <row r="272" ht="13.5" customHeight="1" spans="1:1">
      <c r="A272" s="21"/>
    </row>
    <row r="273" ht="13.5" customHeight="1" spans="1:1">
      <c r="A273" s="21"/>
    </row>
    <row r="274" ht="13.5" customHeight="1" spans="1:1">
      <c r="A274" s="21"/>
    </row>
    <row r="275" ht="13.5" customHeight="1" spans="1:1">
      <c r="A275" s="21"/>
    </row>
    <row r="276" ht="13.5" customHeight="1" spans="1:1">
      <c r="A276" s="21"/>
    </row>
    <row r="277" ht="13.5" customHeight="1" spans="1:1">
      <c r="A277" s="21"/>
    </row>
    <row r="278" ht="13.5" customHeight="1" spans="1:1">
      <c r="A278" s="21"/>
    </row>
    <row r="279" ht="13.5" customHeight="1" spans="1:1">
      <c r="A279" s="21"/>
    </row>
    <row r="280" ht="13.5" customHeight="1" spans="1:1">
      <c r="A280" s="21"/>
    </row>
    <row r="281" ht="13.5" customHeight="1" spans="1:1">
      <c r="A281" s="21"/>
    </row>
    <row r="282" ht="13.5" customHeight="1" spans="1:1">
      <c r="A282" s="21"/>
    </row>
    <row r="283" ht="13.5" customHeight="1" spans="1:1">
      <c r="A283" s="21"/>
    </row>
    <row r="284" ht="13.5" customHeight="1" spans="1:1">
      <c r="A284" s="21"/>
    </row>
    <row r="285" ht="13.5" customHeight="1" spans="1:1">
      <c r="A285" s="21"/>
    </row>
    <row r="286" ht="13.5" customHeight="1" spans="1:1">
      <c r="A286" s="21"/>
    </row>
    <row r="287" ht="13.5" customHeight="1" spans="1:1">
      <c r="A287" s="21"/>
    </row>
    <row r="288" ht="13.5" customHeight="1" spans="1:1">
      <c r="A288" s="21"/>
    </row>
    <row r="289" ht="13.5" customHeight="1" spans="1:1">
      <c r="A289" s="21"/>
    </row>
    <row r="290" ht="13.5" customHeight="1" spans="1:1">
      <c r="A290" s="21"/>
    </row>
    <row r="291" ht="13.5" customHeight="1" spans="1:1">
      <c r="A291" s="21"/>
    </row>
    <row r="292" ht="13.5" customHeight="1" spans="1:1">
      <c r="A292" s="21"/>
    </row>
    <row r="293" ht="13.5" customHeight="1" spans="1:1">
      <c r="A293" s="21"/>
    </row>
    <row r="294" ht="13.5" customHeight="1" spans="1:1">
      <c r="A294" s="21"/>
    </row>
    <row r="295" ht="13.5" customHeight="1" spans="1:1">
      <c r="A295" s="21"/>
    </row>
    <row r="296" ht="13.5" customHeight="1" spans="1:1">
      <c r="A296" s="21"/>
    </row>
    <row r="297" ht="13.5" customHeight="1" spans="1:1">
      <c r="A297" s="21"/>
    </row>
    <row r="298" ht="13.5" customHeight="1" spans="1:1">
      <c r="A298" s="21"/>
    </row>
    <row r="299" ht="13.5" customHeight="1" spans="1:1">
      <c r="A299" s="21"/>
    </row>
    <row r="300" ht="13.5" customHeight="1" spans="1:1">
      <c r="A300" s="21"/>
    </row>
    <row r="301" ht="13.5" customHeight="1" spans="1:1">
      <c r="A301" s="21"/>
    </row>
    <row r="302" ht="13.5" customHeight="1" spans="1:1">
      <c r="A302" s="21"/>
    </row>
    <row r="303" ht="13.5" customHeight="1" spans="1:1">
      <c r="A303" s="21"/>
    </row>
    <row r="304" ht="13.5" customHeight="1" spans="1:1">
      <c r="A304" s="21"/>
    </row>
    <row r="305" ht="13.5" customHeight="1" spans="1:1">
      <c r="A305" s="21"/>
    </row>
    <row r="306" ht="13.5" customHeight="1" spans="1:1">
      <c r="A306" s="21"/>
    </row>
    <row r="307" ht="13.5" customHeight="1" spans="1:1">
      <c r="A307" s="21"/>
    </row>
    <row r="308" ht="13.5" customHeight="1" spans="1:1">
      <c r="A308" s="21"/>
    </row>
    <row r="309" ht="13.5" customHeight="1" spans="1:1">
      <c r="A309" s="21"/>
    </row>
    <row r="310" ht="13.5" customHeight="1" spans="1:1">
      <c r="A310" s="21"/>
    </row>
    <row r="311" ht="13.5" customHeight="1" spans="1:1">
      <c r="A311" s="21"/>
    </row>
    <row r="312" ht="13.5" customHeight="1" spans="1:1">
      <c r="A312" s="21"/>
    </row>
    <row r="313" ht="13.5" customHeight="1" spans="1:1">
      <c r="A313" s="21"/>
    </row>
    <row r="314" ht="13.5" customHeight="1" spans="1:1">
      <c r="A314" s="21"/>
    </row>
    <row r="315" ht="13.5" customHeight="1" spans="1:1">
      <c r="A315" s="21"/>
    </row>
    <row r="316" ht="13.5" customHeight="1" spans="1:1">
      <c r="A316" s="21"/>
    </row>
    <row r="317" ht="13.5" customHeight="1" spans="1:1">
      <c r="A317" s="21"/>
    </row>
    <row r="318" ht="13.5" customHeight="1" spans="1:1">
      <c r="A318" s="21"/>
    </row>
    <row r="319" ht="13.5" customHeight="1" spans="1:1">
      <c r="A319" s="21"/>
    </row>
    <row r="320" ht="13.5" customHeight="1" spans="1:1">
      <c r="A320" s="21"/>
    </row>
    <row r="321" ht="13.5" customHeight="1" spans="1:1">
      <c r="A321" s="21"/>
    </row>
    <row r="322" ht="13.5" customHeight="1" spans="1:1">
      <c r="A322" s="21"/>
    </row>
    <row r="323" ht="13.5" customHeight="1" spans="1:1">
      <c r="A323" s="21"/>
    </row>
    <row r="324" ht="13.5" customHeight="1" spans="1:1">
      <c r="A324" s="21"/>
    </row>
    <row r="325" ht="13.5" customHeight="1" spans="1:1">
      <c r="A325" s="21"/>
    </row>
    <row r="326" ht="13.5" customHeight="1" spans="1:1">
      <c r="A326" s="21"/>
    </row>
    <row r="327" ht="13.5" customHeight="1" spans="1:1">
      <c r="A327" s="21"/>
    </row>
    <row r="328" ht="13.5" customHeight="1" spans="1:1">
      <c r="A328" s="21"/>
    </row>
    <row r="329" ht="13.5" customHeight="1" spans="1:1">
      <c r="A329" s="21"/>
    </row>
    <row r="330" ht="13.5" customHeight="1" spans="1:1">
      <c r="A330" s="21"/>
    </row>
    <row r="331" ht="13.5" customHeight="1" spans="1:1">
      <c r="A331" s="21"/>
    </row>
    <row r="332" ht="13.5" customHeight="1" spans="1:1">
      <c r="A332" s="21"/>
    </row>
    <row r="333" ht="13.5" customHeight="1" spans="1:1">
      <c r="A333" s="21"/>
    </row>
    <row r="334" ht="13.5" customHeight="1" spans="1:1">
      <c r="A334" s="21"/>
    </row>
    <row r="335" ht="13.5" customHeight="1" spans="1:1">
      <c r="A335" s="21"/>
    </row>
    <row r="336" ht="13.5" customHeight="1" spans="1:1">
      <c r="A336" s="21"/>
    </row>
    <row r="337" ht="13.5" customHeight="1" spans="1:1">
      <c r="A337" s="21"/>
    </row>
    <row r="338" ht="13.5" customHeight="1" spans="1:1">
      <c r="A338" s="21"/>
    </row>
    <row r="339" ht="13.5" customHeight="1" spans="1:1">
      <c r="A339" s="21"/>
    </row>
    <row r="340" ht="13.5" customHeight="1" spans="1:1">
      <c r="A340" s="21"/>
    </row>
    <row r="341" ht="13.5" customHeight="1" spans="1:1">
      <c r="A341" s="21"/>
    </row>
    <row r="342" ht="13.5" customHeight="1" spans="1:1">
      <c r="A342" s="21"/>
    </row>
    <row r="343" ht="13.5" customHeight="1" spans="1:1">
      <c r="A343" s="21"/>
    </row>
    <row r="344" ht="13.5" customHeight="1" spans="1:1">
      <c r="A344" s="21"/>
    </row>
    <row r="345" ht="13.5" customHeight="1" spans="1:1">
      <c r="A345" s="21"/>
    </row>
    <row r="346" ht="13.5" customHeight="1" spans="1:1">
      <c r="A346" s="21"/>
    </row>
    <row r="347" ht="13.5" customHeight="1" spans="1:1">
      <c r="A347" s="21"/>
    </row>
    <row r="348" ht="13.5" customHeight="1" spans="1:1">
      <c r="A348" s="21"/>
    </row>
    <row r="349" ht="13.5" customHeight="1" spans="1:1">
      <c r="A349" s="21"/>
    </row>
    <row r="350" ht="13.5" customHeight="1" spans="1:1">
      <c r="A350" s="21"/>
    </row>
    <row r="351" ht="13.5" customHeight="1" spans="1:1">
      <c r="A351" s="21"/>
    </row>
    <row r="352" ht="13.5" customHeight="1" spans="1:1">
      <c r="A352" s="21"/>
    </row>
    <row r="353" ht="13.5" customHeight="1" spans="1:1">
      <c r="A353" s="21"/>
    </row>
    <row r="354" ht="13.5" customHeight="1" spans="1:1">
      <c r="A354" s="21"/>
    </row>
    <row r="355" ht="13.5" customHeight="1" spans="1:1">
      <c r="A355" s="21"/>
    </row>
    <row r="356" ht="13.5" customHeight="1" spans="1:1">
      <c r="A356" s="21"/>
    </row>
    <row r="357" ht="13.5" customHeight="1" spans="1:1">
      <c r="A357" s="21"/>
    </row>
    <row r="358" ht="13.5" customHeight="1" spans="1:1">
      <c r="A358" s="21"/>
    </row>
    <row r="359" ht="13.5" customHeight="1" spans="1:1">
      <c r="A359" s="21"/>
    </row>
    <row r="360" ht="13.5" customHeight="1" spans="1:1">
      <c r="A360" s="21"/>
    </row>
    <row r="361" ht="13.5" customHeight="1" spans="1:1">
      <c r="A361" s="21"/>
    </row>
    <row r="362" ht="13.5" customHeight="1" spans="1:1">
      <c r="A362" s="21"/>
    </row>
    <row r="363" ht="13.5" customHeight="1" spans="1:1">
      <c r="A363" s="21"/>
    </row>
    <row r="364" ht="13.5" customHeight="1" spans="1:1">
      <c r="A364" s="21"/>
    </row>
    <row r="365" ht="13.5" customHeight="1" spans="1:1">
      <c r="A365" s="21"/>
    </row>
    <row r="366" ht="13.5" customHeight="1" spans="1:1">
      <c r="A366" s="21"/>
    </row>
    <row r="367" ht="13.5" customHeight="1" spans="1:1">
      <c r="A367" s="21"/>
    </row>
    <row r="368" ht="13.5" customHeight="1" spans="1:1">
      <c r="A368" s="21"/>
    </row>
    <row r="369" ht="13.5" customHeight="1" spans="1:1">
      <c r="A369" s="21"/>
    </row>
    <row r="370" ht="13.5" customHeight="1" spans="1:1">
      <c r="A370" s="21"/>
    </row>
    <row r="371" ht="13.5" customHeight="1" spans="1:1">
      <c r="A371" s="21"/>
    </row>
    <row r="372" ht="13.5" customHeight="1" spans="1:1">
      <c r="A372" s="21"/>
    </row>
    <row r="373" ht="13.5" customHeight="1" spans="1:1">
      <c r="A373" s="21"/>
    </row>
    <row r="374" ht="13.5" customHeight="1" spans="1:1">
      <c r="A374" s="21"/>
    </row>
    <row r="375" ht="13.5" customHeight="1" spans="1:1">
      <c r="A375" s="21"/>
    </row>
    <row r="376" ht="13.5" customHeight="1" spans="1:1">
      <c r="A376" s="21"/>
    </row>
    <row r="377" ht="13.5" customHeight="1" spans="1:1">
      <c r="A377" s="21"/>
    </row>
    <row r="378" ht="13.5" customHeight="1" spans="1:1">
      <c r="A378" s="21"/>
    </row>
    <row r="379" ht="13.5" customHeight="1" spans="1:1">
      <c r="A379" s="21"/>
    </row>
    <row r="380" ht="13.5" customHeight="1" spans="1:1">
      <c r="A380" s="21"/>
    </row>
    <row r="381" ht="13.5" customHeight="1" spans="1:1">
      <c r="A381" s="21"/>
    </row>
    <row r="382" ht="13.5" customHeight="1" spans="1:1">
      <c r="A382" s="21"/>
    </row>
    <row r="383" ht="13.5" customHeight="1" spans="1:1">
      <c r="A383" s="21"/>
    </row>
    <row r="384" ht="13.5" customHeight="1" spans="1:1">
      <c r="A384" s="21"/>
    </row>
    <row r="385" ht="13.5" customHeight="1" spans="1:1">
      <c r="A385" s="21"/>
    </row>
    <row r="386" ht="13.5" customHeight="1" spans="1:1">
      <c r="A386" s="21"/>
    </row>
    <row r="387" ht="13.5" customHeight="1" spans="1:1">
      <c r="A387" s="21"/>
    </row>
    <row r="388" ht="13.5" customHeight="1" spans="1:1">
      <c r="A388" s="21"/>
    </row>
    <row r="389" ht="13.5" customHeight="1" spans="1:1">
      <c r="A389" s="21"/>
    </row>
    <row r="390" ht="13.5" customHeight="1" spans="1:1">
      <c r="A390" s="21"/>
    </row>
    <row r="391" ht="13.5" customHeight="1" spans="1:1">
      <c r="A391" s="21"/>
    </row>
    <row r="392" ht="13.5" customHeight="1" spans="1:1">
      <c r="A392" s="21"/>
    </row>
    <row r="393" ht="13.5" customHeight="1" spans="1:1">
      <c r="A393" s="21"/>
    </row>
    <row r="394" ht="13.5" customHeight="1" spans="1:1">
      <c r="A394" s="21"/>
    </row>
    <row r="395" ht="13.5" customHeight="1" spans="1:1">
      <c r="A395" s="21"/>
    </row>
    <row r="396" ht="13.5" customHeight="1" spans="1:1">
      <c r="A396" s="21"/>
    </row>
    <row r="397" ht="13.5" customHeight="1" spans="1:1">
      <c r="A397" s="21"/>
    </row>
    <row r="398" ht="13.5" customHeight="1" spans="1:1">
      <c r="A398" s="21"/>
    </row>
    <row r="399" ht="13.5" customHeight="1" spans="1:1">
      <c r="A399" s="21"/>
    </row>
    <row r="400" ht="13.5" customHeight="1" spans="1:1">
      <c r="A400" s="21"/>
    </row>
    <row r="401" ht="13.5" customHeight="1" spans="1:1">
      <c r="A401" s="21"/>
    </row>
    <row r="402" ht="13.5" customHeight="1" spans="1:1">
      <c r="A402" s="21"/>
    </row>
    <row r="403" ht="13.5" customHeight="1" spans="1:1">
      <c r="A403" s="21"/>
    </row>
    <row r="404" ht="13.5" customHeight="1" spans="1:1">
      <c r="A404" s="21"/>
    </row>
    <row r="405" ht="13.5" customHeight="1" spans="1:1">
      <c r="A405" s="21"/>
    </row>
    <row r="406" ht="13.5" customHeight="1" spans="1:1">
      <c r="A406" s="21"/>
    </row>
    <row r="407" ht="13.5" customHeight="1" spans="1:1">
      <c r="A407" s="21"/>
    </row>
    <row r="408" ht="13.5" customHeight="1" spans="1:1">
      <c r="A408" s="21"/>
    </row>
    <row r="409" ht="13.5" customHeight="1" spans="1:1">
      <c r="A409" s="21"/>
    </row>
    <row r="410" ht="13.5" customHeight="1" spans="1:1">
      <c r="A410" s="21"/>
    </row>
    <row r="411" ht="13.5" customHeight="1" spans="1:1">
      <c r="A411" s="21"/>
    </row>
    <row r="412" ht="13.5" customHeight="1" spans="1:1">
      <c r="A412" s="21"/>
    </row>
    <row r="413" ht="13.5" customHeight="1" spans="1:1">
      <c r="A413" s="21"/>
    </row>
    <row r="414" ht="13.5" customHeight="1" spans="1:1">
      <c r="A414" s="21"/>
    </row>
    <row r="415" ht="13.5" customHeight="1" spans="1:1">
      <c r="A415" s="21"/>
    </row>
    <row r="416" ht="13.5" customHeight="1" spans="1:1">
      <c r="A416" s="21"/>
    </row>
    <row r="417" ht="13.5" customHeight="1" spans="1:1">
      <c r="A417" s="21"/>
    </row>
    <row r="418" ht="13.5" customHeight="1" spans="1:1">
      <c r="A418" s="21"/>
    </row>
    <row r="419" ht="13.5" customHeight="1" spans="1:1">
      <c r="A419" s="21"/>
    </row>
    <row r="420" ht="13.5" customHeight="1" spans="1:1">
      <c r="A420" s="21"/>
    </row>
    <row r="421" ht="13.5" customHeight="1" spans="1:1">
      <c r="A421" s="21"/>
    </row>
    <row r="422" ht="13.5" customHeight="1" spans="1:1">
      <c r="A422" s="21"/>
    </row>
    <row r="423" ht="13.5" customHeight="1" spans="1:1">
      <c r="A423" s="21"/>
    </row>
    <row r="424" ht="13.5" customHeight="1" spans="1:1">
      <c r="A424" s="21"/>
    </row>
    <row r="425" ht="13.5" customHeight="1" spans="1:1">
      <c r="A425" s="21"/>
    </row>
    <row r="426" ht="13.5" customHeight="1" spans="1:1">
      <c r="A426" s="21"/>
    </row>
    <row r="427" ht="13.5" customHeight="1" spans="1:1">
      <c r="A427" s="21"/>
    </row>
    <row r="428" ht="13.5" customHeight="1" spans="1:1">
      <c r="A428" s="21"/>
    </row>
    <row r="429" ht="13.5" customHeight="1" spans="1:1">
      <c r="A429" s="21"/>
    </row>
    <row r="430" ht="13.5" customHeight="1" spans="1:1">
      <c r="A430" s="21"/>
    </row>
    <row r="431" ht="13.5" customHeight="1" spans="1:1">
      <c r="A431" s="21"/>
    </row>
    <row r="432" ht="13.5" customHeight="1" spans="1:1">
      <c r="A432" s="21"/>
    </row>
    <row r="433" ht="13.5" customHeight="1" spans="1:1">
      <c r="A433" s="21"/>
    </row>
    <row r="434" ht="13.5" customHeight="1" spans="1:1">
      <c r="A434" s="21"/>
    </row>
    <row r="435" ht="13.5" customHeight="1" spans="1:1">
      <c r="A435" s="21"/>
    </row>
    <row r="436" ht="13.5" customHeight="1" spans="1:1">
      <c r="A436" s="21"/>
    </row>
    <row r="437" ht="13.5" customHeight="1" spans="1:1">
      <c r="A437" s="21"/>
    </row>
    <row r="438" ht="13.5" customHeight="1" spans="1:1">
      <c r="A438" s="21"/>
    </row>
    <row r="439" ht="13.5" customHeight="1" spans="1:1">
      <c r="A439" s="21"/>
    </row>
    <row r="440" ht="13.5" customHeight="1" spans="1:1">
      <c r="A440" s="21"/>
    </row>
    <row r="441" ht="13.5" customHeight="1" spans="1:1">
      <c r="A441" s="21"/>
    </row>
    <row r="442" ht="13.5" customHeight="1" spans="1:1">
      <c r="A442" s="21"/>
    </row>
    <row r="443" ht="13.5" customHeight="1" spans="1:1">
      <c r="A443" s="21"/>
    </row>
    <row r="444" ht="13.5" customHeight="1" spans="1:1">
      <c r="A444" s="21"/>
    </row>
    <row r="445" ht="13.5" customHeight="1" spans="1:1">
      <c r="A445" s="21"/>
    </row>
    <row r="446" ht="13.5" customHeight="1" spans="1:1">
      <c r="A446" s="21"/>
    </row>
    <row r="447" ht="13.5" customHeight="1" spans="1:1">
      <c r="A447" s="21"/>
    </row>
    <row r="448" ht="13.5" customHeight="1" spans="1:1">
      <c r="A448" s="21"/>
    </row>
    <row r="449" ht="13.5" customHeight="1" spans="1:1">
      <c r="A449" s="21"/>
    </row>
    <row r="450" ht="13.5" customHeight="1" spans="1:1">
      <c r="A450" s="21"/>
    </row>
    <row r="451" ht="13.5" customHeight="1" spans="1:1">
      <c r="A451" s="21"/>
    </row>
    <row r="452" ht="13.5" customHeight="1" spans="1:1">
      <c r="A452" s="21"/>
    </row>
    <row r="453" ht="13.5" customHeight="1" spans="1:1">
      <c r="A453" s="21"/>
    </row>
    <row r="454" ht="13.5" customHeight="1" spans="1:1">
      <c r="A454" s="21"/>
    </row>
    <row r="455" ht="13.5" customHeight="1" spans="1:1">
      <c r="A455" s="21"/>
    </row>
    <row r="456" ht="13.5" customHeight="1" spans="1:1">
      <c r="A456" s="21"/>
    </row>
    <row r="457" ht="13.5" customHeight="1" spans="1:1">
      <c r="A457" s="21"/>
    </row>
    <row r="458" ht="13.5" customHeight="1" spans="1:1">
      <c r="A458" s="21"/>
    </row>
    <row r="459" ht="13.5" customHeight="1" spans="1:1">
      <c r="A459" s="21"/>
    </row>
    <row r="460" ht="13.5" customHeight="1" spans="1:1">
      <c r="A460" s="21"/>
    </row>
    <row r="461" ht="13.5" customHeight="1" spans="1:1">
      <c r="A461" s="21"/>
    </row>
    <row r="462" ht="13.5" customHeight="1" spans="1:1">
      <c r="A462" s="21"/>
    </row>
    <row r="463" ht="13.5" customHeight="1" spans="1:1">
      <c r="A463" s="21"/>
    </row>
    <row r="464" ht="13.5" customHeight="1" spans="1:1">
      <c r="A464" s="21"/>
    </row>
    <row r="465" ht="13.5" customHeight="1" spans="1:1">
      <c r="A465" s="21"/>
    </row>
    <row r="466" ht="13.5" customHeight="1" spans="1:1">
      <c r="A466" s="21"/>
    </row>
    <row r="467" ht="13.5" customHeight="1" spans="1:1">
      <c r="A467" s="21"/>
    </row>
    <row r="468" ht="13.5" customHeight="1" spans="1:1">
      <c r="A468" s="21"/>
    </row>
    <row r="469" ht="13.5" customHeight="1" spans="1:1">
      <c r="A469" s="21"/>
    </row>
    <row r="470" ht="13.5" customHeight="1" spans="1:1">
      <c r="A470" s="21"/>
    </row>
    <row r="471" ht="13.5" customHeight="1" spans="1:1">
      <c r="A471" s="21"/>
    </row>
    <row r="472" ht="13.5" customHeight="1" spans="1:1">
      <c r="A472" s="21"/>
    </row>
    <row r="473" ht="13.5" customHeight="1" spans="1:1">
      <c r="A473" s="21"/>
    </row>
    <row r="474" ht="13.5" customHeight="1" spans="1:1">
      <c r="A474" s="21"/>
    </row>
    <row r="475" ht="13.5" customHeight="1" spans="1:1">
      <c r="A475" s="21"/>
    </row>
    <row r="476" ht="13.5" customHeight="1" spans="1:1">
      <c r="A476" s="21"/>
    </row>
    <row r="477" ht="13.5" customHeight="1" spans="1:1">
      <c r="A477" s="21"/>
    </row>
    <row r="478" ht="13.5" customHeight="1" spans="1:1">
      <c r="A478" s="21"/>
    </row>
    <row r="479" ht="13.5" customHeight="1" spans="1:1">
      <c r="A479" s="21"/>
    </row>
    <row r="480" ht="13.5" customHeight="1" spans="1:1">
      <c r="A480" s="21"/>
    </row>
    <row r="481" ht="13.5" customHeight="1" spans="1:1">
      <c r="A481" s="21"/>
    </row>
    <row r="482" ht="13.5" customHeight="1" spans="1:1">
      <c r="A482" s="21"/>
    </row>
    <row r="483" ht="13.5" customHeight="1" spans="1:1">
      <c r="A483" s="21"/>
    </row>
    <row r="484" ht="13.5" customHeight="1" spans="1:1">
      <c r="A484" s="21"/>
    </row>
    <row r="485" ht="13.5" customHeight="1" spans="1:1">
      <c r="A485" s="21"/>
    </row>
    <row r="486" ht="13.5" customHeight="1" spans="1:1">
      <c r="A486" s="21"/>
    </row>
    <row r="487" ht="13.5" customHeight="1" spans="1:1">
      <c r="A487" s="21"/>
    </row>
    <row r="488" ht="13.5" customHeight="1" spans="1:1">
      <c r="A488" s="21"/>
    </row>
    <row r="489" ht="13.5" customHeight="1" spans="1:1">
      <c r="A489" s="21"/>
    </row>
    <row r="490" ht="13.5" customHeight="1" spans="1:1">
      <c r="A490" s="21"/>
    </row>
    <row r="491" ht="13.5" customHeight="1" spans="1:1">
      <c r="A491" s="21"/>
    </row>
    <row r="492" ht="13.5" customHeight="1" spans="1:1">
      <c r="A492" s="21"/>
    </row>
    <row r="493" ht="13.5" customHeight="1" spans="1:1">
      <c r="A493" s="21"/>
    </row>
    <row r="494" ht="13.5" customHeight="1" spans="1:1">
      <c r="A494" s="21"/>
    </row>
    <row r="495" ht="13.5" customHeight="1" spans="1:1">
      <c r="A495" s="21"/>
    </row>
    <row r="496" ht="13.5" customHeight="1" spans="1:1">
      <c r="A496" s="21"/>
    </row>
    <row r="497" ht="13.5" customHeight="1" spans="1:1">
      <c r="A497" s="21"/>
    </row>
    <row r="498" ht="13.5" customHeight="1" spans="1:1">
      <c r="A498" s="21"/>
    </row>
    <row r="499" ht="13.5" customHeight="1" spans="1:1">
      <c r="A499" s="21"/>
    </row>
    <row r="500" ht="13.5" customHeight="1" spans="1:1">
      <c r="A500" s="21"/>
    </row>
    <row r="501" ht="13.5" customHeight="1" spans="1:1">
      <c r="A501" s="21"/>
    </row>
    <row r="502" ht="13.5" customHeight="1" spans="1:1">
      <c r="A502" s="21"/>
    </row>
    <row r="503" ht="13.5" customHeight="1" spans="1:1">
      <c r="A503" s="21"/>
    </row>
    <row r="504" ht="13.5" customHeight="1" spans="1:1">
      <c r="A504" s="21"/>
    </row>
    <row r="505" ht="13.5" customHeight="1" spans="1:1">
      <c r="A505" s="21"/>
    </row>
    <row r="506" ht="13.5" customHeight="1" spans="1:1">
      <c r="A506" s="21"/>
    </row>
    <row r="507" ht="13.5" customHeight="1" spans="1:1">
      <c r="A507" s="21"/>
    </row>
    <row r="508" ht="13.5" customHeight="1" spans="1:1">
      <c r="A508" s="21"/>
    </row>
    <row r="509" ht="13.5" customHeight="1" spans="1:1">
      <c r="A509" s="21"/>
    </row>
    <row r="510" ht="13.5" customHeight="1" spans="1:1">
      <c r="A510" s="21"/>
    </row>
    <row r="511" ht="13.5" customHeight="1" spans="1:1">
      <c r="A511" s="21"/>
    </row>
    <row r="512" ht="13.5" customHeight="1" spans="1:1">
      <c r="A512" s="21"/>
    </row>
    <row r="513" ht="13.5" customHeight="1" spans="1:1">
      <c r="A513" s="21"/>
    </row>
    <row r="514" ht="13.5" customHeight="1" spans="1:1">
      <c r="A514" s="21"/>
    </row>
    <row r="515" ht="13.5" customHeight="1" spans="1:1">
      <c r="A515" s="21"/>
    </row>
    <row r="516" ht="13.5" customHeight="1" spans="1:1">
      <c r="A516" s="21"/>
    </row>
    <row r="517" ht="13.5" customHeight="1" spans="1:1">
      <c r="A517" s="21"/>
    </row>
    <row r="518" ht="13.5" customHeight="1" spans="1:1">
      <c r="A518" s="21"/>
    </row>
    <row r="519" ht="13.5" customHeight="1" spans="1:1">
      <c r="A519" s="21"/>
    </row>
    <row r="520" ht="13.5" customHeight="1" spans="1:1">
      <c r="A520" s="21"/>
    </row>
    <row r="521" ht="13.5" customHeight="1" spans="1:1">
      <c r="A521" s="21"/>
    </row>
    <row r="522" ht="13.5" customHeight="1" spans="1:1">
      <c r="A522" s="21"/>
    </row>
    <row r="523" ht="13.5" customHeight="1" spans="1:1">
      <c r="A523" s="21"/>
    </row>
    <row r="524" ht="13.5" customHeight="1" spans="1:1">
      <c r="A524" s="21"/>
    </row>
    <row r="525" ht="13.5" customHeight="1" spans="1:1">
      <c r="A525" s="21"/>
    </row>
    <row r="526" ht="13.5" customHeight="1" spans="1:1">
      <c r="A526" s="21"/>
    </row>
    <row r="527" ht="13.5" customHeight="1" spans="1:1">
      <c r="A527" s="21"/>
    </row>
    <row r="528" ht="13.5" customHeight="1" spans="1:1">
      <c r="A528" s="21"/>
    </row>
    <row r="529" ht="13.5" customHeight="1" spans="1:1">
      <c r="A529" s="21"/>
    </row>
    <row r="530" ht="13.5" customHeight="1" spans="1:1">
      <c r="A530" s="21"/>
    </row>
    <row r="531" ht="13.5" customHeight="1" spans="1:1">
      <c r="A531" s="21"/>
    </row>
    <row r="532" ht="13.5" customHeight="1" spans="1:1">
      <c r="A532" s="21"/>
    </row>
    <row r="533" ht="13.5" customHeight="1" spans="1:1">
      <c r="A533" s="21"/>
    </row>
    <row r="534" ht="13.5" customHeight="1" spans="1:1">
      <c r="A534" s="21"/>
    </row>
    <row r="535" ht="13.5" customHeight="1" spans="1:1">
      <c r="A535" s="21"/>
    </row>
    <row r="536" ht="13.5" customHeight="1" spans="1:1">
      <c r="A536" s="21"/>
    </row>
    <row r="537" ht="13.5" customHeight="1" spans="1:1">
      <c r="A537" s="21"/>
    </row>
    <row r="538" ht="13.5" customHeight="1" spans="1:1">
      <c r="A538" s="21"/>
    </row>
    <row r="539" ht="13.5" customHeight="1" spans="1:1">
      <c r="A539" s="21"/>
    </row>
    <row r="540" ht="13.5" customHeight="1" spans="1:1">
      <c r="A540" s="21"/>
    </row>
    <row r="541" ht="13.5" customHeight="1" spans="1:1">
      <c r="A541" s="21"/>
    </row>
    <row r="542" ht="13.5" customHeight="1" spans="1:1">
      <c r="A542" s="21"/>
    </row>
    <row r="543" ht="13.5" customHeight="1" spans="1:1">
      <c r="A543" s="21"/>
    </row>
    <row r="544" ht="13.5" customHeight="1" spans="1:1">
      <c r="A544" s="21"/>
    </row>
    <row r="545" ht="13.5" customHeight="1" spans="1:1">
      <c r="A545" s="21"/>
    </row>
    <row r="546" ht="13.5" customHeight="1" spans="1:1">
      <c r="A546" s="21"/>
    </row>
    <row r="547" ht="13.5" customHeight="1" spans="1:1">
      <c r="A547" s="21"/>
    </row>
    <row r="548" ht="13.5" customHeight="1" spans="1:1">
      <c r="A548" s="21"/>
    </row>
    <row r="549" ht="13.5" customHeight="1" spans="1:1">
      <c r="A549" s="21"/>
    </row>
    <row r="550" ht="13.5" customHeight="1" spans="1:1">
      <c r="A550" s="21"/>
    </row>
    <row r="551" ht="13.5" customHeight="1" spans="1:1">
      <c r="A551" s="21"/>
    </row>
    <row r="552" ht="13.5" customHeight="1" spans="1:1">
      <c r="A552" s="21"/>
    </row>
    <row r="553" ht="13.5" customHeight="1" spans="1:1">
      <c r="A553" s="21"/>
    </row>
    <row r="554" ht="13.5" customHeight="1" spans="1:1">
      <c r="A554" s="21"/>
    </row>
    <row r="555" ht="13.5" customHeight="1" spans="1:1">
      <c r="A555" s="21"/>
    </row>
    <row r="556" ht="13.5" customHeight="1" spans="1:1">
      <c r="A556" s="21"/>
    </row>
    <row r="557" ht="13.5" customHeight="1" spans="1:1">
      <c r="A557" s="21"/>
    </row>
    <row r="558" ht="13.5" customHeight="1" spans="1:1">
      <c r="A558" s="21"/>
    </row>
    <row r="559" ht="13.5" customHeight="1" spans="1:1">
      <c r="A559" s="21"/>
    </row>
    <row r="560" ht="13.5" customHeight="1" spans="1:1">
      <c r="A560" s="21"/>
    </row>
    <row r="561" ht="13.5" customHeight="1" spans="1:1">
      <c r="A561" s="21"/>
    </row>
    <row r="562" ht="13.5" customHeight="1" spans="1:1">
      <c r="A562" s="21"/>
    </row>
    <row r="563" ht="13.5" customHeight="1" spans="1:1">
      <c r="A563" s="21"/>
    </row>
    <row r="564" ht="13.5" customHeight="1" spans="1:1">
      <c r="A564" s="21"/>
    </row>
    <row r="565" ht="13.5" customHeight="1" spans="1:1">
      <c r="A565" s="21"/>
    </row>
    <row r="566" ht="13.5" customHeight="1" spans="1:1">
      <c r="A566" s="21"/>
    </row>
    <row r="567" ht="13.5" customHeight="1" spans="1:1">
      <c r="A567" s="21"/>
    </row>
    <row r="568" ht="13.5" customHeight="1" spans="1:1">
      <c r="A568" s="21"/>
    </row>
    <row r="569" ht="13.5" customHeight="1" spans="1:1">
      <c r="A569" s="21"/>
    </row>
    <row r="570" ht="13.5" customHeight="1" spans="1:1">
      <c r="A570" s="21"/>
    </row>
    <row r="571" ht="13.5" customHeight="1" spans="1:1">
      <c r="A571" s="21"/>
    </row>
    <row r="572" ht="13.5" customHeight="1" spans="1:1">
      <c r="A572" s="21"/>
    </row>
    <row r="573" ht="13.5" customHeight="1" spans="1:1">
      <c r="A573" s="21"/>
    </row>
    <row r="574" ht="13.5" customHeight="1" spans="1:1">
      <c r="A574" s="21"/>
    </row>
    <row r="575" ht="13.5" customHeight="1" spans="1:1">
      <c r="A575" s="21"/>
    </row>
    <row r="576" ht="13.5" customHeight="1" spans="1:1">
      <c r="A576" s="21"/>
    </row>
    <row r="577" ht="13.5" customHeight="1" spans="1:1">
      <c r="A577" s="21"/>
    </row>
    <row r="578" ht="13.5" customHeight="1" spans="1:1">
      <c r="A578" s="21"/>
    </row>
    <row r="579" ht="13.5" customHeight="1" spans="1:1">
      <c r="A579" s="21"/>
    </row>
    <row r="580" ht="13.5" customHeight="1" spans="1:1">
      <c r="A580" s="21"/>
    </row>
    <row r="581" ht="13.5" customHeight="1" spans="1:1">
      <c r="A581" s="21"/>
    </row>
    <row r="582" ht="13.5" customHeight="1" spans="1:1">
      <c r="A582" s="21"/>
    </row>
    <row r="583" ht="13.5" customHeight="1" spans="1:1">
      <c r="A583" s="21"/>
    </row>
    <row r="584" ht="13.5" customHeight="1" spans="1:1">
      <c r="A584" s="21"/>
    </row>
    <row r="585" ht="13.5" customHeight="1" spans="1:1">
      <c r="A585" s="21"/>
    </row>
    <row r="586" ht="13.5" customHeight="1" spans="1:1">
      <c r="A586" s="21"/>
    </row>
    <row r="587" ht="13.5" customHeight="1" spans="1:1">
      <c r="A587" s="21"/>
    </row>
    <row r="588" ht="13.5" customHeight="1" spans="1:1">
      <c r="A588" s="21"/>
    </row>
    <row r="589" ht="13.5" customHeight="1" spans="1:1">
      <c r="A589" s="21"/>
    </row>
    <row r="590" ht="13.5" customHeight="1" spans="1:1">
      <c r="A590" s="21"/>
    </row>
    <row r="591" ht="13.5" customHeight="1" spans="1:1">
      <c r="A591" s="21"/>
    </row>
    <row r="592" ht="13.5" customHeight="1" spans="1:1">
      <c r="A592" s="21"/>
    </row>
    <row r="593" ht="13.5" customHeight="1" spans="1:1">
      <c r="A593" s="21"/>
    </row>
    <row r="594" ht="13.5" customHeight="1" spans="1:1">
      <c r="A594" s="21"/>
    </row>
    <row r="595" ht="13.5" customHeight="1" spans="1:1">
      <c r="A595" s="21"/>
    </row>
    <row r="596" ht="13.5" customHeight="1" spans="1:1">
      <c r="A596" s="21"/>
    </row>
    <row r="597" ht="13.5" customHeight="1" spans="1:1">
      <c r="A597" s="21"/>
    </row>
    <row r="598" ht="13.5" customHeight="1" spans="1:1">
      <c r="A598" s="21"/>
    </row>
    <row r="599" ht="13.5" customHeight="1" spans="1:1">
      <c r="A599" s="21"/>
    </row>
    <row r="600" ht="13.5" customHeight="1" spans="1:1">
      <c r="A600" s="21"/>
    </row>
    <row r="601" ht="13.5" customHeight="1" spans="1:1">
      <c r="A601" s="21"/>
    </row>
    <row r="602" ht="13.5" customHeight="1" spans="1:1">
      <c r="A602" s="21"/>
    </row>
    <row r="603" ht="13.5" customHeight="1" spans="1:1">
      <c r="A603" s="21"/>
    </row>
    <row r="604" ht="13.5" customHeight="1" spans="1:1">
      <c r="A604" s="21"/>
    </row>
    <row r="605" ht="13.5" customHeight="1" spans="1:1">
      <c r="A605" s="21"/>
    </row>
    <row r="606" ht="13.5" customHeight="1" spans="1:1">
      <c r="A606" s="21"/>
    </row>
    <row r="607" ht="13.5" customHeight="1" spans="1:1">
      <c r="A607" s="21"/>
    </row>
    <row r="608" ht="13.5" customHeight="1" spans="1:1">
      <c r="A608" s="21"/>
    </row>
    <row r="609" ht="13.5" customHeight="1" spans="1:1">
      <c r="A609" s="21"/>
    </row>
    <row r="610" ht="13.5" customHeight="1" spans="1:1">
      <c r="A610" s="21"/>
    </row>
    <row r="611" ht="13.5" customHeight="1" spans="1:1">
      <c r="A611" s="21"/>
    </row>
    <row r="612" ht="13.5" customHeight="1" spans="1:1">
      <c r="A612" s="21"/>
    </row>
    <row r="613" ht="13.5" customHeight="1" spans="1:1">
      <c r="A613" s="21"/>
    </row>
    <row r="614" ht="13.5" customHeight="1" spans="1:1">
      <c r="A614" s="21"/>
    </row>
    <row r="615" ht="13.5" customHeight="1" spans="1:1">
      <c r="A615" s="21"/>
    </row>
    <row r="616" ht="13.5" customHeight="1" spans="1:1">
      <c r="A616" s="21"/>
    </row>
    <row r="617" ht="13.5" customHeight="1" spans="1:1">
      <c r="A617" s="21"/>
    </row>
    <row r="618" ht="13.5" customHeight="1" spans="1:1">
      <c r="A618" s="21"/>
    </row>
    <row r="619" ht="13.5" customHeight="1" spans="1:1">
      <c r="A619" s="21"/>
    </row>
    <row r="620" ht="13.5" customHeight="1" spans="1:1">
      <c r="A620" s="21"/>
    </row>
    <row r="621" ht="13.5" customHeight="1" spans="1:1">
      <c r="A621" s="21"/>
    </row>
    <row r="622" ht="13.5" customHeight="1" spans="1:1">
      <c r="A622" s="21"/>
    </row>
    <row r="623" ht="13.5" customHeight="1" spans="1:1">
      <c r="A623" s="21"/>
    </row>
    <row r="624" ht="13.5" customHeight="1" spans="1:1">
      <c r="A624" s="21"/>
    </row>
    <row r="625" ht="13.5" customHeight="1" spans="1:1">
      <c r="A625" s="21"/>
    </row>
    <row r="626" ht="13.5" customHeight="1" spans="1:1">
      <c r="A626" s="21"/>
    </row>
    <row r="627" ht="13.5" customHeight="1" spans="1:1">
      <c r="A627" s="21"/>
    </row>
    <row r="628" ht="13.5" customHeight="1" spans="1:1">
      <c r="A628" s="21"/>
    </row>
    <row r="629" ht="13.5" customHeight="1" spans="1:1">
      <c r="A629" s="21"/>
    </row>
    <row r="630" ht="13.5" customHeight="1" spans="1:1">
      <c r="A630" s="21"/>
    </row>
    <row r="631" ht="13.5" customHeight="1" spans="1:1">
      <c r="A631" s="21"/>
    </row>
    <row r="632" ht="13.5" customHeight="1" spans="1:1">
      <c r="A632" s="21"/>
    </row>
    <row r="633" ht="13.5" customHeight="1" spans="1:1">
      <c r="A633" s="21"/>
    </row>
    <row r="634" ht="13.5" customHeight="1" spans="1:1">
      <c r="A634" s="21"/>
    </row>
    <row r="635" ht="13.5" customHeight="1" spans="1:1">
      <c r="A635" s="21"/>
    </row>
    <row r="636" ht="13.5" customHeight="1" spans="1:1">
      <c r="A636" s="21"/>
    </row>
    <row r="637" ht="13.5" customHeight="1" spans="1:1">
      <c r="A637" s="21"/>
    </row>
    <row r="638" ht="13.5" customHeight="1" spans="1:1">
      <c r="A638" s="21"/>
    </row>
    <row r="639" ht="13.5" customHeight="1" spans="1:1">
      <c r="A639" s="21"/>
    </row>
    <row r="640" ht="13.5" customHeight="1" spans="1:1">
      <c r="A640" s="21"/>
    </row>
    <row r="641" ht="13.5" customHeight="1" spans="1:1">
      <c r="A641" s="21"/>
    </row>
    <row r="642" ht="13.5" customHeight="1" spans="1:1">
      <c r="A642" s="21"/>
    </row>
    <row r="643" ht="13.5" customHeight="1" spans="1:1">
      <c r="A643" s="21"/>
    </row>
    <row r="644" ht="13.5" customHeight="1" spans="1:1">
      <c r="A644" s="21"/>
    </row>
    <row r="645" ht="13.5" customHeight="1" spans="1:1">
      <c r="A645" s="21"/>
    </row>
    <row r="646" ht="13.5" customHeight="1" spans="1:1">
      <c r="A646" s="21"/>
    </row>
    <row r="647" ht="13.5" customHeight="1" spans="1:1">
      <c r="A647" s="21"/>
    </row>
    <row r="648" ht="13.5" customHeight="1" spans="1:1">
      <c r="A648" s="21"/>
    </row>
    <row r="649" ht="13.5" customHeight="1" spans="1:1">
      <c r="A649" s="21"/>
    </row>
    <row r="650" ht="13.5" customHeight="1" spans="1:1">
      <c r="A650" s="21"/>
    </row>
    <row r="651" ht="13.5" customHeight="1" spans="1:1">
      <c r="A651" s="21"/>
    </row>
    <row r="652" ht="13.5" customHeight="1" spans="1:1">
      <c r="A652" s="21"/>
    </row>
    <row r="653" ht="13.5" customHeight="1" spans="1:1">
      <c r="A653" s="21"/>
    </row>
    <row r="654" ht="13.5" customHeight="1" spans="1:1">
      <c r="A654" s="21"/>
    </row>
    <row r="655" ht="13.5" customHeight="1" spans="1:1">
      <c r="A655" s="21"/>
    </row>
    <row r="656" ht="13.5" customHeight="1" spans="1:1">
      <c r="A656" s="21"/>
    </row>
    <row r="657" ht="13.5" customHeight="1" spans="1:1">
      <c r="A657" s="21"/>
    </row>
    <row r="658" ht="13.5" customHeight="1" spans="1:1">
      <c r="A658" s="21"/>
    </row>
    <row r="659" ht="13.5" customHeight="1" spans="1:1">
      <c r="A659" s="21"/>
    </row>
    <row r="660" ht="13.5" customHeight="1" spans="1:1">
      <c r="A660" s="21"/>
    </row>
    <row r="661" ht="13.5" customHeight="1" spans="1:1">
      <c r="A661" s="21"/>
    </row>
    <row r="662" ht="13.5" customHeight="1" spans="1:1">
      <c r="A662" s="21"/>
    </row>
    <row r="663" ht="13.5" customHeight="1" spans="1:1">
      <c r="A663" s="21"/>
    </row>
    <row r="664" ht="13.5" customHeight="1" spans="1:1">
      <c r="A664" s="21"/>
    </row>
    <row r="665" ht="13.5" customHeight="1" spans="1:1">
      <c r="A665" s="21"/>
    </row>
    <row r="666" ht="13.5" customHeight="1" spans="1:1">
      <c r="A666" s="21"/>
    </row>
    <row r="667" ht="13.5" customHeight="1" spans="1:1">
      <c r="A667" s="21"/>
    </row>
    <row r="668" ht="13.5" customHeight="1" spans="1:1">
      <c r="A668" s="21"/>
    </row>
    <row r="669" ht="13.5" customHeight="1" spans="1:1">
      <c r="A669" s="21"/>
    </row>
    <row r="670" ht="13.5" customHeight="1" spans="1:1">
      <c r="A670" s="21"/>
    </row>
    <row r="671" ht="13.5" customHeight="1" spans="1:1">
      <c r="A671" s="21"/>
    </row>
    <row r="672" ht="13.5" customHeight="1" spans="1:1">
      <c r="A672" s="21"/>
    </row>
    <row r="673" ht="13.5" customHeight="1" spans="1:1">
      <c r="A673" s="21"/>
    </row>
    <row r="674" ht="13.5" customHeight="1" spans="1:1">
      <c r="A674" s="21"/>
    </row>
    <row r="675" ht="13.5" customHeight="1" spans="1:1">
      <c r="A675" s="21"/>
    </row>
    <row r="676" ht="13.5" customHeight="1" spans="1:1">
      <c r="A676" s="21"/>
    </row>
    <row r="677" ht="13.5" customHeight="1" spans="1:1">
      <c r="A677" s="21"/>
    </row>
    <row r="678" ht="13.5" customHeight="1" spans="1:1">
      <c r="A678" s="21"/>
    </row>
    <row r="679" ht="13.5" customHeight="1" spans="1:1">
      <c r="A679" s="21"/>
    </row>
    <row r="680" ht="13.5" customHeight="1" spans="1:1">
      <c r="A680" s="21"/>
    </row>
    <row r="681" ht="13.5" customHeight="1" spans="1:1">
      <c r="A681" s="21"/>
    </row>
    <row r="682" ht="13.5" customHeight="1" spans="1:1">
      <c r="A682" s="21"/>
    </row>
    <row r="683" ht="13.5" customHeight="1" spans="1:1">
      <c r="A683" s="21"/>
    </row>
    <row r="684" ht="13.5" customHeight="1" spans="1:1">
      <c r="A684" s="21"/>
    </row>
    <row r="685" ht="13.5" customHeight="1" spans="1:1">
      <c r="A685" s="21"/>
    </row>
    <row r="686" ht="13.5" customHeight="1" spans="1:1">
      <c r="A686" s="21"/>
    </row>
    <row r="687" ht="13.5" customHeight="1" spans="1:1">
      <c r="A687" s="21"/>
    </row>
    <row r="688" ht="13.5" customHeight="1" spans="1:1">
      <c r="A688" s="21"/>
    </row>
    <row r="689" ht="13.5" customHeight="1" spans="1:1">
      <c r="A689" s="21"/>
    </row>
    <row r="690" ht="13.5" customHeight="1" spans="1:1">
      <c r="A690" s="21"/>
    </row>
    <row r="691" ht="13.5" customHeight="1" spans="1:1">
      <c r="A691" s="21"/>
    </row>
    <row r="692" ht="13.5" customHeight="1" spans="1:1">
      <c r="A692" s="21"/>
    </row>
    <row r="693" ht="13.5" customHeight="1" spans="1:1">
      <c r="A693" s="21"/>
    </row>
    <row r="694" ht="13.5" customHeight="1" spans="1:1">
      <c r="A694" s="21"/>
    </row>
    <row r="695" ht="13.5" customHeight="1" spans="1:1">
      <c r="A695" s="21"/>
    </row>
    <row r="696" ht="13.5" customHeight="1" spans="1:1">
      <c r="A696" s="21"/>
    </row>
    <row r="697" ht="13.5" customHeight="1" spans="1:1">
      <c r="A697" s="21"/>
    </row>
    <row r="698" ht="13.5" customHeight="1" spans="1:1">
      <c r="A698" s="21"/>
    </row>
    <row r="699" ht="13.5" customHeight="1" spans="1:1">
      <c r="A699" s="21"/>
    </row>
    <row r="700" ht="13.5" customHeight="1" spans="1:1">
      <c r="A700" s="21"/>
    </row>
    <row r="701" ht="13.5" customHeight="1" spans="1:1">
      <c r="A701" s="21"/>
    </row>
    <row r="702" ht="13.5" customHeight="1" spans="1:1">
      <c r="A702" s="21"/>
    </row>
    <row r="703" ht="13.5" customHeight="1" spans="1:1">
      <c r="A703" s="21"/>
    </row>
    <row r="704" ht="13.5" customHeight="1" spans="1:1">
      <c r="A704" s="21"/>
    </row>
    <row r="705" ht="13.5" customHeight="1" spans="1:1">
      <c r="A705" s="21"/>
    </row>
    <row r="706" ht="13.5" customHeight="1" spans="1:1">
      <c r="A706" s="21"/>
    </row>
    <row r="707" ht="13.5" customHeight="1" spans="1:1">
      <c r="A707" s="21"/>
    </row>
    <row r="708" ht="13.5" customHeight="1" spans="1:1">
      <c r="A708" s="21"/>
    </row>
    <row r="709" ht="13.5" customHeight="1" spans="1:1">
      <c r="A709" s="21"/>
    </row>
    <row r="710" ht="13.5" customHeight="1" spans="1:1">
      <c r="A710" s="21"/>
    </row>
    <row r="711" ht="13.5" customHeight="1" spans="1:1">
      <c r="A711" s="21"/>
    </row>
    <row r="712" ht="13.5" customHeight="1" spans="1:1">
      <c r="A712" s="21"/>
    </row>
    <row r="713" ht="13.5" customHeight="1" spans="1:1">
      <c r="A713" s="21"/>
    </row>
    <row r="714" ht="13.5" customHeight="1" spans="1:1">
      <c r="A714" s="21"/>
    </row>
    <row r="715" ht="13.5" customHeight="1" spans="1:1">
      <c r="A715" s="21"/>
    </row>
    <row r="716" ht="13.5" customHeight="1" spans="1:1">
      <c r="A716" s="21"/>
    </row>
    <row r="717" ht="13.5" customHeight="1" spans="1:1">
      <c r="A717" s="21"/>
    </row>
    <row r="718" ht="13.5" customHeight="1" spans="1:1">
      <c r="A718" s="21"/>
    </row>
    <row r="719" ht="13.5" customHeight="1" spans="1:1">
      <c r="A719" s="21"/>
    </row>
    <row r="720" ht="13.5" customHeight="1" spans="1:1">
      <c r="A720" s="21"/>
    </row>
    <row r="721" ht="13.5" customHeight="1" spans="1:1">
      <c r="A721" s="21"/>
    </row>
    <row r="722" ht="13.5" customHeight="1" spans="1:1">
      <c r="A722" s="21"/>
    </row>
    <row r="723" ht="13.5" customHeight="1" spans="1:1">
      <c r="A723" s="21"/>
    </row>
    <row r="724" ht="13.5" customHeight="1" spans="1:1">
      <c r="A724" s="21"/>
    </row>
    <row r="725" ht="13.5" customHeight="1" spans="1:1">
      <c r="A725" s="21"/>
    </row>
    <row r="726" ht="13.5" customHeight="1" spans="1:1">
      <c r="A726" s="21"/>
    </row>
    <row r="727" ht="13.5" customHeight="1" spans="1:1">
      <c r="A727" s="21"/>
    </row>
    <row r="728" ht="13.5" customHeight="1" spans="1:1">
      <c r="A728" s="21"/>
    </row>
    <row r="729" ht="13.5" customHeight="1" spans="1:1">
      <c r="A729" s="21"/>
    </row>
    <row r="730" ht="13.5" customHeight="1" spans="1:1">
      <c r="A730" s="21"/>
    </row>
    <row r="731" ht="13.5" customHeight="1" spans="1:1">
      <c r="A731" s="21"/>
    </row>
    <row r="732" ht="13.5" customHeight="1" spans="1:1">
      <c r="A732" s="21"/>
    </row>
    <row r="733" ht="13.5" customHeight="1" spans="1:1">
      <c r="A733" s="21"/>
    </row>
    <row r="734" ht="13.5" customHeight="1" spans="1:1">
      <c r="A734" s="21"/>
    </row>
    <row r="735" ht="13.5" customHeight="1" spans="1:1">
      <c r="A735" s="21"/>
    </row>
    <row r="736" ht="13.5" customHeight="1" spans="1:1">
      <c r="A736" s="21"/>
    </row>
    <row r="737" ht="13.5" customHeight="1" spans="1:1">
      <c r="A737" s="21"/>
    </row>
    <row r="738" ht="13.5" customHeight="1" spans="1:1">
      <c r="A738" s="21"/>
    </row>
    <row r="739" ht="13.5" customHeight="1" spans="1:1">
      <c r="A739" s="21"/>
    </row>
    <row r="740" ht="13.5" customHeight="1" spans="1:1">
      <c r="A740" s="21"/>
    </row>
    <row r="741" ht="13.5" customHeight="1" spans="1:1">
      <c r="A741" s="21"/>
    </row>
    <row r="742" ht="13.5" customHeight="1" spans="1:1">
      <c r="A742" s="21"/>
    </row>
    <row r="743" ht="13.5" customHeight="1" spans="1:1">
      <c r="A743" s="21"/>
    </row>
    <row r="744" ht="13.5" customHeight="1" spans="1:1">
      <c r="A744" s="21"/>
    </row>
    <row r="745" ht="13.5" customHeight="1" spans="1:1">
      <c r="A745" s="21"/>
    </row>
    <row r="746" ht="13.5" customHeight="1" spans="1:1">
      <c r="A746" s="21"/>
    </row>
    <row r="747" ht="13.5" customHeight="1" spans="1:1">
      <c r="A747" s="21"/>
    </row>
    <row r="748" ht="13.5" customHeight="1" spans="1:1">
      <c r="A748" s="21"/>
    </row>
    <row r="749" ht="13.5" customHeight="1" spans="1:1">
      <c r="A749" s="21"/>
    </row>
    <row r="750" ht="13.5" customHeight="1" spans="1:1">
      <c r="A750" s="21"/>
    </row>
    <row r="751" ht="13.5" customHeight="1" spans="1:1">
      <c r="A751" s="21"/>
    </row>
    <row r="752" ht="13.5" customHeight="1" spans="1:1">
      <c r="A752" s="21"/>
    </row>
    <row r="753" ht="13.5" customHeight="1" spans="1:1">
      <c r="A753" s="21"/>
    </row>
    <row r="754" ht="13.5" customHeight="1" spans="1:1">
      <c r="A754" s="21"/>
    </row>
    <row r="755" ht="13.5" customHeight="1" spans="1:1">
      <c r="A755" s="21"/>
    </row>
    <row r="756" ht="13.5" customHeight="1" spans="1:1">
      <c r="A756" s="21"/>
    </row>
    <row r="757" ht="13.5" customHeight="1" spans="1:1">
      <c r="A757" s="21"/>
    </row>
    <row r="758" ht="13.5" customHeight="1" spans="1:1">
      <c r="A758" s="21"/>
    </row>
    <row r="759" ht="13.5" customHeight="1" spans="1:1">
      <c r="A759" s="21"/>
    </row>
    <row r="760" ht="13.5" customHeight="1" spans="1:1">
      <c r="A760" s="21"/>
    </row>
    <row r="761" ht="13.5" customHeight="1" spans="1:1">
      <c r="A761" s="21"/>
    </row>
    <row r="762" ht="13.5" customHeight="1" spans="1:1">
      <c r="A762" s="21"/>
    </row>
    <row r="763" ht="13.5" customHeight="1" spans="1:1">
      <c r="A763" s="21"/>
    </row>
    <row r="764" ht="13.5" customHeight="1" spans="1:1">
      <c r="A764" s="21"/>
    </row>
    <row r="765" ht="13.5" customHeight="1" spans="1:1">
      <c r="A765" s="21"/>
    </row>
    <row r="766" ht="13.5" customHeight="1" spans="1:1">
      <c r="A766" s="21"/>
    </row>
    <row r="767" ht="13.5" customHeight="1" spans="1:1">
      <c r="A767" s="21"/>
    </row>
    <row r="768" ht="13.5" customHeight="1" spans="1:1">
      <c r="A768" s="21"/>
    </row>
    <row r="769" ht="13.5" customHeight="1" spans="1:1">
      <c r="A769" s="21"/>
    </row>
    <row r="770" ht="13.5" customHeight="1" spans="1:1">
      <c r="A770" s="21"/>
    </row>
    <row r="771" ht="13.5" customHeight="1" spans="1:1">
      <c r="A771" s="21"/>
    </row>
    <row r="772" ht="13.5" customHeight="1" spans="1:1">
      <c r="A772" s="21"/>
    </row>
    <row r="773" ht="13.5" customHeight="1" spans="1:1">
      <c r="A773" s="21"/>
    </row>
    <row r="774" ht="13.5" customHeight="1" spans="1:1">
      <c r="A774" s="21"/>
    </row>
    <row r="775" ht="13.5" customHeight="1" spans="1:1">
      <c r="A775" s="21"/>
    </row>
    <row r="776" ht="13.5" customHeight="1" spans="1:1">
      <c r="A776" s="21"/>
    </row>
    <row r="777" ht="13.5" customHeight="1" spans="1:1">
      <c r="A777" s="21"/>
    </row>
    <row r="778" ht="13.5" customHeight="1" spans="1:1">
      <c r="A778" s="21"/>
    </row>
    <row r="779" ht="13.5" customHeight="1" spans="1:1">
      <c r="A779" s="21"/>
    </row>
    <row r="780" ht="13.5" customHeight="1" spans="1:1">
      <c r="A780" s="21"/>
    </row>
    <row r="781" ht="13.5" customHeight="1" spans="1:1">
      <c r="A781" s="21"/>
    </row>
    <row r="782" ht="13.5" customHeight="1" spans="1:1">
      <c r="A782" s="21"/>
    </row>
    <row r="783" ht="13.5" customHeight="1" spans="1:1">
      <c r="A783" s="21"/>
    </row>
    <row r="784" ht="13.5" customHeight="1" spans="1:1">
      <c r="A784" s="21"/>
    </row>
    <row r="785" ht="13.5" customHeight="1" spans="1:1">
      <c r="A785" s="21"/>
    </row>
    <row r="786" ht="13.5" customHeight="1" spans="1:1">
      <c r="A786" s="21"/>
    </row>
    <row r="787" ht="13.5" customHeight="1" spans="1:1">
      <c r="A787" s="21"/>
    </row>
    <row r="788" ht="13.5" customHeight="1" spans="1:1">
      <c r="A788" s="21"/>
    </row>
    <row r="789" ht="13.5" customHeight="1" spans="1:1">
      <c r="A789" s="21"/>
    </row>
    <row r="790" ht="13.5" customHeight="1" spans="1:1">
      <c r="A790" s="21"/>
    </row>
    <row r="791" ht="13.5" customHeight="1" spans="1:1">
      <c r="A791" s="21"/>
    </row>
    <row r="792" ht="13.5" customHeight="1" spans="1:1">
      <c r="A792" s="21"/>
    </row>
    <row r="793" ht="13.5" customHeight="1" spans="1:1">
      <c r="A793" s="21"/>
    </row>
    <row r="794" ht="13.5" customHeight="1" spans="1:1">
      <c r="A794" s="21"/>
    </row>
    <row r="795" ht="13.5" customHeight="1" spans="1:1">
      <c r="A795" s="21"/>
    </row>
    <row r="796" ht="13.5" customHeight="1" spans="1:1">
      <c r="A796" s="21"/>
    </row>
    <row r="797" ht="13.5" customHeight="1" spans="1:1">
      <c r="A797" s="21"/>
    </row>
    <row r="798" ht="13.5" customHeight="1" spans="1:1">
      <c r="A798" s="21"/>
    </row>
    <row r="799" ht="13.5" customHeight="1" spans="1:1">
      <c r="A799" s="21"/>
    </row>
    <row r="800" ht="13.5" customHeight="1" spans="1:1">
      <c r="A800" s="21"/>
    </row>
    <row r="801" ht="13.5" customHeight="1" spans="1:1">
      <c r="A801" s="21"/>
    </row>
    <row r="802" ht="13.5" customHeight="1" spans="1:1">
      <c r="A802" s="21"/>
    </row>
    <row r="803" ht="13.5" customHeight="1" spans="1:1">
      <c r="A803" s="21"/>
    </row>
    <row r="804" ht="13.5" customHeight="1" spans="1:1">
      <c r="A804" s="21"/>
    </row>
    <row r="805" ht="13.5" customHeight="1" spans="1:1">
      <c r="A805" s="21"/>
    </row>
    <row r="806" ht="13.5" customHeight="1" spans="1:1">
      <c r="A806" s="21"/>
    </row>
    <row r="807" ht="13.5" customHeight="1" spans="1:1">
      <c r="A807" s="21"/>
    </row>
    <row r="808" ht="13.5" customHeight="1" spans="1:1">
      <c r="A808" s="21"/>
    </row>
    <row r="809" ht="13.5" customHeight="1" spans="1:1">
      <c r="A809" s="21"/>
    </row>
    <row r="810" ht="13.5" customHeight="1" spans="1:1">
      <c r="A810" s="21"/>
    </row>
    <row r="811" ht="13.5" customHeight="1" spans="1:1">
      <c r="A811" s="21"/>
    </row>
    <row r="812" ht="13.5" customHeight="1" spans="1:1">
      <c r="A812" s="21"/>
    </row>
    <row r="813" ht="13.5" customHeight="1" spans="1:1">
      <c r="A813" s="21"/>
    </row>
    <row r="814" ht="13.5" customHeight="1" spans="1:1">
      <c r="A814" s="21"/>
    </row>
    <row r="815" ht="13.5" customHeight="1" spans="1:1">
      <c r="A815" s="21"/>
    </row>
    <row r="816" ht="13.5" customHeight="1" spans="1:1">
      <c r="A816" s="21"/>
    </row>
    <row r="817" ht="13.5" customHeight="1" spans="1:1">
      <c r="A817" s="21"/>
    </row>
    <row r="818" ht="13.5" customHeight="1" spans="1:1">
      <c r="A818" s="21"/>
    </row>
    <row r="819" ht="13.5" customHeight="1" spans="1:1">
      <c r="A819" s="21"/>
    </row>
    <row r="820" ht="13.5" customHeight="1" spans="1:1">
      <c r="A820" s="21"/>
    </row>
    <row r="821" ht="13.5" customHeight="1" spans="1:1">
      <c r="A821" s="21"/>
    </row>
    <row r="822" ht="13.5" customHeight="1" spans="1:1">
      <c r="A822" s="21"/>
    </row>
    <row r="823" ht="13.5" customHeight="1" spans="1:1">
      <c r="A823" s="21"/>
    </row>
    <row r="824" ht="13.5" customHeight="1" spans="1:1">
      <c r="A824" s="21"/>
    </row>
    <row r="825" ht="13.5" customHeight="1" spans="1:1">
      <c r="A825" s="21"/>
    </row>
    <row r="826" ht="13.5" customHeight="1" spans="1:1">
      <c r="A826" s="21"/>
    </row>
    <row r="827" ht="13.5" customHeight="1" spans="1:1">
      <c r="A827" s="21"/>
    </row>
    <row r="828" ht="13.5" customHeight="1" spans="1:1">
      <c r="A828" s="21"/>
    </row>
    <row r="829" ht="13.5" customHeight="1" spans="1:1">
      <c r="A829" s="21"/>
    </row>
    <row r="830" ht="13.5" customHeight="1" spans="1:1">
      <c r="A830" s="21"/>
    </row>
    <row r="831" ht="13.5" customHeight="1" spans="1:1">
      <c r="A831" s="21"/>
    </row>
    <row r="832" ht="13.5" customHeight="1" spans="1:1">
      <c r="A832" s="21"/>
    </row>
    <row r="833" ht="13.5" customHeight="1" spans="1:1">
      <c r="A833" s="21"/>
    </row>
    <row r="834" ht="13.5" customHeight="1" spans="1:1">
      <c r="A834" s="21"/>
    </row>
    <row r="835" ht="13.5" customHeight="1" spans="1:1">
      <c r="A835" s="21"/>
    </row>
    <row r="836" ht="13.5" customHeight="1" spans="1:1">
      <c r="A836" s="21"/>
    </row>
    <row r="837" ht="13.5" customHeight="1" spans="1:1">
      <c r="A837" s="21"/>
    </row>
    <row r="838" ht="13.5" customHeight="1" spans="1:1">
      <c r="A838" s="21"/>
    </row>
    <row r="839" ht="13.5" customHeight="1" spans="1:1">
      <c r="A839" s="21"/>
    </row>
    <row r="840" ht="13.5" customHeight="1" spans="1:1">
      <c r="A840" s="21"/>
    </row>
    <row r="841" ht="13.5" customHeight="1" spans="1:1">
      <c r="A841" s="21"/>
    </row>
    <row r="842" ht="13.5" customHeight="1" spans="1:1">
      <c r="A842" s="21"/>
    </row>
    <row r="843" ht="13.5" customHeight="1" spans="1:1">
      <c r="A843" s="21"/>
    </row>
    <row r="844" ht="13.5" customHeight="1" spans="1:1">
      <c r="A844" s="21"/>
    </row>
    <row r="845" ht="13.5" customHeight="1" spans="1:1">
      <c r="A845" s="21"/>
    </row>
    <row r="846" ht="13.5" customHeight="1" spans="1:1">
      <c r="A846" s="21"/>
    </row>
    <row r="847" ht="13.5" customHeight="1" spans="1:1">
      <c r="A847" s="21"/>
    </row>
    <row r="848" ht="13.5" customHeight="1" spans="1:1">
      <c r="A848" s="21"/>
    </row>
    <row r="849" ht="13.5" customHeight="1" spans="1:1">
      <c r="A849" s="21"/>
    </row>
    <row r="850" ht="13.5" customHeight="1" spans="1:1">
      <c r="A850" s="21"/>
    </row>
    <row r="851" ht="13.5" customHeight="1" spans="1:1">
      <c r="A851" s="21"/>
    </row>
    <row r="852" ht="13.5" customHeight="1" spans="1:1">
      <c r="A852" s="21"/>
    </row>
    <row r="853" ht="13.5" customHeight="1" spans="1:1">
      <c r="A853" s="21"/>
    </row>
    <row r="854" ht="13.5" customHeight="1" spans="1:1">
      <c r="A854" s="21"/>
    </row>
    <row r="855" ht="13.5" customHeight="1" spans="1:1">
      <c r="A855" s="21"/>
    </row>
    <row r="856" ht="13.5" customHeight="1" spans="1:1">
      <c r="A856" s="21"/>
    </row>
    <row r="857" ht="13.5" customHeight="1" spans="1:1">
      <c r="A857" s="21"/>
    </row>
    <row r="858" ht="13.5" customHeight="1" spans="1:1">
      <c r="A858" s="21"/>
    </row>
    <row r="859" ht="13.5" customHeight="1" spans="1:1">
      <c r="A859" s="21"/>
    </row>
    <row r="860" ht="13.5" customHeight="1" spans="1:1">
      <c r="A860" s="21"/>
    </row>
    <row r="861" ht="13.5" customHeight="1" spans="1:1">
      <c r="A861" s="21"/>
    </row>
    <row r="862" ht="13.5" customHeight="1" spans="1:1">
      <c r="A862" s="21"/>
    </row>
    <row r="863" ht="13.5" customHeight="1" spans="1:1">
      <c r="A863" s="21"/>
    </row>
    <row r="864" ht="13.5" customHeight="1" spans="1:1">
      <c r="A864" s="21"/>
    </row>
    <row r="865" ht="13.5" customHeight="1" spans="1:1">
      <c r="A865" s="21"/>
    </row>
    <row r="866" ht="13.5" customHeight="1" spans="1:1">
      <c r="A866" s="21"/>
    </row>
    <row r="867" ht="13.5" customHeight="1" spans="1:1">
      <c r="A867" s="21"/>
    </row>
    <row r="868" ht="13.5" customHeight="1" spans="1:1">
      <c r="A868" s="21"/>
    </row>
    <row r="869" ht="13.5" customHeight="1" spans="1:1">
      <c r="A869" s="21"/>
    </row>
    <row r="870" ht="13.5" customHeight="1" spans="1:1">
      <c r="A870" s="21"/>
    </row>
    <row r="871" ht="13.5" customHeight="1" spans="1:1">
      <c r="A871" s="21"/>
    </row>
    <row r="872" ht="13.5" customHeight="1" spans="1:1">
      <c r="A872" s="21"/>
    </row>
    <row r="873" ht="13.5" customHeight="1" spans="1:1">
      <c r="A873" s="21"/>
    </row>
    <row r="874" ht="13.5" customHeight="1" spans="1:1">
      <c r="A874" s="21"/>
    </row>
    <row r="875" ht="13.5" customHeight="1" spans="1:1">
      <c r="A875" s="21"/>
    </row>
    <row r="876" ht="13.5" customHeight="1" spans="1:1">
      <c r="A876" s="21"/>
    </row>
    <row r="877" ht="13.5" customHeight="1" spans="1:1">
      <c r="A877" s="21"/>
    </row>
    <row r="878" ht="13.5" customHeight="1" spans="1:1">
      <c r="A878" s="21"/>
    </row>
    <row r="879" ht="13.5" customHeight="1" spans="1:1">
      <c r="A879" s="21"/>
    </row>
    <row r="880" ht="13.5" customHeight="1" spans="1:1">
      <c r="A880" s="21"/>
    </row>
    <row r="881" ht="13.5" customHeight="1" spans="1:1">
      <c r="A881" s="21"/>
    </row>
    <row r="882" ht="13.5" customHeight="1" spans="1:1">
      <c r="A882" s="21"/>
    </row>
    <row r="883" ht="13.5" customHeight="1" spans="1:1">
      <c r="A883" s="21"/>
    </row>
    <row r="884" ht="13.5" customHeight="1" spans="1:1">
      <c r="A884" s="21"/>
    </row>
    <row r="885" ht="13.5" customHeight="1" spans="1:1">
      <c r="A885" s="21"/>
    </row>
    <row r="886" ht="13.5" customHeight="1" spans="1:1">
      <c r="A886" s="21"/>
    </row>
    <row r="887" ht="13.5" customHeight="1" spans="1:1">
      <c r="A887" s="21"/>
    </row>
    <row r="888" ht="13.5" customHeight="1" spans="1:1">
      <c r="A888" s="21"/>
    </row>
    <row r="889" ht="13.5" customHeight="1" spans="1:1">
      <c r="A889" s="21"/>
    </row>
    <row r="890" ht="13.5" customHeight="1" spans="1:1">
      <c r="A890" s="21"/>
    </row>
    <row r="891" ht="13.5" customHeight="1" spans="1:1">
      <c r="A891" s="21"/>
    </row>
    <row r="892" ht="13.5" customHeight="1" spans="1:1">
      <c r="A892" s="21"/>
    </row>
    <row r="893" ht="13.5" customHeight="1" spans="1:1">
      <c r="A893" s="21"/>
    </row>
    <row r="894" ht="13.5" customHeight="1" spans="1:1">
      <c r="A894" s="21"/>
    </row>
    <row r="895" ht="13.5" customHeight="1" spans="1:1">
      <c r="A895" s="21"/>
    </row>
    <row r="896" ht="13.5" customHeight="1" spans="1:1">
      <c r="A896" s="21"/>
    </row>
    <row r="897" ht="13.5" customHeight="1" spans="1:1">
      <c r="A897" s="21"/>
    </row>
    <row r="898" ht="13.5" customHeight="1" spans="1:1">
      <c r="A898" s="21"/>
    </row>
    <row r="899" ht="13.5" customHeight="1" spans="1:1">
      <c r="A899" s="21"/>
    </row>
    <row r="900" ht="13.5" customHeight="1" spans="1:1">
      <c r="A900" s="21"/>
    </row>
    <row r="901" ht="13.5" customHeight="1" spans="1:1">
      <c r="A901" s="21"/>
    </row>
    <row r="902" ht="13.5" customHeight="1" spans="1:1">
      <c r="A902" s="21"/>
    </row>
    <row r="903" ht="13.5" customHeight="1" spans="1:1">
      <c r="A903" s="21"/>
    </row>
    <row r="904" ht="13.5" customHeight="1" spans="1:1">
      <c r="A904" s="21"/>
    </row>
    <row r="905" ht="13.5" customHeight="1" spans="1:1">
      <c r="A905" s="21"/>
    </row>
    <row r="906" ht="13.5" customHeight="1" spans="1:1">
      <c r="A906" s="21"/>
    </row>
    <row r="907" ht="13.5" customHeight="1" spans="1:1">
      <c r="A907" s="21"/>
    </row>
    <row r="908" ht="13.5" customHeight="1" spans="1:1">
      <c r="A908" s="21"/>
    </row>
    <row r="909" ht="13.5" customHeight="1" spans="1:1">
      <c r="A909" s="21"/>
    </row>
    <row r="910" ht="13.5" customHeight="1" spans="1:1">
      <c r="A910" s="21"/>
    </row>
    <row r="911" ht="13.5" customHeight="1" spans="1:1">
      <c r="A911" s="21"/>
    </row>
    <row r="912" ht="13.5" customHeight="1" spans="1:1">
      <c r="A912" s="21"/>
    </row>
    <row r="913" ht="13.5" customHeight="1" spans="1:1">
      <c r="A913" s="21"/>
    </row>
    <row r="914" ht="13.5" customHeight="1" spans="1:1">
      <c r="A914" s="21"/>
    </row>
    <row r="915" ht="13.5" customHeight="1" spans="1:1">
      <c r="A915" s="21"/>
    </row>
    <row r="916" ht="13.5" customHeight="1" spans="1:1">
      <c r="A916" s="21"/>
    </row>
    <row r="917" ht="13.5" customHeight="1" spans="1:1">
      <c r="A917" s="21"/>
    </row>
    <row r="918" ht="13.5" customHeight="1" spans="1:1">
      <c r="A918" s="21"/>
    </row>
    <row r="919" ht="13.5" customHeight="1" spans="1:1">
      <c r="A919" s="21"/>
    </row>
    <row r="920" ht="13.5" customHeight="1" spans="1:1">
      <c r="A920" s="21"/>
    </row>
    <row r="921" ht="13.5" customHeight="1" spans="1:1">
      <c r="A921" s="21"/>
    </row>
    <row r="922" ht="13.5" customHeight="1" spans="1:1">
      <c r="A922" s="21"/>
    </row>
    <row r="923" ht="13.5" customHeight="1" spans="1:1">
      <c r="A923" s="21"/>
    </row>
    <row r="924" ht="13.5" customHeight="1" spans="1:1">
      <c r="A924" s="21"/>
    </row>
    <row r="925" ht="13.5" customHeight="1" spans="1:1">
      <c r="A925" s="21"/>
    </row>
    <row r="926" ht="13.5" customHeight="1" spans="1:1">
      <c r="A926" s="21"/>
    </row>
    <row r="927" ht="13.5" customHeight="1" spans="1:1">
      <c r="A927" s="21"/>
    </row>
    <row r="928" ht="13.5" customHeight="1" spans="1:1">
      <c r="A928" s="21"/>
    </row>
    <row r="929" ht="13.5" customHeight="1" spans="1:1">
      <c r="A929" s="21"/>
    </row>
    <row r="930" ht="13.5" customHeight="1" spans="1:1">
      <c r="A930" s="21"/>
    </row>
    <row r="931" ht="13.5" customHeight="1" spans="1:1">
      <c r="A931" s="21"/>
    </row>
    <row r="932" ht="13.5" customHeight="1" spans="1:1">
      <c r="A932" s="21"/>
    </row>
    <row r="933" ht="13.5" customHeight="1" spans="1:1">
      <c r="A933" s="21"/>
    </row>
    <row r="934" ht="13.5" customHeight="1" spans="1:1">
      <c r="A934" s="21"/>
    </row>
    <row r="935" ht="13.5" customHeight="1" spans="1:1">
      <c r="A935" s="21"/>
    </row>
    <row r="936" ht="13.5" customHeight="1" spans="1:1">
      <c r="A936" s="21"/>
    </row>
    <row r="937" ht="13.5" customHeight="1" spans="1:1">
      <c r="A937" s="21"/>
    </row>
    <row r="938" ht="13.5" customHeight="1" spans="1:1">
      <c r="A938" s="21"/>
    </row>
    <row r="939" ht="13.5" customHeight="1" spans="1:1">
      <c r="A939" s="21"/>
    </row>
    <row r="940" ht="13.5" customHeight="1" spans="1:1">
      <c r="A940" s="21"/>
    </row>
    <row r="941" ht="13.5" customHeight="1" spans="1:1">
      <c r="A941" s="21"/>
    </row>
    <row r="942" ht="13.5" customHeight="1" spans="1:1">
      <c r="A942" s="21"/>
    </row>
    <row r="943" ht="13.5" customHeight="1" spans="1:1">
      <c r="A943" s="21"/>
    </row>
    <row r="944" ht="13.5" customHeight="1" spans="1:1">
      <c r="A944" s="21"/>
    </row>
    <row r="945" ht="13.5" customHeight="1" spans="1:1">
      <c r="A945" s="21"/>
    </row>
    <row r="946" ht="13.5" customHeight="1" spans="1:1">
      <c r="A946" s="21"/>
    </row>
    <row r="947" ht="13.5" customHeight="1" spans="1:1">
      <c r="A947" s="21"/>
    </row>
    <row r="948" ht="13.5" customHeight="1" spans="1:1">
      <c r="A948" s="21"/>
    </row>
    <row r="949" ht="13.5" customHeight="1" spans="1:1">
      <c r="A949" s="21"/>
    </row>
    <row r="950" ht="13.5" customHeight="1" spans="1:1">
      <c r="A950" s="21"/>
    </row>
    <row r="951" ht="13.5" customHeight="1" spans="1:1">
      <c r="A951" s="21"/>
    </row>
    <row r="952" ht="13.5" customHeight="1" spans="1:1">
      <c r="A952" s="21"/>
    </row>
    <row r="953" ht="13.5" customHeight="1" spans="1:1">
      <c r="A953" s="21"/>
    </row>
    <row r="954" ht="13.5" customHeight="1" spans="1:1">
      <c r="A954" s="21"/>
    </row>
    <row r="955" ht="13.5" customHeight="1" spans="1:1">
      <c r="A955" s="21"/>
    </row>
    <row r="956" ht="13.5" customHeight="1" spans="1:1">
      <c r="A956" s="21"/>
    </row>
    <row r="957" ht="13.5" customHeight="1" spans="1:1">
      <c r="A957" s="21"/>
    </row>
    <row r="958" ht="13.5" customHeight="1" spans="1:1">
      <c r="A958" s="21"/>
    </row>
    <row r="959" ht="13.5" customHeight="1" spans="1:1">
      <c r="A959" s="21"/>
    </row>
    <row r="960" ht="13.5" customHeight="1" spans="1:1">
      <c r="A960" s="21"/>
    </row>
    <row r="961" ht="13.5" customHeight="1" spans="1:1">
      <c r="A961" s="21"/>
    </row>
    <row r="962" ht="13.5" customHeight="1" spans="1:1">
      <c r="A962" s="21"/>
    </row>
    <row r="963" ht="13.5" customHeight="1" spans="1:1">
      <c r="A963" s="21"/>
    </row>
    <row r="964" ht="13.5" customHeight="1" spans="1:1">
      <c r="A964" s="21"/>
    </row>
    <row r="965" ht="13.5" customHeight="1" spans="1:1">
      <c r="A965" s="21"/>
    </row>
    <row r="966" ht="13.5" customHeight="1" spans="1:1">
      <c r="A966" s="21"/>
    </row>
    <row r="967" ht="13.5" customHeight="1" spans="1:1">
      <c r="A967" s="21"/>
    </row>
    <row r="968" ht="13.5" customHeight="1" spans="1:1">
      <c r="A968" s="21"/>
    </row>
    <row r="969" ht="13.5" customHeight="1" spans="1:1">
      <c r="A969" s="21"/>
    </row>
    <row r="970" ht="13.5" customHeight="1" spans="1:1">
      <c r="A970" s="21"/>
    </row>
    <row r="971" ht="13.5" customHeight="1" spans="1:1">
      <c r="A971" s="21"/>
    </row>
    <row r="972" ht="13.5" customHeight="1" spans="1:1">
      <c r="A972" s="21"/>
    </row>
    <row r="973" ht="13.5" customHeight="1" spans="1:1">
      <c r="A973" s="21"/>
    </row>
    <row r="974" ht="13.5" customHeight="1" spans="1:1">
      <c r="A974" s="21"/>
    </row>
    <row r="975" ht="13.5" customHeight="1" spans="1:1">
      <c r="A975" s="21"/>
    </row>
    <row r="976" ht="13.5" customHeight="1" spans="1:1">
      <c r="A976" s="21"/>
    </row>
    <row r="977" ht="13.5" customHeight="1" spans="1:1">
      <c r="A977" s="21"/>
    </row>
    <row r="978" ht="13.5" customHeight="1" spans="1:1">
      <c r="A978" s="21"/>
    </row>
    <row r="979" ht="13.5" customHeight="1" spans="1:1">
      <c r="A979" s="21"/>
    </row>
    <row r="980" ht="13.5" customHeight="1" spans="1:1">
      <c r="A980" s="21"/>
    </row>
    <row r="981" ht="13.5" customHeight="1" spans="1:1">
      <c r="A981" s="21"/>
    </row>
    <row r="982" ht="13.5" customHeight="1" spans="1:1">
      <c r="A982" s="21"/>
    </row>
    <row r="983" ht="13.5" customHeight="1" spans="1:1">
      <c r="A983" s="21"/>
    </row>
    <row r="984" ht="13.5" customHeight="1" spans="1:1">
      <c r="A984" s="21"/>
    </row>
    <row r="985" ht="13.5" customHeight="1" spans="1:1">
      <c r="A985" s="21"/>
    </row>
    <row r="986" ht="13.5" customHeight="1" spans="1:1">
      <c r="A986" s="21"/>
    </row>
    <row r="987" ht="13.5" customHeight="1" spans="1:1">
      <c r="A987" s="21"/>
    </row>
    <row r="988" ht="13.5" customHeight="1" spans="1:1">
      <c r="A988" s="21"/>
    </row>
    <row r="989" ht="13.5" customHeight="1" spans="1:1">
      <c r="A989" s="21"/>
    </row>
    <row r="990" ht="13.5" customHeight="1" spans="1:1">
      <c r="A990" s="21"/>
    </row>
    <row r="991" ht="13.5" customHeight="1" spans="1:1">
      <c r="A991" s="21"/>
    </row>
    <row r="992" ht="13.5" customHeight="1" spans="1:1">
      <c r="A992" s="21"/>
    </row>
    <row r="993" ht="13.5" customHeight="1" spans="1:1">
      <c r="A993" s="21"/>
    </row>
    <row r="994" ht="13.5" customHeight="1" spans="1:1">
      <c r="A994" s="21"/>
    </row>
    <row r="995" ht="13.5" customHeight="1" spans="1:1">
      <c r="A995" s="21"/>
    </row>
    <row r="996" ht="13.5" customHeight="1" spans="1:1">
      <c r="A996" s="21"/>
    </row>
    <row r="997" ht="13.5" customHeight="1" spans="1:1">
      <c r="A997" s="21"/>
    </row>
    <row r="998" ht="13.5" customHeight="1" spans="1:1">
      <c r="A998" s="21"/>
    </row>
    <row r="999" ht="13.5" customHeight="1" spans="1:1">
      <c r="A999" s="21"/>
    </row>
    <row r="1000" ht="13.5" customHeight="1" spans="1:1">
      <c r="A1000" s="21"/>
    </row>
  </sheetData>
  <pageMargins left="0.7" right="0.7" top="0.75" bottom="0.75" header="0" footer="0"/>
  <pageSetup paperSize="1" orientation="landscape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00"/>
  <sheetViews>
    <sheetView workbookViewId="0">
      <selection activeCell="A1" sqref="A1"/>
    </sheetView>
  </sheetViews>
  <sheetFormatPr defaultColWidth="14.4285714285714" defaultRowHeight="15" customHeight="1" outlineLevelCol="7"/>
  <cols>
    <col min="1" max="1" width="11.2857142857143" customWidth="1"/>
    <col min="2" max="2" width="16.2857142857143" customWidth="1"/>
    <col min="3" max="3" width="36.4285714285714" customWidth="1"/>
    <col min="4" max="4" width="11.2857142857143" customWidth="1"/>
    <col min="5" max="6" width="9.14285714285714" customWidth="1"/>
    <col min="7" max="7" width="14.4285714285714" customWidth="1"/>
    <col min="8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42614</v>
      </c>
      <c r="B2" s="3" t="s">
        <v>44</v>
      </c>
      <c r="C2" s="3" t="s">
        <v>239</v>
      </c>
      <c r="D2" s="4">
        <v>800</v>
      </c>
    </row>
    <row r="3" ht="13.5" customHeight="1" spans="1:4">
      <c r="A3" s="2">
        <v>42614</v>
      </c>
      <c r="B3" s="3" t="s">
        <v>44</v>
      </c>
      <c r="C3" s="3" t="s">
        <v>669</v>
      </c>
      <c r="D3" s="4">
        <v>60</v>
      </c>
    </row>
    <row r="4" ht="13.5" customHeight="1" spans="1:4">
      <c r="A4" s="2">
        <v>42615</v>
      </c>
      <c r="B4" s="3" t="s">
        <v>44</v>
      </c>
      <c r="C4" s="3" t="s">
        <v>200</v>
      </c>
      <c r="D4" s="4">
        <v>19.9</v>
      </c>
    </row>
    <row r="5" ht="13.5" customHeight="1" spans="1:4">
      <c r="A5" s="2">
        <v>42625</v>
      </c>
      <c r="B5" s="3" t="s">
        <v>44</v>
      </c>
      <c r="C5" s="3" t="s">
        <v>753</v>
      </c>
      <c r="D5" s="4">
        <v>35</v>
      </c>
    </row>
    <row r="6" ht="13.5" customHeight="1" spans="1:4">
      <c r="A6" s="2">
        <v>42618</v>
      </c>
      <c r="B6" s="3" t="s">
        <v>44</v>
      </c>
      <c r="C6" s="3" t="s">
        <v>524</v>
      </c>
      <c r="D6" s="4">
        <v>51.2</v>
      </c>
    </row>
    <row r="7" ht="13.5" customHeight="1" spans="1:4">
      <c r="A7" s="2">
        <v>42622</v>
      </c>
      <c r="B7" s="3" t="s">
        <v>44</v>
      </c>
      <c r="C7" s="3" t="s">
        <v>754</v>
      </c>
      <c r="D7" s="4">
        <v>33.65</v>
      </c>
    </row>
    <row r="8" ht="13.5" customHeight="1" spans="1:7">
      <c r="A8" s="2">
        <v>42622</v>
      </c>
      <c r="B8" s="3" t="s">
        <v>44</v>
      </c>
      <c r="C8" s="3" t="s">
        <v>755</v>
      </c>
      <c r="D8" s="4">
        <f>331.5/3</f>
        <v>110.5</v>
      </c>
      <c r="G8" s="3" t="s">
        <v>286</v>
      </c>
    </row>
    <row r="9" ht="13.5" customHeight="1" spans="1:8">
      <c r="A9" s="2">
        <v>42622</v>
      </c>
      <c r="B9" s="3" t="s">
        <v>44</v>
      </c>
      <c r="C9" s="3" t="s">
        <v>756</v>
      </c>
      <c r="D9" s="4">
        <f>198/3</f>
        <v>66</v>
      </c>
      <c r="G9" s="3" t="s">
        <v>44</v>
      </c>
      <c r="H9" s="4">
        <f>SUM(D2:D13)</f>
        <v>1488.9</v>
      </c>
    </row>
    <row r="10" ht="13.5" customHeight="1" spans="1:8">
      <c r="A10" s="2">
        <v>42624</v>
      </c>
      <c r="B10" s="3" t="s">
        <v>44</v>
      </c>
      <c r="C10" s="3" t="s">
        <v>757</v>
      </c>
      <c r="D10" s="4">
        <v>225</v>
      </c>
      <c r="G10" s="3" t="s">
        <v>294</v>
      </c>
      <c r="H10" s="4">
        <f>SUM(D14)</f>
        <v>50</v>
      </c>
    </row>
    <row r="11" ht="13.5" customHeight="1" spans="1:8">
      <c r="A11" s="2">
        <v>42643</v>
      </c>
      <c r="B11" s="3" t="s">
        <v>44</v>
      </c>
      <c r="C11" s="3" t="s">
        <v>758</v>
      </c>
      <c r="D11" s="4">
        <v>25</v>
      </c>
      <c r="G11" s="3" t="s">
        <v>7</v>
      </c>
      <c r="H11" s="4"/>
    </row>
    <row r="12" ht="13.5" customHeight="1" spans="1:8">
      <c r="A12" s="2">
        <v>42625</v>
      </c>
      <c r="B12" s="3" t="s">
        <v>44</v>
      </c>
      <c r="C12" s="3" t="s">
        <v>432</v>
      </c>
      <c r="D12" s="4">
        <v>37.65</v>
      </c>
      <c r="G12" s="3" t="s">
        <v>11</v>
      </c>
      <c r="H12" s="4">
        <f>SUM(D15:D21)</f>
        <v>317.4</v>
      </c>
    </row>
    <row r="13" ht="13.5" customHeight="1" spans="1:8">
      <c r="A13" s="2">
        <v>42617</v>
      </c>
      <c r="B13" s="3" t="s">
        <v>44</v>
      </c>
      <c r="C13" s="3" t="s">
        <v>433</v>
      </c>
      <c r="D13" s="4">
        <v>25</v>
      </c>
      <c r="G13" s="3" t="s">
        <v>68</v>
      </c>
      <c r="H13" s="4">
        <f>SUM(D22:D35)</f>
        <v>812.23</v>
      </c>
    </row>
    <row r="14" ht="13.5" customHeight="1" spans="1:8">
      <c r="A14" s="2">
        <v>42632</v>
      </c>
      <c r="B14" s="3" t="s">
        <v>294</v>
      </c>
      <c r="C14" s="3" t="s">
        <v>759</v>
      </c>
      <c r="D14" s="4">
        <v>50</v>
      </c>
      <c r="G14" s="3" t="s">
        <v>197</v>
      </c>
      <c r="H14" s="4">
        <f>SUM(D36:D40)</f>
        <v>206</v>
      </c>
    </row>
    <row r="15" ht="13.5" customHeight="1" spans="1:8">
      <c r="A15" s="2">
        <v>42614</v>
      </c>
      <c r="B15" s="3" t="s">
        <v>11</v>
      </c>
      <c r="C15" s="3" t="s">
        <v>60</v>
      </c>
      <c r="D15" s="4">
        <v>140</v>
      </c>
      <c r="G15" s="3" t="s">
        <v>125</v>
      </c>
      <c r="H15" s="4">
        <f>SUM(D41:D44)</f>
        <v>772.35</v>
      </c>
    </row>
    <row r="16" ht="13.5" customHeight="1" spans="1:8">
      <c r="A16" s="2">
        <v>42616</v>
      </c>
      <c r="B16" s="3" t="s">
        <v>11</v>
      </c>
      <c r="C16" s="3" t="s">
        <v>581</v>
      </c>
      <c r="D16" s="4">
        <v>4.4</v>
      </c>
      <c r="G16" s="3" t="s">
        <v>644</v>
      </c>
      <c r="H16" s="4">
        <f>D45+D46</f>
        <v>1050</v>
      </c>
    </row>
    <row r="17" ht="13.5" customHeight="1" spans="1:8">
      <c r="A17" s="2">
        <v>42628</v>
      </c>
      <c r="B17" s="3" t="s">
        <v>11</v>
      </c>
      <c r="C17" s="3" t="s">
        <v>760</v>
      </c>
      <c r="D17" s="4">
        <v>21</v>
      </c>
      <c r="G17" s="3" t="s">
        <v>646</v>
      </c>
      <c r="H17" s="4">
        <f>SUM(D47)</f>
        <v>450</v>
      </c>
    </row>
    <row r="18" ht="13.5" customHeight="1" spans="1:8">
      <c r="A18" s="2">
        <v>42618</v>
      </c>
      <c r="B18" s="3" t="s">
        <v>11</v>
      </c>
      <c r="C18" s="3" t="s">
        <v>761</v>
      </c>
      <c r="D18" s="4">
        <v>37</v>
      </c>
      <c r="G18" s="3" t="s">
        <v>163</v>
      </c>
      <c r="H18" s="4">
        <f>SUM(D48:D49)</f>
        <v>119.243333333333</v>
      </c>
    </row>
    <row r="19" ht="13.5" customHeight="1" spans="1:8">
      <c r="A19" s="2">
        <v>42624</v>
      </c>
      <c r="B19" s="3" t="s">
        <v>11</v>
      </c>
      <c r="C19" s="3" t="s">
        <v>762</v>
      </c>
      <c r="D19" s="4">
        <v>25</v>
      </c>
      <c r="G19" s="3" t="s">
        <v>134</v>
      </c>
      <c r="H19" s="4">
        <f>SUM(D50:D53)</f>
        <v>124.9</v>
      </c>
    </row>
    <row r="20" ht="13.5" customHeight="1" spans="1:8">
      <c r="A20" s="2">
        <v>42643</v>
      </c>
      <c r="B20" s="3" t="s">
        <v>11</v>
      </c>
      <c r="C20" s="3" t="s">
        <v>763</v>
      </c>
      <c r="D20" s="4">
        <v>53</v>
      </c>
      <c r="G20" s="3" t="s">
        <v>34</v>
      </c>
      <c r="H20" s="4">
        <f>SUM(D54:D56)</f>
        <v>61.7333333333333</v>
      </c>
    </row>
    <row r="21" ht="13.5" customHeight="1" spans="1:8">
      <c r="A21" s="2">
        <v>42618</v>
      </c>
      <c r="B21" s="3" t="s">
        <v>11</v>
      </c>
      <c r="C21" s="3" t="s">
        <v>764</v>
      </c>
      <c r="D21" s="4">
        <v>37</v>
      </c>
      <c r="G21" s="3" t="s">
        <v>36</v>
      </c>
      <c r="H21" s="4">
        <f>SUM(D57:D64)</f>
        <v>1276.36666666667</v>
      </c>
    </row>
    <row r="22" ht="13.5" customHeight="1" spans="1:8">
      <c r="A22" s="2">
        <v>42616</v>
      </c>
      <c r="B22" s="3" t="s">
        <v>68</v>
      </c>
      <c r="C22" s="3" t="s">
        <v>20</v>
      </c>
      <c r="D22" s="4">
        <v>105.85</v>
      </c>
      <c r="G22" s="3" t="s">
        <v>39</v>
      </c>
      <c r="H22" s="4">
        <f>SUM(D65:D70)</f>
        <v>357.63</v>
      </c>
    </row>
    <row r="23" ht="13.5" customHeight="1" spans="1:8">
      <c r="A23" s="2">
        <v>42629</v>
      </c>
      <c r="B23" s="3" t="s">
        <v>68</v>
      </c>
      <c r="C23" s="3" t="s">
        <v>765</v>
      </c>
      <c r="D23" s="4">
        <v>10</v>
      </c>
      <c r="G23" s="3" t="s">
        <v>375</v>
      </c>
      <c r="H23" s="4">
        <f>SUM(D71:D74)</f>
        <v>338</v>
      </c>
    </row>
    <row r="24" ht="13.5" customHeight="1" spans="1:4">
      <c r="A24" s="2">
        <v>42630</v>
      </c>
      <c r="B24" s="3" t="s">
        <v>68</v>
      </c>
      <c r="C24" s="3" t="s">
        <v>20</v>
      </c>
      <c r="D24" s="4">
        <v>97.95</v>
      </c>
    </row>
    <row r="25" ht="13.5" customHeight="1" spans="1:4">
      <c r="A25" s="2">
        <v>42627</v>
      </c>
      <c r="B25" s="3" t="s">
        <v>68</v>
      </c>
      <c r="C25" s="3" t="s">
        <v>218</v>
      </c>
      <c r="D25" s="4">
        <v>157</v>
      </c>
    </row>
    <row r="26" ht="13.5" customHeight="1" spans="1:4">
      <c r="A26" s="2">
        <v>42623</v>
      </c>
      <c r="B26" s="3" t="s">
        <v>68</v>
      </c>
      <c r="C26" s="3" t="s">
        <v>20</v>
      </c>
      <c r="D26" s="4">
        <v>110.35</v>
      </c>
    </row>
    <row r="27" ht="13.5" customHeight="1" spans="1:4">
      <c r="A27" s="2">
        <v>42621</v>
      </c>
      <c r="B27" s="3" t="s">
        <v>68</v>
      </c>
      <c r="C27" s="3" t="s">
        <v>122</v>
      </c>
      <c r="D27" s="4">
        <v>45</v>
      </c>
    </row>
    <row r="28" ht="13.5" customHeight="1" spans="1:4">
      <c r="A28" s="2">
        <v>42619</v>
      </c>
      <c r="B28" s="3" t="s">
        <v>68</v>
      </c>
      <c r="C28" s="3" t="s">
        <v>122</v>
      </c>
      <c r="D28" s="4">
        <v>12.85</v>
      </c>
    </row>
    <row r="29" ht="13.5" customHeight="1" spans="1:4">
      <c r="A29" s="2">
        <v>42619</v>
      </c>
      <c r="B29" s="3" t="s">
        <v>68</v>
      </c>
      <c r="C29" s="3" t="s">
        <v>122</v>
      </c>
      <c r="D29" s="4">
        <v>17.75</v>
      </c>
    </row>
    <row r="30" ht="13.5" customHeight="1" spans="1:4">
      <c r="A30" s="2">
        <v>42637</v>
      </c>
      <c r="B30" s="3" t="s">
        <v>68</v>
      </c>
      <c r="C30" s="3" t="s">
        <v>372</v>
      </c>
      <c r="D30" s="4">
        <v>14.28</v>
      </c>
    </row>
    <row r="31" ht="13.5" customHeight="1" spans="1:4">
      <c r="A31" s="2">
        <v>42637</v>
      </c>
      <c r="B31" s="3" t="s">
        <v>68</v>
      </c>
      <c r="C31" s="3" t="s">
        <v>20</v>
      </c>
      <c r="D31" s="4">
        <v>95.3</v>
      </c>
    </row>
    <row r="32" ht="13.5" customHeight="1" spans="1:4">
      <c r="A32" s="2">
        <v>42637</v>
      </c>
      <c r="B32" s="3" t="s">
        <v>68</v>
      </c>
      <c r="C32" s="3" t="s">
        <v>659</v>
      </c>
      <c r="D32" s="4">
        <v>78</v>
      </c>
    </row>
    <row r="33" ht="13.5" customHeight="1" spans="1:4">
      <c r="A33" s="2">
        <v>42639</v>
      </c>
      <c r="B33" s="3" t="s">
        <v>68</v>
      </c>
      <c r="C33" s="3" t="s">
        <v>20</v>
      </c>
      <c r="D33" s="4">
        <v>16.1</v>
      </c>
    </row>
    <row r="34" ht="13.5" customHeight="1" spans="1:4">
      <c r="A34" s="2">
        <v>42625</v>
      </c>
      <c r="B34" s="3" t="s">
        <v>68</v>
      </c>
      <c r="C34" s="3" t="s">
        <v>20</v>
      </c>
      <c r="D34" s="4">
        <v>22.15</v>
      </c>
    </row>
    <row r="35" ht="13.5" customHeight="1" spans="1:4">
      <c r="A35" s="2">
        <v>42627</v>
      </c>
      <c r="B35" s="3" t="s">
        <v>68</v>
      </c>
      <c r="C35" s="3" t="s">
        <v>372</v>
      </c>
      <c r="D35" s="4">
        <v>29.65</v>
      </c>
    </row>
    <row r="36" ht="13.5" customHeight="1" spans="1:4">
      <c r="A36" s="2">
        <v>42629</v>
      </c>
      <c r="B36" s="3" t="s">
        <v>766</v>
      </c>
      <c r="C36" s="3" t="s">
        <v>745</v>
      </c>
      <c r="D36" s="4">
        <v>41</v>
      </c>
    </row>
    <row r="37" ht="13.5" customHeight="1" spans="1:4">
      <c r="A37" s="2">
        <v>42618</v>
      </c>
      <c r="B37" s="3" t="s">
        <v>766</v>
      </c>
      <c r="C37" s="3" t="s">
        <v>730</v>
      </c>
      <c r="D37" s="4">
        <v>20</v>
      </c>
    </row>
    <row r="38" ht="13.5" customHeight="1" spans="1:4">
      <c r="A38" s="2">
        <v>42616</v>
      </c>
      <c r="B38" s="3" t="s">
        <v>766</v>
      </c>
      <c r="C38" s="3" t="s">
        <v>730</v>
      </c>
      <c r="D38" s="4">
        <v>37</v>
      </c>
    </row>
    <row r="39" ht="13.5" customHeight="1" spans="1:4">
      <c r="A39" s="2">
        <v>42630</v>
      </c>
      <c r="B39" s="3" t="s">
        <v>766</v>
      </c>
      <c r="C39" s="3" t="s">
        <v>730</v>
      </c>
      <c r="D39" s="4">
        <v>45</v>
      </c>
    </row>
    <row r="40" ht="13.5" customHeight="1" spans="1:4">
      <c r="A40" s="2">
        <v>42636</v>
      </c>
      <c r="B40" s="3" t="s">
        <v>766</v>
      </c>
      <c r="C40" s="3" t="s">
        <v>730</v>
      </c>
      <c r="D40" s="4">
        <v>63</v>
      </c>
    </row>
    <row r="41" ht="13.5" customHeight="1" spans="1:4">
      <c r="A41" s="2">
        <v>42614</v>
      </c>
      <c r="B41" s="3" t="s">
        <v>125</v>
      </c>
      <c r="C41" s="3" t="s">
        <v>640</v>
      </c>
      <c r="D41" s="4">
        <v>60</v>
      </c>
    </row>
    <row r="42" ht="13.5" customHeight="1" spans="1:4">
      <c r="A42" s="2">
        <v>42614</v>
      </c>
      <c r="B42" s="3" t="s">
        <v>125</v>
      </c>
      <c r="C42" s="3" t="s">
        <v>641</v>
      </c>
      <c r="D42" s="4">
        <v>600</v>
      </c>
    </row>
    <row r="43" ht="13.5" customHeight="1" spans="1:4">
      <c r="A43" s="2">
        <v>42614</v>
      </c>
      <c r="B43" s="3" t="s">
        <v>125</v>
      </c>
      <c r="C43" s="3" t="s">
        <v>509</v>
      </c>
      <c r="D43" s="4">
        <v>55.5</v>
      </c>
    </row>
    <row r="44" ht="13.5" customHeight="1" spans="1:4">
      <c r="A44" s="2">
        <v>42622</v>
      </c>
      <c r="B44" s="3" t="s">
        <v>125</v>
      </c>
      <c r="C44" s="3" t="s">
        <v>767</v>
      </c>
      <c r="D44" s="4">
        <f>170.55/3</f>
        <v>56.85</v>
      </c>
    </row>
    <row r="45" ht="13.5" customHeight="1" spans="1:4">
      <c r="A45" s="2">
        <v>42614</v>
      </c>
      <c r="B45" s="3" t="s">
        <v>644</v>
      </c>
      <c r="C45" s="3" t="s">
        <v>645</v>
      </c>
      <c r="D45" s="4">
        <v>750</v>
      </c>
    </row>
    <row r="46" ht="13.5" customHeight="1" spans="1:4">
      <c r="A46" s="2">
        <v>42614</v>
      </c>
      <c r="B46" s="3" t="s">
        <v>644</v>
      </c>
      <c r="C46" s="3" t="s">
        <v>684</v>
      </c>
      <c r="D46" s="4">
        <v>300</v>
      </c>
    </row>
    <row r="47" ht="13.5" customHeight="1" spans="1:4">
      <c r="A47" s="2">
        <v>42614</v>
      </c>
      <c r="B47" s="3" t="s">
        <v>646</v>
      </c>
      <c r="C47" s="3" t="s">
        <v>647</v>
      </c>
      <c r="D47" s="4">
        <v>450</v>
      </c>
    </row>
    <row r="48" ht="13.5" customHeight="1" spans="1:4">
      <c r="A48" s="2">
        <v>42622</v>
      </c>
      <c r="B48" s="3" t="s">
        <v>236</v>
      </c>
      <c r="C48" s="3" t="s">
        <v>768</v>
      </c>
      <c r="D48" s="4">
        <f>214.53/3</f>
        <v>71.51</v>
      </c>
    </row>
    <row r="49" ht="13.5" customHeight="1" spans="1:4">
      <c r="A49" s="2">
        <v>42622</v>
      </c>
      <c r="B49" s="3" t="s">
        <v>236</v>
      </c>
      <c r="C49" s="3" t="s">
        <v>768</v>
      </c>
      <c r="D49" s="4">
        <f>143.2/3</f>
        <v>47.7333333333333</v>
      </c>
    </row>
    <row r="50" ht="13.5" customHeight="1" spans="1:4">
      <c r="A50" s="2">
        <v>42625</v>
      </c>
      <c r="B50" s="3" t="s">
        <v>204</v>
      </c>
      <c r="C50" s="3" t="s">
        <v>25</v>
      </c>
      <c r="D50" s="4">
        <v>11.8</v>
      </c>
    </row>
    <row r="51" ht="13.5" customHeight="1" spans="1:4">
      <c r="A51" s="2">
        <v>42626</v>
      </c>
      <c r="B51" s="3" t="s">
        <v>204</v>
      </c>
      <c r="C51" s="3" t="s">
        <v>769</v>
      </c>
      <c r="D51" s="4">
        <v>40.3</v>
      </c>
    </row>
    <row r="52" ht="13.5" customHeight="1" spans="1:4">
      <c r="A52" s="2">
        <v>42622</v>
      </c>
      <c r="B52" s="3" t="s">
        <v>204</v>
      </c>
      <c r="C52" s="3" t="s">
        <v>770</v>
      </c>
      <c r="D52" s="4">
        <f>179.4/3</f>
        <v>59.8</v>
      </c>
    </row>
    <row r="53" ht="13.5" customHeight="1" spans="1:4">
      <c r="A53" s="2">
        <v>42622</v>
      </c>
      <c r="B53" s="3" t="s">
        <v>204</v>
      </c>
      <c r="C53" s="3" t="s">
        <v>770</v>
      </c>
      <c r="D53" s="4">
        <v>13</v>
      </c>
    </row>
    <row r="54" ht="13.5" customHeight="1" spans="1:4">
      <c r="A54" s="2">
        <v>42631</v>
      </c>
      <c r="B54" s="3" t="s">
        <v>34</v>
      </c>
      <c r="C54" s="3" t="s">
        <v>81</v>
      </c>
      <c r="D54" s="4">
        <v>9.8</v>
      </c>
    </row>
    <row r="55" ht="13.5" customHeight="1" spans="1:4">
      <c r="A55" s="2">
        <v>42622</v>
      </c>
      <c r="B55" s="3" t="s">
        <v>34</v>
      </c>
      <c r="C55" s="3" t="s">
        <v>81</v>
      </c>
      <c r="D55" s="4">
        <f>76.3/3</f>
        <v>25.4333333333333</v>
      </c>
    </row>
    <row r="56" ht="13.5" customHeight="1" spans="1:4">
      <c r="A56" s="2">
        <v>42643</v>
      </c>
      <c r="B56" s="3" t="s">
        <v>34</v>
      </c>
      <c r="C56" s="3" t="s">
        <v>81</v>
      </c>
      <c r="D56" s="4">
        <v>26.5</v>
      </c>
    </row>
    <row r="57" ht="13.5" customHeight="1" spans="1:4">
      <c r="A57" s="2">
        <v>42614</v>
      </c>
      <c r="B57" s="3" t="s">
        <v>36</v>
      </c>
      <c r="C57" s="3" t="s">
        <v>37</v>
      </c>
      <c r="D57" s="4">
        <v>600</v>
      </c>
    </row>
    <row r="58" ht="13.5" customHeight="1" spans="1:4">
      <c r="A58" s="2">
        <v>42614</v>
      </c>
      <c r="B58" s="3" t="s">
        <v>36</v>
      </c>
      <c r="C58" s="3" t="s">
        <v>38</v>
      </c>
      <c r="D58" s="4">
        <v>400</v>
      </c>
    </row>
    <row r="59" ht="13.5" customHeight="1" spans="1:4">
      <c r="A59" s="2">
        <v>42616</v>
      </c>
      <c r="B59" s="3" t="s">
        <v>36</v>
      </c>
      <c r="C59" s="3" t="s">
        <v>771</v>
      </c>
      <c r="D59" s="4">
        <v>6.4</v>
      </c>
    </row>
    <row r="60" ht="13.5" customHeight="1" spans="1:4">
      <c r="A60" s="2">
        <v>42622</v>
      </c>
      <c r="B60" s="3" t="s">
        <v>36</v>
      </c>
      <c r="C60" s="3" t="s">
        <v>772</v>
      </c>
      <c r="D60" s="4">
        <f>160.4/3</f>
        <v>53.4666666666667</v>
      </c>
    </row>
    <row r="61" ht="13.5" customHeight="1" spans="1:4">
      <c r="A61" s="2">
        <v>42622</v>
      </c>
      <c r="B61" s="3" t="s">
        <v>36</v>
      </c>
      <c r="C61" s="3" t="s">
        <v>449</v>
      </c>
      <c r="D61" s="4">
        <v>140</v>
      </c>
    </row>
    <row r="62" ht="13.5" customHeight="1" spans="1:4">
      <c r="A62" s="2">
        <v>42622</v>
      </c>
      <c r="B62" s="3" t="s">
        <v>36</v>
      </c>
      <c r="C62" s="3" t="s">
        <v>773</v>
      </c>
      <c r="D62" s="4">
        <f>38/3</f>
        <v>12.6666666666667</v>
      </c>
    </row>
    <row r="63" ht="13.5" customHeight="1" spans="1:4">
      <c r="A63" s="2">
        <v>42622</v>
      </c>
      <c r="B63" s="3" t="s">
        <v>36</v>
      </c>
      <c r="C63" s="3" t="s">
        <v>774</v>
      </c>
      <c r="D63" s="4">
        <f>100/3</f>
        <v>33.3333333333333</v>
      </c>
    </row>
    <row r="64" ht="13.5" customHeight="1" spans="1:4">
      <c r="A64" s="2">
        <v>42622</v>
      </c>
      <c r="B64" s="3" t="s">
        <v>36</v>
      </c>
      <c r="C64" s="3" t="s">
        <v>317</v>
      </c>
      <c r="D64" s="4">
        <f>91.5/3</f>
        <v>30.5</v>
      </c>
    </row>
    <row r="65" ht="13.5" customHeight="1" spans="1:4">
      <c r="A65" s="2">
        <v>42614</v>
      </c>
      <c r="B65" s="3" t="s">
        <v>39</v>
      </c>
      <c r="C65" s="3" t="s">
        <v>42</v>
      </c>
      <c r="D65" s="4">
        <v>90</v>
      </c>
    </row>
    <row r="66" ht="13.5" customHeight="1" spans="1:4">
      <c r="A66" s="2">
        <v>42614</v>
      </c>
      <c r="B66" s="3" t="s">
        <v>39</v>
      </c>
      <c r="C66" s="3" t="s">
        <v>210</v>
      </c>
      <c r="D66" s="4">
        <v>100</v>
      </c>
    </row>
    <row r="67" ht="13.5" customHeight="1" spans="1:4">
      <c r="A67" s="2">
        <v>42614</v>
      </c>
      <c r="B67" s="3" t="s">
        <v>39</v>
      </c>
      <c r="C67" s="3" t="s">
        <v>83</v>
      </c>
      <c r="D67" s="4">
        <v>61.32</v>
      </c>
    </row>
    <row r="68" ht="13.5" customHeight="1" spans="1:4">
      <c r="A68" s="2">
        <v>42627</v>
      </c>
      <c r="B68" s="3" t="s">
        <v>39</v>
      </c>
      <c r="C68" s="3" t="s">
        <v>362</v>
      </c>
      <c r="D68" s="4">
        <v>19.1</v>
      </c>
    </row>
    <row r="69" ht="13.5" customHeight="1" spans="1:4">
      <c r="A69" s="2">
        <v>42622</v>
      </c>
      <c r="B69" s="3" t="s">
        <v>39</v>
      </c>
      <c r="C69" s="3" t="s">
        <v>83</v>
      </c>
      <c r="D69" s="4">
        <v>30.25</v>
      </c>
    </row>
    <row r="70" ht="13.5" customHeight="1" spans="1:4">
      <c r="A70" s="2">
        <v>42631</v>
      </c>
      <c r="B70" s="3" t="s">
        <v>39</v>
      </c>
      <c r="C70" s="3" t="s">
        <v>83</v>
      </c>
      <c r="D70" s="4">
        <v>56.96</v>
      </c>
    </row>
    <row r="71" ht="13.5" customHeight="1" spans="1:4">
      <c r="A71" s="2">
        <v>42265</v>
      </c>
      <c r="B71" s="3" t="s">
        <v>375</v>
      </c>
      <c r="C71" s="3" t="s">
        <v>547</v>
      </c>
      <c r="D71" s="4">
        <v>200</v>
      </c>
    </row>
    <row r="72" ht="13.5" customHeight="1" spans="1:4">
      <c r="A72" s="2">
        <v>42266</v>
      </c>
      <c r="B72" s="3" t="s">
        <v>375</v>
      </c>
      <c r="C72" s="3" t="s">
        <v>548</v>
      </c>
      <c r="D72" s="4">
        <v>44</v>
      </c>
    </row>
    <row r="73" ht="13.5" customHeight="1" spans="1:4">
      <c r="A73" s="2">
        <v>42267</v>
      </c>
      <c r="B73" s="3" t="s">
        <v>375</v>
      </c>
      <c r="C73" s="3" t="s">
        <v>549</v>
      </c>
      <c r="D73" s="4">
        <v>44</v>
      </c>
    </row>
    <row r="74" ht="13.5" customHeight="1" spans="1:4">
      <c r="A74" s="2">
        <v>42268</v>
      </c>
      <c r="B74" s="3" t="s">
        <v>375</v>
      </c>
      <c r="C74" s="3" t="s">
        <v>550</v>
      </c>
      <c r="D74" s="4">
        <v>50</v>
      </c>
    </row>
    <row r="75" ht="13.5" customHeight="1" spans="1:4">
      <c r="A75" s="2"/>
      <c r="D75" s="4"/>
    </row>
    <row r="76" ht="13.5" customHeight="1" spans="1:4">
      <c r="A76" s="2"/>
      <c r="D76" s="4"/>
    </row>
    <row r="77" ht="13.5" customHeight="1" spans="1:4">
      <c r="A77" s="2"/>
      <c r="D77" s="4"/>
    </row>
    <row r="78" ht="13.5" customHeight="1" spans="1:4">
      <c r="A78" s="2"/>
      <c r="D78" s="4"/>
    </row>
    <row r="79" ht="13.5" customHeight="1" spans="1:4">
      <c r="A79" s="2"/>
      <c r="D79" s="4"/>
    </row>
    <row r="80" ht="13.5" customHeight="1" spans="1:4">
      <c r="A80" s="2"/>
      <c r="D80" s="4"/>
    </row>
    <row r="81" ht="13.5" customHeight="1" spans="1:4">
      <c r="A81" s="2"/>
      <c r="D81" s="4"/>
    </row>
    <row r="82" ht="13.5" customHeight="1" spans="1:4">
      <c r="A82" s="2"/>
      <c r="D82" s="4"/>
    </row>
    <row r="83" ht="13.5" customHeight="1" spans="1:4">
      <c r="A83" s="2"/>
      <c r="D83" s="4"/>
    </row>
    <row r="84" ht="13.5" customHeight="1" spans="1:4">
      <c r="A84" s="2"/>
      <c r="D84" s="4"/>
    </row>
    <row r="85" ht="13.5" customHeight="1" spans="1:4">
      <c r="A85" s="2"/>
      <c r="D85" s="4"/>
    </row>
    <row r="86" ht="13.5" customHeight="1" spans="1:4">
      <c r="A86" s="2"/>
      <c r="D86" s="4"/>
    </row>
    <row r="87" ht="13.5" customHeight="1" spans="1:4">
      <c r="A87" s="2"/>
      <c r="D87" s="4"/>
    </row>
    <row r="88" ht="13.5" customHeight="1" spans="1:4">
      <c r="A88" s="2"/>
      <c r="D88" s="4"/>
    </row>
    <row r="89" ht="13.5" customHeight="1" spans="1:4">
      <c r="A89" s="2"/>
      <c r="D89" s="4"/>
    </row>
    <row r="90" ht="13.5" customHeight="1" spans="1:4">
      <c r="A90" s="2"/>
      <c r="D90" s="4"/>
    </row>
    <row r="91" ht="13.5" customHeight="1" spans="1:4">
      <c r="A91" s="2"/>
      <c r="D91" s="4"/>
    </row>
    <row r="92" ht="13.5" customHeight="1" spans="1:4">
      <c r="A92" s="2"/>
      <c r="D92" s="4"/>
    </row>
    <row r="93" ht="13.5" customHeight="1" spans="1:4">
      <c r="A93" s="21"/>
      <c r="D93" s="4">
        <f>SUM(D2:D91)</f>
        <v>7424.75333333333</v>
      </c>
    </row>
    <row r="94" ht="13.5" customHeight="1" spans="1:1">
      <c r="A94" s="21"/>
    </row>
    <row r="95" ht="13.5" customHeight="1" spans="1:1">
      <c r="A95" s="21"/>
    </row>
    <row r="96" ht="13.5" customHeight="1" spans="1:1">
      <c r="A96" s="21"/>
    </row>
    <row r="97" ht="13.5" customHeight="1" spans="1:1">
      <c r="A97" s="21"/>
    </row>
    <row r="98" ht="13.5" customHeight="1" spans="1:1">
      <c r="A98" s="21"/>
    </row>
    <row r="99" ht="13.5" customHeight="1" spans="1:1">
      <c r="A99" s="21"/>
    </row>
    <row r="100" ht="13.5" customHeight="1" spans="1:1">
      <c r="A100" s="21"/>
    </row>
    <row r="101" ht="13.5" customHeight="1" spans="1:1">
      <c r="A101" s="21"/>
    </row>
    <row r="102" ht="13.5" customHeight="1" spans="1:1">
      <c r="A102" s="21"/>
    </row>
    <row r="103" ht="13.5" customHeight="1" spans="1:1">
      <c r="A103" s="21"/>
    </row>
    <row r="104" ht="13.5" customHeight="1" spans="1:1">
      <c r="A104" s="21"/>
    </row>
    <row r="105" ht="13.5" customHeight="1" spans="1:1">
      <c r="A105" s="21"/>
    </row>
    <row r="106" ht="13.5" customHeight="1" spans="1:1">
      <c r="A106" s="21"/>
    </row>
    <row r="107" ht="13.5" customHeight="1" spans="1:1">
      <c r="A107" s="21"/>
    </row>
    <row r="108" ht="13.5" customHeight="1" spans="1:1">
      <c r="A108" s="21"/>
    </row>
    <row r="109" ht="13.5" customHeight="1" spans="1:1">
      <c r="A109" s="21"/>
    </row>
    <row r="110" ht="13.5" customHeight="1" spans="1:1">
      <c r="A110" s="21"/>
    </row>
    <row r="111" ht="13.5" customHeight="1" spans="1:1">
      <c r="A111" s="21"/>
    </row>
    <row r="112" ht="13.5" customHeight="1" spans="1:1">
      <c r="A112" s="21"/>
    </row>
    <row r="113" ht="13.5" customHeight="1" spans="1:1">
      <c r="A113" s="21"/>
    </row>
    <row r="114" ht="13.5" customHeight="1" spans="1:1">
      <c r="A114" s="21"/>
    </row>
    <row r="115" ht="13.5" customHeight="1" spans="1:1">
      <c r="A115" s="21"/>
    </row>
    <row r="116" ht="13.5" customHeight="1" spans="1:1">
      <c r="A116" s="21"/>
    </row>
    <row r="117" ht="13.5" customHeight="1" spans="1:1">
      <c r="A117" s="21"/>
    </row>
    <row r="118" ht="13.5" customHeight="1" spans="1:1">
      <c r="A118" s="21"/>
    </row>
    <row r="119" ht="13.5" customHeight="1" spans="1:1">
      <c r="A119" s="21"/>
    </row>
    <row r="120" ht="13.5" customHeight="1" spans="1:1">
      <c r="A120" s="21"/>
    </row>
    <row r="121" ht="13.5" customHeight="1" spans="1:1">
      <c r="A121" s="21"/>
    </row>
    <row r="122" ht="13.5" customHeight="1" spans="1:1">
      <c r="A122" s="21"/>
    </row>
    <row r="123" ht="13.5" customHeight="1" spans="1:1">
      <c r="A123" s="21"/>
    </row>
    <row r="124" ht="13.5" customHeight="1" spans="1:1">
      <c r="A124" s="21"/>
    </row>
    <row r="125" ht="13.5" customHeight="1" spans="1:1">
      <c r="A125" s="21"/>
    </row>
    <row r="126" ht="13.5" customHeight="1" spans="1:1">
      <c r="A126" s="21"/>
    </row>
    <row r="127" ht="13.5" customHeight="1" spans="1:1">
      <c r="A127" s="21"/>
    </row>
    <row r="128" ht="13.5" customHeight="1" spans="1:1">
      <c r="A128" s="21"/>
    </row>
    <row r="129" ht="13.5" customHeight="1" spans="1:1">
      <c r="A129" s="21"/>
    </row>
    <row r="130" ht="13.5" customHeight="1" spans="1:1">
      <c r="A130" s="21"/>
    </row>
    <row r="131" ht="13.5" customHeight="1" spans="1:1">
      <c r="A131" s="21"/>
    </row>
    <row r="132" ht="13.5" customHeight="1" spans="1:1">
      <c r="A132" s="21"/>
    </row>
    <row r="133" ht="13.5" customHeight="1" spans="1:1">
      <c r="A133" s="21"/>
    </row>
    <row r="134" ht="13.5" customHeight="1" spans="1:1">
      <c r="A134" s="21"/>
    </row>
    <row r="135" ht="13.5" customHeight="1" spans="1:1">
      <c r="A135" s="21"/>
    </row>
    <row r="136" ht="13.5" customHeight="1" spans="1:1">
      <c r="A136" s="21"/>
    </row>
    <row r="137" ht="13.5" customHeight="1" spans="1:1">
      <c r="A137" s="21"/>
    </row>
    <row r="138" ht="13.5" customHeight="1" spans="1:1">
      <c r="A138" s="21"/>
    </row>
    <row r="139" ht="13.5" customHeight="1" spans="1:1">
      <c r="A139" s="21"/>
    </row>
    <row r="140" ht="13.5" customHeight="1" spans="1:1">
      <c r="A140" s="21"/>
    </row>
    <row r="141" ht="13.5" customHeight="1" spans="1:1">
      <c r="A141" s="21"/>
    </row>
    <row r="142" ht="13.5" customHeight="1" spans="1:1">
      <c r="A142" s="21"/>
    </row>
    <row r="143" ht="13.5" customHeight="1" spans="1:1">
      <c r="A143" s="21"/>
    </row>
    <row r="144" ht="13.5" customHeight="1" spans="1:1">
      <c r="A144" s="21"/>
    </row>
    <row r="145" ht="13.5" customHeight="1" spans="1:1">
      <c r="A145" s="21"/>
    </row>
    <row r="146" ht="13.5" customHeight="1" spans="1:1">
      <c r="A146" s="21"/>
    </row>
    <row r="147" ht="13.5" customHeight="1" spans="1:1">
      <c r="A147" s="21"/>
    </row>
    <row r="148" ht="13.5" customHeight="1" spans="1:1">
      <c r="A148" s="21"/>
    </row>
    <row r="149" ht="13.5" customHeight="1" spans="1:1">
      <c r="A149" s="21"/>
    </row>
    <row r="150" ht="13.5" customHeight="1" spans="1:1">
      <c r="A150" s="21"/>
    </row>
    <row r="151" ht="13.5" customHeight="1" spans="1:1">
      <c r="A151" s="21"/>
    </row>
    <row r="152" ht="13.5" customHeight="1" spans="1:1">
      <c r="A152" s="21"/>
    </row>
    <row r="153" ht="13.5" customHeight="1" spans="1:1">
      <c r="A153" s="21"/>
    </row>
    <row r="154" ht="13.5" customHeight="1" spans="1:1">
      <c r="A154" s="21"/>
    </row>
    <row r="155" ht="13.5" customHeight="1" spans="1:1">
      <c r="A155" s="21"/>
    </row>
    <row r="156" ht="13.5" customHeight="1" spans="1:1">
      <c r="A156" s="21"/>
    </row>
    <row r="157" ht="13.5" customHeight="1" spans="1:1">
      <c r="A157" s="21"/>
    </row>
    <row r="158" ht="13.5" customHeight="1" spans="1:1">
      <c r="A158" s="21"/>
    </row>
    <row r="159" ht="13.5" customHeight="1" spans="1:1">
      <c r="A159" s="21"/>
    </row>
    <row r="160" ht="13.5" customHeight="1" spans="1:1">
      <c r="A160" s="21"/>
    </row>
    <row r="161" ht="13.5" customHeight="1" spans="1:1">
      <c r="A161" s="21"/>
    </row>
    <row r="162" ht="13.5" customHeight="1" spans="1:1">
      <c r="A162" s="21"/>
    </row>
    <row r="163" ht="13.5" customHeight="1" spans="1:1">
      <c r="A163" s="21"/>
    </row>
    <row r="164" ht="13.5" customHeight="1" spans="1:1">
      <c r="A164" s="21"/>
    </row>
    <row r="165" ht="13.5" customHeight="1" spans="1:1">
      <c r="A165" s="21"/>
    </row>
    <row r="166" ht="13.5" customHeight="1" spans="1:1">
      <c r="A166" s="21"/>
    </row>
    <row r="167" ht="13.5" customHeight="1" spans="1:1">
      <c r="A167" s="21"/>
    </row>
    <row r="168" ht="13.5" customHeight="1" spans="1:1">
      <c r="A168" s="21"/>
    </row>
    <row r="169" ht="13.5" customHeight="1" spans="1:1">
      <c r="A169" s="21"/>
    </row>
    <row r="170" ht="13.5" customHeight="1" spans="1:1">
      <c r="A170" s="21"/>
    </row>
    <row r="171" ht="13.5" customHeight="1" spans="1:1">
      <c r="A171" s="21"/>
    </row>
    <row r="172" ht="13.5" customHeight="1" spans="1:1">
      <c r="A172" s="21"/>
    </row>
    <row r="173" ht="13.5" customHeight="1" spans="1:1">
      <c r="A173" s="21"/>
    </row>
    <row r="174" ht="13.5" customHeight="1" spans="1:1">
      <c r="A174" s="21"/>
    </row>
    <row r="175" ht="13.5" customHeight="1" spans="1:1">
      <c r="A175" s="21"/>
    </row>
    <row r="176" ht="13.5" customHeight="1" spans="1:1">
      <c r="A176" s="21"/>
    </row>
    <row r="177" ht="13.5" customHeight="1" spans="1:1">
      <c r="A177" s="21"/>
    </row>
    <row r="178" ht="13.5" customHeight="1" spans="1:1">
      <c r="A178" s="21"/>
    </row>
    <row r="179" ht="13.5" customHeight="1" spans="1:1">
      <c r="A179" s="21"/>
    </row>
    <row r="180" ht="13.5" customHeight="1" spans="1:1">
      <c r="A180" s="21"/>
    </row>
    <row r="181" ht="13.5" customHeight="1" spans="1:1">
      <c r="A181" s="21"/>
    </row>
    <row r="182" ht="13.5" customHeight="1" spans="1:1">
      <c r="A182" s="21"/>
    </row>
    <row r="183" ht="13.5" customHeight="1" spans="1:1">
      <c r="A183" s="21"/>
    </row>
    <row r="184" ht="13.5" customHeight="1" spans="1:1">
      <c r="A184" s="21"/>
    </row>
    <row r="185" ht="13.5" customHeight="1" spans="1:1">
      <c r="A185" s="21"/>
    </row>
    <row r="186" ht="13.5" customHeight="1" spans="1:1">
      <c r="A186" s="21"/>
    </row>
    <row r="187" ht="13.5" customHeight="1" spans="1:1">
      <c r="A187" s="21"/>
    </row>
    <row r="188" ht="13.5" customHeight="1" spans="1:1">
      <c r="A188" s="21"/>
    </row>
    <row r="189" ht="13.5" customHeight="1" spans="1:1">
      <c r="A189" s="21"/>
    </row>
    <row r="190" ht="13.5" customHeight="1" spans="1:1">
      <c r="A190" s="21"/>
    </row>
    <row r="191" ht="13.5" customHeight="1" spans="1:1">
      <c r="A191" s="21"/>
    </row>
    <row r="192" ht="13.5" customHeight="1" spans="1:1">
      <c r="A192" s="21"/>
    </row>
    <row r="193" ht="13.5" customHeight="1" spans="1:1">
      <c r="A193" s="21"/>
    </row>
    <row r="194" ht="13.5" customHeight="1" spans="1:1">
      <c r="A194" s="21"/>
    </row>
    <row r="195" ht="13.5" customHeight="1" spans="1:1">
      <c r="A195" s="21"/>
    </row>
    <row r="196" ht="13.5" customHeight="1" spans="1:1">
      <c r="A196" s="21"/>
    </row>
    <row r="197" ht="13.5" customHeight="1" spans="1:1">
      <c r="A197" s="21"/>
    </row>
    <row r="198" ht="13.5" customHeight="1" spans="1:1">
      <c r="A198" s="21"/>
    </row>
    <row r="199" ht="13.5" customHeight="1" spans="1:1">
      <c r="A199" s="21"/>
    </row>
    <row r="200" ht="13.5" customHeight="1" spans="1:1">
      <c r="A200" s="21"/>
    </row>
    <row r="201" ht="13.5" customHeight="1" spans="1:1">
      <c r="A201" s="21"/>
    </row>
    <row r="202" ht="13.5" customHeight="1" spans="1:1">
      <c r="A202" s="21"/>
    </row>
    <row r="203" ht="13.5" customHeight="1" spans="1:1">
      <c r="A203" s="21"/>
    </row>
    <row r="204" ht="13.5" customHeight="1" spans="1:1">
      <c r="A204" s="21"/>
    </row>
    <row r="205" ht="13.5" customHeight="1" spans="1:1">
      <c r="A205" s="21"/>
    </row>
    <row r="206" ht="13.5" customHeight="1" spans="1:1">
      <c r="A206" s="21"/>
    </row>
    <row r="207" ht="13.5" customHeight="1" spans="1:1">
      <c r="A207" s="21"/>
    </row>
    <row r="208" ht="13.5" customHeight="1" spans="1:1">
      <c r="A208" s="21"/>
    </row>
    <row r="209" ht="13.5" customHeight="1" spans="1:1">
      <c r="A209" s="21"/>
    </row>
    <row r="210" ht="13.5" customHeight="1" spans="1:1">
      <c r="A210" s="21"/>
    </row>
    <row r="211" ht="13.5" customHeight="1" spans="1:1">
      <c r="A211" s="21"/>
    </row>
    <row r="212" ht="13.5" customHeight="1" spans="1:1">
      <c r="A212" s="21"/>
    </row>
    <row r="213" ht="13.5" customHeight="1" spans="1:1">
      <c r="A213" s="21"/>
    </row>
    <row r="214" ht="13.5" customHeight="1" spans="1:1">
      <c r="A214" s="21"/>
    </row>
    <row r="215" ht="13.5" customHeight="1" spans="1:1">
      <c r="A215" s="21"/>
    </row>
    <row r="216" ht="13.5" customHeight="1" spans="1:1">
      <c r="A216" s="21"/>
    </row>
    <row r="217" ht="13.5" customHeight="1" spans="1:1">
      <c r="A217" s="21"/>
    </row>
    <row r="218" ht="13.5" customHeight="1" spans="1:1">
      <c r="A218" s="21"/>
    </row>
    <row r="219" ht="13.5" customHeight="1" spans="1:1">
      <c r="A219" s="21"/>
    </row>
    <row r="220" ht="13.5" customHeight="1" spans="1:1">
      <c r="A220" s="21"/>
    </row>
    <row r="221" ht="13.5" customHeight="1" spans="1:1">
      <c r="A221" s="21"/>
    </row>
    <row r="222" ht="13.5" customHeight="1" spans="1:1">
      <c r="A222" s="21"/>
    </row>
    <row r="223" ht="13.5" customHeight="1" spans="1:1">
      <c r="A223" s="21"/>
    </row>
    <row r="224" ht="13.5" customHeight="1" spans="1:1">
      <c r="A224" s="21"/>
    </row>
    <row r="225" ht="13.5" customHeight="1" spans="1:1">
      <c r="A225" s="21"/>
    </row>
    <row r="226" ht="13.5" customHeight="1" spans="1:1">
      <c r="A226" s="21"/>
    </row>
    <row r="227" ht="13.5" customHeight="1" spans="1:1">
      <c r="A227" s="21"/>
    </row>
    <row r="228" ht="13.5" customHeight="1" spans="1:1">
      <c r="A228" s="21"/>
    </row>
    <row r="229" ht="13.5" customHeight="1" spans="1:1">
      <c r="A229" s="21"/>
    </row>
    <row r="230" ht="13.5" customHeight="1" spans="1:1">
      <c r="A230" s="21"/>
    </row>
    <row r="231" ht="13.5" customHeight="1" spans="1:1">
      <c r="A231" s="21"/>
    </row>
    <row r="232" ht="13.5" customHeight="1" spans="1:1">
      <c r="A232" s="21"/>
    </row>
    <row r="233" ht="13.5" customHeight="1" spans="1:1">
      <c r="A233" s="21"/>
    </row>
    <row r="234" ht="13.5" customHeight="1" spans="1:1">
      <c r="A234" s="21"/>
    </row>
    <row r="235" ht="13.5" customHeight="1" spans="1:1">
      <c r="A235" s="21"/>
    </row>
    <row r="236" ht="13.5" customHeight="1" spans="1:1">
      <c r="A236" s="21"/>
    </row>
    <row r="237" ht="13.5" customHeight="1" spans="1:1">
      <c r="A237" s="21"/>
    </row>
    <row r="238" ht="13.5" customHeight="1" spans="1:1">
      <c r="A238" s="21"/>
    </row>
    <row r="239" ht="13.5" customHeight="1" spans="1:1">
      <c r="A239" s="21"/>
    </row>
    <row r="240" ht="13.5" customHeight="1" spans="1:1">
      <c r="A240" s="21"/>
    </row>
    <row r="241" ht="13.5" customHeight="1" spans="1:1">
      <c r="A241" s="21"/>
    </row>
    <row r="242" ht="13.5" customHeight="1" spans="1:1">
      <c r="A242" s="21"/>
    </row>
    <row r="243" ht="13.5" customHeight="1" spans="1:1">
      <c r="A243" s="21"/>
    </row>
    <row r="244" ht="13.5" customHeight="1" spans="1:1">
      <c r="A244" s="21"/>
    </row>
    <row r="245" ht="13.5" customHeight="1" spans="1:1">
      <c r="A245" s="21"/>
    </row>
    <row r="246" ht="13.5" customHeight="1" spans="1:1">
      <c r="A246" s="21"/>
    </row>
    <row r="247" ht="13.5" customHeight="1" spans="1:1">
      <c r="A247" s="21"/>
    </row>
    <row r="248" ht="13.5" customHeight="1" spans="1:1">
      <c r="A248" s="21"/>
    </row>
    <row r="249" ht="13.5" customHeight="1" spans="1:1">
      <c r="A249" s="21"/>
    </row>
    <row r="250" ht="13.5" customHeight="1" spans="1:1">
      <c r="A250" s="21"/>
    </row>
    <row r="251" ht="13.5" customHeight="1" spans="1:1">
      <c r="A251" s="21"/>
    </row>
    <row r="252" ht="13.5" customHeight="1" spans="1:1">
      <c r="A252" s="21"/>
    </row>
    <row r="253" ht="13.5" customHeight="1" spans="1:1">
      <c r="A253" s="21"/>
    </row>
    <row r="254" ht="13.5" customHeight="1" spans="1:1">
      <c r="A254" s="21"/>
    </row>
    <row r="255" ht="13.5" customHeight="1" spans="1:1">
      <c r="A255" s="21"/>
    </row>
    <row r="256" ht="13.5" customHeight="1" spans="1:1">
      <c r="A256" s="21"/>
    </row>
    <row r="257" ht="13.5" customHeight="1" spans="1:1">
      <c r="A257" s="21"/>
    </row>
    <row r="258" ht="13.5" customHeight="1" spans="1:1">
      <c r="A258" s="21"/>
    </row>
    <row r="259" ht="13.5" customHeight="1" spans="1:1">
      <c r="A259" s="21"/>
    </row>
    <row r="260" ht="13.5" customHeight="1" spans="1:1">
      <c r="A260" s="21"/>
    </row>
    <row r="261" ht="13.5" customHeight="1" spans="1:1">
      <c r="A261" s="21"/>
    </row>
    <row r="262" ht="13.5" customHeight="1" spans="1:1">
      <c r="A262" s="21"/>
    </row>
    <row r="263" ht="13.5" customHeight="1" spans="1:1">
      <c r="A263" s="21"/>
    </row>
    <row r="264" ht="13.5" customHeight="1" spans="1:1">
      <c r="A264" s="21"/>
    </row>
    <row r="265" ht="13.5" customHeight="1" spans="1:1">
      <c r="A265" s="21"/>
    </row>
    <row r="266" ht="13.5" customHeight="1" spans="1:1">
      <c r="A266" s="21"/>
    </row>
    <row r="267" ht="13.5" customHeight="1" spans="1:1">
      <c r="A267" s="21"/>
    </row>
    <row r="268" ht="13.5" customHeight="1" spans="1:1">
      <c r="A268" s="21"/>
    </row>
    <row r="269" ht="13.5" customHeight="1" spans="1:1">
      <c r="A269" s="21"/>
    </row>
    <row r="270" ht="13.5" customHeight="1" spans="1:1">
      <c r="A270" s="21"/>
    </row>
    <row r="271" ht="13.5" customHeight="1" spans="1:1">
      <c r="A271" s="21"/>
    </row>
    <row r="272" ht="13.5" customHeight="1" spans="1:1">
      <c r="A272" s="21"/>
    </row>
    <row r="273" ht="13.5" customHeight="1" spans="1:1">
      <c r="A273" s="21"/>
    </row>
    <row r="274" ht="13.5" customHeight="1" spans="1:1">
      <c r="A274" s="21"/>
    </row>
    <row r="275" ht="13.5" customHeight="1" spans="1:1">
      <c r="A275" s="21"/>
    </row>
    <row r="276" ht="13.5" customHeight="1" spans="1:1">
      <c r="A276" s="21"/>
    </row>
    <row r="277" ht="13.5" customHeight="1" spans="1:1">
      <c r="A277" s="21"/>
    </row>
    <row r="278" ht="13.5" customHeight="1" spans="1:1">
      <c r="A278" s="21"/>
    </row>
    <row r="279" ht="13.5" customHeight="1" spans="1:1">
      <c r="A279" s="21"/>
    </row>
    <row r="280" ht="13.5" customHeight="1" spans="1:1">
      <c r="A280" s="21"/>
    </row>
    <row r="281" ht="13.5" customHeight="1" spans="1:1">
      <c r="A281" s="21"/>
    </row>
    <row r="282" ht="13.5" customHeight="1" spans="1:1">
      <c r="A282" s="21"/>
    </row>
    <row r="283" ht="13.5" customHeight="1" spans="1:1">
      <c r="A283" s="21"/>
    </row>
    <row r="284" ht="13.5" customHeight="1" spans="1:1">
      <c r="A284" s="21"/>
    </row>
    <row r="285" ht="13.5" customHeight="1" spans="1:1">
      <c r="A285" s="21"/>
    </row>
    <row r="286" ht="13.5" customHeight="1" spans="1:1">
      <c r="A286" s="21"/>
    </row>
    <row r="287" ht="13.5" customHeight="1" spans="1:1">
      <c r="A287" s="21"/>
    </row>
    <row r="288" ht="13.5" customHeight="1" spans="1:1">
      <c r="A288" s="21"/>
    </row>
    <row r="289" ht="13.5" customHeight="1" spans="1:1">
      <c r="A289" s="21"/>
    </row>
    <row r="290" ht="13.5" customHeight="1" spans="1:1">
      <c r="A290" s="21"/>
    </row>
    <row r="291" ht="13.5" customHeight="1" spans="1:1">
      <c r="A291" s="21"/>
    </row>
    <row r="292" ht="13.5" customHeight="1" spans="1:1">
      <c r="A292" s="21"/>
    </row>
    <row r="293" ht="13.5" customHeight="1" spans="1:1">
      <c r="A293" s="21"/>
    </row>
    <row r="294" ht="13.5" customHeight="1" spans="1:1">
      <c r="A294" s="21"/>
    </row>
    <row r="295" ht="13.5" customHeight="1" spans="1:1">
      <c r="A295" s="21"/>
    </row>
    <row r="296" ht="13.5" customHeight="1" spans="1:1">
      <c r="A296" s="21"/>
    </row>
    <row r="297" ht="13.5" customHeight="1" spans="1:1">
      <c r="A297" s="21"/>
    </row>
    <row r="298" ht="13.5" customHeight="1" spans="1:1">
      <c r="A298" s="21"/>
    </row>
    <row r="299" ht="13.5" customHeight="1" spans="1:1">
      <c r="A299" s="21"/>
    </row>
    <row r="300" ht="13.5" customHeight="1" spans="1:1">
      <c r="A300" s="21"/>
    </row>
    <row r="301" ht="13.5" customHeight="1" spans="1:1">
      <c r="A301" s="21"/>
    </row>
    <row r="302" ht="13.5" customHeight="1" spans="1:1">
      <c r="A302" s="21"/>
    </row>
    <row r="303" ht="13.5" customHeight="1" spans="1:1">
      <c r="A303" s="21"/>
    </row>
    <row r="304" ht="13.5" customHeight="1" spans="1:1">
      <c r="A304" s="21"/>
    </row>
    <row r="305" ht="13.5" customHeight="1" spans="1:1">
      <c r="A305" s="21"/>
    </row>
    <row r="306" ht="13.5" customHeight="1" spans="1:1">
      <c r="A306" s="21"/>
    </row>
    <row r="307" ht="13.5" customHeight="1" spans="1:1">
      <c r="A307" s="21"/>
    </row>
    <row r="308" ht="13.5" customHeight="1" spans="1:1">
      <c r="A308" s="21"/>
    </row>
    <row r="309" ht="13.5" customHeight="1" spans="1:1">
      <c r="A309" s="21"/>
    </row>
    <row r="310" ht="13.5" customHeight="1" spans="1:1">
      <c r="A310" s="21"/>
    </row>
    <row r="311" ht="13.5" customHeight="1" spans="1:1">
      <c r="A311" s="21"/>
    </row>
    <row r="312" ht="13.5" customHeight="1" spans="1:1">
      <c r="A312" s="21"/>
    </row>
    <row r="313" ht="13.5" customHeight="1" spans="1:1">
      <c r="A313" s="21"/>
    </row>
    <row r="314" ht="13.5" customHeight="1" spans="1:1">
      <c r="A314" s="21"/>
    </row>
    <row r="315" ht="13.5" customHeight="1" spans="1:1">
      <c r="A315" s="21"/>
    </row>
    <row r="316" ht="13.5" customHeight="1" spans="1:1">
      <c r="A316" s="21"/>
    </row>
    <row r="317" ht="13.5" customHeight="1" spans="1:1">
      <c r="A317" s="21"/>
    </row>
    <row r="318" ht="13.5" customHeight="1" spans="1:1">
      <c r="A318" s="21"/>
    </row>
    <row r="319" ht="13.5" customHeight="1" spans="1:1">
      <c r="A319" s="21"/>
    </row>
    <row r="320" ht="13.5" customHeight="1" spans="1:1">
      <c r="A320" s="21"/>
    </row>
    <row r="321" ht="13.5" customHeight="1" spans="1:1">
      <c r="A321" s="21"/>
    </row>
    <row r="322" ht="13.5" customHeight="1" spans="1:1">
      <c r="A322" s="21"/>
    </row>
    <row r="323" ht="13.5" customHeight="1" spans="1:1">
      <c r="A323" s="21"/>
    </row>
    <row r="324" ht="13.5" customHeight="1" spans="1:1">
      <c r="A324" s="21"/>
    </row>
    <row r="325" ht="13.5" customHeight="1" spans="1:1">
      <c r="A325" s="21"/>
    </row>
    <row r="326" ht="13.5" customHeight="1" spans="1:1">
      <c r="A326" s="21"/>
    </row>
    <row r="327" ht="13.5" customHeight="1" spans="1:1">
      <c r="A327" s="21"/>
    </row>
    <row r="328" ht="13.5" customHeight="1" spans="1:1">
      <c r="A328" s="21"/>
    </row>
    <row r="329" ht="13.5" customHeight="1" spans="1:1">
      <c r="A329" s="21"/>
    </row>
    <row r="330" ht="13.5" customHeight="1" spans="1:1">
      <c r="A330" s="21"/>
    </row>
    <row r="331" ht="13.5" customHeight="1" spans="1:1">
      <c r="A331" s="21"/>
    </row>
    <row r="332" ht="13.5" customHeight="1" spans="1:1">
      <c r="A332" s="21"/>
    </row>
    <row r="333" ht="13.5" customHeight="1" spans="1:1">
      <c r="A333" s="21"/>
    </row>
    <row r="334" ht="13.5" customHeight="1" spans="1:1">
      <c r="A334" s="21"/>
    </row>
    <row r="335" ht="13.5" customHeight="1" spans="1:1">
      <c r="A335" s="21"/>
    </row>
    <row r="336" ht="13.5" customHeight="1" spans="1:1">
      <c r="A336" s="21"/>
    </row>
    <row r="337" ht="13.5" customHeight="1" spans="1:1">
      <c r="A337" s="21"/>
    </row>
    <row r="338" ht="13.5" customHeight="1" spans="1:1">
      <c r="A338" s="21"/>
    </row>
    <row r="339" ht="13.5" customHeight="1" spans="1:1">
      <c r="A339" s="21"/>
    </row>
    <row r="340" ht="13.5" customHeight="1" spans="1:1">
      <c r="A340" s="21"/>
    </row>
    <row r="341" ht="13.5" customHeight="1" spans="1:1">
      <c r="A341" s="21"/>
    </row>
    <row r="342" ht="13.5" customHeight="1" spans="1:1">
      <c r="A342" s="21"/>
    </row>
    <row r="343" ht="13.5" customHeight="1" spans="1:1">
      <c r="A343" s="21"/>
    </row>
    <row r="344" ht="13.5" customHeight="1" spans="1:1">
      <c r="A344" s="21"/>
    </row>
    <row r="345" ht="13.5" customHeight="1" spans="1:1">
      <c r="A345" s="21"/>
    </row>
    <row r="346" ht="13.5" customHeight="1" spans="1:1">
      <c r="A346" s="21"/>
    </row>
    <row r="347" ht="13.5" customHeight="1" spans="1:1">
      <c r="A347" s="21"/>
    </row>
    <row r="348" ht="13.5" customHeight="1" spans="1:1">
      <c r="A348" s="21"/>
    </row>
    <row r="349" ht="13.5" customHeight="1" spans="1:1">
      <c r="A349" s="21"/>
    </row>
    <row r="350" ht="13.5" customHeight="1" spans="1:1">
      <c r="A350" s="21"/>
    </row>
    <row r="351" ht="13.5" customHeight="1" spans="1:1">
      <c r="A351" s="21"/>
    </row>
    <row r="352" ht="13.5" customHeight="1" spans="1:1">
      <c r="A352" s="21"/>
    </row>
    <row r="353" ht="13.5" customHeight="1" spans="1:1">
      <c r="A353" s="21"/>
    </row>
    <row r="354" ht="13.5" customHeight="1" spans="1:1">
      <c r="A354" s="21"/>
    </row>
    <row r="355" ht="13.5" customHeight="1" spans="1:1">
      <c r="A355" s="21"/>
    </row>
    <row r="356" ht="13.5" customHeight="1" spans="1:1">
      <c r="A356" s="21"/>
    </row>
    <row r="357" ht="13.5" customHeight="1" spans="1:1">
      <c r="A357" s="21"/>
    </row>
    <row r="358" ht="13.5" customHeight="1" spans="1:1">
      <c r="A358" s="21"/>
    </row>
    <row r="359" ht="13.5" customHeight="1" spans="1:1">
      <c r="A359" s="21"/>
    </row>
    <row r="360" ht="13.5" customHeight="1" spans="1:1">
      <c r="A360" s="21"/>
    </row>
    <row r="361" ht="13.5" customHeight="1" spans="1:1">
      <c r="A361" s="21"/>
    </row>
    <row r="362" ht="13.5" customHeight="1" spans="1:1">
      <c r="A362" s="21"/>
    </row>
    <row r="363" ht="13.5" customHeight="1" spans="1:1">
      <c r="A363" s="21"/>
    </row>
    <row r="364" ht="13.5" customHeight="1" spans="1:1">
      <c r="A364" s="21"/>
    </row>
    <row r="365" ht="13.5" customHeight="1" spans="1:1">
      <c r="A365" s="21"/>
    </row>
    <row r="366" ht="13.5" customHeight="1" spans="1:1">
      <c r="A366" s="21"/>
    </row>
    <row r="367" ht="13.5" customHeight="1" spans="1:1">
      <c r="A367" s="21"/>
    </row>
    <row r="368" ht="13.5" customHeight="1" spans="1:1">
      <c r="A368" s="21"/>
    </row>
    <row r="369" ht="13.5" customHeight="1" spans="1:1">
      <c r="A369" s="21"/>
    </row>
    <row r="370" ht="13.5" customHeight="1" spans="1:1">
      <c r="A370" s="21"/>
    </row>
    <row r="371" ht="13.5" customHeight="1" spans="1:1">
      <c r="A371" s="21"/>
    </row>
    <row r="372" ht="13.5" customHeight="1" spans="1:1">
      <c r="A372" s="21"/>
    </row>
    <row r="373" ht="13.5" customHeight="1" spans="1:1">
      <c r="A373" s="21"/>
    </row>
    <row r="374" ht="13.5" customHeight="1" spans="1:1">
      <c r="A374" s="21"/>
    </row>
    <row r="375" ht="13.5" customHeight="1" spans="1:1">
      <c r="A375" s="21"/>
    </row>
    <row r="376" ht="13.5" customHeight="1" spans="1:1">
      <c r="A376" s="21"/>
    </row>
    <row r="377" ht="13.5" customHeight="1" spans="1:1">
      <c r="A377" s="21"/>
    </row>
    <row r="378" ht="13.5" customHeight="1" spans="1:1">
      <c r="A378" s="21"/>
    </row>
    <row r="379" ht="13.5" customHeight="1" spans="1:1">
      <c r="A379" s="21"/>
    </row>
    <row r="380" ht="13.5" customHeight="1" spans="1:1">
      <c r="A380" s="21"/>
    </row>
    <row r="381" ht="13.5" customHeight="1" spans="1:1">
      <c r="A381" s="21"/>
    </row>
    <row r="382" ht="13.5" customHeight="1" spans="1:1">
      <c r="A382" s="21"/>
    </row>
    <row r="383" ht="13.5" customHeight="1" spans="1:1">
      <c r="A383" s="21"/>
    </row>
    <row r="384" ht="13.5" customHeight="1" spans="1:1">
      <c r="A384" s="21"/>
    </row>
    <row r="385" ht="13.5" customHeight="1" spans="1:1">
      <c r="A385" s="21"/>
    </row>
    <row r="386" ht="13.5" customHeight="1" spans="1:1">
      <c r="A386" s="21"/>
    </row>
    <row r="387" ht="13.5" customHeight="1" spans="1:1">
      <c r="A387" s="21"/>
    </row>
    <row r="388" ht="13.5" customHeight="1" spans="1:1">
      <c r="A388" s="21"/>
    </row>
    <row r="389" ht="13.5" customHeight="1" spans="1:1">
      <c r="A389" s="21"/>
    </row>
    <row r="390" ht="13.5" customHeight="1" spans="1:1">
      <c r="A390" s="21"/>
    </row>
    <row r="391" ht="13.5" customHeight="1" spans="1:1">
      <c r="A391" s="21"/>
    </row>
    <row r="392" ht="13.5" customHeight="1" spans="1:1">
      <c r="A392" s="21"/>
    </row>
    <row r="393" ht="13.5" customHeight="1" spans="1:1">
      <c r="A393" s="21"/>
    </row>
    <row r="394" ht="13.5" customHeight="1" spans="1:1">
      <c r="A394" s="21"/>
    </row>
    <row r="395" ht="13.5" customHeight="1" spans="1:1">
      <c r="A395" s="21"/>
    </row>
    <row r="396" ht="13.5" customHeight="1" spans="1:1">
      <c r="A396" s="21"/>
    </row>
    <row r="397" ht="13.5" customHeight="1" spans="1:1">
      <c r="A397" s="21"/>
    </row>
    <row r="398" ht="13.5" customHeight="1" spans="1:1">
      <c r="A398" s="21"/>
    </row>
    <row r="399" ht="13.5" customHeight="1" spans="1:1">
      <c r="A399" s="21"/>
    </row>
    <row r="400" ht="13.5" customHeight="1" spans="1:1">
      <c r="A400" s="21"/>
    </row>
    <row r="401" ht="13.5" customHeight="1" spans="1:1">
      <c r="A401" s="21"/>
    </row>
    <row r="402" ht="13.5" customHeight="1" spans="1:1">
      <c r="A402" s="21"/>
    </row>
    <row r="403" ht="13.5" customHeight="1" spans="1:1">
      <c r="A403" s="21"/>
    </row>
    <row r="404" ht="13.5" customHeight="1" spans="1:1">
      <c r="A404" s="21"/>
    </row>
    <row r="405" ht="13.5" customHeight="1" spans="1:1">
      <c r="A405" s="21"/>
    </row>
    <row r="406" ht="13.5" customHeight="1" spans="1:1">
      <c r="A406" s="21"/>
    </row>
    <row r="407" ht="13.5" customHeight="1" spans="1:1">
      <c r="A407" s="21"/>
    </row>
    <row r="408" ht="13.5" customHeight="1" spans="1:1">
      <c r="A408" s="21"/>
    </row>
    <row r="409" ht="13.5" customHeight="1" spans="1:1">
      <c r="A409" s="21"/>
    </row>
    <row r="410" ht="13.5" customHeight="1" spans="1:1">
      <c r="A410" s="21"/>
    </row>
    <row r="411" ht="13.5" customHeight="1" spans="1:1">
      <c r="A411" s="21"/>
    </row>
    <row r="412" ht="13.5" customHeight="1" spans="1:1">
      <c r="A412" s="21"/>
    </row>
    <row r="413" ht="13.5" customHeight="1" spans="1:1">
      <c r="A413" s="21"/>
    </row>
    <row r="414" ht="13.5" customHeight="1" spans="1:1">
      <c r="A414" s="21"/>
    </row>
    <row r="415" ht="13.5" customHeight="1" spans="1:1">
      <c r="A415" s="21"/>
    </row>
    <row r="416" ht="13.5" customHeight="1" spans="1:1">
      <c r="A416" s="21"/>
    </row>
    <row r="417" ht="13.5" customHeight="1" spans="1:1">
      <c r="A417" s="21"/>
    </row>
    <row r="418" ht="13.5" customHeight="1" spans="1:1">
      <c r="A418" s="21"/>
    </row>
    <row r="419" ht="13.5" customHeight="1" spans="1:1">
      <c r="A419" s="21"/>
    </row>
    <row r="420" ht="13.5" customHeight="1" spans="1:1">
      <c r="A420" s="21"/>
    </row>
    <row r="421" ht="13.5" customHeight="1" spans="1:1">
      <c r="A421" s="21"/>
    </row>
    <row r="422" ht="13.5" customHeight="1" spans="1:1">
      <c r="A422" s="21"/>
    </row>
    <row r="423" ht="13.5" customHeight="1" spans="1:1">
      <c r="A423" s="21"/>
    </row>
    <row r="424" ht="13.5" customHeight="1" spans="1:1">
      <c r="A424" s="21"/>
    </row>
    <row r="425" ht="13.5" customHeight="1" spans="1:1">
      <c r="A425" s="21"/>
    </row>
    <row r="426" ht="13.5" customHeight="1" spans="1:1">
      <c r="A426" s="21"/>
    </row>
    <row r="427" ht="13.5" customHeight="1" spans="1:1">
      <c r="A427" s="21"/>
    </row>
    <row r="428" ht="13.5" customHeight="1" spans="1:1">
      <c r="A428" s="21"/>
    </row>
    <row r="429" ht="13.5" customHeight="1" spans="1:1">
      <c r="A429" s="21"/>
    </row>
    <row r="430" ht="13.5" customHeight="1" spans="1:1">
      <c r="A430" s="21"/>
    </row>
    <row r="431" ht="13.5" customHeight="1" spans="1:1">
      <c r="A431" s="21"/>
    </row>
    <row r="432" ht="13.5" customHeight="1" spans="1:1">
      <c r="A432" s="21"/>
    </row>
    <row r="433" ht="13.5" customHeight="1" spans="1:1">
      <c r="A433" s="21"/>
    </row>
    <row r="434" ht="13.5" customHeight="1" spans="1:1">
      <c r="A434" s="21"/>
    </row>
    <row r="435" ht="13.5" customHeight="1" spans="1:1">
      <c r="A435" s="21"/>
    </row>
    <row r="436" ht="13.5" customHeight="1" spans="1:1">
      <c r="A436" s="21"/>
    </row>
    <row r="437" ht="13.5" customHeight="1" spans="1:1">
      <c r="A437" s="21"/>
    </row>
    <row r="438" ht="13.5" customHeight="1" spans="1:1">
      <c r="A438" s="21"/>
    </row>
    <row r="439" ht="13.5" customHeight="1" spans="1:1">
      <c r="A439" s="21"/>
    </row>
    <row r="440" ht="13.5" customHeight="1" spans="1:1">
      <c r="A440" s="21"/>
    </row>
    <row r="441" ht="13.5" customHeight="1" spans="1:1">
      <c r="A441" s="21"/>
    </row>
    <row r="442" ht="13.5" customHeight="1" spans="1:1">
      <c r="A442" s="21"/>
    </row>
    <row r="443" ht="13.5" customHeight="1" spans="1:1">
      <c r="A443" s="21"/>
    </row>
    <row r="444" ht="13.5" customHeight="1" spans="1:1">
      <c r="A444" s="21"/>
    </row>
    <row r="445" ht="13.5" customHeight="1" spans="1:1">
      <c r="A445" s="21"/>
    </row>
    <row r="446" ht="13.5" customHeight="1" spans="1:1">
      <c r="A446" s="21"/>
    </row>
    <row r="447" ht="13.5" customHeight="1" spans="1:1">
      <c r="A447" s="21"/>
    </row>
    <row r="448" ht="13.5" customHeight="1" spans="1:1">
      <c r="A448" s="21"/>
    </row>
    <row r="449" ht="13.5" customHeight="1" spans="1:1">
      <c r="A449" s="21"/>
    </row>
    <row r="450" ht="13.5" customHeight="1" spans="1:1">
      <c r="A450" s="21"/>
    </row>
    <row r="451" ht="13.5" customHeight="1" spans="1:1">
      <c r="A451" s="21"/>
    </row>
    <row r="452" ht="13.5" customHeight="1" spans="1:1">
      <c r="A452" s="21"/>
    </row>
    <row r="453" ht="13.5" customHeight="1" spans="1:1">
      <c r="A453" s="21"/>
    </row>
    <row r="454" ht="13.5" customHeight="1" spans="1:1">
      <c r="A454" s="21"/>
    </row>
    <row r="455" ht="13.5" customHeight="1" spans="1:1">
      <c r="A455" s="21"/>
    </row>
    <row r="456" ht="13.5" customHeight="1" spans="1:1">
      <c r="A456" s="21"/>
    </row>
    <row r="457" ht="13.5" customHeight="1" spans="1:1">
      <c r="A457" s="21"/>
    </row>
    <row r="458" ht="13.5" customHeight="1" spans="1:1">
      <c r="A458" s="21"/>
    </row>
    <row r="459" ht="13.5" customHeight="1" spans="1:1">
      <c r="A459" s="21"/>
    </row>
    <row r="460" ht="13.5" customHeight="1" spans="1:1">
      <c r="A460" s="21"/>
    </row>
    <row r="461" ht="13.5" customHeight="1" spans="1:1">
      <c r="A461" s="21"/>
    </row>
    <row r="462" ht="13.5" customHeight="1" spans="1:1">
      <c r="A462" s="21"/>
    </row>
    <row r="463" ht="13.5" customHeight="1" spans="1:1">
      <c r="A463" s="21"/>
    </row>
    <row r="464" ht="13.5" customHeight="1" spans="1:1">
      <c r="A464" s="21"/>
    </row>
    <row r="465" ht="13.5" customHeight="1" spans="1:1">
      <c r="A465" s="21"/>
    </row>
    <row r="466" ht="13.5" customHeight="1" spans="1:1">
      <c r="A466" s="21"/>
    </row>
    <row r="467" ht="13.5" customHeight="1" spans="1:1">
      <c r="A467" s="21"/>
    </row>
    <row r="468" ht="13.5" customHeight="1" spans="1:1">
      <c r="A468" s="21"/>
    </row>
    <row r="469" ht="13.5" customHeight="1" spans="1:1">
      <c r="A469" s="21"/>
    </row>
    <row r="470" ht="13.5" customHeight="1" spans="1:1">
      <c r="A470" s="21"/>
    </row>
    <row r="471" ht="13.5" customHeight="1" spans="1:1">
      <c r="A471" s="21"/>
    </row>
    <row r="472" ht="13.5" customHeight="1" spans="1:1">
      <c r="A472" s="21"/>
    </row>
    <row r="473" ht="13.5" customHeight="1" spans="1:1">
      <c r="A473" s="21"/>
    </row>
    <row r="474" ht="13.5" customHeight="1" spans="1:1">
      <c r="A474" s="21"/>
    </row>
    <row r="475" ht="13.5" customHeight="1" spans="1:1">
      <c r="A475" s="21"/>
    </row>
    <row r="476" ht="13.5" customHeight="1" spans="1:1">
      <c r="A476" s="21"/>
    </row>
    <row r="477" ht="13.5" customHeight="1" spans="1:1">
      <c r="A477" s="21"/>
    </row>
    <row r="478" ht="13.5" customHeight="1" spans="1:1">
      <c r="A478" s="21"/>
    </row>
    <row r="479" ht="13.5" customHeight="1" spans="1:1">
      <c r="A479" s="21"/>
    </row>
    <row r="480" ht="13.5" customHeight="1" spans="1:1">
      <c r="A480" s="21"/>
    </row>
    <row r="481" ht="13.5" customHeight="1" spans="1:1">
      <c r="A481" s="21"/>
    </row>
    <row r="482" ht="13.5" customHeight="1" spans="1:1">
      <c r="A482" s="21"/>
    </row>
    <row r="483" ht="13.5" customHeight="1" spans="1:1">
      <c r="A483" s="21"/>
    </row>
    <row r="484" ht="13.5" customHeight="1" spans="1:1">
      <c r="A484" s="21"/>
    </row>
    <row r="485" ht="13.5" customHeight="1" spans="1:1">
      <c r="A485" s="21"/>
    </row>
    <row r="486" ht="13.5" customHeight="1" spans="1:1">
      <c r="A486" s="21"/>
    </row>
    <row r="487" ht="13.5" customHeight="1" spans="1:1">
      <c r="A487" s="21"/>
    </row>
    <row r="488" ht="13.5" customHeight="1" spans="1:1">
      <c r="A488" s="21"/>
    </row>
    <row r="489" ht="13.5" customHeight="1" spans="1:1">
      <c r="A489" s="21"/>
    </row>
    <row r="490" ht="13.5" customHeight="1" spans="1:1">
      <c r="A490" s="21"/>
    </row>
    <row r="491" ht="13.5" customHeight="1" spans="1:1">
      <c r="A491" s="21"/>
    </row>
    <row r="492" ht="13.5" customHeight="1" spans="1:1">
      <c r="A492" s="21"/>
    </row>
    <row r="493" ht="13.5" customHeight="1" spans="1:1">
      <c r="A493" s="21"/>
    </row>
    <row r="494" ht="13.5" customHeight="1" spans="1:1">
      <c r="A494" s="21"/>
    </row>
    <row r="495" ht="13.5" customHeight="1" spans="1:1">
      <c r="A495" s="21"/>
    </row>
    <row r="496" ht="13.5" customHeight="1" spans="1:1">
      <c r="A496" s="21"/>
    </row>
    <row r="497" ht="13.5" customHeight="1" spans="1:1">
      <c r="A497" s="21"/>
    </row>
    <row r="498" ht="13.5" customHeight="1" spans="1:1">
      <c r="A498" s="21"/>
    </row>
    <row r="499" ht="13.5" customHeight="1" spans="1:1">
      <c r="A499" s="21"/>
    </row>
    <row r="500" ht="13.5" customHeight="1" spans="1:1">
      <c r="A500" s="21"/>
    </row>
    <row r="501" ht="13.5" customHeight="1" spans="1:1">
      <c r="A501" s="21"/>
    </row>
    <row r="502" ht="13.5" customHeight="1" spans="1:1">
      <c r="A502" s="21"/>
    </row>
    <row r="503" ht="13.5" customHeight="1" spans="1:1">
      <c r="A503" s="21"/>
    </row>
    <row r="504" ht="13.5" customHeight="1" spans="1:1">
      <c r="A504" s="21"/>
    </row>
    <row r="505" ht="13.5" customHeight="1" spans="1:1">
      <c r="A505" s="21"/>
    </row>
    <row r="506" ht="13.5" customHeight="1" spans="1:1">
      <c r="A506" s="21"/>
    </row>
    <row r="507" ht="13.5" customHeight="1" spans="1:1">
      <c r="A507" s="21"/>
    </row>
    <row r="508" ht="13.5" customHeight="1" spans="1:1">
      <c r="A508" s="21"/>
    </row>
    <row r="509" ht="13.5" customHeight="1" spans="1:1">
      <c r="A509" s="21"/>
    </row>
    <row r="510" ht="13.5" customHeight="1" spans="1:1">
      <c r="A510" s="21"/>
    </row>
    <row r="511" ht="13.5" customHeight="1" spans="1:1">
      <c r="A511" s="21"/>
    </row>
    <row r="512" ht="13.5" customHeight="1" spans="1:1">
      <c r="A512" s="21"/>
    </row>
    <row r="513" ht="13.5" customHeight="1" spans="1:1">
      <c r="A513" s="21"/>
    </row>
    <row r="514" ht="13.5" customHeight="1" spans="1:1">
      <c r="A514" s="21"/>
    </row>
    <row r="515" ht="13.5" customHeight="1" spans="1:1">
      <c r="A515" s="21"/>
    </row>
    <row r="516" ht="13.5" customHeight="1" spans="1:1">
      <c r="A516" s="21"/>
    </row>
    <row r="517" ht="13.5" customHeight="1" spans="1:1">
      <c r="A517" s="21"/>
    </row>
    <row r="518" ht="13.5" customHeight="1" spans="1:1">
      <c r="A518" s="21"/>
    </row>
    <row r="519" ht="13.5" customHeight="1" spans="1:1">
      <c r="A519" s="21"/>
    </row>
    <row r="520" ht="13.5" customHeight="1" spans="1:1">
      <c r="A520" s="21"/>
    </row>
    <row r="521" ht="13.5" customHeight="1" spans="1:1">
      <c r="A521" s="21"/>
    </row>
    <row r="522" ht="13.5" customHeight="1" spans="1:1">
      <c r="A522" s="21"/>
    </row>
    <row r="523" ht="13.5" customHeight="1" spans="1:1">
      <c r="A523" s="21"/>
    </row>
    <row r="524" ht="13.5" customHeight="1" spans="1:1">
      <c r="A524" s="21"/>
    </row>
    <row r="525" ht="13.5" customHeight="1" spans="1:1">
      <c r="A525" s="21"/>
    </row>
    <row r="526" ht="13.5" customHeight="1" spans="1:1">
      <c r="A526" s="21"/>
    </row>
    <row r="527" ht="13.5" customHeight="1" spans="1:1">
      <c r="A527" s="21"/>
    </row>
    <row r="528" ht="13.5" customHeight="1" spans="1:1">
      <c r="A528" s="21"/>
    </row>
    <row r="529" ht="13.5" customHeight="1" spans="1:1">
      <c r="A529" s="21"/>
    </row>
    <row r="530" ht="13.5" customHeight="1" spans="1:1">
      <c r="A530" s="21"/>
    </row>
    <row r="531" ht="13.5" customHeight="1" spans="1:1">
      <c r="A531" s="21"/>
    </row>
    <row r="532" ht="13.5" customHeight="1" spans="1:1">
      <c r="A532" s="21"/>
    </row>
    <row r="533" ht="13.5" customHeight="1" spans="1:1">
      <c r="A533" s="21"/>
    </row>
    <row r="534" ht="13.5" customHeight="1" spans="1:1">
      <c r="A534" s="21"/>
    </row>
    <row r="535" ht="13.5" customHeight="1" spans="1:1">
      <c r="A535" s="21"/>
    </row>
    <row r="536" ht="13.5" customHeight="1" spans="1:1">
      <c r="A536" s="21"/>
    </row>
    <row r="537" ht="13.5" customHeight="1" spans="1:1">
      <c r="A537" s="21"/>
    </row>
    <row r="538" ht="13.5" customHeight="1" spans="1:1">
      <c r="A538" s="21"/>
    </row>
    <row r="539" ht="13.5" customHeight="1" spans="1:1">
      <c r="A539" s="21"/>
    </row>
    <row r="540" ht="13.5" customHeight="1" spans="1:1">
      <c r="A540" s="21"/>
    </row>
    <row r="541" ht="13.5" customHeight="1" spans="1:1">
      <c r="A541" s="21"/>
    </row>
    <row r="542" ht="13.5" customHeight="1" spans="1:1">
      <c r="A542" s="21"/>
    </row>
    <row r="543" ht="13.5" customHeight="1" spans="1:1">
      <c r="A543" s="21"/>
    </row>
    <row r="544" ht="13.5" customHeight="1" spans="1:1">
      <c r="A544" s="21"/>
    </row>
    <row r="545" ht="13.5" customHeight="1" spans="1:1">
      <c r="A545" s="21"/>
    </row>
    <row r="546" ht="13.5" customHeight="1" spans="1:1">
      <c r="A546" s="21"/>
    </row>
    <row r="547" ht="13.5" customHeight="1" spans="1:1">
      <c r="A547" s="21"/>
    </row>
    <row r="548" ht="13.5" customHeight="1" spans="1:1">
      <c r="A548" s="21"/>
    </row>
    <row r="549" ht="13.5" customHeight="1" spans="1:1">
      <c r="A549" s="21"/>
    </row>
    <row r="550" ht="13.5" customHeight="1" spans="1:1">
      <c r="A550" s="21"/>
    </row>
    <row r="551" ht="13.5" customHeight="1" spans="1:1">
      <c r="A551" s="21"/>
    </row>
    <row r="552" ht="13.5" customHeight="1" spans="1:1">
      <c r="A552" s="21"/>
    </row>
    <row r="553" ht="13.5" customHeight="1" spans="1:1">
      <c r="A553" s="21"/>
    </row>
    <row r="554" ht="13.5" customHeight="1" spans="1:1">
      <c r="A554" s="21"/>
    </row>
    <row r="555" ht="13.5" customHeight="1" spans="1:1">
      <c r="A555" s="21"/>
    </row>
    <row r="556" ht="13.5" customHeight="1" spans="1:1">
      <c r="A556" s="21"/>
    </row>
    <row r="557" ht="13.5" customHeight="1" spans="1:1">
      <c r="A557" s="21"/>
    </row>
    <row r="558" ht="13.5" customHeight="1" spans="1:1">
      <c r="A558" s="21"/>
    </row>
    <row r="559" ht="13.5" customHeight="1" spans="1:1">
      <c r="A559" s="21"/>
    </row>
    <row r="560" ht="13.5" customHeight="1" spans="1:1">
      <c r="A560" s="21"/>
    </row>
    <row r="561" ht="13.5" customHeight="1" spans="1:1">
      <c r="A561" s="21"/>
    </row>
    <row r="562" ht="13.5" customHeight="1" spans="1:1">
      <c r="A562" s="21"/>
    </row>
    <row r="563" ht="13.5" customHeight="1" spans="1:1">
      <c r="A563" s="21"/>
    </row>
    <row r="564" ht="13.5" customHeight="1" spans="1:1">
      <c r="A564" s="21"/>
    </row>
    <row r="565" ht="13.5" customHeight="1" spans="1:1">
      <c r="A565" s="21"/>
    </row>
    <row r="566" ht="13.5" customHeight="1" spans="1:1">
      <c r="A566" s="21"/>
    </row>
    <row r="567" ht="13.5" customHeight="1" spans="1:1">
      <c r="A567" s="21"/>
    </row>
    <row r="568" ht="13.5" customHeight="1" spans="1:1">
      <c r="A568" s="21"/>
    </row>
    <row r="569" ht="13.5" customHeight="1" spans="1:1">
      <c r="A569" s="21"/>
    </row>
    <row r="570" ht="13.5" customHeight="1" spans="1:1">
      <c r="A570" s="21"/>
    </row>
    <row r="571" ht="13.5" customHeight="1" spans="1:1">
      <c r="A571" s="21"/>
    </row>
    <row r="572" ht="13.5" customHeight="1" spans="1:1">
      <c r="A572" s="21"/>
    </row>
    <row r="573" ht="13.5" customHeight="1" spans="1:1">
      <c r="A573" s="21"/>
    </row>
    <row r="574" ht="13.5" customHeight="1" spans="1:1">
      <c r="A574" s="21"/>
    </row>
    <row r="575" ht="13.5" customHeight="1" spans="1:1">
      <c r="A575" s="21"/>
    </row>
    <row r="576" ht="13.5" customHeight="1" spans="1:1">
      <c r="A576" s="21"/>
    </row>
    <row r="577" ht="13.5" customHeight="1" spans="1:1">
      <c r="A577" s="21"/>
    </row>
    <row r="578" ht="13.5" customHeight="1" spans="1:1">
      <c r="A578" s="21"/>
    </row>
    <row r="579" ht="13.5" customHeight="1" spans="1:1">
      <c r="A579" s="21"/>
    </row>
    <row r="580" ht="13.5" customHeight="1" spans="1:1">
      <c r="A580" s="21"/>
    </row>
    <row r="581" ht="13.5" customHeight="1" spans="1:1">
      <c r="A581" s="21"/>
    </row>
    <row r="582" ht="13.5" customHeight="1" spans="1:1">
      <c r="A582" s="21"/>
    </row>
    <row r="583" ht="13.5" customHeight="1" spans="1:1">
      <c r="A583" s="21"/>
    </row>
    <row r="584" ht="13.5" customHeight="1" spans="1:1">
      <c r="A584" s="21"/>
    </row>
    <row r="585" ht="13.5" customHeight="1" spans="1:1">
      <c r="A585" s="21"/>
    </row>
    <row r="586" ht="13.5" customHeight="1" spans="1:1">
      <c r="A586" s="21"/>
    </row>
    <row r="587" ht="13.5" customHeight="1" spans="1:1">
      <c r="A587" s="21"/>
    </row>
    <row r="588" ht="13.5" customHeight="1" spans="1:1">
      <c r="A588" s="21"/>
    </row>
    <row r="589" ht="13.5" customHeight="1" spans="1:1">
      <c r="A589" s="21"/>
    </row>
    <row r="590" ht="13.5" customHeight="1" spans="1:1">
      <c r="A590" s="21"/>
    </row>
    <row r="591" ht="13.5" customHeight="1" spans="1:1">
      <c r="A591" s="21"/>
    </row>
    <row r="592" ht="13.5" customHeight="1" spans="1:1">
      <c r="A592" s="21"/>
    </row>
    <row r="593" ht="13.5" customHeight="1" spans="1:1">
      <c r="A593" s="21"/>
    </row>
    <row r="594" ht="13.5" customHeight="1" spans="1:1">
      <c r="A594" s="21"/>
    </row>
    <row r="595" ht="13.5" customHeight="1" spans="1:1">
      <c r="A595" s="21"/>
    </row>
    <row r="596" ht="13.5" customHeight="1" spans="1:1">
      <c r="A596" s="21"/>
    </row>
    <row r="597" ht="13.5" customHeight="1" spans="1:1">
      <c r="A597" s="21"/>
    </row>
    <row r="598" ht="13.5" customHeight="1" spans="1:1">
      <c r="A598" s="21"/>
    </row>
    <row r="599" ht="13.5" customHeight="1" spans="1:1">
      <c r="A599" s="21"/>
    </row>
    <row r="600" ht="13.5" customHeight="1" spans="1:1">
      <c r="A600" s="21"/>
    </row>
    <row r="601" ht="13.5" customHeight="1" spans="1:1">
      <c r="A601" s="21"/>
    </row>
    <row r="602" ht="13.5" customHeight="1" spans="1:1">
      <c r="A602" s="21"/>
    </row>
    <row r="603" ht="13.5" customHeight="1" spans="1:1">
      <c r="A603" s="21"/>
    </row>
    <row r="604" ht="13.5" customHeight="1" spans="1:1">
      <c r="A604" s="21"/>
    </row>
    <row r="605" ht="13.5" customHeight="1" spans="1:1">
      <c r="A605" s="21"/>
    </row>
    <row r="606" ht="13.5" customHeight="1" spans="1:1">
      <c r="A606" s="21"/>
    </row>
    <row r="607" ht="13.5" customHeight="1" spans="1:1">
      <c r="A607" s="21"/>
    </row>
    <row r="608" ht="13.5" customHeight="1" spans="1:1">
      <c r="A608" s="21"/>
    </row>
    <row r="609" ht="13.5" customHeight="1" spans="1:1">
      <c r="A609" s="21"/>
    </row>
    <row r="610" ht="13.5" customHeight="1" spans="1:1">
      <c r="A610" s="21"/>
    </row>
    <row r="611" ht="13.5" customHeight="1" spans="1:1">
      <c r="A611" s="21"/>
    </row>
    <row r="612" ht="13.5" customHeight="1" spans="1:1">
      <c r="A612" s="21"/>
    </row>
    <row r="613" ht="13.5" customHeight="1" spans="1:1">
      <c r="A613" s="21"/>
    </row>
    <row r="614" ht="13.5" customHeight="1" spans="1:1">
      <c r="A614" s="21"/>
    </row>
    <row r="615" ht="13.5" customHeight="1" spans="1:1">
      <c r="A615" s="21"/>
    </row>
    <row r="616" ht="13.5" customHeight="1" spans="1:1">
      <c r="A616" s="21"/>
    </row>
    <row r="617" ht="13.5" customHeight="1" spans="1:1">
      <c r="A617" s="21"/>
    </row>
    <row r="618" ht="13.5" customHeight="1" spans="1:1">
      <c r="A618" s="21"/>
    </row>
    <row r="619" ht="13.5" customHeight="1" spans="1:1">
      <c r="A619" s="21"/>
    </row>
    <row r="620" ht="13.5" customHeight="1" spans="1:1">
      <c r="A620" s="21"/>
    </row>
    <row r="621" ht="13.5" customHeight="1" spans="1:1">
      <c r="A621" s="21"/>
    </row>
    <row r="622" ht="13.5" customHeight="1" spans="1:1">
      <c r="A622" s="21"/>
    </row>
    <row r="623" ht="13.5" customHeight="1" spans="1:1">
      <c r="A623" s="21"/>
    </row>
    <row r="624" ht="13.5" customHeight="1" spans="1:1">
      <c r="A624" s="21"/>
    </row>
    <row r="625" ht="13.5" customHeight="1" spans="1:1">
      <c r="A625" s="21"/>
    </row>
    <row r="626" ht="13.5" customHeight="1" spans="1:1">
      <c r="A626" s="21"/>
    </row>
    <row r="627" ht="13.5" customHeight="1" spans="1:1">
      <c r="A627" s="21"/>
    </row>
    <row r="628" ht="13.5" customHeight="1" spans="1:1">
      <c r="A628" s="21"/>
    </row>
    <row r="629" ht="13.5" customHeight="1" spans="1:1">
      <c r="A629" s="21"/>
    </row>
    <row r="630" ht="13.5" customHeight="1" spans="1:1">
      <c r="A630" s="21"/>
    </row>
    <row r="631" ht="13.5" customHeight="1" spans="1:1">
      <c r="A631" s="21"/>
    </row>
    <row r="632" ht="13.5" customHeight="1" spans="1:1">
      <c r="A632" s="21"/>
    </row>
    <row r="633" ht="13.5" customHeight="1" spans="1:1">
      <c r="A633" s="21"/>
    </row>
    <row r="634" ht="13.5" customHeight="1" spans="1:1">
      <c r="A634" s="21"/>
    </row>
    <row r="635" ht="13.5" customHeight="1" spans="1:1">
      <c r="A635" s="21"/>
    </row>
    <row r="636" ht="13.5" customHeight="1" spans="1:1">
      <c r="A636" s="21"/>
    </row>
    <row r="637" ht="13.5" customHeight="1" spans="1:1">
      <c r="A637" s="21"/>
    </row>
    <row r="638" ht="13.5" customHeight="1" spans="1:1">
      <c r="A638" s="21"/>
    </row>
    <row r="639" ht="13.5" customHeight="1" spans="1:1">
      <c r="A639" s="21"/>
    </row>
    <row r="640" ht="13.5" customHeight="1" spans="1:1">
      <c r="A640" s="21"/>
    </row>
    <row r="641" ht="13.5" customHeight="1" spans="1:1">
      <c r="A641" s="21"/>
    </row>
    <row r="642" ht="13.5" customHeight="1" spans="1:1">
      <c r="A642" s="21"/>
    </row>
    <row r="643" ht="13.5" customHeight="1" spans="1:1">
      <c r="A643" s="21"/>
    </row>
    <row r="644" ht="13.5" customHeight="1" spans="1:1">
      <c r="A644" s="21"/>
    </row>
    <row r="645" ht="13.5" customHeight="1" spans="1:1">
      <c r="A645" s="21"/>
    </row>
    <row r="646" ht="13.5" customHeight="1" spans="1:1">
      <c r="A646" s="21"/>
    </row>
    <row r="647" ht="13.5" customHeight="1" spans="1:1">
      <c r="A647" s="21"/>
    </row>
    <row r="648" ht="13.5" customHeight="1" spans="1:1">
      <c r="A648" s="21"/>
    </row>
    <row r="649" ht="13.5" customHeight="1" spans="1:1">
      <c r="A649" s="21"/>
    </row>
    <row r="650" ht="13.5" customHeight="1" spans="1:1">
      <c r="A650" s="21"/>
    </row>
    <row r="651" ht="13.5" customHeight="1" spans="1:1">
      <c r="A651" s="21"/>
    </row>
    <row r="652" ht="13.5" customHeight="1" spans="1:1">
      <c r="A652" s="21"/>
    </row>
    <row r="653" ht="13.5" customHeight="1" spans="1:1">
      <c r="A653" s="21"/>
    </row>
    <row r="654" ht="13.5" customHeight="1" spans="1:1">
      <c r="A654" s="21"/>
    </row>
    <row r="655" ht="13.5" customHeight="1" spans="1:1">
      <c r="A655" s="21"/>
    </row>
    <row r="656" ht="13.5" customHeight="1" spans="1:1">
      <c r="A656" s="21"/>
    </row>
    <row r="657" ht="13.5" customHeight="1" spans="1:1">
      <c r="A657" s="21"/>
    </row>
    <row r="658" ht="13.5" customHeight="1" spans="1:1">
      <c r="A658" s="21"/>
    </row>
    <row r="659" ht="13.5" customHeight="1" spans="1:1">
      <c r="A659" s="21"/>
    </row>
    <row r="660" ht="13.5" customHeight="1" spans="1:1">
      <c r="A660" s="21"/>
    </row>
    <row r="661" ht="13.5" customHeight="1" spans="1:1">
      <c r="A661" s="21"/>
    </row>
    <row r="662" ht="13.5" customHeight="1" spans="1:1">
      <c r="A662" s="21"/>
    </row>
    <row r="663" ht="13.5" customHeight="1" spans="1:1">
      <c r="A663" s="21"/>
    </row>
    <row r="664" ht="13.5" customHeight="1" spans="1:1">
      <c r="A664" s="21"/>
    </row>
    <row r="665" ht="13.5" customHeight="1" spans="1:1">
      <c r="A665" s="21"/>
    </row>
    <row r="666" ht="13.5" customHeight="1" spans="1:1">
      <c r="A666" s="21"/>
    </row>
    <row r="667" ht="13.5" customHeight="1" spans="1:1">
      <c r="A667" s="21"/>
    </row>
    <row r="668" ht="13.5" customHeight="1" spans="1:1">
      <c r="A668" s="21"/>
    </row>
    <row r="669" ht="13.5" customHeight="1" spans="1:1">
      <c r="A669" s="21"/>
    </row>
    <row r="670" ht="13.5" customHeight="1" spans="1:1">
      <c r="A670" s="21"/>
    </row>
    <row r="671" ht="13.5" customHeight="1" spans="1:1">
      <c r="A671" s="21"/>
    </row>
    <row r="672" ht="13.5" customHeight="1" spans="1:1">
      <c r="A672" s="21"/>
    </row>
    <row r="673" ht="13.5" customHeight="1" spans="1:1">
      <c r="A673" s="21"/>
    </row>
    <row r="674" ht="13.5" customHeight="1" spans="1:1">
      <c r="A674" s="21"/>
    </row>
    <row r="675" ht="13.5" customHeight="1" spans="1:1">
      <c r="A675" s="21"/>
    </row>
    <row r="676" ht="13.5" customHeight="1" spans="1:1">
      <c r="A676" s="21"/>
    </row>
    <row r="677" ht="13.5" customHeight="1" spans="1:1">
      <c r="A677" s="21"/>
    </row>
    <row r="678" ht="13.5" customHeight="1" spans="1:1">
      <c r="A678" s="21"/>
    </row>
    <row r="679" ht="13.5" customHeight="1" spans="1:1">
      <c r="A679" s="21"/>
    </row>
    <row r="680" ht="13.5" customHeight="1" spans="1:1">
      <c r="A680" s="21"/>
    </row>
    <row r="681" ht="13.5" customHeight="1" spans="1:1">
      <c r="A681" s="21"/>
    </row>
    <row r="682" ht="13.5" customHeight="1" spans="1:1">
      <c r="A682" s="21"/>
    </row>
    <row r="683" ht="13.5" customHeight="1" spans="1:1">
      <c r="A683" s="21"/>
    </row>
    <row r="684" ht="13.5" customHeight="1" spans="1:1">
      <c r="A684" s="21"/>
    </row>
    <row r="685" ht="13.5" customHeight="1" spans="1:1">
      <c r="A685" s="21"/>
    </row>
    <row r="686" ht="13.5" customHeight="1" spans="1:1">
      <c r="A686" s="21"/>
    </row>
    <row r="687" ht="13.5" customHeight="1" spans="1:1">
      <c r="A687" s="21"/>
    </row>
    <row r="688" ht="13.5" customHeight="1" spans="1:1">
      <c r="A688" s="21"/>
    </row>
    <row r="689" ht="13.5" customHeight="1" spans="1:1">
      <c r="A689" s="21"/>
    </row>
    <row r="690" ht="13.5" customHeight="1" spans="1:1">
      <c r="A690" s="21"/>
    </row>
    <row r="691" ht="13.5" customHeight="1" spans="1:1">
      <c r="A691" s="21"/>
    </row>
    <row r="692" ht="13.5" customHeight="1" spans="1:1">
      <c r="A692" s="21"/>
    </row>
    <row r="693" ht="13.5" customHeight="1" spans="1:1">
      <c r="A693" s="21"/>
    </row>
    <row r="694" ht="13.5" customHeight="1" spans="1:1">
      <c r="A694" s="21"/>
    </row>
    <row r="695" ht="13.5" customHeight="1" spans="1:1">
      <c r="A695" s="21"/>
    </row>
    <row r="696" ht="13.5" customHeight="1" spans="1:1">
      <c r="A696" s="21"/>
    </row>
    <row r="697" ht="13.5" customHeight="1" spans="1:1">
      <c r="A697" s="21"/>
    </row>
    <row r="698" ht="13.5" customHeight="1" spans="1:1">
      <c r="A698" s="21"/>
    </row>
    <row r="699" ht="13.5" customHeight="1" spans="1:1">
      <c r="A699" s="21"/>
    </row>
    <row r="700" ht="13.5" customHeight="1" spans="1:1">
      <c r="A700" s="21"/>
    </row>
    <row r="701" ht="13.5" customHeight="1" spans="1:1">
      <c r="A701" s="21"/>
    </row>
    <row r="702" ht="13.5" customHeight="1" spans="1:1">
      <c r="A702" s="21"/>
    </row>
    <row r="703" ht="13.5" customHeight="1" spans="1:1">
      <c r="A703" s="21"/>
    </row>
    <row r="704" ht="13.5" customHeight="1" spans="1:1">
      <c r="A704" s="21"/>
    </row>
    <row r="705" ht="13.5" customHeight="1" spans="1:1">
      <c r="A705" s="21"/>
    </row>
    <row r="706" ht="13.5" customHeight="1" spans="1:1">
      <c r="A706" s="21"/>
    </row>
    <row r="707" ht="13.5" customHeight="1" spans="1:1">
      <c r="A707" s="21"/>
    </row>
    <row r="708" ht="13.5" customHeight="1" spans="1:1">
      <c r="A708" s="21"/>
    </row>
    <row r="709" ht="13.5" customHeight="1" spans="1:1">
      <c r="A709" s="21"/>
    </row>
    <row r="710" ht="13.5" customHeight="1" spans="1:1">
      <c r="A710" s="21"/>
    </row>
    <row r="711" ht="13.5" customHeight="1" spans="1:1">
      <c r="A711" s="21"/>
    </row>
    <row r="712" ht="13.5" customHeight="1" spans="1:1">
      <c r="A712" s="21"/>
    </row>
    <row r="713" ht="13.5" customHeight="1" spans="1:1">
      <c r="A713" s="21"/>
    </row>
    <row r="714" ht="13.5" customHeight="1" spans="1:1">
      <c r="A714" s="21"/>
    </row>
    <row r="715" ht="13.5" customHeight="1" spans="1:1">
      <c r="A715" s="21"/>
    </row>
    <row r="716" ht="13.5" customHeight="1" spans="1:1">
      <c r="A716" s="21"/>
    </row>
    <row r="717" ht="13.5" customHeight="1" spans="1:1">
      <c r="A717" s="21"/>
    </row>
    <row r="718" ht="13.5" customHeight="1" spans="1:1">
      <c r="A718" s="21"/>
    </row>
    <row r="719" ht="13.5" customHeight="1" spans="1:1">
      <c r="A719" s="21"/>
    </row>
    <row r="720" ht="13.5" customHeight="1" spans="1:1">
      <c r="A720" s="21"/>
    </row>
    <row r="721" ht="13.5" customHeight="1" spans="1:1">
      <c r="A721" s="21"/>
    </row>
    <row r="722" ht="13.5" customHeight="1" spans="1:1">
      <c r="A722" s="21"/>
    </row>
    <row r="723" ht="13.5" customHeight="1" spans="1:1">
      <c r="A723" s="21"/>
    </row>
    <row r="724" ht="13.5" customHeight="1" spans="1:1">
      <c r="A724" s="21"/>
    </row>
    <row r="725" ht="13.5" customHeight="1" spans="1:1">
      <c r="A725" s="21"/>
    </row>
    <row r="726" ht="13.5" customHeight="1" spans="1:1">
      <c r="A726" s="21"/>
    </row>
    <row r="727" ht="13.5" customHeight="1" spans="1:1">
      <c r="A727" s="21"/>
    </row>
    <row r="728" ht="13.5" customHeight="1" spans="1:1">
      <c r="A728" s="21"/>
    </row>
    <row r="729" ht="13.5" customHeight="1" spans="1:1">
      <c r="A729" s="21"/>
    </row>
    <row r="730" ht="13.5" customHeight="1" spans="1:1">
      <c r="A730" s="21"/>
    </row>
    <row r="731" ht="13.5" customHeight="1" spans="1:1">
      <c r="A731" s="21"/>
    </row>
    <row r="732" ht="13.5" customHeight="1" spans="1:1">
      <c r="A732" s="21"/>
    </row>
    <row r="733" ht="13.5" customHeight="1" spans="1:1">
      <c r="A733" s="21"/>
    </row>
    <row r="734" ht="13.5" customHeight="1" spans="1:1">
      <c r="A734" s="21"/>
    </row>
    <row r="735" ht="13.5" customHeight="1" spans="1:1">
      <c r="A735" s="21"/>
    </row>
    <row r="736" ht="13.5" customHeight="1" spans="1:1">
      <c r="A736" s="21"/>
    </row>
    <row r="737" ht="13.5" customHeight="1" spans="1:1">
      <c r="A737" s="21"/>
    </row>
    <row r="738" ht="13.5" customHeight="1" spans="1:1">
      <c r="A738" s="21"/>
    </row>
    <row r="739" ht="13.5" customHeight="1" spans="1:1">
      <c r="A739" s="21"/>
    </row>
    <row r="740" ht="13.5" customHeight="1" spans="1:1">
      <c r="A740" s="21"/>
    </row>
    <row r="741" ht="13.5" customHeight="1" spans="1:1">
      <c r="A741" s="21"/>
    </row>
    <row r="742" ht="13.5" customHeight="1" spans="1:1">
      <c r="A742" s="21"/>
    </row>
    <row r="743" ht="13.5" customHeight="1" spans="1:1">
      <c r="A743" s="21"/>
    </row>
    <row r="744" ht="13.5" customHeight="1" spans="1:1">
      <c r="A744" s="21"/>
    </row>
    <row r="745" ht="13.5" customHeight="1" spans="1:1">
      <c r="A745" s="21"/>
    </row>
    <row r="746" ht="13.5" customHeight="1" spans="1:1">
      <c r="A746" s="21"/>
    </row>
    <row r="747" ht="13.5" customHeight="1" spans="1:1">
      <c r="A747" s="21"/>
    </row>
    <row r="748" ht="13.5" customHeight="1" spans="1:1">
      <c r="A748" s="21"/>
    </row>
    <row r="749" ht="13.5" customHeight="1" spans="1:1">
      <c r="A749" s="21"/>
    </row>
    <row r="750" ht="13.5" customHeight="1" spans="1:1">
      <c r="A750" s="21"/>
    </row>
    <row r="751" ht="13.5" customHeight="1" spans="1:1">
      <c r="A751" s="21"/>
    </row>
    <row r="752" ht="13.5" customHeight="1" spans="1:1">
      <c r="A752" s="21"/>
    </row>
    <row r="753" ht="13.5" customHeight="1" spans="1:1">
      <c r="A753" s="21"/>
    </row>
    <row r="754" ht="13.5" customHeight="1" spans="1:1">
      <c r="A754" s="21"/>
    </row>
    <row r="755" ht="13.5" customHeight="1" spans="1:1">
      <c r="A755" s="21"/>
    </row>
    <row r="756" ht="13.5" customHeight="1" spans="1:1">
      <c r="A756" s="21"/>
    </row>
    <row r="757" ht="13.5" customHeight="1" spans="1:1">
      <c r="A757" s="21"/>
    </row>
    <row r="758" ht="13.5" customHeight="1" spans="1:1">
      <c r="A758" s="21"/>
    </row>
    <row r="759" ht="13.5" customHeight="1" spans="1:1">
      <c r="A759" s="21"/>
    </row>
    <row r="760" ht="13.5" customHeight="1" spans="1:1">
      <c r="A760" s="21"/>
    </row>
    <row r="761" ht="13.5" customHeight="1" spans="1:1">
      <c r="A761" s="21"/>
    </row>
    <row r="762" ht="13.5" customHeight="1" spans="1:1">
      <c r="A762" s="21"/>
    </row>
    <row r="763" ht="13.5" customHeight="1" spans="1:1">
      <c r="A763" s="21"/>
    </row>
    <row r="764" ht="13.5" customHeight="1" spans="1:1">
      <c r="A764" s="21"/>
    </row>
    <row r="765" ht="13.5" customHeight="1" spans="1:1">
      <c r="A765" s="21"/>
    </row>
    <row r="766" ht="13.5" customHeight="1" spans="1:1">
      <c r="A766" s="21"/>
    </row>
    <row r="767" ht="13.5" customHeight="1" spans="1:1">
      <c r="A767" s="21"/>
    </row>
    <row r="768" ht="13.5" customHeight="1" spans="1:1">
      <c r="A768" s="21"/>
    </row>
    <row r="769" ht="13.5" customHeight="1" spans="1:1">
      <c r="A769" s="21"/>
    </row>
    <row r="770" ht="13.5" customHeight="1" spans="1:1">
      <c r="A770" s="21"/>
    </row>
    <row r="771" ht="13.5" customHeight="1" spans="1:1">
      <c r="A771" s="21"/>
    </row>
    <row r="772" ht="13.5" customHeight="1" spans="1:1">
      <c r="A772" s="21"/>
    </row>
    <row r="773" ht="13.5" customHeight="1" spans="1:1">
      <c r="A773" s="21"/>
    </row>
    <row r="774" ht="13.5" customHeight="1" spans="1:1">
      <c r="A774" s="21"/>
    </row>
    <row r="775" ht="13.5" customHeight="1" spans="1:1">
      <c r="A775" s="21"/>
    </row>
    <row r="776" ht="13.5" customHeight="1" spans="1:1">
      <c r="A776" s="21"/>
    </row>
    <row r="777" ht="13.5" customHeight="1" spans="1:1">
      <c r="A777" s="21"/>
    </row>
    <row r="778" ht="13.5" customHeight="1" spans="1:1">
      <c r="A778" s="21"/>
    </row>
    <row r="779" ht="13.5" customHeight="1" spans="1:1">
      <c r="A779" s="21"/>
    </row>
    <row r="780" ht="13.5" customHeight="1" spans="1:1">
      <c r="A780" s="21"/>
    </row>
    <row r="781" ht="13.5" customHeight="1" spans="1:1">
      <c r="A781" s="21"/>
    </row>
    <row r="782" ht="13.5" customHeight="1" spans="1:1">
      <c r="A782" s="21"/>
    </row>
    <row r="783" ht="13.5" customHeight="1" spans="1:1">
      <c r="A783" s="21"/>
    </row>
    <row r="784" ht="13.5" customHeight="1" spans="1:1">
      <c r="A784" s="21"/>
    </row>
    <row r="785" ht="13.5" customHeight="1" spans="1:1">
      <c r="A785" s="21"/>
    </row>
    <row r="786" ht="13.5" customHeight="1" spans="1:1">
      <c r="A786" s="21"/>
    </row>
    <row r="787" ht="13.5" customHeight="1" spans="1:1">
      <c r="A787" s="21"/>
    </row>
    <row r="788" ht="13.5" customHeight="1" spans="1:1">
      <c r="A788" s="21"/>
    </row>
    <row r="789" ht="13.5" customHeight="1" spans="1:1">
      <c r="A789" s="21"/>
    </row>
    <row r="790" ht="13.5" customHeight="1" spans="1:1">
      <c r="A790" s="21"/>
    </row>
    <row r="791" ht="13.5" customHeight="1" spans="1:1">
      <c r="A791" s="21"/>
    </row>
    <row r="792" ht="13.5" customHeight="1" spans="1:1">
      <c r="A792" s="21"/>
    </row>
    <row r="793" ht="13.5" customHeight="1" spans="1:1">
      <c r="A793" s="21"/>
    </row>
    <row r="794" ht="13.5" customHeight="1" spans="1:1">
      <c r="A794" s="21"/>
    </row>
    <row r="795" ht="13.5" customHeight="1" spans="1:1">
      <c r="A795" s="21"/>
    </row>
    <row r="796" ht="13.5" customHeight="1" spans="1:1">
      <c r="A796" s="21"/>
    </row>
    <row r="797" ht="13.5" customHeight="1" spans="1:1">
      <c r="A797" s="21"/>
    </row>
    <row r="798" ht="13.5" customHeight="1" spans="1:1">
      <c r="A798" s="21"/>
    </row>
    <row r="799" ht="13.5" customHeight="1" spans="1:1">
      <c r="A799" s="21"/>
    </row>
    <row r="800" ht="13.5" customHeight="1" spans="1:1">
      <c r="A800" s="21"/>
    </row>
    <row r="801" ht="13.5" customHeight="1" spans="1:1">
      <c r="A801" s="21"/>
    </row>
    <row r="802" ht="13.5" customHeight="1" spans="1:1">
      <c r="A802" s="21"/>
    </row>
    <row r="803" ht="13.5" customHeight="1" spans="1:1">
      <c r="A803" s="21"/>
    </row>
    <row r="804" ht="13.5" customHeight="1" spans="1:1">
      <c r="A804" s="21"/>
    </row>
    <row r="805" ht="13.5" customHeight="1" spans="1:1">
      <c r="A805" s="21"/>
    </row>
    <row r="806" ht="13.5" customHeight="1" spans="1:1">
      <c r="A806" s="21"/>
    </row>
    <row r="807" ht="13.5" customHeight="1" spans="1:1">
      <c r="A807" s="21"/>
    </row>
    <row r="808" ht="13.5" customHeight="1" spans="1:1">
      <c r="A808" s="21"/>
    </row>
    <row r="809" ht="13.5" customHeight="1" spans="1:1">
      <c r="A809" s="21"/>
    </row>
    <row r="810" ht="13.5" customHeight="1" spans="1:1">
      <c r="A810" s="21"/>
    </row>
    <row r="811" ht="13.5" customHeight="1" spans="1:1">
      <c r="A811" s="21"/>
    </row>
    <row r="812" ht="13.5" customHeight="1" spans="1:1">
      <c r="A812" s="21"/>
    </row>
    <row r="813" ht="13.5" customHeight="1" spans="1:1">
      <c r="A813" s="21"/>
    </row>
    <row r="814" ht="13.5" customHeight="1" spans="1:1">
      <c r="A814" s="21"/>
    </row>
    <row r="815" ht="13.5" customHeight="1" spans="1:1">
      <c r="A815" s="21"/>
    </row>
    <row r="816" ht="13.5" customHeight="1" spans="1:1">
      <c r="A816" s="21"/>
    </row>
    <row r="817" ht="13.5" customHeight="1" spans="1:1">
      <c r="A817" s="21"/>
    </row>
    <row r="818" ht="13.5" customHeight="1" spans="1:1">
      <c r="A818" s="21"/>
    </row>
    <row r="819" ht="13.5" customHeight="1" spans="1:1">
      <c r="A819" s="21"/>
    </row>
    <row r="820" ht="13.5" customHeight="1" spans="1:1">
      <c r="A820" s="21"/>
    </row>
    <row r="821" ht="13.5" customHeight="1" spans="1:1">
      <c r="A821" s="21"/>
    </row>
    <row r="822" ht="13.5" customHeight="1" spans="1:1">
      <c r="A822" s="21"/>
    </row>
    <row r="823" ht="13.5" customHeight="1" spans="1:1">
      <c r="A823" s="21"/>
    </row>
    <row r="824" ht="13.5" customHeight="1" spans="1:1">
      <c r="A824" s="21"/>
    </row>
    <row r="825" ht="13.5" customHeight="1" spans="1:1">
      <c r="A825" s="21"/>
    </row>
    <row r="826" ht="13.5" customHeight="1" spans="1:1">
      <c r="A826" s="21"/>
    </row>
    <row r="827" ht="13.5" customHeight="1" spans="1:1">
      <c r="A827" s="21"/>
    </row>
    <row r="828" ht="13.5" customHeight="1" spans="1:1">
      <c r="A828" s="21"/>
    </row>
    <row r="829" ht="13.5" customHeight="1" spans="1:1">
      <c r="A829" s="21"/>
    </row>
    <row r="830" ht="13.5" customHeight="1" spans="1:1">
      <c r="A830" s="21"/>
    </row>
    <row r="831" ht="13.5" customHeight="1" spans="1:1">
      <c r="A831" s="21"/>
    </row>
    <row r="832" ht="13.5" customHeight="1" spans="1:1">
      <c r="A832" s="21"/>
    </row>
    <row r="833" ht="13.5" customHeight="1" spans="1:1">
      <c r="A833" s="21"/>
    </row>
    <row r="834" ht="13.5" customHeight="1" spans="1:1">
      <c r="A834" s="21"/>
    </row>
    <row r="835" ht="13.5" customHeight="1" spans="1:1">
      <c r="A835" s="21"/>
    </row>
    <row r="836" ht="13.5" customHeight="1" spans="1:1">
      <c r="A836" s="21"/>
    </row>
    <row r="837" ht="13.5" customHeight="1" spans="1:1">
      <c r="A837" s="21"/>
    </row>
    <row r="838" ht="13.5" customHeight="1" spans="1:1">
      <c r="A838" s="21"/>
    </row>
    <row r="839" ht="13.5" customHeight="1" spans="1:1">
      <c r="A839" s="21"/>
    </row>
    <row r="840" ht="13.5" customHeight="1" spans="1:1">
      <c r="A840" s="21"/>
    </row>
    <row r="841" ht="13.5" customHeight="1" spans="1:1">
      <c r="A841" s="21"/>
    </row>
    <row r="842" ht="13.5" customHeight="1" spans="1:1">
      <c r="A842" s="21"/>
    </row>
    <row r="843" ht="13.5" customHeight="1" spans="1:1">
      <c r="A843" s="21"/>
    </row>
    <row r="844" ht="13.5" customHeight="1" spans="1:1">
      <c r="A844" s="21"/>
    </row>
    <row r="845" ht="13.5" customHeight="1" spans="1:1">
      <c r="A845" s="21"/>
    </row>
    <row r="846" ht="13.5" customHeight="1" spans="1:1">
      <c r="A846" s="21"/>
    </row>
    <row r="847" ht="13.5" customHeight="1" spans="1:1">
      <c r="A847" s="21"/>
    </row>
    <row r="848" ht="13.5" customHeight="1" spans="1:1">
      <c r="A848" s="21"/>
    </row>
    <row r="849" ht="13.5" customHeight="1" spans="1:1">
      <c r="A849" s="21"/>
    </row>
    <row r="850" ht="13.5" customHeight="1" spans="1:1">
      <c r="A850" s="21"/>
    </row>
    <row r="851" ht="13.5" customHeight="1" spans="1:1">
      <c r="A851" s="21"/>
    </row>
    <row r="852" ht="13.5" customHeight="1" spans="1:1">
      <c r="A852" s="21"/>
    </row>
    <row r="853" ht="13.5" customHeight="1" spans="1:1">
      <c r="A853" s="21"/>
    </row>
    <row r="854" ht="13.5" customHeight="1" spans="1:1">
      <c r="A854" s="21"/>
    </row>
    <row r="855" ht="13.5" customHeight="1" spans="1:1">
      <c r="A855" s="21"/>
    </row>
    <row r="856" ht="13.5" customHeight="1" spans="1:1">
      <c r="A856" s="21"/>
    </row>
    <row r="857" ht="13.5" customHeight="1" spans="1:1">
      <c r="A857" s="21"/>
    </row>
    <row r="858" ht="13.5" customHeight="1" spans="1:1">
      <c r="A858" s="21"/>
    </row>
    <row r="859" ht="13.5" customHeight="1" spans="1:1">
      <c r="A859" s="21"/>
    </row>
    <row r="860" ht="13.5" customHeight="1" spans="1:1">
      <c r="A860" s="21"/>
    </row>
    <row r="861" ht="13.5" customHeight="1" spans="1:1">
      <c r="A861" s="21"/>
    </row>
    <row r="862" ht="13.5" customHeight="1" spans="1:1">
      <c r="A862" s="21"/>
    </row>
    <row r="863" ht="13.5" customHeight="1" spans="1:1">
      <c r="A863" s="21"/>
    </row>
    <row r="864" ht="13.5" customHeight="1" spans="1:1">
      <c r="A864" s="21"/>
    </row>
    <row r="865" ht="13.5" customHeight="1" spans="1:1">
      <c r="A865" s="21"/>
    </row>
    <row r="866" ht="13.5" customHeight="1" spans="1:1">
      <c r="A866" s="21"/>
    </row>
    <row r="867" ht="13.5" customHeight="1" spans="1:1">
      <c r="A867" s="21"/>
    </row>
    <row r="868" ht="13.5" customHeight="1" spans="1:1">
      <c r="A868" s="21"/>
    </row>
    <row r="869" ht="13.5" customHeight="1" spans="1:1">
      <c r="A869" s="21"/>
    </row>
    <row r="870" ht="13.5" customHeight="1" spans="1:1">
      <c r="A870" s="21"/>
    </row>
    <row r="871" ht="13.5" customHeight="1" spans="1:1">
      <c r="A871" s="21"/>
    </row>
    <row r="872" ht="13.5" customHeight="1" spans="1:1">
      <c r="A872" s="21"/>
    </row>
    <row r="873" ht="13.5" customHeight="1" spans="1:1">
      <c r="A873" s="21"/>
    </row>
    <row r="874" ht="13.5" customHeight="1" spans="1:1">
      <c r="A874" s="21"/>
    </row>
    <row r="875" ht="13.5" customHeight="1" spans="1:1">
      <c r="A875" s="21"/>
    </row>
    <row r="876" ht="13.5" customHeight="1" spans="1:1">
      <c r="A876" s="21"/>
    </row>
    <row r="877" ht="13.5" customHeight="1" spans="1:1">
      <c r="A877" s="21"/>
    </row>
    <row r="878" ht="13.5" customHeight="1" spans="1:1">
      <c r="A878" s="21"/>
    </row>
    <row r="879" ht="13.5" customHeight="1" spans="1:1">
      <c r="A879" s="21"/>
    </row>
    <row r="880" ht="13.5" customHeight="1" spans="1:1">
      <c r="A880" s="21"/>
    </row>
    <row r="881" ht="13.5" customHeight="1" spans="1:1">
      <c r="A881" s="21"/>
    </row>
    <row r="882" ht="13.5" customHeight="1" spans="1:1">
      <c r="A882" s="21"/>
    </row>
    <row r="883" ht="13.5" customHeight="1" spans="1:1">
      <c r="A883" s="21"/>
    </row>
    <row r="884" ht="13.5" customHeight="1" spans="1:1">
      <c r="A884" s="21"/>
    </row>
    <row r="885" ht="13.5" customHeight="1" spans="1:1">
      <c r="A885" s="21"/>
    </row>
    <row r="886" ht="13.5" customHeight="1" spans="1:1">
      <c r="A886" s="21"/>
    </row>
    <row r="887" ht="13.5" customHeight="1" spans="1:1">
      <c r="A887" s="21"/>
    </row>
    <row r="888" ht="13.5" customHeight="1" spans="1:1">
      <c r="A888" s="21"/>
    </row>
    <row r="889" ht="13.5" customHeight="1" spans="1:1">
      <c r="A889" s="21"/>
    </row>
    <row r="890" ht="13.5" customHeight="1" spans="1:1">
      <c r="A890" s="21"/>
    </row>
    <row r="891" ht="13.5" customHeight="1" spans="1:1">
      <c r="A891" s="21"/>
    </row>
    <row r="892" ht="13.5" customHeight="1" spans="1:1">
      <c r="A892" s="21"/>
    </row>
    <row r="893" ht="13.5" customHeight="1" spans="1:1">
      <c r="A893" s="21"/>
    </row>
    <row r="894" ht="13.5" customHeight="1" spans="1:1">
      <c r="A894" s="21"/>
    </row>
    <row r="895" ht="13.5" customHeight="1" spans="1:1">
      <c r="A895" s="21"/>
    </row>
    <row r="896" ht="13.5" customHeight="1" spans="1:1">
      <c r="A896" s="21"/>
    </row>
    <row r="897" ht="13.5" customHeight="1" spans="1:1">
      <c r="A897" s="21"/>
    </row>
    <row r="898" ht="13.5" customHeight="1" spans="1:1">
      <c r="A898" s="21"/>
    </row>
    <row r="899" ht="13.5" customHeight="1" spans="1:1">
      <c r="A899" s="21"/>
    </row>
    <row r="900" ht="13.5" customHeight="1" spans="1:1">
      <c r="A900" s="21"/>
    </row>
    <row r="901" ht="13.5" customHeight="1" spans="1:1">
      <c r="A901" s="21"/>
    </row>
    <row r="902" ht="13.5" customHeight="1" spans="1:1">
      <c r="A902" s="21"/>
    </row>
    <row r="903" ht="13.5" customHeight="1" spans="1:1">
      <c r="A903" s="21"/>
    </row>
    <row r="904" ht="13.5" customHeight="1" spans="1:1">
      <c r="A904" s="21"/>
    </row>
    <row r="905" ht="13.5" customHeight="1" spans="1:1">
      <c r="A905" s="21"/>
    </row>
    <row r="906" ht="13.5" customHeight="1" spans="1:1">
      <c r="A906" s="21"/>
    </row>
    <row r="907" ht="13.5" customHeight="1" spans="1:1">
      <c r="A907" s="21"/>
    </row>
    <row r="908" ht="13.5" customHeight="1" spans="1:1">
      <c r="A908" s="21"/>
    </row>
    <row r="909" ht="13.5" customHeight="1" spans="1:1">
      <c r="A909" s="21"/>
    </row>
    <row r="910" ht="13.5" customHeight="1" spans="1:1">
      <c r="A910" s="21"/>
    </row>
    <row r="911" ht="13.5" customHeight="1" spans="1:1">
      <c r="A911" s="21"/>
    </row>
    <row r="912" ht="13.5" customHeight="1" spans="1:1">
      <c r="A912" s="21"/>
    </row>
    <row r="913" ht="13.5" customHeight="1" spans="1:1">
      <c r="A913" s="21"/>
    </row>
    <row r="914" ht="13.5" customHeight="1" spans="1:1">
      <c r="A914" s="21"/>
    </row>
    <row r="915" ht="13.5" customHeight="1" spans="1:1">
      <c r="A915" s="21"/>
    </row>
    <row r="916" ht="13.5" customHeight="1" spans="1:1">
      <c r="A916" s="21"/>
    </row>
    <row r="917" ht="13.5" customHeight="1" spans="1:1">
      <c r="A917" s="21"/>
    </row>
    <row r="918" ht="13.5" customHeight="1" spans="1:1">
      <c r="A918" s="21"/>
    </row>
    <row r="919" ht="13.5" customHeight="1" spans="1:1">
      <c r="A919" s="21"/>
    </row>
    <row r="920" ht="13.5" customHeight="1" spans="1:1">
      <c r="A920" s="21"/>
    </row>
    <row r="921" ht="13.5" customHeight="1" spans="1:1">
      <c r="A921" s="21"/>
    </row>
    <row r="922" ht="13.5" customHeight="1" spans="1:1">
      <c r="A922" s="21"/>
    </row>
    <row r="923" ht="13.5" customHeight="1" spans="1:1">
      <c r="A923" s="21"/>
    </row>
    <row r="924" ht="13.5" customHeight="1" spans="1:1">
      <c r="A924" s="21"/>
    </row>
    <row r="925" ht="13.5" customHeight="1" spans="1:1">
      <c r="A925" s="21"/>
    </row>
    <row r="926" ht="13.5" customHeight="1" spans="1:1">
      <c r="A926" s="21"/>
    </row>
    <row r="927" ht="13.5" customHeight="1" spans="1:1">
      <c r="A927" s="21"/>
    </row>
    <row r="928" ht="13.5" customHeight="1" spans="1:1">
      <c r="A928" s="21"/>
    </row>
    <row r="929" ht="13.5" customHeight="1" spans="1:1">
      <c r="A929" s="21"/>
    </row>
    <row r="930" ht="13.5" customHeight="1" spans="1:1">
      <c r="A930" s="21"/>
    </row>
    <row r="931" ht="13.5" customHeight="1" spans="1:1">
      <c r="A931" s="21"/>
    </row>
    <row r="932" ht="13.5" customHeight="1" spans="1:1">
      <c r="A932" s="21"/>
    </row>
    <row r="933" ht="13.5" customHeight="1" spans="1:1">
      <c r="A933" s="21"/>
    </row>
    <row r="934" ht="13.5" customHeight="1" spans="1:1">
      <c r="A934" s="21"/>
    </row>
    <row r="935" ht="13.5" customHeight="1" spans="1:1">
      <c r="A935" s="21"/>
    </row>
    <row r="936" ht="13.5" customHeight="1" spans="1:1">
      <c r="A936" s="21"/>
    </row>
    <row r="937" ht="13.5" customHeight="1" spans="1:1">
      <c r="A937" s="21"/>
    </row>
    <row r="938" ht="13.5" customHeight="1" spans="1:1">
      <c r="A938" s="21"/>
    </row>
    <row r="939" ht="13.5" customHeight="1" spans="1:1">
      <c r="A939" s="21"/>
    </row>
    <row r="940" ht="13.5" customHeight="1" spans="1:1">
      <c r="A940" s="21"/>
    </row>
    <row r="941" ht="13.5" customHeight="1" spans="1:1">
      <c r="A941" s="21"/>
    </row>
    <row r="942" ht="13.5" customHeight="1" spans="1:1">
      <c r="A942" s="21"/>
    </row>
    <row r="943" ht="13.5" customHeight="1" spans="1:1">
      <c r="A943" s="21"/>
    </row>
    <row r="944" ht="13.5" customHeight="1" spans="1:1">
      <c r="A944" s="21"/>
    </row>
    <row r="945" ht="13.5" customHeight="1" spans="1:1">
      <c r="A945" s="21"/>
    </row>
    <row r="946" ht="13.5" customHeight="1" spans="1:1">
      <c r="A946" s="21"/>
    </row>
    <row r="947" ht="13.5" customHeight="1" spans="1:1">
      <c r="A947" s="21"/>
    </row>
    <row r="948" ht="13.5" customHeight="1" spans="1:1">
      <c r="A948" s="21"/>
    </row>
    <row r="949" ht="13.5" customHeight="1" spans="1:1">
      <c r="A949" s="21"/>
    </row>
    <row r="950" ht="13.5" customHeight="1" spans="1:1">
      <c r="A950" s="21"/>
    </row>
    <row r="951" ht="13.5" customHeight="1" spans="1:1">
      <c r="A951" s="21"/>
    </row>
    <row r="952" ht="13.5" customHeight="1" spans="1:1">
      <c r="A952" s="21"/>
    </row>
    <row r="953" ht="13.5" customHeight="1" spans="1:1">
      <c r="A953" s="21"/>
    </row>
    <row r="954" ht="13.5" customHeight="1" spans="1:1">
      <c r="A954" s="21"/>
    </row>
    <row r="955" ht="13.5" customHeight="1" spans="1:1">
      <c r="A955" s="21"/>
    </row>
    <row r="956" ht="13.5" customHeight="1" spans="1:1">
      <c r="A956" s="21"/>
    </row>
    <row r="957" ht="13.5" customHeight="1" spans="1:1">
      <c r="A957" s="21"/>
    </row>
    <row r="958" ht="13.5" customHeight="1" spans="1:1">
      <c r="A958" s="21"/>
    </row>
    <row r="959" ht="13.5" customHeight="1" spans="1:1">
      <c r="A959" s="21"/>
    </row>
    <row r="960" ht="13.5" customHeight="1" spans="1:1">
      <c r="A960" s="21"/>
    </row>
    <row r="961" ht="13.5" customHeight="1" spans="1:1">
      <c r="A961" s="21"/>
    </row>
    <row r="962" ht="13.5" customHeight="1" spans="1:1">
      <c r="A962" s="21"/>
    </row>
    <row r="963" ht="13.5" customHeight="1" spans="1:1">
      <c r="A963" s="21"/>
    </row>
    <row r="964" ht="13.5" customHeight="1" spans="1:1">
      <c r="A964" s="21"/>
    </row>
    <row r="965" ht="13.5" customHeight="1" spans="1:1">
      <c r="A965" s="21"/>
    </row>
    <row r="966" ht="13.5" customHeight="1" spans="1:1">
      <c r="A966" s="21"/>
    </row>
    <row r="967" ht="13.5" customHeight="1" spans="1:1">
      <c r="A967" s="21"/>
    </row>
    <row r="968" ht="13.5" customHeight="1" spans="1:1">
      <c r="A968" s="21"/>
    </row>
    <row r="969" ht="13.5" customHeight="1" spans="1:1">
      <c r="A969" s="21"/>
    </row>
    <row r="970" ht="13.5" customHeight="1" spans="1:1">
      <c r="A970" s="21"/>
    </row>
    <row r="971" ht="13.5" customHeight="1" spans="1:1">
      <c r="A971" s="21"/>
    </row>
    <row r="972" ht="13.5" customHeight="1" spans="1:1">
      <c r="A972" s="21"/>
    </row>
    <row r="973" ht="13.5" customHeight="1" spans="1:1">
      <c r="A973" s="21"/>
    </row>
    <row r="974" ht="13.5" customHeight="1" spans="1:1">
      <c r="A974" s="21"/>
    </row>
    <row r="975" ht="13.5" customHeight="1" spans="1:1">
      <c r="A975" s="21"/>
    </row>
    <row r="976" ht="13.5" customHeight="1" spans="1:1">
      <c r="A976" s="21"/>
    </row>
    <row r="977" ht="13.5" customHeight="1" spans="1:1">
      <c r="A977" s="21"/>
    </row>
    <row r="978" ht="13.5" customHeight="1" spans="1:1">
      <c r="A978" s="21"/>
    </row>
    <row r="979" ht="13.5" customHeight="1" spans="1:1">
      <c r="A979" s="21"/>
    </row>
    <row r="980" ht="13.5" customHeight="1" spans="1:1">
      <c r="A980" s="21"/>
    </row>
    <row r="981" ht="13.5" customHeight="1" spans="1:1">
      <c r="A981" s="21"/>
    </row>
    <row r="982" ht="13.5" customHeight="1" spans="1:1">
      <c r="A982" s="21"/>
    </row>
    <row r="983" ht="13.5" customHeight="1" spans="1:1">
      <c r="A983" s="21"/>
    </row>
    <row r="984" ht="13.5" customHeight="1" spans="1:1">
      <c r="A984" s="21"/>
    </row>
    <row r="985" ht="13.5" customHeight="1" spans="1:1">
      <c r="A985" s="21"/>
    </row>
    <row r="986" ht="13.5" customHeight="1" spans="1:1">
      <c r="A986" s="21"/>
    </row>
    <row r="987" ht="13.5" customHeight="1" spans="1:1">
      <c r="A987" s="21"/>
    </row>
    <row r="988" ht="13.5" customHeight="1" spans="1:1">
      <c r="A988" s="21"/>
    </row>
    <row r="989" ht="13.5" customHeight="1" spans="1:1">
      <c r="A989" s="21"/>
    </row>
    <row r="990" ht="13.5" customHeight="1" spans="1:1">
      <c r="A990" s="21"/>
    </row>
    <row r="991" ht="13.5" customHeight="1" spans="1:1">
      <c r="A991" s="21"/>
    </row>
    <row r="992" ht="13.5" customHeight="1" spans="1:1">
      <c r="A992" s="21"/>
    </row>
    <row r="993" ht="13.5" customHeight="1" spans="1:1">
      <c r="A993" s="21"/>
    </row>
    <row r="994" ht="13.5" customHeight="1" spans="1:1">
      <c r="A994" s="21"/>
    </row>
    <row r="995" ht="13.5" customHeight="1" spans="1:1">
      <c r="A995" s="21"/>
    </row>
    <row r="996" ht="13.5" customHeight="1" spans="1:1">
      <c r="A996" s="21"/>
    </row>
    <row r="997" ht="13.5" customHeight="1" spans="1:1">
      <c r="A997" s="21"/>
    </row>
    <row r="998" ht="13.5" customHeight="1" spans="1:1">
      <c r="A998" s="21"/>
    </row>
    <row r="999" ht="13.5" customHeight="1" spans="1:1">
      <c r="A999" s="21"/>
    </row>
    <row r="1000" ht="13.5" customHeight="1" spans="1:1">
      <c r="A1000" s="21"/>
    </row>
  </sheetData>
  <pageMargins left="0.7" right="0.7" top="0.75" bottom="0.75" header="0" footer="0"/>
  <pageSetup paperSize="1" orientation="landscape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00"/>
  <sheetViews>
    <sheetView workbookViewId="0">
      <selection activeCell="A1" sqref="A1"/>
    </sheetView>
  </sheetViews>
  <sheetFormatPr defaultColWidth="14.4285714285714" defaultRowHeight="15" customHeight="1" outlineLevelCol="7"/>
  <cols>
    <col min="1" max="1" width="11.2857142857143" customWidth="1"/>
    <col min="2" max="2" width="16.2857142857143" customWidth="1"/>
    <col min="3" max="3" width="36.4285714285714" customWidth="1"/>
    <col min="4" max="4" width="11.2857142857143" customWidth="1"/>
    <col min="5" max="6" width="9.14285714285714" customWidth="1"/>
    <col min="7" max="7" width="13.2857142857143" customWidth="1"/>
    <col min="8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42644</v>
      </c>
      <c r="B2" s="3" t="s">
        <v>44</v>
      </c>
      <c r="C2" s="3" t="s">
        <v>239</v>
      </c>
      <c r="D2" s="4">
        <v>800</v>
      </c>
    </row>
    <row r="3" ht="13.5" customHeight="1" spans="1:4">
      <c r="A3" s="2">
        <v>42644</v>
      </c>
      <c r="B3" s="3" t="s">
        <v>44</v>
      </c>
      <c r="C3" s="3" t="s">
        <v>669</v>
      </c>
      <c r="D3" s="4">
        <v>60</v>
      </c>
    </row>
    <row r="4" ht="13.5" customHeight="1" spans="1:4">
      <c r="A4" s="2">
        <v>42646</v>
      </c>
      <c r="B4" s="3" t="s">
        <v>44</v>
      </c>
      <c r="C4" s="3" t="s">
        <v>775</v>
      </c>
      <c r="D4" s="4">
        <v>23.9</v>
      </c>
    </row>
    <row r="5" ht="13.5" customHeight="1" spans="1:4">
      <c r="A5" s="2">
        <v>42661</v>
      </c>
      <c r="B5" s="3" t="s">
        <v>44</v>
      </c>
      <c r="C5" s="3" t="s">
        <v>392</v>
      </c>
      <c r="D5" s="4">
        <v>49.8</v>
      </c>
    </row>
    <row r="6" ht="13.5" customHeight="1" spans="1:4">
      <c r="A6" s="2">
        <v>42672</v>
      </c>
      <c r="B6" s="3" t="s">
        <v>44</v>
      </c>
      <c r="C6" s="3" t="s">
        <v>166</v>
      </c>
      <c r="D6" s="4">
        <v>30</v>
      </c>
    </row>
    <row r="7" ht="13.5" customHeight="1" spans="1:4">
      <c r="A7" s="2">
        <v>42666</v>
      </c>
      <c r="B7" s="3" t="s">
        <v>44</v>
      </c>
      <c r="C7" s="3" t="s">
        <v>775</v>
      </c>
      <c r="D7" s="4">
        <v>35.1</v>
      </c>
    </row>
    <row r="8" ht="13.5" customHeight="1" spans="1:7">
      <c r="A8" s="2">
        <v>42659</v>
      </c>
      <c r="B8" s="3" t="s">
        <v>44</v>
      </c>
      <c r="C8" s="3" t="s">
        <v>776</v>
      </c>
      <c r="D8" s="4">
        <v>350</v>
      </c>
      <c r="G8" s="3" t="s">
        <v>286</v>
      </c>
    </row>
    <row r="9" ht="13.5" customHeight="1" spans="1:8">
      <c r="A9" s="2">
        <v>42672</v>
      </c>
      <c r="B9" s="3" t="s">
        <v>44</v>
      </c>
      <c r="C9" s="3" t="s">
        <v>432</v>
      </c>
      <c r="D9" s="4">
        <v>50.7</v>
      </c>
      <c r="G9" s="3" t="s">
        <v>44</v>
      </c>
      <c r="H9" s="4">
        <f>SUM(D2:D9)</f>
        <v>1399.5</v>
      </c>
    </row>
    <row r="10" ht="13.5" customHeight="1" spans="1:8">
      <c r="A10" s="2">
        <v>42644</v>
      </c>
      <c r="B10" s="3" t="s">
        <v>11</v>
      </c>
      <c r="C10" s="3" t="s">
        <v>777</v>
      </c>
      <c r="D10" s="4">
        <v>180</v>
      </c>
      <c r="G10" s="3" t="s">
        <v>294</v>
      </c>
      <c r="H10" s="4">
        <f>SUM(0)</f>
        <v>0</v>
      </c>
    </row>
    <row r="11" ht="13.5" customHeight="1" spans="1:8">
      <c r="A11" s="2">
        <v>42650</v>
      </c>
      <c r="B11" s="3" t="s">
        <v>11</v>
      </c>
      <c r="C11" s="3" t="s">
        <v>778</v>
      </c>
      <c r="D11" s="4">
        <v>34.15</v>
      </c>
      <c r="G11" s="3" t="s">
        <v>11</v>
      </c>
      <c r="H11" s="4">
        <f>SUM(D10:D17)</f>
        <v>308.45</v>
      </c>
    </row>
    <row r="12" ht="13.5" customHeight="1" spans="1:8">
      <c r="A12" s="2">
        <v>42648</v>
      </c>
      <c r="B12" s="3" t="s">
        <v>11</v>
      </c>
      <c r="C12" s="3" t="s">
        <v>779</v>
      </c>
      <c r="D12" s="4">
        <v>43.2</v>
      </c>
      <c r="G12" s="3" t="s">
        <v>68</v>
      </c>
      <c r="H12" s="4">
        <f>SUM(D18:D33)</f>
        <v>916.1</v>
      </c>
    </row>
    <row r="13" ht="13.5" customHeight="1" spans="1:8">
      <c r="A13" s="2">
        <v>42652</v>
      </c>
      <c r="B13" s="3" t="s">
        <v>11</v>
      </c>
      <c r="C13" s="3" t="s">
        <v>727</v>
      </c>
      <c r="D13" s="4">
        <v>6.95</v>
      </c>
      <c r="G13" s="3" t="s">
        <v>197</v>
      </c>
      <c r="H13" s="4">
        <f>SUM(D34:D44)</f>
        <v>707</v>
      </c>
    </row>
    <row r="14" ht="13.5" customHeight="1" spans="1:8">
      <c r="A14" s="2">
        <v>42653</v>
      </c>
      <c r="B14" s="3" t="s">
        <v>11</v>
      </c>
      <c r="C14" s="3" t="s">
        <v>780</v>
      </c>
      <c r="D14" s="4">
        <v>6.85</v>
      </c>
      <c r="G14" s="3" t="s">
        <v>125</v>
      </c>
      <c r="H14" s="4">
        <f>SUM(D45:D52)</f>
        <v>1368.13</v>
      </c>
    </row>
    <row r="15" ht="13.5" customHeight="1" spans="1:8">
      <c r="A15" s="2">
        <v>42646</v>
      </c>
      <c r="B15" s="3" t="s">
        <v>11</v>
      </c>
      <c r="C15" s="3" t="s">
        <v>780</v>
      </c>
      <c r="D15" s="4">
        <v>9.5</v>
      </c>
      <c r="G15" s="3" t="s">
        <v>644</v>
      </c>
      <c r="H15" s="4">
        <f>D53+D54</f>
        <v>1050</v>
      </c>
    </row>
    <row r="16" ht="13.5" customHeight="1" spans="1:8">
      <c r="A16" s="2">
        <v>42663</v>
      </c>
      <c r="B16" s="3" t="s">
        <v>11</v>
      </c>
      <c r="C16" s="3" t="s">
        <v>780</v>
      </c>
      <c r="D16" s="4">
        <v>12.8</v>
      </c>
      <c r="G16" s="3" t="s">
        <v>646</v>
      </c>
      <c r="H16" s="4">
        <f>SUM(D55)</f>
        <v>450</v>
      </c>
    </row>
    <row r="17" ht="13.5" customHeight="1" spans="1:8">
      <c r="A17" s="2">
        <v>42672</v>
      </c>
      <c r="B17" s="3" t="s">
        <v>11</v>
      </c>
      <c r="C17" s="3" t="s">
        <v>781</v>
      </c>
      <c r="D17" s="4">
        <v>15</v>
      </c>
      <c r="G17" s="3" t="s">
        <v>163</v>
      </c>
      <c r="H17" s="4">
        <f>SUM(D56)</f>
        <v>20</v>
      </c>
    </row>
    <row r="18" ht="13.5" customHeight="1" spans="1:8">
      <c r="A18" s="2">
        <v>42652</v>
      </c>
      <c r="B18" s="3" t="s">
        <v>68</v>
      </c>
      <c r="C18" s="3" t="s">
        <v>122</v>
      </c>
      <c r="D18" s="4">
        <v>101.15</v>
      </c>
      <c r="G18" s="3" t="s">
        <v>134</v>
      </c>
      <c r="H18" s="4">
        <f>SUM(0)</f>
        <v>0</v>
      </c>
    </row>
    <row r="19" ht="13.5" customHeight="1" spans="1:8">
      <c r="A19" s="2">
        <v>42644</v>
      </c>
      <c r="B19" s="3" t="s">
        <v>68</v>
      </c>
      <c r="C19" s="3" t="s">
        <v>20</v>
      </c>
      <c r="D19" s="4">
        <v>89.3</v>
      </c>
      <c r="G19" s="3" t="s">
        <v>34</v>
      </c>
      <c r="H19" s="4">
        <f>SUM(D57:D58)</f>
        <v>56.95</v>
      </c>
    </row>
    <row r="20" ht="13.5" customHeight="1" spans="1:8">
      <c r="A20" s="2">
        <v>42661</v>
      </c>
      <c r="B20" s="3" t="s">
        <v>68</v>
      </c>
      <c r="C20" s="3" t="s">
        <v>23</v>
      </c>
      <c r="D20" s="4">
        <v>28.75</v>
      </c>
      <c r="G20" s="3" t="s">
        <v>36</v>
      </c>
      <c r="H20" s="4">
        <f>SUM(D59:D63)</f>
        <v>1286</v>
      </c>
    </row>
    <row r="21" ht="13.5" customHeight="1" spans="1:8">
      <c r="A21" s="2">
        <v>42672</v>
      </c>
      <c r="B21" s="3" t="s">
        <v>68</v>
      </c>
      <c r="C21" s="3" t="s">
        <v>218</v>
      </c>
      <c r="D21" s="4">
        <v>30.55</v>
      </c>
      <c r="G21" s="3" t="s">
        <v>39</v>
      </c>
      <c r="H21" s="4">
        <f>SUM(D64:D73)</f>
        <v>527.62</v>
      </c>
    </row>
    <row r="22" ht="13.5" customHeight="1" spans="1:8">
      <c r="A22" s="2">
        <v>42659</v>
      </c>
      <c r="B22" s="3" t="s">
        <v>68</v>
      </c>
      <c r="C22" s="3" t="s">
        <v>122</v>
      </c>
      <c r="D22" s="4">
        <v>10.85</v>
      </c>
      <c r="G22" s="3" t="s">
        <v>375</v>
      </c>
      <c r="H22" s="4">
        <f>SUM(D74:D77)</f>
        <v>338</v>
      </c>
    </row>
    <row r="23" ht="13.5" customHeight="1" spans="1:4">
      <c r="A23" s="2">
        <v>42660</v>
      </c>
      <c r="B23" s="3" t="s">
        <v>68</v>
      </c>
      <c r="C23" s="3" t="s">
        <v>20</v>
      </c>
      <c r="D23" s="4">
        <v>13.65</v>
      </c>
    </row>
    <row r="24" ht="13.5" customHeight="1" spans="1:4">
      <c r="A24" s="2">
        <v>42660</v>
      </c>
      <c r="B24" s="3" t="s">
        <v>68</v>
      </c>
      <c r="C24" s="3" t="s">
        <v>218</v>
      </c>
      <c r="D24" s="4">
        <v>97.8</v>
      </c>
    </row>
    <row r="25" ht="13.5" customHeight="1" spans="1:4">
      <c r="A25" s="2">
        <v>42662</v>
      </c>
      <c r="B25" s="3" t="s">
        <v>68</v>
      </c>
      <c r="C25" s="3" t="s">
        <v>372</v>
      </c>
      <c r="D25" s="4">
        <v>70.35</v>
      </c>
    </row>
    <row r="26" ht="13.5" customHeight="1" spans="1:4">
      <c r="A26" s="2">
        <v>42655</v>
      </c>
      <c r="B26" s="3" t="s">
        <v>68</v>
      </c>
      <c r="C26" s="3" t="s">
        <v>717</v>
      </c>
      <c r="D26" s="4">
        <v>9.1</v>
      </c>
    </row>
    <row r="27" ht="13.5" customHeight="1" spans="1:4">
      <c r="A27" s="2">
        <v>42668</v>
      </c>
      <c r="B27" s="3" t="s">
        <v>68</v>
      </c>
      <c r="C27" s="3" t="s">
        <v>20</v>
      </c>
      <c r="D27" s="4">
        <v>93</v>
      </c>
    </row>
    <row r="28" ht="13.5" customHeight="1" spans="1:4">
      <c r="A28" s="2">
        <v>42672</v>
      </c>
      <c r="B28" s="3" t="s">
        <v>68</v>
      </c>
      <c r="C28" s="3" t="s">
        <v>20</v>
      </c>
      <c r="D28" s="4">
        <v>137.6</v>
      </c>
    </row>
    <row r="29" ht="13.5" customHeight="1" spans="1:4">
      <c r="A29" s="2">
        <v>42664</v>
      </c>
      <c r="B29" s="3" t="s">
        <v>68</v>
      </c>
      <c r="C29" s="3" t="s">
        <v>782</v>
      </c>
      <c r="D29" s="4">
        <v>27.7</v>
      </c>
    </row>
    <row r="30" ht="13.5" customHeight="1" spans="1:4">
      <c r="A30" s="2">
        <v>42657</v>
      </c>
      <c r="B30" s="3" t="s">
        <v>68</v>
      </c>
      <c r="C30" s="3" t="s">
        <v>122</v>
      </c>
      <c r="D30" s="4">
        <v>51.55</v>
      </c>
    </row>
    <row r="31" ht="13.5" customHeight="1" spans="1:4">
      <c r="A31" s="2">
        <v>42653</v>
      </c>
      <c r="B31" s="3" t="s">
        <v>68</v>
      </c>
      <c r="C31" s="3" t="s">
        <v>20</v>
      </c>
      <c r="D31" s="4">
        <v>29.35</v>
      </c>
    </row>
    <row r="32" ht="13.5" customHeight="1" spans="1:4">
      <c r="A32" s="2">
        <v>42646</v>
      </c>
      <c r="B32" s="3" t="s">
        <v>68</v>
      </c>
      <c r="C32" s="3" t="s">
        <v>372</v>
      </c>
      <c r="D32" s="4">
        <v>38.75</v>
      </c>
    </row>
    <row r="33" ht="13.5" customHeight="1" spans="1:4">
      <c r="A33" s="2">
        <v>42665</v>
      </c>
      <c r="B33" s="3" t="s">
        <v>68</v>
      </c>
      <c r="C33" s="3" t="s">
        <v>122</v>
      </c>
      <c r="D33" s="4">
        <v>86.65</v>
      </c>
    </row>
    <row r="34" ht="13.5" customHeight="1" spans="1:4">
      <c r="A34" s="2">
        <v>42653</v>
      </c>
      <c r="B34" s="3" t="s">
        <v>197</v>
      </c>
      <c r="C34" s="3" t="s">
        <v>730</v>
      </c>
      <c r="D34" s="4">
        <v>80</v>
      </c>
    </row>
    <row r="35" ht="13.5" customHeight="1" spans="1:4">
      <c r="A35" s="2">
        <v>42644</v>
      </c>
      <c r="B35" s="3" t="s">
        <v>197</v>
      </c>
      <c r="C35" s="3" t="s">
        <v>783</v>
      </c>
      <c r="D35" s="4">
        <v>19</v>
      </c>
    </row>
    <row r="36" ht="13.5" customHeight="1" spans="1:4">
      <c r="A36" s="2">
        <v>42654</v>
      </c>
      <c r="B36" s="3" t="s">
        <v>197</v>
      </c>
      <c r="C36" s="3" t="s">
        <v>784</v>
      </c>
      <c r="D36" s="4">
        <v>118</v>
      </c>
    </row>
    <row r="37" ht="13.5" customHeight="1" spans="1:4">
      <c r="A37" s="2">
        <v>42666</v>
      </c>
      <c r="B37" s="3" t="s">
        <v>197</v>
      </c>
      <c r="C37" s="3" t="s">
        <v>730</v>
      </c>
      <c r="D37" s="4">
        <v>75.7</v>
      </c>
    </row>
    <row r="38" ht="13.5" customHeight="1" spans="1:4">
      <c r="A38" s="2">
        <v>42667</v>
      </c>
      <c r="B38" s="3" t="s">
        <v>197</v>
      </c>
      <c r="C38" s="3" t="s">
        <v>731</v>
      </c>
      <c r="D38" s="4">
        <v>59.3</v>
      </c>
    </row>
    <row r="39" ht="13.5" customHeight="1" spans="1:4">
      <c r="A39" s="2">
        <v>42669</v>
      </c>
      <c r="B39" s="3" t="s">
        <v>197</v>
      </c>
      <c r="C39" s="3" t="s">
        <v>785</v>
      </c>
      <c r="D39" s="4">
        <v>87.2</v>
      </c>
    </row>
    <row r="40" ht="13.5" customHeight="1" spans="1:4">
      <c r="A40" s="2">
        <v>42653</v>
      </c>
      <c r="B40" s="3" t="s">
        <v>197</v>
      </c>
      <c r="C40" s="3" t="s">
        <v>775</v>
      </c>
      <c r="D40" s="4">
        <v>45.8</v>
      </c>
    </row>
    <row r="41" ht="13.5" customHeight="1" spans="1:4">
      <c r="A41" s="2">
        <v>42657</v>
      </c>
      <c r="B41" s="3" t="s">
        <v>197</v>
      </c>
      <c r="C41" s="3" t="s">
        <v>730</v>
      </c>
      <c r="D41" s="4">
        <v>12</v>
      </c>
    </row>
    <row r="42" ht="13.5" customHeight="1" spans="1:4">
      <c r="A42" s="2">
        <v>42658</v>
      </c>
      <c r="B42" s="3" t="s">
        <v>197</v>
      </c>
      <c r="C42" s="3" t="s">
        <v>730</v>
      </c>
      <c r="D42" s="4">
        <v>9</v>
      </c>
    </row>
    <row r="43" ht="13.5" customHeight="1" spans="1:4">
      <c r="A43" s="2">
        <v>42655</v>
      </c>
      <c r="B43" s="3" t="s">
        <v>197</v>
      </c>
      <c r="C43" s="3" t="s">
        <v>730</v>
      </c>
      <c r="D43" s="4">
        <v>92</v>
      </c>
    </row>
    <row r="44" ht="13.5" customHeight="1" spans="1:4">
      <c r="A44" s="2">
        <v>42654</v>
      </c>
      <c r="B44" s="3" t="s">
        <v>197</v>
      </c>
      <c r="C44" s="3" t="s">
        <v>784</v>
      </c>
      <c r="D44" s="4">
        <v>109</v>
      </c>
    </row>
    <row r="45" ht="13.5" customHeight="1" spans="1:4">
      <c r="A45" s="2">
        <v>42644</v>
      </c>
      <c r="B45" s="3" t="s">
        <v>125</v>
      </c>
      <c r="C45" s="3" t="s">
        <v>640</v>
      </c>
      <c r="D45" s="4">
        <v>60</v>
      </c>
    </row>
    <row r="46" ht="13.5" customHeight="1" spans="1:4">
      <c r="A46" s="2">
        <v>42644</v>
      </c>
      <c r="B46" s="3" t="s">
        <v>125</v>
      </c>
      <c r="C46" s="3" t="s">
        <v>641</v>
      </c>
      <c r="D46" s="4">
        <v>600</v>
      </c>
    </row>
    <row r="47" ht="13.5" customHeight="1" spans="1:4">
      <c r="A47" s="2">
        <v>42644</v>
      </c>
      <c r="B47" s="3" t="s">
        <v>125</v>
      </c>
      <c r="C47" s="3" t="s">
        <v>509</v>
      </c>
      <c r="D47" s="4">
        <v>55.5</v>
      </c>
    </row>
    <row r="48" ht="13.5" customHeight="1" spans="1:4">
      <c r="A48" s="2">
        <v>42648</v>
      </c>
      <c r="B48" s="3" t="s">
        <v>125</v>
      </c>
      <c r="C48" s="3" t="s">
        <v>786</v>
      </c>
      <c r="D48" s="4">
        <v>90</v>
      </c>
    </row>
    <row r="49" ht="13.5" customHeight="1" spans="1:4">
      <c r="A49" s="2">
        <v>42661</v>
      </c>
      <c r="B49" s="3" t="s">
        <v>125</v>
      </c>
      <c r="C49" s="3" t="s">
        <v>787</v>
      </c>
      <c r="D49" s="4">
        <v>200.48</v>
      </c>
    </row>
    <row r="50" ht="13.5" customHeight="1" spans="1:4">
      <c r="A50" s="2">
        <v>42669</v>
      </c>
      <c r="B50" s="3" t="s">
        <v>125</v>
      </c>
      <c r="C50" s="3" t="s">
        <v>788</v>
      </c>
      <c r="D50" s="4">
        <v>26</v>
      </c>
    </row>
    <row r="51" ht="13.5" customHeight="1" spans="1:4">
      <c r="A51" s="2">
        <v>42667</v>
      </c>
      <c r="B51" s="3" t="s">
        <v>125</v>
      </c>
      <c r="C51" s="3" t="s">
        <v>789</v>
      </c>
      <c r="D51" s="4">
        <v>320</v>
      </c>
    </row>
    <row r="52" ht="13.5" customHeight="1" spans="1:4">
      <c r="A52" s="2">
        <v>42657</v>
      </c>
      <c r="B52" s="3" t="s">
        <v>125</v>
      </c>
      <c r="C52" s="3" t="s">
        <v>790</v>
      </c>
      <c r="D52" s="4">
        <v>16.15</v>
      </c>
    </row>
    <row r="53" ht="13.5" customHeight="1" spans="1:4">
      <c r="A53" s="2">
        <v>42644</v>
      </c>
      <c r="B53" s="3" t="s">
        <v>644</v>
      </c>
      <c r="C53" s="3" t="s">
        <v>645</v>
      </c>
      <c r="D53" s="4">
        <v>750</v>
      </c>
    </row>
    <row r="54" ht="13.5" customHeight="1" spans="1:4">
      <c r="A54" s="2">
        <v>42644</v>
      </c>
      <c r="B54" s="3" t="s">
        <v>644</v>
      </c>
      <c r="C54" s="3" t="s">
        <v>684</v>
      </c>
      <c r="D54" s="4">
        <v>300</v>
      </c>
    </row>
    <row r="55" ht="13.5" customHeight="1" spans="1:4">
      <c r="A55" s="2">
        <v>42644</v>
      </c>
      <c r="B55" s="3" t="s">
        <v>646</v>
      </c>
      <c r="C55" s="3" t="s">
        <v>647</v>
      </c>
      <c r="D55" s="4">
        <v>450</v>
      </c>
    </row>
    <row r="56" ht="13.5" customHeight="1" spans="1:4">
      <c r="A56" s="2">
        <v>42653</v>
      </c>
      <c r="B56" s="3" t="s">
        <v>163</v>
      </c>
      <c r="C56" s="3" t="s">
        <v>791</v>
      </c>
      <c r="D56" s="4">
        <v>20</v>
      </c>
    </row>
    <row r="57" ht="13.5" customHeight="1" spans="1:4">
      <c r="A57" s="2">
        <v>42655</v>
      </c>
      <c r="B57" s="3" t="s">
        <v>34</v>
      </c>
      <c r="C57" s="3" t="s">
        <v>81</v>
      </c>
      <c r="D57" s="4">
        <v>7.7</v>
      </c>
    </row>
    <row r="58" ht="13.5" customHeight="1" spans="1:4">
      <c r="A58" s="2">
        <v>42673</v>
      </c>
      <c r="B58" s="3" t="s">
        <v>34</v>
      </c>
      <c r="C58" s="3" t="s">
        <v>81</v>
      </c>
      <c r="D58" s="4">
        <v>49.25</v>
      </c>
    </row>
    <row r="59" ht="13.5" customHeight="1" spans="1:4">
      <c r="A59" s="2">
        <v>42644</v>
      </c>
      <c r="B59" s="3" t="s">
        <v>36</v>
      </c>
      <c r="C59" s="3" t="s">
        <v>37</v>
      </c>
      <c r="D59" s="4">
        <v>600</v>
      </c>
    </row>
    <row r="60" ht="13.5" customHeight="1" spans="1:4">
      <c r="A60" s="2">
        <v>42644</v>
      </c>
      <c r="B60" s="3" t="s">
        <v>36</v>
      </c>
      <c r="C60" s="3" t="s">
        <v>38</v>
      </c>
      <c r="D60" s="4">
        <v>400</v>
      </c>
    </row>
    <row r="61" ht="13.5" customHeight="1" spans="1:4">
      <c r="A61" s="2">
        <v>42673</v>
      </c>
      <c r="B61" s="3" t="s">
        <v>36</v>
      </c>
      <c r="C61" s="3" t="s">
        <v>792</v>
      </c>
      <c r="D61" s="4">
        <v>35</v>
      </c>
    </row>
    <row r="62" ht="13.5" customHeight="1" spans="1:4">
      <c r="A62" s="2">
        <v>42673</v>
      </c>
      <c r="B62" s="3" t="s">
        <v>36</v>
      </c>
      <c r="C62" s="3" t="s">
        <v>793</v>
      </c>
      <c r="D62" s="4">
        <v>100</v>
      </c>
    </row>
    <row r="63" ht="13.5" customHeight="1" spans="1:4">
      <c r="A63" s="2">
        <v>42674</v>
      </c>
      <c r="B63" s="3" t="s">
        <v>36</v>
      </c>
      <c r="C63" s="3" t="s">
        <v>794</v>
      </c>
      <c r="D63" s="4">
        <v>151</v>
      </c>
    </row>
    <row r="64" ht="13.5" customHeight="1" spans="1:4">
      <c r="A64" s="2">
        <v>42644</v>
      </c>
      <c r="B64" s="3" t="s">
        <v>39</v>
      </c>
      <c r="C64" s="3" t="s">
        <v>42</v>
      </c>
      <c r="D64" s="4">
        <v>90</v>
      </c>
    </row>
    <row r="65" ht="13.5" customHeight="1" spans="1:4">
      <c r="A65" s="2">
        <v>42644</v>
      </c>
      <c r="B65" s="3" t="s">
        <v>39</v>
      </c>
      <c r="C65" s="3" t="s">
        <v>83</v>
      </c>
      <c r="D65" s="4">
        <v>63.75</v>
      </c>
    </row>
    <row r="66" ht="13.5" customHeight="1" spans="1:4">
      <c r="A66" s="2">
        <v>42653</v>
      </c>
      <c r="B66" s="3" t="s">
        <v>39</v>
      </c>
      <c r="C66" s="3" t="s">
        <v>362</v>
      </c>
      <c r="D66" s="4">
        <v>16.9</v>
      </c>
    </row>
    <row r="67" ht="13.5" customHeight="1" spans="1:4">
      <c r="A67" s="2">
        <v>42655</v>
      </c>
      <c r="B67" s="3" t="s">
        <v>39</v>
      </c>
      <c r="C67" s="3" t="s">
        <v>391</v>
      </c>
      <c r="D67" s="4">
        <v>50</v>
      </c>
    </row>
    <row r="68" ht="13.5" customHeight="1" spans="1:4">
      <c r="A68" s="2">
        <v>42662</v>
      </c>
      <c r="B68" s="3" t="s">
        <v>39</v>
      </c>
      <c r="C68" s="3" t="s">
        <v>391</v>
      </c>
      <c r="D68" s="4">
        <v>50</v>
      </c>
    </row>
    <row r="69" ht="13.5" customHeight="1" spans="1:4">
      <c r="A69" s="2">
        <v>42663</v>
      </c>
      <c r="B69" s="3" t="s">
        <v>39</v>
      </c>
      <c r="C69" s="3" t="s">
        <v>362</v>
      </c>
      <c r="D69" s="4">
        <v>9.2</v>
      </c>
    </row>
    <row r="70" ht="13.5" customHeight="1" spans="1:4">
      <c r="A70" s="2">
        <v>42664</v>
      </c>
      <c r="B70" s="3" t="s">
        <v>39</v>
      </c>
      <c r="C70" s="3" t="s">
        <v>391</v>
      </c>
      <c r="D70" s="4">
        <v>60</v>
      </c>
    </row>
    <row r="71" ht="13.5" customHeight="1" spans="1:4">
      <c r="A71" s="2">
        <v>42664</v>
      </c>
      <c r="B71" s="3" t="s">
        <v>39</v>
      </c>
      <c r="C71" s="3" t="s">
        <v>391</v>
      </c>
      <c r="D71" s="4">
        <v>50</v>
      </c>
    </row>
    <row r="72" ht="13.5" customHeight="1" spans="1:4">
      <c r="A72" s="2">
        <v>42653</v>
      </c>
      <c r="B72" s="3" t="s">
        <v>39</v>
      </c>
      <c r="C72" s="3" t="s">
        <v>83</v>
      </c>
      <c r="D72" s="4">
        <v>69.77</v>
      </c>
    </row>
    <row r="73" ht="13.5" customHeight="1" spans="1:4">
      <c r="A73" s="2">
        <v>42665</v>
      </c>
      <c r="B73" s="3" t="s">
        <v>39</v>
      </c>
      <c r="C73" s="3" t="s">
        <v>83</v>
      </c>
      <c r="D73" s="4">
        <v>68</v>
      </c>
    </row>
    <row r="74" ht="13.5" customHeight="1" spans="1:4">
      <c r="A74" s="2">
        <v>42265</v>
      </c>
      <c r="B74" s="3" t="s">
        <v>375</v>
      </c>
      <c r="C74" s="3" t="s">
        <v>547</v>
      </c>
      <c r="D74" s="4">
        <v>200</v>
      </c>
    </row>
    <row r="75" ht="13.5" customHeight="1" spans="1:4">
      <c r="A75" s="2">
        <v>42266</v>
      </c>
      <c r="B75" s="3" t="s">
        <v>375</v>
      </c>
      <c r="C75" s="3" t="s">
        <v>548</v>
      </c>
      <c r="D75" s="4">
        <v>44</v>
      </c>
    </row>
    <row r="76" ht="13.5" customHeight="1" spans="1:4">
      <c r="A76" s="2">
        <v>42267</v>
      </c>
      <c r="B76" s="3" t="s">
        <v>375</v>
      </c>
      <c r="C76" s="3" t="s">
        <v>549</v>
      </c>
      <c r="D76" s="4">
        <v>44</v>
      </c>
    </row>
    <row r="77" ht="13.5" customHeight="1" spans="1:4">
      <c r="A77" s="2">
        <v>42268</v>
      </c>
      <c r="B77" s="3" t="s">
        <v>375</v>
      </c>
      <c r="C77" s="3" t="s">
        <v>550</v>
      </c>
      <c r="D77" s="4">
        <v>50</v>
      </c>
    </row>
    <row r="78" ht="13.5" customHeight="1" spans="1:4">
      <c r="A78" s="2"/>
      <c r="D78" s="4"/>
    </row>
    <row r="79" ht="13.5" customHeight="1" spans="1:4">
      <c r="A79" s="2"/>
      <c r="D79" s="4"/>
    </row>
    <row r="80" ht="13.5" customHeight="1" spans="1:4">
      <c r="A80" s="2"/>
      <c r="D80" s="4"/>
    </row>
    <row r="81" ht="13.5" customHeight="1" spans="1:4">
      <c r="A81" s="2"/>
      <c r="D81" s="4"/>
    </row>
    <row r="82" ht="13.5" customHeight="1" spans="1:4">
      <c r="A82" s="2"/>
      <c r="D82" s="4"/>
    </row>
    <row r="83" ht="13.5" customHeight="1" spans="1:4">
      <c r="A83" s="2"/>
      <c r="D83" s="4"/>
    </row>
    <row r="84" ht="13.5" customHeight="1" spans="1:4">
      <c r="A84" s="2"/>
      <c r="D84" s="4"/>
    </row>
    <row r="85" ht="13.5" customHeight="1" spans="1:4">
      <c r="A85" s="2"/>
      <c r="D85" s="4"/>
    </row>
    <row r="86" ht="13.5" customHeight="1" spans="1:4">
      <c r="A86" s="2"/>
      <c r="D86" s="4"/>
    </row>
    <row r="87" ht="13.5" customHeight="1" spans="1:4">
      <c r="A87" s="2"/>
      <c r="D87" s="4"/>
    </row>
    <row r="88" ht="13.5" customHeight="1" spans="1:4">
      <c r="A88" s="2"/>
      <c r="D88" s="4"/>
    </row>
    <row r="89" ht="13.5" customHeight="1" spans="1:4">
      <c r="A89" s="2"/>
      <c r="D89" s="4"/>
    </row>
    <row r="90" ht="13.5" customHeight="1" spans="1:4">
      <c r="A90" s="2"/>
      <c r="D90" s="4"/>
    </row>
    <row r="91" ht="13.5" customHeight="1" spans="1:4">
      <c r="A91" s="2"/>
      <c r="D91" s="4"/>
    </row>
    <row r="92" ht="13.5" customHeight="1" spans="1:4">
      <c r="A92" s="2"/>
      <c r="D92" s="4"/>
    </row>
    <row r="93" ht="13.5" customHeight="1" spans="1:4">
      <c r="A93" s="21"/>
      <c r="D93" s="4">
        <f>SUM(D2:D91)</f>
        <v>8427.75</v>
      </c>
    </row>
    <row r="94" ht="13.5" customHeight="1" spans="1:1">
      <c r="A94" s="21"/>
    </row>
    <row r="95" ht="13.5" customHeight="1" spans="1:1">
      <c r="A95" s="21"/>
    </row>
    <row r="96" ht="13.5" customHeight="1" spans="1:1">
      <c r="A96" s="21"/>
    </row>
    <row r="97" ht="13.5" customHeight="1" spans="1:1">
      <c r="A97" s="21"/>
    </row>
    <row r="98" ht="13.5" customHeight="1" spans="1:1">
      <c r="A98" s="21"/>
    </row>
    <row r="99" ht="13.5" customHeight="1" spans="1:1">
      <c r="A99" s="21"/>
    </row>
    <row r="100" ht="13.5" customHeight="1" spans="1:1">
      <c r="A100" s="21"/>
    </row>
    <row r="101" ht="13.5" customHeight="1" spans="1:1">
      <c r="A101" s="21"/>
    </row>
    <row r="102" ht="13.5" customHeight="1" spans="1:1">
      <c r="A102" s="21"/>
    </row>
    <row r="103" ht="13.5" customHeight="1" spans="1:1">
      <c r="A103" s="21"/>
    </row>
    <row r="104" ht="13.5" customHeight="1" spans="1:1">
      <c r="A104" s="21"/>
    </row>
    <row r="105" ht="13.5" customHeight="1" spans="1:1">
      <c r="A105" s="21"/>
    </row>
    <row r="106" ht="13.5" customHeight="1" spans="1:1">
      <c r="A106" s="21"/>
    </row>
    <row r="107" ht="13.5" customHeight="1" spans="1:1">
      <c r="A107" s="21"/>
    </row>
    <row r="108" ht="13.5" customHeight="1" spans="1:1">
      <c r="A108" s="21"/>
    </row>
    <row r="109" ht="13.5" customHeight="1" spans="1:1">
      <c r="A109" s="21"/>
    </row>
    <row r="110" ht="13.5" customHeight="1" spans="1:1">
      <c r="A110" s="21"/>
    </row>
    <row r="111" ht="13.5" customHeight="1" spans="1:1">
      <c r="A111" s="21"/>
    </row>
    <row r="112" ht="13.5" customHeight="1" spans="1:1">
      <c r="A112" s="21"/>
    </row>
    <row r="113" ht="13.5" customHeight="1" spans="1:1">
      <c r="A113" s="21"/>
    </row>
    <row r="114" ht="13.5" customHeight="1" spans="1:1">
      <c r="A114" s="21"/>
    </row>
    <row r="115" ht="13.5" customHeight="1" spans="1:1">
      <c r="A115" s="21"/>
    </row>
    <row r="116" ht="13.5" customHeight="1" spans="1:1">
      <c r="A116" s="21"/>
    </row>
    <row r="117" ht="13.5" customHeight="1" spans="1:1">
      <c r="A117" s="21"/>
    </row>
    <row r="118" ht="13.5" customHeight="1" spans="1:1">
      <c r="A118" s="21"/>
    </row>
    <row r="119" ht="13.5" customHeight="1" spans="1:1">
      <c r="A119" s="21"/>
    </row>
    <row r="120" ht="13.5" customHeight="1" spans="1:1">
      <c r="A120" s="21"/>
    </row>
    <row r="121" ht="13.5" customHeight="1" spans="1:1">
      <c r="A121" s="21"/>
    </row>
    <row r="122" ht="13.5" customHeight="1" spans="1:1">
      <c r="A122" s="21"/>
    </row>
    <row r="123" ht="13.5" customHeight="1" spans="1:1">
      <c r="A123" s="21"/>
    </row>
    <row r="124" ht="13.5" customHeight="1" spans="1:1">
      <c r="A124" s="21"/>
    </row>
    <row r="125" ht="13.5" customHeight="1" spans="1:1">
      <c r="A125" s="21"/>
    </row>
    <row r="126" ht="13.5" customHeight="1" spans="1:1">
      <c r="A126" s="21"/>
    </row>
    <row r="127" ht="13.5" customHeight="1" spans="1:1">
      <c r="A127" s="21"/>
    </row>
    <row r="128" ht="13.5" customHeight="1" spans="1:1">
      <c r="A128" s="21"/>
    </row>
    <row r="129" ht="13.5" customHeight="1" spans="1:1">
      <c r="A129" s="21"/>
    </row>
    <row r="130" ht="13.5" customHeight="1" spans="1:1">
      <c r="A130" s="21"/>
    </row>
    <row r="131" ht="13.5" customHeight="1" spans="1:1">
      <c r="A131" s="21"/>
    </row>
    <row r="132" ht="13.5" customHeight="1" spans="1:1">
      <c r="A132" s="21"/>
    </row>
    <row r="133" ht="13.5" customHeight="1" spans="1:1">
      <c r="A133" s="21"/>
    </row>
    <row r="134" ht="13.5" customHeight="1" spans="1:1">
      <c r="A134" s="21"/>
    </row>
    <row r="135" ht="13.5" customHeight="1" spans="1:1">
      <c r="A135" s="21"/>
    </row>
    <row r="136" ht="13.5" customHeight="1" spans="1:1">
      <c r="A136" s="21"/>
    </row>
    <row r="137" ht="13.5" customHeight="1" spans="1:1">
      <c r="A137" s="21"/>
    </row>
    <row r="138" ht="13.5" customHeight="1" spans="1:1">
      <c r="A138" s="21"/>
    </row>
    <row r="139" ht="13.5" customHeight="1" spans="1:1">
      <c r="A139" s="21"/>
    </row>
    <row r="140" ht="13.5" customHeight="1" spans="1:1">
      <c r="A140" s="21"/>
    </row>
    <row r="141" ht="13.5" customHeight="1" spans="1:1">
      <c r="A141" s="21"/>
    </row>
    <row r="142" ht="13.5" customHeight="1" spans="1:1">
      <c r="A142" s="21"/>
    </row>
    <row r="143" ht="13.5" customHeight="1" spans="1:1">
      <c r="A143" s="21"/>
    </row>
    <row r="144" ht="13.5" customHeight="1" spans="1:1">
      <c r="A144" s="21"/>
    </row>
    <row r="145" ht="13.5" customHeight="1" spans="1:1">
      <c r="A145" s="21"/>
    </row>
    <row r="146" ht="13.5" customHeight="1" spans="1:1">
      <c r="A146" s="21"/>
    </row>
    <row r="147" ht="13.5" customHeight="1" spans="1:1">
      <c r="A147" s="21"/>
    </row>
    <row r="148" ht="13.5" customHeight="1" spans="1:1">
      <c r="A148" s="21"/>
    </row>
    <row r="149" ht="13.5" customHeight="1" spans="1:1">
      <c r="A149" s="21"/>
    </row>
    <row r="150" ht="13.5" customHeight="1" spans="1:1">
      <c r="A150" s="21"/>
    </row>
    <row r="151" ht="13.5" customHeight="1" spans="1:1">
      <c r="A151" s="21"/>
    </row>
    <row r="152" ht="13.5" customHeight="1" spans="1:1">
      <c r="A152" s="21"/>
    </row>
    <row r="153" ht="13.5" customHeight="1" spans="1:1">
      <c r="A153" s="21"/>
    </row>
    <row r="154" ht="13.5" customHeight="1" spans="1:1">
      <c r="A154" s="21"/>
    </row>
    <row r="155" ht="13.5" customHeight="1" spans="1:1">
      <c r="A155" s="21"/>
    </row>
    <row r="156" ht="13.5" customHeight="1" spans="1:1">
      <c r="A156" s="21"/>
    </row>
    <row r="157" ht="13.5" customHeight="1" spans="1:1">
      <c r="A157" s="21"/>
    </row>
    <row r="158" ht="13.5" customHeight="1" spans="1:1">
      <c r="A158" s="21"/>
    </row>
    <row r="159" ht="13.5" customHeight="1" spans="1:1">
      <c r="A159" s="21"/>
    </row>
    <row r="160" ht="13.5" customHeight="1" spans="1:1">
      <c r="A160" s="21"/>
    </row>
    <row r="161" ht="13.5" customHeight="1" spans="1:1">
      <c r="A161" s="21"/>
    </row>
    <row r="162" ht="13.5" customHeight="1" spans="1:1">
      <c r="A162" s="21"/>
    </row>
    <row r="163" ht="13.5" customHeight="1" spans="1:1">
      <c r="A163" s="21"/>
    </row>
    <row r="164" ht="13.5" customHeight="1" spans="1:1">
      <c r="A164" s="21"/>
    </row>
    <row r="165" ht="13.5" customHeight="1" spans="1:1">
      <c r="A165" s="21"/>
    </row>
    <row r="166" ht="13.5" customHeight="1" spans="1:1">
      <c r="A166" s="21"/>
    </row>
    <row r="167" ht="13.5" customHeight="1" spans="1:1">
      <c r="A167" s="21"/>
    </row>
    <row r="168" ht="13.5" customHeight="1" spans="1:1">
      <c r="A168" s="21"/>
    </row>
    <row r="169" ht="13.5" customHeight="1" spans="1:1">
      <c r="A169" s="21"/>
    </row>
    <row r="170" ht="13.5" customHeight="1" spans="1:1">
      <c r="A170" s="21"/>
    </row>
    <row r="171" ht="13.5" customHeight="1" spans="1:1">
      <c r="A171" s="21"/>
    </row>
    <row r="172" ht="13.5" customHeight="1" spans="1:1">
      <c r="A172" s="21"/>
    </row>
    <row r="173" ht="13.5" customHeight="1" spans="1:1">
      <c r="A173" s="21"/>
    </row>
    <row r="174" ht="13.5" customHeight="1" spans="1:1">
      <c r="A174" s="21"/>
    </row>
    <row r="175" ht="13.5" customHeight="1" spans="1:1">
      <c r="A175" s="21"/>
    </row>
    <row r="176" ht="13.5" customHeight="1" spans="1:1">
      <c r="A176" s="21"/>
    </row>
    <row r="177" ht="13.5" customHeight="1" spans="1:1">
      <c r="A177" s="21"/>
    </row>
    <row r="178" ht="13.5" customHeight="1" spans="1:1">
      <c r="A178" s="21"/>
    </row>
    <row r="179" ht="13.5" customHeight="1" spans="1:1">
      <c r="A179" s="21"/>
    </row>
    <row r="180" ht="13.5" customHeight="1" spans="1:1">
      <c r="A180" s="21"/>
    </row>
    <row r="181" ht="13.5" customHeight="1" spans="1:1">
      <c r="A181" s="21"/>
    </row>
    <row r="182" ht="13.5" customHeight="1" spans="1:1">
      <c r="A182" s="21"/>
    </row>
    <row r="183" ht="13.5" customHeight="1" spans="1:1">
      <c r="A183" s="21"/>
    </row>
    <row r="184" ht="13.5" customHeight="1" spans="1:1">
      <c r="A184" s="21"/>
    </row>
    <row r="185" ht="13.5" customHeight="1" spans="1:1">
      <c r="A185" s="21"/>
    </row>
    <row r="186" ht="13.5" customHeight="1" spans="1:1">
      <c r="A186" s="21"/>
    </row>
    <row r="187" ht="13.5" customHeight="1" spans="1:1">
      <c r="A187" s="21"/>
    </row>
    <row r="188" ht="13.5" customHeight="1" spans="1:1">
      <c r="A188" s="21"/>
    </row>
    <row r="189" ht="13.5" customHeight="1" spans="1:1">
      <c r="A189" s="21"/>
    </row>
    <row r="190" ht="13.5" customHeight="1" spans="1:1">
      <c r="A190" s="21"/>
    </row>
    <row r="191" ht="13.5" customHeight="1" spans="1:1">
      <c r="A191" s="21"/>
    </row>
    <row r="192" ht="13.5" customHeight="1" spans="1:1">
      <c r="A192" s="21"/>
    </row>
    <row r="193" ht="13.5" customHeight="1" spans="1:1">
      <c r="A193" s="21"/>
    </row>
    <row r="194" ht="13.5" customHeight="1" spans="1:1">
      <c r="A194" s="21"/>
    </row>
    <row r="195" ht="13.5" customHeight="1" spans="1:1">
      <c r="A195" s="21"/>
    </row>
    <row r="196" ht="13.5" customHeight="1" spans="1:1">
      <c r="A196" s="21"/>
    </row>
    <row r="197" ht="13.5" customHeight="1" spans="1:1">
      <c r="A197" s="21"/>
    </row>
    <row r="198" ht="13.5" customHeight="1" spans="1:1">
      <c r="A198" s="21"/>
    </row>
    <row r="199" ht="13.5" customHeight="1" spans="1:1">
      <c r="A199" s="21"/>
    </row>
    <row r="200" ht="13.5" customHeight="1" spans="1:1">
      <c r="A200" s="21"/>
    </row>
    <row r="201" ht="13.5" customHeight="1" spans="1:1">
      <c r="A201" s="21"/>
    </row>
    <row r="202" ht="13.5" customHeight="1" spans="1:1">
      <c r="A202" s="21"/>
    </row>
    <row r="203" ht="13.5" customHeight="1" spans="1:1">
      <c r="A203" s="21"/>
    </row>
    <row r="204" ht="13.5" customHeight="1" spans="1:1">
      <c r="A204" s="21"/>
    </row>
    <row r="205" ht="13.5" customHeight="1" spans="1:1">
      <c r="A205" s="21"/>
    </row>
    <row r="206" ht="13.5" customHeight="1" spans="1:1">
      <c r="A206" s="21"/>
    </row>
    <row r="207" ht="13.5" customHeight="1" spans="1:1">
      <c r="A207" s="21"/>
    </row>
    <row r="208" ht="13.5" customHeight="1" spans="1:1">
      <c r="A208" s="21"/>
    </row>
    <row r="209" ht="13.5" customHeight="1" spans="1:1">
      <c r="A209" s="21"/>
    </row>
    <row r="210" ht="13.5" customHeight="1" spans="1:1">
      <c r="A210" s="21"/>
    </row>
    <row r="211" ht="13.5" customHeight="1" spans="1:1">
      <c r="A211" s="21"/>
    </row>
    <row r="212" ht="13.5" customHeight="1" spans="1:1">
      <c r="A212" s="21"/>
    </row>
    <row r="213" ht="13.5" customHeight="1" spans="1:1">
      <c r="A213" s="21"/>
    </row>
    <row r="214" ht="13.5" customHeight="1" spans="1:1">
      <c r="A214" s="21"/>
    </row>
    <row r="215" ht="13.5" customHeight="1" spans="1:1">
      <c r="A215" s="21"/>
    </row>
    <row r="216" ht="13.5" customHeight="1" spans="1:1">
      <c r="A216" s="21"/>
    </row>
    <row r="217" ht="13.5" customHeight="1" spans="1:1">
      <c r="A217" s="21"/>
    </row>
    <row r="218" ht="13.5" customHeight="1" spans="1:1">
      <c r="A218" s="21"/>
    </row>
    <row r="219" ht="13.5" customHeight="1" spans="1:1">
      <c r="A219" s="21"/>
    </row>
    <row r="220" ht="13.5" customHeight="1" spans="1:1">
      <c r="A220" s="21"/>
    </row>
    <row r="221" ht="13.5" customHeight="1" spans="1:1">
      <c r="A221" s="21"/>
    </row>
    <row r="222" ht="13.5" customHeight="1" spans="1:1">
      <c r="A222" s="21"/>
    </row>
    <row r="223" ht="13.5" customHeight="1" spans="1:1">
      <c r="A223" s="21"/>
    </row>
    <row r="224" ht="13.5" customHeight="1" spans="1:1">
      <c r="A224" s="21"/>
    </row>
    <row r="225" ht="13.5" customHeight="1" spans="1:1">
      <c r="A225" s="21"/>
    </row>
    <row r="226" ht="13.5" customHeight="1" spans="1:1">
      <c r="A226" s="21"/>
    </row>
    <row r="227" ht="13.5" customHeight="1" spans="1:1">
      <c r="A227" s="21"/>
    </row>
    <row r="228" ht="13.5" customHeight="1" spans="1:1">
      <c r="A228" s="21"/>
    </row>
    <row r="229" ht="13.5" customHeight="1" spans="1:1">
      <c r="A229" s="21"/>
    </row>
    <row r="230" ht="13.5" customHeight="1" spans="1:1">
      <c r="A230" s="21"/>
    </row>
    <row r="231" ht="13.5" customHeight="1" spans="1:1">
      <c r="A231" s="21"/>
    </row>
    <row r="232" ht="13.5" customHeight="1" spans="1:1">
      <c r="A232" s="21"/>
    </row>
    <row r="233" ht="13.5" customHeight="1" spans="1:1">
      <c r="A233" s="21"/>
    </row>
    <row r="234" ht="13.5" customHeight="1" spans="1:1">
      <c r="A234" s="21"/>
    </row>
    <row r="235" ht="13.5" customHeight="1" spans="1:1">
      <c r="A235" s="21"/>
    </row>
    <row r="236" ht="13.5" customHeight="1" spans="1:1">
      <c r="A236" s="21"/>
    </row>
    <row r="237" ht="13.5" customHeight="1" spans="1:1">
      <c r="A237" s="21"/>
    </row>
    <row r="238" ht="13.5" customHeight="1" spans="1:1">
      <c r="A238" s="21"/>
    </row>
    <row r="239" ht="13.5" customHeight="1" spans="1:1">
      <c r="A239" s="21"/>
    </row>
    <row r="240" ht="13.5" customHeight="1" spans="1:1">
      <c r="A240" s="21"/>
    </row>
    <row r="241" ht="13.5" customHeight="1" spans="1:1">
      <c r="A241" s="21"/>
    </row>
    <row r="242" ht="13.5" customHeight="1" spans="1:1">
      <c r="A242" s="21"/>
    </row>
    <row r="243" ht="13.5" customHeight="1" spans="1:1">
      <c r="A243" s="21"/>
    </row>
    <row r="244" ht="13.5" customHeight="1" spans="1:1">
      <c r="A244" s="21"/>
    </row>
    <row r="245" ht="13.5" customHeight="1" spans="1:1">
      <c r="A245" s="21"/>
    </row>
    <row r="246" ht="13.5" customHeight="1" spans="1:1">
      <c r="A246" s="21"/>
    </row>
    <row r="247" ht="13.5" customHeight="1" spans="1:1">
      <c r="A247" s="21"/>
    </row>
    <row r="248" ht="13.5" customHeight="1" spans="1:1">
      <c r="A248" s="21"/>
    </row>
    <row r="249" ht="13.5" customHeight="1" spans="1:1">
      <c r="A249" s="21"/>
    </row>
    <row r="250" ht="13.5" customHeight="1" spans="1:1">
      <c r="A250" s="21"/>
    </row>
    <row r="251" ht="13.5" customHeight="1" spans="1:1">
      <c r="A251" s="21"/>
    </row>
    <row r="252" ht="13.5" customHeight="1" spans="1:1">
      <c r="A252" s="21"/>
    </row>
    <row r="253" ht="13.5" customHeight="1" spans="1:1">
      <c r="A253" s="21"/>
    </row>
    <row r="254" ht="13.5" customHeight="1" spans="1:1">
      <c r="A254" s="21"/>
    </row>
    <row r="255" ht="13.5" customHeight="1" spans="1:1">
      <c r="A255" s="21"/>
    </row>
    <row r="256" ht="13.5" customHeight="1" spans="1:1">
      <c r="A256" s="21"/>
    </row>
    <row r="257" ht="13.5" customHeight="1" spans="1:1">
      <c r="A257" s="21"/>
    </row>
    <row r="258" ht="13.5" customHeight="1" spans="1:1">
      <c r="A258" s="21"/>
    </row>
    <row r="259" ht="13.5" customHeight="1" spans="1:1">
      <c r="A259" s="21"/>
    </row>
    <row r="260" ht="13.5" customHeight="1" spans="1:1">
      <c r="A260" s="21"/>
    </row>
    <row r="261" ht="13.5" customHeight="1" spans="1:1">
      <c r="A261" s="21"/>
    </row>
    <row r="262" ht="13.5" customHeight="1" spans="1:1">
      <c r="A262" s="21"/>
    </row>
    <row r="263" ht="13.5" customHeight="1" spans="1:1">
      <c r="A263" s="21"/>
    </row>
    <row r="264" ht="13.5" customHeight="1" spans="1:1">
      <c r="A264" s="21"/>
    </row>
    <row r="265" ht="13.5" customHeight="1" spans="1:1">
      <c r="A265" s="21"/>
    </row>
    <row r="266" ht="13.5" customHeight="1" spans="1:1">
      <c r="A266" s="21"/>
    </row>
    <row r="267" ht="13.5" customHeight="1" spans="1:1">
      <c r="A267" s="21"/>
    </row>
    <row r="268" ht="13.5" customHeight="1" spans="1:1">
      <c r="A268" s="21"/>
    </row>
    <row r="269" ht="13.5" customHeight="1" spans="1:1">
      <c r="A269" s="21"/>
    </row>
    <row r="270" ht="13.5" customHeight="1" spans="1:1">
      <c r="A270" s="21"/>
    </row>
    <row r="271" ht="13.5" customHeight="1" spans="1:1">
      <c r="A271" s="21"/>
    </row>
    <row r="272" ht="13.5" customHeight="1" spans="1:1">
      <c r="A272" s="21"/>
    </row>
    <row r="273" ht="13.5" customHeight="1" spans="1:1">
      <c r="A273" s="21"/>
    </row>
    <row r="274" ht="13.5" customHeight="1" spans="1:1">
      <c r="A274" s="21"/>
    </row>
    <row r="275" ht="13.5" customHeight="1" spans="1:1">
      <c r="A275" s="21"/>
    </row>
    <row r="276" ht="13.5" customHeight="1" spans="1:1">
      <c r="A276" s="21"/>
    </row>
    <row r="277" ht="13.5" customHeight="1" spans="1:1">
      <c r="A277" s="21"/>
    </row>
    <row r="278" ht="13.5" customHeight="1" spans="1:1">
      <c r="A278" s="21"/>
    </row>
    <row r="279" ht="13.5" customHeight="1" spans="1:1">
      <c r="A279" s="21"/>
    </row>
    <row r="280" ht="13.5" customHeight="1" spans="1:1">
      <c r="A280" s="21"/>
    </row>
    <row r="281" ht="13.5" customHeight="1" spans="1:1">
      <c r="A281" s="21"/>
    </row>
    <row r="282" ht="13.5" customHeight="1" spans="1:1">
      <c r="A282" s="21"/>
    </row>
    <row r="283" ht="13.5" customHeight="1" spans="1:1">
      <c r="A283" s="21"/>
    </row>
    <row r="284" ht="13.5" customHeight="1" spans="1:1">
      <c r="A284" s="21"/>
    </row>
    <row r="285" ht="13.5" customHeight="1" spans="1:1">
      <c r="A285" s="21"/>
    </row>
    <row r="286" ht="13.5" customHeight="1" spans="1:1">
      <c r="A286" s="21"/>
    </row>
    <row r="287" ht="13.5" customHeight="1" spans="1:1">
      <c r="A287" s="21"/>
    </row>
    <row r="288" ht="13.5" customHeight="1" spans="1:1">
      <c r="A288" s="21"/>
    </row>
    <row r="289" ht="13.5" customHeight="1" spans="1:1">
      <c r="A289" s="21"/>
    </row>
    <row r="290" ht="13.5" customHeight="1" spans="1:1">
      <c r="A290" s="21"/>
    </row>
    <row r="291" ht="13.5" customHeight="1" spans="1:1">
      <c r="A291" s="21"/>
    </row>
    <row r="292" ht="13.5" customHeight="1" spans="1:1">
      <c r="A292" s="21"/>
    </row>
    <row r="293" ht="13.5" customHeight="1" spans="1:1">
      <c r="A293" s="21"/>
    </row>
    <row r="294" ht="13.5" customHeight="1" spans="1:1">
      <c r="A294" s="21"/>
    </row>
    <row r="295" ht="13.5" customHeight="1" spans="1:1">
      <c r="A295" s="21"/>
    </row>
    <row r="296" ht="13.5" customHeight="1" spans="1:1">
      <c r="A296" s="21"/>
    </row>
    <row r="297" ht="13.5" customHeight="1" spans="1:1">
      <c r="A297" s="21"/>
    </row>
    <row r="298" ht="13.5" customHeight="1" spans="1:1">
      <c r="A298" s="21"/>
    </row>
    <row r="299" ht="13.5" customHeight="1" spans="1:1">
      <c r="A299" s="21"/>
    </row>
    <row r="300" ht="13.5" customHeight="1" spans="1:1">
      <c r="A300" s="21"/>
    </row>
    <row r="301" ht="13.5" customHeight="1" spans="1:1">
      <c r="A301" s="21"/>
    </row>
    <row r="302" ht="13.5" customHeight="1" spans="1:1">
      <c r="A302" s="21"/>
    </row>
    <row r="303" ht="13.5" customHeight="1" spans="1:1">
      <c r="A303" s="21"/>
    </row>
    <row r="304" ht="13.5" customHeight="1" spans="1:1">
      <c r="A304" s="21"/>
    </row>
    <row r="305" ht="13.5" customHeight="1" spans="1:1">
      <c r="A305" s="21"/>
    </row>
    <row r="306" ht="13.5" customHeight="1" spans="1:1">
      <c r="A306" s="21"/>
    </row>
    <row r="307" ht="13.5" customHeight="1" spans="1:1">
      <c r="A307" s="21"/>
    </row>
    <row r="308" ht="13.5" customHeight="1" spans="1:1">
      <c r="A308" s="21"/>
    </row>
    <row r="309" ht="13.5" customHeight="1" spans="1:1">
      <c r="A309" s="21"/>
    </row>
    <row r="310" ht="13.5" customHeight="1" spans="1:1">
      <c r="A310" s="21"/>
    </row>
    <row r="311" ht="13.5" customHeight="1" spans="1:1">
      <c r="A311" s="21"/>
    </row>
    <row r="312" ht="13.5" customHeight="1" spans="1:1">
      <c r="A312" s="21"/>
    </row>
    <row r="313" ht="13.5" customHeight="1" spans="1:1">
      <c r="A313" s="21"/>
    </row>
    <row r="314" ht="13.5" customHeight="1" spans="1:1">
      <c r="A314" s="21"/>
    </row>
    <row r="315" ht="13.5" customHeight="1" spans="1:1">
      <c r="A315" s="21"/>
    </row>
    <row r="316" ht="13.5" customHeight="1" spans="1:1">
      <c r="A316" s="21"/>
    </row>
    <row r="317" ht="13.5" customHeight="1" spans="1:1">
      <c r="A317" s="21"/>
    </row>
    <row r="318" ht="13.5" customHeight="1" spans="1:1">
      <c r="A318" s="21"/>
    </row>
    <row r="319" ht="13.5" customHeight="1" spans="1:1">
      <c r="A319" s="21"/>
    </row>
    <row r="320" ht="13.5" customHeight="1" spans="1:1">
      <c r="A320" s="21"/>
    </row>
    <row r="321" ht="13.5" customHeight="1" spans="1:1">
      <c r="A321" s="21"/>
    </row>
    <row r="322" ht="13.5" customHeight="1" spans="1:1">
      <c r="A322" s="21"/>
    </row>
    <row r="323" ht="13.5" customHeight="1" spans="1:1">
      <c r="A323" s="21"/>
    </row>
    <row r="324" ht="13.5" customHeight="1" spans="1:1">
      <c r="A324" s="21"/>
    </row>
    <row r="325" ht="13.5" customHeight="1" spans="1:1">
      <c r="A325" s="21"/>
    </row>
    <row r="326" ht="13.5" customHeight="1" spans="1:1">
      <c r="A326" s="21"/>
    </row>
    <row r="327" ht="13.5" customHeight="1" spans="1:1">
      <c r="A327" s="21"/>
    </row>
    <row r="328" ht="13.5" customHeight="1" spans="1:1">
      <c r="A328" s="21"/>
    </row>
    <row r="329" ht="13.5" customHeight="1" spans="1:1">
      <c r="A329" s="21"/>
    </row>
    <row r="330" ht="13.5" customHeight="1" spans="1:1">
      <c r="A330" s="21"/>
    </row>
    <row r="331" ht="13.5" customHeight="1" spans="1:1">
      <c r="A331" s="21"/>
    </row>
    <row r="332" ht="13.5" customHeight="1" spans="1:1">
      <c r="A332" s="21"/>
    </row>
    <row r="333" ht="13.5" customHeight="1" spans="1:1">
      <c r="A333" s="21"/>
    </row>
    <row r="334" ht="13.5" customHeight="1" spans="1:1">
      <c r="A334" s="21"/>
    </row>
    <row r="335" ht="13.5" customHeight="1" spans="1:1">
      <c r="A335" s="21"/>
    </row>
    <row r="336" ht="13.5" customHeight="1" spans="1:1">
      <c r="A336" s="21"/>
    </row>
    <row r="337" ht="13.5" customHeight="1" spans="1:1">
      <c r="A337" s="21"/>
    </row>
    <row r="338" ht="13.5" customHeight="1" spans="1:1">
      <c r="A338" s="21"/>
    </row>
    <row r="339" ht="13.5" customHeight="1" spans="1:1">
      <c r="A339" s="21"/>
    </row>
    <row r="340" ht="13.5" customHeight="1" spans="1:1">
      <c r="A340" s="21"/>
    </row>
    <row r="341" ht="13.5" customHeight="1" spans="1:1">
      <c r="A341" s="21"/>
    </row>
    <row r="342" ht="13.5" customHeight="1" spans="1:1">
      <c r="A342" s="21"/>
    </row>
    <row r="343" ht="13.5" customHeight="1" spans="1:1">
      <c r="A343" s="21"/>
    </row>
    <row r="344" ht="13.5" customHeight="1" spans="1:1">
      <c r="A344" s="21"/>
    </row>
    <row r="345" ht="13.5" customHeight="1" spans="1:1">
      <c r="A345" s="21"/>
    </row>
    <row r="346" ht="13.5" customHeight="1" spans="1:1">
      <c r="A346" s="21"/>
    </row>
    <row r="347" ht="13.5" customHeight="1" spans="1:1">
      <c r="A347" s="21"/>
    </row>
    <row r="348" ht="13.5" customHeight="1" spans="1:1">
      <c r="A348" s="21"/>
    </row>
    <row r="349" ht="13.5" customHeight="1" spans="1:1">
      <c r="A349" s="21"/>
    </row>
    <row r="350" ht="13.5" customHeight="1" spans="1:1">
      <c r="A350" s="21"/>
    </row>
    <row r="351" ht="13.5" customHeight="1" spans="1:1">
      <c r="A351" s="21"/>
    </row>
    <row r="352" ht="13.5" customHeight="1" spans="1:1">
      <c r="A352" s="21"/>
    </row>
    <row r="353" ht="13.5" customHeight="1" spans="1:1">
      <c r="A353" s="21"/>
    </row>
    <row r="354" ht="13.5" customHeight="1" spans="1:1">
      <c r="A354" s="21"/>
    </row>
    <row r="355" ht="13.5" customHeight="1" spans="1:1">
      <c r="A355" s="21"/>
    </row>
    <row r="356" ht="13.5" customHeight="1" spans="1:1">
      <c r="A356" s="21"/>
    </row>
    <row r="357" ht="13.5" customHeight="1" spans="1:1">
      <c r="A357" s="21"/>
    </row>
    <row r="358" ht="13.5" customHeight="1" spans="1:1">
      <c r="A358" s="21"/>
    </row>
    <row r="359" ht="13.5" customHeight="1" spans="1:1">
      <c r="A359" s="21"/>
    </row>
    <row r="360" ht="13.5" customHeight="1" spans="1:1">
      <c r="A360" s="21"/>
    </row>
    <row r="361" ht="13.5" customHeight="1" spans="1:1">
      <c r="A361" s="21"/>
    </row>
    <row r="362" ht="13.5" customHeight="1" spans="1:1">
      <c r="A362" s="21"/>
    </row>
    <row r="363" ht="13.5" customHeight="1" spans="1:1">
      <c r="A363" s="21"/>
    </row>
    <row r="364" ht="13.5" customHeight="1" spans="1:1">
      <c r="A364" s="21"/>
    </row>
    <row r="365" ht="13.5" customHeight="1" spans="1:1">
      <c r="A365" s="21"/>
    </row>
    <row r="366" ht="13.5" customHeight="1" spans="1:1">
      <c r="A366" s="21"/>
    </row>
    <row r="367" ht="13.5" customHeight="1" spans="1:1">
      <c r="A367" s="21"/>
    </row>
    <row r="368" ht="13.5" customHeight="1" spans="1:1">
      <c r="A368" s="21"/>
    </row>
    <row r="369" ht="13.5" customHeight="1" spans="1:1">
      <c r="A369" s="21"/>
    </row>
    <row r="370" ht="13.5" customHeight="1" spans="1:1">
      <c r="A370" s="21"/>
    </row>
    <row r="371" ht="13.5" customHeight="1" spans="1:1">
      <c r="A371" s="21"/>
    </row>
    <row r="372" ht="13.5" customHeight="1" spans="1:1">
      <c r="A372" s="21"/>
    </row>
    <row r="373" ht="13.5" customHeight="1" spans="1:1">
      <c r="A373" s="21"/>
    </row>
    <row r="374" ht="13.5" customHeight="1" spans="1:1">
      <c r="A374" s="21"/>
    </row>
    <row r="375" ht="13.5" customHeight="1" spans="1:1">
      <c r="A375" s="21"/>
    </row>
    <row r="376" ht="13.5" customHeight="1" spans="1:1">
      <c r="A376" s="21"/>
    </row>
    <row r="377" ht="13.5" customHeight="1" spans="1:1">
      <c r="A377" s="21"/>
    </row>
    <row r="378" ht="13.5" customHeight="1" spans="1:1">
      <c r="A378" s="21"/>
    </row>
    <row r="379" ht="13.5" customHeight="1" spans="1:1">
      <c r="A379" s="21"/>
    </row>
    <row r="380" ht="13.5" customHeight="1" spans="1:1">
      <c r="A380" s="21"/>
    </row>
    <row r="381" ht="13.5" customHeight="1" spans="1:1">
      <c r="A381" s="21"/>
    </row>
    <row r="382" ht="13.5" customHeight="1" spans="1:1">
      <c r="A382" s="21"/>
    </row>
    <row r="383" ht="13.5" customHeight="1" spans="1:1">
      <c r="A383" s="21"/>
    </row>
    <row r="384" ht="13.5" customHeight="1" spans="1:1">
      <c r="A384" s="21"/>
    </row>
    <row r="385" ht="13.5" customHeight="1" spans="1:1">
      <c r="A385" s="21"/>
    </row>
    <row r="386" ht="13.5" customHeight="1" spans="1:1">
      <c r="A386" s="21"/>
    </row>
    <row r="387" ht="13.5" customHeight="1" spans="1:1">
      <c r="A387" s="21"/>
    </row>
    <row r="388" ht="13.5" customHeight="1" spans="1:1">
      <c r="A388" s="21"/>
    </row>
    <row r="389" ht="13.5" customHeight="1" spans="1:1">
      <c r="A389" s="21"/>
    </row>
    <row r="390" ht="13.5" customHeight="1" spans="1:1">
      <c r="A390" s="21"/>
    </row>
    <row r="391" ht="13.5" customHeight="1" spans="1:1">
      <c r="A391" s="21"/>
    </row>
    <row r="392" ht="13.5" customHeight="1" spans="1:1">
      <c r="A392" s="21"/>
    </row>
    <row r="393" ht="13.5" customHeight="1" spans="1:1">
      <c r="A393" s="21"/>
    </row>
    <row r="394" ht="13.5" customHeight="1" spans="1:1">
      <c r="A394" s="21"/>
    </row>
    <row r="395" ht="13.5" customHeight="1" spans="1:1">
      <c r="A395" s="21"/>
    </row>
    <row r="396" ht="13.5" customHeight="1" spans="1:1">
      <c r="A396" s="21"/>
    </row>
    <row r="397" ht="13.5" customHeight="1" spans="1:1">
      <c r="A397" s="21"/>
    </row>
    <row r="398" ht="13.5" customHeight="1" spans="1:1">
      <c r="A398" s="21"/>
    </row>
    <row r="399" ht="13.5" customHeight="1" spans="1:1">
      <c r="A399" s="21"/>
    </row>
    <row r="400" ht="13.5" customHeight="1" spans="1:1">
      <c r="A400" s="21"/>
    </row>
    <row r="401" ht="13.5" customHeight="1" spans="1:1">
      <c r="A401" s="21"/>
    </row>
    <row r="402" ht="13.5" customHeight="1" spans="1:1">
      <c r="A402" s="21"/>
    </row>
    <row r="403" ht="13.5" customHeight="1" spans="1:1">
      <c r="A403" s="21"/>
    </row>
    <row r="404" ht="13.5" customHeight="1" spans="1:1">
      <c r="A404" s="21"/>
    </row>
    <row r="405" ht="13.5" customHeight="1" spans="1:1">
      <c r="A405" s="21"/>
    </row>
    <row r="406" ht="13.5" customHeight="1" spans="1:1">
      <c r="A406" s="21"/>
    </row>
    <row r="407" ht="13.5" customHeight="1" spans="1:1">
      <c r="A407" s="21"/>
    </row>
    <row r="408" ht="13.5" customHeight="1" spans="1:1">
      <c r="A408" s="21"/>
    </row>
    <row r="409" ht="13.5" customHeight="1" spans="1:1">
      <c r="A409" s="21"/>
    </row>
    <row r="410" ht="13.5" customHeight="1" spans="1:1">
      <c r="A410" s="21"/>
    </row>
    <row r="411" ht="13.5" customHeight="1" spans="1:1">
      <c r="A411" s="21"/>
    </row>
    <row r="412" ht="13.5" customHeight="1" spans="1:1">
      <c r="A412" s="21"/>
    </row>
    <row r="413" ht="13.5" customHeight="1" spans="1:1">
      <c r="A413" s="21"/>
    </row>
    <row r="414" ht="13.5" customHeight="1" spans="1:1">
      <c r="A414" s="21"/>
    </row>
    <row r="415" ht="13.5" customHeight="1" spans="1:1">
      <c r="A415" s="21"/>
    </row>
    <row r="416" ht="13.5" customHeight="1" spans="1:1">
      <c r="A416" s="21"/>
    </row>
    <row r="417" ht="13.5" customHeight="1" spans="1:1">
      <c r="A417" s="21"/>
    </row>
    <row r="418" ht="13.5" customHeight="1" spans="1:1">
      <c r="A418" s="21"/>
    </row>
    <row r="419" ht="13.5" customHeight="1" spans="1:1">
      <c r="A419" s="21"/>
    </row>
    <row r="420" ht="13.5" customHeight="1" spans="1:1">
      <c r="A420" s="21"/>
    </row>
    <row r="421" ht="13.5" customHeight="1" spans="1:1">
      <c r="A421" s="21"/>
    </row>
    <row r="422" ht="13.5" customHeight="1" spans="1:1">
      <c r="A422" s="21"/>
    </row>
    <row r="423" ht="13.5" customHeight="1" spans="1:1">
      <c r="A423" s="21"/>
    </row>
    <row r="424" ht="13.5" customHeight="1" spans="1:1">
      <c r="A424" s="21"/>
    </row>
    <row r="425" ht="13.5" customHeight="1" spans="1:1">
      <c r="A425" s="21"/>
    </row>
    <row r="426" ht="13.5" customHeight="1" spans="1:1">
      <c r="A426" s="21"/>
    </row>
    <row r="427" ht="13.5" customHeight="1" spans="1:1">
      <c r="A427" s="21"/>
    </row>
    <row r="428" ht="13.5" customHeight="1" spans="1:1">
      <c r="A428" s="21"/>
    </row>
    <row r="429" ht="13.5" customHeight="1" spans="1:1">
      <c r="A429" s="21"/>
    </row>
    <row r="430" ht="13.5" customHeight="1" spans="1:1">
      <c r="A430" s="21"/>
    </row>
    <row r="431" ht="13.5" customHeight="1" spans="1:1">
      <c r="A431" s="21"/>
    </row>
    <row r="432" ht="13.5" customHeight="1" spans="1:1">
      <c r="A432" s="21"/>
    </row>
    <row r="433" ht="13.5" customHeight="1" spans="1:1">
      <c r="A433" s="21"/>
    </row>
    <row r="434" ht="13.5" customHeight="1" spans="1:1">
      <c r="A434" s="21"/>
    </row>
    <row r="435" ht="13.5" customHeight="1" spans="1:1">
      <c r="A435" s="21"/>
    </row>
    <row r="436" ht="13.5" customHeight="1" spans="1:1">
      <c r="A436" s="21"/>
    </row>
    <row r="437" ht="13.5" customHeight="1" spans="1:1">
      <c r="A437" s="21"/>
    </row>
    <row r="438" ht="13.5" customHeight="1" spans="1:1">
      <c r="A438" s="21"/>
    </row>
    <row r="439" ht="13.5" customHeight="1" spans="1:1">
      <c r="A439" s="21"/>
    </row>
    <row r="440" ht="13.5" customHeight="1" spans="1:1">
      <c r="A440" s="21"/>
    </row>
    <row r="441" ht="13.5" customHeight="1" spans="1:1">
      <c r="A441" s="21"/>
    </row>
    <row r="442" ht="13.5" customHeight="1" spans="1:1">
      <c r="A442" s="21"/>
    </row>
    <row r="443" ht="13.5" customHeight="1" spans="1:1">
      <c r="A443" s="21"/>
    </row>
    <row r="444" ht="13.5" customHeight="1" spans="1:1">
      <c r="A444" s="21"/>
    </row>
    <row r="445" ht="13.5" customHeight="1" spans="1:1">
      <c r="A445" s="21"/>
    </row>
    <row r="446" ht="13.5" customHeight="1" spans="1:1">
      <c r="A446" s="21"/>
    </row>
    <row r="447" ht="13.5" customHeight="1" spans="1:1">
      <c r="A447" s="21"/>
    </row>
    <row r="448" ht="13.5" customHeight="1" spans="1:1">
      <c r="A448" s="21"/>
    </row>
    <row r="449" ht="13.5" customHeight="1" spans="1:1">
      <c r="A449" s="21"/>
    </row>
    <row r="450" ht="13.5" customHeight="1" spans="1:1">
      <c r="A450" s="21"/>
    </row>
    <row r="451" ht="13.5" customHeight="1" spans="1:1">
      <c r="A451" s="21"/>
    </row>
    <row r="452" ht="13.5" customHeight="1" spans="1:1">
      <c r="A452" s="21"/>
    </row>
    <row r="453" ht="13.5" customHeight="1" spans="1:1">
      <c r="A453" s="21"/>
    </row>
    <row r="454" ht="13.5" customHeight="1" spans="1:1">
      <c r="A454" s="21"/>
    </row>
    <row r="455" ht="13.5" customHeight="1" spans="1:1">
      <c r="A455" s="21"/>
    </row>
    <row r="456" ht="13.5" customHeight="1" spans="1:1">
      <c r="A456" s="21"/>
    </row>
    <row r="457" ht="13.5" customHeight="1" spans="1:1">
      <c r="A457" s="21"/>
    </row>
    <row r="458" ht="13.5" customHeight="1" spans="1:1">
      <c r="A458" s="21"/>
    </row>
    <row r="459" ht="13.5" customHeight="1" spans="1:1">
      <c r="A459" s="21"/>
    </row>
    <row r="460" ht="13.5" customHeight="1" spans="1:1">
      <c r="A460" s="21"/>
    </row>
    <row r="461" ht="13.5" customHeight="1" spans="1:1">
      <c r="A461" s="21"/>
    </row>
    <row r="462" ht="13.5" customHeight="1" spans="1:1">
      <c r="A462" s="21"/>
    </row>
    <row r="463" ht="13.5" customHeight="1" spans="1:1">
      <c r="A463" s="21"/>
    </row>
    <row r="464" ht="13.5" customHeight="1" spans="1:1">
      <c r="A464" s="21"/>
    </row>
    <row r="465" ht="13.5" customHeight="1" spans="1:1">
      <c r="A465" s="21"/>
    </row>
    <row r="466" ht="13.5" customHeight="1" spans="1:1">
      <c r="A466" s="21"/>
    </row>
    <row r="467" ht="13.5" customHeight="1" spans="1:1">
      <c r="A467" s="21"/>
    </row>
    <row r="468" ht="13.5" customHeight="1" spans="1:1">
      <c r="A468" s="21"/>
    </row>
    <row r="469" ht="13.5" customHeight="1" spans="1:1">
      <c r="A469" s="21"/>
    </row>
    <row r="470" ht="13.5" customHeight="1" spans="1:1">
      <c r="A470" s="21"/>
    </row>
    <row r="471" ht="13.5" customHeight="1" spans="1:1">
      <c r="A471" s="21"/>
    </row>
    <row r="472" ht="13.5" customHeight="1" spans="1:1">
      <c r="A472" s="21"/>
    </row>
    <row r="473" ht="13.5" customHeight="1" spans="1:1">
      <c r="A473" s="21"/>
    </row>
    <row r="474" ht="13.5" customHeight="1" spans="1:1">
      <c r="A474" s="21"/>
    </row>
    <row r="475" ht="13.5" customHeight="1" spans="1:1">
      <c r="A475" s="21"/>
    </row>
    <row r="476" ht="13.5" customHeight="1" spans="1:1">
      <c r="A476" s="21"/>
    </row>
    <row r="477" ht="13.5" customHeight="1" spans="1:1">
      <c r="A477" s="21"/>
    </row>
    <row r="478" ht="13.5" customHeight="1" spans="1:1">
      <c r="A478" s="21"/>
    </row>
    <row r="479" ht="13.5" customHeight="1" spans="1:1">
      <c r="A479" s="21"/>
    </row>
    <row r="480" ht="13.5" customHeight="1" spans="1:1">
      <c r="A480" s="21"/>
    </row>
    <row r="481" ht="13.5" customHeight="1" spans="1:1">
      <c r="A481" s="21"/>
    </row>
    <row r="482" ht="13.5" customHeight="1" spans="1:1">
      <c r="A482" s="21"/>
    </row>
    <row r="483" ht="13.5" customHeight="1" spans="1:1">
      <c r="A483" s="21"/>
    </row>
    <row r="484" ht="13.5" customHeight="1" spans="1:1">
      <c r="A484" s="21"/>
    </row>
    <row r="485" ht="13.5" customHeight="1" spans="1:1">
      <c r="A485" s="21"/>
    </row>
    <row r="486" ht="13.5" customHeight="1" spans="1:1">
      <c r="A486" s="21"/>
    </row>
    <row r="487" ht="13.5" customHeight="1" spans="1:1">
      <c r="A487" s="21"/>
    </row>
    <row r="488" ht="13.5" customHeight="1" spans="1:1">
      <c r="A488" s="21"/>
    </row>
    <row r="489" ht="13.5" customHeight="1" spans="1:1">
      <c r="A489" s="21"/>
    </row>
    <row r="490" ht="13.5" customHeight="1" spans="1:1">
      <c r="A490" s="21"/>
    </row>
    <row r="491" ht="13.5" customHeight="1" spans="1:1">
      <c r="A491" s="21"/>
    </row>
    <row r="492" ht="13.5" customHeight="1" spans="1:1">
      <c r="A492" s="21"/>
    </row>
    <row r="493" ht="13.5" customHeight="1" spans="1:1">
      <c r="A493" s="21"/>
    </row>
    <row r="494" ht="13.5" customHeight="1" spans="1:1">
      <c r="A494" s="21"/>
    </row>
    <row r="495" ht="13.5" customHeight="1" spans="1:1">
      <c r="A495" s="21"/>
    </row>
    <row r="496" ht="13.5" customHeight="1" spans="1:1">
      <c r="A496" s="21"/>
    </row>
    <row r="497" ht="13.5" customHeight="1" spans="1:1">
      <c r="A497" s="21"/>
    </row>
    <row r="498" ht="13.5" customHeight="1" spans="1:1">
      <c r="A498" s="21"/>
    </row>
    <row r="499" ht="13.5" customHeight="1" spans="1:1">
      <c r="A499" s="21"/>
    </row>
    <row r="500" ht="13.5" customHeight="1" spans="1:1">
      <c r="A500" s="21"/>
    </row>
    <row r="501" ht="13.5" customHeight="1" spans="1:1">
      <c r="A501" s="21"/>
    </row>
    <row r="502" ht="13.5" customHeight="1" spans="1:1">
      <c r="A502" s="21"/>
    </row>
    <row r="503" ht="13.5" customHeight="1" spans="1:1">
      <c r="A503" s="21"/>
    </row>
    <row r="504" ht="13.5" customHeight="1" spans="1:1">
      <c r="A504" s="21"/>
    </row>
    <row r="505" ht="13.5" customHeight="1" spans="1:1">
      <c r="A505" s="21"/>
    </row>
    <row r="506" ht="13.5" customHeight="1" spans="1:1">
      <c r="A506" s="21"/>
    </row>
    <row r="507" ht="13.5" customHeight="1" spans="1:1">
      <c r="A507" s="21"/>
    </row>
    <row r="508" ht="13.5" customHeight="1" spans="1:1">
      <c r="A508" s="21"/>
    </row>
    <row r="509" ht="13.5" customHeight="1" spans="1:1">
      <c r="A509" s="21"/>
    </row>
    <row r="510" ht="13.5" customHeight="1" spans="1:1">
      <c r="A510" s="21"/>
    </row>
    <row r="511" ht="13.5" customHeight="1" spans="1:1">
      <c r="A511" s="21"/>
    </row>
    <row r="512" ht="13.5" customHeight="1" spans="1:1">
      <c r="A512" s="21"/>
    </row>
    <row r="513" ht="13.5" customHeight="1" spans="1:1">
      <c r="A513" s="21"/>
    </row>
    <row r="514" ht="13.5" customHeight="1" spans="1:1">
      <c r="A514" s="21"/>
    </row>
    <row r="515" ht="13.5" customHeight="1" spans="1:1">
      <c r="A515" s="21"/>
    </row>
    <row r="516" ht="13.5" customHeight="1" spans="1:1">
      <c r="A516" s="21"/>
    </row>
    <row r="517" ht="13.5" customHeight="1" spans="1:1">
      <c r="A517" s="21"/>
    </row>
    <row r="518" ht="13.5" customHeight="1" spans="1:1">
      <c r="A518" s="21"/>
    </row>
    <row r="519" ht="13.5" customHeight="1" spans="1:1">
      <c r="A519" s="21"/>
    </row>
    <row r="520" ht="13.5" customHeight="1" spans="1:1">
      <c r="A520" s="21"/>
    </row>
    <row r="521" ht="13.5" customHeight="1" spans="1:1">
      <c r="A521" s="21"/>
    </row>
    <row r="522" ht="13.5" customHeight="1" spans="1:1">
      <c r="A522" s="21"/>
    </row>
    <row r="523" ht="13.5" customHeight="1" spans="1:1">
      <c r="A523" s="21"/>
    </row>
    <row r="524" ht="13.5" customHeight="1" spans="1:1">
      <c r="A524" s="21"/>
    </row>
    <row r="525" ht="13.5" customHeight="1" spans="1:1">
      <c r="A525" s="21"/>
    </row>
    <row r="526" ht="13.5" customHeight="1" spans="1:1">
      <c r="A526" s="21"/>
    </row>
    <row r="527" ht="13.5" customHeight="1" spans="1:1">
      <c r="A527" s="21"/>
    </row>
    <row r="528" ht="13.5" customHeight="1" spans="1:1">
      <c r="A528" s="21"/>
    </row>
    <row r="529" ht="13.5" customHeight="1" spans="1:1">
      <c r="A529" s="21"/>
    </row>
    <row r="530" ht="13.5" customHeight="1" spans="1:1">
      <c r="A530" s="21"/>
    </row>
    <row r="531" ht="13.5" customHeight="1" spans="1:1">
      <c r="A531" s="21"/>
    </row>
    <row r="532" ht="13.5" customHeight="1" spans="1:1">
      <c r="A532" s="21"/>
    </row>
    <row r="533" ht="13.5" customHeight="1" spans="1:1">
      <c r="A533" s="21"/>
    </row>
    <row r="534" ht="13.5" customHeight="1" spans="1:1">
      <c r="A534" s="21"/>
    </row>
    <row r="535" ht="13.5" customHeight="1" spans="1:1">
      <c r="A535" s="21"/>
    </row>
    <row r="536" ht="13.5" customHeight="1" spans="1:1">
      <c r="A536" s="21"/>
    </row>
    <row r="537" ht="13.5" customHeight="1" spans="1:1">
      <c r="A537" s="21"/>
    </row>
    <row r="538" ht="13.5" customHeight="1" spans="1:1">
      <c r="A538" s="21"/>
    </row>
    <row r="539" ht="13.5" customHeight="1" spans="1:1">
      <c r="A539" s="21"/>
    </row>
    <row r="540" ht="13.5" customHeight="1" spans="1:1">
      <c r="A540" s="21"/>
    </row>
    <row r="541" ht="13.5" customHeight="1" spans="1:1">
      <c r="A541" s="21"/>
    </row>
    <row r="542" ht="13.5" customHeight="1" spans="1:1">
      <c r="A542" s="21"/>
    </row>
    <row r="543" ht="13.5" customHeight="1" spans="1:1">
      <c r="A543" s="21"/>
    </row>
    <row r="544" ht="13.5" customHeight="1" spans="1:1">
      <c r="A544" s="21"/>
    </row>
    <row r="545" ht="13.5" customHeight="1" spans="1:1">
      <c r="A545" s="21"/>
    </row>
    <row r="546" ht="13.5" customHeight="1" spans="1:1">
      <c r="A546" s="21"/>
    </row>
    <row r="547" ht="13.5" customHeight="1" spans="1:1">
      <c r="A547" s="21"/>
    </row>
    <row r="548" ht="13.5" customHeight="1" spans="1:1">
      <c r="A548" s="21"/>
    </row>
    <row r="549" ht="13.5" customHeight="1" spans="1:1">
      <c r="A549" s="21"/>
    </row>
    <row r="550" ht="13.5" customHeight="1" spans="1:1">
      <c r="A550" s="21"/>
    </row>
    <row r="551" ht="13.5" customHeight="1" spans="1:1">
      <c r="A551" s="21"/>
    </row>
    <row r="552" ht="13.5" customHeight="1" spans="1:1">
      <c r="A552" s="21"/>
    </row>
    <row r="553" ht="13.5" customHeight="1" spans="1:1">
      <c r="A553" s="21"/>
    </row>
    <row r="554" ht="13.5" customHeight="1" spans="1:1">
      <c r="A554" s="21"/>
    </row>
    <row r="555" ht="13.5" customHeight="1" spans="1:1">
      <c r="A555" s="21"/>
    </row>
    <row r="556" ht="13.5" customHeight="1" spans="1:1">
      <c r="A556" s="21"/>
    </row>
    <row r="557" ht="13.5" customHeight="1" spans="1:1">
      <c r="A557" s="21"/>
    </row>
    <row r="558" ht="13.5" customHeight="1" spans="1:1">
      <c r="A558" s="21"/>
    </row>
    <row r="559" ht="13.5" customHeight="1" spans="1:1">
      <c r="A559" s="21"/>
    </row>
    <row r="560" ht="13.5" customHeight="1" spans="1:1">
      <c r="A560" s="21"/>
    </row>
    <row r="561" ht="13.5" customHeight="1" spans="1:1">
      <c r="A561" s="21"/>
    </row>
    <row r="562" ht="13.5" customHeight="1" spans="1:1">
      <c r="A562" s="21"/>
    </row>
    <row r="563" ht="13.5" customHeight="1" spans="1:1">
      <c r="A563" s="21"/>
    </row>
    <row r="564" ht="13.5" customHeight="1" spans="1:1">
      <c r="A564" s="21"/>
    </row>
    <row r="565" ht="13.5" customHeight="1" spans="1:1">
      <c r="A565" s="21"/>
    </row>
    <row r="566" ht="13.5" customHeight="1" spans="1:1">
      <c r="A566" s="21"/>
    </row>
    <row r="567" ht="13.5" customHeight="1" spans="1:1">
      <c r="A567" s="21"/>
    </row>
    <row r="568" ht="13.5" customHeight="1" spans="1:1">
      <c r="A568" s="21"/>
    </row>
    <row r="569" ht="13.5" customHeight="1" spans="1:1">
      <c r="A569" s="21"/>
    </row>
    <row r="570" ht="13.5" customHeight="1" spans="1:1">
      <c r="A570" s="21"/>
    </row>
    <row r="571" ht="13.5" customHeight="1" spans="1:1">
      <c r="A571" s="21"/>
    </row>
    <row r="572" ht="13.5" customHeight="1" spans="1:1">
      <c r="A572" s="21"/>
    </row>
    <row r="573" ht="13.5" customHeight="1" spans="1:1">
      <c r="A573" s="21"/>
    </row>
    <row r="574" ht="13.5" customHeight="1" spans="1:1">
      <c r="A574" s="21"/>
    </row>
    <row r="575" ht="13.5" customHeight="1" spans="1:1">
      <c r="A575" s="21"/>
    </row>
    <row r="576" ht="13.5" customHeight="1" spans="1:1">
      <c r="A576" s="21"/>
    </row>
    <row r="577" ht="13.5" customHeight="1" spans="1:1">
      <c r="A577" s="21"/>
    </row>
    <row r="578" ht="13.5" customHeight="1" spans="1:1">
      <c r="A578" s="21"/>
    </row>
    <row r="579" ht="13.5" customHeight="1" spans="1:1">
      <c r="A579" s="21"/>
    </row>
    <row r="580" ht="13.5" customHeight="1" spans="1:1">
      <c r="A580" s="21"/>
    </row>
    <row r="581" ht="13.5" customHeight="1" spans="1:1">
      <c r="A581" s="21"/>
    </row>
    <row r="582" ht="13.5" customHeight="1" spans="1:1">
      <c r="A582" s="21"/>
    </row>
    <row r="583" ht="13.5" customHeight="1" spans="1:1">
      <c r="A583" s="21"/>
    </row>
    <row r="584" ht="13.5" customHeight="1" spans="1:1">
      <c r="A584" s="21"/>
    </row>
    <row r="585" ht="13.5" customHeight="1" spans="1:1">
      <c r="A585" s="21"/>
    </row>
    <row r="586" ht="13.5" customHeight="1" spans="1:1">
      <c r="A586" s="21"/>
    </row>
    <row r="587" ht="13.5" customHeight="1" spans="1:1">
      <c r="A587" s="21"/>
    </row>
    <row r="588" ht="13.5" customHeight="1" spans="1:1">
      <c r="A588" s="21"/>
    </row>
    <row r="589" ht="13.5" customHeight="1" spans="1:1">
      <c r="A589" s="21"/>
    </row>
    <row r="590" ht="13.5" customHeight="1" spans="1:1">
      <c r="A590" s="21"/>
    </row>
    <row r="591" ht="13.5" customHeight="1" spans="1:1">
      <c r="A591" s="21"/>
    </row>
    <row r="592" ht="13.5" customHeight="1" spans="1:1">
      <c r="A592" s="21"/>
    </row>
    <row r="593" ht="13.5" customHeight="1" spans="1:1">
      <c r="A593" s="21"/>
    </row>
    <row r="594" ht="13.5" customHeight="1" spans="1:1">
      <c r="A594" s="21"/>
    </row>
    <row r="595" ht="13.5" customHeight="1" spans="1:1">
      <c r="A595" s="21"/>
    </row>
    <row r="596" ht="13.5" customHeight="1" spans="1:1">
      <c r="A596" s="21"/>
    </row>
    <row r="597" ht="13.5" customHeight="1" spans="1:1">
      <c r="A597" s="21"/>
    </row>
    <row r="598" ht="13.5" customHeight="1" spans="1:1">
      <c r="A598" s="21"/>
    </row>
    <row r="599" ht="13.5" customHeight="1" spans="1:1">
      <c r="A599" s="21"/>
    </row>
    <row r="600" ht="13.5" customHeight="1" spans="1:1">
      <c r="A600" s="21"/>
    </row>
    <row r="601" ht="13.5" customHeight="1" spans="1:1">
      <c r="A601" s="21"/>
    </row>
    <row r="602" ht="13.5" customHeight="1" spans="1:1">
      <c r="A602" s="21"/>
    </row>
    <row r="603" ht="13.5" customHeight="1" spans="1:1">
      <c r="A603" s="21"/>
    </row>
    <row r="604" ht="13.5" customHeight="1" spans="1:1">
      <c r="A604" s="21"/>
    </row>
    <row r="605" ht="13.5" customHeight="1" spans="1:1">
      <c r="A605" s="21"/>
    </row>
    <row r="606" ht="13.5" customHeight="1" spans="1:1">
      <c r="A606" s="21"/>
    </row>
    <row r="607" ht="13.5" customHeight="1" spans="1:1">
      <c r="A607" s="21"/>
    </row>
    <row r="608" ht="13.5" customHeight="1" spans="1:1">
      <c r="A608" s="21"/>
    </row>
    <row r="609" ht="13.5" customHeight="1" spans="1:1">
      <c r="A609" s="21"/>
    </row>
    <row r="610" ht="13.5" customHeight="1" spans="1:1">
      <c r="A610" s="21"/>
    </row>
    <row r="611" ht="13.5" customHeight="1" spans="1:1">
      <c r="A611" s="21"/>
    </row>
    <row r="612" ht="13.5" customHeight="1" spans="1:1">
      <c r="A612" s="21"/>
    </row>
    <row r="613" ht="13.5" customHeight="1" spans="1:1">
      <c r="A613" s="21"/>
    </row>
    <row r="614" ht="13.5" customHeight="1" spans="1:1">
      <c r="A614" s="21"/>
    </row>
    <row r="615" ht="13.5" customHeight="1" spans="1:1">
      <c r="A615" s="21"/>
    </row>
    <row r="616" ht="13.5" customHeight="1" spans="1:1">
      <c r="A616" s="21"/>
    </row>
    <row r="617" ht="13.5" customHeight="1" spans="1:1">
      <c r="A617" s="21"/>
    </row>
    <row r="618" ht="13.5" customHeight="1" spans="1:1">
      <c r="A618" s="21"/>
    </row>
    <row r="619" ht="13.5" customHeight="1" spans="1:1">
      <c r="A619" s="21"/>
    </row>
    <row r="620" ht="13.5" customHeight="1" spans="1:1">
      <c r="A620" s="21"/>
    </row>
    <row r="621" ht="13.5" customHeight="1" spans="1:1">
      <c r="A621" s="21"/>
    </row>
    <row r="622" ht="13.5" customHeight="1" spans="1:1">
      <c r="A622" s="21"/>
    </row>
    <row r="623" ht="13.5" customHeight="1" spans="1:1">
      <c r="A623" s="21"/>
    </row>
    <row r="624" ht="13.5" customHeight="1" spans="1:1">
      <c r="A624" s="21"/>
    </row>
    <row r="625" ht="13.5" customHeight="1" spans="1:1">
      <c r="A625" s="21"/>
    </row>
    <row r="626" ht="13.5" customHeight="1" spans="1:1">
      <c r="A626" s="21"/>
    </row>
    <row r="627" ht="13.5" customHeight="1" spans="1:1">
      <c r="A627" s="21"/>
    </row>
    <row r="628" ht="13.5" customHeight="1" spans="1:1">
      <c r="A628" s="21"/>
    </row>
    <row r="629" ht="13.5" customHeight="1" spans="1:1">
      <c r="A629" s="21"/>
    </row>
    <row r="630" ht="13.5" customHeight="1" spans="1:1">
      <c r="A630" s="21"/>
    </row>
    <row r="631" ht="13.5" customHeight="1" spans="1:1">
      <c r="A631" s="21"/>
    </row>
    <row r="632" ht="13.5" customHeight="1" spans="1:1">
      <c r="A632" s="21"/>
    </row>
    <row r="633" ht="13.5" customHeight="1" spans="1:1">
      <c r="A633" s="21"/>
    </row>
    <row r="634" ht="13.5" customHeight="1" spans="1:1">
      <c r="A634" s="21"/>
    </row>
    <row r="635" ht="13.5" customHeight="1" spans="1:1">
      <c r="A635" s="21"/>
    </row>
    <row r="636" ht="13.5" customHeight="1" spans="1:1">
      <c r="A636" s="21"/>
    </row>
    <row r="637" ht="13.5" customHeight="1" spans="1:1">
      <c r="A637" s="21"/>
    </row>
    <row r="638" ht="13.5" customHeight="1" spans="1:1">
      <c r="A638" s="21"/>
    </row>
    <row r="639" ht="13.5" customHeight="1" spans="1:1">
      <c r="A639" s="21"/>
    </row>
    <row r="640" ht="13.5" customHeight="1" spans="1:1">
      <c r="A640" s="21"/>
    </row>
    <row r="641" ht="13.5" customHeight="1" spans="1:1">
      <c r="A641" s="21"/>
    </row>
    <row r="642" ht="13.5" customHeight="1" spans="1:1">
      <c r="A642" s="21"/>
    </row>
    <row r="643" ht="13.5" customHeight="1" spans="1:1">
      <c r="A643" s="21"/>
    </row>
    <row r="644" ht="13.5" customHeight="1" spans="1:1">
      <c r="A644" s="21"/>
    </row>
    <row r="645" ht="13.5" customHeight="1" spans="1:1">
      <c r="A645" s="21"/>
    </row>
    <row r="646" ht="13.5" customHeight="1" spans="1:1">
      <c r="A646" s="21"/>
    </row>
    <row r="647" ht="13.5" customHeight="1" spans="1:1">
      <c r="A647" s="21"/>
    </row>
    <row r="648" ht="13.5" customHeight="1" spans="1:1">
      <c r="A648" s="21"/>
    </row>
    <row r="649" ht="13.5" customHeight="1" spans="1:1">
      <c r="A649" s="21"/>
    </row>
    <row r="650" ht="13.5" customHeight="1" spans="1:1">
      <c r="A650" s="21"/>
    </row>
    <row r="651" ht="13.5" customHeight="1" spans="1:1">
      <c r="A651" s="21"/>
    </row>
    <row r="652" ht="13.5" customHeight="1" spans="1:1">
      <c r="A652" s="21"/>
    </row>
    <row r="653" ht="13.5" customHeight="1" spans="1:1">
      <c r="A653" s="21"/>
    </row>
    <row r="654" ht="13.5" customHeight="1" spans="1:1">
      <c r="A654" s="21"/>
    </row>
    <row r="655" ht="13.5" customHeight="1" spans="1:1">
      <c r="A655" s="21"/>
    </row>
    <row r="656" ht="13.5" customHeight="1" spans="1:1">
      <c r="A656" s="21"/>
    </row>
    <row r="657" ht="13.5" customHeight="1" spans="1:1">
      <c r="A657" s="21"/>
    </row>
    <row r="658" ht="13.5" customHeight="1" spans="1:1">
      <c r="A658" s="21"/>
    </row>
    <row r="659" ht="13.5" customHeight="1" spans="1:1">
      <c r="A659" s="21"/>
    </row>
    <row r="660" ht="13.5" customHeight="1" spans="1:1">
      <c r="A660" s="21"/>
    </row>
    <row r="661" ht="13.5" customHeight="1" spans="1:1">
      <c r="A661" s="21"/>
    </row>
    <row r="662" ht="13.5" customHeight="1" spans="1:1">
      <c r="A662" s="21"/>
    </row>
    <row r="663" ht="13.5" customHeight="1" spans="1:1">
      <c r="A663" s="21"/>
    </row>
    <row r="664" ht="13.5" customHeight="1" spans="1:1">
      <c r="A664" s="21"/>
    </row>
    <row r="665" ht="13.5" customHeight="1" spans="1:1">
      <c r="A665" s="21"/>
    </row>
    <row r="666" ht="13.5" customHeight="1" spans="1:1">
      <c r="A666" s="21"/>
    </row>
    <row r="667" ht="13.5" customHeight="1" spans="1:1">
      <c r="A667" s="21"/>
    </row>
    <row r="668" ht="13.5" customHeight="1" spans="1:1">
      <c r="A668" s="21"/>
    </row>
    <row r="669" ht="13.5" customHeight="1" spans="1:1">
      <c r="A669" s="21"/>
    </row>
    <row r="670" ht="13.5" customHeight="1" spans="1:1">
      <c r="A670" s="21"/>
    </row>
    <row r="671" ht="13.5" customHeight="1" spans="1:1">
      <c r="A671" s="21"/>
    </row>
    <row r="672" ht="13.5" customHeight="1" spans="1:1">
      <c r="A672" s="21"/>
    </row>
    <row r="673" ht="13.5" customHeight="1" spans="1:1">
      <c r="A673" s="21"/>
    </row>
    <row r="674" ht="13.5" customHeight="1" spans="1:1">
      <c r="A674" s="21"/>
    </row>
    <row r="675" ht="13.5" customHeight="1" spans="1:1">
      <c r="A675" s="21"/>
    </row>
    <row r="676" ht="13.5" customHeight="1" spans="1:1">
      <c r="A676" s="21"/>
    </row>
    <row r="677" ht="13.5" customHeight="1" spans="1:1">
      <c r="A677" s="21"/>
    </row>
    <row r="678" ht="13.5" customHeight="1" spans="1:1">
      <c r="A678" s="21"/>
    </row>
    <row r="679" ht="13.5" customHeight="1" spans="1:1">
      <c r="A679" s="21"/>
    </row>
    <row r="680" ht="13.5" customHeight="1" spans="1:1">
      <c r="A680" s="21"/>
    </row>
    <row r="681" ht="13.5" customHeight="1" spans="1:1">
      <c r="A681" s="21"/>
    </row>
    <row r="682" ht="13.5" customHeight="1" spans="1:1">
      <c r="A682" s="21"/>
    </row>
    <row r="683" ht="13.5" customHeight="1" spans="1:1">
      <c r="A683" s="21"/>
    </row>
    <row r="684" ht="13.5" customHeight="1" spans="1:1">
      <c r="A684" s="21"/>
    </row>
    <row r="685" ht="13.5" customHeight="1" spans="1:1">
      <c r="A685" s="21"/>
    </row>
    <row r="686" ht="13.5" customHeight="1" spans="1:1">
      <c r="A686" s="21"/>
    </row>
    <row r="687" ht="13.5" customHeight="1" spans="1:1">
      <c r="A687" s="21"/>
    </row>
    <row r="688" ht="13.5" customHeight="1" spans="1:1">
      <c r="A688" s="21"/>
    </row>
    <row r="689" ht="13.5" customHeight="1" spans="1:1">
      <c r="A689" s="21"/>
    </row>
    <row r="690" ht="13.5" customHeight="1" spans="1:1">
      <c r="A690" s="21"/>
    </row>
    <row r="691" ht="13.5" customHeight="1" spans="1:1">
      <c r="A691" s="21"/>
    </row>
    <row r="692" ht="13.5" customHeight="1" spans="1:1">
      <c r="A692" s="21"/>
    </row>
    <row r="693" ht="13.5" customHeight="1" spans="1:1">
      <c r="A693" s="21"/>
    </row>
    <row r="694" ht="13.5" customHeight="1" spans="1:1">
      <c r="A694" s="21"/>
    </row>
    <row r="695" ht="13.5" customHeight="1" spans="1:1">
      <c r="A695" s="21"/>
    </row>
    <row r="696" ht="13.5" customHeight="1" spans="1:1">
      <c r="A696" s="21"/>
    </row>
    <row r="697" ht="13.5" customHeight="1" spans="1:1">
      <c r="A697" s="21"/>
    </row>
    <row r="698" ht="13.5" customHeight="1" spans="1:1">
      <c r="A698" s="21"/>
    </row>
    <row r="699" ht="13.5" customHeight="1" spans="1:1">
      <c r="A699" s="21"/>
    </row>
    <row r="700" ht="13.5" customHeight="1" spans="1:1">
      <c r="A700" s="21"/>
    </row>
    <row r="701" ht="13.5" customHeight="1" spans="1:1">
      <c r="A701" s="21"/>
    </row>
    <row r="702" ht="13.5" customHeight="1" spans="1:1">
      <c r="A702" s="21"/>
    </row>
    <row r="703" ht="13.5" customHeight="1" spans="1:1">
      <c r="A703" s="21"/>
    </row>
    <row r="704" ht="13.5" customHeight="1" spans="1:1">
      <c r="A704" s="21"/>
    </row>
    <row r="705" ht="13.5" customHeight="1" spans="1:1">
      <c r="A705" s="21"/>
    </row>
    <row r="706" ht="13.5" customHeight="1" spans="1:1">
      <c r="A706" s="21"/>
    </row>
    <row r="707" ht="13.5" customHeight="1" spans="1:1">
      <c r="A707" s="21"/>
    </row>
    <row r="708" ht="13.5" customHeight="1" spans="1:1">
      <c r="A708" s="21"/>
    </row>
    <row r="709" ht="13.5" customHeight="1" spans="1:1">
      <c r="A709" s="21"/>
    </row>
    <row r="710" ht="13.5" customHeight="1" spans="1:1">
      <c r="A710" s="21"/>
    </row>
    <row r="711" ht="13.5" customHeight="1" spans="1:1">
      <c r="A711" s="21"/>
    </row>
    <row r="712" ht="13.5" customHeight="1" spans="1:1">
      <c r="A712" s="21"/>
    </row>
    <row r="713" ht="13.5" customHeight="1" spans="1:1">
      <c r="A713" s="21"/>
    </row>
    <row r="714" ht="13.5" customHeight="1" spans="1:1">
      <c r="A714" s="21"/>
    </row>
    <row r="715" ht="13.5" customHeight="1" spans="1:1">
      <c r="A715" s="21"/>
    </row>
    <row r="716" ht="13.5" customHeight="1" spans="1:1">
      <c r="A716" s="21"/>
    </row>
    <row r="717" ht="13.5" customHeight="1" spans="1:1">
      <c r="A717" s="21"/>
    </row>
    <row r="718" ht="13.5" customHeight="1" spans="1:1">
      <c r="A718" s="21"/>
    </row>
    <row r="719" ht="13.5" customHeight="1" spans="1:1">
      <c r="A719" s="21"/>
    </row>
    <row r="720" ht="13.5" customHeight="1" spans="1:1">
      <c r="A720" s="21"/>
    </row>
    <row r="721" ht="13.5" customHeight="1" spans="1:1">
      <c r="A721" s="21"/>
    </row>
    <row r="722" ht="13.5" customHeight="1" spans="1:1">
      <c r="A722" s="21"/>
    </row>
    <row r="723" ht="13.5" customHeight="1" spans="1:1">
      <c r="A723" s="21"/>
    </row>
    <row r="724" ht="13.5" customHeight="1" spans="1:1">
      <c r="A724" s="21"/>
    </row>
    <row r="725" ht="13.5" customHeight="1" spans="1:1">
      <c r="A725" s="21"/>
    </row>
    <row r="726" ht="13.5" customHeight="1" spans="1:1">
      <c r="A726" s="21"/>
    </row>
    <row r="727" ht="13.5" customHeight="1" spans="1:1">
      <c r="A727" s="21"/>
    </row>
    <row r="728" ht="13.5" customHeight="1" spans="1:1">
      <c r="A728" s="21"/>
    </row>
    <row r="729" ht="13.5" customHeight="1" spans="1:1">
      <c r="A729" s="21"/>
    </row>
    <row r="730" ht="13.5" customHeight="1" spans="1:1">
      <c r="A730" s="21"/>
    </row>
    <row r="731" ht="13.5" customHeight="1" spans="1:1">
      <c r="A731" s="21"/>
    </row>
    <row r="732" ht="13.5" customHeight="1" spans="1:1">
      <c r="A732" s="21"/>
    </row>
    <row r="733" ht="13.5" customHeight="1" spans="1:1">
      <c r="A733" s="21"/>
    </row>
    <row r="734" ht="13.5" customHeight="1" spans="1:1">
      <c r="A734" s="21"/>
    </row>
    <row r="735" ht="13.5" customHeight="1" spans="1:1">
      <c r="A735" s="21"/>
    </row>
    <row r="736" ht="13.5" customHeight="1" spans="1:1">
      <c r="A736" s="21"/>
    </row>
    <row r="737" ht="13.5" customHeight="1" spans="1:1">
      <c r="A737" s="21"/>
    </row>
    <row r="738" ht="13.5" customHeight="1" spans="1:1">
      <c r="A738" s="21"/>
    </row>
    <row r="739" ht="13.5" customHeight="1" spans="1:1">
      <c r="A739" s="21"/>
    </row>
    <row r="740" ht="13.5" customHeight="1" spans="1:1">
      <c r="A740" s="21"/>
    </row>
    <row r="741" ht="13.5" customHeight="1" spans="1:1">
      <c r="A741" s="21"/>
    </row>
    <row r="742" ht="13.5" customHeight="1" spans="1:1">
      <c r="A742" s="21"/>
    </row>
    <row r="743" ht="13.5" customHeight="1" spans="1:1">
      <c r="A743" s="21"/>
    </row>
    <row r="744" ht="13.5" customHeight="1" spans="1:1">
      <c r="A744" s="21"/>
    </row>
    <row r="745" ht="13.5" customHeight="1" spans="1:1">
      <c r="A745" s="21"/>
    </row>
    <row r="746" ht="13.5" customHeight="1" spans="1:1">
      <c r="A746" s="21"/>
    </row>
    <row r="747" ht="13.5" customHeight="1" spans="1:1">
      <c r="A747" s="21"/>
    </row>
    <row r="748" ht="13.5" customHeight="1" spans="1:1">
      <c r="A748" s="21"/>
    </row>
    <row r="749" ht="13.5" customHeight="1" spans="1:1">
      <c r="A749" s="21"/>
    </row>
    <row r="750" ht="13.5" customHeight="1" spans="1:1">
      <c r="A750" s="21"/>
    </row>
    <row r="751" ht="13.5" customHeight="1" spans="1:1">
      <c r="A751" s="21"/>
    </row>
    <row r="752" ht="13.5" customHeight="1" spans="1:1">
      <c r="A752" s="21"/>
    </row>
    <row r="753" ht="13.5" customHeight="1" spans="1:1">
      <c r="A753" s="21"/>
    </row>
    <row r="754" ht="13.5" customHeight="1" spans="1:1">
      <c r="A754" s="21"/>
    </row>
    <row r="755" ht="13.5" customHeight="1" spans="1:1">
      <c r="A755" s="21"/>
    </row>
    <row r="756" ht="13.5" customHeight="1" spans="1:1">
      <c r="A756" s="21"/>
    </row>
    <row r="757" ht="13.5" customHeight="1" spans="1:1">
      <c r="A757" s="21"/>
    </row>
    <row r="758" ht="13.5" customHeight="1" spans="1:1">
      <c r="A758" s="21"/>
    </row>
    <row r="759" ht="13.5" customHeight="1" spans="1:1">
      <c r="A759" s="21"/>
    </row>
    <row r="760" ht="13.5" customHeight="1" spans="1:1">
      <c r="A760" s="21"/>
    </row>
    <row r="761" ht="13.5" customHeight="1" spans="1:1">
      <c r="A761" s="21"/>
    </row>
    <row r="762" ht="13.5" customHeight="1" spans="1:1">
      <c r="A762" s="21"/>
    </row>
    <row r="763" ht="13.5" customHeight="1" spans="1:1">
      <c r="A763" s="21"/>
    </row>
    <row r="764" ht="13.5" customHeight="1" spans="1:1">
      <c r="A764" s="21"/>
    </row>
    <row r="765" ht="13.5" customHeight="1" spans="1:1">
      <c r="A765" s="21"/>
    </row>
    <row r="766" ht="13.5" customHeight="1" spans="1:1">
      <c r="A766" s="21"/>
    </row>
    <row r="767" ht="13.5" customHeight="1" spans="1:1">
      <c r="A767" s="21"/>
    </row>
    <row r="768" ht="13.5" customHeight="1" spans="1:1">
      <c r="A768" s="21"/>
    </row>
    <row r="769" ht="13.5" customHeight="1" spans="1:1">
      <c r="A769" s="21"/>
    </row>
    <row r="770" ht="13.5" customHeight="1" spans="1:1">
      <c r="A770" s="21"/>
    </row>
    <row r="771" ht="13.5" customHeight="1" spans="1:1">
      <c r="A771" s="21"/>
    </row>
    <row r="772" ht="13.5" customHeight="1" spans="1:1">
      <c r="A772" s="21"/>
    </row>
    <row r="773" ht="13.5" customHeight="1" spans="1:1">
      <c r="A773" s="21"/>
    </row>
    <row r="774" ht="13.5" customHeight="1" spans="1:1">
      <c r="A774" s="21"/>
    </row>
    <row r="775" ht="13.5" customHeight="1" spans="1:1">
      <c r="A775" s="21"/>
    </row>
    <row r="776" ht="13.5" customHeight="1" spans="1:1">
      <c r="A776" s="21"/>
    </row>
    <row r="777" ht="13.5" customHeight="1" spans="1:1">
      <c r="A777" s="21"/>
    </row>
    <row r="778" ht="13.5" customHeight="1" spans="1:1">
      <c r="A778" s="21"/>
    </row>
    <row r="779" ht="13.5" customHeight="1" spans="1:1">
      <c r="A779" s="21"/>
    </row>
    <row r="780" ht="13.5" customHeight="1" spans="1:1">
      <c r="A780" s="21"/>
    </row>
    <row r="781" ht="13.5" customHeight="1" spans="1:1">
      <c r="A781" s="21"/>
    </row>
    <row r="782" ht="13.5" customHeight="1" spans="1:1">
      <c r="A782" s="21"/>
    </row>
    <row r="783" ht="13.5" customHeight="1" spans="1:1">
      <c r="A783" s="21"/>
    </row>
    <row r="784" ht="13.5" customHeight="1" spans="1:1">
      <c r="A784" s="21"/>
    </row>
    <row r="785" ht="13.5" customHeight="1" spans="1:1">
      <c r="A785" s="21"/>
    </row>
    <row r="786" ht="13.5" customHeight="1" spans="1:1">
      <c r="A786" s="21"/>
    </row>
    <row r="787" ht="13.5" customHeight="1" spans="1:1">
      <c r="A787" s="21"/>
    </row>
    <row r="788" ht="13.5" customHeight="1" spans="1:1">
      <c r="A788" s="21"/>
    </row>
    <row r="789" ht="13.5" customHeight="1" spans="1:1">
      <c r="A789" s="21"/>
    </row>
    <row r="790" ht="13.5" customHeight="1" spans="1:1">
      <c r="A790" s="21"/>
    </row>
    <row r="791" ht="13.5" customHeight="1" spans="1:1">
      <c r="A791" s="21"/>
    </row>
    <row r="792" ht="13.5" customHeight="1" spans="1:1">
      <c r="A792" s="21"/>
    </row>
    <row r="793" ht="13.5" customHeight="1" spans="1:1">
      <c r="A793" s="21"/>
    </row>
    <row r="794" ht="13.5" customHeight="1" spans="1:1">
      <c r="A794" s="21"/>
    </row>
    <row r="795" ht="13.5" customHeight="1" spans="1:1">
      <c r="A795" s="21"/>
    </row>
    <row r="796" ht="13.5" customHeight="1" spans="1:1">
      <c r="A796" s="21"/>
    </row>
    <row r="797" ht="13.5" customHeight="1" spans="1:1">
      <c r="A797" s="21"/>
    </row>
    <row r="798" ht="13.5" customHeight="1" spans="1:1">
      <c r="A798" s="21"/>
    </row>
    <row r="799" ht="13.5" customHeight="1" spans="1:1">
      <c r="A799" s="21"/>
    </row>
    <row r="800" ht="13.5" customHeight="1" spans="1:1">
      <c r="A800" s="21"/>
    </row>
    <row r="801" ht="13.5" customHeight="1" spans="1:1">
      <c r="A801" s="21"/>
    </row>
    <row r="802" ht="13.5" customHeight="1" spans="1:1">
      <c r="A802" s="21"/>
    </row>
    <row r="803" ht="13.5" customHeight="1" spans="1:1">
      <c r="A803" s="21"/>
    </row>
    <row r="804" ht="13.5" customHeight="1" spans="1:1">
      <c r="A804" s="21"/>
    </row>
    <row r="805" ht="13.5" customHeight="1" spans="1:1">
      <c r="A805" s="21"/>
    </row>
    <row r="806" ht="13.5" customHeight="1" spans="1:1">
      <c r="A806" s="21"/>
    </row>
    <row r="807" ht="13.5" customHeight="1" spans="1:1">
      <c r="A807" s="21"/>
    </row>
    <row r="808" ht="13.5" customHeight="1" spans="1:1">
      <c r="A808" s="21"/>
    </row>
    <row r="809" ht="13.5" customHeight="1" spans="1:1">
      <c r="A809" s="21"/>
    </row>
    <row r="810" ht="13.5" customHeight="1" spans="1:1">
      <c r="A810" s="21"/>
    </row>
    <row r="811" ht="13.5" customHeight="1" spans="1:1">
      <c r="A811" s="21"/>
    </row>
    <row r="812" ht="13.5" customHeight="1" spans="1:1">
      <c r="A812" s="21"/>
    </row>
    <row r="813" ht="13.5" customHeight="1" spans="1:1">
      <c r="A813" s="21"/>
    </row>
    <row r="814" ht="13.5" customHeight="1" spans="1:1">
      <c r="A814" s="21"/>
    </row>
    <row r="815" ht="13.5" customHeight="1" spans="1:1">
      <c r="A815" s="21"/>
    </row>
    <row r="816" ht="13.5" customHeight="1" spans="1:1">
      <c r="A816" s="21"/>
    </row>
    <row r="817" ht="13.5" customHeight="1" spans="1:1">
      <c r="A817" s="21"/>
    </row>
    <row r="818" ht="13.5" customHeight="1" spans="1:1">
      <c r="A818" s="21"/>
    </row>
    <row r="819" ht="13.5" customHeight="1" spans="1:1">
      <c r="A819" s="21"/>
    </row>
    <row r="820" ht="13.5" customHeight="1" spans="1:1">
      <c r="A820" s="21"/>
    </row>
    <row r="821" ht="13.5" customHeight="1" spans="1:1">
      <c r="A821" s="21"/>
    </row>
    <row r="822" ht="13.5" customHeight="1" spans="1:1">
      <c r="A822" s="21"/>
    </row>
    <row r="823" ht="13.5" customHeight="1" spans="1:1">
      <c r="A823" s="21"/>
    </row>
    <row r="824" ht="13.5" customHeight="1" spans="1:1">
      <c r="A824" s="21"/>
    </row>
    <row r="825" ht="13.5" customHeight="1" spans="1:1">
      <c r="A825" s="21"/>
    </row>
    <row r="826" ht="13.5" customHeight="1" spans="1:1">
      <c r="A826" s="21"/>
    </row>
    <row r="827" ht="13.5" customHeight="1" spans="1:1">
      <c r="A827" s="21"/>
    </row>
    <row r="828" ht="13.5" customHeight="1" spans="1:1">
      <c r="A828" s="21"/>
    </row>
    <row r="829" ht="13.5" customHeight="1" spans="1:1">
      <c r="A829" s="21"/>
    </row>
    <row r="830" ht="13.5" customHeight="1" spans="1:1">
      <c r="A830" s="21"/>
    </row>
    <row r="831" ht="13.5" customHeight="1" spans="1:1">
      <c r="A831" s="21"/>
    </row>
    <row r="832" ht="13.5" customHeight="1" spans="1:1">
      <c r="A832" s="21"/>
    </row>
    <row r="833" ht="13.5" customHeight="1" spans="1:1">
      <c r="A833" s="21"/>
    </row>
    <row r="834" ht="13.5" customHeight="1" spans="1:1">
      <c r="A834" s="21"/>
    </row>
    <row r="835" ht="13.5" customHeight="1" spans="1:1">
      <c r="A835" s="21"/>
    </row>
    <row r="836" ht="13.5" customHeight="1" spans="1:1">
      <c r="A836" s="21"/>
    </row>
    <row r="837" ht="13.5" customHeight="1" spans="1:1">
      <c r="A837" s="21"/>
    </row>
    <row r="838" ht="13.5" customHeight="1" spans="1:1">
      <c r="A838" s="21"/>
    </row>
    <row r="839" ht="13.5" customHeight="1" spans="1:1">
      <c r="A839" s="21"/>
    </row>
    <row r="840" ht="13.5" customHeight="1" spans="1:1">
      <c r="A840" s="21"/>
    </row>
    <row r="841" ht="13.5" customHeight="1" spans="1:1">
      <c r="A841" s="21"/>
    </row>
    <row r="842" ht="13.5" customHeight="1" spans="1:1">
      <c r="A842" s="21"/>
    </row>
    <row r="843" ht="13.5" customHeight="1" spans="1:1">
      <c r="A843" s="21"/>
    </row>
    <row r="844" ht="13.5" customHeight="1" spans="1:1">
      <c r="A844" s="21"/>
    </row>
    <row r="845" ht="13.5" customHeight="1" spans="1:1">
      <c r="A845" s="21"/>
    </row>
    <row r="846" ht="13.5" customHeight="1" spans="1:1">
      <c r="A846" s="21"/>
    </row>
    <row r="847" ht="13.5" customHeight="1" spans="1:1">
      <c r="A847" s="21"/>
    </row>
    <row r="848" ht="13.5" customHeight="1" spans="1:1">
      <c r="A848" s="21"/>
    </row>
    <row r="849" ht="13.5" customHeight="1" spans="1:1">
      <c r="A849" s="21"/>
    </row>
    <row r="850" ht="13.5" customHeight="1" spans="1:1">
      <c r="A850" s="21"/>
    </row>
    <row r="851" ht="13.5" customHeight="1" spans="1:1">
      <c r="A851" s="21"/>
    </row>
    <row r="852" ht="13.5" customHeight="1" spans="1:1">
      <c r="A852" s="21"/>
    </row>
    <row r="853" ht="13.5" customHeight="1" spans="1:1">
      <c r="A853" s="21"/>
    </row>
    <row r="854" ht="13.5" customHeight="1" spans="1:1">
      <c r="A854" s="21"/>
    </row>
    <row r="855" ht="13.5" customHeight="1" spans="1:1">
      <c r="A855" s="21"/>
    </row>
    <row r="856" ht="13.5" customHeight="1" spans="1:1">
      <c r="A856" s="21"/>
    </row>
    <row r="857" ht="13.5" customHeight="1" spans="1:1">
      <c r="A857" s="21"/>
    </row>
    <row r="858" ht="13.5" customHeight="1" spans="1:1">
      <c r="A858" s="21"/>
    </row>
    <row r="859" ht="13.5" customHeight="1" spans="1:1">
      <c r="A859" s="21"/>
    </row>
    <row r="860" ht="13.5" customHeight="1" spans="1:1">
      <c r="A860" s="21"/>
    </row>
    <row r="861" ht="13.5" customHeight="1" spans="1:1">
      <c r="A861" s="21"/>
    </row>
    <row r="862" ht="13.5" customHeight="1" spans="1:1">
      <c r="A862" s="21"/>
    </row>
    <row r="863" ht="13.5" customHeight="1" spans="1:1">
      <c r="A863" s="21"/>
    </row>
    <row r="864" ht="13.5" customHeight="1" spans="1:1">
      <c r="A864" s="21"/>
    </row>
    <row r="865" ht="13.5" customHeight="1" spans="1:1">
      <c r="A865" s="21"/>
    </row>
    <row r="866" ht="13.5" customHeight="1" spans="1:1">
      <c r="A866" s="21"/>
    </row>
    <row r="867" ht="13.5" customHeight="1" spans="1:1">
      <c r="A867" s="21"/>
    </row>
    <row r="868" ht="13.5" customHeight="1" spans="1:1">
      <c r="A868" s="21"/>
    </row>
    <row r="869" ht="13.5" customHeight="1" spans="1:1">
      <c r="A869" s="21"/>
    </row>
    <row r="870" ht="13.5" customHeight="1" spans="1:1">
      <c r="A870" s="21"/>
    </row>
    <row r="871" ht="13.5" customHeight="1" spans="1:1">
      <c r="A871" s="21"/>
    </row>
    <row r="872" ht="13.5" customHeight="1" spans="1:1">
      <c r="A872" s="21"/>
    </row>
    <row r="873" ht="13.5" customHeight="1" spans="1:1">
      <c r="A873" s="21"/>
    </row>
    <row r="874" ht="13.5" customHeight="1" spans="1:1">
      <c r="A874" s="21"/>
    </row>
    <row r="875" ht="13.5" customHeight="1" spans="1:1">
      <c r="A875" s="21"/>
    </row>
    <row r="876" ht="13.5" customHeight="1" spans="1:1">
      <c r="A876" s="21"/>
    </row>
    <row r="877" ht="13.5" customHeight="1" spans="1:1">
      <c r="A877" s="21"/>
    </row>
    <row r="878" ht="13.5" customHeight="1" spans="1:1">
      <c r="A878" s="21"/>
    </row>
    <row r="879" ht="13.5" customHeight="1" spans="1:1">
      <c r="A879" s="21"/>
    </row>
    <row r="880" ht="13.5" customHeight="1" spans="1:1">
      <c r="A880" s="21"/>
    </row>
    <row r="881" ht="13.5" customHeight="1" spans="1:1">
      <c r="A881" s="21"/>
    </row>
    <row r="882" ht="13.5" customHeight="1" spans="1:1">
      <c r="A882" s="21"/>
    </row>
    <row r="883" ht="13.5" customHeight="1" spans="1:1">
      <c r="A883" s="21"/>
    </row>
    <row r="884" ht="13.5" customHeight="1" spans="1:1">
      <c r="A884" s="21"/>
    </row>
    <row r="885" ht="13.5" customHeight="1" spans="1:1">
      <c r="A885" s="21"/>
    </row>
    <row r="886" ht="13.5" customHeight="1" spans="1:1">
      <c r="A886" s="21"/>
    </row>
    <row r="887" ht="13.5" customHeight="1" spans="1:1">
      <c r="A887" s="21"/>
    </row>
    <row r="888" ht="13.5" customHeight="1" spans="1:1">
      <c r="A888" s="21"/>
    </row>
    <row r="889" ht="13.5" customHeight="1" spans="1:1">
      <c r="A889" s="21"/>
    </row>
    <row r="890" ht="13.5" customHeight="1" spans="1:1">
      <c r="A890" s="21"/>
    </row>
    <row r="891" ht="13.5" customHeight="1" spans="1:1">
      <c r="A891" s="21"/>
    </row>
    <row r="892" ht="13.5" customHeight="1" spans="1:1">
      <c r="A892" s="21"/>
    </row>
    <row r="893" ht="13.5" customHeight="1" spans="1:1">
      <c r="A893" s="21"/>
    </row>
    <row r="894" ht="13.5" customHeight="1" spans="1:1">
      <c r="A894" s="21"/>
    </row>
    <row r="895" ht="13.5" customHeight="1" spans="1:1">
      <c r="A895" s="21"/>
    </row>
    <row r="896" ht="13.5" customHeight="1" spans="1:1">
      <c r="A896" s="21"/>
    </row>
    <row r="897" ht="13.5" customHeight="1" spans="1:1">
      <c r="A897" s="21"/>
    </row>
    <row r="898" ht="13.5" customHeight="1" spans="1:1">
      <c r="A898" s="21"/>
    </row>
    <row r="899" ht="13.5" customHeight="1" spans="1:1">
      <c r="A899" s="21"/>
    </row>
    <row r="900" ht="13.5" customHeight="1" spans="1:1">
      <c r="A900" s="21"/>
    </row>
    <row r="901" ht="13.5" customHeight="1" spans="1:1">
      <c r="A901" s="21"/>
    </row>
    <row r="902" ht="13.5" customHeight="1" spans="1:1">
      <c r="A902" s="21"/>
    </row>
    <row r="903" ht="13.5" customHeight="1" spans="1:1">
      <c r="A903" s="21"/>
    </row>
    <row r="904" ht="13.5" customHeight="1" spans="1:1">
      <c r="A904" s="21"/>
    </row>
    <row r="905" ht="13.5" customHeight="1" spans="1:1">
      <c r="A905" s="21"/>
    </row>
    <row r="906" ht="13.5" customHeight="1" spans="1:1">
      <c r="A906" s="21"/>
    </row>
    <row r="907" ht="13.5" customHeight="1" spans="1:1">
      <c r="A907" s="21"/>
    </row>
    <row r="908" ht="13.5" customHeight="1" spans="1:1">
      <c r="A908" s="21"/>
    </row>
    <row r="909" ht="13.5" customHeight="1" spans="1:1">
      <c r="A909" s="21"/>
    </row>
    <row r="910" ht="13.5" customHeight="1" spans="1:1">
      <c r="A910" s="21"/>
    </row>
    <row r="911" ht="13.5" customHeight="1" spans="1:1">
      <c r="A911" s="21"/>
    </row>
    <row r="912" ht="13.5" customHeight="1" spans="1:1">
      <c r="A912" s="21"/>
    </row>
    <row r="913" ht="13.5" customHeight="1" spans="1:1">
      <c r="A913" s="21"/>
    </row>
    <row r="914" ht="13.5" customHeight="1" spans="1:1">
      <c r="A914" s="21"/>
    </row>
    <row r="915" ht="13.5" customHeight="1" spans="1:1">
      <c r="A915" s="21"/>
    </row>
    <row r="916" ht="13.5" customHeight="1" spans="1:1">
      <c r="A916" s="21"/>
    </row>
    <row r="917" ht="13.5" customHeight="1" spans="1:1">
      <c r="A917" s="21"/>
    </row>
    <row r="918" ht="13.5" customHeight="1" spans="1:1">
      <c r="A918" s="21"/>
    </row>
    <row r="919" ht="13.5" customHeight="1" spans="1:1">
      <c r="A919" s="21"/>
    </row>
    <row r="920" ht="13.5" customHeight="1" spans="1:1">
      <c r="A920" s="21"/>
    </row>
    <row r="921" ht="13.5" customHeight="1" spans="1:1">
      <c r="A921" s="21"/>
    </row>
    <row r="922" ht="13.5" customHeight="1" spans="1:1">
      <c r="A922" s="21"/>
    </row>
    <row r="923" ht="13.5" customHeight="1" spans="1:1">
      <c r="A923" s="21"/>
    </row>
    <row r="924" ht="13.5" customHeight="1" spans="1:1">
      <c r="A924" s="21"/>
    </row>
    <row r="925" ht="13.5" customHeight="1" spans="1:1">
      <c r="A925" s="21"/>
    </row>
    <row r="926" ht="13.5" customHeight="1" spans="1:1">
      <c r="A926" s="21"/>
    </row>
    <row r="927" ht="13.5" customHeight="1" spans="1:1">
      <c r="A927" s="21"/>
    </row>
    <row r="928" ht="13.5" customHeight="1" spans="1:1">
      <c r="A928" s="21"/>
    </row>
    <row r="929" ht="13.5" customHeight="1" spans="1:1">
      <c r="A929" s="21"/>
    </row>
    <row r="930" ht="13.5" customHeight="1" spans="1:1">
      <c r="A930" s="21"/>
    </row>
    <row r="931" ht="13.5" customHeight="1" spans="1:1">
      <c r="A931" s="21"/>
    </row>
    <row r="932" ht="13.5" customHeight="1" spans="1:1">
      <c r="A932" s="21"/>
    </row>
    <row r="933" ht="13.5" customHeight="1" spans="1:1">
      <c r="A933" s="21"/>
    </row>
    <row r="934" ht="13.5" customHeight="1" spans="1:1">
      <c r="A934" s="21"/>
    </row>
    <row r="935" ht="13.5" customHeight="1" spans="1:1">
      <c r="A935" s="21"/>
    </row>
    <row r="936" ht="13.5" customHeight="1" spans="1:1">
      <c r="A936" s="21"/>
    </row>
    <row r="937" ht="13.5" customHeight="1" spans="1:1">
      <c r="A937" s="21"/>
    </row>
    <row r="938" ht="13.5" customHeight="1" spans="1:1">
      <c r="A938" s="21"/>
    </row>
    <row r="939" ht="13.5" customHeight="1" spans="1:1">
      <c r="A939" s="21"/>
    </row>
    <row r="940" ht="13.5" customHeight="1" spans="1:1">
      <c r="A940" s="21"/>
    </row>
    <row r="941" ht="13.5" customHeight="1" spans="1:1">
      <c r="A941" s="21"/>
    </row>
    <row r="942" ht="13.5" customHeight="1" spans="1:1">
      <c r="A942" s="21"/>
    </row>
    <row r="943" ht="13.5" customHeight="1" spans="1:1">
      <c r="A943" s="21"/>
    </row>
    <row r="944" ht="13.5" customHeight="1" spans="1:1">
      <c r="A944" s="21"/>
    </row>
    <row r="945" ht="13.5" customHeight="1" spans="1:1">
      <c r="A945" s="21"/>
    </row>
    <row r="946" ht="13.5" customHeight="1" spans="1:1">
      <c r="A946" s="21"/>
    </row>
    <row r="947" ht="13.5" customHeight="1" spans="1:1">
      <c r="A947" s="21"/>
    </row>
    <row r="948" ht="13.5" customHeight="1" spans="1:1">
      <c r="A948" s="21"/>
    </row>
    <row r="949" ht="13.5" customHeight="1" spans="1:1">
      <c r="A949" s="21"/>
    </row>
    <row r="950" ht="13.5" customHeight="1" spans="1:1">
      <c r="A950" s="21"/>
    </row>
    <row r="951" ht="13.5" customHeight="1" spans="1:1">
      <c r="A951" s="21"/>
    </row>
    <row r="952" ht="13.5" customHeight="1" spans="1:1">
      <c r="A952" s="21"/>
    </row>
    <row r="953" ht="13.5" customHeight="1" spans="1:1">
      <c r="A953" s="21"/>
    </row>
    <row r="954" ht="13.5" customHeight="1" spans="1:1">
      <c r="A954" s="21"/>
    </row>
    <row r="955" ht="13.5" customHeight="1" spans="1:1">
      <c r="A955" s="21"/>
    </row>
    <row r="956" ht="13.5" customHeight="1" spans="1:1">
      <c r="A956" s="21"/>
    </row>
    <row r="957" ht="13.5" customHeight="1" spans="1:1">
      <c r="A957" s="21"/>
    </row>
    <row r="958" ht="13.5" customHeight="1" spans="1:1">
      <c r="A958" s="21"/>
    </row>
    <row r="959" ht="13.5" customHeight="1" spans="1:1">
      <c r="A959" s="21"/>
    </row>
    <row r="960" ht="13.5" customHeight="1" spans="1:1">
      <c r="A960" s="21"/>
    </row>
    <row r="961" ht="13.5" customHeight="1" spans="1:1">
      <c r="A961" s="21"/>
    </row>
    <row r="962" ht="13.5" customHeight="1" spans="1:1">
      <c r="A962" s="21"/>
    </row>
    <row r="963" ht="13.5" customHeight="1" spans="1:1">
      <c r="A963" s="21"/>
    </row>
    <row r="964" ht="13.5" customHeight="1" spans="1:1">
      <c r="A964" s="21"/>
    </row>
    <row r="965" ht="13.5" customHeight="1" spans="1:1">
      <c r="A965" s="21"/>
    </row>
    <row r="966" ht="13.5" customHeight="1" spans="1:1">
      <c r="A966" s="21"/>
    </row>
    <row r="967" ht="13.5" customHeight="1" spans="1:1">
      <c r="A967" s="21"/>
    </row>
    <row r="968" ht="13.5" customHeight="1" spans="1:1">
      <c r="A968" s="21"/>
    </row>
    <row r="969" ht="13.5" customHeight="1" spans="1:1">
      <c r="A969" s="21"/>
    </row>
    <row r="970" ht="13.5" customHeight="1" spans="1:1">
      <c r="A970" s="21"/>
    </row>
    <row r="971" ht="13.5" customHeight="1" spans="1:1">
      <c r="A971" s="21"/>
    </row>
    <row r="972" ht="13.5" customHeight="1" spans="1:1">
      <c r="A972" s="21"/>
    </row>
    <row r="973" ht="13.5" customHeight="1" spans="1:1">
      <c r="A973" s="21"/>
    </row>
    <row r="974" ht="13.5" customHeight="1" spans="1:1">
      <c r="A974" s="21"/>
    </row>
    <row r="975" ht="13.5" customHeight="1" spans="1:1">
      <c r="A975" s="21"/>
    </row>
    <row r="976" ht="13.5" customHeight="1" spans="1:1">
      <c r="A976" s="21"/>
    </row>
    <row r="977" ht="13.5" customHeight="1" spans="1:1">
      <c r="A977" s="21"/>
    </row>
    <row r="978" ht="13.5" customHeight="1" spans="1:1">
      <c r="A978" s="21"/>
    </row>
    <row r="979" ht="13.5" customHeight="1" spans="1:1">
      <c r="A979" s="21"/>
    </row>
    <row r="980" ht="13.5" customHeight="1" spans="1:1">
      <c r="A980" s="21"/>
    </row>
    <row r="981" ht="13.5" customHeight="1" spans="1:1">
      <c r="A981" s="21"/>
    </row>
    <row r="982" ht="13.5" customHeight="1" spans="1:1">
      <c r="A982" s="21"/>
    </row>
    <row r="983" ht="13.5" customHeight="1" spans="1:1">
      <c r="A983" s="21"/>
    </row>
    <row r="984" ht="13.5" customHeight="1" spans="1:1">
      <c r="A984" s="21"/>
    </row>
    <row r="985" ht="13.5" customHeight="1" spans="1:1">
      <c r="A985" s="21"/>
    </row>
    <row r="986" ht="13.5" customHeight="1" spans="1:1">
      <c r="A986" s="21"/>
    </row>
    <row r="987" ht="13.5" customHeight="1" spans="1:1">
      <c r="A987" s="21"/>
    </row>
    <row r="988" ht="13.5" customHeight="1" spans="1:1">
      <c r="A988" s="21"/>
    </row>
    <row r="989" ht="13.5" customHeight="1" spans="1:1">
      <c r="A989" s="21"/>
    </row>
    <row r="990" ht="13.5" customHeight="1" spans="1:1">
      <c r="A990" s="21"/>
    </row>
    <row r="991" ht="13.5" customHeight="1" spans="1:1">
      <c r="A991" s="21"/>
    </row>
    <row r="992" ht="13.5" customHeight="1" spans="1:1">
      <c r="A992" s="21"/>
    </row>
    <row r="993" ht="13.5" customHeight="1" spans="1:1">
      <c r="A993" s="21"/>
    </row>
    <row r="994" ht="13.5" customHeight="1" spans="1:1">
      <c r="A994" s="21"/>
    </row>
    <row r="995" ht="13.5" customHeight="1" spans="1:1">
      <c r="A995" s="21"/>
    </row>
    <row r="996" ht="13.5" customHeight="1" spans="1:1">
      <c r="A996" s="21"/>
    </row>
    <row r="997" ht="13.5" customHeight="1" spans="1:1">
      <c r="A997" s="21"/>
    </row>
    <row r="998" ht="13.5" customHeight="1" spans="1:1">
      <c r="A998" s="21"/>
    </row>
    <row r="999" ht="13.5" customHeight="1" spans="1:1">
      <c r="A999" s="21"/>
    </row>
    <row r="1000" ht="13.5" customHeight="1" spans="1:1">
      <c r="A1000" s="21"/>
    </row>
  </sheetData>
  <pageMargins left="0.7" right="0.7" top="0.75" bottom="0.75" header="0" footer="0"/>
  <pageSetup paperSize="1" orientation="landscape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00"/>
  <sheetViews>
    <sheetView workbookViewId="0">
      <selection activeCell="A1" sqref="A1"/>
    </sheetView>
  </sheetViews>
  <sheetFormatPr defaultColWidth="14.4285714285714" defaultRowHeight="15" customHeight="1" outlineLevelCol="7"/>
  <cols>
    <col min="1" max="1" width="11.2857142857143" customWidth="1"/>
    <col min="2" max="2" width="16.2857142857143" customWidth="1"/>
    <col min="3" max="3" width="36.4285714285714" customWidth="1"/>
    <col min="4" max="4" width="11.2857142857143" customWidth="1"/>
    <col min="5" max="6" width="9.14285714285714" customWidth="1"/>
    <col min="7" max="7" width="13.2857142857143" customWidth="1"/>
    <col min="8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42675</v>
      </c>
      <c r="B2" s="3" t="s">
        <v>44</v>
      </c>
      <c r="C2" s="3" t="s">
        <v>239</v>
      </c>
      <c r="D2" s="4">
        <v>800</v>
      </c>
    </row>
    <row r="3" ht="13.5" customHeight="1" spans="1:4">
      <c r="A3" s="2">
        <v>42675</v>
      </c>
      <c r="B3" s="3" t="s">
        <v>44</v>
      </c>
      <c r="C3" s="3" t="s">
        <v>669</v>
      </c>
      <c r="D3" s="4">
        <v>60</v>
      </c>
    </row>
    <row r="4" ht="13.5" customHeight="1" spans="1:4">
      <c r="A4" s="2">
        <v>42686</v>
      </c>
      <c r="B4" s="3" t="s">
        <v>44</v>
      </c>
      <c r="C4" s="3" t="s">
        <v>105</v>
      </c>
      <c r="D4" s="4">
        <v>10.5</v>
      </c>
    </row>
    <row r="5" ht="13.5" customHeight="1" spans="1:4">
      <c r="A5" s="2">
        <v>42684</v>
      </c>
      <c r="B5" s="3" t="s">
        <v>44</v>
      </c>
      <c r="C5" s="3" t="s">
        <v>105</v>
      </c>
      <c r="D5" s="4">
        <v>49.9</v>
      </c>
    </row>
    <row r="6" ht="13.5" customHeight="1" spans="1:4">
      <c r="A6" s="2">
        <v>42686</v>
      </c>
      <c r="B6" s="3" t="s">
        <v>44</v>
      </c>
      <c r="C6" s="3" t="s">
        <v>551</v>
      </c>
      <c r="D6" s="4">
        <v>642</v>
      </c>
    </row>
    <row r="7" ht="13.5" customHeight="1" spans="1:4">
      <c r="A7" s="2">
        <v>42704</v>
      </c>
      <c r="B7" s="3" t="s">
        <v>44</v>
      </c>
      <c r="C7" s="3" t="s">
        <v>105</v>
      </c>
      <c r="D7" s="4">
        <v>59.25</v>
      </c>
    </row>
    <row r="8" ht="13.5" customHeight="1" spans="1:7">
      <c r="A8" s="2">
        <v>42700</v>
      </c>
      <c r="B8" s="3" t="s">
        <v>44</v>
      </c>
      <c r="C8" s="3" t="s">
        <v>795</v>
      </c>
      <c r="D8" s="4">
        <v>59.5</v>
      </c>
      <c r="G8" s="3" t="s">
        <v>286</v>
      </c>
    </row>
    <row r="9" ht="13.5" customHeight="1" spans="1:8">
      <c r="A9" s="2">
        <v>42699</v>
      </c>
      <c r="B9" s="3" t="s">
        <v>44</v>
      </c>
      <c r="C9" s="3" t="s">
        <v>796</v>
      </c>
      <c r="D9" s="4">
        <v>80</v>
      </c>
      <c r="G9" s="3" t="s">
        <v>44</v>
      </c>
      <c r="H9" s="4">
        <f>SUM(D2:D10)</f>
        <v>1858.85</v>
      </c>
    </row>
    <row r="10" ht="13.5" customHeight="1" spans="1:8">
      <c r="A10" s="2">
        <v>42686</v>
      </c>
      <c r="B10" s="3" t="s">
        <v>44</v>
      </c>
      <c r="C10" s="3" t="s">
        <v>797</v>
      </c>
      <c r="D10" s="4">
        <v>97.7</v>
      </c>
      <c r="G10" s="3" t="s">
        <v>294</v>
      </c>
      <c r="H10" s="4">
        <f>SUM(0)</f>
        <v>0</v>
      </c>
    </row>
    <row r="11" ht="13.5" customHeight="1" spans="1:8">
      <c r="A11" s="2">
        <v>42675</v>
      </c>
      <c r="B11" s="3" t="s">
        <v>11</v>
      </c>
      <c r="C11" s="3" t="s">
        <v>777</v>
      </c>
      <c r="D11" s="4">
        <v>180</v>
      </c>
      <c r="G11" s="3" t="s">
        <v>11</v>
      </c>
      <c r="H11" s="4">
        <f>SUM(D11:D18)</f>
        <v>280</v>
      </c>
    </row>
    <row r="12" ht="13.5" customHeight="1" spans="1:8">
      <c r="A12" s="2">
        <v>42678</v>
      </c>
      <c r="B12" s="3" t="s">
        <v>11</v>
      </c>
      <c r="C12" s="3" t="s">
        <v>798</v>
      </c>
      <c r="D12" s="4">
        <v>20.9</v>
      </c>
      <c r="G12" s="3" t="s">
        <v>68</v>
      </c>
      <c r="H12" s="4">
        <f>SUM(D19:D32)</f>
        <v>742.61</v>
      </c>
    </row>
    <row r="13" ht="13.5" customHeight="1" spans="1:8">
      <c r="A13" s="2">
        <v>42686</v>
      </c>
      <c r="B13" s="3" t="s">
        <v>11</v>
      </c>
      <c r="C13" s="3" t="s">
        <v>799</v>
      </c>
      <c r="D13" s="4">
        <v>22</v>
      </c>
      <c r="G13" s="3" t="s">
        <v>197</v>
      </c>
      <c r="H13" s="4">
        <f>SUM(D33:D36)</f>
        <v>551.85</v>
      </c>
    </row>
    <row r="14" ht="13.5" customHeight="1" spans="1:8">
      <c r="A14" s="2">
        <v>42679</v>
      </c>
      <c r="B14" s="3" t="s">
        <v>11</v>
      </c>
      <c r="C14" s="3" t="s">
        <v>799</v>
      </c>
      <c r="D14" s="4">
        <v>7</v>
      </c>
      <c r="G14" s="3" t="s">
        <v>125</v>
      </c>
      <c r="H14" s="4">
        <f>SUM(D37:D41)</f>
        <v>882</v>
      </c>
    </row>
    <row r="15" ht="13.5" customHeight="1" spans="1:8">
      <c r="A15" s="2">
        <v>42703</v>
      </c>
      <c r="B15" s="3" t="s">
        <v>11</v>
      </c>
      <c r="C15" s="3" t="s">
        <v>800</v>
      </c>
      <c r="D15" s="4">
        <v>8</v>
      </c>
      <c r="G15" s="3" t="s">
        <v>644</v>
      </c>
      <c r="H15" s="4">
        <f>D42+D43</f>
        <v>1050</v>
      </c>
    </row>
    <row r="16" ht="13.5" customHeight="1" spans="1:8">
      <c r="A16" s="2">
        <v>42699</v>
      </c>
      <c r="B16" s="3" t="s">
        <v>11</v>
      </c>
      <c r="C16" s="3" t="s">
        <v>801</v>
      </c>
      <c r="D16" s="4">
        <v>15.1</v>
      </c>
      <c r="G16" s="3" t="s">
        <v>646</v>
      </c>
      <c r="H16" s="4">
        <f>SUM(D44)</f>
        <v>450</v>
      </c>
    </row>
    <row r="17" ht="13.5" customHeight="1" spans="1:8">
      <c r="A17" s="2">
        <v>42694</v>
      </c>
      <c r="B17" s="3" t="s">
        <v>11</v>
      </c>
      <c r="C17" s="3" t="s">
        <v>802</v>
      </c>
      <c r="D17" s="4">
        <v>20</v>
      </c>
      <c r="G17" s="3" t="s">
        <v>163</v>
      </c>
      <c r="H17" s="4">
        <f>SUM(D45:D46)</f>
        <v>355.74</v>
      </c>
    </row>
    <row r="18" ht="13.5" customHeight="1" spans="1:8">
      <c r="A18" s="2">
        <v>42693</v>
      </c>
      <c r="B18" s="3" t="s">
        <v>11</v>
      </c>
      <c r="C18" s="3" t="s">
        <v>803</v>
      </c>
      <c r="D18" s="4">
        <v>7</v>
      </c>
      <c r="G18" s="3" t="s">
        <v>134</v>
      </c>
      <c r="H18" s="4">
        <f>SUM(D47)</f>
        <v>140</v>
      </c>
    </row>
    <row r="19" ht="13.5" customHeight="1" spans="1:8">
      <c r="A19" s="2">
        <v>42676</v>
      </c>
      <c r="B19" s="3" t="s">
        <v>68</v>
      </c>
      <c r="C19" s="3" t="s">
        <v>122</v>
      </c>
      <c r="D19" s="4">
        <v>8.85</v>
      </c>
      <c r="G19" s="3" t="s">
        <v>34</v>
      </c>
      <c r="H19" s="4">
        <f>SUM(D48:D49)</f>
        <v>78.35</v>
      </c>
    </row>
    <row r="20" ht="13.5" customHeight="1" spans="1:8">
      <c r="A20" s="2">
        <v>42679</v>
      </c>
      <c r="B20" s="3" t="s">
        <v>68</v>
      </c>
      <c r="C20" s="3" t="s">
        <v>122</v>
      </c>
      <c r="D20" s="4">
        <v>84.5</v>
      </c>
      <c r="G20" s="3" t="s">
        <v>36</v>
      </c>
      <c r="H20" s="4">
        <f>SUM(D50:D55)</f>
        <v>5859.38</v>
      </c>
    </row>
    <row r="21" ht="13.5" customHeight="1" spans="1:8">
      <c r="A21" s="2">
        <v>42675</v>
      </c>
      <c r="B21" s="3" t="s">
        <v>68</v>
      </c>
      <c r="C21" s="3" t="s">
        <v>804</v>
      </c>
      <c r="D21" s="4">
        <v>9</v>
      </c>
      <c r="G21" s="3" t="s">
        <v>39</v>
      </c>
      <c r="H21" s="4">
        <f>SUM(D56:D63)</f>
        <v>481.89</v>
      </c>
    </row>
    <row r="22" ht="13.5" customHeight="1" spans="1:8">
      <c r="A22" s="2">
        <v>42687</v>
      </c>
      <c r="B22" s="3" t="s">
        <v>68</v>
      </c>
      <c r="C22" s="3" t="s">
        <v>20</v>
      </c>
      <c r="D22" s="4">
        <v>101.5</v>
      </c>
      <c r="G22" s="3" t="s">
        <v>375</v>
      </c>
      <c r="H22" s="4">
        <f>SUM(D64:D67)</f>
        <v>338</v>
      </c>
    </row>
    <row r="23" ht="13.5" customHeight="1" spans="1:4">
      <c r="A23" s="2">
        <v>42675</v>
      </c>
      <c r="B23" s="3" t="s">
        <v>68</v>
      </c>
      <c r="C23" s="3" t="s">
        <v>20</v>
      </c>
      <c r="D23" s="4">
        <v>62.36</v>
      </c>
    </row>
    <row r="24" ht="13.5" customHeight="1" spans="1:4">
      <c r="A24" s="2">
        <v>42704</v>
      </c>
      <c r="B24" s="3" t="s">
        <v>68</v>
      </c>
      <c r="C24" s="3" t="s">
        <v>20</v>
      </c>
      <c r="D24" s="4">
        <v>11.45</v>
      </c>
    </row>
    <row r="25" ht="13.5" customHeight="1" spans="1:4">
      <c r="A25" s="2">
        <v>42701</v>
      </c>
      <c r="B25" s="3" t="s">
        <v>68</v>
      </c>
      <c r="C25" s="3" t="s">
        <v>805</v>
      </c>
      <c r="D25" s="4">
        <v>5.9</v>
      </c>
    </row>
    <row r="26" ht="13.5" customHeight="1" spans="1:4">
      <c r="A26" s="2">
        <v>42700</v>
      </c>
      <c r="B26" s="3" t="s">
        <v>68</v>
      </c>
      <c r="C26" s="3" t="s">
        <v>20</v>
      </c>
      <c r="D26" s="4">
        <v>133.8</v>
      </c>
    </row>
    <row r="27" ht="13.5" customHeight="1" spans="1:4">
      <c r="A27" s="2">
        <v>42690</v>
      </c>
      <c r="B27" s="3" t="s">
        <v>68</v>
      </c>
      <c r="C27" s="3" t="s">
        <v>122</v>
      </c>
      <c r="D27" s="4">
        <v>9.1</v>
      </c>
    </row>
    <row r="28" ht="13.5" customHeight="1" spans="1:4">
      <c r="A28" s="2">
        <v>42689</v>
      </c>
      <c r="B28" s="3" t="s">
        <v>68</v>
      </c>
      <c r="C28" s="3" t="s">
        <v>20</v>
      </c>
      <c r="D28" s="4">
        <v>70.7</v>
      </c>
    </row>
    <row r="29" ht="13.5" customHeight="1" spans="1:4">
      <c r="A29" s="2">
        <v>42693</v>
      </c>
      <c r="B29" s="3" t="s">
        <v>68</v>
      </c>
      <c r="C29" s="3" t="s">
        <v>20</v>
      </c>
      <c r="D29" s="4">
        <v>86.75</v>
      </c>
    </row>
    <row r="30" ht="13.5" customHeight="1" spans="1:4">
      <c r="A30" s="2">
        <v>42699</v>
      </c>
      <c r="B30" s="3" t="s">
        <v>68</v>
      </c>
      <c r="C30" s="3" t="s">
        <v>20</v>
      </c>
      <c r="D30" s="4">
        <v>40.8</v>
      </c>
    </row>
    <row r="31" ht="13.5" customHeight="1" spans="1:4">
      <c r="A31" s="2">
        <v>42697</v>
      </c>
      <c r="B31" s="3" t="s">
        <v>68</v>
      </c>
      <c r="C31" s="3" t="s">
        <v>445</v>
      </c>
      <c r="D31" s="4">
        <v>25.5</v>
      </c>
    </row>
    <row r="32" ht="13.5" customHeight="1" spans="1:4">
      <c r="A32" s="2">
        <v>42699</v>
      </c>
      <c r="B32" s="3" t="s">
        <v>68</v>
      </c>
      <c r="C32" s="3" t="s">
        <v>218</v>
      </c>
      <c r="D32" s="4">
        <v>92.4</v>
      </c>
    </row>
    <row r="33" ht="13.5" customHeight="1" spans="1:4">
      <c r="A33" s="2">
        <v>42684</v>
      </c>
      <c r="B33" s="3" t="s">
        <v>197</v>
      </c>
      <c r="C33" s="3" t="s">
        <v>566</v>
      </c>
      <c r="D33" s="4">
        <v>235.4</v>
      </c>
    </row>
    <row r="34" ht="13.5" customHeight="1" spans="1:4">
      <c r="A34" s="2">
        <v>42693</v>
      </c>
      <c r="B34" s="3" t="s">
        <v>197</v>
      </c>
      <c r="C34" s="3" t="s">
        <v>394</v>
      </c>
      <c r="D34" s="4">
        <v>108.05</v>
      </c>
    </row>
    <row r="35" ht="13.5" customHeight="1" spans="1:4">
      <c r="A35" s="2">
        <v>42697</v>
      </c>
      <c r="B35" s="3" t="s">
        <v>197</v>
      </c>
      <c r="C35" s="3" t="s">
        <v>745</v>
      </c>
      <c r="D35" s="4">
        <v>58.4</v>
      </c>
    </row>
    <row r="36" ht="13.5" customHeight="1" spans="1:4">
      <c r="A36" s="2">
        <v>42685</v>
      </c>
      <c r="B36" s="3" t="s">
        <v>197</v>
      </c>
      <c r="C36" s="3" t="s">
        <v>806</v>
      </c>
      <c r="D36" s="4">
        <v>150</v>
      </c>
    </row>
    <row r="37" ht="13.5" customHeight="1" spans="1:4">
      <c r="A37" s="2">
        <v>42675</v>
      </c>
      <c r="B37" s="3" t="s">
        <v>125</v>
      </c>
      <c r="C37" s="3" t="s">
        <v>640</v>
      </c>
      <c r="D37" s="4">
        <v>60</v>
      </c>
    </row>
    <row r="38" ht="13.5" customHeight="1" spans="1:4">
      <c r="A38" s="2">
        <v>42675</v>
      </c>
      <c r="B38" s="3" t="s">
        <v>125</v>
      </c>
      <c r="C38" s="3" t="s">
        <v>641</v>
      </c>
      <c r="D38" s="4">
        <v>600</v>
      </c>
    </row>
    <row r="39" ht="13.5" customHeight="1" spans="1:4">
      <c r="A39" s="2">
        <v>42675</v>
      </c>
      <c r="B39" s="3" t="s">
        <v>125</v>
      </c>
      <c r="C39" s="3" t="s">
        <v>509</v>
      </c>
      <c r="D39" s="4">
        <v>55.5</v>
      </c>
    </row>
    <row r="40" ht="13.5" customHeight="1" spans="1:4">
      <c r="A40" s="2">
        <v>42681</v>
      </c>
      <c r="B40" s="3" t="s">
        <v>125</v>
      </c>
      <c r="C40" s="3" t="s">
        <v>807</v>
      </c>
      <c r="D40" s="4">
        <v>9.6</v>
      </c>
    </row>
    <row r="41" ht="13.5" customHeight="1" spans="1:4">
      <c r="A41" s="2">
        <v>42695</v>
      </c>
      <c r="B41" s="3" t="s">
        <v>125</v>
      </c>
      <c r="C41" s="3" t="s">
        <v>200</v>
      </c>
      <c r="D41" s="4">
        <v>156.9</v>
      </c>
    </row>
    <row r="42" ht="13.5" customHeight="1" spans="1:4">
      <c r="A42" s="2">
        <v>42675</v>
      </c>
      <c r="B42" s="3" t="s">
        <v>644</v>
      </c>
      <c r="C42" s="3" t="s">
        <v>645</v>
      </c>
      <c r="D42" s="4">
        <v>750</v>
      </c>
    </row>
    <row r="43" ht="13.5" customHeight="1" spans="1:4">
      <c r="A43" s="2">
        <v>42675</v>
      </c>
      <c r="B43" s="3" t="s">
        <v>644</v>
      </c>
      <c r="C43" s="3" t="s">
        <v>684</v>
      </c>
      <c r="D43" s="4">
        <v>300</v>
      </c>
    </row>
    <row r="44" ht="13.5" customHeight="1" spans="1:4">
      <c r="A44" s="2">
        <v>42675</v>
      </c>
      <c r="B44" s="3" t="s">
        <v>646</v>
      </c>
      <c r="C44" s="3" t="s">
        <v>647</v>
      </c>
      <c r="D44" s="4">
        <v>450</v>
      </c>
    </row>
    <row r="45" ht="13.5" customHeight="1" spans="1:4">
      <c r="A45" s="2">
        <v>42675</v>
      </c>
      <c r="B45" s="3" t="s">
        <v>236</v>
      </c>
      <c r="C45" s="3" t="s">
        <v>808</v>
      </c>
      <c r="D45" s="4">
        <v>220</v>
      </c>
    </row>
    <row r="46" ht="13.5" customHeight="1" spans="1:4">
      <c r="A46" s="2">
        <v>42699</v>
      </c>
      <c r="B46" s="3" t="s">
        <v>236</v>
      </c>
      <c r="C46" s="3" t="s">
        <v>809</v>
      </c>
      <c r="D46" s="4">
        <v>135.74</v>
      </c>
    </row>
    <row r="47" ht="13.5" customHeight="1" spans="1:4">
      <c r="A47" s="2">
        <v>42699</v>
      </c>
      <c r="B47" s="3" t="s">
        <v>204</v>
      </c>
      <c r="C47" s="3" t="s">
        <v>810</v>
      </c>
      <c r="D47" s="4">
        <v>140</v>
      </c>
    </row>
    <row r="48" ht="13.5" customHeight="1" spans="1:4">
      <c r="A48" s="2">
        <v>42675</v>
      </c>
      <c r="B48" s="3" t="s">
        <v>34</v>
      </c>
      <c r="C48" s="3" t="s">
        <v>811</v>
      </c>
      <c r="D48" s="4">
        <v>14.1</v>
      </c>
    </row>
    <row r="49" ht="13.5" customHeight="1" spans="1:4">
      <c r="A49" s="2">
        <v>42704</v>
      </c>
      <c r="B49" s="3" t="s">
        <v>34</v>
      </c>
      <c r="C49" s="3" t="s">
        <v>81</v>
      </c>
      <c r="D49" s="4">
        <v>64.25</v>
      </c>
    </row>
    <row r="50" ht="13.5" customHeight="1" spans="1:4">
      <c r="A50" s="2">
        <v>42675</v>
      </c>
      <c r="B50" s="3" t="s">
        <v>36</v>
      </c>
      <c r="C50" s="3" t="s">
        <v>37</v>
      </c>
      <c r="D50" s="4">
        <v>600</v>
      </c>
    </row>
    <row r="51" ht="13.5" customHeight="1" spans="1:4">
      <c r="A51" s="2">
        <v>42675</v>
      </c>
      <c r="B51" s="3" t="s">
        <v>36</v>
      </c>
      <c r="C51" s="3" t="s">
        <v>38</v>
      </c>
      <c r="D51" s="4">
        <v>400</v>
      </c>
    </row>
    <row r="52" ht="13.5" customHeight="1" spans="1:4">
      <c r="A52" s="2">
        <v>42675</v>
      </c>
      <c r="B52" s="3" t="s">
        <v>36</v>
      </c>
      <c r="C52" s="3" t="s">
        <v>812</v>
      </c>
      <c r="D52" s="4">
        <v>2400</v>
      </c>
    </row>
    <row r="53" ht="13.5" customHeight="1" spans="1:4">
      <c r="A53" s="2">
        <v>42675</v>
      </c>
      <c r="B53" s="3" t="s">
        <v>36</v>
      </c>
      <c r="C53" s="3" t="s">
        <v>813</v>
      </c>
      <c r="D53" s="4">
        <v>2400</v>
      </c>
    </row>
    <row r="54" ht="13.5" customHeight="1" spans="1:4">
      <c r="A54" s="2">
        <v>42702</v>
      </c>
      <c r="B54" s="3" t="s">
        <v>36</v>
      </c>
      <c r="C54" s="3" t="s">
        <v>814</v>
      </c>
      <c r="D54" s="4">
        <v>21</v>
      </c>
    </row>
    <row r="55" ht="13.5" customHeight="1" spans="1:4">
      <c r="A55" s="2">
        <v>42702</v>
      </c>
      <c r="B55" s="3" t="s">
        <v>36</v>
      </c>
      <c r="C55" s="3" t="s">
        <v>815</v>
      </c>
      <c r="D55" s="4">
        <v>38.38</v>
      </c>
    </row>
    <row r="56" ht="13.5" customHeight="1" spans="1:4">
      <c r="A56" s="2">
        <v>42675</v>
      </c>
      <c r="B56" s="3" t="s">
        <v>39</v>
      </c>
      <c r="C56" s="3" t="s">
        <v>42</v>
      </c>
      <c r="D56" s="4">
        <v>90</v>
      </c>
    </row>
    <row r="57" ht="13.5" customHeight="1" spans="1:4">
      <c r="A57" s="2">
        <v>42677</v>
      </c>
      <c r="B57" s="3" t="s">
        <v>39</v>
      </c>
      <c r="C57" s="3" t="s">
        <v>83</v>
      </c>
      <c r="D57" s="4">
        <v>75.4</v>
      </c>
    </row>
    <row r="58" ht="13.5" customHeight="1" spans="1:4">
      <c r="A58" s="2">
        <v>42686</v>
      </c>
      <c r="B58" s="3" t="s">
        <v>39</v>
      </c>
      <c r="C58" s="3" t="s">
        <v>140</v>
      </c>
      <c r="D58" s="4">
        <v>50</v>
      </c>
    </row>
    <row r="59" ht="13.5" customHeight="1" spans="1:4">
      <c r="A59" s="2">
        <v>42697</v>
      </c>
      <c r="B59" s="3" t="s">
        <v>39</v>
      </c>
      <c r="C59" s="3" t="s">
        <v>816</v>
      </c>
      <c r="D59" s="4">
        <v>24</v>
      </c>
    </row>
    <row r="60" ht="13.5" customHeight="1" spans="1:4">
      <c r="A60" s="2">
        <v>42700</v>
      </c>
      <c r="B60" s="3" t="s">
        <v>39</v>
      </c>
      <c r="C60" s="3" t="s">
        <v>83</v>
      </c>
      <c r="D60" s="4">
        <v>71.41</v>
      </c>
    </row>
    <row r="61" ht="13.5" customHeight="1" spans="1:4">
      <c r="A61" s="2">
        <v>42690</v>
      </c>
      <c r="B61" s="3" t="s">
        <v>39</v>
      </c>
      <c r="C61" s="3" t="s">
        <v>83</v>
      </c>
      <c r="D61" s="4">
        <v>71.08</v>
      </c>
    </row>
    <row r="62" ht="13.5" customHeight="1" spans="1:4">
      <c r="A62" s="2">
        <v>42680</v>
      </c>
      <c r="B62" s="3" t="s">
        <v>39</v>
      </c>
      <c r="C62" s="3" t="s">
        <v>140</v>
      </c>
      <c r="D62" s="4">
        <v>50</v>
      </c>
    </row>
    <row r="63" ht="13.5" customHeight="1" spans="1:4">
      <c r="A63" s="2">
        <v>42702</v>
      </c>
      <c r="B63" s="3" t="s">
        <v>39</v>
      </c>
      <c r="C63" s="3" t="s">
        <v>140</v>
      </c>
      <c r="D63" s="4">
        <v>50</v>
      </c>
    </row>
    <row r="64" ht="13.5" customHeight="1" spans="1:4">
      <c r="A64" s="2">
        <v>42702</v>
      </c>
      <c r="B64" s="3" t="s">
        <v>375</v>
      </c>
      <c r="C64" s="3" t="s">
        <v>547</v>
      </c>
      <c r="D64" s="4">
        <v>200</v>
      </c>
    </row>
    <row r="65" ht="13.5" customHeight="1" spans="1:4">
      <c r="A65" s="2">
        <v>42702</v>
      </c>
      <c r="B65" s="3" t="s">
        <v>375</v>
      </c>
      <c r="C65" s="3" t="s">
        <v>548</v>
      </c>
      <c r="D65" s="4">
        <v>44</v>
      </c>
    </row>
    <row r="66" ht="13.5" customHeight="1" spans="1:4">
      <c r="A66" s="2">
        <v>42702</v>
      </c>
      <c r="B66" s="3" t="s">
        <v>375</v>
      </c>
      <c r="C66" s="3" t="s">
        <v>549</v>
      </c>
      <c r="D66" s="4">
        <v>44</v>
      </c>
    </row>
    <row r="67" ht="13.5" customHeight="1" spans="1:4">
      <c r="A67" s="2">
        <v>42702</v>
      </c>
      <c r="B67" s="3" t="s">
        <v>375</v>
      </c>
      <c r="C67" s="3" t="s">
        <v>550</v>
      </c>
      <c r="D67" s="4">
        <v>50</v>
      </c>
    </row>
    <row r="68" ht="13.5" customHeight="1" spans="1:4">
      <c r="A68" s="2"/>
      <c r="D68" s="4"/>
    </row>
    <row r="69" ht="13.5" customHeight="1" spans="1:4">
      <c r="A69" s="2"/>
      <c r="D69" s="4"/>
    </row>
    <row r="70" ht="13.5" customHeight="1" spans="1:4">
      <c r="A70" s="2"/>
      <c r="D70" s="4"/>
    </row>
    <row r="71" ht="13.5" customHeight="1" spans="1:4">
      <c r="A71" s="2"/>
      <c r="D71" s="4"/>
    </row>
    <row r="72" ht="13.5" customHeight="1" spans="1:4">
      <c r="A72" s="2"/>
      <c r="D72" s="4"/>
    </row>
    <row r="73" ht="13.5" customHeight="1" spans="1:4">
      <c r="A73" s="2"/>
      <c r="D73" s="4"/>
    </row>
    <row r="74" ht="13.5" customHeight="1" spans="1:4">
      <c r="A74" s="2"/>
      <c r="D74" s="4"/>
    </row>
    <row r="75" ht="13.5" customHeight="1" spans="1:4">
      <c r="A75" s="2"/>
      <c r="D75" s="4"/>
    </row>
    <row r="76" ht="13.5" customHeight="1" spans="1:4">
      <c r="A76" s="2"/>
      <c r="D76" s="4"/>
    </row>
    <row r="77" ht="13.5" customHeight="1" spans="1:4">
      <c r="A77" s="2"/>
      <c r="D77" s="4"/>
    </row>
    <row r="78" ht="13.5" customHeight="1" spans="1:4">
      <c r="A78" s="2"/>
      <c r="D78" s="4"/>
    </row>
    <row r="79" ht="13.5" customHeight="1" spans="1:4">
      <c r="A79" s="2"/>
      <c r="D79" s="4"/>
    </row>
    <row r="80" ht="13.5" customHeight="1" spans="1:4">
      <c r="A80" s="2"/>
      <c r="D80" s="4"/>
    </row>
    <row r="81" ht="13.5" customHeight="1" spans="1:4">
      <c r="A81" s="2"/>
      <c r="D81" s="4"/>
    </row>
    <row r="82" ht="13.5" customHeight="1" spans="1:4">
      <c r="A82" s="2"/>
      <c r="D82" s="4"/>
    </row>
    <row r="83" ht="13.5" customHeight="1" spans="1:4">
      <c r="A83" s="2"/>
      <c r="D83" s="4"/>
    </row>
    <row r="84" ht="13.5" customHeight="1" spans="1:4">
      <c r="A84" s="2"/>
      <c r="D84" s="4"/>
    </row>
    <row r="85" ht="13.5" customHeight="1" spans="1:4">
      <c r="A85" s="2"/>
      <c r="D85" s="4"/>
    </row>
    <row r="86" ht="13.5" customHeight="1" spans="1:4">
      <c r="A86" s="2"/>
      <c r="D86" s="4"/>
    </row>
    <row r="87" ht="13.5" customHeight="1" spans="1:4">
      <c r="A87" s="2"/>
      <c r="D87" s="4"/>
    </row>
    <row r="88" ht="13.5" customHeight="1" spans="1:4">
      <c r="A88" s="2"/>
      <c r="D88" s="4"/>
    </row>
    <row r="89" ht="13.5" customHeight="1" spans="1:4">
      <c r="A89" s="2"/>
      <c r="D89" s="4"/>
    </row>
    <row r="90" ht="13.5" customHeight="1" spans="1:4">
      <c r="A90" s="2"/>
      <c r="D90" s="4"/>
    </row>
    <row r="91" ht="13.5" customHeight="1" spans="1:4">
      <c r="A91" s="2"/>
      <c r="D91" s="4"/>
    </row>
    <row r="92" ht="13.5" customHeight="1" spans="1:4">
      <c r="A92" s="2"/>
      <c r="D92" s="4"/>
    </row>
    <row r="93" ht="13.5" customHeight="1" spans="1:4">
      <c r="A93" s="21"/>
      <c r="D93" s="4">
        <f>SUM(D2:D91)</f>
        <v>13068.67</v>
      </c>
    </row>
    <row r="94" ht="13.5" customHeight="1" spans="1:1">
      <c r="A94" s="21"/>
    </row>
    <row r="95" ht="13.5" customHeight="1" spans="1:1">
      <c r="A95" s="21"/>
    </row>
    <row r="96" ht="13.5" customHeight="1" spans="1:1">
      <c r="A96" s="21"/>
    </row>
    <row r="97" ht="13.5" customHeight="1" spans="1:1">
      <c r="A97" s="21"/>
    </row>
    <row r="98" ht="13.5" customHeight="1" spans="1:1">
      <c r="A98" s="21"/>
    </row>
    <row r="99" ht="13.5" customHeight="1" spans="1:1">
      <c r="A99" s="21"/>
    </row>
    <row r="100" ht="13.5" customHeight="1" spans="1:1">
      <c r="A100" s="21"/>
    </row>
    <row r="101" ht="13.5" customHeight="1" spans="1:1">
      <c r="A101" s="21"/>
    </row>
    <row r="102" ht="13.5" customHeight="1" spans="1:1">
      <c r="A102" s="21"/>
    </row>
    <row r="103" ht="13.5" customHeight="1" spans="1:1">
      <c r="A103" s="21"/>
    </row>
    <row r="104" ht="13.5" customHeight="1" spans="1:1">
      <c r="A104" s="21"/>
    </row>
    <row r="105" ht="13.5" customHeight="1" spans="1:1">
      <c r="A105" s="21"/>
    </row>
    <row r="106" ht="13.5" customHeight="1" spans="1:1">
      <c r="A106" s="21"/>
    </row>
    <row r="107" ht="13.5" customHeight="1" spans="1:1">
      <c r="A107" s="21"/>
    </row>
    <row r="108" ht="13.5" customHeight="1" spans="1:1">
      <c r="A108" s="21"/>
    </row>
    <row r="109" ht="13.5" customHeight="1" spans="1:1">
      <c r="A109" s="21"/>
    </row>
    <row r="110" ht="13.5" customHeight="1" spans="1:1">
      <c r="A110" s="21"/>
    </row>
    <row r="111" ht="13.5" customHeight="1" spans="1:1">
      <c r="A111" s="21"/>
    </row>
    <row r="112" ht="13.5" customHeight="1" spans="1:1">
      <c r="A112" s="21"/>
    </row>
    <row r="113" ht="13.5" customHeight="1" spans="1:1">
      <c r="A113" s="21"/>
    </row>
    <row r="114" ht="13.5" customHeight="1" spans="1:1">
      <c r="A114" s="21"/>
    </row>
    <row r="115" ht="13.5" customHeight="1" spans="1:1">
      <c r="A115" s="21"/>
    </row>
    <row r="116" ht="13.5" customHeight="1" spans="1:1">
      <c r="A116" s="21"/>
    </row>
    <row r="117" ht="13.5" customHeight="1" spans="1:1">
      <c r="A117" s="21"/>
    </row>
    <row r="118" ht="13.5" customHeight="1" spans="1:1">
      <c r="A118" s="21"/>
    </row>
    <row r="119" ht="13.5" customHeight="1" spans="1:1">
      <c r="A119" s="21"/>
    </row>
    <row r="120" ht="13.5" customHeight="1" spans="1:1">
      <c r="A120" s="21"/>
    </row>
    <row r="121" ht="13.5" customHeight="1" spans="1:1">
      <c r="A121" s="21"/>
    </row>
    <row r="122" ht="13.5" customHeight="1" spans="1:1">
      <c r="A122" s="21"/>
    </row>
    <row r="123" ht="13.5" customHeight="1" spans="1:1">
      <c r="A123" s="21"/>
    </row>
    <row r="124" ht="13.5" customHeight="1" spans="1:1">
      <c r="A124" s="21"/>
    </row>
    <row r="125" ht="13.5" customHeight="1" spans="1:1">
      <c r="A125" s="21"/>
    </row>
    <row r="126" ht="13.5" customHeight="1" spans="1:1">
      <c r="A126" s="21"/>
    </row>
    <row r="127" ht="13.5" customHeight="1" spans="1:1">
      <c r="A127" s="21"/>
    </row>
    <row r="128" ht="13.5" customHeight="1" spans="1:1">
      <c r="A128" s="21"/>
    </row>
    <row r="129" ht="13.5" customHeight="1" spans="1:1">
      <c r="A129" s="21"/>
    </row>
    <row r="130" ht="13.5" customHeight="1" spans="1:1">
      <c r="A130" s="21"/>
    </row>
    <row r="131" ht="13.5" customHeight="1" spans="1:1">
      <c r="A131" s="21"/>
    </row>
    <row r="132" ht="13.5" customHeight="1" spans="1:1">
      <c r="A132" s="21"/>
    </row>
    <row r="133" ht="13.5" customHeight="1" spans="1:1">
      <c r="A133" s="21"/>
    </row>
    <row r="134" ht="13.5" customHeight="1" spans="1:1">
      <c r="A134" s="21"/>
    </row>
    <row r="135" ht="13.5" customHeight="1" spans="1:1">
      <c r="A135" s="21"/>
    </row>
    <row r="136" ht="13.5" customHeight="1" spans="1:1">
      <c r="A136" s="21"/>
    </row>
    <row r="137" ht="13.5" customHeight="1" spans="1:1">
      <c r="A137" s="21"/>
    </row>
    <row r="138" ht="13.5" customHeight="1" spans="1:1">
      <c r="A138" s="21"/>
    </row>
    <row r="139" ht="13.5" customHeight="1" spans="1:1">
      <c r="A139" s="21"/>
    </row>
    <row r="140" ht="13.5" customHeight="1" spans="1:1">
      <c r="A140" s="21"/>
    </row>
    <row r="141" ht="13.5" customHeight="1" spans="1:1">
      <c r="A141" s="21"/>
    </row>
    <row r="142" ht="13.5" customHeight="1" spans="1:1">
      <c r="A142" s="21"/>
    </row>
    <row r="143" ht="13.5" customHeight="1" spans="1:1">
      <c r="A143" s="21"/>
    </row>
    <row r="144" ht="13.5" customHeight="1" spans="1:1">
      <c r="A144" s="21"/>
    </row>
    <row r="145" ht="13.5" customHeight="1" spans="1:1">
      <c r="A145" s="21"/>
    </row>
    <row r="146" ht="13.5" customHeight="1" spans="1:1">
      <c r="A146" s="21"/>
    </row>
    <row r="147" ht="13.5" customHeight="1" spans="1:1">
      <c r="A147" s="21"/>
    </row>
    <row r="148" ht="13.5" customHeight="1" spans="1:1">
      <c r="A148" s="21"/>
    </row>
    <row r="149" ht="13.5" customHeight="1" spans="1:1">
      <c r="A149" s="21"/>
    </row>
    <row r="150" ht="13.5" customHeight="1" spans="1:1">
      <c r="A150" s="21"/>
    </row>
    <row r="151" ht="13.5" customHeight="1" spans="1:1">
      <c r="A151" s="21"/>
    </row>
    <row r="152" ht="13.5" customHeight="1" spans="1:1">
      <c r="A152" s="21"/>
    </row>
    <row r="153" ht="13.5" customHeight="1" spans="1:1">
      <c r="A153" s="21"/>
    </row>
    <row r="154" ht="13.5" customHeight="1" spans="1:1">
      <c r="A154" s="21"/>
    </row>
    <row r="155" ht="13.5" customHeight="1" spans="1:1">
      <c r="A155" s="21"/>
    </row>
    <row r="156" ht="13.5" customHeight="1" spans="1:1">
      <c r="A156" s="21"/>
    </row>
    <row r="157" ht="13.5" customHeight="1" spans="1:1">
      <c r="A157" s="21"/>
    </row>
    <row r="158" ht="13.5" customHeight="1" spans="1:1">
      <c r="A158" s="21"/>
    </row>
    <row r="159" ht="13.5" customHeight="1" spans="1:1">
      <c r="A159" s="21"/>
    </row>
    <row r="160" ht="13.5" customHeight="1" spans="1:1">
      <c r="A160" s="21"/>
    </row>
    <row r="161" ht="13.5" customHeight="1" spans="1:1">
      <c r="A161" s="21"/>
    </row>
    <row r="162" ht="13.5" customHeight="1" spans="1:1">
      <c r="A162" s="21"/>
    </row>
    <row r="163" ht="13.5" customHeight="1" spans="1:1">
      <c r="A163" s="21"/>
    </row>
    <row r="164" ht="13.5" customHeight="1" spans="1:1">
      <c r="A164" s="21"/>
    </row>
    <row r="165" ht="13.5" customHeight="1" spans="1:1">
      <c r="A165" s="21"/>
    </row>
    <row r="166" ht="13.5" customHeight="1" spans="1:1">
      <c r="A166" s="21"/>
    </row>
    <row r="167" ht="13.5" customHeight="1" spans="1:1">
      <c r="A167" s="21"/>
    </row>
    <row r="168" ht="13.5" customHeight="1" spans="1:1">
      <c r="A168" s="21"/>
    </row>
    <row r="169" ht="13.5" customHeight="1" spans="1:1">
      <c r="A169" s="21"/>
    </row>
    <row r="170" ht="13.5" customHeight="1" spans="1:1">
      <c r="A170" s="21"/>
    </row>
    <row r="171" ht="13.5" customHeight="1" spans="1:1">
      <c r="A171" s="21"/>
    </row>
    <row r="172" ht="13.5" customHeight="1" spans="1:1">
      <c r="A172" s="21"/>
    </row>
    <row r="173" ht="13.5" customHeight="1" spans="1:1">
      <c r="A173" s="21"/>
    </row>
    <row r="174" ht="13.5" customHeight="1" spans="1:1">
      <c r="A174" s="21"/>
    </row>
    <row r="175" ht="13.5" customHeight="1" spans="1:1">
      <c r="A175" s="21"/>
    </row>
    <row r="176" ht="13.5" customHeight="1" spans="1:1">
      <c r="A176" s="21"/>
    </row>
    <row r="177" ht="13.5" customHeight="1" spans="1:1">
      <c r="A177" s="21"/>
    </row>
    <row r="178" ht="13.5" customHeight="1" spans="1:1">
      <c r="A178" s="21"/>
    </row>
    <row r="179" ht="13.5" customHeight="1" spans="1:1">
      <c r="A179" s="21"/>
    </row>
    <row r="180" ht="13.5" customHeight="1" spans="1:1">
      <c r="A180" s="21"/>
    </row>
    <row r="181" ht="13.5" customHeight="1" spans="1:1">
      <c r="A181" s="21"/>
    </row>
    <row r="182" ht="13.5" customHeight="1" spans="1:1">
      <c r="A182" s="21"/>
    </row>
    <row r="183" ht="13.5" customHeight="1" spans="1:1">
      <c r="A183" s="21"/>
    </row>
    <row r="184" ht="13.5" customHeight="1" spans="1:1">
      <c r="A184" s="21"/>
    </row>
    <row r="185" ht="13.5" customHeight="1" spans="1:1">
      <c r="A185" s="21"/>
    </row>
    <row r="186" ht="13.5" customHeight="1" spans="1:1">
      <c r="A186" s="21"/>
    </row>
    <row r="187" ht="13.5" customHeight="1" spans="1:1">
      <c r="A187" s="21"/>
    </row>
    <row r="188" ht="13.5" customHeight="1" spans="1:1">
      <c r="A188" s="21"/>
    </row>
    <row r="189" ht="13.5" customHeight="1" spans="1:1">
      <c r="A189" s="21"/>
    </row>
    <row r="190" ht="13.5" customHeight="1" spans="1:1">
      <c r="A190" s="21"/>
    </row>
    <row r="191" ht="13.5" customHeight="1" spans="1:1">
      <c r="A191" s="21"/>
    </row>
    <row r="192" ht="13.5" customHeight="1" spans="1:1">
      <c r="A192" s="21"/>
    </row>
    <row r="193" ht="13.5" customHeight="1" spans="1:1">
      <c r="A193" s="21"/>
    </row>
    <row r="194" ht="13.5" customHeight="1" spans="1:1">
      <c r="A194" s="21"/>
    </row>
    <row r="195" ht="13.5" customHeight="1" spans="1:1">
      <c r="A195" s="21"/>
    </row>
    <row r="196" ht="13.5" customHeight="1" spans="1:1">
      <c r="A196" s="21"/>
    </row>
    <row r="197" ht="13.5" customHeight="1" spans="1:1">
      <c r="A197" s="21"/>
    </row>
    <row r="198" ht="13.5" customHeight="1" spans="1:1">
      <c r="A198" s="21"/>
    </row>
    <row r="199" ht="13.5" customHeight="1" spans="1:1">
      <c r="A199" s="21"/>
    </row>
    <row r="200" ht="13.5" customHeight="1" spans="1:1">
      <c r="A200" s="21"/>
    </row>
    <row r="201" ht="13.5" customHeight="1" spans="1:1">
      <c r="A201" s="21"/>
    </row>
    <row r="202" ht="13.5" customHeight="1" spans="1:1">
      <c r="A202" s="21"/>
    </row>
    <row r="203" ht="13.5" customHeight="1" spans="1:1">
      <c r="A203" s="21"/>
    </row>
    <row r="204" ht="13.5" customHeight="1" spans="1:1">
      <c r="A204" s="21"/>
    </row>
    <row r="205" ht="13.5" customHeight="1" spans="1:1">
      <c r="A205" s="21"/>
    </row>
    <row r="206" ht="13.5" customHeight="1" spans="1:1">
      <c r="A206" s="21"/>
    </row>
    <row r="207" ht="13.5" customHeight="1" spans="1:1">
      <c r="A207" s="21"/>
    </row>
    <row r="208" ht="13.5" customHeight="1" spans="1:1">
      <c r="A208" s="21"/>
    </row>
    <row r="209" ht="13.5" customHeight="1" spans="1:1">
      <c r="A209" s="21"/>
    </row>
    <row r="210" ht="13.5" customHeight="1" spans="1:1">
      <c r="A210" s="21"/>
    </row>
    <row r="211" ht="13.5" customHeight="1" spans="1:1">
      <c r="A211" s="21"/>
    </row>
    <row r="212" ht="13.5" customHeight="1" spans="1:1">
      <c r="A212" s="21"/>
    </row>
    <row r="213" ht="13.5" customHeight="1" spans="1:1">
      <c r="A213" s="21"/>
    </row>
    <row r="214" ht="13.5" customHeight="1" spans="1:1">
      <c r="A214" s="21"/>
    </row>
    <row r="215" ht="13.5" customHeight="1" spans="1:1">
      <c r="A215" s="21"/>
    </row>
    <row r="216" ht="13.5" customHeight="1" spans="1:1">
      <c r="A216" s="21"/>
    </row>
    <row r="217" ht="13.5" customHeight="1" spans="1:1">
      <c r="A217" s="21"/>
    </row>
    <row r="218" ht="13.5" customHeight="1" spans="1:1">
      <c r="A218" s="21"/>
    </row>
    <row r="219" ht="13.5" customHeight="1" spans="1:1">
      <c r="A219" s="21"/>
    </row>
    <row r="220" ht="13.5" customHeight="1" spans="1:1">
      <c r="A220" s="21"/>
    </row>
    <row r="221" ht="13.5" customHeight="1" spans="1:1">
      <c r="A221" s="21"/>
    </row>
    <row r="222" ht="13.5" customHeight="1" spans="1:1">
      <c r="A222" s="21"/>
    </row>
    <row r="223" ht="13.5" customHeight="1" spans="1:1">
      <c r="A223" s="21"/>
    </row>
    <row r="224" ht="13.5" customHeight="1" spans="1:1">
      <c r="A224" s="21"/>
    </row>
    <row r="225" ht="13.5" customHeight="1" spans="1:1">
      <c r="A225" s="21"/>
    </row>
    <row r="226" ht="13.5" customHeight="1" spans="1:1">
      <c r="A226" s="21"/>
    </row>
    <row r="227" ht="13.5" customHeight="1" spans="1:1">
      <c r="A227" s="21"/>
    </row>
    <row r="228" ht="13.5" customHeight="1" spans="1:1">
      <c r="A228" s="21"/>
    </row>
    <row r="229" ht="13.5" customHeight="1" spans="1:1">
      <c r="A229" s="21"/>
    </row>
    <row r="230" ht="13.5" customHeight="1" spans="1:1">
      <c r="A230" s="21"/>
    </row>
    <row r="231" ht="13.5" customHeight="1" spans="1:1">
      <c r="A231" s="21"/>
    </row>
    <row r="232" ht="13.5" customHeight="1" spans="1:1">
      <c r="A232" s="21"/>
    </row>
    <row r="233" ht="13.5" customHeight="1" spans="1:1">
      <c r="A233" s="21"/>
    </row>
    <row r="234" ht="13.5" customHeight="1" spans="1:1">
      <c r="A234" s="21"/>
    </row>
    <row r="235" ht="13.5" customHeight="1" spans="1:1">
      <c r="A235" s="21"/>
    </row>
    <row r="236" ht="13.5" customHeight="1" spans="1:1">
      <c r="A236" s="21"/>
    </row>
    <row r="237" ht="13.5" customHeight="1" spans="1:1">
      <c r="A237" s="21"/>
    </row>
    <row r="238" ht="13.5" customHeight="1" spans="1:1">
      <c r="A238" s="21"/>
    </row>
    <row r="239" ht="13.5" customHeight="1" spans="1:1">
      <c r="A239" s="21"/>
    </row>
    <row r="240" ht="13.5" customHeight="1" spans="1:1">
      <c r="A240" s="21"/>
    </row>
    <row r="241" ht="13.5" customHeight="1" spans="1:1">
      <c r="A241" s="21"/>
    </row>
    <row r="242" ht="13.5" customHeight="1" spans="1:1">
      <c r="A242" s="21"/>
    </row>
    <row r="243" ht="13.5" customHeight="1" spans="1:1">
      <c r="A243" s="21"/>
    </row>
    <row r="244" ht="13.5" customHeight="1" spans="1:1">
      <c r="A244" s="21"/>
    </row>
    <row r="245" ht="13.5" customHeight="1" spans="1:1">
      <c r="A245" s="21"/>
    </row>
    <row r="246" ht="13.5" customHeight="1" spans="1:1">
      <c r="A246" s="21"/>
    </row>
    <row r="247" ht="13.5" customHeight="1" spans="1:1">
      <c r="A247" s="21"/>
    </row>
    <row r="248" ht="13.5" customHeight="1" spans="1:1">
      <c r="A248" s="21"/>
    </row>
    <row r="249" ht="13.5" customHeight="1" spans="1:1">
      <c r="A249" s="21"/>
    </row>
    <row r="250" ht="13.5" customHeight="1" spans="1:1">
      <c r="A250" s="21"/>
    </row>
    <row r="251" ht="13.5" customHeight="1" spans="1:1">
      <c r="A251" s="21"/>
    </row>
    <row r="252" ht="13.5" customHeight="1" spans="1:1">
      <c r="A252" s="21"/>
    </row>
    <row r="253" ht="13.5" customHeight="1" spans="1:1">
      <c r="A253" s="21"/>
    </row>
    <row r="254" ht="13.5" customHeight="1" spans="1:1">
      <c r="A254" s="21"/>
    </row>
    <row r="255" ht="13.5" customHeight="1" spans="1:1">
      <c r="A255" s="21"/>
    </row>
    <row r="256" ht="13.5" customHeight="1" spans="1:1">
      <c r="A256" s="21"/>
    </row>
    <row r="257" ht="13.5" customHeight="1" spans="1:1">
      <c r="A257" s="21"/>
    </row>
    <row r="258" ht="13.5" customHeight="1" spans="1:1">
      <c r="A258" s="21"/>
    </row>
    <row r="259" ht="13.5" customHeight="1" spans="1:1">
      <c r="A259" s="21"/>
    </row>
    <row r="260" ht="13.5" customHeight="1" spans="1:1">
      <c r="A260" s="21"/>
    </row>
    <row r="261" ht="13.5" customHeight="1" spans="1:1">
      <c r="A261" s="21"/>
    </row>
    <row r="262" ht="13.5" customHeight="1" spans="1:1">
      <c r="A262" s="21"/>
    </row>
    <row r="263" ht="13.5" customHeight="1" spans="1:1">
      <c r="A263" s="21"/>
    </row>
    <row r="264" ht="13.5" customHeight="1" spans="1:1">
      <c r="A264" s="21"/>
    </row>
    <row r="265" ht="13.5" customHeight="1" spans="1:1">
      <c r="A265" s="21"/>
    </row>
    <row r="266" ht="13.5" customHeight="1" spans="1:1">
      <c r="A266" s="21"/>
    </row>
    <row r="267" ht="13.5" customHeight="1" spans="1:1">
      <c r="A267" s="21"/>
    </row>
    <row r="268" ht="13.5" customHeight="1" spans="1:1">
      <c r="A268" s="21"/>
    </row>
    <row r="269" ht="13.5" customHeight="1" spans="1:1">
      <c r="A269" s="21"/>
    </row>
    <row r="270" ht="13.5" customHeight="1" spans="1:1">
      <c r="A270" s="21"/>
    </row>
    <row r="271" ht="13.5" customHeight="1" spans="1:1">
      <c r="A271" s="21"/>
    </row>
    <row r="272" ht="13.5" customHeight="1" spans="1:1">
      <c r="A272" s="21"/>
    </row>
    <row r="273" ht="13.5" customHeight="1" spans="1:1">
      <c r="A273" s="21"/>
    </row>
    <row r="274" ht="13.5" customHeight="1" spans="1:1">
      <c r="A274" s="21"/>
    </row>
    <row r="275" ht="13.5" customHeight="1" spans="1:1">
      <c r="A275" s="21"/>
    </row>
    <row r="276" ht="13.5" customHeight="1" spans="1:1">
      <c r="A276" s="21"/>
    </row>
    <row r="277" ht="13.5" customHeight="1" spans="1:1">
      <c r="A277" s="21"/>
    </row>
    <row r="278" ht="13.5" customHeight="1" spans="1:1">
      <c r="A278" s="21"/>
    </row>
    <row r="279" ht="13.5" customHeight="1" spans="1:1">
      <c r="A279" s="21"/>
    </row>
    <row r="280" ht="13.5" customHeight="1" spans="1:1">
      <c r="A280" s="21"/>
    </row>
    <row r="281" ht="13.5" customHeight="1" spans="1:1">
      <c r="A281" s="21"/>
    </row>
    <row r="282" ht="13.5" customHeight="1" spans="1:1">
      <c r="A282" s="21"/>
    </row>
    <row r="283" ht="13.5" customHeight="1" spans="1:1">
      <c r="A283" s="21"/>
    </row>
    <row r="284" ht="13.5" customHeight="1" spans="1:1">
      <c r="A284" s="21"/>
    </row>
    <row r="285" ht="13.5" customHeight="1" spans="1:1">
      <c r="A285" s="21"/>
    </row>
    <row r="286" ht="13.5" customHeight="1" spans="1:1">
      <c r="A286" s="21"/>
    </row>
    <row r="287" ht="13.5" customHeight="1" spans="1:1">
      <c r="A287" s="21"/>
    </row>
    <row r="288" ht="13.5" customHeight="1" spans="1:1">
      <c r="A288" s="21"/>
    </row>
    <row r="289" ht="13.5" customHeight="1" spans="1:1">
      <c r="A289" s="21"/>
    </row>
    <row r="290" ht="13.5" customHeight="1" spans="1:1">
      <c r="A290" s="21"/>
    </row>
    <row r="291" ht="13.5" customHeight="1" spans="1:1">
      <c r="A291" s="21"/>
    </row>
    <row r="292" ht="13.5" customHeight="1" spans="1:1">
      <c r="A292" s="21"/>
    </row>
    <row r="293" ht="13.5" customHeight="1" spans="1:1">
      <c r="A293" s="21"/>
    </row>
    <row r="294" ht="13.5" customHeight="1" spans="1:1">
      <c r="A294" s="21"/>
    </row>
    <row r="295" ht="13.5" customHeight="1" spans="1:1">
      <c r="A295" s="21"/>
    </row>
    <row r="296" ht="13.5" customHeight="1" spans="1:1">
      <c r="A296" s="21"/>
    </row>
    <row r="297" ht="13.5" customHeight="1" spans="1:1">
      <c r="A297" s="21"/>
    </row>
    <row r="298" ht="13.5" customHeight="1" spans="1:1">
      <c r="A298" s="21"/>
    </row>
    <row r="299" ht="13.5" customHeight="1" spans="1:1">
      <c r="A299" s="21"/>
    </row>
    <row r="300" ht="13.5" customHeight="1" spans="1:1">
      <c r="A300" s="21"/>
    </row>
    <row r="301" ht="13.5" customHeight="1" spans="1:1">
      <c r="A301" s="21"/>
    </row>
    <row r="302" ht="13.5" customHeight="1" spans="1:1">
      <c r="A302" s="21"/>
    </row>
    <row r="303" ht="13.5" customHeight="1" spans="1:1">
      <c r="A303" s="21"/>
    </row>
    <row r="304" ht="13.5" customHeight="1" spans="1:1">
      <c r="A304" s="21"/>
    </row>
    <row r="305" ht="13.5" customHeight="1" spans="1:1">
      <c r="A305" s="21"/>
    </row>
    <row r="306" ht="13.5" customHeight="1" spans="1:1">
      <c r="A306" s="21"/>
    </row>
    <row r="307" ht="13.5" customHeight="1" spans="1:1">
      <c r="A307" s="21"/>
    </row>
    <row r="308" ht="13.5" customHeight="1" spans="1:1">
      <c r="A308" s="21"/>
    </row>
    <row r="309" ht="13.5" customHeight="1" spans="1:1">
      <c r="A309" s="21"/>
    </row>
    <row r="310" ht="13.5" customHeight="1" spans="1:1">
      <c r="A310" s="21"/>
    </row>
    <row r="311" ht="13.5" customHeight="1" spans="1:1">
      <c r="A311" s="21"/>
    </row>
    <row r="312" ht="13.5" customHeight="1" spans="1:1">
      <c r="A312" s="21"/>
    </row>
    <row r="313" ht="13.5" customHeight="1" spans="1:1">
      <c r="A313" s="21"/>
    </row>
    <row r="314" ht="13.5" customHeight="1" spans="1:1">
      <c r="A314" s="21"/>
    </row>
    <row r="315" ht="13.5" customHeight="1" spans="1:1">
      <c r="A315" s="21"/>
    </row>
    <row r="316" ht="13.5" customHeight="1" spans="1:1">
      <c r="A316" s="21"/>
    </row>
    <row r="317" ht="13.5" customHeight="1" spans="1:1">
      <c r="A317" s="21"/>
    </row>
    <row r="318" ht="13.5" customHeight="1" spans="1:1">
      <c r="A318" s="21"/>
    </row>
    <row r="319" ht="13.5" customHeight="1" spans="1:1">
      <c r="A319" s="21"/>
    </row>
    <row r="320" ht="13.5" customHeight="1" spans="1:1">
      <c r="A320" s="21"/>
    </row>
    <row r="321" ht="13.5" customHeight="1" spans="1:1">
      <c r="A321" s="21"/>
    </row>
    <row r="322" ht="13.5" customHeight="1" spans="1:1">
      <c r="A322" s="21"/>
    </row>
    <row r="323" ht="13.5" customHeight="1" spans="1:1">
      <c r="A323" s="21"/>
    </row>
    <row r="324" ht="13.5" customHeight="1" spans="1:1">
      <c r="A324" s="21"/>
    </row>
    <row r="325" ht="13.5" customHeight="1" spans="1:1">
      <c r="A325" s="21"/>
    </row>
    <row r="326" ht="13.5" customHeight="1" spans="1:1">
      <c r="A326" s="21"/>
    </row>
    <row r="327" ht="13.5" customHeight="1" spans="1:1">
      <c r="A327" s="21"/>
    </row>
    <row r="328" ht="13.5" customHeight="1" spans="1:1">
      <c r="A328" s="21"/>
    </row>
    <row r="329" ht="13.5" customHeight="1" spans="1:1">
      <c r="A329" s="21"/>
    </row>
    <row r="330" ht="13.5" customHeight="1" spans="1:1">
      <c r="A330" s="21"/>
    </row>
    <row r="331" ht="13.5" customHeight="1" spans="1:1">
      <c r="A331" s="21"/>
    </row>
    <row r="332" ht="13.5" customHeight="1" spans="1:1">
      <c r="A332" s="21"/>
    </row>
    <row r="333" ht="13.5" customHeight="1" spans="1:1">
      <c r="A333" s="21"/>
    </row>
    <row r="334" ht="13.5" customHeight="1" spans="1:1">
      <c r="A334" s="21"/>
    </row>
    <row r="335" ht="13.5" customHeight="1" spans="1:1">
      <c r="A335" s="21"/>
    </row>
    <row r="336" ht="13.5" customHeight="1" spans="1:1">
      <c r="A336" s="21"/>
    </row>
    <row r="337" ht="13.5" customHeight="1" spans="1:1">
      <c r="A337" s="21"/>
    </row>
    <row r="338" ht="13.5" customHeight="1" spans="1:1">
      <c r="A338" s="21"/>
    </row>
    <row r="339" ht="13.5" customHeight="1" spans="1:1">
      <c r="A339" s="21"/>
    </row>
    <row r="340" ht="13.5" customHeight="1" spans="1:1">
      <c r="A340" s="21"/>
    </row>
    <row r="341" ht="13.5" customHeight="1" spans="1:1">
      <c r="A341" s="21"/>
    </row>
    <row r="342" ht="13.5" customHeight="1" spans="1:1">
      <c r="A342" s="21"/>
    </row>
    <row r="343" ht="13.5" customHeight="1" spans="1:1">
      <c r="A343" s="21"/>
    </row>
    <row r="344" ht="13.5" customHeight="1" spans="1:1">
      <c r="A344" s="21"/>
    </row>
    <row r="345" ht="13.5" customHeight="1" spans="1:1">
      <c r="A345" s="21"/>
    </row>
    <row r="346" ht="13.5" customHeight="1" spans="1:1">
      <c r="A346" s="21"/>
    </row>
    <row r="347" ht="13.5" customHeight="1" spans="1:1">
      <c r="A347" s="21"/>
    </row>
    <row r="348" ht="13.5" customHeight="1" spans="1:1">
      <c r="A348" s="21"/>
    </row>
    <row r="349" ht="13.5" customHeight="1" spans="1:1">
      <c r="A349" s="21"/>
    </row>
    <row r="350" ht="13.5" customHeight="1" spans="1:1">
      <c r="A350" s="21"/>
    </row>
    <row r="351" ht="13.5" customHeight="1" spans="1:1">
      <c r="A351" s="21"/>
    </row>
    <row r="352" ht="13.5" customHeight="1" spans="1:1">
      <c r="A352" s="21"/>
    </row>
    <row r="353" ht="13.5" customHeight="1" spans="1:1">
      <c r="A353" s="21"/>
    </row>
    <row r="354" ht="13.5" customHeight="1" spans="1:1">
      <c r="A354" s="21"/>
    </row>
    <row r="355" ht="13.5" customHeight="1" spans="1:1">
      <c r="A355" s="21"/>
    </row>
    <row r="356" ht="13.5" customHeight="1" spans="1:1">
      <c r="A356" s="21"/>
    </row>
    <row r="357" ht="13.5" customHeight="1" spans="1:1">
      <c r="A357" s="21"/>
    </row>
    <row r="358" ht="13.5" customHeight="1" spans="1:1">
      <c r="A358" s="21"/>
    </row>
    <row r="359" ht="13.5" customHeight="1" spans="1:1">
      <c r="A359" s="21"/>
    </row>
    <row r="360" ht="13.5" customHeight="1" spans="1:1">
      <c r="A360" s="21"/>
    </row>
    <row r="361" ht="13.5" customHeight="1" spans="1:1">
      <c r="A361" s="21"/>
    </row>
    <row r="362" ht="13.5" customHeight="1" spans="1:1">
      <c r="A362" s="21"/>
    </row>
    <row r="363" ht="13.5" customHeight="1" spans="1:1">
      <c r="A363" s="21"/>
    </row>
    <row r="364" ht="13.5" customHeight="1" spans="1:1">
      <c r="A364" s="21"/>
    </row>
    <row r="365" ht="13.5" customHeight="1" spans="1:1">
      <c r="A365" s="21"/>
    </row>
    <row r="366" ht="13.5" customHeight="1" spans="1:1">
      <c r="A366" s="21"/>
    </row>
    <row r="367" ht="13.5" customHeight="1" spans="1:1">
      <c r="A367" s="21"/>
    </row>
    <row r="368" ht="13.5" customHeight="1" spans="1:1">
      <c r="A368" s="21"/>
    </row>
    <row r="369" ht="13.5" customHeight="1" spans="1:1">
      <c r="A369" s="21"/>
    </row>
    <row r="370" ht="13.5" customHeight="1" spans="1:1">
      <c r="A370" s="21"/>
    </row>
    <row r="371" ht="13.5" customHeight="1" spans="1:1">
      <c r="A371" s="21"/>
    </row>
    <row r="372" ht="13.5" customHeight="1" spans="1:1">
      <c r="A372" s="21"/>
    </row>
    <row r="373" ht="13.5" customHeight="1" spans="1:1">
      <c r="A373" s="21"/>
    </row>
    <row r="374" ht="13.5" customHeight="1" spans="1:1">
      <c r="A374" s="21"/>
    </row>
    <row r="375" ht="13.5" customHeight="1" spans="1:1">
      <c r="A375" s="21"/>
    </row>
    <row r="376" ht="13.5" customHeight="1" spans="1:1">
      <c r="A376" s="21"/>
    </row>
    <row r="377" ht="13.5" customHeight="1" spans="1:1">
      <c r="A377" s="21"/>
    </row>
    <row r="378" ht="13.5" customHeight="1" spans="1:1">
      <c r="A378" s="21"/>
    </row>
    <row r="379" ht="13.5" customHeight="1" spans="1:1">
      <c r="A379" s="21"/>
    </row>
    <row r="380" ht="13.5" customHeight="1" spans="1:1">
      <c r="A380" s="21"/>
    </row>
    <row r="381" ht="13.5" customHeight="1" spans="1:1">
      <c r="A381" s="21"/>
    </row>
    <row r="382" ht="13.5" customHeight="1" spans="1:1">
      <c r="A382" s="21"/>
    </row>
    <row r="383" ht="13.5" customHeight="1" spans="1:1">
      <c r="A383" s="21"/>
    </row>
    <row r="384" ht="13.5" customHeight="1" spans="1:1">
      <c r="A384" s="21"/>
    </row>
    <row r="385" ht="13.5" customHeight="1" spans="1:1">
      <c r="A385" s="21"/>
    </row>
    <row r="386" ht="13.5" customHeight="1" spans="1:1">
      <c r="A386" s="21"/>
    </row>
    <row r="387" ht="13.5" customHeight="1" spans="1:1">
      <c r="A387" s="21"/>
    </row>
    <row r="388" ht="13.5" customHeight="1" spans="1:1">
      <c r="A388" s="21"/>
    </row>
    <row r="389" ht="13.5" customHeight="1" spans="1:1">
      <c r="A389" s="21"/>
    </row>
    <row r="390" ht="13.5" customHeight="1" spans="1:1">
      <c r="A390" s="21"/>
    </row>
    <row r="391" ht="13.5" customHeight="1" spans="1:1">
      <c r="A391" s="21"/>
    </row>
    <row r="392" ht="13.5" customHeight="1" spans="1:1">
      <c r="A392" s="21"/>
    </row>
    <row r="393" ht="13.5" customHeight="1" spans="1:1">
      <c r="A393" s="21"/>
    </row>
    <row r="394" ht="13.5" customHeight="1" spans="1:1">
      <c r="A394" s="21"/>
    </row>
    <row r="395" ht="13.5" customHeight="1" spans="1:1">
      <c r="A395" s="21"/>
    </row>
    <row r="396" ht="13.5" customHeight="1" spans="1:1">
      <c r="A396" s="21"/>
    </row>
    <row r="397" ht="13.5" customHeight="1" spans="1:1">
      <c r="A397" s="21"/>
    </row>
    <row r="398" ht="13.5" customHeight="1" spans="1:1">
      <c r="A398" s="21"/>
    </row>
    <row r="399" ht="13.5" customHeight="1" spans="1:1">
      <c r="A399" s="21"/>
    </row>
    <row r="400" ht="13.5" customHeight="1" spans="1:1">
      <c r="A400" s="21"/>
    </row>
    <row r="401" ht="13.5" customHeight="1" spans="1:1">
      <c r="A401" s="21"/>
    </row>
    <row r="402" ht="13.5" customHeight="1" spans="1:1">
      <c r="A402" s="21"/>
    </row>
    <row r="403" ht="13.5" customHeight="1" spans="1:1">
      <c r="A403" s="21"/>
    </row>
    <row r="404" ht="13.5" customHeight="1" spans="1:1">
      <c r="A404" s="21"/>
    </row>
    <row r="405" ht="13.5" customHeight="1" spans="1:1">
      <c r="A405" s="21"/>
    </row>
    <row r="406" ht="13.5" customHeight="1" spans="1:1">
      <c r="A406" s="21"/>
    </row>
    <row r="407" ht="13.5" customHeight="1" spans="1:1">
      <c r="A407" s="21"/>
    </row>
    <row r="408" ht="13.5" customHeight="1" spans="1:1">
      <c r="A408" s="21"/>
    </row>
    <row r="409" ht="13.5" customHeight="1" spans="1:1">
      <c r="A409" s="21"/>
    </row>
    <row r="410" ht="13.5" customHeight="1" spans="1:1">
      <c r="A410" s="21"/>
    </row>
    <row r="411" ht="13.5" customHeight="1" spans="1:1">
      <c r="A411" s="21"/>
    </row>
    <row r="412" ht="13.5" customHeight="1" spans="1:1">
      <c r="A412" s="21"/>
    </row>
    <row r="413" ht="13.5" customHeight="1" spans="1:1">
      <c r="A413" s="21"/>
    </row>
    <row r="414" ht="13.5" customHeight="1" spans="1:1">
      <c r="A414" s="21"/>
    </row>
    <row r="415" ht="13.5" customHeight="1" spans="1:1">
      <c r="A415" s="21"/>
    </row>
    <row r="416" ht="13.5" customHeight="1" spans="1:1">
      <c r="A416" s="21"/>
    </row>
    <row r="417" ht="13.5" customHeight="1" spans="1:1">
      <c r="A417" s="21"/>
    </row>
    <row r="418" ht="13.5" customHeight="1" spans="1:1">
      <c r="A418" s="21"/>
    </row>
    <row r="419" ht="13.5" customHeight="1" spans="1:1">
      <c r="A419" s="21"/>
    </row>
    <row r="420" ht="13.5" customHeight="1" spans="1:1">
      <c r="A420" s="21"/>
    </row>
    <row r="421" ht="13.5" customHeight="1" spans="1:1">
      <c r="A421" s="21"/>
    </row>
    <row r="422" ht="13.5" customHeight="1" spans="1:1">
      <c r="A422" s="21"/>
    </row>
    <row r="423" ht="13.5" customHeight="1" spans="1:1">
      <c r="A423" s="21"/>
    </row>
    <row r="424" ht="13.5" customHeight="1" spans="1:1">
      <c r="A424" s="21"/>
    </row>
    <row r="425" ht="13.5" customHeight="1" spans="1:1">
      <c r="A425" s="21"/>
    </row>
    <row r="426" ht="13.5" customHeight="1" spans="1:1">
      <c r="A426" s="21"/>
    </row>
    <row r="427" ht="13.5" customHeight="1" spans="1:1">
      <c r="A427" s="21"/>
    </row>
    <row r="428" ht="13.5" customHeight="1" spans="1:1">
      <c r="A428" s="21"/>
    </row>
    <row r="429" ht="13.5" customHeight="1" spans="1:1">
      <c r="A429" s="21"/>
    </row>
    <row r="430" ht="13.5" customHeight="1" spans="1:1">
      <c r="A430" s="21"/>
    </row>
    <row r="431" ht="13.5" customHeight="1" spans="1:1">
      <c r="A431" s="21"/>
    </row>
    <row r="432" ht="13.5" customHeight="1" spans="1:1">
      <c r="A432" s="21"/>
    </row>
    <row r="433" ht="13.5" customHeight="1" spans="1:1">
      <c r="A433" s="21"/>
    </row>
    <row r="434" ht="13.5" customHeight="1" spans="1:1">
      <c r="A434" s="21"/>
    </row>
    <row r="435" ht="13.5" customHeight="1" spans="1:1">
      <c r="A435" s="21"/>
    </row>
    <row r="436" ht="13.5" customHeight="1" spans="1:1">
      <c r="A436" s="21"/>
    </row>
    <row r="437" ht="13.5" customHeight="1" spans="1:1">
      <c r="A437" s="21"/>
    </row>
    <row r="438" ht="13.5" customHeight="1" spans="1:1">
      <c r="A438" s="21"/>
    </row>
    <row r="439" ht="13.5" customHeight="1" spans="1:1">
      <c r="A439" s="21"/>
    </row>
    <row r="440" ht="13.5" customHeight="1" spans="1:1">
      <c r="A440" s="21"/>
    </row>
    <row r="441" ht="13.5" customHeight="1" spans="1:1">
      <c r="A441" s="21"/>
    </row>
    <row r="442" ht="13.5" customHeight="1" spans="1:1">
      <c r="A442" s="21"/>
    </row>
    <row r="443" ht="13.5" customHeight="1" spans="1:1">
      <c r="A443" s="21"/>
    </row>
    <row r="444" ht="13.5" customHeight="1" spans="1:1">
      <c r="A444" s="21"/>
    </row>
    <row r="445" ht="13.5" customHeight="1" spans="1:1">
      <c r="A445" s="21"/>
    </row>
    <row r="446" ht="13.5" customHeight="1" spans="1:1">
      <c r="A446" s="21"/>
    </row>
    <row r="447" ht="13.5" customHeight="1" spans="1:1">
      <c r="A447" s="21"/>
    </row>
    <row r="448" ht="13.5" customHeight="1" spans="1:1">
      <c r="A448" s="21"/>
    </row>
    <row r="449" ht="13.5" customHeight="1" spans="1:1">
      <c r="A449" s="21"/>
    </row>
    <row r="450" ht="13.5" customHeight="1" spans="1:1">
      <c r="A450" s="21"/>
    </row>
    <row r="451" ht="13.5" customHeight="1" spans="1:1">
      <c r="A451" s="21"/>
    </row>
    <row r="452" ht="13.5" customHeight="1" spans="1:1">
      <c r="A452" s="21"/>
    </row>
    <row r="453" ht="13.5" customHeight="1" spans="1:1">
      <c r="A453" s="21"/>
    </row>
    <row r="454" ht="13.5" customHeight="1" spans="1:1">
      <c r="A454" s="21"/>
    </row>
    <row r="455" ht="13.5" customHeight="1" spans="1:1">
      <c r="A455" s="21"/>
    </row>
    <row r="456" ht="13.5" customHeight="1" spans="1:1">
      <c r="A456" s="21"/>
    </row>
    <row r="457" ht="13.5" customHeight="1" spans="1:1">
      <c r="A457" s="21"/>
    </row>
    <row r="458" ht="13.5" customHeight="1" spans="1:1">
      <c r="A458" s="21"/>
    </row>
    <row r="459" ht="13.5" customHeight="1" spans="1:1">
      <c r="A459" s="21"/>
    </row>
    <row r="460" ht="13.5" customHeight="1" spans="1:1">
      <c r="A460" s="21"/>
    </row>
    <row r="461" ht="13.5" customHeight="1" spans="1:1">
      <c r="A461" s="21"/>
    </row>
    <row r="462" ht="13.5" customHeight="1" spans="1:1">
      <c r="A462" s="21"/>
    </row>
    <row r="463" ht="13.5" customHeight="1" spans="1:1">
      <c r="A463" s="21"/>
    </row>
    <row r="464" ht="13.5" customHeight="1" spans="1:1">
      <c r="A464" s="21"/>
    </row>
    <row r="465" ht="13.5" customHeight="1" spans="1:1">
      <c r="A465" s="21"/>
    </row>
    <row r="466" ht="13.5" customHeight="1" spans="1:1">
      <c r="A466" s="21"/>
    </row>
    <row r="467" ht="13.5" customHeight="1" spans="1:1">
      <c r="A467" s="21"/>
    </row>
    <row r="468" ht="13.5" customHeight="1" spans="1:1">
      <c r="A468" s="21"/>
    </row>
    <row r="469" ht="13.5" customHeight="1" spans="1:1">
      <c r="A469" s="21"/>
    </row>
    <row r="470" ht="13.5" customHeight="1" spans="1:1">
      <c r="A470" s="21"/>
    </row>
    <row r="471" ht="13.5" customHeight="1" spans="1:1">
      <c r="A471" s="21"/>
    </row>
    <row r="472" ht="13.5" customHeight="1" spans="1:1">
      <c r="A472" s="21"/>
    </row>
    <row r="473" ht="13.5" customHeight="1" spans="1:1">
      <c r="A473" s="21"/>
    </row>
    <row r="474" ht="13.5" customHeight="1" spans="1:1">
      <c r="A474" s="21"/>
    </row>
    <row r="475" ht="13.5" customHeight="1" spans="1:1">
      <c r="A475" s="21"/>
    </row>
    <row r="476" ht="13.5" customHeight="1" spans="1:1">
      <c r="A476" s="21"/>
    </row>
    <row r="477" ht="13.5" customHeight="1" spans="1:1">
      <c r="A477" s="21"/>
    </row>
    <row r="478" ht="13.5" customHeight="1" spans="1:1">
      <c r="A478" s="21"/>
    </row>
    <row r="479" ht="13.5" customHeight="1" spans="1:1">
      <c r="A479" s="21"/>
    </row>
    <row r="480" ht="13.5" customHeight="1" spans="1:1">
      <c r="A480" s="21"/>
    </row>
    <row r="481" ht="13.5" customHeight="1" spans="1:1">
      <c r="A481" s="21"/>
    </row>
    <row r="482" ht="13.5" customHeight="1" spans="1:1">
      <c r="A482" s="21"/>
    </row>
    <row r="483" ht="13.5" customHeight="1" spans="1:1">
      <c r="A483" s="21"/>
    </row>
    <row r="484" ht="13.5" customHeight="1" spans="1:1">
      <c r="A484" s="21"/>
    </row>
    <row r="485" ht="13.5" customHeight="1" spans="1:1">
      <c r="A485" s="21"/>
    </row>
    <row r="486" ht="13.5" customHeight="1" spans="1:1">
      <c r="A486" s="21"/>
    </row>
    <row r="487" ht="13.5" customHeight="1" spans="1:1">
      <c r="A487" s="21"/>
    </row>
    <row r="488" ht="13.5" customHeight="1" spans="1:1">
      <c r="A488" s="21"/>
    </row>
    <row r="489" ht="13.5" customHeight="1" spans="1:1">
      <c r="A489" s="21"/>
    </row>
    <row r="490" ht="13.5" customHeight="1" spans="1:1">
      <c r="A490" s="21"/>
    </row>
    <row r="491" ht="13.5" customHeight="1" spans="1:1">
      <c r="A491" s="21"/>
    </row>
    <row r="492" ht="13.5" customHeight="1" spans="1:1">
      <c r="A492" s="21"/>
    </row>
    <row r="493" ht="13.5" customHeight="1" spans="1:1">
      <c r="A493" s="21"/>
    </row>
    <row r="494" ht="13.5" customHeight="1" spans="1:1">
      <c r="A494" s="21"/>
    </row>
    <row r="495" ht="13.5" customHeight="1" spans="1:1">
      <c r="A495" s="21"/>
    </row>
    <row r="496" ht="13.5" customHeight="1" spans="1:1">
      <c r="A496" s="21"/>
    </row>
    <row r="497" ht="13.5" customHeight="1" spans="1:1">
      <c r="A497" s="21"/>
    </row>
    <row r="498" ht="13.5" customHeight="1" spans="1:1">
      <c r="A498" s="21"/>
    </row>
    <row r="499" ht="13.5" customHeight="1" spans="1:1">
      <c r="A499" s="21"/>
    </row>
    <row r="500" ht="13.5" customHeight="1" spans="1:1">
      <c r="A500" s="21"/>
    </row>
    <row r="501" ht="13.5" customHeight="1" spans="1:1">
      <c r="A501" s="21"/>
    </row>
    <row r="502" ht="13.5" customHeight="1" spans="1:1">
      <c r="A502" s="21"/>
    </row>
    <row r="503" ht="13.5" customHeight="1" spans="1:1">
      <c r="A503" s="21"/>
    </row>
    <row r="504" ht="13.5" customHeight="1" spans="1:1">
      <c r="A504" s="21"/>
    </row>
    <row r="505" ht="13.5" customHeight="1" spans="1:1">
      <c r="A505" s="21"/>
    </row>
    <row r="506" ht="13.5" customHeight="1" spans="1:1">
      <c r="A506" s="21"/>
    </row>
    <row r="507" ht="13.5" customHeight="1" spans="1:1">
      <c r="A507" s="21"/>
    </row>
    <row r="508" ht="13.5" customHeight="1" spans="1:1">
      <c r="A508" s="21"/>
    </row>
    <row r="509" ht="13.5" customHeight="1" spans="1:1">
      <c r="A509" s="21"/>
    </row>
    <row r="510" ht="13.5" customHeight="1" spans="1:1">
      <c r="A510" s="21"/>
    </row>
    <row r="511" ht="13.5" customHeight="1" spans="1:1">
      <c r="A511" s="21"/>
    </row>
    <row r="512" ht="13.5" customHeight="1" spans="1:1">
      <c r="A512" s="21"/>
    </row>
    <row r="513" ht="13.5" customHeight="1" spans="1:1">
      <c r="A513" s="21"/>
    </row>
    <row r="514" ht="13.5" customHeight="1" spans="1:1">
      <c r="A514" s="21"/>
    </row>
    <row r="515" ht="13.5" customHeight="1" spans="1:1">
      <c r="A515" s="21"/>
    </row>
    <row r="516" ht="13.5" customHeight="1" spans="1:1">
      <c r="A516" s="21"/>
    </row>
    <row r="517" ht="13.5" customHeight="1" spans="1:1">
      <c r="A517" s="21"/>
    </row>
    <row r="518" ht="13.5" customHeight="1" spans="1:1">
      <c r="A518" s="21"/>
    </row>
    <row r="519" ht="13.5" customHeight="1" spans="1:1">
      <c r="A519" s="21"/>
    </row>
    <row r="520" ht="13.5" customHeight="1" spans="1:1">
      <c r="A520" s="21"/>
    </row>
    <row r="521" ht="13.5" customHeight="1" spans="1:1">
      <c r="A521" s="21"/>
    </row>
    <row r="522" ht="13.5" customHeight="1" spans="1:1">
      <c r="A522" s="21"/>
    </row>
    <row r="523" ht="13.5" customHeight="1" spans="1:1">
      <c r="A523" s="21"/>
    </row>
    <row r="524" ht="13.5" customHeight="1" spans="1:1">
      <c r="A524" s="21"/>
    </row>
    <row r="525" ht="13.5" customHeight="1" spans="1:1">
      <c r="A525" s="21"/>
    </row>
    <row r="526" ht="13.5" customHeight="1" spans="1:1">
      <c r="A526" s="21"/>
    </row>
    <row r="527" ht="13.5" customHeight="1" spans="1:1">
      <c r="A527" s="21"/>
    </row>
    <row r="528" ht="13.5" customHeight="1" spans="1:1">
      <c r="A528" s="21"/>
    </row>
    <row r="529" ht="13.5" customHeight="1" spans="1:1">
      <c r="A529" s="21"/>
    </row>
    <row r="530" ht="13.5" customHeight="1" spans="1:1">
      <c r="A530" s="21"/>
    </row>
    <row r="531" ht="13.5" customHeight="1" spans="1:1">
      <c r="A531" s="21"/>
    </row>
    <row r="532" ht="13.5" customHeight="1" spans="1:1">
      <c r="A532" s="21"/>
    </row>
    <row r="533" ht="13.5" customHeight="1" spans="1:1">
      <c r="A533" s="21"/>
    </row>
    <row r="534" ht="13.5" customHeight="1" spans="1:1">
      <c r="A534" s="21"/>
    </row>
    <row r="535" ht="13.5" customHeight="1" spans="1:1">
      <c r="A535" s="21"/>
    </row>
    <row r="536" ht="13.5" customHeight="1" spans="1:1">
      <c r="A536" s="21"/>
    </row>
    <row r="537" ht="13.5" customHeight="1" spans="1:1">
      <c r="A537" s="21"/>
    </row>
    <row r="538" ht="13.5" customHeight="1" spans="1:1">
      <c r="A538" s="21"/>
    </row>
    <row r="539" ht="13.5" customHeight="1" spans="1:1">
      <c r="A539" s="21"/>
    </row>
    <row r="540" ht="13.5" customHeight="1" spans="1:1">
      <c r="A540" s="21"/>
    </row>
    <row r="541" ht="13.5" customHeight="1" spans="1:1">
      <c r="A541" s="21"/>
    </row>
    <row r="542" ht="13.5" customHeight="1" spans="1:1">
      <c r="A542" s="21"/>
    </row>
    <row r="543" ht="13.5" customHeight="1" spans="1:1">
      <c r="A543" s="21"/>
    </row>
    <row r="544" ht="13.5" customHeight="1" spans="1:1">
      <c r="A544" s="21"/>
    </row>
    <row r="545" ht="13.5" customHeight="1" spans="1:1">
      <c r="A545" s="21"/>
    </row>
    <row r="546" ht="13.5" customHeight="1" spans="1:1">
      <c r="A546" s="21"/>
    </row>
    <row r="547" ht="13.5" customHeight="1" spans="1:1">
      <c r="A547" s="21"/>
    </row>
    <row r="548" ht="13.5" customHeight="1" spans="1:1">
      <c r="A548" s="21"/>
    </row>
    <row r="549" ht="13.5" customHeight="1" spans="1:1">
      <c r="A549" s="21"/>
    </row>
    <row r="550" ht="13.5" customHeight="1" spans="1:1">
      <c r="A550" s="21"/>
    </row>
    <row r="551" ht="13.5" customHeight="1" spans="1:1">
      <c r="A551" s="21"/>
    </row>
    <row r="552" ht="13.5" customHeight="1" spans="1:1">
      <c r="A552" s="21"/>
    </row>
    <row r="553" ht="13.5" customHeight="1" spans="1:1">
      <c r="A553" s="21"/>
    </row>
    <row r="554" ht="13.5" customHeight="1" spans="1:1">
      <c r="A554" s="21"/>
    </row>
    <row r="555" ht="13.5" customHeight="1" spans="1:1">
      <c r="A555" s="21"/>
    </row>
    <row r="556" ht="13.5" customHeight="1" spans="1:1">
      <c r="A556" s="21"/>
    </row>
    <row r="557" ht="13.5" customHeight="1" spans="1:1">
      <c r="A557" s="21"/>
    </row>
    <row r="558" ht="13.5" customHeight="1" spans="1:1">
      <c r="A558" s="21"/>
    </row>
    <row r="559" ht="13.5" customHeight="1" spans="1:1">
      <c r="A559" s="21"/>
    </row>
    <row r="560" ht="13.5" customHeight="1" spans="1:1">
      <c r="A560" s="21"/>
    </row>
    <row r="561" ht="13.5" customHeight="1" spans="1:1">
      <c r="A561" s="21"/>
    </row>
    <row r="562" ht="13.5" customHeight="1" spans="1:1">
      <c r="A562" s="21"/>
    </row>
    <row r="563" ht="13.5" customHeight="1" spans="1:1">
      <c r="A563" s="21"/>
    </row>
    <row r="564" ht="13.5" customHeight="1" spans="1:1">
      <c r="A564" s="21"/>
    </row>
    <row r="565" ht="13.5" customHeight="1" spans="1:1">
      <c r="A565" s="21"/>
    </row>
    <row r="566" ht="13.5" customHeight="1" spans="1:1">
      <c r="A566" s="21"/>
    </row>
    <row r="567" ht="13.5" customHeight="1" spans="1:1">
      <c r="A567" s="21"/>
    </row>
    <row r="568" ht="13.5" customHeight="1" spans="1:1">
      <c r="A568" s="21"/>
    </row>
    <row r="569" ht="13.5" customHeight="1" spans="1:1">
      <c r="A569" s="21"/>
    </row>
    <row r="570" ht="13.5" customHeight="1" spans="1:1">
      <c r="A570" s="21"/>
    </row>
    <row r="571" ht="13.5" customHeight="1" spans="1:1">
      <c r="A571" s="21"/>
    </row>
    <row r="572" ht="13.5" customHeight="1" spans="1:1">
      <c r="A572" s="21"/>
    </row>
    <row r="573" ht="13.5" customHeight="1" spans="1:1">
      <c r="A573" s="21"/>
    </row>
    <row r="574" ht="13.5" customHeight="1" spans="1:1">
      <c r="A574" s="21"/>
    </row>
    <row r="575" ht="13.5" customHeight="1" spans="1:1">
      <c r="A575" s="21"/>
    </row>
    <row r="576" ht="13.5" customHeight="1" spans="1:1">
      <c r="A576" s="21"/>
    </row>
    <row r="577" ht="13.5" customHeight="1" spans="1:1">
      <c r="A577" s="21"/>
    </row>
    <row r="578" ht="13.5" customHeight="1" spans="1:1">
      <c r="A578" s="21"/>
    </row>
    <row r="579" ht="13.5" customHeight="1" spans="1:1">
      <c r="A579" s="21"/>
    </row>
    <row r="580" ht="13.5" customHeight="1" spans="1:1">
      <c r="A580" s="21"/>
    </row>
    <row r="581" ht="13.5" customHeight="1" spans="1:1">
      <c r="A581" s="21"/>
    </row>
    <row r="582" ht="13.5" customHeight="1" spans="1:1">
      <c r="A582" s="21"/>
    </row>
    <row r="583" ht="13.5" customHeight="1" spans="1:1">
      <c r="A583" s="21"/>
    </row>
    <row r="584" ht="13.5" customHeight="1" spans="1:1">
      <c r="A584" s="21"/>
    </row>
    <row r="585" ht="13.5" customHeight="1" spans="1:1">
      <c r="A585" s="21"/>
    </row>
    <row r="586" ht="13.5" customHeight="1" spans="1:1">
      <c r="A586" s="21"/>
    </row>
    <row r="587" ht="13.5" customHeight="1" spans="1:1">
      <c r="A587" s="21"/>
    </row>
    <row r="588" ht="13.5" customHeight="1" spans="1:1">
      <c r="A588" s="21"/>
    </row>
    <row r="589" ht="13.5" customHeight="1" spans="1:1">
      <c r="A589" s="21"/>
    </row>
    <row r="590" ht="13.5" customHeight="1" spans="1:1">
      <c r="A590" s="21"/>
    </row>
    <row r="591" ht="13.5" customHeight="1" spans="1:1">
      <c r="A591" s="21"/>
    </row>
    <row r="592" ht="13.5" customHeight="1" spans="1:1">
      <c r="A592" s="21"/>
    </row>
    <row r="593" ht="13.5" customHeight="1" spans="1:1">
      <c r="A593" s="21"/>
    </row>
    <row r="594" ht="13.5" customHeight="1" spans="1:1">
      <c r="A594" s="21"/>
    </row>
    <row r="595" ht="13.5" customHeight="1" spans="1:1">
      <c r="A595" s="21"/>
    </row>
    <row r="596" ht="13.5" customHeight="1" spans="1:1">
      <c r="A596" s="21"/>
    </row>
    <row r="597" ht="13.5" customHeight="1" spans="1:1">
      <c r="A597" s="21"/>
    </row>
    <row r="598" ht="13.5" customHeight="1" spans="1:1">
      <c r="A598" s="21"/>
    </row>
    <row r="599" ht="13.5" customHeight="1" spans="1:1">
      <c r="A599" s="21"/>
    </row>
    <row r="600" ht="13.5" customHeight="1" spans="1:1">
      <c r="A600" s="21"/>
    </row>
    <row r="601" ht="13.5" customHeight="1" spans="1:1">
      <c r="A601" s="21"/>
    </row>
    <row r="602" ht="13.5" customHeight="1" spans="1:1">
      <c r="A602" s="21"/>
    </row>
    <row r="603" ht="13.5" customHeight="1" spans="1:1">
      <c r="A603" s="21"/>
    </row>
    <row r="604" ht="13.5" customHeight="1" spans="1:1">
      <c r="A604" s="21"/>
    </row>
    <row r="605" ht="13.5" customHeight="1" spans="1:1">
      <c r="A605" s="21"/>
    </row>
    <row r="606" ht="13.5" customHeight="1" spans="1:1">
      <c r="A606" s="21"/>
    </row>
    <row r="607" ht="13.5" customHeight="1" spans="1:1">
      <c r="A607" s="21"/>
    </row>
    <row r="608" ht="13.5" customHeight="1" spans="1:1">
      <c r="A608" s="21"/>
    </row>
    <row r="609" ht="13.5" customHeight="1" spans="1:1">
      <c r="A609" s="21"/>
    </row>
    <row r="610" ht="13.5" customHeight="1" spans="1:1">
      <c r="A610" s="21"/>
    </row>
    <row r="611" ht="13.5" customHeight="1" spans="1:1">
      <c r="A611" s="21"/>
    </row>
    <row r="612" ht="13.5" customHeight="1" spans="1:1">
      <c r="A612" s="21"/>
    </row>
    <row r="613" ht="13.5" customHeight="1" spans="1:1">
      <c r="A613" s="21"/>
    </row>
    <row r="614" ht="13.5" customHeight="1" spans="1:1">
      <c r="A614" s="21"/>
    </row>
    <row r="615" ht="13.5" customHeight="1" spans="1:1">
      <c r="A615" s="21"/>
    </row>
    <row r="616" ht="13.5" customHeight="1" spans="1:1">
      <c r="A616" s="21"/>
    </row>
    <row r="617" ht="13.5" customHeight="1" spans="1:1">
      <c r="A617" s="21"/>
    </row>
    <row r="618" ht="13.5" customHeight="1" spans="1:1">
      <c r="A618" s="21"/>
    </row>
    <row r="619" ht="13.5" customHeight="1" spans="1:1">
      <c r="A619" s="21"/>
    </row>
    <row r="620" ht="13.5" customHeight="1" spans="1:1">
      <c r="A620" s="21"/>
    </row>
    <row r="621" ht="13.5" customHeight="1" spans="1:1">
      <c r="A621" s="21"/>
    </row>
    <row r="622" ht="13.5" customHeight="1" spans="1:1">
      <c r="A622" s="21"/>
    </row>
    <row r="623" ht="13.5" customHeight="1" spans="1:1">
      <c r="A623" s="21"/>
    </row>
    <row r="624" ht="13.5" customHeight="1" spans="1:1">
      <c r="A624" s="21"/>
    </row>
    <row r="625" ht="13.5" customHeight="1" spans="1:1">
      <c r="A625" s="21"/>
    </row>
    <row r="626" ht="13.5" customHeight="1" spans="1:1">
      <c r="A626" s="21"/>
    </row>
    <row r="627" ht="13.5" customHeight="1" spans="1:1">
      <c r="A627" s="21"/>
    </row>
    <row r="628" ht="13.5" customHeight="1" spans="1:1">
      <c r="A628" s="21"/>
    </row>
    <row r="629" ht="13.5" customHeight="1" spans="1:1">
      <c r="A629" s="21"/>
    </row>
    <row r="630" ht="13.5" customHeight="1" spans="1:1">
      <c r="A630" s="21"/>
    </row>
    <row r="631" ht="13.5" customHeight="1" spans="1:1">
      <c r="A631" s="21"/>
    </row>
    <row r="632" ht="13.5" customHeight="1" spans="1:1">
      <c r="A632" s="21"/>
    </row>
    <row r="633" ht="13.5" customHeight="1" spans="1:1">
      <c r="A633" s="21"/>
    </row>
    <row r="634" ht="13.5" customHeight="1" spans="1:1">
      <c r="A634" s="21"/>
    </row>
    <row r="635" ht="13.5" customHeight="1" spans="1:1">
      <c r="A635" s="21"/>
    </row>
    <row r="636" ht="13.5" customHeight="1" spans="1:1">
      <c r="A636" s="21"/>
    </row>
    <row r="637" ht="13.5" customHeight="1" spans="1:1">
      <c r="A637" s="21"/>
    </row>
    <row r="638" ht="13.5" customHeight="1" spans="1:1">
      <c r="A638" s="21"/>
    </row>
    <row r="639" ht="13.5" customHeight="1" spans="1:1">
      <c r="A639" s="21"/>
    </row>
    <row r="640" ht="13.5" customHeight="1" spans="1:1">
      <c r="A640" s="21"/>
    </row>
    <row r="641" ht="13.5" customHeight="1" spans="1:1">
      <c r="A641" s="21"/>
    </row>
    <row r="642" ht="13.5" customHeight="1" spans="1:1">
      <c r="A642" s="21"/>
    </row>
    <row r="643" ht="13.5" customHeight="1" spans="1:1">
      <c r="A643" s="21"/>
    </row>
    <row r="644" ht="13.5" customHeight="1" spans="1:1">
      <c r="A644" s="21"/>
    </row>
    <row r="645" ht="13.5" customHeight="1" spans="1:1">
      <c r="A645" s="21"/>
    </row>
    <row r="646" ht="13.5" customHeight="1" spans="1:1">
      <c r="A646" s="21"/>
    </row>
    <row r="647" ht="13.5" customHeight="1" spans="1:1">
      <c r="A647" s="21"/>
    </row>
    <row r="648" ht="13.5" customHeight="1" spans="1:1">
      <c r="A648" s="21"/>
    </row>
    <row r="649" ht="13.5" customHeight="1" spans="1:1">
      <c r="A649" s="21"/>
    </row>
    <row r="650" ht="13.5" customHeight="1" spans="1:1">
      <c r="A650" s="21"/>
    </row>
    <row r="651" ht="13.5" customHeight="1" spans="1:1">
      <c r="A651" s="21"/>
    </row>
    <row r="652" ht="13.5" customHeight="1" spans="1:1">
      <c r="A652" s="21"/>
    </row>
    <row r="653" ht="13.5" customHeight="1" spans="1:1">
      <c r="A653" s="21"/>
    </row>
    <row r="654" ht="13.5" customHeight="1" spans="1:1">
      <c r="A654" s="21"/>
    </row>
    <row r="655" ht="13.5" customHeight="1" spans="1:1">
      <c r="A655" s="21"/>
    </row>
    <row r="656" ht="13.5" customHeight="1" spans="1:1">
      <c r="A656" s="21"/>
    </row>
    <row r="657" ht="13.5" customHeight="1" spans="1:1">
      <c r="A657" s="21"/>
    </row>
    <row r="658" ht="13.5" customHeight="1" spans="1:1">
      <c r="A658" s="21"/>
    </row>
    <row r="659" ht="13.5" customHeight="1" spans="1:1">
      <c r="A659" s="21"/>
    </row>
    <row r="660" ht="13.5" customHeight="1" spans="1:1">
      <c r="A660" s="21"/>
    </row>
    <row r="661" ht="13.5" customHeight="1" spans="1:1">
      <c r="A661" s="21"/>
    </row>
    <row r="662" ht="13.5" customHeight="1" spans="1:1">
      <c r="A662" s="21"/>
    </row>
    <row r="663" ht="13.5" customHeight="1" spans="1:1">
      <c r="A663" s="21"/>
    </row>
    <row r="664" ht="13.5" customHeight="1" spans="1:1">
      <c r="A664" s="21"/>
    </row>
    <row r="665" ht="13.5" customHeight="1" spans="1:1">
      <c r="A665" s="21"/>
    </row>
    <row r="666" ht="13.5" customHeight="1" spans="1:1">
      <c r="A666" s="21"/>
    </row>
    <row r="667" ht="13.5" customHeight="1" spans="1:1">
      <c r="A667" s="21"/>
    </row>
    <row r="668" ht="13.5" customHeight="1" spans="1:1">
      <c r="A668" s="21"/>
    </row>
    <row r="669" ht="13.5" customHeight="1" spans="1:1">
      <c r="A669" s="21"/>
    </row>
    <row r="670" ht="13.5" customHeight="1" spans="1:1">
      <c r="A670" s="21"/>
    </row>
    <row r="671" ht="13.5" customHeight="1" spans="1:1">
      <c r="A671" s="21"/>
    </row>
    <row r="672" ht="13.5" customHeight="1" spans="1:1">
      <c r="A672" s="21"/>
    </row>
    <row r="673" ht="13.5" customHeight="1" spans="1:1">
      <c r="A673" s="21"/>
    </row>
    <row r="674" ht="13.5" customHeight="1" spans="1:1">
      <c r="A674" s="21"/>
    </row>
    <row r="675" ht="13.5" customHeight="1" spans="1:1">
      <c r="A675" s="21"/>
    </row>
    <row r="676" ht="13.5" customHeight="1" spans="1:1">
      <c r="A676" s="21"/>
    </row>
    <row r="677" ht="13.5" customHeight="1" spans="1:1">
      <c r="A677" s="21"/>
    </row>
    <row r="678" ht="13.5" customHeight="1" spans="1:1">
      <c r="A678" s="21"/>
    </row>
    <row r="679" ht="13.5" customHeight="1" spans="1:1">
      <c r="A679" s="21"/>
    </row>
    <row r="680" ht="13.5" customHeight="1" spans="1:1">
      <c r="A680" s="21"/>
    </row>
    <row r="681" ht="13.5" customHeight="1" spans="1:1">
      <c r="A681" s="21"/>
    </row>
    <row r="682" ht="13.5" customHeight="1" spans="1:1">
      <c r="A682" s="21"/>
    </row>
    <row r="683" ht="13.5" customHeight="1" spans="1:1">
      <c r="A683" s="21"/>
    </row>
    <row r="684" ht="13.5" customHeight="1" spans="1:1">
      <c r="A684" s="21"/>
    </row>
    <row r="685" ht="13.5" customHeight="1" spans="1:1">
      <c r="A685" s="21"/>
    </row>
    <row r="686" ht="13.5" customHeight="1" spans="1:1">
      <c r="A686" s="21"/>
    </row>
    <row r="687" ht="13.5" customHeight="1" spans="1:1">
      <c r="A687" s="21"/>
    </row>
    <row r="688" ht="13.5" customHeight="1" spans="1:1">
      <c r="A688" s="21"/>
    </row>
    <row r="689" ht="13.5" customHeight="1" spans="1:1">
      <c r="A689" s="21"/>
    </row>
    <row r="690" ht="13.5" customHeight="1" spans="1:1">
      <c r="A690" s="21"/>
    </row>
    <row r="691" ht="13.5" customHeight="1" spans="1:1">
      <c r="A691" s="21"/>
    </row>
    <row r="692" ht="13.5" customHeight="1" spans="1:1">
      <c r="A692" s="21"/>
    </row>
    <row r="693" ht="13.5" customHeight="1" spans="1:1">
      <c r="A693" s="21"/>
    </row>
    <row r="694" ht="13.5" customHeight="1" spans="1:1">
      <c r="A694" s="21"/>
    </row>
    <row r="695" ht="13.5" customHeight="1" spans="1:1">
      <c r="A695" s="21"/>
    </row>
    <row r="696" ht="13.5" customHeight="1" spans="1:1">
      <c r="A696" s="21"/>
    </row>
    <row r="697" ht="13.5" customHeight="1" spans="1:1">
      <c r="A697" s="21"/>
    </row>
    <row r="698" ht="13.5" customHeight="1" spans="1:1">
      <c r="A698" s="21"/>
    </row>
    <row r="699" ht="13.5" customHeight="1" spans="1:1">
      <c r="A699" s="21"/>
    </row>
    <row r="700" ht="13.5" customHeight="1" spans="1:1">
      <c r="A700" s="21"/>
    </row>
    <row r="701" ht="13.5" customHeight="1" spans="1:1">
      <c r="A701" s="21"/>
    </row>
    <row r="702" ht="13.5" customHeight="1" spans="1:1">
      <c r="A702" s="21"/>
    </row>
    <row r="703" ht="13.5" customHeight="1" spans="1:1">
      <c r="A703" s="21"/>
    </row>
    <row r="704" ht="13.5" customHeight="1" spans="1:1">
      <c r="A704" s="21"/>
    </row>
    <row r="705" ht="13.5" customHeight="1" spans="1:1">
      <c r="A705" s="21"/>
    </row>
    <row r="706" ht="13.5" customHeight="1" spans="1:1">
      <c r="A706" s="21"/>
    </row>
    <row r="707" ht="13.5" customHeight="1" spans="1:1">
      <c r="A707" s="21"/>
    </row>
    <row r="708" ht="13.5" customHeight="1" spans="1:1">
      <c r="A708" s="21"/>
    </row>
    <row r="709" ht="13.5" customHeight="1" spans="1:1">
      <c r="A709" s="21"/>
    </row>
    <row r="710" ht="13.5" customHeight="1" spans="1:1">
      <c r="A710" s="21"/>
    </row>
    <row r="711" ht="13.5" customHeight="1" spans="1:1">
      <c r="A711" s="21"/>
    </row>
    <row r="712" ht="13.5" customHeight="1" spans="1:1">
      <c r="A712" s="21"/>
    </row>
    <row r="713" ht="13.5" customHeight="1" spans="1:1">
      <c r="A713" s="21"/>
    </row>
    <row r="714" ht="13.5" customHeight="1" spans="1:1">
      <c r="A714" s="21"/>
    </row>
    <row r="715" ht="13.5" customHeight="1" spans="1:1">
      <c r="A715" s="21"/>
    </row>
    <row r="716" ht="13.5" customHeight="1" spans="1:1">
      <c r="A716" s="21"/>
    </row>
    <row r="717" ht="13.5" customHeight="1" spans="1:1">
      <c r="A717" s="21"/>
    </row>
    <row r="718" ht="13.5" customHeight="1" spans="1:1">
      <c r="A718" s="21"/>
    </row>
    <row r="719" ht="13.5" customHeight="1" spans="1:1">
      <c r="A719" s="21"/>
    </row>
    <row r="720" ht="13.5" customHeight="1" spans="1:1">
      <c r="A720" s="21"/>
    </row>
    <row r="721" ht="13.5" customHeight="1" spans="1:1">
      <c r="A721" s="21"/>
    </row>
    <row r="722" ht="13.5" customHeight="1" spans="1:1">
      <c r="A722" s="21"/>
    </row>
    <row r="723" ht="13.5" customHeight="1" spans="1:1">
      <c r="A723" s="21"/>
    </row>
    <row r="724" ht="13.5" customHeight="1" spans="1:1">
      <c r="A724" s="21"/>
    </row>
    <row r="725" ht="13.5" customHeight="1" spans="1:1">
      <c r="A725" s="21"/>
    </row>
    <row r="726" ht="13.5" customHeight="1" spans="1:1">
      <c r="A726" s="21"/>
    </row>
    <row r="727" ht="13.5" customHeight="1" spans="1:1">
      <c r="A727" s="21"/>
    </row>
    <row r="728" ht="13.5" customHeight="1" spans="1:1">
      <c r="A728" s="21"/>
    </row>
    <row r="729" ht="13.5" customHeight="1" spans="1:1">
      <c r="A729" s="21"/>
    </row>
    <row r="730" ht="13.5" customHeight="1" spans="1:1">
      <c r="A730" s="21"/>
    </row>
    <row r="731" ht="13.5" customHeight="1" spans="1:1">
      <c r="A731" s="21"/>
    </row>
    <row r="732" ht="13.5" customHeight="1" spans="1:1">
      <c r="A732" s="21"/>
    </row>
    <row r="733" ht="13.5" customHeight="1" spans="1:1">
      <c r="A733" s="21"/>
    </row>
    <row r="734" ht="13.5" customHeight="1" spans="1:1">
      <c r="A734" s="21"/>
    </row>
    <row r="735" ht="13.5" customHeight="1" spans="1:1">
      <c r="A735" s="21"/>
    </row>
    <row r="736" ht="13.5" customHeight="1" spans="1:1">
      <c r="A736" s="21"/>
    </row>
    <row r="737" ht="13.5" customHeight="1" spans="1:1">
      <c r="A737" s="21"/>
    </row>
    <row r="738" ht="13.5" customHeight="1" spans="1:1">
      <c r="A738" s="21"/>
    </row>
    <row r="739" ht="13.5" customHeight="1" spans="1:1">
      <c r="A739" s="21"/>
    </row>
    <row r="740" ht="13.5" customHeight="1" spans="1:1">
      <c r="A740" s="21"/>
    </row>
    <row r="741" ht="13.5" customHeight="1" spans="1:1">
      <c r="A741" s="21"/>
    </row>
    <row r="742" ht="13.5" customHeight="1" spans="1:1">
      <c r="A742" s="21"/>
    </row>
    <row r="743" ht="13.5" customHeight="1" spans="1:1">
      <c r="A743" s="21"/>
    </row>
    <row r="744" ht="13.5" customHeight="1" spans="1:1">
      <c r="A744" s="21"/>
    </row>
    <row r="745" ht="13.5" customHeight="1" spans="1:1">
      <c r="A745" s="21"/>
    </row>
    <row r="746" ht="13.5" customHeight="1" spans="1:1">
      <c r="A746" s="21"/>
    </row>
    <row r="747" ht="13.5" customHeight="1" spans="1:1">
      <c r="A747" s="21"/>
    </row>
    <row r="748" ht="13.5" customHeight="1" spans="1:1">
      <c r="A748" s="21"/>
    </row>
    <row r="749" ht="13.5" customHeight="1" spans="1:1">
      <c r="A749" s="21"/>
    </row>
    <row r="750" ht="13.5" customHeight="1" spans="1:1">
      <c r="A750" s="21"/>
    </row>
    <row r="751" ht="13.5" customHeight="1" spans="1:1">
      <c r="A751" s="21"/>
    </row>
    <row r="752" ht="13.5" customHeight="1" spans="1:1">
      <c r="A752" s="21"/>
    </row>
    <row r="753" ht="13.5" customHeight="1" spans="1:1">
      <c r="A753" s="21"/>
    </row>
    <row r="754" ht="13.5" customHeight="1" spans="1:1">
      <c r="A754" s="21"/>
    </row>
    <row r="755" ht="13.5" customHeight="1" spans="1:1">
      <c r="A755" s="21"/>
    </row>
    <row r="756" ht="13.5" customHeight="1" spans="1:1">
      <c r="A756" s="21"/>
    </row>
    <row r="757" ht="13.5" customHeight="1" spans="1:1">
      <c r="A757" s="21"/>
    </row>
    <row r="758" ht="13.5" customHeight="1" spans="1:1">
      <c r="A758" s="21"/>
    </row>
    <row r="759" ht="13.5" customHeight="1" spans="1:1">
      <c r="A759" s="21"/>
    </row>
    <row r="760" ht="13.5" customHeight="1" spans="1:1">
      <c r="A760" s="21"/>
    </row>
    <row r="761" ht="13.5" customHeight="1" spans="1:1">
      <c r="A761" s="21"/>
    </row>
    <row r="762" ht="13.5" customHeight="1" spans="1:1">
      <c r="A762" s="21"/>
    </row>
    <row r="763" ht="13.5" customHeight="1" spans="1:1">
      <c r="A763" s="21"/>
    </row>
    <row r="764" ht="13.5" customHeight="1" spans="1:1">
      <c r="A764" s="21"/>
    </row>
    <row r="765" ht="13.5" customHeight="1" spans="1:1">
      <c r="A765" s="21"/>
    </row>
    <row r="766" ht="13.5" customHeight="1" spans="1:1">
      <c r="A766" s="21"/>
    </row>
    <row r="767" ht="13.5" customHeight="1" spans="1:1">
      <c r="A767" s="21"/>
    </row>
    <row r="768" ht="13.5" customHeight="1" spans="1:1">
      <c r="A768" s="21"/>
    </row>
    <row r="769" ht="13.5" customHeight="1" spans="1:1">
      <c r="A769" s="21"/>
    </row>
    <row r="770" ht="13.5" customHeight="1" spans="1:1">
      <c r="A770" s="21"/>
    </row>
    <row r="771" ht="13.5" customHeight="1" spans="1:1">
      <c r="A771" s="21"/>
    </row>
    <row r="772" ht="13.5" customHeight="1" spans="1:1">
      <c r="A772" s="21"/>
    </row>
    <row r="773" ht="13.5" customHeight="1" spans="1:1">
      <c r="A773" s="21"/>
    </row>
    <row r="774" ht="13.5" customHeight="1" spans="1:1">
      <c r="A774" s="21"/>
    </row>
    <row r="775" ht="13.5" customHeight="1" spans="1:1">
      <c r="A775" s="21"/>
    </row>
    <row r="776" ht="13.5" customHeight="1" spans="1:1">
      <c r="A776" s="21"/>
    </row>
    <row r="777" ht="13.5" customHeight="1" spans="1:1">
      <c r="A777" s="21"/>
    </row>
    <row r="778" ht="13.5" customHeight="1" spans="1:1">
      <c r="A778" s="21"/>
    </row>
    <row r="779" ht="13.5" customHeight="1" spans="1:1">
      <c r="A779" s="21"/>
    </row>
    <row r="780" ht="13.5" customHeight="1" spans="1:1">
      <c r="A780" s="21"/>
    </row>
    <row r="781" ht="13.5" customHeight="1" spans="1:1">
      <c r="A781" s="21"/>
    </row>
    <row r="782" ht="13.5" customHeight="1" spans="1:1">
      <c r="A782" s="21"/>
    </row>
    <row r="783" ht="13.5" customHeight="1" spans="1:1">
      <c r="A783" s="21"/>
    </row>
    <row r="784" ht="13.5" customHeight="1" spans="1:1">
      <c r="A784" s="21"/>
    </row>
    <row r="785" ht="13.5" customHeight="1" spans="1:1">
      <c r="A785" s="21"/>
    </row>
    <row r="786" ht="13.5" customHeight="1" spans="1:1">
      <c r="A786" s="21"/>
    </row>
    <row r="787" ht="13.5" customHeight="1" spans="1:1">
      <c r="A787" s="21"/>
    </row>
    <row r="788" ht="13.5" customHeight="1" spans="1:1">
      <c r="A788" s="21"/>
    </row>
    <row r="789" ht="13.5" customHeight="1" spans="1:1">
      <c r="A789" s="21"/>
    </row>
    <row r="790" ht="13.5" customHeight="1" spans="1:1">
      <c r="A790" s="21"/>
    </row>
    <row r="791" ht="13.5" customHeight="1" spans="1:1">
      <c r="A791" s="21"/>
    </row>
    <row r="792" ht="13.5" customHeight="1" spans="1:1">
      <c r="A792" s="21"/>
    </row>
    <row r="793" ht="13.5" customHeight="1" spans="1:1">
      <c r="A793" s="21"/>
    </row>
    <row r="794" ht="13.5" customHeight="1" spans="1:1">
      <c r="A794" s="21"/>
    </row>
    <row r="795" ht="13.5" customHeight="1" spans="1:1">
      <c r="A795" s="21"/>
    </row>
    <row r="796" ht="13.5" customHeight="1" spans="1:1">
      <c r="A796" s="21"/>
    </row>
    <row r="797" ht="13.5" customHeight="1" spans="1:1">
      <c r="A797" s="21"/>
    </row>
    <row r="798" ht="13.5" customHeight="1" spans="1:1">
      <c r="A798" s="21"/>
    </row>
    <row r="799" ht="13.5" customHeight="1" spans="1:1">
      <c r="A799" s="21"/>
    </row>
    <row r="800" ht="13.5" customHeight="1" spans="1:1">
      <c r="A800" s="21"/>
    </row>
    <row r="801" ht="13.5" customHeight="1" spans="1:1">
      <c r="A801" s="21"/>
    </row>
    <row r="802" ht="13.5" customHeight="1" spans="1:1">
      <c r="A802" s="21"/>
    </row>
    <row r="803" ht="13.5" customHeight="1" spans="1:1">
      <c r="A803" s="21"/>
    </row>
    <row r="804" ht="13.5" customHeight="1" spans="1:1">
      <c r="A804" s="21"/>
    </row>
    <row r="805" ht="13.5" customHeight="1" spans="1:1">
      <c r="A805" s="21"/>
    </row>
    <row r="806" ht="13.5" customHeight="1" spans="1:1">
      <c r="A806" s="21"/>
    </row>
    <row r="807" ht="13.5" customHeight="1" spans="1:1">
      <c r="A807" s="21"/>
    </row>
    <row r="808" ht="13.5" customHeight="1" spans="1:1">
      <c r="A808" s="21"/>
    </row>
    <row r="809" ht="13.5" customHeight="1" spans="1:1">
      <c r="A809" s="21"/>
    </row>
    <row r="810" ht="13.5" customHeight="1" spans="1:1">
      <c r="A810" s="21"/>
    </row>
    <row r="811" ht="13.5" customHeight="1" spans="1:1">
      <c r="A811" s="21"/>
    </row>
    <row r="812" ht="13.5" customHeight="1" spans="1:1">
      <c r="A812" s="21"/>
    </row>
    <row r="813" ht="13.5" customHeight="1" spans="1:1">
      <c r="A813" s="21"/>
    </row>
    <row r="814" ht="13.5" customHeight="1" spans="1:1">
      <c r="A814" s="21"/>
    </row>
    <row r="815" ht="13.5" customHeight="1" spans="1:1">
      <c r="A815" s="21"/>
    </row>
    <row r="816" ht="13.5" customHeight="1" spans="1:1">
      <c r="A816" s="21"/>
    </row>
    <row r="817" ht="13.5" customHeight="1" spans="1:1">
      <c r="A817" s="21"/>
    </row>
    <row r="818" ht="13.5" customHeight="1" spans="1:1">
      <c r="A818" s="21"/>
    </row>
    <row r="819" ht="13.5" customHeight="1" spans="1:1">
      <c r="A819" s="21"/>
    </row>
    <row r="820" ht="13.5" customHeight="1" spans="1:1">
      <c r="A820" s="21"/>
    </row>
    <row r="821" ht="13.5" customHeight="1" spans="1:1">
      <c r="A821" s="21"/>
    </row>
    <row r="822" ht="13.5" customHeight="1" spans="1:1">
      <c r="A822" s="21"/>
    </row>
    <row r="823" ht="13.5" customHeight="1" spans="1:1">
      <c r="A823" s="21"/>
    </row>
    <row r="824" ht="13.5" customHeight="1" spans="1:1">
      <c r="A824" s="21"/>
    </row>
    <row r="825" ht="13.5" customHeight="1" spans="1:1">
      <c r="A825" s="21"/>
    </row>
    <row r="826" ht="13.5" customHeight="1" spans="1:1">
      <c r="A826" s="21"/>
    </row>
    <row r="827" ht="13.5" customHeight="1" spans="1:1">
      <c r="A827" s="21"/>
    </row>
    <row r="828" ht="13.5" customHeight="1" spans="1:1">
      <c r="A828" s="21"/>
    </row>
    <row r="829" ht="13.5" customHeight="1" spans="1:1">
      <c r="A829" s="21"/>
    </row>
    <row r="830" ht="13.5" customHeight="1" spans="1:1">
      <c r="A830" s="21"/>
    </row>
    <row r="831" ht="13.5" customHeight="1" spans="1:1">
      <c r="A831" s="21"/>
    </row>
    <row r="832" ht="13.5" customHeight="1" spans="1:1">
      <c r="A832" s="21"/>
    </row>
    <row r="833" ht="13.5" customHeight="1" spans="1:1">
      <c r="A833" s="21"/>
    </row>
    <row r="834" ht="13.5" customHeight="1" spans="1:1">
      <c r="A834" s="21"/>
    </row>
    <row r="835" ht="13.5" customHeight="1" spans="1:1">
      <c r="A835" s="21"/>
    </row>
    <row r="836" ht="13.5" customHeight="1" spans="1:1">
      <c r="A836" s="21"/>
    </row>
    <row r="837" ht="13.5" customHeight="1" spans="1:1">
      <c r="A837" s="21"/>
    </row>
    <row r="838" ht="13.5" customHeight="1" spans="1:1">
      <c r="A838" s="21"/>
    </row>
    <row r="839" ht="13.5" customHeight="1" spans="1:1">
      <c r="A839" s="21"/>
    </row>
    <row r="840" ht="13.5" customHeight="1" spans="1:1">
      <c r="A840" s="21"/>
    </row>
    <row r="841" ht="13.5" customHeight="1" spans="1:1">
      <c r="A841" s="21"/>
    </row>
    <row r="842" ht="13.5" customHeight="1" spans="1:1">
      <c r="A842" s="21"/>
    </row>
    <row r="843" ht="13.5" customHeight="1" spans="1:1">
      <c r="A843" s="21"/>
    </row>
    <row r="844" ht="13.5" customHeight="1" spans="1:1">
      <c r="A844" s="21"/>
    </row>
    <row r="845" ht="13.5" customHeight="1" spans="1:1">
      <c r="A845" s="21"/>
    </row>
    <row r="846" ht="13.5" customHeight="1" spans="1:1">
      <c r="A846" s="21"/>
    </row>
    <row r="847" ht="13.5" customHeight="1" spans="1:1">
      <c r="A847" s="21"/>
    </row>
    <row r="848" ht="13.5" customHeight="1" spans="1:1">
      <c r="A848" s="21"/>
    </row>
    <row r="849" ht="13.5" customHeight="1" spans="1:1">
      <c r="A849" s="21"/>
    </row>
    <row r="850" ht="13.5" customHeight="1" spans="1:1">
      <c r="A850" s="21"/>
    </row>
    <row r="851" ht="13.5" customHeight="1" spans="1:1">
      <c r="A851" s="21"/>
    </row>
    <row r="852" ht="13.5" customHeight="1" spans="1:1">
      <c r="A852" s="21"/>
    </row>
    <row r="853" ht="13.5" customHeight="1" spans="1:1">
      <c r="A853" s="21"/>
    </row>
    <row r="854" ht="13.5" customHeight="1" spans="1:1">
      <c r="A854" s="21"/>
    </row>
    <row r="855" ht="13.5" customHeight="1" spans="1:1">
      <c r="A855" s="21"/>
    </row>
    <row r="856" ht="13.5" customHeight="1" spans="1:1">
      <c r="A856" s="21"/>
    </row>
    <row r="857" ht="13.5" customHeight="1" spans="1:1">
      <c r="A857" s="21"/>
    </row>
    <row r="858" ht="13.5" customHeight="1" spans="1:1">
      <c r="A858" s="21"/>
    </row>
    <row r="859" ht="13.5" customHeight="1" spans="1:1">
      <c r="A859" s="21"/>
    </row>
    <row r="860" ht="13.5" customHeight="1" spans="1:1">
      <c r="A860" s="21"/>
    </row>
    <row r="861" ht="13.5" customHeight="1" spans="1:1">
      <c r="A861" s="21"/>
    </row>
    <row r="862" ht="13.5" customHeight="1" spans="1:1">
      <c r="A862" s="21"/>
    </row>
    <row r="863" ht="13.5" customHeight="1" spans="1:1">
      <c r="A863" s="21"/>
    </row>
    <row r="864" ht="13.5" customHeight="1" spans="1:1">
      <c r="A864" s="21"/>
    </row>
    <row r="865" ht="13.5" customHeight="1" spans="1:1">
      <c r="A865" s="21"/>
    </row>
    <row r="866" ht="13.5" customHeight="1" spans="1:1">
      <c r="A866" s="21"/>
    </row>
    <row r="867" ht="13.5" customHeight="1" spans="1:1">
      <c r="A867" s="21"/>
    </row>
    <row r="868" ht="13.5" customHeight="1" spans="1:1">
      <c r="A868" s="21"/>
    </row>
    <row r="869" ht="13.5" customHeight="1" spans="1:1">
      <c r="A869" s="21"/>
    </row>
    <row r="870" ht="13.5" customHeight="1" spans="1:1">
      <c r="A870" s="21"/>
    </row>
    <row r="871" ht="13.5" customHeight="1" spans="1:1">
      <c r="A871" s="21"/>
    </row>
    <row r="872" ht="13.5" customHeight="1" spans="1:1">
      <c r="A872" s="21"/>
    </row>
    <row r="873" ht="13.5" customHeight="1" spans="1:1">
      <c r="A873" s="21"/>
    </row>
    <row r="874" ht="13.5" customHeight="1" spans="1:1">
      <c r="A874" s="21"/>
    </row>
    <row r="875" ht="13.5" customHeight="1" spans="1:1">
      <c r="A875" s="21"/>
    </row>
    <row r="876" ht="13.5" customHeight="1" spans="1:1">
      <c r="A876" s="21"/>
    </row>
    <row r="877" ht="13.5" customHeight="1" spans="1:1">
      <c r="A877" s="21"/>
    </row>
    <row r="878" ht="13.5" customHeight="1" spans="1:1">
      <c r="A878" s="21"/>
    </row>
    <row r="879" ht="13.5" customHeight="1" spans="1:1">
      <c r="A879" s="21"/>
    </row>
    <row r="880" ht="13.5" customHeight="1" spans="1:1">
      <c r="A880" s="21"/>
    </row>
    <row r="881" ht="13.5" customHeight="1" spans="1:1">
      <c r="A881" s="21"/>
    </row>
    <row r="882" ht="13.5" customHeight="1" spans="1:1">
      <c r="A882" s="21"/>
    </row>
    <row r="883" ht="13.5" customHeight="1" spans="1:1">
      <c r="A883" s="21"/>
    </row>
    <row r="884" ht="13.5" customHeight="1" spans="1:1">
      <c r="A884" s="21"/>
    </row>
    <row r="885" ht="13.5" customHeight="1" spans="1:1">
      <c r="A885" s="21"/>
    </row>
    <row r="886" ht="13.5" customHeight="1" spans="1:1">
      <c r="A886" s="21"/>
    </row>
    <row r="887" ht="13.5" customHeight="1" spans="1:1">
      <c r="A887" s="21"/>
    </row>
    <row r="888" ht="13.5" customHeight="1" spans="1:1">
      <c r="A888" s="21"/>
    </row>
    <row r="889" ht="13.5" customHeight="1" spans="1:1">
      <c r="A889" s="21"/>
    </row>
    <row r="890" ht="13.5" customHeight="1" spans="1:1">
      <c r="A890" s="21"/>
    </row>
    <row r="891" ht="13.5" customHeight="1" spans="1:1">
      <c r="A891" s="21"/>
    </row>
    <row r="892" ht="13.5" customHeight="1" spans="1:1">
      <c r="A892" s="21"/>
    </row>
    <row r="893" ht="13.5" customHeight="1" spans="1:1">
      <c r="A893" s="21"/>
    </row>
    <row r="894" ht="13.5" customHeight="1" spans="1:1">
      <c r="A894" s="21"/>
    </row>
    <row r="895" ht="13.5" customHeight="1" spans="1:1">
      <c r="A895" s="21"/>
    </row>
    <row r="896" ht="13.5" customHeight="1" spans="1:1">
      <c r="A896" s="21"/>
    </row>
    <row r="897" ht="13.5" customHeight="1" spans="1:1">
      <c r="A897" s="21"/>
    </row>
    <row r="898" ht="13.5" customHeight="1" spans="1:1">
      <c r="A898" s="21"/>
    </row>
    <row r="899" ht="13.5" customHeight="1" spans="1:1">
      <c r="A899" s="21"/>
    </row>
    <row r="900" ht="13.5" customHeight="1" spans="1:1">
      <c r="A900" s="21"/>
    </row>
    <row r="901" ht="13.5" customHeight="1" spans="1:1">
      <c r="A901" s="21"/>
    </row>
    <row r="902" ht="13.5" customHeight="1" spans="1:1">
      <c r="A902" s="21"/>
    </row>
    <row r="903" ht="13.5" customHeight="1" spans="1:1">
      <c r="A903" s="21"/>
    </row>
    <row r="904" ht="13.5" customHeight="1" spans="1:1">
      <c r="A904" s="21"/>
    </row>
    <row r="905" ht="13.5" customHeight="1" spans="1:1">
      <c r="A905" s="21"/>
    </row>
    <row r="906" ht="13.5" customHeight="1" spans="1:1">
      <c r="A906" s="21"/>
    </row>
    <row r="907" ht="13.5" customHeight="1" spans="1:1">
      <c r="A907" s="21"/>
    </row>
    <row r="908" ht="13.5" customHeight="1" spans="1:1">
      <c r="A908" s="21"/>
    </row>
    <row r="909" ht="13.5" customHeight="1" spans="1:1">
      <c r="A909" s="21"/>
    </row>
    <row r="910" ht="13.5" customHeight="1" spans="1:1">
      <c r="A910" s="21"/>
    </row>
    <row r="911" ht="13.5" customHeight="1" spans="1:1">
      <c r="A911" s="21"/>
    </row>
    <row r="912" ht="13.5" customHeight="1" spans="1:1">
      <c r="A912" s="21"/>
    </row>
    <row r="913" ht="13.5" customHeight="1" spans="1:1">
      <c r="A913" s="21"/>
    </row>
    <row r="914" ht="13.5" customHeight="1" spans="1:1">
      <c r="A914" s="21"/>
    </row>
    <row r="915" ht="13.5" customHeight="1" spans="1:1">
      <c r="A915" s="21"/>
    </row>
    <row r="916" ht="13.5" customHeight="1" spans="1:1">
      <c r="A916" s="21"/>
    </row>
    <row r="917" ht="13.5" customHeight="1" spans="1:1">
      <c r="A917" s="21"/>
    </row>
    <row r="918" ht="13.5" customHeight="1" spans="1:1">
      <c r="A918" s="21"/>
    </row>
    <row r="919" ht="13.5" customHeight="1" spans="1:1">
      <c r="A919" s="21"/>
    </row>
    <row r="920" ht="13.5" customHeight="1" spans="1:1">
      <c r="A920" s="21"/>
    </row>
    <row r="921" ht="13.5" customHeight="1" spans="1:1">
      <c r="A921" s="21"/>
    </row>
    <row r="922" ht="13.5" customHeight="1" spans="1:1">
      <c r="A922" s="21"/>
    </row>
    <row r="923" ht="13.5" customHeight="1" spans="1:1">
      <c r="A923" s="21"/>
    </row>
    <row r="924" ht="13.5" customHeight="1" spans="1:1">
      <c r="A924" s="21"/>
    </row>
    <row r="925" ht="13.5" customHeight="1" spans="1:1">
      <c r="A925" s="21"/>
    </row>
    <row r="926" ht="13.5" customHeight="1" spans="1:1">
      <c r="A926" s="21"/>
    </row>
    <row r="927" ht="13.5" customHeight="1" spans="1:1">
      <c r="A927" s="21"/>
    </row>
    <row r="928" ht="13.5" customHeight="1" spans="1:1">
      <c r="A928" s="21"/>
    </row>
    <row r="929" ht="13.5" customHeight="1" spans="1:1">
      <c r="A929" s="21"/>
    </row>
    <row r="930" ht="13.5" customHeight="1" spans="1:1">
      <c r="A930" s="21"/>
    </row>
    <row r="931" ht="13.5" customHeight="1" spans="1:1">
      <c r="A931" s="21"/>
    </row>
    <row r="932" ht="13.5" customHeight="1" spans="1:1">
      <c r="A932" s="21"/>
    </row>
    <row r="933" ht="13.5" customHeight="1" spans="1:1">
      <c r="A933" s="21"/>
    </row>
    <row r="934" ht="13.5" customHeight="1" spans="1:1">
      <c r="A934" s="21"/>
    </row>
    <row r="935" ht="13.5" customHeight="1" spans="1:1">
      <c r="A935" s="21"/>
    </row>
    <row r="936" ht="13.5" customHeight="1" spans="1:1">
      <c r="A936" s="21"/>
    </row>
    <row r="937" ht="13.5" customHeight="1" spans="1:1">
      <c r="A937" s="21"/>
    </row>
    <row r="938" ht="13.5" customHeight="1" spans="1:1">
      <c r="A938" s="21"/>
    </row>
    <row r="939" ht="13.5" customHeight="1" spans="1:1">
      <c r="A939" s="21"/>
    </row>
    <row r="940" ht="13.5" customHeight="1" spans="1:1">
      <c r="A940" s="21"/>
    </row>
    <row r="941" ht="13.5" customHeight="1" spans="1:1">
      <c r="A941" s="21"/>
    </row>
    <row r="942" ht="13.5" customHeight="1" spans="1:1">
      <c r="A942" s="21"/>
    </row>
    <row r="943" ht="13.5" customHeight="1" spans="1:1">
      <c r="A943" s="21"/>
    </row>
    <row r="944" ht="13.5" customHeight="1" spans="1:1">
      <c r="A944" s="21"/>
    </row>
    <row r="945" ht="13.5" customHeight="1" spans="1:1">
      <c r="A945" s="21"/>
    </row>
    <row r="946" ht="13.5" customHeight="1" spans="1:1">
      <c r="A946" s="21"/>
    </row>
    <row r="947" ht="13.5" customHeight="1" spans="1:1">
      <c r="A947" s="21"/>
    </row>
    <row r="948" ht="13.5" customHeight="1" spans="1:1">
      <c r="A948" s="21"/>
    </row>
    <row r="949" ht="13.5" customHeight="1" spans="1:1">
      <c r="A949" s="21"/>
    </row>
    <row r="950" ht="13.5" customHeight="1" spans="1:1">
      <c r="A950" s="21"/>
    </row>
    <row r="951" ht="13.5" customHeight="1" spans="1:1">
      <c r="A951" s="21"/>
    </row>
    <row r="952" ht="13.5" customHeight="1" spans="1:1">
      <c r="A952" s="21"/>
    </row>
    <row r="953" ht="13.5" customHeight="1" spans="1:1">
      <c r="A953" s="21"/>
    </row>
    <row r="954" ht="13.5" customHeight="1" spans="1:1">
      <c r="A954" s="21"/>
    </row>
    <row r="955" ht="13.5" customHeight="1" spans="1:1">
      <c r="A955" s="21"/>
    </row>
    <row r="956" ht="13.5" customHeight="1" spans="1:1">
      <c r="A956" s="21"/>
    </row>
    <row r="957" ht="13.5" customHeight="1" spans="1:1">
      <c r="A957" s="21"/>
    </row>
    <row r="958" ht="13.5" customHeight="1" spans="1:1">
      <c r="A958" s="21"/>
    </row>
    <row r="959" ht="13.5" customHeight="1" spans="1:1">
      <c r="A959" s="21"/>
    </row>
    <row r="960" ht="13.5" customHeight="1" spans="1:1">
      <c r="A960" s="21"/>
    </row>
    <row r="961" ht="13.5" customHeight="1" spans="1:1">
      <c r="A961" s="21"/>
    </row>
    <row r="962" ht="13.5" customHeight="1" spans="1:1">
      <c r="A962" s="21"/>
    </row>
    <row r="963" ht="13.5" customHeight="1" spans="1:1">
      <c r="A963" s="21"/>
    </row>
    <row r="964" ht="13.5" customHeight="1" spans="1:1">
      <c r="A964" s="21"/>
    </row>
    <row r="965" ht="13.5" customHeight="1" spans="1:1">
      <c r="A965" s="21"/>
    </row>
    <row r="966" ht="13.5" customHeight="1" spans="1:1">
      <c r="A966" s="21"/>
    </row>
    <row r="967" ht="13.5" customHeight="1" spans="1:1">
      <c r="A967" s="21"/>
    </row>
    <row r="968" ht="13.5" customHeight="1" spans="1:1">
      <c r="A968" s="21"/>
    </row>
    <row r="969" ht="13.5" customHeight="1" spans="1:1">
      <c r="A969" s="21"/>
    </row>
    <row r="970" ht="13.5" customHeight="1" spans="1:1">
      <c r="A970" s="21"/>
    </row>
    <row r="971" ht="13.5" customHeight="1" spans="1:1">
      <c r="A971" s="21"/>
    </row>
    <row r="972" ht="13.5" customHeight="1" spans="1:1">
      <c r="A972" s="21"/>
    </row>
    <row r="973" ht="13.5" customHeight="1" spans="1:1">
      <c r="A973" s="21"/>
    </row>
    <row r="974" ht="13.5" customHeight="1" spans="1:1">
      <c r="A974" s="21"/>
    </row>
    <row r="975" ht="13.5" customHeight="1" spans="1:1">
      <c r="A975" s="21"/>
    </row>
    <row r="976" ht="13.5" customHeight="1" spans="1:1">
      <c r="A976" s="21"/>
    </row>
    <row r="977" ht="13.5" customHeight="1" spans="1:1">
      <c r="A977" s="21"/>
    </row>
    <row r="978" ht="13.5" customHeight="1" spans="1:1">
      <c r="A978" s="21"/>
    </row>
    <row r="979" ht="13.5" customHeight="1" spans="1:1">
      <c r="A979" s="21"/>
    </row>
    <row r="980" ht="13.5" customHeight="1" spans="1:1">
      <c r="A980" s="21"/>
    </row>
    <row r="981" ht="13.5" customHeight="1" spans="1:1">
      <c r="A981" s="21"/>
    </row>
    <row r="982" ht="13.5" customHeight="1" spans="1:1">
      <c r="A982" s="21"/>
    </row>
    <row r="983" ht="13.5" customHeight="1" spans="1:1">
      <c r="A983" s="21"/>
    </row>
    <row r="984" ht="13.5" customHeight="1" spans="1:1">
      <c r="A984" s="21"/>
    </row>
    <row r="985" ht="13.5" customHeight="1" spans="1:1">
      <c r="A985" s="21"/>
    </row>
    <row r="986" ht="13.5" customHeight="1" spans="1:1">
      <c r="A986" s="21"/>
    </row>
    <row r="987" ht="13.5" customHeight="1" spans="1:1">
      <c r="A987" s="21"/>
    </row>
    <row r="988" ht="13.5" customHeight="1" spans="1:1">
      <c r="A988" s="21"/>
    </row>
    <row r="989" ht="13.5" customHeight="1" spans="1:1">
      <c r="A989" s="21"/>
    </row>
    <row r="990" ht="13.5" customHeight="1" spans="1:1">
      <c r="A990" s="21"/>
    </row>
    <row r="991" ht="13.5" customHeight="1" spans="1:1">
      <c r="A991" s="21"/>
    </row>
    <row r="992" ht="13.5" customHeight="1" spans="1:1">
      <c r="A992" s="21"/>
    </row>
    <row r="993" ht="13.5" customHeight="1" spans="1:1">
      <c r="A993" s="21"/>
    </row>
    <row r="994" ht="13.5" customHeight="1" spans="1:1">
      <c r="A994" s="21"/>
    </row>
    <row r="995" ht="13.5" customHeight="1" spans="1:1">
      <c r="A995" s="21"/>
    </row>
    <row r="996" ht="13.5" customHeight="1" spans="1:1">
      <c r="A996" s="21"/>
    </row>
    <row r="997" ht="13.5" customHeight="1" spans="1:1">
      <c r="A997" s="21"/>
    </row>
    <row r="998" ht="13.5" customHeight="1" spans="1:1">
      <c r="A998" s="21"/>
    </row>
    <row r="999" ht="13.5" customHeight="1" spans="1:1">
      <c r="A999" s="21"/>
    </row>
    <row r="1000" ht="13.5" customHeight="1" spans="1:1">
      <c r="A1000" s="21"/>
    </row>
  </sheetData>
  <pageMargins left="0.7" right="0.7" top="0.75" bottom="0.75" header="0" footer="0"/>
  <pageSetup paperSize="1" orientation="landscape"/>
  <headerFooter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00"/>
  <sheetViews>
    <sheetView workbookViewId="0">
      <selection activeCell="A1" sqref="A1"/>
    </sheetView>
  </sheetViews>
  <sheetFormatPr defaultColWidth="14.4285714285714" defaultRowHeight="15" customHeight="1" outlineLevelCol="7"/>
  <cols>
    <col min="1" max="1" width="11.2857142857143" customWidth="1"/>
    <col min="2" max="2" width="16.2857142857143" customWidth="1"/>
    <col min="3" max="3" width="36.4285714285714" customWidth="1"/>
    <col min="4" max="4" width="11.2857142857143" customWidth="1"/>
    <col min="5" max="6" width="9.14285714285714" customWidth="1"/>
    <col min="7" max="7" width="13.2857142857143" customWidth="1"/>
    <col min="8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42705</v>
      </c>
      <c r="B2" s="3" t="s">
        <v>44</v>
      </c>
      <c r="C2" s="3" t="s">
        <v>239</v>
      </c>
      <c r="D2" s="4">
        <v>800</v>
      </c>
    </row>
    <row r="3" ht="13.5" customHeight="1" spans="1:4">
      <c r="A3" s="2">
        <v>42705</v>
      </c>
      <c r="B3" s="3" t="s">
        <v>44</v>
      </c>
      <c r="C3" s="3" t="s">
        <v>669</v>
      </c>
      <c r="D3" s="4">
        <v>60</v>
      </c>
    </row>
    <row r="4" ht="13.5" customHeight="1" spans="1:4">
      <c r="A4" s="2">
        <v>42709</v>
      </c>
      <c r="B4" s="3" t="s">
        <v>44</v>
      </c>
      <c r="C4" s="3" t="s">
        <v>576</v>
      </c>
      <c r="D4" s="4">
        <v>71.85</v>
      </c>
    </row>
    <row r="5" ht="13.5" customHeight="1" spans="1:4">
      <c r="A5" s="2">
        <v>42734</v>
      </c>
      <c r="B5" s="3" t="s">
        <v>44</v>
      </c>
      <c r="C5" s="3" t="s">
        <v>392</v>
      </c>
      <c r="D5" s="4">
        <v>50.5</v>
      </c>
    </row>
    <row r="6" ht="13.5" customHeight="1" spans="1:4">
      <c r="A6" s="2">
        <v>42716</v>
      </c>
      <c r="B6" s="3" t="s">
        <v>44</v>
      </c>
      <c r="C6" s="3" t="s">
        <v>817</v>
      </c>
      <c r="D6" s="4">
        <v>300</v>
      </c>
    </row>
    <row r="7" ht="13.5" customHeight="1" spans="1:4">
      <c r="A7" s="2">
        <v>42733</v>
      </c>
      <c r="B7" s="3" t="s">
        <v>44</v>
      </c>
      <c r="C7" s="3" t="s">
        <v>818</v>
      </c>
      <c r="D7" s="4">
        <v>8.05</v>
      </c>
    </row>
    <row r="8" ht="13.5" customHeight="1" spans="1:7">
      <c r="A8" s="2">
        <v>42728</v>
      </c>
      <c r="B8" s="3" t="s">
        <v>44</v>
      </c>
      <c r="C8" s="3" t="s">
        <v>628</v>
      </c>
      <c r="D8" s="4">
        <v>33.43</v>
      </c>
      <c r="G8" s="3" t="s">
        <v>286</v>
      </c>
    </row>
    <row r="9" ht="13.5" customHeight="1" spans="1:8">
      <c r="A9" s="2">
        <v>42719</v>
      </c>
      <c r="B9" s="3" t="s">
        <v>44</v>
      </c>
      <c r="C9" s="3" t="s">
        <v>819</v>
      </c>
      <c r="D9" s="4">
        <v>18</v>
      </c>
      <c r="G9" s="3" t="s">
        <v>44</v>
      </c>
      <c r="H9" s="4">
        <f>SUM(D2:D9)</f>
        <v>1341.83</v>
      </c>
    </row>
    <row r="10" ht="13.5" customHeight="1" spans="1:8">
      <c r="A10" s="2">
        <v>42705</v>
      </c>
      <c r="B10" s="3" t="s">
        <v>11</v>
      </c>
      <c r="C10" s="3" t="s">
        <v>777</v>
      </c>
      <c r="D10" s="4">
        <v>180</v>
      </c>
      <c r="G10" s="3" t="s">
        <v>294</v>
      </c>
      <c r="H10" s="4">
        <f>SUM(0)</f>
        <v>0</v>
      </c>
    </row>
    <row r="11" ht="13.5" customHeight="1" spans="1:8">
      <c r="A11" s="2">
        <v>42711</v>
      </c>
      <c r="B11" s="3" t="s">
        <v>11</v>
      </c>
      <c r="C11" s="3" t="s">
        <v>800</v>
      </c>
      <c r="D11" s="4">
        <v>32.7</v>
      </c>
      <c r="G11" s="3" t="s">
        <v>11</v>
      </c>
      <c r="H11" s="4">
        <f>SUM(D10:D28)</f>
        <v>633.39</v>
      </c>
    </row>
    <row r="12" ht="13.5" customHeight="1" spans="1:8">
      <c r="A12" s="2">
        <v>42705</v>
      </c>
      <c r="B12" s="3" t="s">
        <v>11</v>
      </c>
      <c r="C12" s="3" t="s">
        <v>800</v>
      </c>
      <c r="D12" s="4">
        <v>8.7</v>
      </c>
      <c r="G12" s="3" t="s">
        <v>68</v>
      </c>
      <c r="H12" s="4">
        <f>SUM(D29:D41)</f>
        <v>699.7</v>
      </c>
    </row>
    <row r="13" ht="13.5" customHeight="1" spans="1:8">
      <c r="A13" s="2">
        <v>42706</v>
      </c>
      <c r="B13" s="3" t="s">
        <v>11</v>
      </c>
      <c r="C13" s="3" t="s">
        <v>118</v>
      </c>
      <c r="D13" s="4">
        <v>7.8</v>
      </c>
      <c r="G13" s="3" t="s">
        <v>197</v>
      </c>
      <c r="H13" s="4">
        <f>SUM(D42:D47)</f>
        <v>324.2</v>
      </c>
    </row>
    <row r="14" ht="13.5" customHeight="1" spans="1:8">
      <c r="A14" s="2">
        <v>42711</v>
      </c>
      <c r="B14" s="3" t="s">
        <v>11</v>
      </c>
      <c r="C14" s="3" t="s">
        <v>800</v>
      </c>
      <c r="D14" s="4">
        <v>66.7</v>
      </c>
      <c r="G14" s="3" t="s">
        <v>125</v>
      </c>
      <c r="H14" s="4">
        <f>SUM(D48:D52)</f>
        <v>811.3</v>
      </c>
    </row>
    <row r="15" ht="13.5" customHeight="1" spans="1:8">
      <c r="A15" s="2">
        <v>42714</v>
      </c>
      <c r="B15" s="3" t="s">
        <v>11</v>
      </c>
      <c r="C15" s="3" t="s">
        <v>820</v>
      </c>
      <c r="D15" s="4">
        <v>7</v>
      </c>
      <c r="G15" s="3" t="s">
        <v>644</v>
      </c>
      <c r="H15" s="4">
        <f>D53+D54</f>
        <v>1050</v>
      </c>
    </row>
    <row r="16" ht="13.5" customHeight="1" spans="1:8">
      <c r="A16" s="2">
        <v>42705</v>
      </c>
      <c r="B16" s="3" t="s">
        <v>11</v>
      </c>
      <c r="C16" s="3" t="s">
        <v>821</v>
      </c>
      <c r="D16" s="4">
        <v>25.4</v>
      </c>
      <c r="G16" s="3" t="s">
        <v>646</v>
      </c>
      <c r="H16" s="4">
        <f>SUM(D55)</f>
        <v>450</v>
      </c>
    </row>
    <row r="17" ht="13.5" customHeight="1" spans="1:8">
      <c r="A17" s="2">
        <v>42706</v>
      </c>
      <c r="B17" s="3" t="s">
        <v>11</v>
      </c>
      <c r="C17" s="3" t="s">
        <v>822</v>
      </c>
      <c r="D17" s="4">
        <v>16.4</v>
      </c>
      <c r="G17" s="3" t="s">
        <v>163</v>
      </c>
      <c r="H17" s="4">
        <f>SUM(D56)</f>
        <v>45</v>
      </c>
    </row>
    <row r="18" ht="13.5" customHeight="1" spans="1:8">
      <c r="A18" s="2">
        <v>42708</v>
      </c>
      <c r="B18" s="3" t="s">
        <v>11</v>
      </c>
      <c r="C18" s="3" t="s">
        <v>802</v>
      </c>
      <c r="D18" s="4">
        <v>20</v>
      </c>
      <c r="G18" s="3" t="s">
        <v>134</v>
      </c>
      <c r="H18" s="4">
        <f>SUM(D57:D59)</f>
        <v>200.95</v>
      </c>
    </row>
    <row r="19" ht="13.5" customHeight="1" spans="1:8">
      <c r="A19" s="2">
        <v>42726</v>
      </c>
      <c r="B19" s="3" t="s">
        <v>11</v>
      </c>
      <c r="C19" s="3" t="s">
        <v>823</v>
      </c>
      <c r="D19" s="4">
        <v>15.6</v>
      </c>
      <c r="G19" s="3" t="s">
        <v>34</v>
      </c>
      <c r="H19" s="4">
        <f>SUM(D60:D61)</f>
        <v>47.1</v>
      </c>
    </row>
    <row r="20" ht="13.5" customHeight="1" spans="1:8">
      <c r="A20" s="2">
        <v>42721</v>
      </c>
      <c r="B20" s="3" t="s">
        <v>11</v>
      </c>
      <c r="C20" s="3" t="s">
        <v>727</v>
      </c>
      <c r="D20" s="4">
        <v>50</v>
      </c>
      <c r="G20" s="3" t="s">
        <v>36</v>
      </c>
      <c r="H20" s="4">
        <f>SUM(D62:D71)</f>
        <v>2260.5</v>
      </c>
    </row>
    <row r="21" ht="13.5" customHeight="1" spans="1:8">
      <c r="A21" s="2">
        <v>42722</v>
      </c>
      <c r="B21" s="3" t="s">
        <v>11</v>
      </c>
      <c r="C21" s="3" t="s">
        <v>727</v>
      </c>
      <c r="D21" s="4">
        <v>50</v>
      </c>
      <c r="G21" s="3" t="s">
        <v>39</v>
      </c>
      <c r="H21" s="4">
        <f>SUM(D72:D79)</f>
        <v>850.98</v>
      </c>
    </row>
    <row r="22" ht="13.5" customHeight="1" spans="1:8">
      <c r="A22" s="2">
        <v>42719</v>
      </c>
      <c r="B22" s="3" t="s">
        <v>11</v>
      </c>
      <c r="C22" s="3" t="s">
        <v>800</v>
      </c>
      <c r="D22" s="4">
        <v>29.5</v>
      </c>
      <c r="G22" s="3" t="s">
        <v>375</v>
      </c>
      <c r="H22" s="4">
        <f>SUM(D80:D83)</f>
        <v>338</v>
      </c>
    </row>
    <row r="23" ht="13.5" customHeight="1" spans="1:4">
      <c r="A23" s="2">
        <v>42726</v>
      </c>
      <c r="B23" s="3" t="s">
        <v>11</v>
      </c>
      <c r="C23" s="3" t="s">
        <v>824</v>
      </c>
      <c r="D23" s="4">
        <v>14</v>
      </c>
    </row>
    <row r="24" ht="13.5" customHeight="1" spans="1:4">
      <c r="A24" s="2">
        <v>42731</v>
      </c>
      <c r="B24" s="3" t="s">
        <v>11</v>
      </c>
      <c r="C24" s="3" t="s">
        <v>825</v>
      </c>
      <c r="D24" s="4">
        <v>36.15</v>
      </c>
    </row>
    <row r="25" ht="13.5" customHeight="1" spans="1:4">
      <c r="A25" s="2">
        <v>42733</v>
      </c>
      <c r="B25" s="3" t="s">
        <v>11</v>
      </c>
      <c r="C25" s="3" t="s">
        <v>800</v>
      </c>
      <c r="D25" s="4">
        <v>12.3</v>
      </c>
    </row>
    <row r="26" ht="13.5" customHeight="1" spans="1:4">
      <c r="A26" s="2">
        <v>42733</v>
      </c>
      <c r="B26" s="3" t="s">
        <v>11</v>
      </c>
      <c r="C26" s="3" t="s">
        <v>800</v>
      </c>
      <c r="D26" s="4">
        <v>18.8</v>
      </c>
    </row>
    <row r="27" ht="13.5" customHeight="1" spans="1:4">
      <c r="A27" s="2">
        <v>42731</v>
      </c>
      <c r="B27" s="3" t="s">
        <v>11</v>
      </c>
      <c r="C27" s="3" t="s">
        <v>800</v>
      </c>
      <c r="D27" s="4">
        <v>23.54</v>
      </c>
    </row>
    <row r="28" ht="13.5" customHeight="1" spans="1:4">
      <c r="A28" s="2">
        <v>42716</v>
      </c>
      <c r="B28" s="3" t="s">
        <v>11</v>
      </c>
      <c r="C28" s="3" t="s">
        <v>492</v>
      </c>
      <c r="D28" s="4">
        <v>18.8</v>
      </c>
    </row>
    <row r="29" ht="13.5" customHeight="1" spans="1:4">
      <c r="A29" s="2">
        <v>42714</v>
      </c>
      <c r="B29" s="3" t="s">
        <v>68</v>
      </c>
      <c r="C29" s="3" t="s">
        <v>20</v>
      </c>
      <c r="D29" s="4">
        <v>88</v>
      </c>
    </row>
    <row r="30" ht="13.5" customHeight="1" spans="1:4">
      <c r="A30" s="2">
        <v>42707</v>
      </c>
      <c r="B30" s="3" t="s">
        <v>68</v>
      </c>
      <c r="C30" s="3" t="s">
        <v>705</v>
      </c>
      <c r="D30" s="4">
        <v>72</v>
      </c>
    </row>
    <row r="31" ht="13.5" customHeight="1" spans="1:4">
      <c r="A31" s="2">
        <v>42707</v>
      </c>
      <c r="B31" s="3" t="s">
        <v>68</v>
      </c>
      <c r="C31" s="3" t="s">
        <v>20</v>
      </c>
      <c r="D31" s="4">
        <v>80.2</v>
      </c>
    </row>
    <row r="32" ht="13.5" customHeight="1" spans="1:4">
      <c r="A32" s="2">
        <v>42717</v>
      </c>
      <c r="B32" s="3" t="s">
        <v>68</v>
      </c>
      <c r="C32" s="3" t="s">
        <v>122</v>
      </c>
      <c r="D32" s="4">
        <v>34.5</v>
      </c>
    </row>
    <row r="33" ht="13.5" customHeight="1" spans="1:4">
      <c r="A33" s="2">
        <v>42722</v>
      </c>
      <c r="B33" s="3" t="s">
        <v>68</v>
      </c>
      <c r="C33" s="3" t="s">
        <v>122</v>
      </c>
      <c r="D33" s="4">
        <v>104.55</v>
      </c>
    </row>
    <row r="34" ht="13.5" customHeight="1" spans="1:4">
      <c r="A34" s="2">
        <v>42715</v>
      </c>
      <c r="B34" s="3" t="s">
        <v>68</v>
      </c>
      <c r="C34" s="3" t="s">
        <v>122</v>
      </c>
      <c r="D34" s="4">
        <v>3.65</v>
      </c>
    </row>
    <row r="35" ht="13.5" customHeight="1" spans="1:4">
      <c r="A35" s="2">
        <v>42718</v>
      </c>
      <c r="B35" s="3" t="s">
        <v>68</v>
      </c>
      <c r="C35" s="3" t="s">
        <v>826</v>
      </c>
      <c r="D35" s="4">
        <v>16.4</v>
      </c>
    </row>
    <row r="36" ht="13.5" customHeight="1" spans="1:4">
      <c r="A36" s="2">
        <v>42718</v>
      </c>
      <c r="B36" s="3" t="s">
        <v>68</v>
      </c>
      <c r="C36" s="3" t="s">
        <v>218</v>
      </c>
      <c r="D36" s="4">
        <v>66.4</v>
      </c>
    </row>
    <row r="37" ht="13.5" customHeight="1" spans="1:4">
      <c r="A37" s="2">
        <v>42734</v>
      </c>
      <c r="B37" s="3" t="s">
        <v>68</v>
      </c>
      <c r="C37" s="3" t="s">
        <v>20</v>
      </c>
      <c r="D37" s="4">
        <v>116</v>
      </c>
    </row>
    <row r="38" ht="13.5" customHeight="1" spans="1:4">
      <c r="A38" s="2">
        <v>42723</v>
      </c>
      <c r="B38" s="3" t="s">
        <v>68</v>
      </c>
      <c r="C38" s="3" t="s">
        <v>20</v>
      </c>
      <c r="D38" s="4">
        <v>64.45</v>
      </c>
    </row>
    <row r="39" ht="13.5" customHeight="1" spans="1:4">
      <c r="A39" s="2">
        <v>42724</v>
      </c>
      <c r="B39" s="3" t="s">
        <v>68</v>
      </c>
      <c r="C39" s="3" t="s">
        <v>20</v>
      </c>
      <c r="D39" s="4">
        <v>27.5</v>
      </c>
    </row>
    <row r="40" ht="13.5" customHeight="1" spans="1:4">
      <c r="A40" s="2">
        <v>42723</v>
      </c>
      <c r="B40" s="3" t="s">
        <v>68</v>
      </c>
      <c r="C40" s="3" t="s">
        <v>23</v>
      </c>
      <c r="D40" s="4">
        <v>16.35</v>
      </c>
    </row>
    <row r="41" ht="13.5" customHeight="1" spans="1:4">
      <c r="A41" s="2">
        <v>42715</v>
      </c>
      <c r="B41" s="3" t="s">
        <v>68</v>
      </c>
      <c r="C41" s="3" t="s">
        <v>805</v>
      </c>
      <c r="D41" s="4">
        <v>9.7</v>
      </c>
    </row>
    <row r="42" ht="13.5" customHeight="1" spans="1:4">
      <c r="A42" s="2">
        <v>42706</v>
      </c>
      <c r="B42" s="3" t="s">
        <v>197</v>
      </c>
      <c r="C42" s="3" t="s">
        <v>827</v>
      </c>
      <c r="D42" s="4">
        <v>104.15</v>
      </c>
    </row>
    <row r="43" ht="13.5" customHeight="1" spans="1:4">
      <c r="A43" s="2">
        <v>42705</v>
      </c>
      <c r="B43" s="3" t="s">
        <v>197</v>
      </c>
      <c r="C43" s="3" t="s">
        <v>394</v>
      </c>
      <c r="D43" s="4">
        <v>11.45</v>
      </c>
    </row>
    <row r="44" ht="13.5" customHeight="1" spans="1:4">
      <c r="A44" s="2">
        <v>42709</v>
      </c>
      <c r="B44" s="3" t="s">
        <v>197</v>
      </c>
      <c r="C44" s="3" t="s">
        <v>730</v>
      </c>
      <c r="D44" s="4">
        <v>67.7</v>
      </c>
    </row>
    <row r="45" ht="13.5" customHeight="1" spans="1:4">
      <c r="A45" s="2">
        <v>42718</v>
      </c>
      <c r="B45" s="3" t="s">
        <v>197</v>
      </c>
      <c r="C45" s="3" t="s">
        <v>730</v>
      </c>
      <c r="D45" s="4">
        <v>47</v>
      </c>
    </row>
    <row r="46" ht="13.5" customHeight="1" spans="1:4">
      <c r="A46" s="2">
        <v>42718</v>
      </c>
      <c r="B46" s="3" t="s">
        <v>197</v>
      </c>
      <c r="C46" s="3" t="s">
        <v>105</v>
      </c>
      <c r="D46" s="4">
        <v>53.6</v>
      </c>
    </row>
    <row r="47" ht="13.5" customHeight="1" spans="1:4">
      <c r="A47" s="2">
        <v>42733</v>
      </c>
      <c r="B47" s="3" t="s">
        <v>197</v>
      </c>
      <c r="C47" s="3" t="s">
        <v>828</v>
      </c>
      <c r="D47" s="4">
        <v>40.3</v>
      </c>
    </row>
    <row r="48" ht="13.5" customHeight="1" spans="1:4">
      <c r="A48" s="2">
        <v>42705</v>
      </c>
      <c r="B48" s="3" t="s">
        <v>125</v>
      </c>
      <c r="C48" s="3" t="s">
        <v>640</v>
      </c>
      <c r="D48" s="4">
        <v>60</v>
      </c>
    </row>
    <row r="49" ht="13.5" customHeight="1" spans="1:4">
      <c r="A49" s="2">
        <v>42705</v>
      </c>
      <c r="B49" s="3" t="s">
        <v>125</v>
      </c>
      <c r="C49" s="3" t="s">
        <v>641</v>
      </c>
      <c r="D49" s="4">
        <v>600</v>
      </c>
    </row>
    <row r="50" ht="13.5" customHeight="1" spans="1:4">
      <c r="A50" s="2">
        <v>42705</v>
      </c>
      <c r="B50" s="3" t="s">
        <v>125</v>
      </c>
      <c r="C50" s="3" t="s">
        <v>509</v>
      </c>
      <c r="D50" s="4">
        <v>55.5</v>
      </c>
    </row>
    <row r="51" ht="13.5" customHeight="1" spans="1:4">
      <c r="A51" s="2">
        <v>42709</v>
      </c>
      <c r="B51" s="3" t="s">
        <v>125</v>
      </c>
      <c r="C51" s="3" t="s">
        <v>200</v>
      </c>
      <c r="D51" s="4">
        <v>75.8</v>
      </c>
    </row>
    <row r="52" ht="13.5" customHeight="1" spans="1:4">
      <c r="A52" s="2">
        <v>42716</v>
      </c>
      <c r="B52" s="3" t="s">
        <v>125</v>
      </c>
      <c r="C52" s="3" t="s">
        <v>165</v>
      </c>
      <c r="D52" s="4">
        <v>20</v>
      </c>
    </row>
    <row r="53" ht="13.5" customHeight="1" spans="1:4">
      <c r="A53" s="2">
        <v>42705</v>
      </c>
      <c r="B53" s="3" t="s">
        <v>644</v>
      </c>
      <c r="C53" s="3" t="s">
        <v>645</v>
      </c>
      <c r="D53" s="4">
        <v>750</v>
      </c>
    </row>
    <row r="54" ht="13.5" customHeight="1" spans="1:4">
      <c r="A54" s="2">
        <v>42705</v>
      </c>
      <c r="B54" s="3" t="s">
        <v>644</v>
      </c>
      <c r="C54" s="3" t="s">
        <v>684</v>
      </c>
      <c r="D54" s="4">
        <v>300</v>
      </c>
    </row>
    <row r="55" ht="13.5" customHeight="1" spans="1:4">
      <c r="A55" s="2">
        <v>42705</v>
      </c>
      <c r="B55" s="3" t="s">
        <v>646</v>
      </c>
      <c r="C55" s="3" t="s">
        <v>647</v>
      </c>
      <c r="D55" s="4">
        <v>450</v>
      </c>
    </row>
    <row r="56" ht="13.5" customHeight="1" spans="1:4">
      <c r="A56" s="2">
        <v>42730</v>
      </c>
      <c r="B56" s="3" t="s">
        <v>236</v>
      </c>
      <c r="C56" s="3" t="s">
        <v>791</v>
      </c>
      <c r="D56" s="4">
        <v>45</v>
      </c>
    </row>
    <row r="57" ht="13.5" customHeight="1" spans="1:4">
      <c r="A57" s="2">
        <v>42711</v>
      </c>
      <c r="B57" s="3" t="s">
        <v>204</v>
      </c>
      <c r="C57" s="3" t="s">
        <v>332</v>
      </c>
      <c r="D57" s="4">
        <v>41</v>
      </c>
    </row>
    <row r="58" ht="13.5" customHeight="1" spans="1:4">
      <c r="A58" s="2">
        <v>42706</v>
      </c>
      <c r="B58" s="3" t="s">
        <v>204</v>
      </c>
      <c r="C58" s="3" t="s">
        <v>378</v>
      </c>
      <c r="D58" s="4">
        <v>140.4</v>
      </c>
    </row>
    <row r="59" ht="13.5" customHeight="1" spans="1:4">
      <c r="A59" s="2">
        <v>42716</v>
      </c>
      <c r="B59" s="3" t="s">
        <v>204</v>
      </c>
      <c r="C59" s="5" t="s">
        <v>266</v>
      </c>
      <c r="D59" s="4">
        <v>19.55</v>
      </c>
    </row>
    <row r="60" ht="13.5" customHeight="1" spans="1:4">
      <c r="A60" s="2">
        <v>42714</v>
      </c>
      <c r="B60" s="3" t="s">
        <v>34</v>
      </c>
      <c r="C60" s="3" t="s">
        <v>81</v>
      </c>
      <c r="D60" s="4">
        <v>14.5</v>
      </c>
    </row>
    <row r="61" ht="13.5" customHeight="1" spans="1:4">
      <c r="A61" s="2">
        <v>42734</v>
      </c>
      <c r="B61" s="3" t="s">
        <v>34</v>
      </c>
      <c r="C61" s="3" t="s">
        <v>81</v>
      </c>
      <c r="D61" s="4">
        <v>32.6</v>
      </c>
    </row>
    <row r="62" ht="13.5" customHeight="1" spans="1:4">
      <c r="A62" s="2">
        <v>42675</v>
      </c>
      <c r="B62" s="3" t="s">
        <v>36</v>
      </c>
      <c r="C62" s="3" t="s">
        <v>37</v>
      </c>
      <c r="D62" s="4">
        <v>600</v>
      </c>
    </row>
    <row r="63" ht="13.5" customHeight="1" spans="1:4">
      <c r="A63" s="2">
        <v>42675</v>
      </c>
      <c r="B63" s="3" t="s">
        <v>36</v>
      </c>
      <c r="C63" s="3" t="s">
        <v>38</v>
      </c>
      <c r="D63" s="4">
        <v>400</v>
      </c>
    </row>
    <row r="64" ht="13.5" customHeight="1" spans="1:4">
      <c r="A64" s="2">
        <v>42714</v>
      </c>
      <c r="B64" s="3" t="s">
        <v>36</v>
      </c>
      <c r="C64" s="3" t="s">
        <v>829</v>
      </c>
      <c r="D64" s="4">
        <v>35</v>
      </c>
    </row>
    <row r="65" ht="13.5" customHeight="1" spans="1:4">
      <c r="A65" s="2">
        <v>42735</v>
      </c>
      <c r="B65" s="3" t="s">
        <v>36</v>
      </c>
      <c r="C65" s="3" t="s">
        <v>573</v>
      </c>
      <c r="D65" s="4">
        <v>250</v>
      </c>
    </row>
    <row r="66" ht="13.5" customHeight="1" spans="1:4">
      <c r="A66" s="2">
        <v>42726</v>
      </c>
      <c r="B66" s="3" t="s">
        <v>36</v>
      </c>
      <c r="C66" s="3" t="s">
        <v>830</v>
      </c>
      <c r="D66" s="4">
        <v>60</v>
      </c>
    </row>
    <row r="67" ht="13.5" customHeight="1" spans="1:4">
      <c r="A67" s="2">
        <v>42718</v>
      </c>
      <c r="B67" s="3" t="s">
        <v>36</v>
      </c>
      <c r="C67" s="3" t="s">
        <v>831</v>
      </c>
      <c r="D67" s="4">
        <v>9.8</v>
      </c>
    </row>
    <row r="68" ht="13.5" customHeight="1" spans="1:4">
      <c r="A68" s="2">
        <v>42723</v>
      </c>
      <c r="B68" s="3" t="s">
        <v>36</v>
      </c>
      <c r="C68" s="3" t="s">
        <v>831</v>
      </c>
      <c r="D68" s="4">
        <v>85.7</v>
      </c>
    </row>
    <row r="69" ht="13.5" customHeight="1" spans="1:4">
      <c r="A69" s="2">
        <v>42729</v>
      </c>
      <c r="B69" s="3" t="s">
        <v>36</v>
      </c>
      <c r="C69" s="3" t="s">
        <v>832</v>
      </c>
      <c r="D69" s="4">
        <v>100</v>
      </c>
    </row>
    <row r="70" ht="13.5" customHeight="1" spans="1:4">
      <c r="A70" s="2">
        <v>42722</v>
      </c>
      <c r="B70" s="3" t="s">
        <v>36</v>
      </c>
      <c r="C70" s="3" t="s">
        <v>833</v>
      </c>
      <c r="D70" s="4">
        <v>600</v>
      </c>
    </row>
    <row r="71" ht="13.5" customHeight="1" spans="1:4">
      <c r="A71" s="2">
        <v>42722</v>
      </c>
      <c r="B71" s="3" t="s">
        <v>36</v>
      </c>
      <c r="C71" s="3" t="s">
        <v>834</v>
      </c>
      <c r="D71" s="4">
        <v>120</v>
      </c>
    </row>
    <row r="72" ht="13.5" customHeight="1" spans="1:4">
      <c r="A72" s="2">
        <v>42705</v>
      </c>
      <c r="B72" s="3" t="s">
        <v>39</v>
      </c>
      <c r="C72" s="3" t="s">
        <v>42</v>
      </c>
      <c r="D72" s="4">
        <v>110</v>
      </c>
    </row>
    <row r="73" ht="13.5" customHeight="1" spans="1:4">
      <c r="A73" s="2">
        <v>42710</v>
      </c>
      <c r="B73" s="3" t="s">
        <v>39</v>
      </c>
      <c r="C73" s="3" t="s">
        <v>83</v>
      </c>
      <c r="D73" s="4">
        <v>65.7</v>
      </c>
    </row>
    <row r="74" ht="13.5" customHeight="1" spans="1:4">
      <c r="A74" s="2">
        <v>42709</v>
      </c>
      <c r="B74" s="3" t="s">
        <v>39</v>
      </c>
      <c r="C74" s="3" t="s">
        <v>172</v>
      </c>
      <c r="D74" s="4">
        <v>468</v>
      </c>
    </row>
    <row r="75" ht="13.5" customHeight="1" spans="1:4">
      <c r="A75" s="2">
        <v>42718</v>
      </c>
      <c r="B75" s="3" t="s">
        <v>39</v>
      </c>
      <c r="C75" s="3" t="s">
        <v>83</v>
      </c>
      <c r="D75" s="4">
        <v>68</v>
      </c>
    </row>
    <row r="76" ht="13.5" customHeight="1" spans="1:4">
      <c r="A76" s="2">
        <v>42729</v>
      </c>
      <c r="B76" s="3" t="s">
        <v>39</v>
      </c>
      <c r="C76" s="3" t="s">
        <v>83</v>
      </c>
      <c r="D76" s="4">
        <v>67.13</v>
      </c>
    </row>
    <row r="77" ht="13.5" customHeight="1" spans="1:4">
      <c r="A77" s="2">
        <v>42733</v>
      </c>
      <c r="B77" s="3" t="s">
        <v>39</v>
      </c>
      <c r="C77" s="3" t="s">
        <v>391</v>
      </c>
      <c r="D77" s="4">
        <v>50</v>
      </c>
    </row>
    <row r="78" ht="13.5" customHeight="1" spans="1:4">
      <c r="A78" s="2">
        <v>42726</v>
      </c>
      <c r="B78" s="3" t="s">
        <v>39</v>
      </c>
      <c r="C78" s="3" t="s">
        <v>306</v>
      </c>
      <c r="D78" s="4">
        <v>7.4</v>
      </c>
    </row>
    <row r="79" ht="13.5" customHeight="1" spans="1:4">
      <c r="A79" s="2">
        <v>42723</v>
      </c>
      <c r="B79" s="3" t="s">
        <v>39</v>
      </c>
      <c r="C79" s="3" t="s">
        <v>306</v>
      </c>
      <c r="D79" s="4">
        <v>14.75</v>
      </c>
    </row>
    <row r="80" ht="13.5" customHeight="1" spans="1:4">
      <c r="A80" s="2">
        <v>42733</v>
      </c>
      <c r="B80" s="3" t="s">
        <v>375</v>
      </c>
      <c r="C80" s="3" t="s">
        <v>547</v>
      </c>
      <c r="D80" s="4">
        <v>200</v>
      </c>
    </row>
    <row r="81" ht="13.5" customHeight="1" spans="1:4">
      <c r="A81" s="2">
        <v>42733</v>
      </c>
      <c r="B81" s="3" t="s">
        <v>375</v>
      </c>
      <c r="C81" s="3" t="s">
        <v>548</v>
      </c>
      <c r="D81" s="4">
        <v>44</v>
      </c>
    </row>
    <row r="82" ht="13.5" customHeight="1" spans="1:4">
      <c r="A82" s="2">
        <v>42733</v>
      </c>
      <c r="B82" s="3" t="s">
        <v>375</v>
      </c>
      <c r="C82" s="3" t="s">
        <v>549</v>
      </c>
      <c r="D82" s="4">
        <v>44</v>
      </c>
    </row>
    <row r="83" ht="13.5" customHeight="1" spans="1:4">
      <c r="A83" s="2">
        <v>42733</v>
      </c>
      <c r="B83" s="3" t="s">
        <v>375</v>
      </c>
      <c r="C83" s="3" t="s">
        <v>550</v>
      </c>
      <c r="D83" s="4">
        <v>50</v>
      </c>
    </row>
    <row r="84" ht="13.5" customHeight="1" spans="1:4">
      <c r="A84" s="2"/>
      <c r="D84" s="4"/>
    </row>
    <row r="85" ht="13.5" customHeight="1" spans="1:4">
      <c r="A85" s="2"/>
      <c r="D85" s="4"/>
    </row>
    <row r="86" ht="13.5" customHeight="1" spans="1:4">
      <c r="A86" s="2"/>
      <c r="D86" s="4"/>
    </row>
    <row r="87" ht="13.5" customHeight="1" spans="1:4">
      <c r="A87" s="2"/>
      <c r="D87" s="4"/>
    </row>
    <row r="88" ht="13.5" customHeight="1" spans="1:4">
      <c r="A88" s="2"/>
      <c r="D88" s="4"/>
    </row>
    <row r="89" ht="13.5" customHeight="1" spans="1:4">
      <c r="A89" s="2"/>
      <c r="D89" s="4"/>
    </row>
    <row r="90" ht="13.5" customHeight="1" spans="1:4">
      <c r="A90" s="2"/>
      <c r="D90" s="4"/>
    </row>
    <row r="91" ht="13.5" customHeight="1" spans="1:4">
      <c r="A91" s="2"/>
      <c r="D91" s="4"/>
    </row>
    <row r="92" ht="13.5" customHeight="1" spans="1:4">
      <c r="A92" s="2"/>
      <c r="D92" s="4"/>
    </row>
    <row r="93" ht="13.5" customHeight="1" spans="1:4">
      <c r="A93" s="21"/>
      <c r="D93" s="4">
        <f>SUM(D2:D91)</f>
        <v>9052.95</v>
      </c>
    </row>
    <row r="94" ht="13.5" customHeight="1" spans="1:1">
      <c r="A94" s="21"/>
    </row>
    <row r="95" ht="13.5" customHeight="1" spans="1:1">
      <c r="A95" s="21"/>
    </row>
    <row r="96" ht="13.5" customHeight="1" spans="1:1">
      <c r="A96" s="21"/>
    </row>
    <row r="97" ht="13.5" customHeight="1" spans="1:1">
      <c r="A97" s="21"/>
    </row>
    <row r="98" ht="13.5" customHeight="1" spans="1:1">
      <c r="A98" s="21"/>
    </row>
    <row r="99" ht="13.5" customHeight="1" spans="1:1">
      <c r="A99" s="21"/>
    </row>
    <row r="100" ht="13.5" customHeight="1" spans="1:1">
      <c r="A100" s="21"/>
    </row>
    <row r="101" ht="13.5" customHeight="1" spans="1:1">
      <c r="A101" s="21"/>
    </row>
    <row r="102" ht="13.5" customHeight="1" spans="1:1">
      <c r="A102" s="21"/>
    </row>
    <row r="103" ht="13.5" customHeight="1" spans="1:1">
      <c r="A103" s="21"/>
    </row>
    <row r="104" ht="13.5" customHeight="1" spans="1:1">
      <c r="A104" s="21"/>
    </row>
    <row r="105" ht="13.5" customHeight="1" spans="1:1">
      <c r="A105" s="21"/>
    </row>
    <row r="106" ht="13.5" customHeight="1" spans="1:1">
      <c r="A106" s="21"/>
    </row>
    <row r="107" ht="13.5" customHeight="1" spans="1:1">
      <c r="A107" s="21"/>
    </row>
    <row r="108" ht="13.5" customHeight="1" spans="1:1">
      <c r="A108" s="21"/>
    </row>
    <row r="109" ht="13.5" customHeight="1" spans="1:1">
      <c r="A109" s="21"/>
    </row>
    <row r="110" ht="13.5" customHeight="1" spans="1:1">
      <c r="A110" s="21"/>
    </row>
    <row r="111" ht="13.5" customHeight="1" spans="1:1">
      <c r="A111" s="21"/>
    </row>
    <row r="112" ht="13.5" customHeight="1" spans="1:1">
      <c r="A112" s="21"/>
    </row>
    <row r="113" ht="13.5" customHeight="1" spans="1:1">
      <c r="A113" s="21"/>
    </row>
    <row r="114" ht="13.5" customHeight="1" spans="1:1">
      <c r="A114" s="21"/>
    </row>
    <row r="115" ht="13.5" customHeight="1" spans="1:1">
      <c r="A115" s="21"/>
    </row>
    <row r="116" ht="13.5" customHeight="1" spans="1:1">
      <c r="A116" s="21"/>
    </row>
    <row r="117" ht="13.5" customHeight="1" spans="1:1">
      <c r="A117" s="21"/>
    </row>
    <row r="118" ht="13.5" customHeight="1" spans="1:1">
      <c r="A118" s="21"/>
    </row>
    <row r="119" ht="13.5" customHeight="1" spans="1:1">
      <c r="A119" s="21"/>
    </row>
    <row r="120" ht="13.5" customHeight="1" spans="1:1">
      <c r="A120" s="21"/>
    </row>
    <row r="121" ht="13.5" customHeight="1" spans="1:1">
      <c r="A121" s="21"/>
    </row>
    <row r="122" ht="13.5" customHeight="1" spans="1:1">
      <c r="A122" s="21"/>
    </row>
    <row r="123" ht="13.5" customHeight="1" spans="1:1">
      <c r="A123" s="21"/>
    </row>
    <row r="124" ht="13.5" customHeight="1" spans="1:1">
      <c r="A124" s="21"/>
    </row>
    <row r="125" ht="13.5" customHeight="1" spans="1:1">
      <c r="A125" s="21"/>
    </row>
    <row r="126" ht="13.5" customHeight="1" spans="1:1">
      <c r="A126" s="21"/>
    </row>
    <row r="127" ht="13.5" customHeight="1" spans="1:1">
      <c r="A127" s="21"/>
    </row>
    <row r="128" ht="13.5" customHeight="1" spans="1:1">
      <c r="A128" s="21"/>
    </row>
    <row r="129" ht="13.5" customHeight="1" spans="1:1">
      <c r="A129" s="21"/>
    </row>
    <row r="130" ht="13.5" customHeight="1" spans="1:1">
      <c r="A130" s="21"/>
    </row>
    <row r="131" ht="13.5" customHeight="1" spans="1:1">
      <c r="A131" s="21"/>
    </row>
    <row r="132" ht="13.5" customHeight="1" spans="1:1">
      <c r="A132" s="21"/>
    </row>
    <row r="133" ht="13.5" customHeight="1" spans="1:1">
      <c r="A133" s="21"/>
    </row>
    <row r="134" ht="13.5" customHeight="1" spans="1:1">
      <c r="A134" s="21"/>
    </row>
    <row r="135" ht="13.5" customHeight="1" spans="1:1">
      <c r="A135" s="21"/>
    </row>
    <row r="136" ht="13.5" customHeight="1" spans="1:1">
      <c r="A136" s="21"/>
    </row>
    <row r="137" ht="13.5" customHeight="1" spans="1:1">
      <c r="A137" s="21"/>
    </row>
    <row r="138" ht="13.5" customHeight="1" spans="1:1">
      <c r="A138" s="21"/>
    </row>
    <row r="139" ht="13.5" customHeight="1" spans="1:1">
      <c r="A139" s="21"/>
    </row>
    <row r="140" ht="13.5" customHeight="1" spans="1:1">
      <c r="A140" s="21"/>
    </row>
    <row r="141" ht="13.5" customHeight="1" spans="1:1">
      <c r="A141" s="21"/>
    </row>
    <row r="142" ht="13.5" customHeight="1" spans="1:1">
      <c r="A142" s="21"/>
    </row>
    <row r="143" ht="13.5" customHeight="1" spans="1:1">
      <c r="A143" s="21"/>
    </row>
    <row r="144" ht="13.5" customHeight="1" spans="1:1">
      <c r="A144" s="21"/>
    </row>
    <row r="145" ht="13.5" customHeight="1" spans="1:1">
      <c r="A145" s="21"/>
    </row>
    <row r="146" ht="13.5" customHeight="1" spans="1:1">
      <c r="A146" s="21"/>
    </row>
    <row r="147" ht="13.5" customHeight="1" spans="1:1">
      <c r="A147" s="21"/>
    </row>
    <row r="148" ht="13.5" customHeight="1" spans="1:1">
      <c r="A148" s="21"/>
    </row>
    <row r="149" ht="13.5" customHeight="1" spans="1:1">
      <c r="A149" s="21"/>
    </row>
    <row r="150" ht="13.5" customHeight="1" spans="1:1">
      <c r="A150" s="21"/>
    </row>
    <row r="151" ht="13.5" customHeight="1" spans="1:1">
      <c r="A151" s="21"/>
    </row>
    <row r="152" ht="13.5" customHeight="1" spans="1:1">
      <c r="A152" s="21"/>
    </row>
    <row r="153" ht="13.5" customHeight="1" spans="1:1">
      <c r="A153" s="21"/>
    </row>
    <row r="154" ht="13.5" customHeight="1" spans="1:1">
      <c r="A154" s="21"/>
    </row>
    <row r="155" ht="13.5" customHeight="1" spans="1:1">
      <c r="A155" s="21"/>
    </row>
    <row r="156" ht="13.5" customHeight="1" spans="1:1">
      <c r="A156" s="21"/>
    </row>
    <row r="157" ht="13.5" customHeight="1" spans="1:1">
      <c r="A157" s="21"/>
    </row>
    <row r="158" ht="13.5" customHeight="1" spans="1:1">
      <c r="A158" s="21"/>
    </row>
    <row r="159" ht="13.5" customHeight="1" spans="1:1">
      <c r="A159" s="21"/>
    </row>
    <row r="160" ht="13.5" customHeight="1" spans="1:1">
      <c r="A160" s="21"/>
    </row>
    <row r="161" ht="13.5" customHeight="1" spans="1:1">
      <c r="A161" s="21"/>
    </row>
    <row r="162" ht="13.5" customHeight="1" spans="1:1">
      <c r="A162" s="21"/>
    </row>
    <row r="163" ht="13.5" customHeight="1" spans="1:1">
      <c r="A163" s="21"/>
    </row>
    <row r="164" ht="13.5" customHeight="1" spans="1:1">
      <c r="A164" s="21"/>
    </row>
    <row r="165" ht="13.5" customHeight="1" spans="1:1">
      <c r="A165" s="21"/>
    </row>
    <row r="166" ht="13.5" customHeight="1" spans="1:1">
      <c r="A166" s="21"/>
    </row>
    <row r="167" ht="13.5" customHeight="1" spans="1:1">
      <c r="A167" s="21"/>
    </row>
    <row r="168" ht="13.5" customHeight="1" spans="1:1">
      <c r="A168" s="21"/>
    </row>
    <row r="169" ht="13.5" customHeight="1" spans="1:1">
      <c r="A169" s="21"/>
    </row>
    <row r="170" ht="13.5" customHeight="1" spans="1:1">
      <c r="A170" s="21"/>
    </row>
    <row r="171" ht="13.5" customHeight="1" spans="1:1">
      <c r="A171" s="21"/>
    </row>
    <row r="172" ht="13.5" customHeight="1" spans="1:1">
      <c r="A172" s="21"/>
    </row>
    <row r="173" ht="13.5" customHeight="1" spans="1:1">
      <c r="A173" s="21"/>
    </row>
    <row r="174" ht="13.5" customHeight="1" spans="1:1">
      <c r="A174" s="21"/>
    </row>
    <row r="175" ht="13.5" customHeight="1" spans="1:1">
      <c r="A175" s="21"/>
    </row>
    <row r="176" ht="13.5" customHeight="1" spans="1:1">
      <c r="A176" s="21"/>
    </row>
    <row r="177" ht="13.5" customHeight="1" spans="1:1">
      <c r="A177" s="21"/>
    </row>
    <row r="178" ht="13.5" customHeight="1" spans="1:1">
      <c r="A178" s="21"/>
    </row>
    <row r="179" ht="13.5" customHeight="1" spans="1:1">
      <c r="A179" s="21"/>
    </row>
    <row r="180" ht="13.5" customHeight="1" spans="1:1">
      <c r="A180" s="21"/>
    </row>
    <row r="181" ht="13.5" customHeight="1" spans="1:1">
      <c r="A181" s="21"/>
    </row>
    <row r="182" ht="13.5" customHeight="1" spans="1:1">
      <c r="A182" s="21"/>
    </row>
    <row r="183" ht="13.5" customHeight="1" spans="1:1">
      <c r="A183" s="21"/>
    </row>
    <row r="184" ht="13.5" customHeight="1" spans="1:1">
      <c r="A184" s="21"/>
    </row>
    <row r="185" ht="13.5" customHeight="1" spans="1:1">
      <c r="A185" s="21"/>
    </row>
    <row r="186" ht="13.5" customHeight="1" spans="1:1">
      <c r="A186" s="21"/>
    </row>
    <row r="187" ht="13.5" customHeight="1" spans="1:1">
      <c r="A187" s="21"/>
    </row>
    <row r="188" ht="13.5" customHeight="1" spans="1:1">
      <c r="A188" s="21"/>
    </row>
    <row r="189" ht="13.5" customHeight="1" spans="1:1">
      <c r="A189" s="21"/>
    </row>
    <row r="190" ht="13.5" customHeight="1" spans="1:1">
      <c r="A190" s="21"/>
    </row>
    <row r="191" ht="13.5" customHeight="1" spans="1:1">
      <c r="A191" s="21"/>
    </row>
    <row r="192" ht="13.5" customHeight="1" spans="1:1">
      <c r="A192" s="21"/>
    </row>
    <row r="193" ht="13.5" customHeight="1" spans="1:1">
      <c r="A193" s="21"/>
    </row>
    <row r="194" ht="13.5" customHeight="1" spans="1:1">
      <c r="A194" s="21"/>
    </row>
    <row r="195" ht="13.5" customHeight="1" spans="1:1">
      <c r="A195" s="21"/>
    </row>
    <row r="196" ht="13.5" customHeight="1" spans="1:1">
      <c r="A196" s="21"/>
    </row>
    <row r="197" ht="13.5" customHeight="1" spans="1:1">
      <c r="A197" s="21"/>
    </row>
    <row r="198" ht="13.5" customHeight="1" spans="1:1">
      <c r="A198" s="21"/>
    </row>
    <row r="199" ht="13.5" customHeight="1" spans="1:1">
      <c r="A199" s="21"/>
    </row>
    <row r="200" ht="13.5" customHeight="1" spans="1:1">
      <c r="A200" s="21"/>
    </row>
    <row r="201" ht="13.5" customHeight="1" spans="1:1">
      <c r="A201" s="21"/>
    </row>
    <row r="202" ht="13.5" customHeight="1" spans="1:1">
      <c r="A202" s="21"/>
    </row>
    <row r="203" ht="13.5" customHeight="1" spans="1:1">
      <c r="A203" s="21"/>
    </row>
    <row r="204" ht="13.5" customHeight="1" spans="1:1">
      <c r="A204" s="21"/>
    </row>
    <row r="205" ht="13.5" customHeight="1" spans="1:1">
      <c r="A205" s="21"/>
    </row>
    <row r="206" ht="13.5" customHeight="1" spans="1:1">
      <c r="A206" s="21"/>
    </row>
    <row r="207" ht="13.5" customHeight="1" spans="1:1">
      <c r="A207" s="21"/>
    </row>
    <row r="208" ht="13.5" customHeight="1" spans="1:1">
      <c r="A208" s="21"/>
    </row>
    <row r="209" ht="13.5" customHeight="1" spans="1:1">
      <c r="A209" s="21"/>
    </row>
    <row r="210" ht="13.5" customHeight="1" spans="1:1">
      <c r="A210" s="21"/>
    </row>
    <row r="211" ht="13.5" customHeight="1" spans="1:1">
      <c r="A211" s="21"/>
    </row>
    <row r="212" ht="13.5" customHeight="1" spans="1:1">
      <c r="A212" s="21"/>
    </row>
    <row r="213" ht="13.5" customHeight="1" spans="1:1">
      <c r="A213" s="21"/>
    </row>
    <row r="214" ht="13.5" customHeight="1" spans="1:1">
      <c r="A214" s="21"/>
    </row>
    <row r="215" ht="13.5" customHeight="1" spans="1:1">
      <c r="A215" s="21"/>
    </row>
    <row r="216" ht="13.5" customHeight="1" spans="1:1">
      <c r="A216" s="21"/>
    </row>
    <row r="217" ht="13.5" customHeight="1" spans="1:1">
      <c r="A217" s="21"/>
    </row>
    <row r="218" ht="13.5" customHeight="1" spans="1:1">
      <c r="A218" s="21"/>
    </row>
    <row r="219" ht="13.5" customHeight="1" spans="1:1">
      <c r="A219" s="21"/>
    </row>
    <row r="220" ht="13.5" customHeight="1" spans="1:1">
      <c r="A220" s="21"/>
    </row>
    <row r="221" ht="13.5" customHeight="1" spans="1:1">
      <c r="A221" s="21"/>
    </row>
    <row r="222" ht="13.5" customHeight="1" spans="1:1">
      <c r="A222" s="21"/>
    </row>
    <row r="223" ht="13.5" customHeight="1" spans="1:1">
      <c r="A223" s="21"/>
    </row>
    <row r="224" ht="13.5" customHeight="1" spans="1:1">
      <c r="A224" s="21"/>
    </row>
    <row r="225" ht="13.5" customHeight="1" spans="1:1">
      <c r="A225" s="21"/>
    </row>
    <row r="226" ht="13.5" customHeight="1" spans="1:1">
      <c r="A226" s="21"/>
    </row>
    <row r="227" ht="13.5" customHeight="1" spans="1:1">
      <c r="A227" s="21"/>
    </row>
    <row r="228" ht="13.5" customHeight="1" spans="1:1">
      <c r="A228" s="21"/>
    </row>
    <row r="229" ht="13.5" customHeight="1" spans="1:1">
      <c r="A229" s="21"/>
    </row>
    <row r="230" ht="13.5" customHeight="1" spans="1:1">
      <c r="A230" s="21"/>
    </row>
    <row r="231" ht="13.5" customHeight="1" spans="1:1">
      <c r="A231" s="21"/>
    </row>
    <row r="232" ht="13.5" customHeight="1" spans="1:1">
      <c r="A232" s="21"/>
    </row>
    <row r="233" ht="13.5" customHeight="1" spans="1:1">
      <c r="A233" s="21"/>
    </row>
    <row r="234" ht="13.5" customHeight="1" spans="1:1">
      <c r="A234" s="21"/>
    </row>
    <row r="235" ht="13.5" customHeight="1" spans="1:1">
      <c r="A235" s="21"/>
    </row>
    <row r="236" ht="13.5" customHeight="1" spans="1:1">
      <c r="A236" s="21"/>
    </row>
    <row r="237" ht="13.5" customHeight="1" spans="1:1">
      <c r="A237" s="21"/>
    </row>
    <row r="238" ht="13.5" customHeight="1" spans="1:1">
      <c r="A238" s="21"/>
    </row>
    <row r="239" ht="13.5" customHeight="1" spans="1:1">
      <c r="A239" s="21"/>
    </row>
    <row r="240" ht="13.5" customHeight="1" spans="1:1">
      <c r="A240" s="21"/>
    </row>
    <row r="241" ht="13.5" customHeight="1" spans="1:1">
      <c r="A241" s="21"/>
    </row>
    <row r="242" ht="13.5" customHeight="1" spans="1:1">
      <c r="A242" s="21"/>
    </row>
    <row r="243" ht="13.5" customHeight="1" spans="1:1">
      <c r="A243" s="21"/>
    </row>
    <row r="244" ht="13.5" customHeight="1" spans="1:1">
      <c r="A244" s="21"/>
    </row>
    <row r="245" ht="13.5" customHeight="1" spans="1:1">
      <c r="A245" s="21"/>
    </row>
    <row r="246" ht="13.5" customHeight="1" spans="1:1">
      <c r="A246" s="21"/>
    </row>
    <row r="247" ht="13.5" customHeight="1" spans="1:1">
      <c r="A247" s="21"/>
    </row>
    <row r="248" ht="13.5" customHeight="1" spans="1:1">
      <c r="A248" s="21"/>
    </row>
    <row r="249" ht="13.5" customHeight="1" spans="1:1">
      <c r="A249" s="21"/>
    </row>
    <row r="250" ht="13.5" customHeight="1" spans="1:1">
      <c r="A250" s="21"/>
    </row>
    <row r="251" ht="13.5" customHeight="1" spans="1:1">
      <c r="A251" s="21"/>
    </row>
    <row r="252" ht="13.5" customHeight="1" spans="1:1">
      <c r="A252" s="21"/>
    </row>
    <row r="253" ht="13.5" customHeight="1" spans="1:1">
      <c r="A253" s="21"/>
    </row>
    <row r="254" ht="13.5" customHeight="1" spans="1:1">
      <c r="A254" s="21"/>
    </row>
    <row r="255" ht="13.5" customHeight="1" spans="1:1">
      <c r="A255" s="21"/>
    </row>
    <row r="256" ht="13.5" customHeight="1" spans="1:1">
      <c r="A256" s="21"/>
    </row>
    <row r="257" ht="13.5" customHeight="1" spans="1:1">
      <c r="A257" s="21"/>
    </row>
    <row r="258" ht="13.5" customHeight="1" spans="1:1">
      <c r="A258" s="21"/>
    </row>
    <row r="259" ht="13.5" customHeight="1" spans="1:1">
      <c r="A259" s="21"/>
    </row>
    <row r="260" ht="13.5" customHeight="1" spans="1:1">
      <c r="A260" s="21"/>
    </row>
    <row r="261" ht="13.5" customHeight="1" spans="1:1">
      <c r="A261" s="21"/>
    </row>
    <row r="262" ht="13.5" customHeight="1" spans="1:1">
      <c r="A262" s="21"/>
    </row>
    <row r="263" ht="13.5" customHeight="1" spans="1:1">
      <c r="A263" s="21"/>
    </row>
    <row r="264" ht="13.5" customHeight="1" spans="1:1">
      <c r="A264" s="21"/>
    </row>
    <row r="265" ht="13.5" customHeight="1" spans="1:1">
      <c r="A265" s="21"/>
    </row>
    <row r="266" ht="13.5" customHeight="1" spans="1:1">
      <c r="A266" s="21"/>
    </row>
    <row r="267" ht="13.5" customHeight="1" spans="1:1">
      <c r="A267" s="21"/>
    </row>
    <row r="268" ht="13.5" customHeight="1" spans="1:1">
      <c r="A268" s="21"/>
    </row>
    <row r="269" ht="13.5" customHeight="1" spans="1:1">
      <c r="A269" s="21"/>
    </row>
    <row r="270" ht="13.5" customHeight="1" spans="1:1">
      <c r="A270" s="21"/>
    </row>
    <row r="271" ht="13.5" customHeight="1" spans="1:1">
      <c r="A271" s="21"/>
    </row>
    <row r="272" ht="13.5" customHeight="1" spans="1:1">
      <c r="A272" s="21"/>
    </row>
    <row r="273" ht="13.5" customHeight="1" spans="1:1">
      <c r="A273" s="21"/>
    </row>
    <row r="274" ht="13.5" customHeight="1" spans="1:1">
      <c r="A274" s="21"/>
    </row>
    <row r="275" ht="13.5" customHeight="1" spans="1:1">
      <c r="A275" s="21"/>
    </row>
    <row r="276" ht="13.5" customHeight="1" spans="1:1">
      <c r="A276" s="21"/>
    </row>
    <row r="277" ht="13.5" customHeight="1" spans="1:1">
      <c r="A277" s="21"/>
    </row>
    <row r="278" ht="13.5" customHeight="1" spans="1:1">
      <c r="A278" s="21"/>
    </row>
    <row r="279" ht="13.5" customHeight="1" spans="1:1">
      <c r="A279" s="21"/>
    </row>
    <row r="280" ht="13.5" customHeight="1" spans="1:1">
      <c r="A280" s="21"/>
    </row>
    <row r="281" ht="13.5" customHeight="1" spans="1:1">
      <c r="A281" s="21"/>
    </row>
    <row r="282" ht="13.5" customHeight="1" spans="1:1">
      <c r="A282" s="21"/>
    </row>
    <row r="283" ht="13.5" customHeight="1" spans="1:1">
      <c r="A283" s="21"/>
    </row>
    <row r="284" ht="13.5" customHeight="1" spans="1:1">
      <c r="A284" s="21"/>
    </row>
    <row r="285" ht="13.5" customHeight="1" spans="1:1">
      <c r="A285" s="21"/>
    </row>
    <row r="286" ht="13.5" customHeight="1" spans="1:1">
      <c r="A286" s="21"/>
    </row>
    <row r="287" ht="13.5" customHeight="1" spans="1:1">
      <c r="A287" s="21"/>
    </row>
    <row r="288" ht="13.5" customHeight="1" spans="1:1">
      <c r="A288" s="21"/>
    </row>
    <row r="289" ht="13.5" customHeight="1" spans="1:1">
      <c r="A289" s="21"/>
    </row>
    <row r="290" ht="13.5" customHeight="1" spans="1:1">
      <c r="A290" s="21"/>
    </row>
    <row r="291" ht="13.5" customHeight="1" spans="1:1">
      <c r="A291" s="21"/>
    </row>
    <row r="292" ht="13.5" customHeight="1" spans="1:1">
      <c r="A292" s="21"/>
    </row>
    <row r="293" ht="13.5" customHeight="1" spans="1:1">
      <c r="A293" s="21"/>
    </row>
    <row r="294" ht="13.5" customHeight="1" spans="1:1">
      <c r="A294" s="21"/>
    </row>
    <row r="295" ht="13.5" customHeight="1" spans="1:1">
      <c r="A295" s="21"/>
    </row>
    <row r="296" ht="13.5" customHeight="1" spans="1:1">
      <c r="A296" s="21"/>
    </row>
    <row r="297" ht="13.5" customHeight="1" spans="1:1">
      <c r="A297" s="21"/>
    </row>
    <row r="298" ht="13.5" customHeight="1" spans="1:1">
      <c r="A298" s="21"/>
    </row>
    <row r="299" ht="13.5" customHeight="1" spans="1:1">
      <c r="A299" s="21"/>
    </row>
    <row r="300" ht="13.5" customHeight="1" spans="1:1">
      <c r="A300" s="21"/>
    </row>
    <row r="301" ht="13.5" customHeight="1" spans="1:1">
      <c r="A301" s="21"/>
    </row>
    <row r="302" ht="13.5" customHeight="1" spans="1:1">
      <c r="A302" s="21"/>
    </row>
    <row r="303" ht="13.5" customHeight="1" spans="1:1">
      <c r="A303" s="21"/>
    </row>
    <row r="304" ht="13.5" customHeight="1" spans="1:1">
      <c r="A304" s="21"/>
    </row>
    <row r="305" ht="13.5" customHeight="1" spans="1:1">
      <c r="A305" s="21"/>
    </row>
    <row r="306" ht="13.5" customHeight="1" spans="1:1">
      <c r="A306" s="21"/>
    </row>
    <row r="307" ht="13.5" customHeight="1" spans="1:1">
      <c r="A307" s="21"/>
    </row>
    <row r="308" ht="13.5" customHeight="1" spans="1:1">
      <c r="A308" s="21"/>
    </row>
    <row r="309" ht="13.5" customHeight="1" spans="1:1">
      <c r="A309" s="21"/>
    </row>
    <row r="310" ht="13.5" customHeight="1" spans="1:1">
      <c r="A310" s="21"/>
    </row>
    <row r="311" ht="13.5" customHeight="1" spans="1:1">
      <c r="A311" s="21"/>
    </row>
    <row r="312" ht="13.5" customHeight="1" spans="1:1">
      <c r="A312" s="21"/>
    </row>
    <row r="313" ht="13.5" customHeight="1" spans="1:1">
      <c r="A313" s="21"/>
    </row>
    <row r="314" ht="13.5" customHeight="1" spans="1:1">
      <c r="A314" s="21"/>
    </row>
    <row r="315" ht="13.5" customHeight="1" spans="1:1">
      <c r="A315" s="21"/>
    </row>
    <row r="316" ht="13.5" customHeight="1" spans="1:1">
      <c r="A316" s="21"/>
    </row>
    <row r="317" ht="13.5" customHeight="1" spans="1:1">
      <c r="A317" s="21"/>
    </row>
    <row r="318" ht="13.5" customHeight="1" spans="1:1">
      <c r="A318" s="21"/>
    </row>
    <row r="319" ht="13.5" customHeight="1" spans="1:1">
      <c r="A319" s="21"/>
    </row>
    <row r="320" ht="13.5" customHeight="1" spans="1:1">
      <c r="A320" s="21"/>
    </row>
    <row r="321" ht="13.5" customHeight="1" spans="1:1">
      <c r="A321" s="21"/>
    </row>
    <row r="322" ht="13.5" customHeight="1" spans="1:1">
      <c r="A322" s="21"/>
    </row>
    <row r="323" ht="13.5" customHeight="1" spans="1:1">
      <c r="A323" s="21"/>
    </row>
    <row r="324" ht="13.5" customHeight="1" spans="1:1">
      <c r="A324" s="21"/>
    </row>
    <row r="325" ht="13.5" customHeight="1" spans="1:1">
      <c r="A325" s="21"/>
    </row>
    <row r="326" ht="13.5" customHeight="1" spans="1:1">
      <c r="A326" s="21"/>
    </row>
    <row r="327" ht="13.5" customHeight="1" spans="1:1">
      <c r="A327" s="21"/>
    </row>
    <row r="328" ht="13.5" customHeight="1" spans="1:1">
      <c r="A328" s="21"/>
    </row>
    <row r="329" ht="13.5" customHeight="1" spans="1:1">
      <c r="A329" s="21"/>
    </row>
    <row r="330" ht="13.5" customHeight="1" spans="1:1">
      <c r="A330" s="21"/>
    </row>
    <row r="331" ht="13.5" customHeight="1" spans="1:1">
      <c r="A331" s="21"/>
    </row>
    <row r="332" ht="13.5" customHeight="1" spans="1:1">
      <c r="A332" s="21"/>
    </row>
    <row r="333" ht="13.5" customHeight="1" spans="1:1">
      <c r="A333" s="21"/>
    </row>
    <row r="334" ht="13.5" customHeight="1" spans="1:1">
      <c r="A334" s="21"/>
    </row>
    <row r="335" ht="13.5" customHeight="1" spans="1:1">
      <c r="A335" s="21"/>
    </row>
    <row r="336" ht="13.5" customHeight="1" spans="1:1">
      <c r="A336" s="21"/>
    </row>
    <row r="337" ht="13.5" customHeight="1" spans="1:1">
      <c r="A337" s="21"/>
    </row>
    <row r="338" ht="13.5" customHeight="1" spans="1:1">
      <c r="A338" s="21"/>
    </row>
    <row r="339" ht="13.5" customHeight="1" spans="1:1">
      <c r="A339" s="21"/>
    </row>
    <row r="340" ht="13.5" customHeight="1" spans="1:1">
      <c r="A340" s="21"/>
    </row>
    <row r="341" ht="13.5" customHeight="1" spans="1:1">
      <c r="A341" s="21"/>
    </row>
    <row r="342" ht="13.5" customHeight="1" spans="1:1">
      <c r="A342" s="21"/>
    </row>
    <row r="343" ht="13.5" customHeight="1" spans="1:1">
      <c r="A343" s="21"/>
    </row>
    <row r="344" ht="13.5" customHeight="1" spans="1:1">
      <c r="A344" s="21"/>
    </row>
    <row r="345" ht="13.5" customHeight="1" spans="1:1">
      <c r="A345" s="21"/>
    </row>
    <row r="346" ht="13.5" customHeight="1" spans="1:1">
      <c r="A346" s="21"/>
    </row>
    <row r="347" ht="13.5" customHeight="1" spans="1:1">
      <c r="A347" s="21"/>
    </row>
    <row r="348" ht="13.5" customHeight="1" spans="1:1">
      <c r="A348" s="21"/>
    </row>
    <row r="349" ht="13.5" customHeight="1" spans="1:1">
      <c r="A349" s="21"/>
    </row>
    <row r="350" ht="13.5" customHeight="1" spans="1:1">
      <c r="A350" s="21"/>
    </row>
    <row r="351" ht="13.5" customHeight="1" spans="1:1">
      <c r="A351" s="21"/>
    </row>
    <row r="352" ht="13.5" customHeight="1" spans="1:1">
      <c r="A352" s="21"/>
    </row>
    <row r="353" ht="13.5" customHeight="1" spans="1:1">
      <c r="A353" s="21"/>
    </row>
    <row r="354" ht="13.5" customHeight="1" spans="1:1">
      <c r="A354" s="21"/>
    </row>
    <row r="355" ht="13.5" customHeight="1" spans="1:1">
      <c r="A355" s="21"/>
    </row>
    <row r="356" ht="13.5" customHeight="1" spans="1:1">
      <c r="A356" s="21"/>
    </row>
    <row r="357" ht="13.5" customHeight="1" spans="1:1">
      <c r="A357" s="21"/>
    </row>
    <row r="358" ht="13.5" customHeight="1" spans="1:1">
      <c r="A358" s="21"/>
    </row>
    <row r="359" ht="13.5" customHeight="1" spans="1:1">
      <c r="A359" s="21"/>
    </row>
    <row r="360" ht="13.5" customHeight="1" spans="1:1">
      <c r="A360" s="21"/>
    </row>
    <row r="361" ht="13.5" customHeight="1" spans="1:1">
      <c r="A361" s="21"/>
    </row>
    <row r="362" ht="13.5" customHeight="1" spans="1:1">
      <c r="A362" s="21"/>
    </row>
    <row r="363" ht="13.5" customHeight="1" spans="1:1">
      <c r="A363" s="21"/>
    </row>
    <row r="364" ht="13.5" customHeight="1" spans="1:1">
      <c r="A364" s="21"/>
    </row>
    <row r="365" ht="13.5" customHeight="1" spans="1:1">
      <c r="A365" s="21"/>
    </row>
    <row r="366" ht="13.5" customHeight="1" spans="1:1">
      <c r="A366" s="21"/>
    </row>
    <row r="367" ht="13.5" customHeight="1" spans="1:1">
      <c r="A367" s="21"/>
    </row>
    <row r="368" ht="13.5" customHeight="1" spans="1:1">
      <c r="A368" s="21"/>
    </row>
    <row r="369" ht="13.5" customHeight="1" spans="1:1">
      <c r="A369" s="21"/>
    </row>
    <row r="370" ht="13.5" customHeight="1" spans="1:1">
      <c r="A370" s="21"/>
    </row>
    <row r="371" ht="13.5" customHeight="1" spans="1:1">
      <c r="A371" s="21"/>
    </row>
    <row r="372" ht="13.5" customHeight="1" spans="1:1">
      <c r="A372" s="21"/>
    </row>
    <row r="373" ht="13.5" customHeight="1" spans="1:1">
      <c r="A373" s="21"/>
    </row>
    <row r="374" ht="13.5" customHeight="1" spans="1:1">
      <c r="A374" s="21"/>
    </row>
    <row r="375" ht="13.5" customHeight="1" spans="1:1">
      <c r="A375" s="21"/>
    </row>
    <row r="376" ht="13.5" customHeight="1" spans="1:1">
      <c r="A376" s="21"/>
    </row>
    <row r="377" ht="13.5" customHeight="1" spans="1:1">
      <c r="A377" s="21"/>
    </row>
    <row r="378" ht="13.5" customHeight="1" spans="1:1">
      <c r="A378" s="21"/>
    </row>
    <row r="379" ht="13.5" customHeight="1" spans="1:1">
      <c r="A379" s="21"/>
    </row>
    <row r="380" ht="13.5" customHeight="1" spans="1:1">
      <c r="A380" s="21"/>
    </row>
    <row r="381" ht="13.5" customHeight="1" spans="1:1">
      <c r="A381" s="21"/>
    </row>
    <row r="382" ht="13.5" customHeight="1" spans="1:1">
      <c r="A382" s="21"/>
    </row>
    <row r="383" ht="13.5" customHeight="1" spans="1:1">
      <c r="A383" s="21"/>
    </row>
    <row r="384" ht="13.5" customHeight="1" spans="1:1">
      <c r="A384" s="21"/>
    </row>
    <row r="385" ht="13.5" customHeight="1" spans="1:1">
      <c r="A385" s="21"/>
    </row>
    <row r="386" ht="13.5" customHeight="1" spans="1:1">
      <c r="A386" s="21"/>
    </row>
    <row r="387" ht="13.5" customHeight="1" spans="1:1">
      <c r="A387" s="21"/>
    </row>
    <row r="388" ht="13.5" customHeight="1" spans="1:1">
      <c r="A388" s="21"/>
    </row>
    <row r="389" ht="13.5" customHeight="1" spans="1:1">
      <c r="A389" s="21"/>
    </row>
    <row r="390" ht="13.5" customHeight="1" spans="1:1">
      <c r="A390" s="21"/>
    </row>
    <row r="391" ht="13.5" customHeight="1" spans="1:1">
      <c r="A391" s="21"/>
    </row>
    <row r="392" ht="13.5" customHeight="1" spans="1:1">
      <c r="A392" s="21"/>
    </row>
    <row r="393" ht="13.5" customHeight="1" spans="1:1">
      <c r="A393" s="21"/>
    </row>
    <row r="394" ht="13.5" customHeight="1" spans="1:1">
      <c r="A394" s="21"/>
    </row>
    <row r="395" ht="13.5" customHeight="1" spans="1:1">
      <c r="A395" s="21"/>
    </row>
    <row r="396" ht="13.5" customHeight="1" spans="1:1">
      <c r="A396" s="21"/>
    </row>
    <row r="397" ht="13.5" customHeight="1" spans="1:1">
      <c r="A397" s="21"/>
    </row>
    <row r="398" ht="13.5" customHeight="1" spans="1:1">
      <c r="A398" s="21"/>
    </row>
    <row r="399" ht="13.5" customHeight="1" spans="1:1">
      <c r="A399" s="21"/>
    </row>
    <row r="400" ht="13.5" customHeight="1" spans="1:1">
      <c r="A400" s="21"/>
    </row>
    <row r="401" ht="13.5" customHeight="1" spans="1:1">
      <c r="A401" s="21"/>
    </row>
    <row r="402" ht="13.5" customHeight="1" spans="1:1">
      <c r="A402" s="21"/>
    </row>
    <row r="403" ht="13.5" customHeight="1" spans="1:1">
      <c r="A403" s="21"/>
    </row>
    <row r="404" ht="13.5" customHeight="1" spans="1:1">
      <c r="A404" s="21"/>
    </row>
    <row r="405" ht="13.5" customHeight="1" spans="1:1">
      <c r="A405" s="21"/>
    </row>
    <row r="406" ht="13.5" customHeight="1" spans="1:1">
      <c r="A406" s="21"/>
    </row>
    <row r="407" ht="13.5" customHeight="1" spans="1:1">
      <c r="A407" s="21"/>
    </row>
    <row r="408" ht="13.5" customHeight="1" spans="1:1">
      <c r="A408" s="21"/>
    </row>
    <row r="409" ht="13.5" customHeight="1" spans="1:1">
      <c r="A409" s="21"/>
    </row>
    <row r="410" ht="13.5" customHeight="1" spans="1:1">
      <c r="A410" s="21"/>
    </row>
    <row r="411" ht="13.5" customHeight="1" spans="1:1">
      <c r="A411" s="21"/>
    </row>
    <row r="412" ht="13.5" customHeight="1" spans="1:1">
      <c r="A412" s="21"/>
    </row>
    <row r="413" ht="13.5" customHeight="1" spans="1:1">
      <c r="A413" s="21"/>
    </row>
    <row r="414" ht="13.5" customHeight="1" spans="1:1">
      <c r="A414" s="21"/>
    </row>
    <row r="415" ht="13.5" customHeight="1" spans="1:1">
      <c r="A415" s="21"/>
    </row>
    <row r="416" ht="13.5" customHeight="1" spans="1:1">
      <c r="A416" s="21"/>
    </row>
    <row r="417" ht="13.5" customHeight="1" spans="1:1">
      <c r="A417" s="21"/>
    </row>
    <row r="418" ht="13.5" customHeight="1" spans="1:1">
      <c r="A418" s="21"/>
    </row>
    <row r="419" ht="13.5" customHeight="1" spans="1:1">
      <c r="A419" s="21"/>
    </row>
    <row r="420" ht="13.5" customHeight="1" spans="1:1">
      <c r="A420" s="21"/>
    </row>
    <row r="421" ht="13.5" customHeight="1" spans="1:1">
      <c r="A421" s="21"/>
    </row>
    <row r="422" ht="13.5" customHeight="1" spans="1:1">
      <c r="A422" s="21"/>
    </row>
    <row r="423" ht="13.5" customHeight="1" spans="1:1">
      <c r="A423" s="21"/>
    </row>
    <row r="424" ht="13.5" customHeight="1" spans="1:1">
      <c r="A424" s="21"/>
    </row>
    <row r="425" ht="13.5" customHeight="1" spans="1:1">
      <c r="A425" s="21"/>
    </row>
    <row r="426" ht="13.5" customHeight="1" spans="1:1">
      <c r="A426" s="21"/>
    </row>
    <row r="427" ht="13.5" customHeight="1" spans="1:1">
      <c r="A427" s="21"/>
    </row>
    <row r="428" ht="13.5" customHeight="1" spans="1:1">
      <c r="A428" s="21"/>
    </row>
    <row r="429" ht="13.5" customHeight="1" spans="1:1">
      <c r="A429" s="21"/>
    </row>
    <row r="430" ht="13.5" customHeight="1" spans="1:1">
      <c r="A430" s="21"/>
    </row>
    <row r="431" ht="13.5" customHeight="1" spans="1:1">
      <c r="A431" s="21"/>
    </row>
    <row r="432" ht="13.5" customHeight="1" spans="1:1">
      <c r="A432" s="21"/>
    </row>
    <row r="433" ht="13.5" customHeight="1" spans="1:1">
      <c r="A433" s="21"/>
    </row>
    <row r="434" ht="13.5" customHeight="1" spans="1:1">
      <c r="A434" s="21"/>
    </row>
    <row r="435" ht="13.5" customHeight="1" spans="1:1">
      <c r="A435" s="21"/>
    </row>
    <row r="436" ht="13.5" customHeight="1" spans="1:1">
      <c r="A436" s="21"/>
    </row>
    <row r="437" ht="13.5" customHeight="1" spans="1:1">
      <c r="A437" s="21"/>
    </row>
    <row r="438" ht="13.5" customHeight="1" spans="1:1">
      <c r="A438" s="21"/>
    </row>
    <row r="439" ht="13.5" customHeight="1" spans="1:1">
      <c r="A439" s="21"/>
    </row>
    <row r="440" ht="13.5" customHeight="1" spans="1:1">
      <c r="A440" s="21"/>
    </row>
    <row r="441" ht="13.5" customHeight="1" spans="1:1">
      <c r="A441" s="21"/>
    </row>
    <row r="442" ht="13.5" customHeight="1" spans="1:1">
      <c r="A442" s="21"/>
    </row>
    <row r="443" ht="13.5" customHeight="1" spans="1:1">
      <c r="A443" s="21"/>
    </row>
    <row r="444" ht="13.5" customHeight="1" spans="1:1">
      <c r="A444" s="21"/>
    </row>
    <row r="445" ht="13.5" customHeight="1" spans="1:1">
      <c r="A445" s="21"/>
    </row>
    <row r="446" ht="13.5" customHeight="1" spans="1:1">
      <c r="A446" s="21"/>
    </row>
    <row r="447" ht="13.5" customHeight="1" spans="1:1">
      <c r="A447" s="21"/>
    </row>
    <row r="448" ht="13.5" customHeight="1" spans="1:1">
      <c r="A448" s="21"/>
    </row>
    <row r="449" ht="13.5" customHeight="1" spans="1:1">
      <c r="A449" s="21"/>
    </row>
    <row r="450" ht="13.5" customHeight="1" spans="1:1">
      <c r="A450" s="21"/>
    </row>
    <row r="451" ht="13.5" customHeight="1" spans="1:1">
      <c r="A451" s="21"/>
    </row>
    <row r="452" ht="13.5" customHeight="1" spans="1:1">
      <c r="A452" s="21"/>
    </row>
    <row r="453" ht="13.5" customHeight="1" spans="1:1">
      <c r="A453" s="21"/>
    </row>
    <row r="454" ht="13.5" customHeight="1" spans="1:1">
      <c r="A454" s="21"/>
    </row>
    <row r="455" ht="13.5" customHeight="1" spans="1:1">
      <c r="A455" s="21"/>
    </row>
    <row r="456" ht="13.5" customHeight="1" spans="1:1">
      <c r="A456" s="21"/>
    </row>
    <row r="457" ht="13.5" customHeight="1" spans="1:1">
      <c r="A457" s="21"/>
    </row>
    <row r="458" ht="13.5" customHeight="1" spans="1:1">
      <c r="A458" s="21"/>
    </row>
    <row r="459" ht="13.5" customHeight="1" spans="1:1">
      <c r="A459" s="21"/>
    </row>
    <row r="460" ht="13.5" customHeight="1" spans="1:1">
      <c r="A460" s="21"/>
    </row>
    <row r="461" ht="13.5" customHeight="1" spans="1:1">
      <c r="A461" s="21"/>
    </row>
    <row r="462" ht="13.5" customHeight="1" spans="1:1">
      <c r="A462" s="21"/>
    </row>
    <row r="463" ht="13.5" customHeight="1" spans="1:1">
      <c r="A463" s="21"/>
    </row>
    <row r="464" ht="13.5" customHeight="1" spans="1:1">
      <c r="A464" s="21"/>
    </row>
    <row r="465" ht="13.5" customHeight="1" spans="1:1">
      <c r="A465" s="21"/>
    </row>
    <row r="466" ht="13.5" customHeight="1" spans="1:1">
      <c r="A466" s="21"/>
    </row>
    <row r="467" ht="13.5" customHeight="1" spans="1:1">
      <c r="A467" s="21"/>
    </row>
    <row r="468" ht="13.5" customHeight="1" spans="1:1">
      <c r="A468" s="21"/>
    </row>
    <row r="469" ht="13.5" customHeight="1" spans="1:1">
      <c r="A469" s="21"/>
    </row>
    <row r="470" ht="13.5" customHeight="1" spans="1:1">
      <c r="A470" s="21"/>
    </row>
    <row r="471" ht="13.5" customHeight="1" spans="1:1">
      <c r="A471" s="21"/>
    </row>
    <row r="472" ht="13.5" customHeight="1" spans="1:1">
      <c r="A472" s="21"/>
    </row>
    <row r="473" ht="13.5" customHeight="1" spans="1:1">
      <c r="A473" s="21"/>
    </row>
    <row r="474" ht="13.5" customHeight="1" spans="1:1">
      <c r="A474" s="21"/>
    </row>
    <row r="475" ht="13.5" customHeight="1" spans="1:1">
      <c r="A475" s="21"/>
    </row>
    <row r="476" ht="13.5" customHeight="1" spans="1:1">
      <c r="A476" s="21"/>
    </row>
    <row r="477" ht="13.5" customHeight="1" spans="1:1">
      <c r="A477" s="21"/>
    </row>
    <row r="478" ht="13.5" customHeight="1" spans="1:1">
      <c r="A478" s="21"/>
    </row>
    <row r="479" ht="13.5" customHeight="1" spans="1:1">
      <c r="A479" s="21"/>
    </row>
    <row r="480" ht="13.5" customHeight="1" spans="1:1">
      <c r="A480" s="21"/>
    </row>
    <row r="481" ht="13.5" customHeight="1" spans="1:1">
      <c r="A481" s="21"/>
    </row>
    <row r="482" ht="13.5" customHeight="1" spans="1:1">
      <c r="A482" s="21"/>
    </row>
    <row r="483" ht="13.5" customHeight="1" spans="1:1">
      <c r="A483" s="21"/>
    </row>
    <row r="484" ht="13.5" customHeight="1" spans="1:1">
      <c r="A484" s="21"/>
    </row>
    <row r="485" ht="13.5" customHeight="1" spans="1:1">
      <c r="A485" s="21"/>
    </row>
    <row r="486" ht="13.5" customHeight="1" spans="1:1">
      <c r="A486" s="21"/>
    </row>
    <row r="487" ht="13.5" customHeight="1" spans="1:1">
      <c r="A487" s="21"/>
    </row>
    <row r="488" ht="13.5" customHeight="1" spans="1:1">
      <c r="A488" s="21"/>
    </row>
    <row r="489" ht="13.5" customHeight="1" spans="1:1">
      <c r="A489" s="21"/>
    </row>
    <row r="490" ht="13.5" customHeight="1" spans="1:1">
      <c r="A490" s="21"/>
    </row>
    <row r="491" ht="13.5" customHeight="1" spans="1:1">
      <c r="A491" s="21"/>
    </row>
    <row r="492" ht="13.5" customHeight="1" spans="1:1">
      <c r="A492" s="21"/>
    </row>
    <row r="493" ht="13.5" customHeight="1" spans="1:1">
      <c r="A493" s="21"/>
    </row>
    <row r="494" ht="13.5" customHeight="1" spans="1:1">
      <c r="A494" s="21"/>
    </row>
    <row r="495" ht="13.5" customHeight="1" spans="1:1">
      <c r="A495" s="21"/>
    </row>
    <row r="496" ht="13.5" customHeight="1" spans="1:1">
      <c r="A496" s="21"/>
    </row>
    <row r="497" ht="13.5" customHeight="1" spans="1:1">
      <c r="A497" s="21"/>
    </row>
    <row r="498" ht="13.5" customHeight="1" spans="1:1">
      <c r="A498" s="21"/>
    </row>
    <row r="499" ht="13.5" customHeight="1" spans="1:1">
      <c r="A499" s="21"/>
    </row>
    <row r="500" ht="13.5" customHeight="1" spans="1:1">
      <c r="A500" s="21"/>
    </row>
    <row r="501" ht="13.5" customHeight="1" spans="1:1">
      <c r="A501" s="21"/>
    </row>
    <row r="502" ht="13.5" customHeight="1" spans="1:1">
      <c r="A502" s="21"/>
    </row>
    <row r="503" ht="13.5" customHeight="1" spans="1:1">
      <c r="A503" s="21"/>
    </row>
    <row r="504" ht="13.5" customHeight="1" spans="1:1">
      <c r="A504" s="21"/>
    </row>
    <row r="505" ht="13.5" customHeight="1" spans="1:1">
      <c r="A505" s="21"/>
    </row>
    <row r="506" ht="13.5" customHeight="1" spans="1:1">
      <c r="A506" s="21"/>
    </row>
    <row r="507" ht="13.5" customHeight="1" spans="1:1">
      <c r="A507" s="21"/>
    </row>
    <row r="508" ht="13.5" customHeight="1" spans="1:1">
      <c r="A508" s="21"/>
    </row>
    <row r="509" ht="13.5" customHeight="1" spans="1:1">
      <c r="A509" s="21"/>
    </row>
    <row r="510" ht="13.5" customHeight="1" spans="1:1">
      <c r="A510" s="21"/>
    </row>
    <row r="511" ht="13.5" customHeight="1" spans="1:1">
      <c r="A511" s="21"/>
    </row>
    <row r="512" ht="13.5" customHeight="1" spans="1:1">
      <c r="A512" s="21"/>
    </row>
    <row r="513" ht="13.5" customHeight="1" spans="1:1">
      <c r="A513" s="21"/>
    </row>
    <row r="514" ht="13.5" customHeight="1" spans="1:1">
      <c r="A514" s="21"/>
    </row>
    <row r="515" ht="13.5" customHeight="1" spans="1:1">
      <c r="A515" s="21"/>
    </row>
    <row r="516" ht="13.5" customHeight="1" spans="1:1">
      <c r="A516" s="21"/>
    </row>
    <row r="517" ht="13.5" customHeight="1" spans="1:1">
      <c r="A517" s="21"/>
    </row>
    <row r="518" ht="13.5" customHeight="1" spans="1:1">
      <c r="A518" s="21"/>
    </row>
    <row r="519" ht="13.5" customHeight="1" spans="1:1">
      <c r="A519" s="21"/>
    </row>
    <row r="520" ht="13.5" customHeight="1" spans="1:1">
      <c r="A520" s="21"/>
    </row>
    <row r="521" ht="13.5" customHeight="1" spans="1:1">
      <c r="A521" s="21"/>
    </row>
    <row r="522" ht="13.5" customHeight="1" spans="1:1">
      <c r="A522" s="21"/>
    </row>
    <row r="523" ht="13.5" customHeight="1" spans="1:1">
      <c r="A523" s="21"/>
    </row>
    <row r="524" ht="13.5" customHeight="1" spans="1:1">
      <c r="A524" s="21"/>
    </row>
    <row r="525" ht="13.5" customHeight="1" spans="1:1">
      <c r="A525" s="21"/>
    </row>
    <row r="526" ht="13.5" customHeight="1" spans="1:1">
      <c r="A526" s="21"/>
    </row>
    <row r="527" ht="13.5" customHeight="1" spans="1:1">
      <c r="A527" s="21"/>
    </row>
    <row r="528" ht="13.5" customHeight="1" spans="1:1">
      <c r="A528" s="21"/>
    </row>
    <row r="529" ht="13.5" customHeight="1" spans="1:1">
      <c r="A529" s="21"/>
    </row>
    <row r="530" ht="13.5" customHeight="1" spans="1:1">
      <c r="A530" s="21"/>
    </row>
    <row r="531" ht="13.5" customHeight="1" spans="1:1">
      <c r="A531" s="21"/>
    </row>
    <row r="532" ht="13.5" customHeight="1" spans="1:1">
      <c r="A532" s="21"/>
    </row>
    <row r="533" ht="13.5" customHeight="1" spans="1:1">
      <c r="A533" s="21"/>
    </row>
    <row r="534" ht="13.5" customHeight="1" spans="1:1">
      <c r="A534" s="21"/>
    </row>
    <row r="535" ht="13.5" customHeight="1" spans="1:1">
      <c r="A535" s="21"/>
    </row>
    <row r="536" ht="13.5" customHeight="1" spans="1:1">
      <c r="A536" s="21"/>
    </row>
    <row r="537" ht="13.5" customHeight="1" spans="1:1">
      <c r="A537" s="21"/>
    </row>
    <row r="538" ht="13.5" customHeight="1" spans="1:1">
      <c r="A538" s="21"/>
    </row>
    <row r="539" ht="13.5" customHeight="1" spans="1:1">
      <c r="A539" s="21"/>
    </row>
    <row r="540" ht="13.5" customHeight="1" spans="1:1">
      <c r="A540" s="21"/>
    </row>
    <row r="541" ht="13.5" customHeight="1" spans="1:1">
      <c r="A541" s="21"/>
    </row>
    <row r="542" ht="13.5" customHeight="1" spans="1:1">
      <c r="A542" s="21"/>
    </row>
    <row r="543" ht="13.5" customHeight="1" spans="1:1">
      <c r="A543" s="21"/>
    </row>
    <row r="544" ht="13.5" customHeight="1" spans="1:1">
      <c r="A544" s="21"/>
    </row>
    <row r="545" ht="13.5" customHeight="1" spans="1:1">
      <c r="A545" s="21"/>
    </row>
    <row r="546" ht="13.5" customHeight="1" spans="1:1">
      <c r="A546" s="21"/>
    </row>
    <row r="547" ht="13.5" customHeight="1" spans="1:1">
      <c r="A547" s="21"/>
    </row>
    <row r="548" ht="13.5" customHeight="1" spans="1:1">
      <c r="A548" s="21"/>
    </row>
    <row r="549" ht="13.5" customHeight="1" spans="1:1">
      <c r="A549" s="21"/>
    </row>
    <row r="550" ht="13.5" customHeight="1" spans="1:1">
      <c r="A550" s="21"/>
    </row>
    <row r="551" ht="13.5" customHeight="1" spans="1:1">
      <c r="A551" s="21"/>
    </row>
    <row r="552" ht="13.5" customHeight="1" spans="1:1">
      <c r="A552" s="21"/>
    </row>
    <row r="553" ht="13.5" customHeight="1" spans="1:1">
      <c r="A553" s="21"/>
    </row>
    <row r="554" ht="13.5" customHeight="1" spans="1:1">
      <c r="A554" s="21"/>
    </row>
    <row r="555" ht="13.5" customHeight="1" spans="1:1">
      <c r="A555" s="21"/>
    </row>
    <row r="556" ht="13.5" customHeight="1" spans="1:1">
      <c r="A556" s="21"/>
    </row>
    <row r="557" ht="13.5" customHeight="1" spans="1:1">
      <c r="A557" s="21"/>
    </row>
    <row r="558" ht="13.5" customHeight="1" spans="1:1">
      <c r="A558" s="21"/>
    </row>
    <row r="559" ht="13.5" customHeight="1" spans="1:1">
      <c r="A559" s="21"/>
    </row>
    <row r="560" ht="13.5" customHeight="1" spans="1:1">
      <c r="A560" s="21"/>
    </row>
    <row r="561" ht="13.5" customHeight="1" spans="1:1">
      <c r="A561" s="21"/>
    </row>
    <row r="562" ht="13.5" customHeight="1" spans="1:1">
      <c r="A562" s="21"/>
    </row>
    <row r="563" ht="13.5" customHeight="1" spans="1:1">
      <c r="A563" s="21"/>
    </row>
    <row r="564" ht="13.5" customHeight="1" spans="1:1">
      <c r="A564" s="21"/>
    </row>
    <row r="565" ht="13.5" customHeight="1" spans="1:1">
      <c r="A565" s="21"/>
    </row>
    <row r="566" ht="13.5" customHeight="1" spans="1:1">
      <c r="A566" s="21"/>
    </row>
    <row r="567" ht="13.5" customHeight="1" spans="1:1">
      <c r="A567" s="21"/>
    </row>
    <row r="568" ht="13.5" customHeight="1" spans="1:1">
      <c r="A568" s="21"/>
    </row>
    <row r="569" ht="13.5" customHeight="1" spans="1:1">
      <c r="A569" s="21"/>
    </row>
    <row r="570" ht="13.5" customHeight="1" spans="1:1">
      <c r="A570" s="21"/>
    </row>
    <row r="571" ht="13.5" customHeight="1" spans="1:1">
      <c r="A571" s="21"/>
    </row>
    <row r="572" ht="13.5" customHeight="1" spans="1:1">
      <c r="A572" s="21"/>
    </row>
    <row r="573" ht="13.5" customHeight="1" spans="1:1">
      <c r="A573" s="21"/>
    </row>
    <row r="574" ht="13.5" customHeight="1" spans="1:1">
      <c r="A574" s="21"/>
    </row>
    <row r="575" ht="13.5" customHeight="1" spans="1:1">
      <c r="A575" s="21"/>
    </row>
    <row r="576" ht="13.5" customHeight="1" spans="1:1">
      <c r="A576" s="21"/>
    </row>
    <row r="577" ht="13.5" customHeight="1" spans="1:1">
      <c r="A577" s="21"/>
    </row>
    <row r="578" ht="13.5" customHeight="1" spans="1:1">
      <c r="A578" s="21"/>
    </row>
    <row r="579" ht="13.5" customHeight="1" spans="1:1">
      <c r="A579" s="21"/>
    </row>
    <row r="580" ht="13.5" customHeight="1" spans="1:1">
      <c r="A580" s="21"/>
    </row>
    <row r="581" ht="13.5" customHeight="1" spans="1:1">
      <c r="A581" s="21"/>
    </row>
    <row r="582" ht="13.5" customHeight="1" spans="1:1">
      <c r="A582" s="21"/>
    </row>
    <row r="583" ht="13.5" customHeight="1" spans="1:1">
      <c r="A583" s="21"/>
    </row>
    <row r="584" ht="13.5" customHeight="1" spans="1:1">
      <c r="A584" s="21"/>
    </row>
    <row r="585" ht="13.5" customHeight="1" spans="1:1">
      <c r="A585" s="21"/>
    </row>
    <row r="586" ht="13.5" customHeight="1" spans="1:1">
      <c r="A586" s="21"/>
    </row>
    <row r="587" ht="13.5" customHeight="1" spans="1:1">
      <c r="A587" s="21"/>
    </row>
    <row r="588" ht="13.5" customHeight="1" spans="1:1">
      <c r="A588" s="21"/>
    </row>
    <row r="589" ht="13.5" customHeight="1" spans="1:1">
      <c r="A589" s="21"/>
    </row>
    <row r="590" ht="13.5" customHeight="1" spans="1:1">
      <c r="A590" s="21"/>
    </row>
    <row r="591" ht="13.5" customHeight="1" spans="1:1">
      <c r="A591" s="21"/>
    </row>
    <row r="592" ht="13.5" customHeight="1" spans="1:1">
      <c r="A592" s="21"/>
    </row>
    <row r="593" ht="13.5" customHeight="1" spans="1:1">
      <c r="A593" s="21"/>
    </row>
    <row r="594" ht="13.5" customHeight="1" spans="1:1">
      <c r="A594" s="21"/>
    </row>
    <row r="595" ht="13.5" customHeight="1" spans="1:1">
      <c r="A595" s="21"/>
    </row>
    <row r="596" ht="13.5" customHeight="1" spans="1:1">
      <c r="A596" s="21"/>
    </row>
    <row r="597" ht="13.5" customHeight="1" spans="1:1">
      <c r="A597" s="21"/>
    </row>
    <row r="598" ht="13.5" customHeight="1" spans="1:1">
      <c r="A598" s="21"/>
    </row>
    <row r="599" ht="13.5" customHeight="1" spans="1:1">
      <c r="A599" s="21"/>
    </row>
    <row r="600" ht="13.5" customHeight="1" spans="1:1">
      <c r="A600" s="21"/>
    </row>
    <row r="601" ht="13.5" customHeight="1" spans="1:1">
      <c r="A601" s="21"/>
    </row>
    <row r="602" ht="13.5" customHeight="1" spans="1:1">
      <c r="A602" s="21"/>
    </row>
    <row r="603" ht="13.5" customHeight="1" spans="1:1">
      <c r="A603" s="21"/>
    </row>
    <row r="604" ht="13.5" customHeight="1" spans="1:1">
      <c r="A604" s="21"/>
    </row>
    <row r="605" ht="13.5" customHeight="1" spans="1:1">
      <c r="A605" s="21"/>
    </row>
    <row r="606" ht="13.5" customHeight="1" spans="1:1">
      <c r="A606" s="21"/>
    </row>
    <row r="607" ht="13.5" customHeight="1" spans="1:1">
      <c r="A607" s="21"/>
    </row>
    <row r="608" ht="13.5" customHeight="1" spans="1:1">
      <c r="A608" s="21"/>
    </row>
    <row r="609" ht="13.5" customHeight="1" spans="1:1">
      <c r="A609" s="21"/>
    </row>
    <row r="610" ht="13.5" customHeight="1" spans="1:1">
      <c r="A610" s="21"/>
    </row>
    <row r="611" ht="13.5" customHeight="1" spans="1:1">
      <c r="A611" s="21"/>
    </row>
    <row r="612" ht="13.5" customHeight="1" spans="1:1">
      <c r="A612" s="21"/>
    </row>
    <row r="613" ht="13.5" customHeight="1" spans="1:1">
      <c r="A613" s="21"/>
    </row>
    <row r="614" ht="13.5" customHeight="1" spans="1:1">
      <c r="A614" s="21"/>
    </row>
    <row r="615" ht="13.5" customHeight="1" spans="1:1">
      <c r="A615" s="21"/>
    </row>
    <row r="616" ht="13.5" customHeight="1" spans="1:1">
      <c r="A616" s="21"/>
    </row>
    <row r="617" ht="13.5" customHeight="1" spans="1:1">
      <c r="A617" s="21"/>
    </row>
    <row r="618" ht="13.5" customHeight="1" spans="1:1">
      <c r="A618" s="21"/>
    </row>
    <row r="619" ht="13.5" customHeight="1" spans="1:1">
      <c r="A619" s="21"/>
    </row>
    <row r="620" ht="13.5" customHeight="1" spans="1:1">
      <c r="A620" s="21"/>
    </row>
    <row r="621" ht="13.5" customHeight="1" spans="1:1">
      <c r="A621" s="21"/>
    </row>
    <row r="622" ht="13.5" customHeight="1" spans="1:1">
      <c r="A622" s="21"/>
    </row>
    <row r="623" ht="13.5" customHeight="1" spans="1:1">
      <c r="A623" s="21"/>
    </row>
    <row r="624" ht="13.5" customHeight="1" spans="1:1">
      <c r="A624" s="21"/>
    </row>
    <row r="625" ht="13.5" customHeight="1" spans="1:1">
      <c r="A625" s="21"/>
    </row>
    <row r="626" ht="13.5" customHeight="1" spans="1:1">
      <c r="A626" s="21"/>
    </row>
    <row r="627" ht="13.5" customHeight="1" spans="1:1">
      <c r="A627" s="21"/>
    </row>
    <row r="628" ht="13.5" customHeight="1" spans="1:1">
      <c r="A628" s="21"/>
    </row>
    <row r="629" ht="13.5" customHeight="1" spans="1:1">
      <c r="A629" s="21"/>
    </row>
    <row r="630" ht="13.5" customHeight="1" spans="1:1">
      <c r="A630" s="21"/>
    </row>
    <row r="631" ht="13.5" customHeight="1" spans="1:1">
      <c r="A631" s="21"/>
    </row>
    <row r="632" ht="13.5" customHeight="1" spans="1:1">
      <c r="A632" s="21"/>
    </row>
    <row r="633" ht="13.5" customHeight="1" spans="1:1">
      <c r="A633" s="21"/>
    </row>
    <row r="634" ht="13.5" customHeight="1" spans="1:1">
      <c r="A634" s="21"/>
    </row>
    <row r="635" ht="13.5" customHeight="1" spans="1:1">
      <c r="A635" s="21"/>
    </row>
    <row r="636" ht="13.5" customHeight="1" spans="1:1">
      <c r="A636" s="21"/>
    </row>
    <row r="637" ht="13.5" customHeight="1" spans="1:1">
      <c r="A637" s="21"/>
    </row>
    <row r="638" ht="13.5" customHeight="1" spans="1:1">
      <c r="A638" s="21"/>
    </row>
    <row r="639" ht="13.5" customHeight="1" spans="1:1">
      <c r="A639" s="21"/>
    </row>
    <row r="640" ht="13.5" customHeight="1" spans="1:1">
      <c r="A640" s="21"/>
    </row>
    <row r="641" ht="13.5" customHeight="1" spans="1:1">
      <c r="A641" s="21"/>
    </row>
    <row r="642" ht="13.5" customHeight="1" spans="1:1">
      <c r="A642" s="21"/>
    </row>
    <row r="643" ht="13.5" customHeight="1" spans="1:1">
      <c r="A643" s="21"/>
    </row>
    <row r="644" ht="13.5" customHeight="1" spans="1:1">
      <c r="A644" s="21"/>
    </row>
    <row r="645" ht="13.5" customHeight="1" spans="1:1">
      <c r="A645" s="21"/>
    </row>
    <row r="646" ht="13.5" customHeight="1" spans="1:1">
      <c r="A646" s="21"/>
    </row>
    <row r="647" ht="13.5" customHeight="1" spans="1:1">
      <c r="A647" s="21"/>
    </row>
    <row r="648" ht="13.5" customHeight="1" spans="1:1">
      <c r="A648" s="21"/>
    </row>
    <row r="649" ht="13.5" customHeight="1" spans="1:1">
      <c r="A649" s="21"/>
    </row>
    <row r="650" ht="13.5" customHeight="1" spans="1:1">
      <c r="A650" s="21"/>
    </row>
    <row r="651" ht="13.5" customHeight="1" spans="1:1">
      <c r="A651" s="21"/>
    </row>
    <row r="652" ht="13.5" customHeight="1" spans="1:1">
      <c r="A652" s="21"/>
    </row>
    <row r="653" ht="13.5" customHeight="1" spans="1:1">
      <c r="A653" s="21"/>
    </row>
    <row r="654" ht="13.5" customHeight="1" spans="1:1">
      <c r="A654" s="21"/>
    </row>
    <row r="655" ht="13.5" customHeight="1" spans="1:1">
      <c r="A655" s="21"/>
    </row>
    <row r="656" ht="13.5" customHeight="1" spans="1:1">
      <c r="A656" s="21"/>
    </row>
    <row r="657" ht="13.5" customHeight="1" spans="1:1">
      <c r="A657" s="21"/>
    </row>
    <row r="658" ht="13.5" customHeight="1" spans="1:1">
      <c r="A658" s="21"/>
    </row>
    <row r="659" ht="13.5" customHeight="1" spans="1:1">
      <c r="A659" s="21"/>
    </row>
    <row r="660" ht="13.5" customHeight="1" spans="1:1">
      <c r="A660" s="21"/>
    </row>
    <row r="661" ht="13.5" customHeight="1" spans="1:1">
      <c r="A661" s="21"/>
    </row>
    <row r="662" ht="13.5" customHeight="1" spans="1:1">
      <c r="A662" s="21"/>
    </row>
    <row r="663" ht="13.5" customHeight="1" spans="1:1">
      <c r="A663" s="21"/>
    </row>
    <row r="664" ht="13.5" customHeight="1" spans="1:1">
      <c r="A664" s="21"/>
    </row>
    <row r="665" ht="13.5" customHeight="1" spans="1:1">
      <c r="A665" s="21"/>
    </row>
    <row r="666" ht="13.5" customHeight="1" spans="1:1">
      <c r="A666" s="21"/>
    </row>
    <row r="667" ht="13.5" customHeight="1" spans="1:1">
      <c r="A667" s="21"/>
    </row>
    <row r="668" ht="13.5" customHeight="1" spans="1:1">
      <c r="A668" s="21"/>
    </row>
    <row r="669" ht="13.5" customHeight="1" spans="1:1">
      <c r="A669" s="21"/>
    </row>
    <row r="670" ht="13.5" customHeight="1" spans="1:1">
      <c r="A670" s="21"/>
    </row>
    <row r="671" ht="13.5" customHeight="1" spans="1:1">
      <c r="A671" s="21"/>
    </row>
    <row r="672" ht="13.5" customHeight="1" spans="1:1">
      <c r="A672" s="21"/>
    </row>
    <row r="673" ht="13.5" customHeight="1" spans="1:1">
      <c r="A673" s="21"/>
    </row>
    <row r="674" ht="13.5" customHeight="1" spans="1:1">
      <c r="A674" s="21"/>
    </row>
    <row r="675" ht="13.5" customHeight="1" spans="1:1">
      <c r="A675" s="21"/>
    </row>
    <row r="676" ht="13.5" customHeight="1" spans="1:1">
      <c r="A676" s="21"/>
    </row>
    <row r="677" ht="13.5" customHeight="1" spans="1:1">
      <c r="A677" s="21"/>
    </row>
    <row r="678" ht="13.5" customHeight="1" spans="1:1">
      <c r="A678" s="21"/>
    </row>
    <row r="679" ht="13.5" customHeight="1" spans="1:1">
      <c r="A679" s="21"/>
    </row>
    <row r="680" ht="13.5" customHeight="1" spans="1:1">
      <c r="A680" s="21"/>
    </row>
    <row r="681" ht="13.5" customHeight="1" spans="1:1">
      <c r="A681" s="21"/>
    </row>
    <row r="682" ht="13.5" customHeight="1" spans="1:1">
      <c r="A682" s="21"/>
    </row>
    <row r="683" ht="13.5" customHeight="1" spans="1:1">
      <c r="A683" s="21"/>
    </row>
    <row r="684" ht="13.5" customHeight="1" spans="1:1">
      <c r="A684" s="21"/>
    </row>
    <row r="685" ht="13.5" customHeight="1" spans="1:1">
      <c r="A685" s="21"/>
    </row>
    <row r="686" ht="13.5" customHeight="1" spans="1:1">
      <c r="A686" s="21"/>
    </row>
    <row r="687" ht="13.5" customHeight="1" spans="1:1">
      <c r="A687" s="21"/>
    </row>
    <row r="688" ht="13.5" customHeight="1" spans="1:1">
      <c r="A688" s="21"/>
    </row>
    <row r="689" ht="13.5" customHeight="1" spans="1:1">
      <c r="A689" s="21"/>
    </row>
    <row r="690" ht="13.5" customHeight="1" spans="1:1">
      <c r="A690" s="21"/>
    </row>
    <row r="691" ht="13.5" customHeight="1" spans="1:1">
      <c r="A691" s="21"/>
    </row>
    <row r="692" ht="13.5" customHeight="1" spans="1:1">
      <c r="A692" s="21"/>
    </row>
    <row r="693" ht="13.5" customHeight="1" spans="1:1">
      <c r="A693" s="21"/>
    </row>
    <row r="694" ht="13.5" customHeight="1" spans="1:1">
      <c r="A694" s="21"/>
    </row>
    <row r="695" ht="13.5" customHeight="1" spans="1:1">
      <c r="A695" s="21"/>
    </row>
    <row r="696" ht="13.5" customHeight="1" spans="1:1">
      <c r="A696" s="21"/>
    </row>
    <row r="697" ht="13.5" customHeight="1" spans="1:1">
      <c r="A697" s="21"/>
    </row>
    <row r="698" ht="13.5" customHeight="1" spans="1:1">
      <c r="A698" s="21"/>
    </row>
    <row r="699" ht="13.5" customHeight="1" spans="1:1">
      <c r="A699" s="21"/>
    </row>
    <row r="700" ht="13.5" customHeight="1" spans="1:1">
      <c r="A700" s="21"/>
    </row>
    <row r="701" ht="13.5" customHeight="1" spans="1:1">
      <c r="A701" s="21"/>
    </row>
    <row r="702" ht="13.5" customHeight="1" spans="1:1">
      <c r="A702" s="21"/>
    </row>
    <row r="703" ht="13.5" customHeight="1" spans="1:1">
      <c r="A703" s="21"/>
    </row>
    <row r="704" ht="13.5" customHeight="1" spans="1:1">
      <c r="A704" s="21"/>
    </row>
    <row r="705" ht="13.5" customHeight="1" spans="1:1">
      <c r="A705" s="21"/>
    </row>
    <row r="706" ht="13.5" customHeight="1" spans="1:1">
      <c r="A706" s="21"/>
    </row>
    <row r="707" ht="13.5" customHeight="1" spans="1:1">
      <c r="A707" s="21"/>
    </row>
    <row r="708" ht="13.5" customHeight="1" spans="1:1">
      <c r="A708" s="21"/>
    </row>
    <row r="709" ht="13.5" customHeight="1" spans="1:1">
      <c r="A709" s="21"/>
    </row>
    <row r="710" ht="13.5" customHeight="1" spans="1:1">
      <c r="A710" s="21"/>
    </row>
    <row r="711" ht="13.5" customHeight="1" spans="1:1">
      <c r="A711" s="21"/>
    </row>
    <row r="712" ht="13.5" customHeight="1" spans="1:1">
      <c r="A712" s="21"/>
    </row>
    <row r="713" ht="13.5" customHeight="1" spans="1:1">
      <c r="A713" s="21"/>
    </row>
    <row r="714" ht="13.5" customHeight="1" spans="1:1">
      <c r="A714" s="21"/>
    </row>
    <row r="715" ht="13.5" customHeight="1" spans="1:1">
      <c r="A715" s="21"/>
    </row>
    <row r="716" ht="13.5" customHeight="1" spans="1:1">
      <c r="A716" s="21"/>
    </row>
    <row r="717" ht="13.5" customHeight="1" spans="1:1">
      <c r="A717" s="21"/>
    </row>
    <row r="718" ht="13.5" customHeight="1" spans="1:1">
      <c r="A718" s="21"/>
    </row>
    <row r="719" ht="13.5" customHeight="1" spans="1:1">
      <c r="A719" s="21"/>
    </row>
    <row r="720" ht="13.5" customHeight="1" spans="1:1">
      <c r="A720" s="21"/>
    </row>
    <row r="721" ht="13.5" customHeight="1" spans="1:1">
      <c r="A721" s="21"/>
    </row>
    <row r="722" ht="13.5" customHeight="1" spans="1:1">
      <c r="A722" s="21"/>
    </row>
    <row r="723" ht="13.5" customHeight="1" spans="1:1">
      <c r="A723" s="21"/>
    </row>
    <row r="724" ht="13.5" customHeight="1" spans="1:1">
      <c r="A724" s="21"/>
    </row>
    <row r="725" ht="13.5" customHeight="1" spans="1:1">
      <c r="A725" s="21"/>
    </row>
    <row r="726" ht="13.5" customHeight="1" spans="1:1">
      <c r="A726" s="21"/>
    </row>
    <row r="727" ht="13.5" customHeight="1" spans="1:1">
      <c r="A727" s="21"/>
    </row>
    <row r="728" ht="13.5" customHeight="1" spans="1:1">
      <c r="A728" s="21"/>
    </row>
    <row r="729" ht="13.5" customHeight="1" spans="1:1">
      <c r="A729" s="21"/>
    </row>
    <row r="730" ht="13.5" customHeight="1" spans="1:1">
      <c r="A730" s="21"/>
    </row>
    <row r="731" ht="13.5" customHeight="1" spans="1:1">
      <c r="A731" s="21"/>
    </row>
    <row r="732" ht="13.5" customHeight="1" spans="1:1">
      <c r="A732" s="21"/>
    </row>
    <row r="733" ht="13.5" customHeight="1" spans="1:1">
      <c r="A733" s="21"/>
    </row>
    <row r="734" ht="13.5" customHeight="1" spans="1:1">
      <c r="A734" s="21"/>
    </row>
    <row r="735" ht="13.5" customHeight="1" spans="1:1">
      <c r="A735" s="21"/>
    </row>
    <row r="736" ht="13.5" customHeight="1" spans="1:1">
      <c r="A736" s="21"/>
    </row>
    <row r="737" ht="13.5" customHeight="1" spans="1:1">
      <c r="A737" s="21"/>
    </row>
    <row r="738" ht="13.5" customHeight="1" spans="1:1">
      <c r="A738" s="21"/>
    </row>
    <row r="739" ht="13.5" customHeight="1" spans="1:1">
      <c r="A739" s="21"/>
    </row>
    <row r="740" ht="13.5" customHeight="1" spans="1:1">
      <c r="A740" s="21"/>
    </row>
    <row r="741" ht="13.5" customHeight="1" spans="1:1">
      <c r="A741" s="21"/>
    </row>
    <row r="742" ht="13.5" customHeight="1" spans="1:1">
      <c r="A742" s="21"/>
    </row>
    <row r="743" ht="13.5" customHeight="1" spans="1:1">
      <c r="A743" s="21"/>
    </row>
    <row r="744" ht="13.5" customHeight="1" spans="1:1">
      <c r="A744" s="21"/>
    </row>
    <row r="745" ht="13.5" customHeight="1" spans="1:1">
      <c r="A745" s="21"/>
    </row>
    <row r="746" ht="13.5" customHeight="1" spans="1:1">
      <c r="A746" s="21"/>
    </row>
    <row r="747" ht="13.5" customHeight="1" spans="1:1">
      <c r="A747" s="21"/>
    </row>
    <row r="748" ht="13.5" customHeight="1" spans="1:1">
      <c r="A748" s="21"/>
    </row>
    <row r="749" ht="13.5" customHeight="1" spans="1:1">
      <c r="A749" s="21"/>
    </row>
    <row r="750" ht="13.5" customHeight="1" spans="1:1">
      <c r="A750" s="21"/>
    </row>
    <row r="751" ht="13.5" customHeight="1" spans="1:1">
      <c r="A751" s="21"/>
    </row>
    <row r="752" ht="13.5" customHeight="1" spans="1:1">
      <c r="A752" s="21"/>
    </row>
    <row r="753" ht="13.5" customHeight="1" spans="1:1">
      <c r="A753" s="21"/>
    </row>
    <row r="754" ht="13.5" customHeight="1" spans="1:1">
      <c r="A754" s="21"/>
    </row>
    <row r="755" ht="13.5" customHeight="1" spans="1:1">
      <c r="A755" s="21"/>
    </row>
    <row r="756" ht="13.5" customHeight="1" spans="1:1">
      <c r="A756" s="21"/>
    </row>
    <row r="757" ht="13.5" customHeight="1" spans="1:1">
      <c r="A757" s="21"/>
    </row>
    <row r="758" ht="13.5" customHeight="1" spans="1:1">
      <c r="A758" s="21"/>
    </row>
    <row r="759" ht="13.5" customHeight="1" spans="1:1">
      <c r="A759" s="21"/>
    </row>
    <row r="760" ht="13.5" customHeight="1" spans="1:1">
      <c r="A760" s="21"/>
    </row>
    <row r="761" ht="13.5" customHeight="1" spans="1:1">
      <c r="A761" s="21"/>
    </row>
    <row r="762" ht="13.5" customHeight="1" spans="1:1">
      <c r="A762" s="21"/>
    </row>
    <row r="763" ht="13.5" customHeight="1" spans="1:1">
      <c r="A763" s="21"/>
    </row>
    <row r="764" ht="13.5" customHeight="1" spans="1:1">
      <c r="A764" s="21"/>
    </row>
    <row r="765" ht="13.5" customHeight="1" spans="1:1">
      <c r="A765" s="21"/>
    </row>
    <row r="766" ht="13.5" customHeight="1" spans="1:1">
      <c r="A766" s="21"/>
    </row>
    <row r="767" ht="13.5" customHeight="1" spans="1:1">
      <c r="A767" s="21"/>
    </row>
    <row r="768" ht="13.5" customHeight="1" spans="1:1">
      <c r="A768" s="21"/>
    </row>
    <row r="769" ht="13.5" customHeight="1" spans="1:1">
      <c r="A769" s="21"/>
    </row>
    <row r="770" ht="13.5" customHeight="1" spans="1:1">
      <c r="A770" s="21"/>
    </row>
    <row r="771" ht="13.5" customHeight="1" spans="1:1">
      <c r="A771" s="21"/>
    </row>
    <row r="772" ht="13.5" customHeight="1" spans="1:1">
      <c r="A772" s="21"/>
    </row>
    <row r="773" ht="13.5" customHeight="1" spans="1:1">
      <c r="A773" s="21"/>
    </row>
    <row r="774" ht="13.5" customHeight="1" spans="1:1">
      <c r="A774" s="21"/>
    </row>
    <row r="775" ht="13.5" customHeight="1" spans="1:1">
      <c r="A775" s="21"/>
    </row>
    <row r="776" ht="13.5" customHeight="1" spans="1:1">
      <c r="A776" s="21"/>
    </row>
    <row r="777" ht="13.5" customHeight="1" spans="1:1">
      <c r="A777" s="21"/>
    </row>
    <row r="778" ht="13.5" customHeight="1" spans="1:1">
      <c r="A778" s="21"/>
    </row>
    <row r="779" ht="13.5" customHeight="1" spans="1:1">
      <c r="A779" s="21"/>
    </row>
    <row r="780" ht="13.5" customHeight="1" spans="1:1">
      <c r="A780" s="21"/>
    </row>
    <row r="781" ht="13.5" customHeight="1" spans="1:1">
      <c r="A781" s="21"/>
    </row>
    <row r="782" ht="13.5" customHeight="1" spans="1:1">
      <c r="A782" s="21"/>
    </row>
    <row r="783" ht="13.5" customHeight="1" spans="1:1">
      <c r="A783" s="21"/>
    </row>
    <row r="784" ht="13.5" customHeight="1" spans="1:1">
      <c r="A784" s="21"/>
    </row>
    <row r="785" ht="13.5" customHeight="1" spans="1:1">
      <c r="A785" s="21"/>
    </row>
    <row r="786" ht="13.5" customHeight="1" spans="1:1">
      <c r="A786" s="21"/>
    </row>
    <row r="787" ht="13.5" customHeight="1" spans="1:1">
      <c r="A787" s="21"/>
    </row>
    <row r="788" ht="13.5" customHeight="1" spans="1:1">
      <c r="A788" s="21"/>
    </row>
    <row r="789" ht="13.5" customHeight="1" spans="1:1">
      <c r="A789" s="21"/>
    </row>
    <row r="790" ht="13.5" customHeight="1" spans="1:1">
      <c r="A790" s="21"/>
    </row>
    <row r="791" ht="13.5" customHeight="1" spans="1:1">
      <c r="A791" s="21"/>
    </row>
    <row r="792" ht="13.5" customHeight="1" spans="1:1">
      <c r="A792" s="21"/>
    </row>
    <row r="793" ht="13.5" customHeight="1" spans="1:1">
      <c r="A793" s="21"/>
    </row>
    <row r="794" ht="13.5" customHeight="1" spans="1:1">
      <c r="A794" s="21"/>
    </row>
    <row r="795" ht="13.5" customHeight="1" spans="1:1">
      <c r="A795" s="21"/>
    </row>
    <row r="796" ht="13.5" customHeight="1" spans="1:1">
      <c r="A796" s="21"/>
    </row>
    <row r="797" ht="13.5" customHeight="1" spans="1:1">
      <c r="A797" s="21"/>
    </row>
    <row r="798" ht="13.5" customHeight="1" spans="1:1">
      <c r="A798" s="21"/>
    </row>
    <row r="799" ht="13.5" customHeight="1" spans="1:1">
      <c r="A799" s="21"/>
    </row>
    <row r="800" ht="13.5" customHeight="1" spans="1:1">
      <c r="A800" s="21"/>
    </row>
    <row r="801" ht="13.5" customHeight="1" spans="1:1">
      <c r="A801" s="21"/>
    </row>
    <row r="802" ht="13.5" customHeight="1" spans="1:1">
      <c r="A802" s="21"/>
    </row>
    <row r="803" ht="13.5" customHeight="1" spans="1:1">
      <c r="A803" s="21"/>
    </row>
    <row r="804" ht="13.5" customHeight="1" spans="1:1">
      <c r="A804" s="21"/>
    </row>
    <row r="805" ht="13.5" customHeight="1" spans="1:1">
      <c r="A805" s="21"/>
    </row>
    <row r="806" ht="13.5" customHeight="1" spans="1:1">
      <c r="A806" s="21"/>
    </row>
    <row r="807" ht="13.5" customHeight="1" spans="1:1">
      <c r="A807" s="21"/>
    </row>
    <row r="808" ht="13.5" customHeight="1" spans="1:1">
      <c r="A808" s="21"/>
    </row>
    <row r="809" ht="13.5" customHeight="1" spans="1:1">
      <c r="A809" s="21"/>
    </row>
    <row r="810" ht="13.5" customHeight="1" spans="1:1">
      <c r="A810" s="21"/>
    </row>
    <row r="811" ht="13.5" customHeight="1" spans="1:1">
      <c r="A811" s="21"/>
    </row>
    <row r="812" ht="13.5" customHeight="1" spans="1:1">
      <c r="A812" s="21"/>
    </row>
    <row r="813" ht="13.5" customHeight="1" spans="1:1">
      <c r="A813" s="21"/>
    </row>
    <row r="814" ht="13.5" customHeight="1" spans="1:1">
      <c r="A814" s="21"/>
    </row>
    <row r="815" ht="13.5" customHeight="1" spans="1:1">
      <c r="A815" s="21"/>
    </row>
    <row r="816" ht="13.5" customHeight="1" spans="1:1">
      <c r="A816" s="21"/>
    </row>
    <row r="817" ht="13.5" customHeight="1" spans="1:1">
      <c r="A817" s="21"/>
    </row>
    <row r="818" ht="13.5" customHeight="1" spans="1:1">
      <c r="A818" s="21"/>
    </row>
    <row r="819" ht="13.5" customHeight="1" spans="1:1">
      <c r="A819" s="21"/>
    </row>
    <row r="820" ht="13.5" customHeight="1" spans="1:1">
      <c r="A820" s="21"/>
    </row>
    <row r="821" ht="13.5" customHeight="1" spans="1:1">
      <c r="A821" s="21"/>
    </row>
    <row r="822" ht="13.5" customHeight="1" spans="1:1">
      <c r="A822" s="21"/>
    </row>
    <row r="823" ht="13.5" customHeight="1" spans="1:1">
      <c r="A823" s="21"/>
    </row>
    <row r="824" ht="13.5" customHeight="1" spans="1:1">
      <c r="A824" s="21"/>
    </row>
    <row r="825" ht="13.5" customHeight="1" spans="1:1">
      <c r="A825" s="21"/>
    </row>
    <row r="826" ht="13.5" customHeight="1" spans="1:1">
      <c r="A826" s="21"/>
    </row>
    <row r="827" ht="13.5" customHeight="1" spans="1:1">
      <c r="A827" s="21"/>
    </row>
    <row r="828" ht="13.5" customHeight="1" spans="1:1">
      <c r="A828" s="21"/>
    </row>
    <row r="829" ht="13.5" customHeight="1" spans="1:1">
      <c r="A829" s="21"/>
    </row>
    <row r="830" ht="13.5" customHeight="1" spans="1:1">
      <c r="A830" s="21"/>
    </row>
    <row r="831" ht="13.5" customHeight="1" spans="1:1">
      <c r="A831" s="21"/>
    </row>
    <row r="832" ht="13.5" customHeight="1" spans="1:1">
      <c r="A832" s="21"/>
    </row>
    <row r="833" ht="13.5" customHeight="1" spans="1:1">
      <c r="A833" s="21"/>
    </row>
    <row r="834" ht="13.5" customHeight="1" spans="1:1">
      <c r="A834" s="21"/>
    </row>
    <row r="835" ht="13.5" customHeight="1" spans="1:1">
      <c r="A835" s="21"/>
    </row>
    <row r="836" ht="13.5" customHeight="1" spans="1:1">
      <c r="A836" s="21"/>
    </row>
    <row r="837" ht="13.5" customHeight="1" spans="1:1">
      <c r="A837" s="21"/>
    </row>
    <row r="838" ht="13.5" customHeight="1" spans="1:1">
      <c r="A838" s="21"/>
    </row>
    <row r="839" ht="13.5" customHeight="1" spans="1:1">
      <c r="A839" s="21"/>
    </row>
    <row r="840" ht="13.5" customHeight="1" spans="1:1">
      <c r="A840" s="21"/>
    </row>
    <row r="841" ht="13.5" customHeight="1" spans="1:1">
      <c r="A841" s="21"/>
    </row>
    <row r="842" ht="13.5" customHeight="1" spans="1:1">
      <c r="A842" s="21"/>
    </row>
    <row r="843" ht="13.5" customHeight="1" spans="1:1">
      <c r="A843" s="21"/>
    </row>
    <row r="844" ht="13.5" customHeight="1" spans="1:1">
      <c r="A844" s="21"/>
    </row>
    <row r="845" ht="13.5" customHeight="1" spans="1:1">
      <c r="A845" s="21"/>
    </row>
    <row r="846" ht="13.5" customHeight="1" spans="1:1">
      <c r="A846" s="21"/>
    </row>
    <row r="847" ht="13.5" customHeight="1" spans="1:1">
      <c r="A847" s="21"/>
    </row>
    <row r="848" ht="13.5" customHeight="1" spans="1:1">
      <c r="A848" s="21"/>
    </row>
    <row r="849" ht="13.5" customHeight="1" spans="1:1">
      <c r="A849" s="21"/>
    </row>
    <row r="850" ht="13.5" customHeight="1" spans="1:1">
      <c r="A850" s="21"/>
    </row>
    <row r="851" ht="13.5" customHeight="1" spans="1:1">
      <c r="A851" s="21"/>
    </row>
    <row r="852" ht="13.5" customHeight="1" spans="1:1">
      <c r="A852" s="21"/>
    </row>
    <row r="853" ht="13.5" customHeight="1" spans="1:1">
      <c r="A853" s="21"/>
    </row>
    <row r="854" ht="13.5" customHeight="1" spans="1:1">
      <c r="A854" s="21"/>
    </row>
    <row r="855" ht="13.5" customHeight="1" spans="1:1">
      <c r="A855" s="21"/>
    </row>
    <row r="856" ht="13.5" customHeight="1" spans="1:1">
      <c r="A856" s="21"/>
    </row>
    <row r="857" ht="13.5" customHeight="1" spans="1:1">
      <c r="A857" s="21"/>
    </row>
    <row r="858" ht="13.5" customHeight="1" spans="1:1">
      <c r="A858" s="21"/>
    </row>
    <row r="859" ht="13.5" customHeight="1" spans="1:1">
      <c r="A859" s="21"/>
    </row>
    <row r="860" ht="13.5" customHeight="1" spans="1:1">
      <c r="A860" s="21"/>
    </row>
    <row r="861" ht="13.5" customHeight="1" spans="1:1">
      <c r="A861" s="21"/>
    </row>
    <row r="862" ht="13.5" customHeight="1" spans="1:1">
      <c r="A862" s="21"/>
    </row>
    <row r="863" ht="13.5" customHeight="1" spans="1:1">
      <c r="A863" s="21"/>
    </row>
    <row r="864" ht="13.5" customHeight="1" spans="1:1">
      <c r="A864" s="21"/>
    </row>
    <row r="865" ht="13.5" customHeight="1" spans="1:1">
      <c r="A865" s="21"/>
    </row>
    <row r="866" ht="13.5" customHeight="1" spans="1:1">
      <c r="A866" s="21"/>
    </row>
    <row r="867" ht="13.5" customHeight="1" spans="1:1">
      <c r="A867" s="21"/>
    </row>
    <row r="868" ht="13.5" customHeight="1" spans="1:1">
      <c r="A868" s="21"/>
    </row>
    <row r="869" ht="13.5" customHeight="1" spans="1:1">
      <c r="A869" s="21"/>
    </row>
    <row r="870" ht="13.5" customHeight="1" spans="1:1">
      <c r="A870" s="21"/>
    </row>
    <row r="871" ht="13.5" customHeight="1" spans="1:1">
      <c r="A871" s="21"/>
    </row>
    <row r="872" ht="13.5" customHeight="1" spans="1:1">
      <c r="A872" s="21"/>
    </row>
    <row r="873" ht="13.5" customHeight="1" spans="1:1">
      <c r="A873" s="21"/>
    </row>
    <row r="874" ht="13.5" customHeight="1" spans="1:1">
      <c r="A874" s="21"/>
    </row>
    <row r="875" ht="13.5" customHeight="1" spans="1:1">
      <c r="A875" s="21"/>
    </row>
    <row r="876" ht="13.5" customHeight="1" spans="1:1">
      <c r="A876" s="21"/>
    </row>
    <row r="877" ht="13.5" customHeight="1" spans="1:1">
      <c r="A877" s="21"/>
    </row>
    <row r="878" ht="13.5" customHeight="1" spans="1:1">
      <c r="A878" s="21"/>
    </row>
    <row r="879" ht="13.5" customHeight="1" spans="1:1">
      <c r="A879" s="21"/>
    </row>
    <row r="880" ht="13.5" customHeight="1" spans="1:1">
      <c r="A880" s="21"/>
    </row>
    <row r="881" ht="13.5" customHeight="1" spans="1:1">
      <c r="A881" s="21"/>
    </row>
    <row r="882" ht="13.5" customHeight="1" spans="1:1">
      <c r="A882" s="21"/>
    </row>
    <row r="883" ht="13.5" customHeight="1" spans="1:1">
      <c r="A883" s="21"/>
    </row>
    <row r="884" ht="13.5" customHeight="1" spans="1:1">
      <c r="A884" s="21"/>
    </row>
    <row r="885" ht="13.5" customHeight="1" spans="1:1">
      <c r="A885" s="21"/>
    </row>
    <row r="886" ht="13.5" customHeight="1" spans="1:1">
      <c r="A886" s="21"/>
    </row>
    <row r="887" ht="13.5" customHeight="1" spans="1:1">
      <c r="A887" s="21"/>
    </row>
    <row r="888" ht="13.5" customHeight="1" spans="1:1">
      <c r="A888" s="21"/>
    </row>
    <row r="889" ht="13.5" customHeight="1" spans="1:1">
      <c r="A889" s="21"/>
    </row>
    <row r="890" ht="13.5" customHeight="1" spans="1:1">
      <c r="A890" s="21"/>
    </row>
    <row r="891" ht="13.5" customHeight="1" spans="1:1">
      <c r="A891" s="21"/>
    </row>
    <row r="892" ht="13.5" customHeight="1" spans="1:1">
      <c r="A892" s="21"/>
    </row>
    <row r="893" ht="13.5" customHeight="1" spans="1:1">
      <c r="A893" s="21"/>
    </row>
    <row r="894" ht="13.5" customHeight="1" spans="1:1">
      <c r="A894" s="21"/>
    </row>
    <row r="895" ht="13.5" customHeight="1" spans="1:1">
      <c r="A895" s="21"/>
    </row>
    <row r="896" ht="13.5" customHeight="1" spans="1:1">
      <c r="A896" s="21"/>
    </row>
    <row r="897" ht="13.5" customHeight="1" spans="1:1">
      <c r="A897" s="21"/>
    </row>
    <row r="898" ht="13.5" customHeight="1" spans="1:1">
      <c r="A898" s="21"/>
    </row>
    <row r="899" ht="13.5" customHeight="1" spans="1:1">
      <c r="A899" s="21"/>
    </row>
    <row r="900" ht="13.5" customHeight="1" spans="1:1">
      <c r="A900" s="21"/>
    </row>
    <row r="901" ht="13.5" customHeight="1" spans="1:1">
      <c r="A901" s="21"/>
    </row>
    <row r="902" ht="13.5" customHeight="1" spans="1:1">
      <c r="A902" s="21"/>
    </row>
    <row r="903" ht="13.5" customHeight="1" spans="1:1">
      <c r="A903" s="21"/>
    </row>
    <row r="904" ht="13.5" customHeight="1" spans="1:1">
      <c r="A904" s="21"/>
    </row>
    <row r="905" ht="13.5" customHeight="1" spans="1:1">
      <c r="A905" s="21"/>
    </row>
    <row r="906" ht="13.5" customHeight="1" spans="1:1">
      <c r="A906" s="21"/>
    </row>
    <row r="907" ht="13.5" customHeight="1" spans="1:1">
      <c r="A907" s="21"/>
    </row>
    <row r="908" ht="13.5" customHeight="1" spans="1:1">
      <c r="A908" s="21"/>
    </row>
    <row r="909" ht="13.5" customHeight="1" spans="1:1">
      <c r="A909" s="21"/>
    </row>
    <row r="910" ht="13.5" customHeight="1" spans="1:1">
      <c r="A910" s="21"/>
    </row>
    <row r="911" ht="13.5" customHeight="1" spans="1:1">
      <c r="A911" s="21"/>
    </row>
    <row r="912" ht="13.5" customHeight="1" spans="1:1">
      <c r="A912" s="21"/>
    </row>
    <row r="913" ht="13.5" customHeight="1" spans="1:1">
      <c r="A913" s="21"/>
    </row>
    <row r="914" ht="13.5" customHeight="1" spans="1:1">
      <c r="A914" s="21"/>
    </row>
    <row r="915" ht="13.5" customHeight="1" spans="1:1">
      <c r="A915" s="21"/>
    </row>
    <row r="916" ht="13.5" customHeight="1" spans="1:1">
      <c r="A916" s="21"/>
    </row>
    <row r="917" ht="13.5" customHeight="1" spans="1:1">
      <c r="A917" s="21"/>
    </row>
    <row r="918" ht="13.5" customHeight="1" spans="1:1">
      <c r="A918" s="21"/>
    </row>
    <row r="919" ht="13.5" customHeight="1" spans="1:1">
      <c r="A919" s="21"/>
    </row>
    <row r="920" ht="13.5" customHeight="1" spans="1:1">
      <c r="A920" s="21"/>
    </row>
    <row r="921" ht="13.5" customHeight="1" spans="1:1">
      <c r="A921" s="21"/>
    </row>
    <row r="922" ht="13.5" customHeight="1" spans="1:1">
      <c r="A922" s="21"/>
    </row>
    <row r="923" ht="13.5" customHeight="1" spans="1:1">
      <c r="A923" s="21"/>
    </row>
    <row r="924" ht="13.5" customHeight="1" spans="1:1">
      <c r="A924" s="21"/>
    </row>
    <row r="925" ht="13.5" customHeight="1" spans="1:1">
      <c r="A925" s="21"/>
    </row>
    <row r="926" ht="13.5" customHeight="1" spans="1:1">
      <c r="A926" s="21"/>
    </row>
    <row r="927" ht="13.5" customHeight="1" spans="1:1">
      <c r="A927" s="21"/>
    </row>
    <row r="928" ht="13.5" customHeight="1" spans="1:1">
      <c r="A928" s="21"/>
    </row>
    <row r="929" ht="13.5" customHeight="1" spans="1:1">
      <c r="A929" s="21"/>
    </row>
    <row r="930" ht="13.5" customHeight="1" spans="1:1">
      <c r="A930" s="21"/>
    </row>
    <row r="931" ht="13.5" customHeight="1" spans="1:1">
      <c r="A931" s="21"/>
    </row>
    <row r="932" ht="13.5" customHeight="1" spans="1:1">
      <c r="A932" s="21"/>
    </row>
    <row r="933" ht="13.5" customHeight="1" spans="1:1">
      <c r="A933" s="21"/>
    </row>
    <row r="934" ht="13.5" customHeight="1" spans="1:1">
      <c r="A934" s="21"/>
    </row>
    <row r="935" ht="13.5" customHeight="1" spans="1:1">
      <c r="A935" s="21"/>
    </row>
    <row r="936" ht="13.5" customHeight="1" spans="1:1">
      <c r="A936" s="21"/>
    </row>
    <row r="937" ht="13.5" customHeight="1" spans="1:1">
      <c r="A937" s="21"/>
    </row>
    <row r="938" ht="13.5" customHeight="1" spans="1:1">
      <c r="A938" s="21"/>
    </row>
    <row r="939" ht="13.5" customHeight="1" spans="1:1">
      <c r="A939" s="21"/>
    </row>
    <row r="940" ht="13.5" customHeight="1" spans="1:1">
      <c r="A940" s="21"/>
    </row>
    <row r="941" ht="13.5" customHeight="1" spans="1:1">
      <c r="A941" s="21"/>
    </row>
    <row r="942" ht="13.5" customHeight="1" spans="1:1">
      <c r="A942" s="21"/>
    </row>
    <row r="943" ht="13.5" customHeight="1" spans="1:1">
      <c r="A943" s="21"/>
    </row>
    <row r="944" ht="13.5" customHeight="1" spans="1:1">
      <c r="A944" s="21"/>
    </row>
    <row r="945" ht="13.5" customHeight="1" spans="1:1">
      <c r="A945" s="21"/>
    </row>
    <row r="946" ht="13.5" customHeight="1" spans="1:1">
      <c r="A946" s="21"/>
    </row>
    <row r="947" ht="13.5" customHeight="1" spans="1:1">
      <c r="A947" s="21"/>
    </row>
    <row r="948" ht="13.5" customHeight="1" spans="1:1">
      <c r="A948" s="21"/>
    </row>
    <row r="949" ht="13.5" customHeight="1" spans="1:1">
      <c r="A949" s="21"/>
    </row>
    <row r="950" ht="13.5" customHeight="1" spans="1:1">
      <c r="A950" s="21"/>
    </row>
    <row r="951" ht="13.5" customHeight="1" spans="1:1">
      <c r="A951" s="21"/>
    </row>
    <row r="952" ht="13.5" customHeight="1" spans="1:1">
      <c r="A952" s="21"/>
    </row>
    <row r="953" ht="13.5" customHeight="1" spans="1:1">
      <c r="A953" s="21"/>
    </row>
    <row r="954" ht="13.5" customHeight="1" spans="1:1">
      <c r="A954" s="21"/>
    </row>
    <row r="955" ht="13.5" customHeight="1" spans="1:1">
      <c r="A955" s="21"/>
    </row>
    <row r="956" ht="13.5" customHeight="1" spans="1:1">
      <c r="A956" s="21"/>
    </row>
    <row r="957" ht="13.5" customHeight="1" spans="1:1">
      <c r="A957" s="21"/>
    </row>
    <row r="958" ht="13.5" customHeight="1" spans="1:1">
      <c r="A958" s="21"/>
    </row>
    <row r="959" ht="13.5" customHeight="1" spans="1:1">
      <c r="A959" s="21"/>
    </row>
    <row r="960" ht="13.5" customHeight="1" spans="1:1">
      <c r="A960" s="21"/>
    </row>
    <row r="961" ht="13.5" customHeight="1" spans="1:1">
      <c r="A961" s="21"/>
    </row>
    <row r="962" ht="13.5" customHeight="1" spans="1:1">
      <c r="A962" s="21"/>
    </row>
    <row r="963" ht="13.5" customHeight="1" spans="1:1">
      <c r="A963" s="21"/>
    </row>
    <row r="964" ht="13.5" customHeight="1" spans="1:1">
      <c r="A964" s="21"/>
    </row>
    <row r="965" ht="13.5" customHeight="1" spans="1:1">
      <c r="A965" s="21"/>
    </row>
    <row r="966" ht="13.5" customHeight="1" spans="1:1">
      <c r="A966" s="21"/>
    </row>
    <row r="967" ht="13.5" customHeight="1" spans="1:1">
      <c r="A967" s="21"/>
    </row>
    <row r="968" ht="13.5" customHeight="1" spans="1:1">
      <c r="A968" s="21"/>
    </row>
    <row r="969" ht="13.5" customHeight="1" spans="1:1">
      <c r="A969" s="21"/>
    </row>
    <row r="970" ht="13.5" customHeight="1" spans="1:1">
      <c r="A970" s="21"/>
    </row>
    <row r="971" ht="13.5" customHeight="1" spans="1:1">
      <c r="A971" s="21"/>
    </row>
    <row r="972" ht="13.5" customHeight="1" spans="1:1">
      <c r="A972" s="21"/>
    </row>
    <row r="973" ht="13.5" customHeight="1" spans="1:1">
      <c r="A973" s="21"/>
    </row>
    <row r="974" ht="13.5" customHeight="1" spans="1:1">
      <c r="A974" s="21"/>
    </row>
    <row r="975" ht="13.5" customHeight="1" spans="1:1">
      <c r="A975" s="21"/>
    </row>
    <row r="976" ht="13.5" customHeight="1" spans="1:1">
      <c r="A976" s="21"/>
    </row>
    <row r="977" ht="13.5" customHeight="1" spans="1:1">
      <c r="A977" s="21"/>
    </row>
    <row r="978" ht="13.5" customHeight="1" spans="1:1">
      <c r="A978" s="21"/>
    </row>
    <row r="979" ht="13.5" customHeight="1" spans="1:1">
      <c r="A979" s="21"/>
    </row>
    <row r="980" ht="13.5" customHeight="1" spans="1:1">
      <c r="A980" s="21"/>
    </row>
    <row r="981" ht="13.5" customHeight="1" spans="1:1">
      <c r="A981" s="21"/>
    </row>
    <row r="982" ht="13.5" customHeight="1" spans="1:1">
      <c r="A982" s="21"/>
    </row>
    <row r="983" ht="13.5" customHeight="1" spans="1:1">
      <c r="A983" s="21"/>
    </row>
    <row r="984" ht="13.5" customHeight="1" spans="1:1">
      <c r="A984" s="21"/>
    </row>
    <row r="985" ht="13.5" customHeight="1" spans="1:1">
      <c r="A985" s="21"/>
    </row>
    <row r="986" ht="13.5" customHeight="1" spans="1:1">
      <c r="A986" s="21"/>
    </row>
    <row r="987" ht="13.5" customHeight="1" spans="1:1">
      <c r="A987" s="21"/>
    </row>
    <row r="988" ht="13.5" customHeight="1" spans="1:1">
      <c r="A988" s="21"/>
    </row>
    <row r="989" ht="13.5" customHeight="1" spans="1:1">
      <c r="A989" s="21"/>
    </row>
    <row r="990" ht="13.5" customHeight="1" spans="1:1">
      <c r="A990" s="21"/>
    </row>
    <row r="991" ht="13.5" customHeight="1" spans="1:1">
      <c r="A991" s="21"/>
    </row>
    <row r="992" ht="13.5" customHeight="1" spans="1:1">
      <c r="A992" s="21"/>
    </row>
    <row r="993" ht="13.5" customHeight="1" spans="1:1">
      <c r="A993" s="21"/>
    </row>
    <row r="994" ht="13.5" customHeight="1" spans="1:1">
      <c r="A994" s="21"/>
    </row>
    <row r="995" ht="13.5" customHeight="1" spans="1:1">
      <c r="A995" s="21"/>
    </row>
    <row r="996" ht="13.5" customHeight="1" spans="1:1">
      <c r="A996" s="21"/>
    </row>
    <row r="997" ht="13.5" customHeight="1" spans="1:1">
      <c r="A997" s="21"/>
    </row>
    <row r="998" ht="13.5" customHeight="1" spans="1:1">
      <c r="A998" s="21"/>
    </row>
    <row r="999" ht="13.5" customHeight="1" spans="1:1">
      <c r="A999" s="21"/>
    </row>
    <row r="1000" ht="13.5" customHeight="1" spans="1:1">
      <c r="A1000" s="21"/>
    </row>
  </sheetData>
  <pageMargins left="0.7" right="0.7" top="0.75" bottom="0.75" header="0" footer="0"/>
  <pageSetup paperSize="1" orientation="landscape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00"/>
  <sheetViews>
    <sheetView workbookViewId="0">
      <selection activeCell="A1" sqref="A1"/>
    </sheetView>
  </sheetViews>
  <sheetFormatPr defaultColWidth="14.4285714285714" defaultRowHeight="15" customHeight="1" outlineLevelCol="7"/>
  <cols>
    <col min="1" max="1" width="11.2857142857143" customWidth="1"/>
    <col min="2" max="2" width="16.2857142857143" customWidth="1"/>
    <col min="3" max="3" width="36.4285714285714" customWidth="1"/>
    <col min="4" max="4" width="11.2857142857143" customWidth="1"/>
    <col min="5" max="6" width="9.14285714285714" customWidth="1"/>
    <col min="7" max="7" width="13.2857142857143" customWidth="1"/>
    <col min="8" max="26" width="9.14285714285714" customWidth="1"/>
  </cols>
  <sheetData>
    <row r="1" ht="13.5" customHeight="1" spans="1:4">
      <c r="A1" s="21" t="s">
        <v>0</v>
      </c>
      <c r="B1" s="3" t="s">
        <v>1</v>
      </c>
      <c r="C1" s="3" t="s">
        <v>2</v>
      </c>
      <c r="D1" s="4" t="s">
        <v>3</v>
      </c>
    </row>
    <row r="2" ht="13.5" customHeight="1" spans="1:4">
      <c r="A2" s="2">
        <v>42736</v>
      </c>
      <c r="B2" s="3" t="s">
        <v>44</v>
      </c>
      <c r="C2" s="3" t="s">
        <v>239</v>
      </c>
      <c r="D2" s="4">
        <v>800</v>
      </c>
    </row>
    <row r="3" ht="13.5" customHeight="1" spans="1:4">
      <c r="A3" s="2">
        <v>42736</v>
      </c>
      <c r="B3" s="3" t="s">
        <v>44</v>
      </c>
      <c r="C3" s="3" t="s">
        <v>669</v>
      </c>
      <c r="D3" s="4">
        <v>60</v>
      </c>
    </row>
    <row r="4" ht="13.5" customHeight="1" spans="1:4">
      <c r="A4" s="2">
        <v>42757</v>
      </c>
      <c r="B4" s="3" t="s">
        <v>44</v>
      </c>
      <c r="C4" s="3" t="s">
        <v>818</v>
      </c>
      <c r="D4" s="4">
        <v>21.4</v>
      </c>
    </row>
    <row r="5" ht="13.5" customHeight="1" spans="1:4">
      <c r="A5" s="2">
        <v>42751</v>
      </c>
      <c r="B5" s="3" t="s">
        <v>44</v>
      </c>
      <c r="C5" s="3" t="s">
        <v>835</v>
      </c>
      <c r="D5" s="4">
        <v>19.15</v>
      </c>
    </row>
    <row r="6" ht="13.5" customHeight="1" spans="1:4">
      <c r="A6" s="2">
        <v>42761</v>
      </c>
      <c r="B6" s="3" t="s">
        <v>44</v>
      </c>
      <c r="C6" s="3" t="s">
        <v>392</v>
      </c>
      <c r="D6" s="4">
        <v>69.8</v>
      </c>
    </row>
    <row r="7" ht="13.5" customHeight="1" spans="1:4">
      <c r="A7" s="2">
        <v>42736</v>
      </c>
      <c r="B7" s="3" t="s">
        <v>11</v>
      </c>
      <c r="C7" s="3" t="s">
        <v>777</v>
      </c>
      <c r="D7" s="4">
        <v>180</v>
      </c>
    </row>
    <row r="8" ht="13.5" customHeight="1" spans="1:7">
      <c r="A8" s="2">
        <v>42742</v>
      </c>
      <c r="B8" s="3" t="s">
        <v>11</v>
      </c>
      <c r="C8" s="3" t="s">
        <v>836</v>
      </c>
      <c r="D8" s="4">
        <v>24</v>
      </c>
      <c r="G8" s="3" t="s">
        <v>286</v>
      </c>
    </row>
    <row r="9" ht="13.5" customHeight="1" spans="1:8">
      <c r="A9" s="2">
        <v>42737</v>
      </c>
      <c r="B9" s="3" t="s">
        <v>11</v>
      </c>
      <c r="C9" s="3" t="s">
        <v>837</v>
      </c>
      <c r="D9" s="4">
        <v>22</v>
      </c>
      <c r="G9" s="3" t="s">
        <v>44</v>
      </c>
      <c r="H9" s="4">
        <f>SUM(D2:D6)+D69+D70</f>
        <v>1285.35</v>
      </c>
    </row>
    <row r="10" ht="13.5" customHeight="1" spans="1:8">
      <c r="A10" s="2">
        <v>42736</v>
      </c>
      <c r="B10" s="3" t="s">
        <v>11</v>
      </c>
      <c r="C10" s="3" t="s">
        <v>727</v>
      </c>
      <c r="D10" s="4">
        <v>20</v>
      </c>
      <c r="G10" s="3" t="s">
        <v>294</v>
      </c>
      <c r="H10" s="4">
        <f>SUM(0)</f>
        <v>0</v>
      </c>
    </row>
    <row r="11" ht="13.5" customHeight="1" spans="1:8">
      <c r="A11" s="2">
        <v>42386</v>
      </c>
      <c r="B11" s="3" t="s">
        <v>11</v>
      </c>
      <c r="C11" s="3" t="s">
        <v>838</v>
      </c>
      <c r="D11" s="4">
        <v>20</v>
      </c>
      <c r="G11" s="3" t="s">
        <v>11</v>
      </c>
      <c r="H11" s="4">
        <f>SUM(D7:D14)</f>
        <v>331.15</v>
      </c>
    </row>
    <row r="12" ht="13.5" customHeight="1" spans="1:8">
      <c r="A12" s="2">
        <v>42761</v>
      </c>
      <c r="B12" s="3" t="s">
        <v>11</v>
      </c>
      <c r="C12" s="3" t="s">
        <v>839</v>
      </c>
      <c r="D12" s="4">
        <v>33.7</v>
      </c>
      <c r="G12" s="3" t="s">
        <v>68</v>
      </c>
      <c r="H12" s="4">
        <f>SUM(D15:D28)</f>
        <v>757.93</v>
      </c>
    </row>
    <row r="13" ht="13.5" customHeight="1" spans="1:8">
      <c r="A13" s="2">
        <v>42757</v>
      </c>
      <c r="B13" s="3" t="s">
        <v>11</v>
      </c>
      <c r="C13" s="3" t="s">
        <v>840</v>
      </c>
      <c r="D13" s="4">
        <v>25</v>
      </c>
      <c r="G13" s="3" t="s">
        <v>197</v>
      </c>
      <c r="H13" s="4">
        <f>SUM(D29:D41)</f>
        <v>500.3</v>
      </c>
    </row>
    <row r="14" ht="13.5" customHeight="1" spans="1:8">
      <c r="A14" s="2">
        <v>42759</v>
      </c>
      <c r="B14" s="3" t="s">
        <v>11</v>
      </c>
      <c r="C14" s="3" t="s">
        <v>585</v>
      </c>
      <c r="D14" s="4">
        <v>6.45</v>
      </c>
      <c r="G14" s="3" t="s">
        <v>125</v>
      </c>
      <c r="H14" s="4">
        <f>SUM(D42:D44)</f>
        <v>715.5</v>
      </c>
    </row>
    <row r="15" ht="13.5" customHeight="1" spans="1:8">
      <c r="A15" s="2">
        <v>42742</v>
      </c>
      <c r="B15" s="3" t="s">
        <v>68</v>
      </c>
      <c r="C15" s="3" t="s">
        <v>20</v>
      </c>
      <c r="D15" s="4">
        <v>78.2</v>
      </c>
      <c r="G15" s="3" t="s">
        <v>644</v>
      </c>
      <c r="H15" s="4">
        <f>D45+D46</f>
        <v>1050</v>
      </c>
    </row>
    <row r="16" ht="13.5" customHeight="1" spans="1:8">
      <c r="A16" s="2">
        <v>42741</v>
      </c>
      <c r="B16" s="3" t="s">
        <v>68</v>
      </c>
      <c r="C16" s="3" t="s">
        <v>122</v>
      </c>
      <c r="D16" s="4">
        <v>11.9</v>
      </c>
      <c r="G16" s="3" t="s">
        <v>646</v>
      </c>
      <c r="H16" s="4">
        <f>SUM(D47)</f>
        <v>450</v>
      </c>
    </row>
    <row r="17" ht="13.5" customHeight="1" spans="1:8">
      <c r="A17" s="2">
        <v>42737</v>
      </c>
      <c r="B17" s="3" t="s">
        <v>68</v>
      </c>
      <c r="C17" s="3" t="s">
        <v>218</v>
      </c>
      <c r="D17" s="4">
        <v>99.75</v>
      </c>
      <c r="G17" s="3" t="s">
        <v>163</v>
      </c>
      <c r="H17" s="4">
        <f>SUM(D48)</f>
        <v>20</v>
      </c>
    </row>
    <row r="18" ht="13.5" customHeight="1" spans="1:8">
      <c r="A18" s="2">
        <v>42739</v>
      </c>
      <c r="B18" s="3" t="s">
        <v>68</v>
      </c>
      <c r="C18" s="3" t="s">
        <v>20</v>
      </c>
      <c r="D18" s="4">
        <v>23.95</v>
      </c>
      <c r="G18" s="3" t="s">
        <v>134</v>
      </c>
      <c r="H18" s="4">
        <f>SUM(D49:D51)</f>
        <v>445.8</v>
      </c>
    </row>
    <row r="19" ht="13.5" customHeight="1" spans="1:8">
      <c r="A19" s="2">
        <v>42750</v>
      </c>
      <c r="B19" s="3" t="s">
        <v>68</v>
      </c>
      <c r="C19" s="3" t="s">
        <v>659</v>
      </c>
      <c r="D19" s="4">
        <v>9</v>
      </c>
      <c r="G19" s="3" t="s">
        <v>34</v>
      </c>
      <c r="H19" s="4">
        <f>SUM(D52:D53)</f>
        <v>34.3</v>
      </c>
    </row>
    <row r="20" ht="13.5" customHeight="1" spans="1:8">
      <c r="A20" s="2">
        <v>42750</v>
      </c>
      <c r="B20" s="3" t="s">
        <v>68</v>
      </c>
      <c r="C20" s="3" t="s">
        <v>20</v>
      </c>
      <c r="D20" s="4">
        <v>148.7</v>
      </c>
      <c r="G20" s="3" t="s">
        <v>36</v>
      </c>
      <c r="H20" s="4">
        <f>SUM(D52:D61)</f>
        <v>1617.3</v>
      </c>
    </row>
    <row r="21" ht="13.5" customHeight="1" spans="1:8">
      <c r="A21" s="2">
        <v>42760</v>
      </c>
      <c r="B21" s="3" t="s">
        <v>68</v>
      </c>
      <c r="C21" s="3" t="s">
        <v>122</v>
      </c>
      <c r="D21" s="4">
        <v>20</v>
      </c>
      <c r="G21" s="3" t="s">
        <v>39</v>
      </c>
      <c r="H21" s="4">
        <f>SUM(D62:D68)</f>
        <v>424.11</v>
      </c>
    </row>
    <row r="22" ht="13.5" customHeight="1" spans="1:8">
      <c r="A22" s="2">
        <v>42754</v>
      </c>
      <c r="B22" s="3" t="s">
        <v>68</v>
      </c>
      <c r="C22" s="3" t="s">
        <v>23</v>
      </c>
      <c r="D22" s="4">
        <v>7.45</v>
      </c>
      <c r="G22" s="3" t="s">
        <v>375</v>
      </c>
      <c r="H22" s="4">
        <f>SUM(D71:D74)</f>
        <v>338</v>
      </c>
    </row>
    <row r="23" ht="13.5" customHeight="1" spans="1:8">
      <c r="A23" s="2">
        <v>42754</v>
      </c>
      <c r="B23" s="3" t="s">
        <v>68</v>
      </c>
      <c r="C23" s="3" t="s">
        <v>218</v>
      </c>
      <c r="D23" s="4">
        <v>83.95</v>
      </c>
      <c r="G23" s="3" t="s">
        <v>841</v>
      </c>
      <c r="H23" s="4">
        <f>SUM(D75:D76)</f>
        <v>1447.5</v>
      </c>
    </row>
    <row r="24" ht="13.5" customHeight="1" spans="1:4">
      <c r="A24" s="2">
        <v>42754</v>
      </c>
      <c r="B24" s="3" t="s">
        <v>68</v>
      </c>
      <c r="C24" s="3" t="s">
        <v>20</v>
      </c>
      <c r="D24" s="4">
        <v>16.9</v>
      </c>
    </row>
    <row r="25" ht="13.5" customHeight="1" spans="1:4">
      <c r="A25" s="2">
        <v>42756</v>
      </c>
      <c r="B25" s="3" t="s">
        <v>68</v>
      </c>
      <c r="C25" s="3" t="s">
        <v>20</v>
      </c>
      <c r="D25" s="4">
        <v>117.49</v>
      </c>
    </row>
    <row r="26" ht="13.5" customHeight="1" spans="1:4">
      <c r="A26" s="2">
        <v>42736</v>
      </c>
      <c r="B26" s="3" t="s">
        <v>68</v>
      </c>
      <c r="C26" s="3" t="s">
        <v>22</v>
      </c>
      <c r="D26" s="4">
        <v>8.45</v>
      </c>
    </row>
    <row r="27" ht="13.5" customHeight="1" spans="1:4">
      <c r="A27" s="2">
        <v>42760</v>
      </c>
      <c r="B27" s="3" t="s">
        <v>68</v>
      </c>
      <c r="C27" s="3" t="s">
        <v>122</v>
      </c>
      <c r="D27" s="4">
        <v>14.7</v>
      </c>
    </row>
    <row r="28" ht="13.5" customHeight="1" spans="1:4">
      <c r="A28" s="2">
        <v>42756</v>
      </c>
      <c r="B28" s="3" t="s">
        <v>68</v>
      </c>
      <c r="C28" s="3" t="s">
        <v>20</v>
      </c>
      <c r="D28" s="4">
        <v>117.49</v>
      </c>
    </row>
    <row r="29" ht="13.5" customHeight="1" spans="1:4">
      <c r="A29" s="2">
        <v>42749</v>
      </c>
      <c r="B29" s="3" t="s">
        <v>197</v>
      </c>
      <c r="C29" s="3" t="s">
        <v>394</v>
      </c>
      <c r="D29" s="4">
        <v>22.05</v>
      </c>
    </row>
    <row r="30" ht="13.5" customHeight="1" spans="1:4">
      <c r="A30" s="2">
        <v>42740</v>
      </c>
      <c r="B30" s="3" t="s">
        <v>197</v>
      </c>
      <c r="C30" s="3" t="s">
        <v>842</v>
      </c>
      <c r="D30" s="4">
        <v>9.8</v>
      </c>
    </row>
    <row r="31" ht="13.5" customHeight="1" spans="1:4">
      <c r="A31" s="2">
        <v>42738</v>
      </c>
      <c r="B31" s="3" t="s">
        <v>197</v>
      </c>
      <c r="C31" s="3" t="s">
        <v>843</v>
      </c>
      <c r="D31" s="4">
        <v>39.5</v>
      </c>
    </row>
    <row r="32" ht="13.5" customHeight="1" spans="1:4">
      <c r="A32" s="2">
        <v>42744</v>
      </c>
      <c r="B32" s="3" t="s">
        <v>197</v>
      </c>
      <c r="C32" s="3" t="s">
        <v>843</v>
      </c>
      <c r="D32" s="4">
        <v>41.6</v>
      </c>
    </row>
    <row r="33" ht="13.5" customHeight="1" spans="1:4">
      <c r="A33" s="2">
        <v>42740</v>
      </c>
      <c r="B33" s="3" t="s">
        <v>197</v>
      </c>
      <c r="C33" s="3" t="s">
        <v>612</v>
      </c>
      <c r="D33" s="4">
        <v>21.85</v>
      </c>
    </row>
    <row r="34" ht="13.5" customHeight="1" spans="1:4">
      <c r="A34" s="2">
        <v>42750</v>
      </c>
      <c r="B34" s="3" t="s">
        <v>197</v>
      </c>
      <c r="C34" s="3" t="s">
        <v>394</v>
      </c>
      <c r="D34" s="4">
        <v>42.2</v>
      </c>
    </row>
    <row r="35" ht="13.5" customHeight="1" spans="1:4">
      <c r="A35" s="2">
        <v>42743</v>
      </c>
      <c r="B35" s="3" t="s">
        <v>197</v>
      </c>
      <c r="C35" s="3" t="s">
        <v>22</v>
      </c>
      <c r="D35" s="4">
        <v>31.8</v>
      </c>
    </row>
    <row r="36" ht="13.5" customHeight="1" spans="1:4">
      <c r="A36" s="2">
        <v>42736</v>
      </c>
      <c r="B36" s="3" t="s">
        <v>197</v>
      </c>
      <c r="C36" s="3" t="s">
        <v>844</v>
      </c>
      <c r="D36" s="4">
        <v>64.6</v>
      </c>
    </row>
    <row r="37" ht="13.5" customHeight="1" spans="1:4">
      <c r="A37" s="2">
        <v>42740</v>
      </c>
      <c r="B37" s="3" t="s">
        <v>197</v>
      </c>
      <c r="C37" s="5" t="s">
        <v>845</v>
      </c>
      <c r="D37" s="4">
        <v>24.1</v>
      </c>
    </row>
    <row r="38" ht="13.5" customHeight="1" spans="1:4">
      <c r="A38" s="2">
        <v>42746</v>
      </c>
      <c r="B38" s="3" t="s">
        <v>197</v>
      </c>
      <c r="C38" s="3" t="s">
        <v>846</v>
      </c>
      <c r="D38" s="4">
        <v>34</v>
      </c>
    </row>
    <row r="39" ht="13.5" customHeight="1" spans="1:4">
      <c r="A39" s="2">
        <v>42751</v>
      </c>
      <c r="B39" s="3" t="s">
        <v>197</v>
      </c>
      <c r="C39" s="3" t="s">
        <v>847</v>
      </c>
      <c r="D39" s="4">
        <v>115.8</v>
      </c>
    </row>
    <row r="40" ht="13.5" customHeight="1" spans="1:4">
      <c r="A40" s="2">
        <v>42751</v>
      </c>
      <c r="B40" s="3" t="s">
        <v>197</v>
      </c>
      <c r="C40" s="3" t="s">
        <v>848</v>
      </c>
      <c r="D40" s="4">
        <v>43.8</v>
      </c>
    </row>
    <row r="41" ht="13.5" customHeight="1" spans="1:4">
      <c r="A41" s="2">
        <v>42756</v>
      </c>
      <c r="B41" s="3" t="s">
        <v>197</v>
      </c>
      <c r="C41" s="3" t="s">
        <v>849</v>
      </c>
      <c r="D41" s="4">
        <v>9.2</v>
      </c>
    </row>
    <row r="42" ht="13.5" customHeight="1" spans="1:4">
      <c r="A42" s="2">
        <v>42736</v>
      </c>
      <c r="B42" s="3" t="s">
        <v>125</v>
      </c>
      <c r="C42" s="3" t="s">
        <v>640</v>
      </c>
      <c r="D42" s="4">
        <v>60</v>
      </c>
    </row>
    <row r="43" ht="13.5" customHeight="1" spans="1:4">
      <c r="A43" s="2">
        <v>42736</v>
      </c>
      <c r="B43" s="3" t="s">
        <v>125</v>
      </c>
      <c r="C43" s="3" t="s">
        <v>641</v>
      </c>
      <c r="D43" s="4">
        <v>600</v>
      </c>
    </row>
    <row r="44" ht="13.5" customHeight="1" spans="1:4">
      <c r="A44" s="2">
        <v>42736</v>
      </c>
      <c r="B44" s="3" t="s">
        <v>125</v>
      </c>
      <c r="C44" s="3" t="s">
        <v>509</v>
      </c>
      <c r="D44" s="4">
        <v>55.5</v>
      </c>
    </row>
    <row r="45" ht="13.5" customHeight="1" spans="1:4">
      <c r="A45" s="2">
        <v>42736</v>
      </c>
      <c r="B45" s="3" t="s">
        <v>644</v>
      </c>
      <c r="C45" s="3" t="s">
        <v>645</v>
      </c>
      <c r="D45" s="4">
        <v>750</v>
      </c>
    </row>
    <row r="46" ht="13.5" customHeight="1" spans="1:4">
      <c r="A46" s="2">
        <v>42736</v>
      </c>
      <c r="B46" s="3" t="s">
        <v>644</v>
      </c>
      <c r="C46" s="3" t="s">
        <v>684</v>
      </c>
      <c r="D46" s="4">
        <v>300</v>
      </c>
    </row>
    <row r="47" ht="13.5" customHeight="1" spans="1:4">
      <c r="A47" s="2">
        <v>42736</v>
      </c>
      <c r="B47" s="3" t="s">
        <v>646</v>
      </c>
      <c r="C47" s="3" t="s">
        <v>647</v>
      </c>
      <c r="D47" s="4">
        <v>450</v>
      </c>
    </row>
    <row r="48" ht="13.5" customHeight="1" spans="1:4">
      <c r="A48" s="2">
        <v>42757</v>
      </c>
      <c r="B48" s="3" t="s">
        <v>236</v>
      </c>
      <c r="C48" s="3" t="s">
        <v>791</v>
      </c>
      <c r="D48" s="4">
        <v>20</v>
      </c>
    </row>
    <row r="49" ht="13.5" customHeight="1" spans="1:4">
      <c r="A49" s="2">
        <v>42751</v>
      </c>
      <c r="B49" s="3" t="s">
        <v>204</v>
      </c>
      <c r="C49" s="3" t="s">
        <v>850</v>
      </c>
      <c r="D49" s="4">
        <v>264.4</v>
      </c>
    </row>
    <row r="50" ht="13.5" customHeight="1" spans="1:4">
      <c r="A50" s="2">
        <v>42752</v>
      </c>
      <c r="B50" s="3" t="s">
        <v>204</v>
      </c>
      <c r="C50" s="3" t="s">
        <v>98</v>
      </c>
      <c r="D50" s="4">
        <v>159.4</v>
      </c>
    </row>
    <row r="51" ht="13.5" customHeight="1" spans="1:4">
      <c r="A51" s="2">
        <v>42754</v>
      </c>
      <c r="B51" s="3" t="s">
        <v>204</v>
      </c>
      <c r="C51" s="3" t="s">
        <v>851</v>
      </c>
      <c r="D51" s="4">
        <v>22</v>
      </c>
    </row>
    <row r="52" ht="13.5" customHeight="1" spans="1:4">
      <c r="A52" s="2">
        <v>42751</v>
      </c>
      <c r="B52" s="3" t="s">
        <v>34</v>
      </c>
      <c r="C52" s="3" t="s">
        <v>81</v>
      </c>
      <c r="D52" s="4">
        <v>21.6</v>
      </c>
    </row>
    <row r="53" ht="13.5" customHeight="1" spans="1:4">
      <c r="A53" s="2">
        <v>42761</v>
      </c>
      <c r="B53" s="3" t="s">
        <v>34</v>
      </c>
      <c r="C53" s="3" t="s">
        <v>81</v>
      </c>
      <c r="D53" s="4">
        <v>12.7</v>
      </c>
    </row>
    <row r="54" ht="13.5" customHeight="1" spans="1:4">
      <c r="A54" s="2">
        <v>42736</v>
      </c>
      <c r="B54" s="3" t="s">
        <v>36</v>
      </c>
      <c r="C54" s="3" t="s">
        <v>37</v>
      </c>
      <c r="D54" s="4">
        <v>600</v>
      </c>
    </row>
    <row r="55" ht="13.5" customHeight="1" spans="1:4">
      <c r="A55" s="2">
        <v>42736</v>
      </c>
      <c r="B55" s="3" t="s">
        <v>36</v>
      </c>
      <c r="C55" s="3" t="s">
        <v>38</v>
      </c>
      <c r="D55" s="4">
        <v>400</v>
      </c>
    </row>
    <row r="56" ht="13.5" customHeight="1" spans="1:4">
      <c r="A56" s="2">
        <v>42743</v>
      </c>
      <c r="B56" s="3" t="s">
        <v>36</v>
      </c>
      <c r="C56" s="3" t="s">
        <v>852</v>
      </c>
      <c r="D56" s="4">
        <v>114</v>
      </c>
    </row>
    <row r="57" ht="13.5" customHeight="1" spans="1:4">
      <c r="A57" s="2">
        <v>42737</v>
      </c>
      <c r="B57" s="3" t="s">
        <v>36</v>
      </c>
      <c r="C57" s="3" t="s">
        <v>853</v>
      </c>
      <c r="D57" s="4">
        <v>66.8</v>
      </c>
    </row>
    <row r="58" ht="13.5" customHeight="1" spans="1:4">
      <c r="A58" s="2">
        <v>42749</v>
      </c>
      <c r="B58" s="3" t="s">
        <v>36</v>
      </c>
      <c r="C58" s="3" t="s">
        <v>854</v>
      </c>
      <c r="D58" s="4">
        <v>120</v>
      </c>
    </row>
    <row r="59" ht="13.5" customHeight="1" spans="1:4">
      <c r="A59" s="2">
        <v>42386</v>
      </c>
      <c r="B59" s="3" t="s">
        <v>36</v>
      </c>
      <c r="C59" s="3" t="s">
        <v>854</v>
      </c>
      <c r="D59" s="4">
        <v>200.2</v>
      </c>
    </row>
    <row r="60" ht="13.5" customHeight="1" spans="1:4">
      <c r="A60" s="2">
        <v>42761</v>
      </c>
      <c r="B60" s="3" t="s">
        <v>36</v>
      </c>
      <c r="C60" s="3" t="s">
        <v>855</v>
      </c>
      <c r="D60" s="4">
        <v>50</v>
      </c>
    </row>
    <row r="61" ht="13.5" customHeight="1" spans="1:4">
      <c r="A61" s="2">
        <v>42759</v>
      </c>
      <c r="B61" s="3" t="s">
        <v>36</v>
      </c>
      <c r="C61" s="3" t="s">
        <v>856</v>
      </c>
      <c r="D61" s="4">
        <v>32</v>
      </c>
    </row>
    <row r="62" ht="13.5" customHeight="1" spans="1:4">
      <c r="A62" s="2">
        <v>42736</v>
      </c>
      <c r="B62" s="3" t="s">
        <v>39</v>
      </c>
      <c r="C62" s="3" t="s">
        <v>42</v>
      </c>
      <c r="D62" s="4">
        <v>110</v>
      </c>
    </row>
    <row r="63" ht="13.5" customHeight="1" spans="1:4">
      <c r="A63" s="2">
        <v>42744</v>
      </c>
      <c r="B63" s="3" t="s">
        <v>39</v>
      </c>
      <c r="C63" s="3" t="s">
        <v>306</v>
      </c>
      <c r="D63" s="4">
        <v>23.75</v>
      </c>
    </row>
    <row r="64" ht="13.5" customHeight="1" spans="1:4">
      <c r="A64" s="2">
        <v>42740</v>
      </c>
      <c r="B64" s="3" t="s">
        <v>39</v>
      </c>
      <c r="C64" s="3" t="s">
        <v>857</v>
      </c>
      <c r="D64" s="4">
        <v>50</v>
      </c>
    </row>
    <row r="65" ht="13.5" customHeight="1" spans="1:4">
      <c r="A65" s="2">
        <v>42741</v>
      </c>
      <c r="B65" s="3" t="s">
        <v>39</v>
      </c>
      <c r="C65" s="3" t="s">
        <v>83</v>
      </c>
      <c r="D65" s="4">
        <v>80.15</v>
      </c>
    </row>
    <row r="66" ht="13.5" customHeight="1" spans="1:4">
      <c r="A66" s="2">
        <v>42756</v>
      </c>
      <c r="B66" s="3" t="s">
        <v>39</v>
      </c>
      <c r="C66" s="3" t="s">
        <v>83</v>
      </c>
      <c r="D66" s="4">
        <v>78.28</v>
      </c>
    </row>
    <row r="67" ht="13.5" customHeight="1" spans="1:4">
      <c r="A67" s="2">
        <v>42756</v>
      </c>
      <c r="B67" s="3" t="s">
        <v>39</v>
      </c>
      <c r="C67" s="3" t="s">
        <v>858</v>
      </c>
      <c r="D67" s="4">
        <v>12</v>
      </c>
    </row>
    <row r="68" ht="13.5" customHeight="1" spans="1:4">
      <c r="A68" s="2">
        <v>42761</v>
      </c>
      <c r="B68" s="3" t="s">
        <v>39</v>
      </c>
      <c r="C68" s="3" t="s">
        <v>83</v>
      </c>
      <c r="D68" s="4">
        <v>69.93</v>
      </c>
    </row>
    <row r="69" ht="13.5" customHeight="1" spans="1:4">
      <c r="A69" s="2">
        <v>42743</v>
      </c>
      <c r="B69" s="3" t="s">
        <v>44</v>
      </c>
      <c r="C69" s="3" t="s">
        <v>859</v>
      </c>
      <c r="D69" s="4">
        <v>300</v>
      </c>
    </row>
    <row r="70" ht="13.5" customHeight="1" spans="1:4">
      <c r="A70" s="2">
        <v>42749</v>
      </c>
      <c r="B70" s="3" t="s">
        <v>44</v>
      </c>
      <c r="C70" s="3" t="s">
        <v>860</v>
      </c>
      <c r="D70" s="4">
        <v>15</v>
      </c>
    </row>
    <row r="71" ht="13.5" customHeight="1" spans="1:4">
      <c r="A71" s="2">
        <v>42736</v>
      </c>
      <c r="B71" s="3" t="s">
        <v>375</v>
      </c>
      <c r="C71" s="3" t="s">
        <v>547</v>
      </c>
      <c r="D71" s="4">
        <v>200</v>
      </c>
    </row>
    <row r="72" ht="13.5" customHeight="1" spans="1:4">
      <c r="A72" s="2">
        <v>42736</v>
      </c>
      <c r="B72" s="3" t="s">
        <v>375</v>
      </c>
      <c r="C72" s="3" t="s">
        <v>548</v>
      </c>
      <c r="D72" s="4">
        <v>44</v>
      </c>
    </row>
    <row r="73" ht="13.5" customHeight="1" spans="1:4">
      <c r="A73" s="2">
        <v>42736</v>
      </c>
      <c r="B73" s="3" t="s">
        <v>375</v>
      </c>
      <c r="C73" s="3" t="s">
        <v>549</v>
      </c>
      <c r="D73" s="4">
        <v>44</v>
      </c>
    </row>
    <row r="74" ht="13.5" customHeight="1" spans="1:4">
      <c r="A74" s="2">
        <v>42736</v>
      </c>
      <c r="B74" s="3" t="s">
        <v>375</v>
      </c>
      <c r="C74" s="3" t="s">
        <v>550</v>
      </c>
      <c r="D74" s="4">
        <v>50</v>
      </c>
    </row>
    <row r="75" ht="13.5" customHeight="1" spans="1:4">
      <c r="A75" s="2">
        <v>42736</v>
      </c>
      <c r="B75" s="3" t="s">
        <v>841</v>
      </c>
      <c r="C75" s="3" t="s">
        <v>861</v>
      </c>
      <c r="D75" s="4">
        <v>600</v>
      </c>
    </row>
    <row r="76" ht="13.5" customHeight="1" spans="1:4">
      <c r="A76" s="2">
        <v>42736</v>
      </c>
      <c r="B76" s="3" t="s">
        <v>841</v>
      </c>
      <c r="C76" s="3" t="s">
        <v>862</v>
      </c>
      <c r="D76" s="4">
        <v>847.5</v>
      </c>
    </row>
    <row r="77" ht="13.5" customHeight="1" spans="1:4">
      <c r="A77" s="2"/>
      <c r="D77" s="4"/>
    </row>
    <row r="78" ht="13.5" customHeight="1" spans="1:4">
      <c r="A78" s="2"/>
      <c r="D78" s="4"/>
    </row>
    <row r="79" ht="13.5" customHeight="1" spans="1:4">
      <c r="A79" s="2"/>
      <c r="D79" s="4"/>
    </row>
    <row r="80" ht="13.5" customHeight="1" spans="1:4">
      <c r="A80" s="2"/>
      <c r="D80" s="4"/>
    </row>
    <row r="81" ht="13.5" customHeight="1" spans="1:4">
      <c r="A81" s="2"/>
      <c r="D81" s="4"/>
    </row>
    <row r="82" ht="13.5" customHeight="1" spans="1:4">
      <c r="A82" s="2"/>
      <c r="D82" s="4"/>
    </row>
    <row r="83" ht="13.5" customHeight="1" spans="1:4">
      <c r="A83" s="2"/>
      <c r="D83" s="4"/>
    </row>
    <row r="84" ht="13.5" customHeight="1" spans="1:4">
      <c r="A84" s="2"/>
      <c r="D84" s="4"/>
    </row>
    <row r="85" ht="13.5" customHeight="1" spans="1:4">
      <c r="A85" s="2"/>
      <c r="D85" s="4"/>
    </row>
    <row r="86" ht="13.5" customHeight="1" spans="1:4">
      <c r="A86" s="2"/>
      <c r="D86" s="4"/>
    </row>
    <row r="87" ht="13.5" customHeight="1" spans="1:4">
      <c r="A87" s="2"/>
      <c r="D87" s="4"/>
    </row>
    <row r="88" ht="13.5" customHeight="1" spans="1:4">
      <c r="A88" s="2"/>
      <c r="D88" s="4"/>
    </row>
    <row r="89" ht="13.5" customHeight="1" spans="1:4">
      <c r="A89" s="2"/>
      <c r="D89" s="4"/>
    </row>
    <row r="90" ht="13.5" customHeight="1" spans="1:4">
      <c r="A90" s="21"/>
      <c r="D90" s="4">
        <f>SUM(D2:D88)</f>
        <v>9382.94</v>
      </c>
    </row>
    <row r="91" ht="13.5" customHeight="1" spans="1:1">
      <c r="A91" s="21"/>
    </row>
    <row r="92" ht="13.5" customHeight="1" spans="1:1">
      <c r="A92" s="21"/>
    </row>
    <row r="93" ht="13.5" customHeight="1" spans="1:1">
      <c r="A93" s="21"/>
    </row>
    <row r="94" ht="13.5" customHeight="1" spans="1:1">
      <c r="A94" s="21"/>
    </row>
    <row r="95" ht="13.5" customHeight="1" spans="1:1">
      <c r="A95" s="21"/>
    </row>
    <row r="96" ht="13.5" customHeight="1" spans="1:1">
      <c r="A96" s="21"/>
    </row>
    <row r="97" ht="13.5" customHeight="1" spans="1:1">
      <c r="A97" s="21"/>
    </row>
    <row r="98" ht="13.5" customHeight="1" spans="1:1">
      <c r="A98" s="21"/>
    </row>
    <row r="99" ht="13.5" customHeight="1" spans="1:1">
      <c r="A99" s="21"/>
    </row>
    <row r="100" ht="13.5" customHeight="1" spans="1:1">
      <c r="A100" s="21"/>
    </row>
    <row r="101" ht="13.5" customHeight="1" spans="1:1">
      <c r="A101" s="21"/>
    </row>
    <row r="102" ht="13.5" customHeight="1" spans="1:1">
      <c r="A102" s="21"/>
    </row>
    <row r="103" ht="13.5" customHeight="1" spans="1:1">
      <c r="A103" s="21"/>
    </row>
    <row r="104" ht="13.5" customHeight="1" spans="1:1">
      <c r="A104" s="21"/>
    </row>
    <row r="105" ht="13.5" customHeight="1" spans="1:1">
      <c r="A105" s="21"/>
    </row>
    <row r="106" ht="13.5" customHeight="1" spans="1:1">
      <c r="A106" s="21"/>
    </row>
    <row r="107" ht="13.5" customHeight="1" spans="1:1">
      <c r="A107" s="21"/>
    </row>
    <row r="108" ht="13.5" customHeight="1" spans="1:1">
      <c r="A108" s="21"/>
    </row>
    <row r="109" ht="13.5" customHeight="1" spans="1:1">
      <c r="A109" s="21"/>
    </row>
    <row r="110" ht="13.5" customHeight="1" spans="1:1">
      <c r="A110" s="21"/>
    </row>
    <row r="111" ht="13.5" customHeight="1" spans="1:1">
      <c r="A111" s="21"/>
    </row>
    <row r="112" ht="13.5" customHeight="1" spans="1:1">
      <c r="A112" s="21"/>
    </row>
    <row r="113" ht="13.5" customHeight="1" spans="1:1">
      <c r="A113" s="21"/>
    </row>
    <row r="114" ht="13.5" customHeight="1" spans="1:1">
      <c r="A114" s="21"/>
    </row>
    <row r="115" ht="13.5" customHeight="1" spans="1:1">
      <c r="A115" s="21"/>
    </row>
    <row r="116" ht="13.5" customHeight="1" spans="1:1">
      <c r="A116" s="21"/>
    </row>
    <row r="117" ht="13.5" customHeight="1" spans="1:1">
      <c r="A117" s="21"/>
    </row>
    <row r="118" ht="13.5" customHeight="1" spans="1:1">
      <c r="A118" s="21"/>
    </row>
    <row r="119" ht="13.5" customHeight="1" spans="1:1">
      <c r="A119" s="21"/>
    </row>
    <row r="120" ht="13.5" customHeight="1" spans="1:1">
      <c r="A120" s="21"/>
    </row>
    <row r="121" ht="13.5" customHeight="1" spans="1:1">
      <c r="A121" s="21"/>
    </row>
    <row r="122" ht="13.5" customHeight="1" spans="1:1">
      <c r="A122" s="21"/>
    </row>
    <row r="123" ht="13.5" customHeight="1" spans="1:1">
      <c r="A123" s="21"/>
    </row>
    <row r="124" ht="13.5" customHeight="1" spans="1:1">
      <c r="A124" s="21"/>
    </row>
    <row r="125" ht="13.5" customHeight="1" spans="1:1">
      <c r="A125" s="21"/>
    </row>
    <row r="126" ht="13.5" customHeight="1" spans="1:1">
      <c r="A126" s="21"/>
    </row>
    <row r="127" ht="13.5" customHeight="1" spans="1:1">
      <c r="A127" s="21"/>
    </row>
    <row r="128" ht="13.5" customHeight="1" spans="1:1">
      <c r="A128" s="21"/>
    </row>
    <row r="129" ht="13.5" customHeight="1" spans="1:1">
      <c r="A129" s="21"/>
    </row>
    <row r="130" ht="13.5" customHeight="1" spans="1:1">
      <c r="A130" s="21"/>
    </row>
    <row r="131" ht="13.5" customHeight="1" spans="1:1">
      <c r="A131" s="21"/>
    </row>
    <row r="132" ht="13.5" customHeight="1" spans="1:1">
      <c r="A132" s="21"/>
    </row>
    <row r="133" ht="13.5" customHeight="1" spans="1:1">
      <c r="A133" s="21"/>
    </row>
    <row r="134" ht="13.5" customHeight="1" spans="1:1">
      <c r="A134" s="21"/>
    </row>
    <row r="135" ht="13.5" customHeight="1" spans="1:1">
      <c r="A135" s="21"/>
    </row>
    <row r="136" ht="13.5" customHeight="1" spans="1:1">
      <c r="A136" s="21"/>
    </row>
    <row r="137" ht="13.5" customHeight="1" spans="1:1">
      <c r="A137" s="21"/>
    </row>
    <row r="138" ht="13.5" customHeight="1" spans="1:1">
      <c r="A138" s="21"/>
    </row>
    <row r="139" ht="13.5" customHeight="1" spans="1:1">
      <c r="A139" s="21"/>
    </row>
    <row r="140" ht="13.5" customHeight="1" spans="1:1">
      <c r="A140" s="21"/>
    </row>
    <row r="141" ht="13.5" customHeight="1" spans="1:1">
      <c r="A141" s="21"/>
    </row>
    <row r="142" ht="13.5" customHeight="1" spans="1:1">
      <c r="A142" s="21"/>
    </row>
    <row r="143" ht="13.5" customHeight="1" spans="1:1">
      <c r="A143" s="21"/>
    </row>
    <row r="144" ht="13.5" customHeight="1" spans="1:1">
      <c r="A144" s="21"/>
    </row>
    <row r="145" ht="13.5" customHeight="1" spans="1:1">
      <c r="A145" s="21"/>
    </row>
    <row r="146" ht="13.5" customHeight="1" spans="1:1">
      <c r="A146" s="21"/>
    </row>
    <row r="147" ht="13.5" customHeight="1" spans="1:1">
      <c r="A147" s="21"/>
    </row>
    <row r="148" ht="13.5" customHeight="1" spans="1:1">
      <c r="A148" s="21"/>
    </row>
    <row r="149" ht="13.5" customHeight="1" spans="1:1">
      <c r="A149" s="21"/>
    </row>
    <row r="150" ht="13.5" customHeight="1" spans="1:1">
      <c r="A150" s="21"/>
    </row>
    <row r="151" ht="13.5" customHeight="1" spans="1:1">
      <c r="A151" s="21"/>
    </row>
    <row r="152" ht="13.5" customHeight="1" spans="1:1">
      <c r="A152" s="21"/>
    </row>
    <row r="153" ht="13.5" customHeight="1" spans="1:1">
      <c r="A153" s="21"/>
    </row>
    <row r="154" ht="13.5" customHeight="1" spans="1:1">
      <c r="A154" s="21"/>
    </row>
    <row r="155" ht="13.5" customHeight="1" spans="1:1">
      <c r="A155" s="21"/>
    </row>
    <row r="156" ht="13.5" customHeight="1" spans="1:1">
      <c r="A156" s="21"/>
    </row>
    <row r="157" ht="13.5" customHeight="1" spans="1:1">
      <c r="A157" s="21"/>
    </row>
    <row r="158" ht="13.5" customHeight="1" spans="1:1">
      <c r="A158" s="21"/>
    </row>
    <row r="159" ht="13.5" customHeight="1" spans="1:1">
      <c r="A159" s="21"/>
    </row>
    <row r="160" ht="13.5" customHeight="1" spans="1:1">
      <c r="A160" s="21"/>
    </row>
    <row r="161" ht="13.5" customHeight="1" spans="1:1">
      <c r="A161" s="21"/>
    </row>
    <row r="162" ht="13.5" customHeight="1" spans="1:1">
      <c r="A162" s="21"/>
    </row>
    <row r="163" ht="13.5" customHeight="1" spans="1:1">
      <c r="A163" s="21"/>
    </row>
    <row r="164" ht="13.5" customHeight="1" spans="1:1">
      <c r="A164" s="21"/>
    </row>
    <row r="165" ht="13.5" customHeight="1" spans="1:1">
      <c r="A165" s="21"/>
    </row>
    <row r="166" ht="13.5" customHeight="1" spans="1:1">
      <c r="A166" s="21"/>
    </row>
    <row r="167" ht="13.5" customHeight="1" spans="1:1">
      <c r="A167" s="21"/>
    </row>
    <row r="168" ht="13.5" customHeight="1" spans="1:1">
      <c r="A168" s="21"/>
    </row>
    <row r="169" ht="13.5" customHeight="1" spans="1:1">
      <c r="A169" s="21"/>
    </row>
    <row r="170" ht="13.5" customHeight="1" spans="1:1">
      <c r="A170" s="21"/>
    </row>
    <row r="171" ht="13.5" customHeight="1" spans="1:1">
      <c r="A171" s="21"/>
    </row>
    <row r="172" ht="13.5" customHeight="1" spans="1:1">
      <c r="A172" s="21"/>
    </row>
    <row r="173" ht="13.5" customHeight="1" spans="1:1">
      <c r="A173" s="21"/>
    </row>
    <row r="174" ht="13.5" customHeight="1" spans="1:1">
      <c r="A174" s="21"/>
    </row>
    <row r="175" ht="13.5" customHeight="1" spans="1:1">
      <c r="A175" s="21"/>
    </row>
    <row r="176" ht="13.5" customHeight="1" spans="1:1">
      <c r="A176" s="21"/>
    </row>
    <row r="177" ht="13.5" customHeight="1" spans="1:1">
      <c r="A177" s="21"/>
    </row>
    <row r="178" ht="13.5" customHeight="1" spans="1:1">
      <c r="A178" s="21"/>
    </row>
    <row r="179" ht="13.5" customHeight="1" spans="1:1">
      <c r="A179" s="21"/>
    </row>
    <row r="180" ht="13.5" customHeight="1" spans="1:1">
      <c r="A180" s="21"/>
    </row>
    <row r="181" ht="13.5" customHeight="1" spans="1:1">
      <c r="A181" s="21"/>
    </row>
    <row r="182" ht="13.5" customHeight="1" spans="1:1">
      <c r="A182" s="21"/>
    </row>
    <row r="183" ht="13.5" customHeight="1" spans="1:1">
      <c r="A183" s="21"/>
    </row>
    <row r="184" ht="13.5" customHeight="1" spans="1:1">
      <c r="A184" s="21"/>
    </row>
    <row r="185" ht="13.5" customHeight="1" spans="1:1">
      <c r="A185" s="21"/>
    </row>
    <row r="186" ht="13.5" customHeight="1" spans="1:1">
      <c r="A186" s="21"/>
    </row>
    <row r="187" ht="13.5" customHeight="1" spans="1:1">
      <c r="A187" s="21"/>
    </row>
    <row r="188" ht="13.5" customHeight="1" spans="1:1">
      <c r="A188" s="21"/>
    </row>
    <row r="189" ht="13.5" customHeight="1" spans="1:1">
      <c r="A189" s="21"/>
    </row>
    <row r="190" ht="13.5" customHeight="1" spans="1:1">
      <c r="A190" s="21"/>
    </row>
    <row r="191" ht="13.5" customHeight="1" spans="1:1">
      <c r="A191" s="21"/>
    </row>
    <row r="192" ht="13.5" customHeight="1" spans="1:1">
      <c r="A192" s="21"/>
    </row>
    <row r="193" ht="13.5" customHeight="1" spans="1:1">
      <c r="A193" s="21"/>
    </row>
    <row r="194" ht="13.5" customHeight="1" spans="1:1">
      <c r="A194" s="21"/>
    </row>
    <row r="195" ht="13.5" customHeight="1" spans="1:1">
      <c r="A195" s="21"/>
    </row>
    <row r="196" ht="13.5" customHeight="1" spans="1:1">
      <c r="A196" s="21"/>
    </row>
    <row r="197" ht="13.5" customHeight="1" spans="1:1">
      <c r="A197" s="21"/>
    </row>
    <row r="198" ht="13.5" customHeight="1" spans="1:1">
      <c r="A198" s="21"/>
    </row>
    <row r="199" ht="13.5" customHeight="1" spans="1:1">
      <c r="A199" s="21"/>
    </row>
    <row r="200" ht="13.5" customHeight="1" spans="1:1">
      <c r="A200" s="21"/>
    </row>
    <row r="201" ht="13.5" customHeight="1" spans="1:1">
      <c r="A201" s="21"/>
    </row>
    <row r="202" ht="13.5" customHeight="1" spans="1:1">
      <c r="A202" s="21"/>
    </row>
    <row r="203" ht="13.5" customHeight="1" spans="1:1">
      <c r="A203" s="21"/>
    </row>
    <row r="204" ht="13.5" customHeight="1" spans="1:1">
      <c r="A204" s="21"/>
    </row>
    <row r="205" ht="13.5" customHeight="1" spans="1:1">
      <c r="A205" s="21"/>
    </row>
    <row r="206" ht="13.5" customHeight="1" spans="1:1">
      <c r="A206" s="21"/>
    </row>
    <row r="207" ht="13.5" customHeight="1" spans="1:1">
      <c r="A207" s="21"/>
    </row>
    <row r="208" ht="13.5" customHeight="1" spans="1:1">
      <c r="A208" s="21"/>
    </row>
    <row r="209" ht="13.5" customHeight="1" spans="1:1">
      <c r="A209" s="21"/>
    </row>
    <row r="210" ht="13.5" customHeight="1" spans="1:1">
      <c r="A210" s="21"/>
    </row>
    <row r="211" ht="13.5" customHeight="1" spans="1:1">
      <c r="A211" s="21"/>
    </row>
    <row r="212" ht="13.5" customHeight="1" spans="1:1">
      <c r="A212" s="21"/>
    </row>
    <row r="213" ht="13.5" customHeight="1" spans="1:1">
      <c r="A213" s="21"/>
    </row>
    <row r="214" ht="13.5" customHeight="1" spans="1:1">
      <c r="A214" s="21"/>
    </row>
    <row r="215" ht="13.5" customHeight="1" spans="1:1">
      <c r="A215" s="21"/>
    </row>
    <row r="216" ht="13.5" customHeight="1" spans="1:1">
      <c r="A216" s="21"/>
    </row>
    <row r="217" ht="13.5" customHeight="1" spans="1:1">
      <c r="A217" s="21"/>
    </row>
    <row r="218" ht="13.5" customHeight="1" spans="1:1">
      <c r="A218" s="21"/>
    </row>
    <row r="219" ht="13.5" customHeight="1" spans="1:1">
      <c r="A219" s="21"/>
    </row>
    <row r="220" ht="13.5" customHeight="1" spans="1:1">
      <c r="A220" s="21"/>
    </row>
    <row r="221" ht="13.5" customHeight="1" spans="1:1">
      <c r="A221" s="21"/>
    </row>
    <row r="222" ht="13.5" customHeight="1" spans="1:1">
      <c r="A222" s="21"/>
    </row>
    <row r="223" ht="13.5" customHeight="1" spans="1:1">
      <c r="A223" s="21"/>
    </row>
    <row r="224" ht="13.5" customHeight="1" spans="1:1">
      <c r="A224" s="21"/>
    </row>
    <row r="225" ht="13.5" customHeight="1" spans="1:1">
      <c r="A225" s="21"/>
    </row>
    <row r="226" ht="13.5" customHeight="1" spans="1:1">
      <c r="A226" s="21"/>
    </row>
    <row r="227" ht="13.5" customHeight="1" spans="1:1">
      <c r="A227" s="21"/>
    </row>
    <row r="228" ht="13.5" customHeight="1" spans="1:1">
      <c r="A228" s="21"/>
    </row>
    <row r="229" ht="13.5" customHeight="1" spans="1:1">
      <c r="A229" s="21"/>
    </row>
    <row r="230" ht="13.5" customHeight="1" spans="1:1">
      <c r="A230" s="21"/>
    </row>
    <row r="231" ht="13.5" customHeight="1" spans="1:1">
      <c r="A231" s="21"/>
    </row>
    <row r="232" ht="13.5" customHeight="1" spans="1:1">
      <c r="A232" s="21"/>
    </row>
    <row r="233" ht="13.5" customHeight="1" spans="1:1">
      <c r="A233" s="21"/>
    </row>
    <row r="234" ht="13.5" customHeight="1" spans="1:1">
      <c r="A234" s="21"/>
    </row>
    <row r="235" ht="13.5" customHeight="1" spans="1:1">
      <c r="A235" s="21"/>
    </row>
    <row r="236" ht="13.5" customHeight="1" spans="1:1">
      <c r="A236" s="21"/>
    </row>
    <row r="237" ht="13.5" customHeight="1" spans="1:1">
      <c r="A237" s="21"/>
    </row>
    <row r="238" ht="13.5" customHeight="1" spans="1:1">
      <c r="A238" s="21"/>
    </row>
    <row r="239" ht="13.5" customHeight="1" spans="1:1">
      <c r="A239" s="21"/>
    </row>
    <row r="240" ht="13.5" customHeight="1" spans="1:1">
      <c r="A240" s="21"/>
    </row>
    <row r="241" ht="13.5" customHeight="1" spans="1:1">
      <c r="A241" s="21"/>
    </row>
    <row r="242" ht="13.5" customHeight="1" spans="1:1">
      <c r="A242" s="21"/>
    </row>
    <row r="243" ht="13.5" customHeight="1" spans="1:1">
      <c r="A243" s="21"/>
    </row>
    <row r="244" ht="13.5" customHeight="1" spans="1:1">
      <c r="A244" s="21"/>
    </row>
    <row r="245" ht="13.5" customHeight="1" spans="1:1">
      <c r="A245" s="21"/>
    </row>
    <row r="246" ht="13.5" customHeight="1" spans="1:1">
      <c r="A246" s="21"/>
    </row>
    <row r="247" ht="13.5" customHeight="1" spans="1:1">
      <c r="A247" s="21"/>
    </row>
    <row r="248" ht="13.5" customHeight="1" spans="1:1">
      <c r="A248" s="21"/>
    </row>
    <row r="249" ht="13.5" customHeight="1" spans="1:1">
      <c r="A249" s="21"/>
    </row>
    <row r="250" ht="13.5" customHeight="1" spans="1:1">
      <c r="A250" s="21"/>
    </row>
    <row r="251" ht="13.5" customHeight="1" spans="1:1">
      <c r="A251" s="21"/>
    </row>
    <row r="252" ht="13.5" customHeight="1" spans="1:1">
      <c r="A252" s="21"/>
    </row>
    <row r="253" ht="13.5" customHeight="1" spans="1:1">
      <c r="A253" s="21"/>
    </row>
    <row r="254" ht="13.5" customHeight="1" spans="1:1">
      <c r="A254" s="21"/>
    </row>
    <row r="255" ht="13.5" customHeight="1" spans="1:1">
      <c r="A255" s="21"/>
    </row>
    <row r="256" ht="13.5" customHeight="1" spans="1:1">
      <c r="A256" s="21"/>
    </row>
    <row r="257" ht="13.5" customHeight="1" spans="1:1">
      <c r="A257" s="21"/>
    </row>
    <row r="258" ht="13.5" customHeight="1" spans="1:1">
      <c r="A258" s="21"/>
    </row>
    <row r="259" ht="13.5" customHeight="1" spans="1:1">
      <c r="A259" s="21"/>
    </row>
    <row r="260" ht="13.5" customHeight="1" spans="1:1">
      <c r="A260" s="21"/>
    </row>
    <row r="261" ht="13.5" customHeight="1" spans="1:1">
      <c r="A261" s="21"/>
    </row>
    <row r="262" ht="13.5" customHeight="1" spans="1:1">
      <c r="A262" s="21"/>
    </row>
    <row r="263" ht="13.5" customHeight="1" spans="1:1">
      <c r="A263" s="21"/>
    </row>
    <row r="264" ht="13.5" customHeight="1" spans="1:1">
      <c r="A264" s="21"/>
    </row>
    <row r="265" ht="13.5" customHeight="1" spans="1:1">
      <c r="A265" s="21"/>
    </row>
    <row r="266" ht="13.5" customHeight="1" spans="1:1">
      <c r="A266" s="21"/>
    </row>
    <row r="267" ht="13.5" customHeight="1" spans="1:1">
      <c r="A267" s="21"/>
    </row>
    <row r="268" ht="13.5" customHeight="1" spans="1:1">
      <c r="A268" s="21"/>
    </row>
    <row r="269" ht="13.5" customHeight="1" spans="1:1">
      <c r="A269" s="21"/>
    </row>
    <row r="270" ht="13.5" customHeight="1" spans="1:1">
      <c r="A270" s="21"/>
    </row>
    <row r="271" ht="13.5" customHeight="1" spans="1:1">
      <c r="A271" s="21"/>
    </row>
    <row r="272" ht="13.5" customHeight="1" spans="1:1">
      <c r="A272" s="21"/>
    </row>
    <row r="273" ht="13.5" customHeight="1" spans="1:1">
      <c r="A273" s="21"/>
    </row>
    <row r="274" ht="13.5" customHeight="1" spans="1:1">
      <c r="A274" s="21"/>
    </row>
    <row r="275" ht="13.5" customHeight="1" spans="1:1">
      <c r="A275" s="21"/>
    </row>
    <row r="276" ht="13.5" customHeight="1" spans="1:1">
      <c r="A276" s="21"/>
    </row>
    <row r="277" ht="13.5" customHeight="1" spans="1:1">
      <c r="A277" s="21"/>
    </row>
    <row r="278" ht="13.5" customHeight="1" spans="1:1">
      <c r="A278" s="21"/>
    </row>
    <row r="279" ht="13.5" customHeight="1" spans="1:1">
      <c r="A279" s="21"/>
    </row>
    <row r="280" ht="13.5" customHeight="1" spans="1:1">
      <c r="A280" s="21"/>
    </row>
    <row r="281" ht="13.5" customHeight="1" spans="1:1">
      <c r="A281" s="21"/>
    </row>
    <row r="282" ht="13.5" customHeight="1" spans="1:1">
      <c r="A282" s="21"/>
    </row>
    <row r="283" ht="13.5" customHeight="1" spans="1:1">
      <c r="A283" s="21"/>
    </row>
    <row r="284" ht="13.5" customHeight="1" spans="1:1">
      <c r="A284" s="21"/>
    </row>
    <row r="285" ht="13.5" customHeight="1" spans="1:1">
      <c r="A285" s="21"/>
    </row>
    <row r="286" ht="13.5" customHeight="1" spans="1:1">
      <c r="A286" s="21"/>
    </row>
    <row r="287" ht="13.5" customHeight="1" spans="1:1">
      <c r="A287" s="21"/>
    </row>
    <row r="288" ht="13.5" customHeight="1" spans="1:1">
      <c r="A288" s="21"/>
    </row>
    <row r="289" ht="13.5" customHeight="1" spans="1:1">
      <c r="A289" s="21"/>
    </row>
    <row r="290" ht="13.5" customHeight="1" spans="1:1">
      <c r="A290" s="21"/>
    </row>
    <row r="291" ht="13.5" customHeight="1" spans="1:1">
      <c r="A291" s="21"/>
    </row>
    <row r="292" ht="13.5" customHeight="1" spans="1:1">
      <c r="A292" s="21"/>
    </row>
    <row r="293" ht="13.5" customHeight="1" spans="1:1">
      <c r="A293" s="21"/>
    </row>
    <row r="294" ht="13.5" customHeight="1" spans="1:1">
      <c r="A294" s="21"/>
    </row>
    <row r="295" ht="13.5" customHeight="1" spans="1:1">
      <c r="A295" s="21"/>
    </row>
    <row r="296" ht="13.5" customHeight="1" spans="1:1">
      <c r="A296" s="21"/>
    </row>
    <row r="297" ht="13.5" customHeight="1" spans="1:1">
      <c r="A297" s="21"/>
    </row>
    <row r="298" ht="13.5" customHeight="1" spans="1:1">
      <c r="A298" s="21"/>
    </row>
    <row r="299" ht="13.5" customHeight="1" spans="1:1">
      <c r="A299" s="21"/>
    </row>
    <row r="300" ht="13.5" customHeight="1" spans="1:1">
      <c r="A300" s="21"/>
    </row>
    <row r="301" ht="13.5" customHeight="1" spans="1:1">
      <c r="A301" s="21"/>
    </row>
    <row r="302" ht="13.5" customHeight="1" spans="1:1">
      <c r="A302" s="21"/>
    </row>
    <row r="303" ht="13.5" customHeight="1" spans="1:1">
      <c r="A303" s="21"/>
    </row>
    <row r="304" ht="13.5" customHeight="1" spans="1:1">
      <c r="A304" s="21"/>
    </row>
    <row r="305" ht="13.5" customHeight="1" spans="1:1">
      <c r="A305" s="21"/>
    </row>
    <row r="306" ht="13.5" customHeight="1" spans="1:1">
      <c r="A306" s="21"/>
    </row>
    <row r="307" ht="13.5" customHeight="1" spans="1:1">
      <c r="A307" s="21"/>
    </row>
    <row r="308" ht="13.5" customHeight="1" spans="1:1">
      <c r="A308" s="21"/>
    </row>
    <row r="309" ht="13.5" customHeight="1" spans="1:1">
      <c r="A309" s="21"/>
    </row>
    <row r="310" ht="13.5" customHeight="1" spans="1:1">
      <c r="A310" s="21"/>
    </row>
    <row r="311" ht="13.5" customHeight="1" spans="1:1">
      <c r="A311" s="21"/>
    </row>
    <row r="312" ht="13.5" customHeight="1" spans="1:1">
      <c r="A312" s="21"/>
    </row>
    <row r="313" ht="13.5" customHeight="1" spans="1:1">
      <c r="A313" s="21"/>
    </row>
    <row r="314" ht="13.5" customHeight="1" spans="1:1">
      <c r="A314" s="21"/>
    </row>
    <row r="315" ht="13.5" customHeight="1" spans="1:1">
      <c r="A315" s="21"/>
    </row>
    <row r="316" ht="13.5" customHeight="1" spans="1:1">
      <c r="A316" s="21"/>
    </row>
    <row r="317" ht="13.5" customHeight="1" spans="1:1">
      <c r="A317" s="21"/>
    </row>
    <row r="318" ht="13.5" customHeight="1" spans="1:1">
      <c r="A318" s="21"/>
    </row>
    <row r="319" ht="13.5" customHeight="1" spans="1:1">
      <c r="A319" s="21"/>
    </row>
    <row r="320" ht="13.5" customHeight="1" spans="1:1">
      <c r="A320" s="21"/>
    </row>
    <row r="321" ht="13.5" customHeight="1" spans="1:1">
      <c r="A321" s="21"/>
    </row>
    <row r="322" ht="13.5" customHeight="1" spans="1:1">
      <c r="A322" s="21"/>
    </row>
    <row r="323" ht="13.5" customHeight="1" spans="1:1">
      <c r="A323" s="21"/>
    </row>
    <row r="324" ht="13.5" customHeight="1" spans="1:1">
      <c r="A324" s="21"/>
    </row>
    <row r="325" ht="13.5" customHeight="1" spans="1:1">
      <c r="A325" s="21"/>
    </row>
    <row r="326" ht="13.5" customHeight="1" spans="1:1">
      <c r="A326" s="21"/>
    </row>
    <row r="327" ht="13.5" customHeight="1" spans="1:1">
      <c r="A327" s="21"/>
    </row>
    <row r="328" ht="13.5" customHeight="1" spans="1:1">
      <c r="A328" s="21"/>
    </row>
    <row r="329" ht="13.5" customHeight="1" spans="1:1">
      <c r="A329" s="21"/>
    </row>
    <row r="330" ht="13.5" customHeight="1" spans="1:1">
      <c r="A330" s="21"/>
    </row>
    <row r="331" ht="13.5" customHeight="1" spans="1:1">
      <c r="A331" s="21"/>
    </row>
    <row r="332" ht="13.5" customHeight="1" spans="1:1">
      <c r="A332" s="21"/>
    </row>
    <row r="333" ht="13.5" customHeight="1" spans="1:1">
      <c r="A333" s="21"/>
    </row>
    <row r="334" ht="13.5" customHeight="1" spans="1:1">
      <c r="A334" s="21"/>
    </row>
    <row r="335" ht="13.5" customHeight="1" spans="1:1">
      <c r="A335" s="21"/>
    </row>
    <row r="336" ht="13.5" customHeight="1" spans="1:1">
      <c r="A336" s="21"/>
    </row>
    <row r="337" ht="13.5" customHeight="1" spans="1:1">
      <c r="A337" s="21"/>
    </row>
    <row r="338" ht="13.5" customHeight="1" spans="1:1">
      <c r="A338" s="21"/>
    </row>
    <row r="339" ht="13.5" customHeight="1" spans="1:1">
      <c r="A339" s="21"/>
    </row>
    <row r="340" ht="13.5" customHeight="1" spans="1:1">
      <c r="A340" s="21"/>
    </row>
    <row r="341" ht="13.5" customHeight="1" spans="1:1">
      <c r="A341" s="21"/>
    </row>
    <row r="342" ht="13.5" customHeight="1" spans="1:1">
      <c r="A342" s="21"/>
    </row>
    <row r="343" ht="13.5" customHeight="1" spans="1:1">
      <c r="A343" s="21"/>
    </row>
    <row r="344" ht="13.5" customHeight="1" spans="1:1">
      <c r="A344" s="21"/>
    </row>
    <row r="345" ht="13.5" customHeight="1" spans="1:1">
      <c r="A345" s="21"/>
    </row>
    <row r="346" ht="13.5" customHeight="1" spans="1:1">
      <c r="A346" s="21"/>
    </row>
    <row r="347" ht="13.5" customHeight="1" spans="1:1">
      <c r="A347" s="21"/>
    </row>
    <row r="348" ht="13.5" customHeight="1" spans="1:1">
      <c r="A348" s="21"/>
    </row>
    <row r="349" ht="13.5" customHeight="1" spans="1:1">
      <c r="A349" s="21"/>
    </row>
    <row r="350" ht="13.5" customHeight="1" spans="1:1">
      <c r="A350" s="21"/>
    </row>
    <row r="351" ht="13.5" customHeight="1" spans="1:1">
      <c r="A351" s="21"/>
    </row>
    <row r="352" ht="13.5" customHeight="1" spans="1:1">
      <c r="A352" s="21"/>
    </row>
    <row r="353" ht="13.5" customHeight="1" spans="1:1">
      <c r="A353" s="21"/>
    </row>
    <row r="354" ht="13.5" customHeight="1" spans="1:1">
      <c r="A354" s="21"/>
    </row>
    <row r="355" ht="13.5" customHeight="1" spans="1:1">
      <c r="A355" s="21"/>
    </row>
    <row r="356" ht="13.5" customHeight="1" spans="1:1">
      <c r="A356" s="21"/>
    </row>
    <row r="357" ht="13.5" customHeight="1" spans="1:1">
      <c r="A357" s="21"/>
    </row>
    <row r="358" ht="13.5" customHeight="1" spans="1:1">
      <c r="A358" s="21"/>
    </row>
    <row r="359" ht="13.5" customHeight="1" spans="1:1">
      <c r="A359" s="21"/>
    </row>
    <row r="360" ht="13.5" customHeight="1" spans="1:1">
      <c r="A360" s="21"/>
    </row>
    <row r="361" ht="13.5" customHeight="1" spans="1:1">
      <c r="A361" s="21"/>
    </row>
    <row r="362" ht="13.5" customHeight="1" spans="1:1">
      <c r="A362" s="21"/>
    </row>
    <row r="363" ht="13.5" customHeight="1" spans="1:1">
      <c r="A363" s="21"/>
    </row>
    <row r="364" ht="13.5" customHeight="1" spans="1:1">
      <c r="A364" s="21"/>
    </row>
    <row r="365" ht="13.5" customHeight="1" spans="1:1">
      <c r="A365" s="21"/>
    </row>
    <row r="366" ht="13.5" customHeight="1" spans="1:1">
      <c r="A366" s="21"/>
    </row>
    <row r="367" ht="13.5" customHeight="1" spans="1:1">
      <c r="A367" s="21"/>
    </row>
    <row r="368" ht="13.5" customHeight="1" spans="1:1">
      <c r="A368" s="21"/>
    </row>
    <row r="369" ht="13.5" customHeight="1" spans="1:1">
      <c r="A369" s="21"/>
    </row>
    <row r="370" ht="13.5" customHeight="1" spans="1:1">
      <c r="A370" s="21"/>
    </row>
    <row r="371" ht="13.5" customHeight="1" spans="1:1">
      <c r="A371" s="21"/>
    </row>
    <row r="372" ht="13.5" customHeight="1" spans="1:1">
      <c r="A372" s="21"/>
    </row>
    <row r="373" ht="13.5" customHeight="1" spans="1:1">
      <c r="A373" s="21"/>
    </row>
    <row r="374" ht="13.5" customHeight="1" spans="1:1">
      <c r="A374" s="21"/>
    </row>
    <row r="375" ht="13.5" customHeight="1" spans="1:1">
      <c r="A375" s="21"/>
    </row>
    <row r="376" ht="13.5" customHeight="1" spans="1:1">
      <c r="A376" s="21"/>
    </row>
    <row r="377" ht="13.5" customHeight="1" spans="1:1">
      <c r="A377" s="21"/>
    </row>
    <row r="378" ht="13.5" customHeight="1" spans="1:1">
      <c r="A378" s="21"/>
    </row>
    <row r="379" ht="13.5" customHeight="1" spans="1:1">
      <c r="A379" s="21"/>
    </row>
    <row r="380" ht="13.5" customHeight="1" spans="1:1">
      <c r="A380" s="21"/>
    </row>
    <row r="381" ht="13.5" customHeight="1" spans="1:1">
      <c r="A381" s="21"/>
    </row>
    <row r="382" ht="13.5" customHeight="1" spans="1:1">
      <c r="A382" s="21"/>
    </row>
    <row r="383" ht="13.5" customHeight="1" spans="1:1">
      <c r="A383" s="21"/>
    </row>
    <row r="384" ht="13.5" customHeight="1" spans="1:1">
      <c r="A384" s="21"/>
    </row>
    <row r="385" ht="13.5" customHeight="1" spans="1:1">
      <c r="A385" s="21"/>
    </row>
    <row r="386" ht="13.5" customHeight="1" spans="1:1">
      <c r="A386" s="21"/>
    </row>
    <row r="387" ht="13.5" customHeight="1" spans="1:1">
      <c r="A387" s="21"/>
    </row>
    <row r="388" ht="13.5" customHeight="1" spans="1:1">
      <c r="A388" s="21"/>
    </row>
    <row r="389" ht="13.5" customHeight="1" spans="1:1">
      <c r="A389" s="21"/>
    </row>
    <row r="390" ht="13.5" customHeight="1" spans="1:1">
      <c r="A390" s="21"/>
    </row>
    <row r="391" ht="13.5" customHeight="1" spans="1:1">
      <c r="A391" s="21"/>
    </row>
    <row r="392" ht="13.5" customHeight="1" spans="1:1">
      <c r="A392" s="21"/>
    </row>
    <row r="393" ht="13.5" customHeight="1" spans="1:1">
      <c r="A393" s="21"/>
    </row>
    <row r="394" ht="13.5" customHeight="1" spans="1:1">
      <c r="A394" s="21"/>
    </row>
    <row r="395" ht="13.5" customHeight="1" spans="1:1">
      <c r="A395" s="21"/>
    </row>
    <row r="396" ht="13.5" customHeight="1" spans="1:1">
      <c r="A396" s="21"/>
    </row>
    <row r="397" ht="13.5" customHeight="1" spans="1:1">
      <c r="A397" s="21"/>
    </row>
    <row r="398" ht="13.5" customHeight="1" spans="1:1">
      <c r="A398" s="21"/>
    </row>
    <row r="399" ht="13.5" customHeight="1" spans="1:1">
      <c r="A399" s="21"/>
    </row>
    <row r="400" ht="13.5" customHeight="1" spans="1:1">
      <c r="A400" s="21"/>
    </row>
    <row r="401" ht="13.5" customHeight="1" spans="1:1">
      <c r="A401" s="21"/>
    </row>
    <row r="402" ht="13.5" customHeight="1" spans="1:1">
      <c r="A402" s="21"/>
    </row>
    <row r="403" ht="13.5" customHeight="1" spans="1:1">
      <c r="A403" s="21"/>
    </row>
    <row r="404" ht="13.5" customHeight="1" spans="1:1">
      <c r="A404" s="21"/>
    </row>
    <row r="405" ht="13.5" customHeight="1" spans="1:1">
      <c r="A405" s="21"/>
    </row>
    <row r="406" ht="13.5" customHeight="1" spans="1:1">
      <c r="A406" s="21"/>
    </row>
    <row r="407" ht="13.5" customHeight="1" spans="1:1">
      <c r="A407" s="21"/>
    </row>
    <row r="408" ht="13.5" customHeight="1" spans="1:1">
      <c r="A408" s="21"/>
    </row>
    <row r="409" ht="13.5" customHeight="1" spans="1:1">
      <c r="A409" s="21"/>
    </row>
    <row r="410" ht="13.5" customHeight="1" spans="1:1">
      <c r="A410" s="21"/>
    </row>
    <row r="411" ht="13.5" customHeight="1" spans="1:1">
      <c r="A411" s="21"/>
    </row>
    <row r="412" ht="13.5" customHeight="1" spans="1:1">
      <c r="A412" s="21"/>
    </row>
    <row r="413" ht="13.5" customHeight="1" spans="1:1">
      <c r="A413" s="21"/>
    </row>
    <row r="414" ht="13.5" customHeight="1" spans="1:1">
      <c r="A414" s="21"/>
    </row>
    <row r="415" ht="13.5" customHeight="1" spans="1:1">
      <c r="A415" s="21"/>
    </row>
    <row r="416" ht="13.5" customHeight="1" spans="1:1">
      <c r="A416" s="21"/>
    </row>
    <row r="417" ht="13.5" customHeight="1" spans="1:1">
      <c r="A417" s="21"/>
    </row>
    <row r="418" ht="13.5" customHeight="1" spans="1:1">
      <c r="A418" s="21"/>
    </row>
    <row r="419" ht="13.5" customHeight="1" spans="1:1">
      <c r="A419" s="21"/>
    </row>
    <row r="420" ht="13.5" customHeight="1" spans="1:1">
      <c r="A420" s="21"/>
    </row>
    <row r="421" ht="13.5" customHeight="1" spans="1:1">
      <c r="A421" s="21"/>
    </row>
    <row r="422" ht="13.5" customHeight="1" spans="1:1">
      <c r="A422" s="21"/>
    </row>
    <row r="423" ht="13.5" customHeight="1" spans="1:1">
      <c r="A423" s="21"/>
    </row>
    <row r="424" ht="13.5" customHeight="1" spans="1:1">
      <c r="A424" s="21"/>
    </row>
    <row r="425" ht="13.5" customHeight="1" spans="1:1">
      <c r="A425" s="21"/>
    </row>
    <row r="426" ht="13.5" customHeight="1" spans="1:1">
      <c r="A426" s="21"/>
    </row>
    <row r="427" ht="13.5" customHeight="1" spans="1:1">
      <c r="A427" s="21"/>
    </row>
    <row r="428" ht="13.5" customHeight="1" spans="1:1">
      <c r="A428" s="21"/>
    </row>
    <row r="429" ht="13.5" customHeight="1" spans="1:1">
      <c r="A429" s="21"/>
    </row>
    <row r="430" ht="13.5" customHeight="1" spans="1:1">
      <c r="A430" s="21"/>
    </row>
    <row r="431" ht="13.5" customHeight="1" spans="1:1">
      <c r="A431" s="21"/>
    </row>
    <row r="432" ht="13.5" customHeight="1" spans="1:1">
      <c r="A432" s="21"/>
    </row>
    <row r="433" ht="13.5" customHeight="1" spans="1:1">
      <c r="A433" s="21"/>
    </row>
    <row r="434" ht="13.5" customHeight="1" spans="1:1">
      <c r="A434" s="21"/>
    </row>
    <row r="435" ht="13.5" customHeight="1" spans="1:1">
      <c r="A435" s="21"/>
    </row>
    <row r="436" ht="13.5" customHeight="1" spans="1:1">
      <c r="A436" s="21"/>
    </row>
    <row r="437" ht="13.5" customHeight="1" spans="1:1">
      <c r="A437" s="21"/>
    </row>
    <row r="438" ht="13.5" customHeight="1" spans="1:1">
      <c r="A438" s="21"/>
    </row>
    <row r="439" ht="13.5" customHeight="1" spans="1:1">
      <c r="A439" s="21"/>
    </row>
    <row r="440" ht="13.5" customHeight="1" spans="1:1">
      <c r="A440" s="21"/>
    </row>
    <row r="441" ht="13.5" customHeight="1" spans="1:1">
      <c r="A441" s="21"/>
    </row>
    <row r="442" ht="13.5" customHeight="1" spans="1:1">
      <c r="A442" s="21"/>
    </row>
    <row r="443" ht="13.5" customHeight="1" spans="1:1">
      <c r="A443" s="21"/>
    </row>
    <row r="444" ht="13.5" customHeight="1" spans="1:1">
      <c r="A444" s="21"/>
    </row>
    <row r="445" ht="13.5" customHeight="1" spans="1:1">
      <c r="A445" s="21"/>
    </row>
    <row r="446" ht="13.5" customHeight="1" spans="1:1">
      <c r="A446" s="21"/>
    </row>
    <row r="447" ht="13.5" customHeight="1" spans="1:1">
      <c r="A447" s="21"/>
    </row>
    <row r="448" ht="13.5" customHeight="1" spans="1:1">
      <c r="A448" s="21"/>
    </row>
    <row r="449" ht="13.5" customHeight="1" spans="1:1">
      <c r="A449" s="21"/>
    </row>
    <row r="450" ht="13.5" customHeight="1" spans="1:1">
      <c r="A450" s="21"/>
    </row>
    <row r="451" ht="13.5" customHeight="1" spans="1:1">
      <c r="A451" s="21"/>
    </row>
    <row r="452" ht="13.5" customHeight="1" spans="1:1">
      <c r="A452" s="21"/>
    </row>
    <row r="453" ht="13.5" customHeight="1" spans="1:1">
      <c r="A453" s="21"/>
    </row>
    <row r="454" ht="13.5" customHeight="1" spans="1:1">
      <c r="A454" s="21"/>
    </row>
    <row r="455" ht="13.5" customHeight="1" spans="1:1">
      <c r="A455" s="21"/>
    </row>
    <row r="456" ht="13.5" customHeight="1" spans="1:1">
      <c r="A456" s="21"/>
    </row>
    <row r="457" ht="13.5" customHeight="1" spans="1:1">
      <c r="A457" s="21"/>
    </row>
    <row r="458" ht="13.5" customHeight="1" spans="1:1">
      <c r="A458" s="21"/>
    </row>
    <row r="459" ht="13.5" customHeight="1" spans="1:1">
      <c r="A459" s="21"/>
    </row>
    <row r="460" ht="13.5" customHeight="1" spans="1:1">
      <c r="A460" s="21"/>
    </row>
    <row r="461" ht="13.5" customHeight="1" spans="1:1">
      <c r="A461" s="21"/>
    </row>
    <row r="462" ht="13.5" customHeight="1" spans="1:1">
      <c r="A462" s="21"/>
    </row>
    <row r="463" ht="13.5" customHeight="1" spans="1:1">
      <c r="A463" s="21"/>
    </row>
    <row r="464" ht="13.5" customHeight="1" spans="1:1">
      <c r="A464" s="21"/>
    </row>
    <row r="465" ht="13.5" customHeight="1" spans="1:1">
      <c r="A465" s="21"/>
    </row>
    <row r="466" ht="13.5" customHeight="1" spans="1:1">
      <c r="A466" s="21"/>
    </row>
    <row r="467" ht="13.5" customHeight="1" spans="1:1">
      <c r="A467" s="21"/>
    </row>
    <row r="468" ht="13.5" customHeight="1" spans="1:1">
      <c r="A468" s="21"/>
    </row>
    <row r="469" ht="13.5" customHeight="1" spans="1:1">
      <c r="A469" s="21"/>
    </row>
    <row r="470" ht="13.5" customHeight="1" spans="1:1">
      <c r="A470" s="21"/>
    </row>
    <row r="471" ht="13.5" customHeight="1" spans="1:1">
      <c r="A471" s="21"/>
    </row>
    <row r="472" ht="13.5" customHeight="1" spans="1:1">
      <c r="A472" s="21"/>
    </row>
    <row r="473" ht="13.5" customHeight="1" spans="1:1">
      <c r="A473" s="21"/>
    </row>
    <row r="474" ht="13.5" customHeight="1" spans="1:1">
      <c r="A474" s="21"/>
    </row>
    <row r="475" ht="13.5" customHeight="1" spans="1:1">
      <c r="A475" s="21"/>
    </row>
    <row r="476" ht="13.5" customHeight="1" spans="1:1">
      <c r="A476" s="21"/>
    </row>
    <row r="477" ht="13.5" customHeight="1" spans="1:1">
      <c r="A477" s="21"/>
    </row>
    <row r="478" ht="13.5" customHeight="1" spans="1:1">
      <c r="A478" s="21"/>
    </row>
    <row r="479" ht="13.5" customHeight="1" spans="1:1">
      <c r="A479" s="21"/>
    </row>
    <row r="480" ht="13.5" customHeight="1" spans="1:1">
      <c r="A480" s="21"/>
    </row>
    <row r="481" ht="13.5" customHeight="1" spans="1:1">
      <c r="A481" s="21"/>
    </row>
    <row r="482" ht="13.5" customHeight="1" spans="1:1">
      <c r="A482" s="21"/>
    </row>
    <row r="483" ht="13.5" customHeight="1" spans="1:1">
      <c r="A483" s="21"/>
    </row>
    <row r="484" ht="13.5" customHeight="1" spans="1:1">
      <c r="A484" s="21"/>
    </row>
    <row r="485" ht="13.5" customHeight="1" spans="1:1">
      <c r="A485" s="21"/>
    </row>
    <row r="486" ht="13.5" customHeight="1" spans="1:1">
      <c r="A486" s="21"/>
    </row>
    <row r="487" ht="13.5" customHeight="1" spans="1:1">
      <c r="A487" s="21"/>
    </row>
    <row r="488" ht="13.5" customHeight="1" spans="1:1">
      <c r="A488" s="21"/>
    </row>
    <row r="489" ht="13.5" customHeight="1" spans="1:1">
      <c r="A489" s="21"/>
    </row>
    <row r="490" ht="13.5" customHeight="1" spans="1:1">
      <c r="A490" s="21"/>
    </row>
    <row r="491" ht="13.5" customHeight="1" spans="1:1">
      <c r="A491" s="21"/>
    </row>
    <row r="492" ht="13.5" customHeight="1" spans="1:1">
      <c r="A492" s="21"/>
    </row>
    <row r="493" ht="13.5" customHeight="1" spans="1:1">
      <c r="A493" s="21"/>
    </row>
    <row r="494" ht="13.5" customHeight="1" spans="1:1">
      <c r="A494" s="21"/>
    </row>
    <row r="495" ht="13.5" customHeight="1" spans="1:1">
      <c r="A495" s="21"/>
    </row>
    <row r="496" ht="13.5" customHeight="1" spans="1:1">
      <c r="A496" s="21"/>
    </row>
    <row r="497" ht="13.5" customHeight="1" spans="1:1">
      <c r="A497" s="21"/>
    </row>
    <row r="498" ht="13.5" customHeight="1" spans="1:1">
      <c r="A498" s="21"/>
    </row>
    <row r="499" ht="13.5" customHeight="1" spans="1:1">
      <c r="A499" s="21"/>
    </row>
    <row r="500" ht="13.5" customHeight="1" spans="1:1">
      <c r="A500" s="21"/>
    </row>
    <row r="501" ht="13.5" customHeight="1" spans="1:1">
      <c r="A501" s="21"/>
    </row>
    <row r="502" ht="13.5" customHeight="1" spans="1:1">
      <c r="A502" s="21"/>
    </row>
    <row r="503" ht="13.5" customHeight="1" spans="1:1">
      <c r="A503" s="21"/>
    </row>
    <row r="504" ht="13.5" customHeight="1" spans="1:1">
      <c r="A504" s="21"/>
    </row>
    <row r="505" ht="13.5" customHeight="1" spans="1:1">
      <c r="A505" s="21"/>
    </row>
    <row r="506" ht="13.5" customHeight="1" spans="1:1">
      <c r="A506" s="21"/>
    </row>
    <row r="507" ht="13.5" customHeight="1" spans="1:1">
      <c r="A507" s="21"/>
    </row>
    <row r="508" ht="13.5" customHeight="1" spans="1:1">
      <c r="A508" s="21"/>
    </row>
    <row r="509" ht="13.5" customHeight="1" spans="1:1">
      <c r="A509" s="21"/>
    </row>
    <row r="510" ht="13.5" customHeight="1" spans="1:1">
      <c r="A510" s="21"/>
    </row>
    <row r="511" ht="13.5" customHeight="1" spans="1:1">
      <c r="A511" s="21"/>
    </row>
    <row r="512" ht="13.5" customHeight="1" spans="1:1">
      <c r="A512" s="21"/>
    </row>
    <row r="513" ht="13.5" customHeight="1" spans="1:1">
      <c r="A513" s="21"/>
    </row>
    <row r="514" ht="13.5" customHeight="1" spans="1:1">
      <c r="A514" s="21"/>
    </row>
    <row r="515" ht="13.5" customHeight="1" spans="1:1">
      <c r="A515" s="21"/>
    </row>
    <row r="516" ht="13.5" customHeight="1" spans="1:1">
      <c r="A516" s="21"/>
    </row>
    <row r="517" ht="13.5" customHeight="1" spans="1:1">
      <c r="A517" s="21"/>
    </row>
    <row r="518" ht="13.5" customHeight="1" spans="1:1">
      <c r="A518" s="21"/>
    </row>
    <row r="519" ht="13.5" customHeight="1" spans="1:1">
      <c r="A519" s="21"/>
    </row>
    <row r="520" ht="13.5" customHeight="1" spans="1:1">
      <c r="A520" s="21"/>
    </row>
    <row r="521" ht="13.5" customHeight="1" spans="1:1">
      <c r="A521" s="21"/>
    </row>
    <row r="522" ht="13.5" customHeight="1" spans="1:1">
      <c r="A522" s="21"/>
    </row>
    <row r="523" ht="13.5" customHeight="1" spans="1:1">
      <c r="A523" s="21"/>
    </row>
    <row r="524" ht="13.5" customHeight="1" spans="1:1">
      <c r="A524" s="21"/>
    </row>
    <row r="525" ht="13.5" customHeight="1" spans="1:1">
      <c r="A525" s="21"/>
    </row>
    <row r="526" ht="13.5" customHeight="1" spans="1:1">
      <c r="A526" s="21"/>
    </row>
    <row r="527" ht="13.5" customHeight="1" spans="1:1">
      <c r="A527" s="21"/>
    </row>
    <row r="528" ht="13.5" customHeight="1" spans="1:1">
      <c r="A528" s="21"/>
    </row>
    <row r="529" ht="13.5" customHeight="1" spans="1:1">
      <c r="A529" s="21"/>
    </row>
    <row r="530" ht="13.5" customHeight="1" spans="1:1">
      <c r="A530" s="21"/>
    </row>
    <row r="531" ht="13.5" customHeight="1" spans="1:1">
      <c r="A531" s="21"/>
    </row>
    <row r="532" ht="13.5" customHeight="1" spans="1:1">
      <c r="A532" s="21"/>
    </row>
    <row r="533" ht="13.5" customHeight="1" spans="1:1">
      <c r="A533" s="21"/>
    </row>
    <row r="534" ht="13.5" customHeight="1" spans="1:1">
      <c r="A534" s="21"/>
    </row>
    <row r="535" ht="13.5" customHeight="1" spans="1:1">
      <c r="A535" s="21"/>
    </row>
    <row r="536" ht="13.5" customHeight="1" spans="1:1">
      <c r="A536" s="21"/>
    </row>
    <row r="537" ht="13.5" customHeight="1" spans="1:1">
      <c r="A537" s="21"/>
    </row>
    <row r="538" ht="13.5" customHeight="1" spans="1:1">
      <c r="A538" s="21"/>
    </row>
    <row r="539" ht="13.5" customHeight="1" spans="1:1">
      <c r="A539" s="21"/>
    </row>
    <row r="540" ht="13.5" customHeight="1" spans="1:1">
      <c r="A540" s="21"/>
    </row>
    <row r="541" ht="13.5" customHeight="1" spans="1:1">
      <c r="A541" s="21"/>
    </row>
    <row r="542" ht="13.5" customHeight="1" spans="1:1">
      <c r="A542" s="21"/>
    </row>
    <row r="543" ht="13.5" customHeight="1" spans="1:1">
      <c r="A543" s="21"/>
    </row>
    <row r="544" ht="13.5" customHeight="1" spans="1:1">
      <c r="A544" s="21"/>
    </row>
    <row r="545" ht="13.5" customHeight="1" spans="1:1">
      <c r="A545" s="21"/>
    </row>
    <row r="546" ht="13.5" customHeight="1" spans="1:1">
      <c r="A546" s="21"/>
    </row>
    <row r="547" ht="13.5" customHeight="1" spans="1:1">
      <c r="A547" s="21"/>
    </row>
    <row r="548" ht="13.5" customHeight="1" spans="1:1">
      <c r="A548" s="21"/>
    </row>
    <row r="549" ht="13.5" customHeight="1" spans="1:1">
      <c r="A549" s="21"/>
    </row>
    <row r="550" ht="13.5" customHeight="1" spans="1:1">
      <c r="A550" s="21"/>
    </row>
    <row r="551" ht="13.5" customHeight="1" spans="1:1">
      <c r="A551" s="21"/>
    </row>
    <row r="552" ht="13.5" customHeight="1" spans="1:1">
      <c r="A552" s="21"/>
    </row>
    <row r="553" ht="13.5" customHeight="1" spans="1:1">
      <c r="A553" s="21"/>
    </row>
    <row r="554" ht="13.5" customHeight="1" spans="1:1">
      <c r="A554" s="21"/>
    </row>
    <row r="555" ht="13.5" customHeight="1" spans="1:1">
      <c r="A555" s="21"/>
    </row>
    <row r="556" ht="13.5" customHeight="1" spans="1:1">
      <c r="A556" s="21"/>
    </row>
    <row r="557" ht="13.5" customHeight="1" spans="1:1">
      <c r="A557" s="21"/>
    </row>
    <row r="558" ht="13.5" customHeight="1" spans="1:1">
      <c r="A558" s="21"/>
    </row>
    <row r="559" ht="13.5" customHeight="1" spans="1:1">
      <c r="A559" s="21"/>
    </row>
    <row r="560" ht="13.5" customHeight="1" spans="1:1">
      <c r="A560" s="21"/>
    </row>
    <row r="561" ht="13.5" customHeight="1" spans="1:1">
      <c r="A561" s="21"/>
    </row>
    <row r="562" ht="13.5" customHeight="1" spans="1:1">
      <c r="A562" s="21"/>
    </row>
    <row r="563" ht="13.5" customHeight="1" spans="1:1">
      <c r="A563" s="21"/>
    </row>
    <row r="564" ht="13.5" customHeight="1" spans="1:1">
      <c r="A564" s="21"/>
    </row>
    <row r="565" ht="13.5" customHeight="1" spans="1:1">
      <c r="A565" s="21"/>
    </row>
    <row r="566" ht="13.5" customHeight="1" spans="1:1">
      <c r="A566" s="21"/>
    </row>
    <row r="567" ht="13.5" customHeight="1" spans="1:1">
      <c r="A567" s="21"/>
    </row>
    <row r="568" ht="13.5" customHeight="1" spans="1:1">
      <c r="A568" s="21"/>
    </row>
    <row r="569" ht="13.5" customHeight="1" spans="1:1">
      <c r="A569" s="21"/>
    </row>
    <row r="570" ht="13.5" customHeight="1" spans="1:1">
      <c r="A570" s="21"/>
    </row>
    <row r="571" ht="13.5" customHeight="1" spans="1:1">
      <c r="A571" s="21"/>
    </row>
    <row r="572" ht="13.5" customHeight="1" spans="1:1">
      <c r="A572" s="21"/>
    </row>
    <row r="573" ht="13.5" customHeight="1" spans="1:1">
      <c r="A573" s="21"/>
    </row>
    <row r="574" ht="13.5" customHeight="1" spans="1:1">
      <c r="A574" s="21"/>
    </row>
    <row r="575" ht="13.5" customHeight="1" spans="1:1">
      <c r="A575" s="21"/>
    </row>
    <row r="576" ht="13.5" customHeight="1" spans="1:1">
      <c r="A576" s="21"/>
    </row>
    <row r="577" ht="13.5" customHeight="1" spans="1:1">
      <c r="A577" s="21"/>
    </row>
    <row r="578" ht="13.5" customHeight="1" spans="1:1">
      <c r="A578" s="21"/>
    </row>
    <row r="579" ht="13.5" customHeight="1" spans="1:1">
      <c r="A579" s="21"/>
    </row>
    <row r="580" ht="13.5" customHeight="1" spans="1:1">
      <c r="A580" s="21"/>
    </row>
    <row r="581" ht="13.5" customHeight="1" spans="1:1">
      <c r="A581" s="21"/>
    </row>
    <row r="582" ht="13.5" customHeight="1" spans="1:1">
      <c r="A582" s="21"/>
    </row>
    <row r="583" ht="13.5" customHeight="1" spans="1:1">
      <c r="A583" s="21"/>
    </row>
    <row r="584" ht="13.5" customHeight="1" spans="1:1">
      <c r="A584" s="21"/>
    </row>
    <row r="585" ht="13.5" customHeight="1" spans="1:1">
      <c r="A585" s="21"/>
    </row>
    <row r="586" ht="13.5" customHeight="1" spans="1:1">
      <c r="A586" s="21"/>
    </row>
    <row r="587" ht="13.5" customHeight="1" spans="1:1">
      <c r="A587" s="21"/>
    </row>
    <row r="588" ht="13.5" customHeight="1" spans="1:1">
      <c r="A588" s="21"/>
    </row>
    <row r="589" ht="13.5" customHeight="1" spans="1:1">
      <c r="A589" s="21"/>
    </row>
    <row r="590" ht="13.5" customHeight="1" spans="1:1">
      <c r="A590" s="21"/>
    </row>
    <row r="591" ht="13.5" customHeight="1" spans="1:1">
      <c r="A591" s="21"/>
    </row>
    <row r="592" ht="13.5" customHeight="1" spans="1:1">
      <c r="A592" s="21"/>
    </row>
    <row r="593" ht="13.5" customHeight="1" spans="1:1">
      <c r="A593" s="21"/>
    </row>
    <row r="594" ht="13.5" customHeight="1" spans="1:1">
      <c r="A594" s="21"/>
    </row>
    <row r="595" ht="13.5" customHeight="1" spans="1:1">
      <c r="A595" s="21"/>
    </row>
    <row r="596" ht="13.5" customHeight="1" spans="1:1">
      <c r="A596" s="21"/>
    </row>
    <row r="597" ht="13.5" customHeight="1" spans="1:1">
      <c r="A597" s="21"/>
    </row>
    <row r="598" ht="13.5" customHeight="1" spans="1:1">
      <c r="A598" s="21"/>
    </row>
    <row r="599" ht="13.5" customHeight="1" spans="1:1">
      <c r="A599" s="21"/>
    </row>
    <row r="600" ht="13.5" customHeight="1" spans="1:1">
      <c r="A600" s="21"/>
    </row>
    <row r="601" ht="13.5" customHeight="1" spans="1:1">
      <c r="A601" s="21"/>
    </row>
    <row r="602" ht="13.5" customHeight="1" spans="1:1">
      <c r="A602" s="21"/>
    </row>
    <row r="603" ht="13.5" customHeight="1" spans="1:1">
      <c r="A603" s="21"/>
    </row>
    <row r="604" ht="13.5" customHeight="1" spans="1:1">
      <c r="A604" s="21"/>
    </row>
    <row r="605" ht="13.5" customHeight="1" spans="1:1">
      <c r="A605" s="21"/>
    </row>
    <row r="606" ht="13.5" customHeight="1" spans="1:1">
      <c r="A606" s="21"/>
    </row>
    <row r="607" ht="13.5" customHeight="1" spans="1:1">
      <c r="A607" s="21"/>
    </row>
    <row r="608" ht="13.5" customHeight="1" spans="1:1">
      <c r="A608" s="21"/>
    </row>
    <row r="609" ht="13.5" customHeight="1" spans="1:1">
      <c r="A609" s="21"/>
    </row>
    <row r="610" ht="13.5" customHeight="1" spans="1:1">
      <c r="A610" s="21"/>
    </row>
    <row r="611" ht="13.5" customHeight="1" spans="1:1">
      <c r="A611" s="21"/>
    </row>
    <row r="612" ht="13.5" customHeight="1" spans="1:1">
      <c r="A612" s="21"/>
    </row>
    <row r="613" ht="13.5" customHeight="1" spans="1:1">
      <c r="A613" s="21"/>
    </row>
    <row r="614" ht="13.5" customHeight="1" spans="1:1">
      <c r="A614" s="21"/>
    </row>
    <row r="615" ht="13.5" customHeight="1" spans="1:1">
      <c r="A615" s="21"/>
    </row>
    <row r="616" ht="13.5" customHeight="1" spans="1:1">
      <c r="A616" s="21"/>
    </row>
    <row r="617" ht="13.5" customHeight="1" spans="1:1">
      <c r="A617" s="21"/>
    </row>
    <row r="618" ht="13.5" customHeight="1" spans="1:1">
      <c r="A618" s="21"/>
    </row>
    <row r="619" ht="13.5" customHeight="1" spans="1:1">
      <c r="A619" s="21"/>
    </row>
    <row r="620" ht="13.5" customHeight="1" spans="1:1">
      <c r="A620" s="21"/>
    </row>
    <row r="621" ht="13.5" customHeight="1" spans="1:1">
      <c r="A621" s="21"/>
    </row>
    <row r="622" ht="13.5" customHeight="1" spans="1:1">
      <c r="A622" s="21"/>
    </row>
    <row r="623" ht="13.5" customHeight="1" spans="1:1">
      <c r="A623" s="21"/>
    </row>
    <row r="624" ht="13.5" customHeight="1" spans="1:1">
      <c r="A624" s="21"/>
    </row>
    <row r="625" ht="13.5" customHeight="1" spans="1:1">
      <c r="A625" s="21"/>
    </row>
    <row r="626" ht="13.5" customHeight="1" spans="1:1">
      <c r="A626" s="21"/>
    </row>
    <row r="627" ht="13.5" customHeight="1" spans="1:1">
      <c r="A627" s="21"/>
    </row>
    <row r="628" ht="13.5" customHeight="1" spans="1:1">
      <c r="A628" s="21"/>
    </row>
    <row r="629" ht="13.5" customHeight="1" spans="1:1">
      <c r="A629" s="21"/>
    </row>
    <row r="630" ht="13.5" customHeight="1" spans="1:1">
      <c r="A630" s="21"/>
    </row>
    <row r="631" ht="13.5" customHeight="1" spans="1:1">
      <c r="A631" s="21"/>
    </row>
    <row r="632" ht="13.5" customHeight="1" spans="1:1">
      <c r="A632" s="21"/>
    </row>
    <row r="633" ht="13.5" customHeight="1" spans="1:1">
      <c r="A633" s="21"/>
    </row>
    <row r="634" ht="13.5" customHeight="1" spans="1:1">
      <c r="A634" s="21"/>
    </row>
    <row r="635" ht="13.5" customHeight="1" spans="1:1">
      <c r="A635" s="21"/>
    </row>
    <row r="636" ht="13.5" customHeight="1" spans="1:1">
      <c r="A636" s="21"/>
    </row>
    <row r="637" ht="13.5" customHeight="1" spans="1:1">
      <c r="A637" s="21"/>
    </row>
    <row r="638" ht="13.5" customHeight="1" spans="1:1">
      <c r="A638" s="21"/>
    </row>
    <row r="639" ht="13.5" customHeight="1" spans="1:1">
      <c r="A639" s="21"/>
    </row>
    <row r="640" ht="13.5" customHeight="1" spans="1:1">
      <c r="A640" s="21"/>
    </row>
    <row r="641" ht="13.5" customHeight="1" spans="1:1">
      <c r="A641" s="21"/>
    </row>
    <row r="642" ht="13.5" customHeight="1" spans="1:1">
      <c r="A642" s="21"/>
    </row>
    <row r="643" ht="13.5" customHeight="1" spans="1:1">
      <c r="A643" s="21"/>
    </row>
    <row r="644" ht="13.5" customHeight="1" spans="1:1">
      <c r="A644" s="21"/>
    </row>
    <row r="645" ht="13.5" customHeight="1" spans="1:1">
      <c r="A645" s="21"/>
    </row>
    <row r="646" ht="13.5" customHeight="1" spans="1:1">
      <c r="A646" s="21"/>
    </row>
    <row r="647" ht="13.5" customHeight="1" spans="1:1">
      <c r="A647" s="21"/>
    </row>
    <row r="648" ht="13.5" customHeight="1" spans="1:1">
      <c r="A648" s="21"/>
    </row>
    <row r="649" ht="13.5" customHeight="1" spans="1:1">
      <c r="A649" s="21"/>
    </row>
    <row r="650" ht="13.5" customHeight="1" spans="1:1">
      <c r="A650" s="21"/>
    </row>
    <row r="651" ht="13.5" customHeight="1" spans="1:1">
      <c r="A651" s="21"/>
    </row>
    <row r="652" ht="13.5" customHeight="1" spans="1:1">
      <c r="A652" s="21"/>
    </row>
    <row r="653" ht="13.5" customHeight="1" spans="1:1">
      <c r="A653" s="21"/>
    </row>
    <row r="654" ht="13.5" customHeight="1" spans="1:1">
      <c r="A654" s="21"/>
    </row>
    <row r="655" ht="13.5" customHeight="1" spans="1:1">
      <c r="A655" s="21"/>
    </row>
    <row r="656" ht="13.5" customHeight="1" spans="1:1">
      <c r="A656" s="21"/>
    </row>
    <row r="657" ht="13.5" customHeight="1" spans="1:1">
      <c r="A657" s="21"/>
    </row>
    <row r="658" ht="13.5" customHeight="1" spans="1:1">
      <c r="A658" s="21"/>
    </row>
    <row r="659" ht="13.5" customHeight="1" spans="1:1">
      <c r="A659" s="21"/>
    </row>
    <row r="660" ht="13.5" customHeight="1" spans="1:1">
      <c r="A660" s="21"/>
    </row>
    <row r="661" ht="13.5" customHeight="1" spans="1:1">
      <c r="A661" s="21"/>
    </row>
    <row r="662" ht="13.5" customHeight="1" spans="1:1">
      <c r="A662" s="21"/>
    </row>
    <row r="663" ht="13.5" customHeight="1" spans="1:1">
      <c r="A663" s="21"/>
    </row>
    <row r="664" ht="13.5" customHeight="1" spans="1:1">
      <c r="A664" s="21"/>
    </row>
    <row r="665" ht="13.5" customHeight="1" spans="1:1">
      <c r="A665" s="21"/>
    </row>
    <row r="666" ht="13.5" customHeight="1" spans="1:1">
      <c r="A666" s="21"/>
    </row>
    <row r="667" ht="13.5" customHeight="1" spans="1:1">
      <c r="A667" s="21"/>
    </row>
    <row r="668" ht="13.5" customHeight="1" spans="1:1">
      <c r="A668" s="21"/>
    </row>
    <row r="669" ht="13.5" customHeight="1" spans="1:1">
      <c r="A669" s="21"/>
    </row>
    <row r="670" ht="13.5" customHeight="1" spans="1:1">
      <c r="A670" s="21"/>
    </row>
    <row r="671" ht="13.5" customHeight="1" spans="1:1">
      <c r="A671" s="21"/>
    </row>
    <row r="672" ht="13.5" customHeight="1" spans="1:1">
      <c r="A672" s="21"/>
    </row>
    <row r="673" ht="13.5" customHeight="1" spans="1:1">
      <c r="A673" s="21"/>
    </row>
    <row r="674" ht="13.5" customHeight="1" spans="1:1">
      <c r="A674" s="21"/>
    </row>
    <row r="675" ht="13.5" customHeight="1" spans="1:1">
      <c r="A675" s="21"/>
    </row>
    <row r="676" ht="13.5" customHeight="1" spans="1:1">
      <c r="A676" s="21"/>
    </row>
    <row r="677" ht="13.5" customHeight="1" spans="1:1">
      <c r="A677" s="21"/>
    </row>
    <row r="678" ht="13.5" customHeight="1" spans="1:1">
      <c r="A678" s="21"/>
    </row>
    <row r="679" ht="13.5" customHeight="1" spans="1:1">
      <c r="A679" s="21"/>
    </row>
    <row r="680" ht="13.5" customHeight="1" spans="1:1">
      <c r="A680" s="21"/>
    </row>
    <row r="681" ht="13.5" customHeight="1" spans="1:1">
      <c r="A681" s="21"/>
    </row>
    <row r="682" ht="13.5" customHeight="1" spans="1:1">
      <c r="A682" s="21"/>
    </row>
    <row r="683" ht="13.5" customHeight="1" spans="1:1">
      <c r="A683" s="21"/>
    </row>
    <row r="684" ht="13.5" customHeight="1" spans="1:1">
      <c r="A684" s="21"/>
    </row>
    <row r="685" ht="13.5" customHeight="1" spans="1:1">
      <c r="A685" s="21"/>
    </row>
    <row r="686" ht="13.5" customHeight="1" spans="1:1">
      <c r="A686" s="21"/>
    </row>
    <row r="687" ht="13.5" customHeight="1" spans="1:1">
      <c r="A687" s="21"/>
    </row>
    <row r="688" ht="13.5" customHeight="1" spans="1:1">
      <c r="A688" s="21"/>
    </row>
    <row r="689" ht="13.5" customHeight="1" spans="1:1">
      <c r="A689" s="21"/>
    </row>
    <row r="690" ht="13.5" customHeight="1" spans="1:1">
      <c r="A690" s="21"/>
    </row>
    <row r="691" ht="13.5" customHeight="1" spans="1:1">
      <c r="A691" s="21"/>
    </row>
    <row r="692" ht="13.5" customHeight="1" spans="1:1">
      <c r="A692" s="21"/>
    </row>
    <row r="693" ht="13.5" customHeight="1" spans="1:1">
      <c r="A693" s="21"/>
    </row>
    <row r="694" ht="13.5" customHeight="1" spans="1:1">
      <c r="A694" s="21"/>
    </row>
    <row r="695" ht="13.5" customHeight="1" spans="1:1">
      <c r="A695" s="21"/>
    </row>
    <row r="696" ht="13.5" customHeight="1" spans="1:1">
      <c r="A696" s="21"/>
    </row>
    <row r="697" ht="13.5" customHeight="1" spans="1:1">
      <c r="A697" s="21"/>
    </row>
    <row r="698" ht="13.5" customHeight="1" spans="1:1">
      <c r="A698" s="21"/>
    </row>
    <row r="699" ht="13.5" customHeight="1" spans="1:1">
      <c r="A699" s="21"/>
    </row>
    <row r="700" ht="13.5" customHeight="1" spans="1:1">
      <c r="A700" s="21"/>
    </row>
    <row r="701" ht="13.5" customHeight="1" spans="1:1">
      <c r="A701" s="21"/>
    </row>
    <row r="702" ht="13.5" customHeight="1" spans="1:1">
      <c r="A702" s="21"/>
    </row>
    <row r="703" ht="13.5" customHeight="1" spans="1:1">
      <c r="A703" s="21"/>
    </row>
    <row r="704" ht="13.5" customHeight="1" spans="1:1">
      <c r="A704" s="21"/>
    </row>
    <row r="705" ht="13.5" customHeight="1" spans="1:1">
      <c r="A705" s="21"/>
    </row>
    <row r="706" ht="13.5" customHeight="1" spans="1:1">
      <c r="A706" s="21"/>
    </row>
    <row r="707" ht="13.5" customHeight="1" spans="1:1">
      <c r="A707" s="21"/>
    </row>
    <row r="708" ht="13.5" customHeight="1" spans="1:1">
      <c r="A708" s="21"/>
    </row>
    <row r="709" ht="13.5" customHeight="1" spans="1:1">
      <c r="A709" s="21"/>
    </row>
    <row r="710" ht="13.5" customHeight="1" spans="1:1">
      <c r="A710" s="21"/>
    </row>
    <row r="711" ht="13.5" customHeight="1" spans="1:1">
      <c r="A711" s="21"/>
    </row>
    <row r="712" ht="13.5" customHeight="1" spans="1:1">
      <c r="A712" s="21"/>
    </row>
    <row r="713" ht="13.5" customHeight="1" spans="1:1">
      <c r="A713" s="21"/>
    </row>
    <row r="714" ht="13.5" customHeight="1" spans="1:1">
      <c r="A714" s="21"/>
    </row>
    <row r="715" ht="13.5" customHeight="1" spans="1:1">
      <c r="A715" s="21"/>
    </row>
    <row r="716" ht="13.5" customHeight="1" spans="1:1">
      <c r="A716" s="21"/>
    </row>
    <row r="717" ht="13.5" customHeight="1" spans="1:1">
      <c r="A717" s="21"/>
    </row>
    <row r="718" ht="13.5" customHeight="1" spans="1:1">
      <c r="A718" s="21"/>
    </row>
    <row r="719" ht="13.5" customHeight="1" spans="1:1">
      <c r="A719" s="21"/>
    </row>
    <row r="720" ht="13.5" customHeight="1" spans="1:1">
      <c r="A720" s="21"/>
    </row>
    <row r="721" ht="13.5" customHeight="1" spans="1:1">
      <c r="A721" s="21"/>
    </row>
    <row r="722" ht="13.5" customHeight="1" spans="1:1">
      <c r="A722" s="21"/>
    </row>
    <row r="723" ht="13.5" customHeight="1" spans="1:1">
      <c r="A723" s="21"/>
    </row>
    <row r="724" ht="13.5" customHeight="1" spans="1:1">
      <c r="A724" s="21"/>
    </row>
    <row r="725" ht="13.5" customHeight="1" spans="1:1">
      <c r="A725" s="21"/>
    </row>
    <row r="726" ht="13.5" customHeight="1" spans="1:1">
      <c r="A726" s="21"/>
    </row>
    <row r="727" ht="13.5" customHeight="1" spans="1:1">
      <c r="A727" s="21"/>
    </row>
    <row r="728" ht="13.5" customHeight="1" spans="1:1">
      <c r="A728" s="21"/>
    </row>
    <row r="729" ht="13.5" customHeight="1" spans="1:1">
      <c r="A729" s="21"/>
    </row>
    <row r="730" ht="13.5" customHeight="1" spans="1:1">
      <c r="A730" s="21"/>
    </row>
    <row r="731" ht="13.5" customHeight="1" spans="1:1">
      <c r="A731" s="21"/>
    </row>
    <row r="732" ht="13.5" customHeight="1" spans="1:1">
      <c r="A732" s="21"/>
    </row>
    <row r="733" ht="13.5" customHeight="1" spans="1:1">
      <c r="A733" s="21"/>
    </row>
    <row r="734" ht="13.5" customHeight="1" spans="1:1">
      <c r="A734" s="21"/>
    </row>
    <row r="735" ht="13.5" customHeight="1" spans="1:1">
      <c r="A735" s="21"/>
    </row>
    <row r="736" ht="13.5" customHeight="1" spans="1:1">
      <c r="A736" s="21"/>
    </row>
    <row r="737" ht="13.5" customHeight="1" spans="1:1">
      <c r="A737" s="21"/>
    </row>
    <row r="738" ht="13.5" customHeight="1" spans="1:1">
      <c r="A738" s="21"/>
    </row>
    <row r="739" ht="13.5" customHeight="1" spans="1:1">
      <c r="A739" s="21"/>
    </row>
    <row r="740" ht="13.5" customHeight="1" spans="1:1">
      <c r="A740" s="21"/>
    </row>
    <row r="741" ht="13.5" customHeight="1" spans="1:1">
      <c r="A741" s="21"/>
    </row>
    <row r="742" ht="13.5" customHeight="1" spans="1:1">
      <c r="A742" s="21"/>
    </row>
    <row r="743" ht="13.5" customHeight="1" spans="1:1">
      <c r="A743" s="21"/>
    </row>
    <row r="744" ht="13.5" customHeight="1" spans="1:1">
      <c r="A744" s="21"/>
    </row>
    <row r="745" ht="13.5" customHeight="1" spans="1:1">
      <c r="A745" s="21"/>
    </row>
    <row r="746" ht="13.5" customHeight="1" spans="1:1">
      <c r="A746" s="21"/>
    </row>
    <row r="747" ht="13.5" customHeight="1" spans="1:1">
      <c r="A747" s="21"/>
    </row>
    <row r="748" ht="13.5" customHeight="1" spans="1:1">
      <c r="A748" s="21"/>
    </row>
    <row r="749" ht="13.5" customHeight="1" spans="1:1">
      <c r="A749" s="21"/>
    </row>
    <row r="750" ht="13.5" customHeight="1" spans="1:1">
      <c r="A750" s="21"/>
    </row>
    <row r="751" ht="13.5" customHeight="1" spans="1:1">
      <c r="A751" s="21"/>
    </row>
    <row r="752" ht="13.5" customHeight="1" spans="1:1">
      <c r="A752" s="21"/>
    </row>
    <row r="753" ht="13.5" customHeight="1" spans="1:1">
      <c r="A753" s="21"/>
    </row>
    <row r="754" ht="13.5" customHeight="1" spans="1:1">
      <c r="A754" s="21"/>
    </row>
    <row r="755" ht="13.5" customHeight="1" spans="1:1">
      <c r="A755" s="21"/>
    </row>
    <row r="756" ht="13.5" customHeight="1" spans="1:1">
      <c r="A756" s="21"/>
    </row>
    <row r="757" ht="13.5" customHeight="1" spans="1:1">
      <c r="A757" s="21"/>
    </row>
    <row r="758" ht="13.5" customHeight="1" spans="1:1">
      <c r="A758" s="21"/>
    </row>
    <row r="759" ht="13.5" customHeight="1" spans="1:1">
      <c r="A759" s="21"/>
    </row>
    <row r="760" ht="13.5" customHeight="1" spans="1:1">
      <c r="A760" s="21"/>
    </row>
    <row r="761" ht="13.5" customHeight="1" spans="1:1">
      <c r="A761" s="21"/>
    </row>
    <row r="762" ht="13.5" customHeight="1" spans="1:1">
      <c r="A762" s="21"/>
    </row>
    <row r="763" ht="13.5" customHeight="1" spans="1:1">
      <c r="A763" s="21"/>
    </row>
    <row r="764" ht="13.5" customHeight="1" spans="1:1">
      <c r="A764" s="21"/>
    </row>
    <row r="765" ht="13.5" customHeight="1" spans="1:1">
      <c r="A765" s="21"/>
    </row>
    <row r="766" ht="13.5" customHeight="1" spans="1:1">
      <c r="A766" s="21"/>
    </row>
    <row r="767" ht="13.5" customHeight="1" spans="1:1">
      <c r="A767" s="21"/>
    </row>
    <row r="768" ht="13.5" customHeight="1" spans="1:1">
      <c r="A768" s="21"/>
    </row>
    <row r="769" ht="13.5" customHeight="1" spans="1:1">
      <c r="A769" s="21"/>
    </row>
    <row r="770" ht="13.5" customHeight="1" spans="1:1">
      <c r="A770" s="21"/>
    </row>
    <row r="771" ht="13.5" customHeight="1" spans="1:1">
      <c r="A771" s="21"/>
    </row>
    <row r="772" ht="13.5" customHeight="1" spans="1:1">
      <c r="A772" s="21"/>
    </row>
    <row r="773" ht="13.5" customHeight="1" spans="1:1">
      <c r="A773" s="21"/>
    </row>
    <row r="774" ht="13.5" customHeight="1" spans="1:1">
      <c r="A774" s="21"/>
    </row>
    <row r="775" ht="13.5" customHeight="1" spans="1:1">
      <c r="A775" s="21"/>
    </row>
    <row r="776" ht="13.5" customHeight="1" spans="1:1">
      <c r="A776" s="21"/>
    </row>
    <row r="777" ht="13.5" customHeight="1" spans="1:1">
      <c r="A777" s="21"/>
    </row>
    <row r="778" ht="13.5" customHeight="1" spans="1:1">
      <c r="A778" s="21"/>
    </row>
    <row r="779" ht="13.5" customHeight="1" spans="1:1">
      <c r="A779" s="21"/>
    </row>
    <row r="780" ht="13.5" customHeight="1" spans="1:1">
      <c r="A780" s="21"/>
    </row>
    <row r="781" ht="13.5" customHeight="1" spans="1:1">
      <c r="A781" s="21"/>
    </row>
    <row r="782" ht="13.5" customHeight="1" spans="1:1">
      <c r="A782" s="21"/>
    </row>
    <row r="783" ht="13.5" customHeight="1" spans="1:1">
      <c r="A783" s="21"/>
    </row>
    <row r="784" ht="13.5" customHeight="1" spans="1:1">
      <c r="A784" s="21"/>
    </row>
    <row r="785" ht="13.5" customHeight="1" spans="1:1">
      <c r="A785" s="21"/>
    </row>
    <row r="786" ht="13.5" customHeight="1" spans="1:1">
      <c r="A786" s="21"/>
    </row>
    <row r="787" ht="13.5" customHeight="1" spans="1:1">
      <c r="A787" s="21"/>
    </row>
    <row r="788" ht="13.5" customHeight="1" spans="1:1">
      <c r="A788" s="21"/>
    </row>
    <row r="789" ht="13.5" customHeight="1" spans="1:1">
      <c r="A789" s="21"/>
    </row>
    <row r="790" ht="13.5" customHeight="1" spans="1:1">
      <c r="A790" s="21"/>
    </row>
    <row r="791" ht="13.5" customHeight="1" spans="1:1">
      <c r="A791" s="21"/>
    </row>
    <row r="792" ht="13.5" customHeight="1" spans="1:1">
      <c r="A792" s="21"/>
    </row>
    <row r="793" ht="13.5" customHeight="1" spans="1:1">
      <c r="A793" s="21"/>
    </row>
    <row r="794" ht="13.5" customHeight="1" spans="1:1">
      <c r="A794" s="21"/>
    </row>
    <row r="795" ht="13.5" customHeight="1" spans="1:1">
      <c r="A795" s="21"/>
    </row>
    <row r="796" ht="13.5" customHeight="1" spans="1:1">
      <c r="A796" s="21"/>
    </row>
    <row r="797" ht="13.5" customHeight="1" spans="1:1">
      <c r="A797" s="21"/>
    </row>
    <row r="798" ht="13.5" customHeight="1" spans="1:1">
      <c r="A798" s="21"/>
    </row>
    <row r="799" ht="13.5" customHeight="1" spans="1:1">
      <c r="A799" s="21"/>
    </row>
    <row r="800" ht="13.5" customHeight="1" spans="1:1">
      <c r="A800" s="21"/>
    </row>
    <row r="801" ht="13.5" customHeight="1" spans="1:1">
      <c r="A801" s="21"/>
    </row>
    <row r="802" ht="13.5" customHeight="1" spans="1:1">
      <c r="A802" s="21"/>
    </row>
    <row r="803" ht="13.5" customHeight="1" spans="1:1">
      <c r="A803" s="21"/>
    </row>
    <row r="804" ht="13.5" customHeight="1" spans="1:1">
      <c r="A804" s="21"/>
    </row>
    <row r="805" ht="13.5" customHeight="1" spans="1:1">
      <c r="A805" s="21"/>
    </row>
    <row r="806" ht="13.5" customHeight="1" spans="1:1">
      <c r="A806" s="21"/>
    </row>
    <row r="807" ht="13.5" customHeight="1" spans="1:1">
      <c r="A807" s="21"/>
    </row>
    <row r="808" ht="13.5" customHeight="1" spans="1:1">
      <c r="A808" s="21"/>
    </row>
    <row r="809" ht="13.5" customHeight="1" spans="1:1">
      <c r="A809" s="21"/>
    </row>
    <row r="810" ht="13.5" customHeight="1" spans="1:1">
      <c r="A810" s="21"/>
    </row>
    <row r="811" ht="13.5" customHeight="1" spans="1:1">
      <c r="A811" s="21"/>
    </row>
    <row r="812" ht="13.5" customHeight="1" spans="1:1">
      <c r="A812" s="21"/>
    </row>
    <row r="813" ht="13.5" customHeight="1" spans="1:1">
      <c r="A813" s="21"/>
    </row>
    <row r="814" ht="13.5" customHeight="1" spans="1:1">
      <c r="A814" s="21"/>
    </row>
    <row r="815" ht="13.5" customHeight="1" spans="1:1">
      <c r="A815" s="21"/>
    </row>
    <row r="816" ht="13.5" customHeight="1" spans="1:1">
      <c r="A816" s="21"/>
    </row>
    <row r="817" ht="13.5" customHeight="1" spans="1:1">
      <c r="A817" s="21"/>
    </row>
    <row r="818" ht="13.5" customHeight="1" spans="1:1">
      <c r="A818" s="21"/>
    </row>
    <row r="819" ht="13.5" customHeight="1" spans="1:1">
      <c r="A819" s="21"/>
    </row>
    <row r="820" ht="13.5" customHeight="1" spans="1:1">
      <c r="A820" s="21"/>
    </row>
    <row r="821" ht="13.5" customHeight="1" spans="1:1">
      <c r="A821" s="21"/>
    </row>
    <row r="822" ht="13.5" customHeight="1" spans="1:1">
      <c r="A822" s="21"/>
    </row>
    <row r="823" ht="13.5" customHeight="1" spans="1:1">
      <c r="A823" s="21"/>
    </row>
    <row r="824" ht="13.5" customHeight="1" spans="1:1">
      <c r="A824" s="21"/>
    </row>
    <row r="825" ht="13.5" customHeight="1" spans="1:1">
      <c r="A825" s="21"/>
    </row>
    <row r="826" ht="13.5" customHeight="1" spans="1:1">
      <c r="A826" s="21"/>
    </row>
    <row r="827" ht="13.5" customHeight="1" spans="1:1">
      <c r="A827" s="21"/>
    </row>
    <row r="828" ht="13.5" customHeight="1" spans="1:1">
      <c r="A828" s="21"/>
    </row>
    <row r="829" ht="13.5" customHeight="1" spans="1:1">
      <c r="A829" s="21"/>
    </row>
    <row r="830" ht="13.5" customHeight="1" spans="1:1">
      <c r="A830" s="21"/>
    </row>
    <row r="831" ht="13.5" customHeight="1" spans="1:1">
      <c r="A831" s="21"/>
    </row>
    <row r="832" ht="13.5" customHeight="1" spans="1:1">
      <c r="A832" s="21"/>
    </row>
    <row r="833" ht="13.5" customHeight="1" spans="1:1">
      <c r="A833" s="21"/>
    </row>
    <row r="834" ht="13.5" customHeight="1" spans="1:1">
      <c r="A834" s="21"/>
    </row>
    <row r="835" ht="13.5" customHeight="1" spans="1:1">
      <c r="A835" s="21"/>
    </row>
    <row r="836" ht="13.5" customHeight="1" spans="1:1">
      <c r="A836" s="21"/>
    </row>
    <row r="837" ht="13.5" customHeight="1" spans="1:1">
      <c r="A837" s="21"/>
    </row>
    <row r="838" ht="13.5" customHeight="1" spans="1:1">
      <c r="A838" s="21"/>
    </row>
    <row r="839" ht="13.5" customHeight="1" spans="1:1">
      <c r="A839" s="21"/>
    </row>
    <row r="840" ht="13.5" customHeight="1" spans="1:1">
      <c r="A840" s="21"/>
    </row>
    <row r="841" ht="13.5" customHeight="1" spans="1:1">
      <c r="A841" s="21"/>
    </row>
    <row r="842" ht="13.5" customHeight="1" spans="1:1">
      <c r="A842" s="21"/>
    </row>
    <row r="843" ht="13.5" customHeight="1" spans="1:1">
      <c r="A843" s="21"/>
    </row>
    <row r="844" ht="13.5" customHeight="1" spans="1:1">
      <c r="A844" s="21"/>
    </row>
    <row r="845" ht="13.5" customHeight="1" spans="1:1">
      <c r="A845" s="21"/>
    </row>
    <row r="846" ht="13.5" customHeight="1" spans="1:1">
      <c r="A846" s="21"/>
    </row>
    <row r="847" ht="13.5" customHeight="1" spans="1:1">
      <c r="A847" s="21"/>
    </row>
    <row r="848" ht="13.5" customHeight="1" spans="1:1">
      <c r="A848" s="21"/>
    </row>
    <row r="849" ht="13.5" customHeight="1" spans="1:1">
      <c r="A849" s="21"/>
    </row>
    <row r="850" ht="13.5" customHeight="1" spans="1:1">
      <c r="A850" s="21"/>
    </row>
    <row r="851" ht="13.5" customHeight="1" spans="1:1">
      <c r="A851" s="21"/>
    </row>
    <row r="852" ht="13.5" customHeight="1" spans="1:1">
      <c r="A852" s="21"/>
    </row>
    <row r="853" ht="13.5" customHeight="1" spans="1:1">
      <c r="A853" s="21"/>
    </row>
    <row r="854" ht="13.5" customHeight="1" spans="1:1">
      <c r="A854" s="21"/>
    </row>
    <row r="855" ht="13.5" customHeight="1" spans="1:1">
      <c r="A855" s="21"/>
    </row>
    <row r="856" ht="13.5" customHeight="1" spans="1:1">
      <c r="A856" s="21"/>
    </row>
    <row r="857" ht="13.5" customHeight="1" spans="1:1">
      <c r="A857" s="21"/>
    </row>
    <row r="858" ht="13.5" customHeight="1" spans="1:1">
      <c r="A858" s="21"/>
    </row>
    <row r="859" ht="13.5" customHeight="1" spans="1:1">
      <c r="A859" s="21"/>
    </row>
    <row r="860" ht="13.5" customHeight="1" spans="1:1">
      <c r="A860" s="21"/>
    </row>
    <row r="861" ht="13.5" customHeight="1" spans="1:1">
      <c r="A861" s="21"/>
    </row>
    <row r="862" ht="13.5" customHeight="1" spans="1:1">
      <c r="A862" s="21"/>
    </row>
    <row r="863" ht="13.5" customHeight="1" spans="1:1">
      <c r="A863" s="21"/>
    </row>
    <row r="864" ht="13.5" customHeight="1" spans="1:1">
      <c r="A864" s="21"/>
    </row>
    <row r="865" ht="13.5" customHeight="1" spans="1:1">
      <c r="A865" s="21"/>
    </row>
    <row r="866" ht="13.5" customHeight="1" spans="1:1">
      <c r="A866" s="21"/>
    </row>
    <row r="867" ht="13.5" customHeight="1" spans="1:1">
      <c r="A867" s="21"/>
    </row>
    <row r="868" ht="13.5" customHeight="1" spans="1:1">
      <c r="A868" s="21"/>
    </row>
    <row r="869" ht="13.5" customHeight="1" spans="1:1">
      <c r="A869" s="21"/>
    </row>
    <row r="870" ht="13.5" customHeight="1" spans="1:1">
      <c r="A870" s="21"/>
    </row>
    <row r="871" ht="13.5" customHeight="1" spans="1:1">
      <c r="A871" s="21"/>
    </row>
    <row r="872" ht="13.5" customHeight="1" spans="1:1">
      <c r="A872" s="21"/>
    </row>
    <row r="873" ht="13.5" customHeight="1" spans="1:1">
      <c r="A873" s="21"/>
    </row>
    <row r="874" ht="13.5" customHeight="1" spans="1:1">
      <c r="A874" s="21"/>
    </row>
    <row r="875" ht="13.5" customHeight="1" spans="1:1">
      <c r="A875" s="21"/>
    </row>
    <row r="876" ht="13.5" customHeight="1" spans="1:1">
      <c r="A876" s="21"/>
    </row>
    <row r="877" ht="13.5" customHeight="1" spans="1:1">
      <c r="A877" s="21"/>
    </row>
    <row r="878" ht="13.5" customHeight="1" spans="1:1">
      <c r="A878" s="21"/>
    </row>
    <row r="879" ht="13.5" customHeight="1" spans="1:1">
      <c r="A879" s="21"/>
    </row>
    <row r="880" ht="13.5" customHeight="1" spans="1:1">
      <c r="A880" s="21"/>
    </row>
    <row r="881" ht="13.5" customHeight="1" spans="1:1">
      <c r="A881" s="21"/>
    </row>
    <row r="882" ht="13.5" customHeight="1" spans="1:1">
      <c r="A882" s="21"/>
    </row>
    <row r="883" ht="13.5" customHeight="1" spans="1:1">
      <c r="A883" s="21"/>
    </row>
    <row r="884" ht="13.5" customHeight="1" spans="1:1">
      <c r="A884" s="21"/>
    </row>
    <row r="885" ht="13.5" customHeight="1" spans="1:1">
      <c r="A885" s="21"/>
    </row>
    <row r="886" ht="13.5" customHeight="1" spans="1:1">
      <c r="A886" s="21"/>
    </row>
    <row r="887" ht="13.5" customHeight="1" spans="1:1">
      <c r="A887" s="21"/>
    </row>
    <row r="888" ht="13.5" customHeight="1" spans="1:1">
      <c r="A888" s="21"/>
    </row>
    <row r="889" ht="13.5" customHeight="1" spans="1:1">
      <c r="A889" s="21"/>
    </row>
    <row r="890" ht="13.5" customHeight="1" spans="1:1">
      <c r="A890" s="21"/>
    </row>
    <row r="891" ht="13.5" customHeight="1" spans="1:1">
      <c r="A891" s="21"/>
    </row>
    <row r="892" ht="13.5" customHeight="1" spans="1:1">
      <c r="A892" s="21"/>
    </row>
    <row r="893" ht="13.5" customHeight="1" spans="1:1">
      <c r="A893" s="21"/>
    </row>
    <row r="894" ht="13.5" customHeight="1" spans="1:1">
      <c r="A894" s="21"/>
    </row>
    <row r="895" ht="13.5" customHeight="1" spans="1:1">
      <c r="A895" s="21"/>
    </row>
    <row r="896" ht="13.5" customHeight="1" spans="1:1">
      <c r="A896" s="21"/>
    </row>
    <row r="897" ht="13.5" customHeight="1" spans="1:1">
      <c r="A897" s="21"/>
    </row>
    <row r="898" ht="13.5" customHeight="1" spans="1:1">
      <c r="A898" s="21"/>
    </row>
    <row r="899" ht="13.5" customHeight="1" spans="1:1">
      <c r="A899" s="21"/>
    </row>
    <row r="900" ht="13.5" customHeight="1" spans="1:1">
      <c r="A900" s="21"/>
    </row>
    <row r="901" ht="13.5" customHeight="1" spans="1:1">
      <c r="A901" s="21"/>
    </row>
    <row r="902" ht="13.5" customHeight="1" spans="1:1">
      <c r="A902" s="21"/>
    </row>
    <row r="903" ht="13.5" customHeight="1" spans="1:1">
      <c r="A903" s="21"/>
    </row>
    <row r="904" ht="13.5" customHeight="1" spans="1:1">
      <c r="A904" s="21"/>
    </row>
    <row r="905" ht="13.5" customHeight="1" spans="1:1">
      <c r="A905" s="21"/>
    </row>
    <row r="906" ht="13.5" customHeight="1" spans="1:1">
      <c r="A906" s="21"/>
    </row>
    <row r="907" ht="13.5" customHeight="1" spans="1:1">
      <c r="A907" s="21"/>
    </row>
    <row r="908" ht="13.5" customHeight="1" spans="1:1">
      <c r="A908" s="21"/>
    </row>
    <row r="909" ht="13.5" customHeight="1" spans="1:1">
      <c r="A909" s="21"/>
    </row>
    <row r="910" ht="13.5" customHeight="1" spans="1:1">
      <c r="A910" s="21"/>
    </row>
    <row r="911" ht="13.5" customHeight="1" spans="1:1">
      <c r="A911" s="21"/>
    </row>
    <row r="912" ht="13.5" customHeight="1" spans="1:1">
      <c r="A912" s="21"/>
    </row>
    <row r="913" ht="13.5" customHeight="1" spans="1:1">
      <c r="A913" s="21"/>
    </row>
    <row r="914" ht="13.5" customHeight="1" spans="1:1">
      <c r="A914" s="21"/>
    </row>
    <row r="915" ht="13.5" customHeight="1" spans="1:1">
      <c r="A915" s="21"/>
    </row>
    <row r="916" ht="13.5" customHeight="1" spans="1:1">
      <c r="A916" s="21"/>
    </row>
    <row r="917" ht="13.5" customHeight="1" spans="1:1">
      <c r="A917" s="21"/>
    </row>
    <row r="918" ht="13.5" customHeight="1" spans="1:1">
      <c r="A918" s="21"/>
    </row>
    <row r="919" ht="13.5" customHeight="1" spans="1:1">
      <c r="A919" s="21"/>
    </row>
    <row r="920" ht="13.5" customHeight="1" spans="1:1">
      <c r="A920" s="21"/>
    </row>
    <row r="921" ht="13.5" customHeight="1" spans="1:1">
      <c r="A921" s="21"/>
    </row>
    <row r="922" ht="13.5" customHeight="1" spans="1:1">
      <c r="A922" s="21"/>
    </row>
    <row r="923" ht="13.5" customHeight="1" spans="1:1">
      <c r="A923" s="21"/>
    </row>
    <row r="924" ht="13.5" customHeight="1" spans="1:1">
      <c r="A924" s="21"/>
    </row>
    <row r="925" ht="13.5" customHeight="1" spans="1:1">
      <c r="A925" s="21"/>
    </row>
    <row r="926" ht="13.5" customHeight="1" spans="1:1">
      <c r="A926" s="21"/>
    </row>
    <row r="927" ht="13.5" customHeight="1" spans="1:1">
      <c r="A927" s="21"/>
    </row>
    <row r="928" ht="13.5" customHeight="1" spans="1:1">
      <c r="A928" s="21"/>
    </row>
    <row r="929" ht="13.5" customHeight="1" spans="1:1">
      <c r="A929" s="21"/>
    </row>
    <row r="930" ht="13.5" customHeight="1" spans="1:1">
      <c r="A930" s="21"/>
    </row>
    <row r="931" ht="13.5" customHeight="1" spans="1:1">
      <c r="A931" s="21"/>
    </row>
    <row r="932" ht="13.5" customHeight="1" spans="1:1">
      <c r="A932" s="21"/>
    </row>
    <row r="933" ht="13.5" customHeight="1" spans="1:1">
      <c r="A933" s="21"/>
    </row>
    <row r="934" ht="13.5" customHeight="1" spans="1:1">
      <c r="A934" s="21"/>
    </row>
    <row r="935" ht="13.5" customHeight="1" spans="1:1">
      <c r="A935" s="21"/>
    </row>
    <row r="936" ht="13.5" customHeight="1" spans="1:1">
      <c r="A936" s="21"/>
    </row>
    <row r="937" ht="13.5" customHeight="1" spans="1:1">
      <c r="A937" s="21"/>
    </row>
    <row r="938" ht="13.5" customHeight="1" spans="1:1">
      <c r="A938" s="21"/>
    </row>
    <row r="939" ht="13.5" customHeight="1" spans="1:1">
      <c r="A939" s="21"/>
    </row>
    <row r="940" ht="13.5" customHeight="1" spans="1:1">
      <c r="A940" s="21"/>
    </row>
    <row r="941" ht="13.5" customHeight="1" spans="1:1">
      <c r="A941" s="21"/>
    </row>
    <row r="942" ht="13.5" customHeight="1" spans="1:1">
      <c r="A942" s="21"/>
    </row>
    <row r="943" ht="13.5" customHeight="1" spans="1:1">
      <c r="A943" s="21"/>
    </row>
    <row r="944" ht="13.5" customHeight="1" spans="1:1">
      <c r="A944" s="21"/>
    </row>
    <row r="945" ht="13.5" customHeight="1" spans="1:1">
      <c r="A945" s="21"/>
    </row>
    <row r="946" ht="13.5" customHeight="1" spans="1:1">
      <c r="A946" s="21"/>
    </row>
    <row r="947" ht="13.5" customHeight="1" spans="1:1">
      <c r="A947" s="21"/>
    </row>
    <row r="948" ht="13.5" customHeight="1" spans="1:1">
      <c r="A948" s="21"/>
    </row>
    <row r="949" ht="13.5" customHeight="1" spans="1:1">
      <c r="A949" s="21"/>
    </row>
    <row r="950" ht="13.5" customHeight="1" spans="1:1">
      <c r="A950" s="21"/>
    </row>
    <row r="951" ht="13.5" customHeight="1" spans="1:1">
      <c r="A951" s="21"/>
    </row>
    <row r="952" ht="13.5" customHeight="1" spans="1:1">
      <c r="A952" s="21"/>
    </row>
    <row r="953" ht="13.5" customHeight="1" spans="1:1">
      <c r="A953" s="21"/>
    </row>
    <row r="954" ht="13.5" customHeight="1" spans="1:1">
      <c r="A954" s="21"/>
    </row>
    <row r="955" ht="13.5" customHeight="1" spans="1:1">
      <c r="A955" s="21"/>
    </row>
    <row r="956" ht="13.5" customHeight="1" spans="1:1">
      <c r="A956" s="21"/>
    </row>
    <row r="957" ht="13.5" customHeight="1" spans="1:1">
      <c r="A957" s="21"/>
    </row>
    <row r="958" ht="13.5" customHeight="1" spans="1:1">
      <c r="A958" s="21"/>
    </row>
    <row r="959" ht="13.5" customHeight="1" spans="1:1">
      <c r="A959" s="21"/>
    </row>
    <row r="960" ht="13.5" customHeight="1" spans="1:1">
      <c r="A960" s="21"/>
    </row>
    <row r="961" ht="13.5" customHeight="1" spans="1:1">
      <c r="A961" s="21"/>
    </row>
    <row r="962" ht="13.5" customHeight="1" spans="1:1">
      <c r="A962" s="21"/>
    </row>
    <row r="963" ht="13.5" customHeight="1" spans="1:1">
      <c r="A963" s="21"/>
    </row>
    <row r="964" ht="13.5" customHeight="1" spans="1:1">
      <c r="A964" s="21"/>
    </row>
    <row r="965" ht="13.5" customHeight="1" spans="1:1">
      <c r="A965" s="21"/>
    </row>
    <row r="966" ht="13.5" customHeight="1" spans="1:1">
      <c r="A966" s="21"/>
    </row>
    <row r="967" ht="13.5" customHeight="1" spans="1:1">
      <c r="A967" s="21"/>
    </row>
    <row r="968" ht="13.5" customHeight="1" spans="1:1">
      <c r="A968" s="21"/>
    </row>
    <row r="969" ht="13.5" customHeight="1" spans="1:1">
      <c r="A969" s="21"/>
    </row>
    <row r="970" ht="13.5" customHeight="1" spans="1:1">
      <c r="A970" s="21"/>
    </row>
    <row r="971" ht="13.5" customHeight="1" spans="1:1">
      <c r="A971" s="21"/>
    </row>
    <row r="972" ht="13.5" customHeight="1" spans="1:1">
      <c r="A972" s="21"/>
    </row>
    <row r="973" ht="13.5" customHeight="1" spans="1:1">
      <c r="A973" s="21"/>
    </row>
    <row r="974" ht="13.5" customHeight="1" spans="1:1">
      <c r="A974" s="21"/>
    </row>
    <row r="975" ht="13.5" customHeight="1" spans="1:1">
      <c r="A975" s="21"/>
    </row>
    <row r="976" ht="13.5" customHeight="1" spans="1:1">
      <c r="A976" s="21"/>
    </row>
    <row r="977" ht="13.5" customHeight="1" spans="1:1">
      <c r="A977" s="21"/>
    </row>
    <row r="978" ht="13.5" customHeight="1" spans="1:1">
      <c r="A978" s="21"/>
    </row>
    <row r="979" ht="13.5" customHeight="1" spans="1:1">
      <c r="A979" s="21"/>
    </row>
    <row r="980" ht="13.5" customHeight="1" spans="1:1">
      <c r="A980" s="21"/>
    </row>
    <row r="981" ht="13.5" customHeight="1" spans="1:1">
      <c r="A981" s="21"/>
    </row>
    <row r="982" ht="13.5" customHeight="1" spans="1:1">
      <c r="A982" s="21"/>
    </row>
    <row r="983" ht="13.5" customHeight="1" spans="1:1">
      <c r="A983" s="21"/>
    </row>
    <row r="984" ht="13.5" customHeight="1" spans="1:1">
      <c r="A984" s="21"/>
    </row>
    <row r="985" ht="13.5" customHeight="1" spans="1:1">
      <c r="A985" s="21"/>
    </row>
    <row r="986" ht="13.5" customHeight="1" spans="1:1">
      <c r="A986" s="21"/>
    </row>
    <row r="987" ht="13.5" customHeight="1" spans="1:1">
      <c r="A987" s="21"/>
    </row>
    <row r="988" ht="13.5" customHeight="1" spans="1:1">
      <c r="A988" s="21"/>
    </row>
    <row r="989" ht="13.5" customHeight="1" spans="1:1">
      <c r="A989" s="21"/>
    </row>
    <row r="990" ht="13.5" customHeight="1" spans="1:1">
      <c r="A990" s="21"/>
    </row>
    <row r="991" ht="13.5" customHeight="1" spans="1:1">
      <c r="A991" s="21"/>
    </row>
    <row r="992" ht="13.5" customHeight="1" spans="1:1">
      <c r="A992" s="21"/>
    </row>
    <row r="993" ht="13.5" customHeight="1" spans="1:1">
      <c r="A993" s="21"/>
    </row>
    <row r="994" ht="13.5" customHeight="1" spans="1:1">
      <c r="A994" s="21"/>
    </row>
    <row r="995" ht="13.5" customHeight="1" spans="1:1">
      <c r="A995" s="21"/>
    </row>
    <row r="996" ht="13.5" customHeight="1" spans="1:1">
      <c r="A996" s="21"/>
    </row>
    <row r="997" ht="13.5" customHeight="1" spans="1:1">
      <c r="A997" s="21"/>
    </row>
    <row r="998" ht="13.5" customHeight="1" spans="1:1">
      <c r="A998" s="21"/>
    </row>
    <row r="999" ht="13.5" customHeight="1" spans="1:1">
      <c r="A999" s="21"/>
    </row>
    <row r="1000" ht="13.5" customHeight="1" spans="1:1">
      <c r="A1000" s="21"/>
    </row>
  </sheetData>
  <pageMargins left="0.7" right="0.7" top="0.75" bottom="0.75" header="0" footer="0"/>
  <pageSetup paperSize="1" orientation="landscape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00"/>
  <sheetViews>
    <sheetView workbookViewId="0">
      <selection activeCell="A1" sqref="A1"/>
    </sheetView>
  </sheetViews>
  <sheetFormatPr defaultColWidth="14.4285714285714" defaultRowHeight="15" customHeight="1" outlineLevelCol="7"/>
  <cols>
    <col min="1" max="1" width="11.2857142857143" customWidth="1"/>
    <col min="2" max="2" width="16.2857142857143" customWidth="1"/>
    <col min="3" max="3" width="36.4285714285714" customWidth="1"/>
    <col min="4" max="4" width="11.2857142857143" customWidth="1"/>
    <col min="5" max="5" width="10.2857142857143" customWidth="1"/>
    <col min="6" max="6" width="9.14285714285714" customWidth="1"/>
    <col min="7" max="7" width="13.2857142857143" customWidth="1"/>
    <col min="8" max="26" width="9.14285714285714" customWidth="1"/>
  </cols>
  <sheetData>
    <row r="1" ht="13.5" customHeight="1" spans="1:5">
      <c r="A1" s="21" t="s">
        <v>0</v>
      </c>
      <c r="B1" s="3" t="s">
        <v>1</v>
      </c>
      <c r="C1" s="3" t="s">
        <v>2</v>
      </c>
      <c r="D1" s="4" t="s">
        <v>3</v>
      </c>
      <c r="E1" s="10" t="s">
        <v>863</v>
      </c>
    </row>
    <row r="2" ht="13.5" customHeight="1" spans="1:5">
      <c r="A2" s="2">
        <v>42767</v>
      </c>
      <c r="B2" s="3" t="s">
        <v>44</v>
      </c>
      <c r="C2" s="3" t="s">
        <v>239</v>
      </c>
      <c r="D2" s="4">
        <v>800</v>
      </c>
      <c r="E2" s="10"/>
    </row>
    <row r="3" ht="13.5" customHeight="1" spans="1:5">
      <c r="A3" s="2">
        <v>42767</v>
      </c>
      <c r="B3" s="3" t="s">
        <v>44</v>
      </c>
      <c r="C3" s="3" t="s">
        <v>669</v>
      </c>
      <c r="D3" s="4">
        <v>60</v>
      </c>
      <c r="E3" s="10"/>
    </row>
    <row r="4" ht="13.5" customHeight="1" spans="1:5">
      <c r="A4" s="2">
        <v>42784</v>
      </c>
      <c r="B4" s="3" t="s">
        <v>44</v>
      </c>
      <c r="C4" s="3" t="s">
        <v>864</v>
      </c>
      <c r="D4" s="4">
        <v>16.95</v>
      </c>
      <c r="E4" s="10"/>
    </row>
    <row r="5" ht="13.5" customHeight="1" spans="1:5">
      <c r="A5" s="2">
        <v>42784</v>
      </c>
      <c r="B5" s="3" t="s">
        <v>44</v>
      </c>
      <c r="C5" s="3" t="s">
        <v>865</v>
      </c>
      <c r="D5" s="4">
        <v>110.33</v>
      </c>
      <c r="E5" s="10"/>
    </row>
    <row r="6" ht="13.5" customHeight="1" spans="1:5">
      <c r="A6" s="2">
        <v>42777</v>
      </c>
      <c r="B6" s="3" t="s">
        <v>44</v>
      </c>
      <c r="C6" s="3" t="s">
        <v>554</v>
      </c>
      <c r="D6" s="4">
        <v>28</v>
      </c>
      <c r="E6" s="10"/>
    </row>
    <row r="7" ht="13.5" customHeight="1" spans="1:5">
      <c r="A7" s="2">
        <v>42767</v>
      </c>
      <c r="B7" s="3" t="s">
        <v>11</v>
      </c>
      <c r="C7" s="3" t="s">
        <v>777</v>
      </c>
      <c r="D7" s="4">
        <v>180</v>
      </c>
      <c r="E7" s="10"/>
    </row>
    <row r="8" ht="13.5" customHeight="1" spans="1:7">
      <c r="A8" s="2">
        <v>42768</v>
      </c>
      <c r="B8" s="3" t="s">
        <v>11</v>
      </c>
      <c r="C8" s="3" t="s">
        <v>866</v>
      </c>
      <c r="D8" s="4">
        <v>38.84</v>
      </c>
      <c r="E8" s="10"/>
      <c r="G8" s="3" t="s">
        <v>286</v>
      </c>
    </row>
    <row r="9" ht="13.5" customHeight="1" spans="1:8">
      <c r="A9" s="2">
        <v>42776</v>
      </c>
      <c r="B9" s="3" t="s">
        <v>11</v>
      </c>
      <c r="C9" s="3" t="s">
        <v>466</v>
      </c>
      <c r="D9" s="4">
        <v>26.4</v>
      </c>
      <c r="E9" s="10"/>
      <c r="G9" s="3" t="s">
        <v>44</v>
      </c>
      <c r="H9" s="4">
        <f>SUM(D2:D6)</f>
        <v>1015.28</v>
      </c>
    </row>
    <row r="10" ht="13.5" customHeight="1" spans="1:8">
      <c r="A10" s="2">
        <v>42768</v>
      </c>
      <c r="B10" s="3" t="s">
        <v>11</v>
      </c>
      <c r="C10" s="3" t="s">
        <v>585</v>
      </c>
      <c r="D10" s="4">
        <v>12.9</v>
      </c>
      <c r="E10" s="10"/>
      <c r="G10" s="3" t="s">
        <v>294</v>
      </c>
      <c r="H10" s="4">
        <f>SUM(0)</f>
        <v>0</v>
      </c>
    </row>
    <row r="11" ht="13.5" customHeight="1" spans="1:8">
      <c r="A11" s="2">
        <v>42769</v>
      </c>
      <c r="B11" s="3" t="s">
        <v>11</v>
      </c>
      <c r="C11" s="3" t="s">
        <v>824</v>
      </c>
      <c r="D11" s="4">
        <v>13.7</v>
      </c>
      <c r="E11" s="10"/>
      <c r="G11" s="3" t="s">
        <v>11</v>
      </c>
      <c r="H11" s="4">
        <f>SUM(D7:D14)</f>
        <v>315.74</v>
      </c>
    </row>
    <row r="12" ht="13.5" customHeight="1" spans="1:8">
      <c r="A12" s="2">
        <v>42792</v>
      </c>
      <c r="B12" s="3" t="s">
        <v>11</v>
      </c>
      <c r="C12" s="3" t="s">
        <v>867</v>
      </c>
      <c r="D12" s="4">
        <v>8.5</v>
      </c>
      <c r="E12" s="10"/>
      <c r="G12" s="3" t="s">
        <v>68</v>
      </c>
      <c r="H12" s="4">
        <f>SUM(D15:D24)</f>
        <v>597.844</v>
      </c>
    </row>
    <row r="13" ht="13.5" customHeight="1" spans="1:8">
      <c r="A13" s="2">
        <v>42782</v>
      </c>
      <c r="B13" s="3" t="s">
        <v>11</v>
      </c>
      <c r="C13" s="3" t="s">
        <v>824</v>
      </c>
      <c r="D13" s="4">
        <v>25</v>
      </c>
      <c r="E13" s="10"/>
      <c r="G13" s="3" t="s">
        <v>197</v>
      </c>
      <c r="H13" s="4">
        <f>SUM(D25:D28)</f>
        <v>122.06</v>
      </c>
    </row>
    <row r="14" ht="13.5" customHeight="1" spans="1:8">
      <c r="A14" s="2">
        <v>42784</v>
      </c>
      <c r="B14" s="3" t="s">
        <v>11</v>
      </c>
      <c r="C14" s="3" t="s">
        <v>492</v>
      </c>
      <c r="D14" s="4">
        <v>10.4</v>
      </c>
      <c r="E14" s="10"/>
      <c r="G14" s="3" t="s">
        <v>125</v>
      </c>
      <c r="H14" s="4">
        <f>SUM(D29:D31)</f>
        <v>715.5</v>
      </c>
    </row>
    <row r="15" ht="13.5" customHeight="1" spans="1:8">
      <c r="A15" s="2">
        <v>42772</v>
      </c>
      <c r="B15" s="3" t="s">
        <v>68</v>
      </c>
      <c r="C15" s="3" t="s">
        <v>122</v>
      </c>
      <c r="D15" s="4">
        <v>6.25</v>
      </c>
      <c r="E15" s="10"/>
      <c r="G15" s="3" t="s">
        <v>644</v>
      </c>
      <c r="H15" s="4">
        <f>D32+D33</f>
        <v>1050</v>
      </c>
    </row>
    <row r="16" ht="13.5" customHeight="1" spans="1:8">
      <c r="A16" s="2">
        <v>42769</v>
      </c>
      <c r="B16" s="3" t="s">
        <v>68</v>
      </c>
      <c r="C16" s="3" t="s">
        <v>20</v>
      </c>
      <c r="D16" s="4">
        <v>144.06</v>
      </c>
      <c r="E16" s="10"/>
      <c r="G16" s="3" t="s">
        <v>646</v>
      </c>
      <c r="H16" s="4">
        <f>SUM(D34)</f>
        <v>450</v>
      </c>
    </row>
    <row r="17" ht="13.5" customHeight="1" spans="1:8">
      <c r="A17" s="2">
        <v>42767</v>
      </c>
      <c r="B17" s="3" t="s">
        <v>68</v>
      </c>
      <c r="C17" s="3" t="s">
        <v>122</v>
      </c>
      <c r="D17" s="4">
        <v>46.1</v>
      </c>
      <c r="E17" s="10"/>
      <c r="G17" s="3" t="s">
        <v>163</v>
      </c>
      <c r="H17" s="4">
        <f>SUM(0)</f>
        <v>0</v>
      </c>
    </row>
    <row r="18" ht="13.5" customHeight="1" spans="1:8">
      <c r="A18" s="2">
        <v>42774</v>
      </c>
      <c r="B18" s="3" t="s">
        <v>68</v>
      </c>
      <c r="C18" s="3" t="s">
        <v>218</v>
      </c>
      <c r="D18" s="4">
        <v>96.75</v>
      </c>
      <c r="E18" s="10"/>
      <c r="G18" s="3" t="s">
        <v>134</v>
      </c>
      <c r="H18" s="4">
        <f>SUM(0)</f>
        <v>0</v>
      </c>
    </row>
    <row r="19" ht="13.5" customHeight="1" spans="1:8">
      <c r="A19" s="2">
        <v>42783</v>
      </c>
      <c r="B19" s="3" t="s">
        <v>68</v>
      </c>
      <c r="C19" s="3" t="s">
        <v>20</v>
      </c>
      <c r="D19" s="4">
        <v>78.03</v>
      </c>
      <c r="E19" s="10"/>
      <c r="G19" s="3" t="s">
        <v>34</v>
      </c>
      <c r="H19" s="4">
        <f>SUM(D35:D36)</f>
        <v>50.4</v>
      </c>
    </row>
    <row r="20" ht="13.5" customHeight="1" spans="1:8">
      <c r="A20" s="2">
        <v>42793</v>
      </c>
      <c r="B20" s="3" t="s">
        <v>68</v>
      </c>
      <c r="C20" s="3" t="s">
        <v>20</v>
      </c>
      <c r="D20" s="4">
        <v>85.45</v>
      </c>
      <c r="E20" s="10"/>
      <c r="G20" s="3" t="s">
        <v>36</v>
      </c>
      <c r="H20" s="4">
        <f>SUM(D37:D56)</f>
        <v>2546.866</v>
      </c>
    </row>
    <row r="21" ht="13.5" customHeight="1" spans="1:8">
      <c r="A21" s="2">
        <v>42776</v>
      </c>
      <c r="B21" s="3" t="s">
        <v>68</v>
      </c>
      <c r="C21" s="3" t="s">
        <v>122</v>
      </c>
      <c r="D21" s="4">
        <v>10.45</v>
      </c>
      <c r="E21" s="10"/>
      <c r="G21" s="3" t="s">
        <v>39</v>
      </c>
      <c r="H21" s="4">
        <f>SUM(D57:D62)</f>
        <v>400.7</v>
      </c>
    </row>
    <row r="22" ht="13.5" customHeight="1" spans="1:8">
      <c r="A22" s="2">
        <v>42777</v>
      </c>
      <c r="B22" s="3" t="s">
        <v>68</v>
      </c>
      <c r="C22" s="3" t="s">
        <v>20</v>
      </c>
      <c r="D22" s="4">
        <v>87</v>
      </c>
      <c r="E22" s="10"/>
      <c r="G22" s="3" t="s">
        <v>375</v>
      </c>
      <c r="H22" s="4">
        <f>SUM(D63:D66)</f>
        <v>338</v>
      </c>
    </row>
    <row r="23" ht="13.5" customHeight="1" spans="1:5">
      <c r="A23" s="2">
        <v>42774</v>
      </c>
      <c r="B23" s="3" t="s">
        <v>68</v>
      </c>
      <c r="C23" s="3" t="s">
        <v>868</v>
      </c>
      <c r="D23" s="4">
        <v>34</v>
      </c>
      <c r="E23" s="10"/>
    </row>
    <row r="24" ht="13.5" customHeight="1" spans="1:5">
      <c r="A24" s="2">
        <v>42774</v>
      </c>
      <c r="B24" s="3" t="s">
        <v>68</v>
      </c>
      <c r="C24" s="3" t="s">
        <v>20</v>
      </c>
      <c r="D24" s="4">
        <v>9.754</v>
      </c>
      <c r="E24" s="10"/>
    </row>
    <row r="25" ht="13.5" customHeight="1" spans="1:5">
      <c r="A25" s="2">
        <v>42777</v>
      </c>
      <c r="B25" s="3" t="s">
        <v>197</v>
      </c>
      <c r="C25" s="3" t="s">
        <v>105</v>
      </c>
      <c r="D25" s="4">
        <v>39.36</v>
      </c>
      <c r="E25" s="10"/>
    </row>
    <row r="26" ht="13.5" customHeight="1" spans="1:5">
      <c r="A26" s="2">
        <v>42777</v>
      </c>
      <c r="B26" s="3" t="s">
        <v>197</v>
      </c>
      <c r="C26" s="3" t="s">
        <v>124</v>
      </c>
      <c r="D26" s="4">
        <v>32.7</v>
      </c>
      <c r="E26" s="10"/>
    </row>
    <row r="27" ht="13.5" customHeight="1" spans="1:5">
      <c r="A27" s="2">
        <v>42793</v>
      </c>
      <c r="B27" s="3" t="s">
        <v>197</v>
      </c>
      <c r="C27" s="3" t="s">
        <v>869</v>
      </c>
      <c r="D27" s="4">
        <v>10.9</v>
      </c>
      <c r="E27" s="10"/>
    </row>
    <row r="28" ht="13.5" customHeight="1" spans="1:5">
      <c r="A28" s="2">
        <v>42774</v>
      </c>
      <c r="B28" s="3" t="s">
        <v>197</v>
      </c>
      <c r="C28" s="3" t="s">
        <v>394</v>
      </c>
      <c r="D28" s="4">
        <v>39.1</v>
      </c>
      <c r="E28" s="10"/>
    </row>
    <row r="29" ht="13.5" customHeight="1" spans="1:5">
      <c r="A29" s="2">
        <v>42767</v>
      </c>
      <c r="B29" s="3" t="s">
        <v>125</v>
      </c>
      <c r="C29" s="3" t="s">
        <v>640</v>
      </c>
      <c r="D29" s="4">
        <v>60</v>
      </c>
      <c r="E29" s="10"/>
    </row>
    <row r="30" ht="13.5" customHeight="1" spans="1:5">
      <c r="A30" s="2">
        <v>42767</v>
      </c>
      <c r="B30" s="3" t="s">
        <v>125</v>
      </c>
      <c r="C30" s="3" t="s">
        <v>641</v>
      </c>
      <c r="D30" s="4">
        <v>600</v>
      </c>
      <c r="E30" s="10"/>
    </row>
    <row r="31" ht="13.5" customHeight="1" spans="1:5">
      <c r="A31" s="2">
        <v>42767</v>
      </c>
      <c r="B31" s="3" t="s">
        <v>125</v>
      </c>
      <c r="C31" s="3" t="s">
        <v>509</v>
      </c>
      <c r="D31" s="4">
        <v>55.5</v>
      </c>
      <c r="E31" s="10"/>
    </row>
    <row r="32" ht="13.5" customHeight="1" spans="1:5">
      <c r="A32" s="2">
        <v>42767</v>
      </c>
      <c r="B32" s="3" t="s">
        <v>644</v>
      </c>
      <c r="C32" s="3" t="s">
        <v>645</v>
      </c>
      <c r="D32" s="4">
        <v>750</v>
      </c>
      <c r="E32" s="10"/>
    </row>
    <row r="33" ht="13.5" customHeight="1" spans="1:5">
      <c r="A33" s="2">
        <v>42767</v>
      </c>
      <c r="B33" s="3" t="s">
        <v>644</v>
      </c>
      <c r="C33" s="3" t="s">
        <v>684</v>
      </c>
      <c r="D33" s="4">
        <v>300</v>
      </c>
      <c r="E33" s="10"/>
    </row>
    <row r="34" ht="13.5" customHeight="1" spans="1:5">
      <c r="A34" s="2">
        <v>42767</v>
      </c>
      <c r="B34" s="3" t="s">
        <v>646</v>
      </c>
      <c r="C34" s="3" t="s">
        <v>647</v>
      </c>
      <c r="D34" s="4">
        <v>450</v>
      </c>
      <c r="E34" s="10"/>
    </row>
    <row r="35" ht="13.5" customHeight="1" spans="1:5">
      <c r="A35" s="2">
        <v>42777</v>
      </c>
      <c r="B35" s="3" t="s">
        <v>34</v>
      </c>
      <c r="C35" s="3" t="s">
        <v>81</v>
      </c>
      <c r="D35" s="4">
        <v>15.8</v>
      </c>
      <c r="E35" s="10"/>
    </row>
    <row r="36" ht="13.5" customHeight="1" spans="1:5">
      <c r="A36" s="2">
        <v>42794</v>
      </c>
      <c r="B36" s="3" t="s">
        <v>34</v>
      </c>
      <c r="C36" s="3" t="s">
        <v>81</v>
      </c>
      <c r="D36" s="4">
        <v>34.6</v>
      </c>
      <c r="E36" s="10"/>
    </row>
    <row r="37" ht="13.5" customHeight="1" spans="1:5">
      <c r="A37" s="2">
        <v>42767</v>
      </c>
      <c r="B37" s="3" t="s">
        <v>36</v>
      </c>
      <c r="C37" s="3" t="s">
        <v>37</v>
      </c>
      <c r="D37" s="4">
        <v>600</v>
      </c>
      <c r="E37" s="10"/>
    </row>
    <row r="38" ht="13.5" customHeight="1" spans="1:5">
      <c r="A38" s="2">
        <v>42767</v>
      </c>
      <c r="B38" s="3" t="s">
        <v>36</v>
      </c>
      <c r="C38" s="3" t="s">
        <v>38</v>
      </c>
      <c r="D38" s="4">
        <v>400</v>
      </c>
      <c r="E38" s="10"/>
    </row>
    <row r="39" ht="13.5" customHeight="1" spans="1:5">
      <c r="A39" s="2">
        <v>42776</v>
      </c>
      <c r="B39" s="3" t="s">
        <v>36</v>
      </c>
      <c r="C39" s="3" t="s">
        <v>870</v>
      </c>
      <c r="D39" s="4">
        <v>109.956</v>
      </c>
      <c r="E39" s="10"/>
    </row>
    <row r="40" ht="13.5" customHeight="1" spans="1:5">
      <c r="A40" s="2">
        <v>42769</v>
      </c>
      <c r="B40" s="3" t="s">
        <v>36</v>
      </c>
      <c r="C40" s="3" t="s">
        <v>871</v>
      </c>
      <c r="D40" s="4">
        <v>43</v>
      </c>
      <c r="E40" s="10"/>
    </row>
    <row r="41" ht="13.5" customHeight="1" spans="1:5">
      <c r="A41" s="2">
        <v>42771</v>
      </c>
      <c r="B41" s="3" t="s">
        <v>36</v>
      </c>
      <c r="C41" s="3" t="s">
        <v>872</v>
      </c>
      <c r="D41" s="4">
        <v>328.4</v>
      </c>
      <c r="E41" s="10"/>
    </row>
    <row r="42" ht="13.5" customHeight="1" spans="1:5">
      <c r="A42" s="2">
        <v>42790</v>
      </c>
      <c r="B42" s="3" t="s">
        <v>36</v>
      </c>
      <c r="C42" s="3" t="s">
        <v>873</v>
      </c>
      <c r="D42" s="4">
        <f t="shared" ref="D42:D47" si="0">E42*1.4</f>
        <v>96.88</v>
      </c>
      <c r="E42" s="10">
        <v>69.2</v>
      </c>
    </row>
    <row r="43" ht="13.5" customHeight="1" spans="1:5">
      <c r="A43" s="2">
        <v>42790</v>
      </c>
      <c r="B43" s="3" t="s">
        <v>36</v>
      </c>
      <c r="C43" s="3" t="s">
        <v>874</v>
      </c>
      <c r="D43" s="4">
        <f t="shared" si="0"/>
        <v>47.376</v>
      </c>
      <c r="E43" s="10">
        <v>33.84</v>
      </c>
    </row>
    <row r="44" ht="13.5" customHeight="1" spans="1:5">
      <c r="A44" s="2">
        <v>42790</v>
      </c>
      <c r="B44" s="3" t="s">
        <v>36</v>
      </c>
      <c r="C44" s="3" t="s">
        <v>875</v>
      </c>
      <c r="D44" s="4">
        <f t="shared" si="0"/>
        <v>112.644</v>
      </c>
      <c r="E44" s="10">
        <v>80.46</v>
      </c>
    </row>
    <row r="45" ht="13.5" customHeight="1" spans="1:5">
      <c r="A45" s="2">
        <v>42790</v>
      </c>
      <c r="B45" s="3" t="s">
        <v>36</v>
      </c>
      <c r="C45" s="3" t="s">
        <v>873</v>
      </c>
      <c r="D45" s="4">
        <f t="shared" si="0"/>
        <v>11.914</v>
      </c>
      <c r="E45" s="10">
        <v>8.51</v>
      </c>
    </row>
    <row r="46" ht="13.5" customHeight="1" spans="1:5">
      <c r="A46" s="2">
        <v>42790</v>
      </c>
      <c r="B46" s="3" t="s">
        <v>36</v>
      </c>
      <c r="C46" s="3" t="s">
        <v>876</v>
      </c>
      <c r="D46" s="4">
        <f t="shared" si="0"/>
        <v>130.83</v>
      </c>
      <c r="E46" s="10">
        <v>93.45</v>
      </c>
    </row>
    <row r="47" ht="13.5" customHeight="1" spans="1:5">
      <c r="A47" s="2">
        <v>42790</v>
      </c>
      <c r="B47" s="3" t="s">
        <v>36</v>
      </c>
      <c r="C47" s="3" t="s">
        <v>877</v>
      </c>
      <c r="D47" s="4">
        <f t="shared" si="0"/>
        <v>182.63</v>
      </c>
      <c r="E47" s="10">
        <v>130.45</v>
      </c>
    </row>
    <row r="48" ht="13.5" customHeight="1" spans="1:5">
      <c r="A48" s="2">
        <v>42790</v>
      </c>
      <c r="B48" s="3" t="s">
        <v>36</v>
      </c>
      <c r="C48" s="3" t="s">
        <v>878</v>
      </c>
      <c r="D48" s="4">
        <v>115.4</v>
      </c>
      <c r="E48" s="10"/>
    </row>
    <row r="49" ht="13.5" customHeight="1" spans="1:5">
      <c r="A49" s="2">
        <v>42790</v>
      </c>
      <c r="B49" s="3" t="s">
        <v>36</v>
      </c>
      <c r="C49" s="3" t="s">
        <v>879</v>
      </c>
      <c r="D49" s="4">
        <f t="shared" ref="D49:D55" si="1">E49*1.4</f>
        <v>14</v>
      </c>
      <c r="E49" s="10">
        <v>10</v>
      </c>
    </row>
    <row r="50" ht="13.5" customHeight="1" spans="1:5">
      <c r="A50" s="2">
        <v>42790</v>
      </c>
      <c r="B50" s="3" t="s">
        <v>36</v>
      </c>
      <c r="C50" s="3" t="s">
        <v>880</v>
      </c>
      <c r="D50" s="4">
        <f t="shared" si="1"/>
        <v>41.734</v>
      </c>
      <c r="E50" s="10">
        <v>29.81</v>
      </c>
    </row>
    <row r="51" ht="13.5" customHeight="1" spans="1:5">
      <c r="A51" s="2">
        <v>42790</v>
      </c>
      <c r="B51" s="3" t="s">
        <v>36</v>
      </c>
      <c r="C51" s="3" t="s">
        <v>881</v>
      </c>
      <c r="D51" s="4">
        <f t="shared" si="1"/>
        <v>90.72</v>
      </c>
      <c r="E51" s="10">
        <v>64.8</v>
      </c>
    </row>
    <row r="52" ht="13.5" customHeight="1" spans="1:5">
      <c r="A52" s="2">
        <v>42790</v>
      </c>
      <c r="B52" s="3" t="s">
        <v>36</v>
      </c>
      <c r="C52" s="3" t="s">
        <v>882</v>
      </c>
      <c r="D52" s="4">
        <f t="shared" si="1"/>
        <v>26.754</v>
      </c>
      <c r="E52" s="10">
        <v>19.11</v>
      </c>
    </row>
    <row r="53" ht="13.5" customHeight="1" spans="1:5">
      <c r="A53" s="2">
        <v>42790</v>
      </c>
      <c r="B53" s="3" t="s">
        <v>36</v>
      </c>
      <c r="C53" s="3" t="s">
        <v>883</v>
      </c>
      <c r="D53" s="4">
        <f t="shared" si="1"/>
        <v>92.4</v>
      </c>
      <c r="E53" s="10">
        <v>66</v>
      </c>
    </row>
    <row r="54" ht="13.5" customHeight="1" spans="1:5">
      <c r="A54" s="2">
        <v>42790</v>
      </c>
      <c r="B54" s="3" t="s">
        <v>36</v>
      </c>
      <c r="C54" s="5" t="s">
        <v>884</v>
      </c>
      <c r="D54" s="4">
        <f t="shared" si="1"/>
        <v>31.528</v>
      </c>
      <c r="E54" s="10">
        <v>22.52</v>
      </c>
    </row>
    <row r="55" ht="13.5" customHeight="1" spans="1:5">
      <c r="A55" s="2">
        <v>42790</v>
      </c>
      <c r="B55" s="3" t="s">
        <v>36</v>
      </c>
      <c r="C55" s="3" t="s">
        <v>885</v>
      </c>
      <c r="D55" s="4">
        <f t="shared" si="1"/>
        <v>60.2</v>
      </c>
      <c r="E55" s="10">
        <v>43</v>
      </c>
    </row>
    <row r="56" ht="13.5" customHeight="1" spans="1:5">
      <c r="A56" s="2">
        <v>42792</v>
      </c>
      <c r="B56" s="3" t="s">
        <v>36</v>
      </c>
      <c r="C56" s="3" t="s">
        <v>886</v>
      </c>
      <c r="D56" s="4">
        <v>10.5</v>
      </c>
      <c r="E56" s="10"/>
    </row>
    <row r="57" ht="13.5" customHeight="1" spans="1:5">
      <c r="A57" s="2">
        <v>42767</v>
      </c>
      <c r="B57" s="3" t="s">
        <v>39</v>
      </c>
      <c r="C57" s="3" t="s">
        <v>42</v>
      </c>
      <c r="D57" s="4">
        <v>110</v>
      </c>
      <c r="E57" s="10"/>
    </row>
    <row r="58" ht="13.5" customHeight="1" spans="1:5">
      <c r="A58" s="2">
        <v>42776</v>
      </c>
      <c r="B58" s="3" t="s">
        <v>39</v>
      </c>
      <c r="C58" s="3" t="s">
        <v>857</v>
      </c>
      <c r="D58" s="4">
        <v>50</v>
      </c>
      <c r="E58" s="10"/>
    </row>
    <row r="59" ht="13.5" customHeight="1" spans="1:5">
      <c r="A59" s="2">
        <v>42770</v>
      </c>
      <c r="B59" s="3" t="s">
        <v>39</v>
      </c>
      <c r="C59" s="3" t="s">
        <v>83</v>
      </c>
      <c r="D59" s="4">
        <v>65.81</v>
      </c>
      <c r="E59" s="10"/>
    </row>
    <row r="60" ht="13.5" customHeight="1" spans="1:5">
      <c r="A60" s="2">
        <v>42783</v>
      </c>
      <c r="B60" s="3" t="s">
        <v>39</v>
      </c>
      <c r="C60" s="3" t="s">
        <v>140</v>
      </c>
      <c r="D60" s="4">
        <v>50</v>
      </c>
      <c r="E60" s="10"/>
    </row>
    <row r="61" ht="13.5" customHeight="1" spans="1:5">
      <c r="A61" s="2">
        <v>42778</v>
      </c>
      <c r="B61" s="3" t="s">
        <v>39</v>
      </c>
      <c r="C61" s="3" t="s">
        <v>83</v>
      </c>
      <c r="D61" s="4">
        <v>56.7</v>
      </c>
      <c r="E61" s="10"/>
    </row>
    <row r="62" ht="13.5" customHeight="1" spans="1:5">
      <c r="A62" s="2">
        <v>42792</v>
      </c>
      <c r="B62" s="3" t="s">
        <v>39</v>
      </c>
      <c r="C62" s="3" t="s">
        <v>83</v>
      </c>
      <c r="D62" s="4">
        <v>68.19</v>
      </c>
      <c r="E62" s="10"/>
    </row>
    <row r="63" ht="13.5" customHeight="1" spans="1:5">
      <c r="A63" s="2">
        <v>42767</v>
      </c>
      <c r="B63" s="3" t="s">
        <v>375</v>
      </c>
      <c r="C63" s="3" t="s">
        <v>547</v>
      </c>
      <c r="D63" s="4">
        <v>200</v>
      </c>
      <c r="E63" s="10"/>
    </row>
    <row r="64" ht="13.5" customHeight="1" spans="1:5">
      <c r="A64" s="2">
        <v>42767</v>
      </c>
      <c r="B64" s="3" t="s">
        <v>375</v>
      </c>
      <c r="C64" s="3" t="s">
        <v>548</v>
      </c>
      <c r="D64" s="4">
        <v>44</v>
      </c>
      <c r="E64" s="10"/>
    </row>
    <row r="65" ht="13.5" customHeight="1" spans="1:5">
      <c r="A65" s="2">
        <v>42767</v>
      </c>
      <c r="B65" s="3" t="s">
        <v>375</v>
      </c>
      <c r="C65" s="3" t="s">
        <v>549</v>
      </c>
      <c r="D65" s="4">
        <v>44</v>
      </c>
      <c r="E65" s="10"/>
    </row>
    <row r="66" ht="13.5" customHeight="1" spans="1:5">
      <c r="A66" s="2">
        <v>42767</v>
      </c>
      <c r="B66" s="3" t="s">
        <v>375</v>
      </c>
      <c r="C66" s="3" t="s">
        <v>550</v>
      </c>
      <c r="D66" s="4">
        <v>50</v>
      </c>
      <c r="E66" s="10"/>
    </row>
    <row r="67" ht="13.5" customHeight="1" spans="1:5">
      <c r="A67" s="2"/>
      <c r="D67" s="4"/>
      <c r="E67" s="10"/>
    </row>
    <row r="68" ht="13.5" customHeight="1" spans="1:5">
      <c r="A68" s="2"/>
      <c r="D68" s="4"/>
      <c r="E68" s="10"/>
    </row>
    <row r="69" ht="13.5" customHeight="1" spans="1:5">
      <c r="A69" s="2"/>
      <c r="D69" s="4"/>
      <c r="E69" s="10"/>
    </row>
    <row r="70" ht="13.5" customHeight="1" spans="1:5">
      <c r="A70" s="2"/>
      <c r="D70" s="4"/>
      <c r="E70" s="10"/>
    </row>
    <row r="71" ht="13.5" customHeight="1" spans="1:5">
      <c r="A71" s="2"/>
      <c r="D71" s="4"/>
      <c r="E71" s="10"/>
    </row>
    <row r="72" ht="13.5" customHeight="1" spans="1:5">
      <c r="A72" s="2"/>
      <c r="D72" s="4"/>
      <c r="E72" s="10"/>
    </row>
    <row r="73" ht="13.5" customHeight="1" spans="1:5">
      <c r="A73" s="2"/>
      <c r="D73" s="4"/>
      <c r="E73" s="10"/>
    </row>
    <row r="74" ht="13.5" customHeight="1" spans="1:5">
      <c r="A74" s="2"/>
      <c r="D74" s="4"/>
      <c r="E74" s="10"/>
    </row>
    <row r="75" ht="13.5" customHeight="1" spans="1:5">
      <c r="A75" s="2"/>
      <c r="D75" s="4"/>
      <c r="E75" s="10"/>
    </row>
    <row r="76" ht="13.5" customHeight="1" spans="1:5">
      <c r="A76" s="2"/>
      <c r="D76" s="4"/>
      <c r="E76" s="10"/>
    </row>
    <row r="77" ht="13.5" customHeight="1" spans="1:5">
      <c r="A77" s="2"/>
      <c r="D77" s="4"/>
      <c r="E77" s="10"/>
    </row>
    <row r="78" ht="13.5" customHeight="1" spans="1:5">
      <c r="A78" s="2"/>
      <c r="D78" s="4"/>
      <c r="E78" s="10"/>
    </row>
    <row r="79" ht="13.5" customHeight="1" spans="1:5">
      <c r="A79" s="2"/>
      <c r="D79" s="4"/>
      <c r="E79" s="10"/>
    </row>
    <row r="80" ht="13.5" customHeight="1" spans="1:5">
      <c r="A80" s="2"/>
      <c r="D80" s="4"/>
      <c r="E80" s="10"/>
    </row>
    <row r="81" ht="13.5" customHeight="1" spans="1:5">
      <c r="A81" s="2"/>
      <c r="D81" s="4"/>
      <c r="E81" s="10"/>
    </row>
    <row r="82" ht="13.5" customHeight="1" spans="1:5">
      <c r="A82" s="2"/>
      <c r="D82" s="4"/>
      <c r="E82" s="10"/>
    </row>
    <row r="83" ht="13.5" customHeight="1" spans="1:5">
      <c r="A83" s="2"/>
      <c r="D83" s="4"/>
      <c r="E83" s="10"/>
    </row>
    <row r="84" ht="13.5" customHeight="1" spans="1:5">
      <c r="A84" s="2"/>
      <c r="D84" s="4"/>
      <c r="E84" s="10"/>
    </row>
    <row r="85" ht="13.5" customHeight="1" spans="1:5">
      <c r="A85" s="2"/>
      <c r="D85" s="4"/>
      <c r="E85" s="10"/>
    </row>
    <row r="86" ht="13.5" customHeight="1" spans="1:5">
      <c r="A86" s="2"/>
      <c r="D86" s="4"/>
      <c r="E86" s="10"/>
    </row>
    <row r="87" ht="13.5" customHeight="1" spans="1:5">
      <c r="A87" s="2"/>
      <c r="D87" s="4"/>
      <c r="E87" s="10"/>
    </row>
    <row r="88" ht="13.5" customHeight="1" spans="1:5">
      <c r="A88" s="21"/>
      <c r="D88" s="4">
        <f>SUM(D2:D86)</f>
        <v>7602.39</v>
      </c>
      <c r="E88" s="10"/>
    </row>
    <row r="89" ht="13.5" customHeight="1" spans="1:5">
      <c r="A89" s="21"/>
      <c r="E89" s="10"/>
    </row>
    <row r="90" ht="13.5" customHeight="1" spans="1:5">
      <c r="A90" s="21"/>
      <c r="E90" s="10"/>
    </row>
    <row r="91" ht="13.5" customHeight="1" spans="1:5">
      <c r="A91" s="21"/>
      <c r="E91" s="10"/>
    </row>
    <row r="92" ht="13.5" customHeight="1" spans="1:5">
      <c r="A92" s="21"/>
      <c r="E92" s="10"/>
    </row>
    <row r="93" ht="13.5" customHeight="1" spans="1:5">
      <c r="A93" s="21"/>
      <c r="E93" s="10"/>
    </row>
    <row r="94" ht="13.5" customHeight="1" spans="1:5">
      <c r="A94" s="21"/>
      <c r="E94" s="10"/>
    </row>
    <row r="95" ht="13.5" customHeight="1" spans="1:5">
      <c r="A95" s="21"/>
      <c r="E95" s="10"/>
    </row>
    <row r="96" ht="13.5" customHeight="1" spans="1:5">
      <c r="A96" s="21"/>
      <c r="E96" s="10"/>
    </row>
    <row r="97" ht="13.5" customHeight="1" spans="1:5">
      <c r="A97" s="21"/>
      <c r="E97" s="10"/>
    </row>
    <row r="98" ht="13.5" customHeight="1" spans="1:5">
      <c r="A98" s="21"/>
      <c r="E98" s="10"/>
    </row>
    <row r="99" ht="13.5" customHeight="1" spans="1:5">
      <c r="A99" s="21"/>
      <c r="E99" s="10"/>
    </row>
    <row r="100" ht="13.5" customHeight="1" spans="1:5">
      <c r="A100" s="21"/>
      <c r="E100" s="10"/>
    </row>
    <row r="101" ht="13.5" customHeight="1" spans="1:5">
      <c r="A101" s="21"/>
      <c r="E101" s="10"/>
    </row>
    <row r="102" ht="13.5" customHeight="1" spans="1:5">
      <c r="A102" s="21"/>
      <c r="E102" s="10"/>
    </row>
    <row r="103" ht="13.5" customHeight="1" spans="1:5">
      <c r="A103" s="21"/>
      <c r="E103" s="10"/>
    </row>
    <row r="104" ht="13.5" customHeight="1" spans="1:5">
      <c r="A104" s="21"/>
      <c r="E104" s="10"/>
    </row>
    <row r="105" ht="13.5" customHeight="1" spans="1:5">
      <c r="A105" s="21"/>
      <c r="E105" s="10"/>
    </row>
    <row r="106" ht="13.5" customHeight="1" spans="1:5">
      <c r="A106" s="21"/>
      <c r="E106" s="10"/>
    </row>
    <row r="107" ht="13.5" customHeight="1" spans="1:5">
      <c r="A107" s="21"/>
      <c r="E107" s="10"/>
    </row>
    <row r="108" ht="13.5" customHeight="1" spans="1:5">
      <c r="A108" s="21"/>
      <c r="E108" s="10"/>
    </row>
    <row r="109" ht="13.5" customHeight="1" spans="1:5">
      <c r="A109" s="21"/>
      <c r="E109" s="10"/>
    </row>
    <row r="110" ht="13.5" customHeight="1" spans="1:5">
      <c r="A110" s="21"/>
      <c r="E110" s="10"/>
    </row>
    <row r="111" ht="13.5" customHeight="1" spans="1:5">
      <c r="A111" s="21"/>
      <c r="E111" s="10"/>
    </row>
    <row r="112" ht="13.5" customHeight="1" spans="1:5">
      <c r="A112" s="21"/>
      <c r="E112" s="10"/>
    </row>
    <row r="113" ht="13.5" customHeight="1" spans="1:5">
      <c r="A113" s="21"/>
      <c r="E113" s="10"/>
    </row>
    <row r="114" ht="13.5" customHeight="1" spans="1:5">
      <c r="A114" s="21"/>
      <c r="E114" s="10"/>
    </row>
    <row r="115" ht="13.5" customHeight="1" spans="1:5">
      <c r="A115" s="21"/>
      <c r="E115" s="10"/>
    </row>
    <row r="116" ht="13.5" customHeight="1" spans="1:5">
      <c r="A116" s="21"/>
      <c r="E116" s="10"/>
    </row>
    <row r="117" ht="13.5" customHeight="1" spans="1:5">
      <c r="A117" s="21"/>
      <c r="E117" s="10"/>
    </row>
    <row r="118" ht="13.5" customHeight="1" spans="1:5">
      <c r="A118" s="21"/>
      <c r="E118" s="10"/>
    </row>
    <row r="119" ht="13.5" customHeight="1" spans="1:5">
      <c r="A119" s="21"/>
      <c r="E119" s="10"/>
    </row>
    <row r="120" ht="13.5" customHeight="1" spans="1:5">
      <c r="A120" s="21"/>
      <c r="E120" s="10"/>
    </row>
    <row r="121" ht="13.5" customHeight="1" spans="1:5">
      <c r="A121" s="21"/>
      <c r="E121" s="10"/>
    </row>
    <row r="122" ht="13.5" customHeight="1" spans="1:5">
      <c r="A122" s="21"/>
      <c r="E122" s="10"/>
    </row>
    <row r="123" ht="13.5" customHeight="1" spans="1:5">
      <c r="A123" s="21"/>
      <c r="E123" s="10"/>
    </row>
    <row r="124" ht="13.5" customHeight="1" spans="1:5">
      <c r="A124" s="21"/>
      <c r="E124" s="10"/>
    </row>
    <row r="125" ht="13.5" customHeight="1" spans="1:5">
      <c r="A125" s="21"/>
      <c r="E125" s="10"/>
    </row>
    <row r="126" ht="13.5" customHeight="1" spans="1:5">
      <c r="A126" s="21"/>
      <c r="E126" s="10"/>
    </row>
    <row r="127" ht="13.5" customHeight="1" spans="1:5">
      <c r="A127" s="21"/>
      <c r="E127" s="10"/>
    </row>
    <row r="128" ht="13.5" customHeight="1" spans="1:5">
      <c r="A128" s="21"/>
      <c r="E128" s="10"/>
    </row>
    <row r="129" ht="13.5" customHeight="1" spans="1:5">
      <c r="A129" s="21"/>
      <c r="E129" s="10"/>
    </row>
    <row r="130" ht="13.5" customHeight="1" spans="1:5">
      <c r="A130" s="21"/>
      <c r="E130" s="10"/>
    </row>
    <row r="131" ht="13.5" customHeight="1" spans="1:5">
      <c r="A131" s="21"/>
      <c r="E131" s="10"/>
    </row>
    <row r="132" ht="13.5" customHeight="1" spans="1:5">
      <c r="A132" s="21"/>
      <c r="E132" s="10"/>
    </row>
    <row r="133" ht="13.5" customHeight="1" spans="1:5">
      <c r="A133" s="21"/>
      <c r="E133" s="10"/>
    </row>
    <row r="134" ht="13.5" customHeight="1" spans="1:5">
      <c r="A134" s="21"/>
      <c r="E134" s="10"/>
    </row>
    <row r="135" ht="13.5" customHeight="1" spans="1:5">
      <c r="A135" s="21"/>
      <c r="E135" s="10"/>
    </row>
    <row r="136" ht="13.5" customHeight="1" spans="1:5">
      <c r="A136" s="21"/>
      <c r="E136" s="10"/>
    </row>
    <row r="137" ht="13.5" customHeight="1" spans="1:5">
      <c r="A137" s="21"/>
      <c r="E137" s="10"/>
    </row>
    <row r="138" ht="13.5" customHeight="1" spans="1:5">
      <c r="A138" s="21"/>
      <c r="E138" s="10"/>
    </row>
    <row r="139" ht="13.5" customHeight="1" spans="1:5">
      <c r="A139" s="21"/>
      <c r="E139" s="10"/>
    </row>
    <row r="140" ht="13.5" customHeight="1" spans="1:5">
      <c r="A140" s="21"/>
      <c r="E140" s="10"/>
    </row>
    <row r="141" ht="13.5" customHeight="1" spans="1:5">
      <c r="A141" s="21"/>
      <c r="E141" s="10"/>
    </row>
    <row r="142" ht="13.5" customHeight="1" spans="1:5">
      <c r="A142" s="21"/>
      <c r="E142" s="10"/>
    </row>
    <row r="143" ht="13.5" customHeight="1" spans="1:5">
      <c r="A143" s="21"/>
      <c r="E143" s="10"/>
    </row>
    <row r="144" ht="13.5" customHeight="1" spans="1:5">
      <c r="A144" s="21"/>
      <c r="E144" s="10"/>
    </row>
    <row r="145" ht="13.5" customHeight="1" spans="1:5">
      <c r="A145" s="21"/>
      <c r="E145" s="10"/>
    </row>
    <row r="146" ht="13.5" customHeight="1" spans="1:5">
      <c r="A146" s="21"/>
      <c r="E146" s="10"/>
    </row>
    <row r="147" ht="13.5" customHeight="1" spans="1:5">
      <c r="A147" s="21"/>
      <c r="E147" s="10"/>
    </row>
    <row r="148" ht="13.5" customHeight="1" spans="1:5">
      <c r="A148" s="21"/>
      <c r="E148" s="10"/>
    </row>
    <row r="149" ht="13.5" customHeight="1" spans="1:5">
      <c r="A149" s="21"/>
      <c r="E149" s="10"/>
    </row>
    <row r="150" ht="13.5" customHeight="1" spans="1:5">
      <c r="A150" s="21"/>
      <c r="E150" s="10"/>
    </row>
    <row r="151" ht="13.5" customHeight="1" spans="1:5">
      <c r="A151" s="21"/>
      <c r="E151" s="10"/>
    </row>
    <row r="152" ht="13.5" customHeight="1" spans="1:5">
      <c r="A152" s="21"/>
      <c r="E152" s="10"/>
    </row>
    <row r="153" ht="13.5" customHeight="1" spans="1:5">
      <c r="A153" s="21"/>
      <c r="E153" s="10"/>
    </row>
    <row r="154" ht="13.5" customHeight="1" spans="1:5">
      <c r="A154" s="21"/>
      <c r="E154" s="10"/>
    </row>
    <row r="155" ht="13.5" customHeight="1" spans="1:5">
      <c r="A155" s="21"/>
      <c r="E155" s="10"/>
    </row>
    <row r="156" ht="13.5" customHeight="1" spans="1:5">
      <c r="A156" s="21"/>
      <c r="E156" s="10"/>
    </row>
    <row r="157" ht="13.5" customHeight="1" spans="1:5">
      <c r="A157" s="21"/>
      <c r="E157" s="10"/>
    </row>
    <row r="158" ht="13.5" customHeight="1" spans="1:5">
      <c r="A158" s="21"/>
      <c r="E158" s="10"/>
    </row>
    <row r="159" ht="13.5" customHeight="1" spans="1:5">
      <c r="A159" s="21"/>
      <c r="E159" s="10"/>
    </row>
    <row r="160" ht="13.5" customHeight="1" spans="1:5">
      <c r="A160" s="21"/>
      <c r="E160" s="10"/>
    </row>
    <row r="161" ht="13.5" customHeight="1" spans="1:5">
      <c r="A161" s="21"/>
      <c r="E161" s="10"/>
    </row>
    <row r="162" ht="13.5" customHeight="1" spans="1:5">
      <c r="A162" s="21"/>
      <c r="E162" s="10"/>
    </row>
    <row r="163" ht="13.5" customHeight="1" spans="1:5">
      <c r="A163" s="21"/>
      <c r="E163" s="10"/>
    </row>
    <row r="164" ht="13.5" customHeight="1" spans="1:5">
      <c r="A164" s="21"/>
      <c r="E164" s="10"/>
    </row>
    <row r="165" ht="13.5" customHeight="1" spans="1:5">
      <c r="A165" s="21"/>
      <c r="E165" s="10"/>
    </row>
    <row r="166" ht="13.5" customHeight="1" spans="1:5">
      <c r="A166" s="21"/>
      <c r="E166" s="10"/>
    </row>
    <row r="167" ht="13.5" customHeight="1" spans="1:5">
      <c r="A167" s="21"/>
      <c r="E167" s="10"/>
    </row>
    <row r="168" ht="13.5" customHeight="1" spans="1:5">
      <c r="A168" s="21"/>
      <c r="E168" s="10"/>
    </row>
    <row r="169" ht="13.5" customHeight="1" spans="1:5">
      <c r="A169" s="21"/>
      <c r="E169" s="10"/>
    </row>
    <row r="170" ht="13.5" customHeight="1" spans="1:5">
      <c r="A170" s="21"/>
      <c r="E170" s="10"/>
    </row>
    <row r="171" ht="13.5" customHeight="1" spans="1:5">
      <c r="A171" s="21"/>
      <c r="E171" s="10"/>
    </row>
    <row r="172" ht="13.5" customHeight="1" spans="1:5">
      <c r="A172" s="21"/>
      <c r="E172" s="10"/>
    </row>
    <row r="173" ht="13.5" customHeight="1" spans="1:5">
      <c r="A173" s="21"/>
      <c r="E173" s="10"/>
    </row>
    <row r="174" ht="13.5" customHeight="1" spans="1:5">
      <c r="A174" s="21"/>
      <c r="E174" s="10"/>
    </row>
    <row r="175" ht="13.5" customHeight="1" spans="1:5">
      <c r="A175" s="21"/>
      <c r="E175" s="10"/>
    </row>
    <row r="176" ht="13.5" customHeight="1" spans="1:5">
      <c r="A176" s="21"/>
      <c r="E176" s="10"/>
    </row>
    <row r="177" ht="13.5" customHeight="1" spans="1:5">
      <c r="A177" s="21"/>
      <c r="E177" s="10"/>
    </row>
    <row r="178" ht="13.5" customHeight="1" spans="1:5">
      <c r="A178" s="21"/>
      <c r="E178" s="10"/>
    </row>
    <row r="179" ht="13.5" customHeight="1" spans="1:5">
      <c r="A179" s="21"/>
      <c r="E179" s="10"/>
    </row>
    <row r="180" ht="13.5" customHeight="1" spans="1:5">
      <c r="A180" s="21"/>
      <c r="E180" s="10"/>
    </row>
    <row r="181" ht="13.5" customHeight="1" spans="1:5">
      <c r="A181" s="21"/>
      <c r="E181" s="10"/>
    </row>
    <row r="182" ht="13.5" customHeight="1" spans="1:5">
      <c r="A182" s="21"/>
      <c r="E182" s="10"/>
    </row>
    <row r="183" ht="13.5" customHeight="1" spans="1:5">
      <c r="A183" s="21"/>
      <c r="E183" s="10"/>
    </row>
    <row r="184" ht="13.5" customHeight="1" spans="1:5">
      <c r="A184" s="21"/>
      <c r="E184" s="10"/>
    </row>
    <row r="185" ht="13.5" customHeight="1" spans="1:5">
      <c r="A185" s="21"/>
      <c r="E185" s="10"/>
    </row>
    <row r="186" ht="13.5" customHeight="1" spans="1:5">
      <c r="A186" s="21"/>
      <c r="E186" s="10"/>
    </row>
    <row r="187" ht="13.5" customHeight="1" spans="1:5">
      <c r="A187" s="21"/>
      <c r="E187" s="10"/>
    </row>
    <row r="188" ht="13.5" customHeight="1" spans="1:5">
      <c r="A188" s="21"/>
      <c r="E188" s="10"/>
    </row>
    <row r="189" ht="13.5" customHeight="1" spans="1:5">
      <c r="A189" s="21"/>
      <c r="E189" s="10"/>
    </row>
    <row r="190" ht="13.5" customHeight="1" spans="1:5">
      <c r="A190" s="21"/>
      <c r="E190" s="10"/>
    </row>
    <row r="191" ht="13.5" customHeight="1" spans="1:5">
      <c r="A191" s="21"/>
      <c r="E191" s="10"/>
    </row>
    <row r="192" ht="13.5" customHeight="1" spans="1:5">
      <c r="A192" s="21"/>
      <c r="E192" s="10"/>
    </row>
    <row r="193" ht="13.5" customHeight="1" spans="1:5">
      <c r="A193" s="21"/>
      <c r="E193" s="10"/>
    </row>
    <row r="194" ht="13.5" customHeight="1" spans="1:5">
      <c r="A194" s="21"/>
      <c r="E194" s="10"/>
    </row>
    <row r="195" ht="13.5" customHeight="1" spans="1:5">
      <c r="A195" s="21"/>
      <c r="E195" s="10"/>
    </row>
    <row r="196" ht="13.5" customHeight="1" spans="1:5">
      <c r="A196" s="21"/>
      <c r="E196" s="10"/>
    </row>
    <row r="197" ht="13.5" customHeight="1" spans="1:5">
      <c r="A197" s="21"/>
      <c r="E197" s="10"/>
    </row>
    <row r="198" ht="13.5" customHeight="1" spans="1:5">
      <c r="A198" s="21"/>
      <c r="E198" s="10"/>
    </row>
    <row r="199" ht="13.5" customHeight="1" spans="1:5">
      <c r="A199" s="21"/>
      <c r="E199" s="10"/>
    </row>
    <row r="200" ht="13.5" customHeight="1" spans="1:5">
      <c r="A200" s="21"/>
      <c r="E200" s="10"/>
    </row>
    <row r="201" ht="13.5" customHeight="1" spans="1:5">
      <c r="A201" s="21"/>
      <c r="E201" s="10"/>
    </row>
    <row r="202" ht="13.5" customHeight="1" spans="1:5">
      <c r="A202" s="21"/>
      <c r="E202" s="10"/>
    </row>
    <row r="203" ht="13.5" customHeight="1" spans="1:5">
      <c r="A203" s="21"/>
      <c r="E203" s="10"/>
    </row>
    <row r="204" ht="13.5" customHeight="1" spans="1:5">
      <c r="A204" s="21"/>
      <c r="E204" s="10"/>
    </row>
    <row r="205" ht="13.5" customHeight="1" spans="1:5">
      <c r="A205" s="21"/>
      <c r="E205" s="10"/>
    </row>
    <row r="206" ht="13.5" customHeight="1" spans="1:5">
      <c r="A206" s="21"/>
      <c r="E206" s="10"/>
    </row>
    <row r="207" ht="13.5" customHeight="1" spans="1:5">
      <c r="A207" s="21"/>
      <c r="E207" s="10"/>
    </row>
    <row r="208" ht="13.5" customHeight="1" spans="1:5">
      <c r="A208" s="21"/>
      <c r="E208" s="10"/>
    </row>
    <row r="209" ht="13.5" customHeight="1" spans="1:5">
      <c r="A209" s="21"/>
      <c r="E209" s="10"/>
    </row>
    <row r="210" ht="13.5" customHeight="1" spans="1:5">
      <c r="A210" s="21"/>
      <c r="E210" s="10"/>
    </row>
    <row r="211" ht="13.5" customHeight="1" spans="1:5">
      <c r="A211" s="21"/>
      <c r="E211" s="10"/>
    </row>
    <row r="212" ht="13.5" customHeight="1" spans="1:5">
      <c r="A212" s="21"/>
      <c r="E212" s="10"/>
    </row>
    <row r="213" ht="13.5" customHeight="1" spans="1:5">
      <c r="A213" s="21"/>
      <c r="E213" s="10"/>
    </row>
    <row r="214" ht="13.5" customHeight="1" spans="1:5">
      <c r="A214" s="21"/>
      <c r="E214" s="10"/>
    </row>
    <row r="215" ht="13.5" customHeight="1" spans="1:5">
      <c r="A215" s="21"/>
      <c r="E215" s="10"/>
    </row>
    <row r="216" ht="13.5" customHeight="1" spans="1:5">
      <c r="A216" s="21"/>
      <c r="E216" s="10"/>
    </row>
    <row r="217" ht="13.5" customHeight="1" spans="1:5">
      <c r="A217" s="21"/>
      <c r="E217" s="10"/>
    </row>
    <row r="218" ht="13.5" customHeight="1" spans="1:5">
      <c r="A218" s="21"/>
      <c r="E218" s="10"/>
    </row>
    <row r="219" ht="13.5" customHeight="1" spans="1:5">
      <c r="A219" s="21"/>
      <c r="E219" s="10"/>
    </row>
    <row r="220" ht="13.5" customHeight="1" spans="1:5">
      <c r="A220" s="21"/>
      <c r="E220" s="10"/>
    </row>
    <row r="221" ht="13.5" customHeight="1" spans="1:5">
      <c r="A221" s="21"/>
      <c r="E221" s="10"/>
    </row>
    <row r="222" ht="13.5" customHeight="1" spans="1:5">
      <c r="A222" s="21"/>
      <c r="E222" s="10"/>
    </row>
    <row r="223" ht="13.5" customHeight="1" spans="1:5">
      <c r="A223" s="21"/>
      <c r="E223" s="10"/>
    </row>
    <row r="224" ht="13.5" customHeight="1" spans="1:5">
      <c r="A224" s="21"/>
      <c r="E224" s="10"/>
    </row>
    <row r="225" ht="13.5" customHeight="1" spans="1:5">
      <c r="A225" s="21"/>
      <c r="E225" s="10"/>
    </row>
    <row r="226" ht="13.5" customHeight="1" spans="1:5">
      <c r="A226" s="21"/>
      <c r="E226" s="10"/>
    </row>
    <row r="227" ht="13.5" customHeight="1" spans="1:5">
      <c r="A227" s="21"/>
      <c r="E227" s="10"/>
    </row>
    <row r="228" ht="13.5" customHeight="1" spans="1:5">
      <c r="A228" s="21"/>
      <c r="E228" s="10"/>
    </row>
    <row r="229" ht="13.5" customHeight="1" spans="1:5">
      <c r="A229" s="21"/>
      <c r="E229" s="10"/>
    </row>
    <row r="230" ht="13.5" customHeight="1" spans="1:5">
      <c r="A230" s="21"/>
      <c r="E230" s="10"/>
    </row>
    <row r="231" ht="13.5" customHeight="1" spans="1:5">
      <c r="A231" s="21"/>
      <c r="E231" s="10"/>
    </row>
    <row r="232" ht="13.5" customHeight="1" spans="1:5">
      <c r="A232" s="21"/>
      <c r="E232" s="10"/>
    </row>
    <row r="233" ht="13.5" customHeight="1" spans="1:5">
      <c r="A233" s="21"/>
      <c r="E233" s="10"/>
    </row>
    <row r="234" ht="13.5" customHeight="1" spans="1:5">
      <c r="A234" s="21"/>
      <c r="E234" s="10"/>
    </row>
    <row r="235" ht="13.5" customHeight="1" spans="1:5">
      <c r="A235" s="21"/>
      <c r="E235" s="10"/>
    </row>
    <row r="236" ht="13.5" customHeight="1" spans="1:5">
      <c r="A236" s="21"/>
      <c r="E236" s="10"/>
    </row>
    <row r="237" ht="13.5" customHeight="1" spans="1:5">
      <c r="A237" s="21"/>
      <c r="E237" s="10"/>
    </row>
    <row r="238" ht="13.5" customHeight="1" spans="1:5">
      <c r="A238" s="21"/>
      <c r="E238" s="10"/>
    </row>
    <row r="239" ht="13.5" customHeight="1" spans="1:5">
      <c r="A239" s="21"/>
      <c r="E239" s="10"/>
    </row>
    <row r="240" ht="13.5" customHeight="1" spans="1:5">
      <c r="A240" s="21"/>
      <c r="E240" s="10"/>
    </row>
    <row r="241" ht="13.5" customHeight="1" spans="1:5">
      <c r="A241" s="21"/>
      <c r="E241" s="10"/>
    </row>
    <row r="242" ht="13.5" customHeight="1" spans="1:5">
      <c r="A242" s="21"/>
      <c r="E242" s="10"/>
    </row>
    <row r="243" ht="13.5" customHeight="1" spans="1:5">
      <c r="A243" s="21"/>
      <c r="E243" s="10"/>
    </row>
    <row r="244" ht="13.5" customHeight="1" spans="1:5">
      <c r="A244" s="21"/>
      <c r="E244" s="10"/>
    </row>
    <row r="245" ht="13.5" customHeight="1" spans="1:5">
      <c r="A245" s="21"/>
      <c r="E245" s="10"/>
    </row>
    <row r="246" ht="13.5" customHeight="1" spans="1:5">
      <c r="A246" s="21"/>
      <c r="E246" s="10"/>
    </row>
    <row r="247" ht="13.5" customHeight="1" spans="1:5">
      <c r="A247" s="21"/>
      <c r="E247" s="10"/>
    </row>
    <row r="248" ht="13.5" customHeight="1" spans="1:5">
      <c r="A248" s="21"/>
      <c r="E248" s="10"/>
    </row>
    <row r="249" ht="13.5" customHeight="1" spans="1:5">
      <c r="A249" s="21"/>
      <c r="E249" s="10"/>
    </row>
    <row r="250" ht="13.5" customHeight="1" spans="1:5">
      <c r="A250" s="21"/>
      <c r="E250" s="10"/>
    </row>
    <row r="251" ht="13.5" customHeight="1" spans="1:5">
      <c r="A251" s="21"/>
      <c r="E251" s="10"/>
    </row>
    <row r="252" ht="13.5" customHeight="1" spans="1:5">
      <c r="A252" s="21"/>
      <c r="E252" s="10"/>
    </row>
    <row r="253" ht="13.5" customHeight="1" spans="1:5">
      <c r="A253" s="21"/>
      <c r="E253" s="10"/>
    </row>
    <row r="254" ht="13.5" customHeight="1" spans="1:5">
      <c r="A254" s="21"/>
      <c r="E254" s="10"/>
    </row>
    <row r="255" ht="13.5" customHeight="1" spans="1:5">
      <c r="A255" s="21"/>
      <c r="E255" s="10"/>
    </row>
    <row r="256" ht="13.5" customHeight="1" spans="1:5">
      <c r="A256" s="21"/>
      <c r="E256" s="10"/>
    </row>
    <row r="257" ht="13.5" customHeight="1" spans="1:5">
      <c r="A257" s="21"/>
      <c r="E257" s="10"/>
    </row>
    <row r="258" ht="13.5" customHeight="1" spans="1:5">
      <c r="A258" s="21"/>
      <c r="E258" s="10"/>
    </row>
    <row r="259" ht="13.5" customHeight="1" spans="1:5">
      <c r="A259" s="21"/>
      <c r="E259" s="10"/>
    </row>
    <row r="260" ht="13.5" customHeight="1" spans="1:5">
      <c r="A260" s="21"/>
      <c r="E260" s="10"/>
    </row>
    <row r="261" ht="13.5" customHeight="1" spans="1:5">
      <c r="A261" s="21"/>
      <c r="E261" s="10"/>
    </row>
    <row r="262" ht="13.5" customHeight="1" spans="1:5">
      <c r="A262" s="21"/>
      <c r="E262" s="10"/>
    </row>
    <row r="263" ht="13.5" customHeight="1" spans="1:5">
      <c r="A263" s="21"/>
      <c r="E263" s="10"/>
    </row>
    <row r="264" ht="13.5" customHeight="1" spans="1:5">
      <c r="A264" s="21"/>
      <c r="E264" s="10"/>
    </row>
    <row r="265" ht="13.5" customHeight="1" spans="1:5">
      <c r="A265" s="21"/>
      <c r="E265" s="10"/>
    </row>
    <row r="266" ht="13.5" customHeight="1" spans="1:5">
      <c r="A266" s="21"/>
      <c r="E266" s="10"/>
    </row>
    <row r="267" ht="13.5" customHeight="1" spans="1:5">
      <c r="A267" s="21"/>
      <c r="E267" s="10"/>
    </row>
    <row r="268" ht="13.5" customHeight="1" spans="1:5">
      <c r="A268" s="21"/>
      <c r="E268" s="10"/>
    </row>
    <row r="269" ht="13.5" customHeight="1" spans="1:5">
      <c r="A269" s="21"/>
      <c r="E269" s="10"/>
    </row>
    <row r="270" ht="13.5" customHeight="1" spans="1:5">
      <c r="A270" s="21"/>
      <c r="E270" s="10"/>
    </row>
    <row r="271" ht="13.5" customHeight="1" spans="1:5">
      <c r="A271" s="21"/>
      <c r="E271" s="10"/>
    </row>
    <row r="272" ht="13.5" customHeight="1" spans="1:5">
      <c r="A272" s="21"/>
      <c r="E272" s="10"/>
    </row>
    <row r="273" ht="13.5" customHeight="1" spans="1:5">
      <c r="A273" s="21"/>
      <c r="E273" s="10"/>
    </row>
    <row r="274" ht="13.5" customHeight="1" spans="1:5">
      <c r="A274" s="21"/>
      <c r="E274" s="10"/>
    </row>
    <row r="275" ht="13.5" customHeight="1" spans="1:5">
      <c r="A275" s="21"/>
      <c r="E275" s="10"/>
    </row>
    <row r="276" ht="13.5" customHeight="1" spans="1:5">
      <c r="A276" s="21"/>
      <c r="E276" s="10"/>
    </row>
    <row r="277" ht="13.5" customHeight="1" spans="1:5">
      <c r="A277" s="21"/>
      <c r="E277" s="10"/>
    </row>
    <row r="278" ht="13.5" customHeight="1" spans="1:5">
      <c r="A278" s="21"/>
      <c r="E278" s="10"/>
    </row>
    <row r="279" ht="13.5" customHeight="1" spans="1:5">
      <c r="A279" s="21"/>
      <c r="E279" s="10"/>
    </row>
    <row r="280" ht="13.5" customHeight="1" spans="1:5">
      <c r="A280" s="21"/>
      <c r="E280" s="10"/>
    </row>
    <row r="281" ht="13.5" customHeight="1" spans="1:5">
      <c r="A281" s="21"/>
      <c r="E281" s="10"/>
    </row>
    <row r="282" ht="13.5" customHeight="1" spans="1:5">
      <c r="A282" s="21"/>
      <c r="E282" s="10"/>
    </row>
    <row r="283" ht="13.5" customHeight="1" spans="1:5">
      <c r="A283" s="21"/>
      <c r="E283" s="10"/>
    </row>
    <row r="284" ht="13.5" customHeight="1" spans="1:5">
      <c r="A284" s="21"/>
      <c r="E284" s="10"/>
    </row>
    <row r="285" ht="13.5" customHeight="1" spans="1:5">
      <c r="A285" s="21"/>
      <c r="E285" s="10"/>
    </row>
    <row r="286" ht="13.5" customHeight="1" spans="1:5">
      <c r="A286" s="21"/>
      <c r="E286" s="10"/>
    </row>
    <row r="287" ht="13.5" customHeight="1" spans="1:5">
      <c r="A287" s="21"/>
      <c r="E287" s="10"/>
    </row>
    <row r="288" ht="13.5" customHeight="1" spans="1:5">
      <c r="A288" s="21"/>
      <c r="E288" s="10"/>
    </row>
    <row r="289" ht="13.5" customHeight="1" spans="1:5">
      <c r="A289" s="21"/>
      <c r="E289" s="10"/>
    </row>
    <row r="290" ht="13.5" customHeight="1" spans="1:5">
      <c r="A290" s="21"/>
      <c r="E290" s="10"/>
    </row>
    <row r="291" ht="13.5" customHeight="1" spans="1:5">
      <c r="A291" s="21"/>
      <c r="E291" s="10"/>
    </row>
    <row r="292" ht="13.5" customHeight="1" spans="1:5">
      <c r="A292" s="21"/>
      <c r="E292" s="10"/>
    </row>
    <row r="293" ht="13.5" customHeight="1" spans="1:5">
      <c r="A293" s="21"/>
      <c r="E293" s="10"/>
    </row>
    <row r="294" ht="13.5" customHeight="1" spans="1:5">
      <c r="A294" s="21"/>
      <c r="E294" s="10"/>
    </row>
    <row r="295" ht="13.5" customHeight="1" spans="1:5">
      <c r="A295" s="21"/>
      <c r="E295" s="10"/>
    </row>
    <row r="296" ht="13.5" customHeight="1" spans="1:5">
      <c r="A296" s="21"/>
      <c r="E296" s="10"/>
    </row>
    <row r="297" ht="13.5" customHeight="1" spans="1:5">
      <c r="A297" s="21"/>
      <c r="E297" s="10"/>
    </row>
    <row r="298" ht="13.5" customHeight="1" spans="1:5">
      <c r="A298" s="21"/>
      <c r="E298" s="10"/>
    </row>
    <row r="299" ht="13.5" customHeight="1" spans="1:5">
      <c r="A299" s="21"/>
      <c r="E299" s="10"/>
    </row>
    <row r="300" ht="13.5" customHeight="1" spans="1:5">
      <c r="A300" s="21"/>
      <c r="E300" s="10"/>
    </row>
    <row r="301" ht="13.5" customHeight="1" spans="1:5">
      <c r="A301" s="21"/>
      <c r="E301" s="10"/>
    </row>
    <row r="302" ht="13.5" customHeight="1" spans="1:5">
      <c r="A302" s="21"/>
      <c r="E302" s="10"/>
    </row>
    <row r="303" ht="13.5" customHeight="1" spans="1:5">
      <c r="A303" s="21"/>
      <c r="E303" s="10"/>
    </row>
    <row r="304" ht="13.5" customHeight="1" spans="1:5">
      <c r="A304" s="21"/>
      <c r="E304" s="10"/>
    </row>
    <row r="305" ht="13.5" customHeight="1" spans="1:5">
      <c r="A305" s="21"/>
      <c r="E305" s="10"/>
    </row>
    <row r="306" ht="13.5" customHeight="1" spans="1:5">
      <c r="A306" s="21"/>
      <c r="E306" s="10"/>
    </row>
    <row r="307" ht="13.5" customHeight="1" spans="1:5">
      <c r="A307" s="21"/>
      <c r="E307" s="10"/>
    </row>
    <row r="308" ht="13.5" customHeight="1" spans="1:5">
      <c r="A308" s="21"/>
      <c r="E308" s="10"/>
    </row>
    <row r="309" ht="13.5" customHeight="1" spans="1:5">
      <c r="A309" s="21"/>
      <c r="E309" s="10"/>
    </row>
    <row r="310" ht="13.5" customHeight="1" spans="1:5">
      <c r="A310" s="21"/>
      <c r="E310" s="10"/>
    </row>
    <row r="311" ht="13.5" customHeight="1" spans="1:5">
      <c r="A311" s="21"/>
      <c r="E311" s="10"/>
    </row>
    <row r="312" ht="13.5" customHeight="1" spans="1:5">
      <c r="A312" s="21"/>
      <c r="E312" s="10"/>
    </row>
    <row r="313" ht="13.5" customHeight="1" spans="1:5">
      <c r="A313" s="21"/>
      <c r="E313" s="10"/>
    </row>
    <row r="314" ht="13.5" customHeight="1" spans="1:5">
      <c r="A314" s="21"/>
      <c r="E314" s="10"/>
    </row>
    <row r="315" ht="13.5" customHeight="1" spans="1:5">
      <c r="A315" s="21"/>
      <c r="E315" s="10"/>
    </row>
    <row r="316" ht="13.5" customHeight="1" spans="1:5">
      <c r="A316" s="21"/>
      <c r="E316" s="10"/>
    </row>
    <row r="317" ht="13.5" customHeight="1" spans="1:5">
      <c r="A317" s="21"/>
      <c r="E317" s="10"/>
    </row>
    <row r="318" ht="13.5" customHeight="1" spans="1:5">
      <c r="A318" s="21"/>
      <c r="E318" s="10"/>
    </row>
    <row r="319" ht="13.5" customHeight="1" spans="1:5">
      <c r="A319" s="21"/>
      <c r="E319" s="10"/>
    </row>
    <row r="320" ht="13.5" customHeight="1" spans="1:5">
      <c r="A320" s="21"/>
      <c r="E320" s="10"/>
    </row>
    <row r="321" ht="13.5" customHeight="1" spans="1:5">
      <c r="A321" s="21"/>
      <c r="E321" s="10"/>
    </row>
    <row r="322" ht="13.5" customHeight="1" spans="1:5">
      <c r="A322" s="21"/>
      <c r="E322" s="10"/>
    </row>
    <row r="323" ht="13.5" customHeight="1" spans="1:5">
      <c r="A323" s="21"/>
      <c r="E323" s="10"/>
    </row>
    <row r="324" ht="13.5" customHeight="1" spans="1:5">
      <c r="A324" s="21"/>
      <c r="E324" s="10"/>
    </row>
    <row r="325" ht="13.5" customHeight="1" spans="1:5">
      <c r="A325" s="21"/>
      <c r="E325" s="10"/>
    </row>
    <row r="326" ht="13.5" customHeight="1" spans="1:5">
      <c r="A326" s="21"/>
      <c r="E326" s="10"/>
    </row>
    <row r="327" ht="13.5" customHeight="1" spans="1:5">
      <c r="A327" s="21"/>
      <c r="E327" s="10"/>
    </row>
    <row r="328" ht="13.5" customHeight="1" spans="1:5">
      <c r="A328" s="21"/>
      <c r="E328" s="10"/>
    </row>
    <row r="329" ht="13.5" customHeight="1" spans="1:5">
      <c r="A329" s="21"/>
      <c r="E329" s="10"/>
    </row>
    <row r="330" ht="13.5" customHeight="1" spans="1:5">
      <c r="A330" s="21"/>
      <c r="E330" s="10"/>
    </row>
    <row r="331" ht="13.5" customHeight="1" spans="1:5">
      <c r="A331" s="21"/>
      <c r="E331" s="10"/>
    </row>
    <row r="332" ht="13.5" customHeight="1" spans="1:5">
      <c r="A332" s="21"/>
      <c r="E332" s="10"/>
    </row>
    <row r="333" ht="13.5" customHeight="1" spans="1:5">
      <c r="A333" s="21"/>
      <c r="E333" s="10"/>
    </row>
    <row r="334" ht="13.5" customHeight="1" spans="1:5">
      <c r="A334" s="21"/>
      <c r="E334" s="10"/>
    </row>
    <row r="335" ht="13.5" customHeight="1" spans="1:5">
      <c r="A335" s="21"/>
      <c r="E335" s="10"/>
    </row>
    <row r="336" ht="13.5" customHeight="1" spans="1:5">
      <c r="A336" s="21"/>
      <c r="E336" s="10"/>
    </row>
    <row r="337" ht="13.5" customHeight="1" spans="1:5">
      <c r="A337" s="21"/>
      <c r="E337" s="10"/>
    </row>
    <row r="338" ht="13.5" customHeight="1" spans="1:5">
      <c r="A338" s="21"/>
      <c r="E338" s="10"/>
    </row>
    <row r="339" ht="13.5" customHeight="1" spans="1:5">
      <c r="A339" s="21"/>
      <c r="E339" s="10"/>
    </row>
    <row r="340" ht="13.5" customHeight="1" spans="1:5">
      <c r="A340" s="21"/>
      <c r="E340" s="10"/>
    </row>
    <row r="341" ht="13.5" customHeight="1" spans="1:5">
      <c r="A341" s="21"/>
      <c r="E341" s="10"/>
    </row>
    <row r="342" ht="13.5" customHeight="1" spans="1:5">
      <c r="A342" s="21"/>
      <c r="E342" s="10"/>
    </row>
    <row r="343" ht="13.5" customHeight="1" spans="1:5">
      <c r="A343" s="21"/>
      <c r="E343" s="10"/>
    </row>
    <row r="344" ht="13.5" customHeight="1" spans="1:5">
      <c r="A344" s="21"/>
      <c r="E344" s="10"/>
    </row>
    <row r="345" ht="13.5" customHeight="1" spans="1:5">
      <c r="A345" s="21"/>
      <c r="E345" s="10"/>
    </row>
    <row r="346" ht="13.5" customHeight="1" spans="1:5">
      <c r="A346" s="21"/>
      <c r="E346" s="10"/>
    </row>
    <row r="347" ht="13.5" customHeight="1" spans="1:5">
      <c r="A347" s="21"/>
      <c r="E347" s="10"/>
    </row>
    <row r="348" ht="13.5" customHeight="1" spans="1:5">
      <c r="A348" s="21"/>
      <c r="E348" s="10"/>
    </row>
    <row r="349" ht="13.5" customHeight="1" spans="1:5">
      <c r="A349" s="21"/>
      <c r="E349" s="10"/>
    </row>
    <row r="350" ht="13.5" customHeight="1" spans="1:5">
      <c r="A350" s="21"/>
      <c r="E350" s="10"/>
    </row>
    <row r="351" ht="13.5" customHeight="1" spans="1:5">
      <c r="A351" s="21"/>
      <c r="E351" s="10"/>
    </row>
    <row r="352" ht="13.5" customHeight="1" spans="1:5">
      <c r="A352" s="21"/>
      <c r="E352" s="10"/>
    </row>
    <row r="353" ht="13.5" customHeight="1" spans="1:5">
      <c r="A353" s="21"/>
      <c r="E353" s="10"/>
    </row>
    <row r="354" ht="13.5" customHeight="1" spans="1:5">
      <c r="A354" s="21"/>
      <c r="E354" s="10"/>
    </row>
    <row r="355" ht="13.5" customHeight="1" spans="1:5">
      <c r="A355" s="21"/>
      <c r="E355" s="10"/>
    </row>
    <row r="356" ht="13.5" customHeight="1" spans="1:5">
      <c r="A356" s="21"/>
      <c r="E356" s="10"/>
    </row>
    <row r="357" ht="13.5" customHeight="1" spans="1:5">
      <c r="A357" s="21"/>
      <c r="E357" s="10"/>
    </row>
    <row r="358" ht="13.5" customHeight="1" spans="1:5">
      <c r="A358" s="21"/>
      <c r="E358" s="10"/>
    </row>
    <row r="359" ht="13.5" customHeight="1" spans="1:5">
      <c r="A359" s="21"/>
      <c r="E359" s="10"/>
    </row>
    <row r="360" ht="13.5" customHeight="1" spans="1:5">
      <c r="A360" s="21"/>
      <c r="E360" s="10"/>
    </row>
    <row r="361" ht="13.5" customHeight="1" spans="1:5">
      <c r="A361" s="21"/>
      <c r="E361" s="10"/>
    </row>
    <row r="362" ht="13.5" customHeight="1" spans="1:5">
      <c r="A362" s="21"/>
      <c r="E362" s="10"/>
    </row>
    <row r="363" ht="13.5" customHeight="1" spans="1:5">
      <c r="A363" s="21"/>
      <c r="E363" s="10"/>
    </row>
    <row r="364" ht="13.5" customHeight="1" spans="1:5">
      <c r="A364" s="21"/>
      <c r="E364" s="10"/>
    </row>
    <row r="365" ht="13.5" customHeight="1" spans="1:5">
      <c r="A365" s="21"/>
      <c r="E365" s="10"/>
    </row>
    <row r="366" ht="13.5" customHeight="1" spans="1:5">
      <c r="A366" s="21"/>
      <c r="E366" s="10"/>
    </row>
    <row r="367" ht="13.5" customHeight="1" spans="1:5">
      <c r="A367" s="21"/>
      <c r="E367" s="10"/>
    </row>
    <row r="368" ht="13.5" customHeight="1" spans="1:5">
      <c r="A368" s="21"/>
      <c r="E368" s="10"/>
    </row>
    <row r="369" ht="13.5" customHeight="1" spans="1:5">
      <c r="A369" s="21"/>
      <c r="E369" s="10"/>
    </row>
    <row r="370" ht="13.5" customHeight="1" spans="1:5">
      <c r="A370" s="21"/>
      <c r="E370" s="10"/>
    </row>
    <row r="371" ht="13.5" customHeight="1" spans="1:5">
      <c r="A371" s="21"/>
      <c r="E371" s="10"/>
    </row>
    <row r="372" ht="13.5" customHeight="1" spans="1:5">
      <c r="A372" s="21"/>
      <c r="E372" s="10"/>
    </row>
    <row r="373" ht="13.5" customHeight="1" spans="1:5">
      <c r="A373" s="21"/>
      <c r="E373" s="10"/>
    </row>
    <row r="374" ht="13.5" customHeight="1" spans="1:5">
      <c r="A374" s="21"/>
      <c r="E374" s="10"/>
    </row>
    <row r="375" ht="13.5" customHeight="1" spans="1:5">
      <c r="A375" s="21"/>
      <c r="E375" s="10"/>
    </row>
    <row r="376" ht="13.5" customHeight="1" spans="1:5">
      <c r="A376" s="21"/>
      <c r="E376" s="10"/>
    </row>
    <row r="377" ht="13.5" customHeight="1" spans="1:5">
      <c r="A377" s="21"/>
      <c r="E377" s="10"/>
    </row>
    <row r="378" ht="13.5" customHeight="1" spans="1:5">
      <c r="A378" s="21"/>
      <c r="E378" s="10"/>
    </row>
    <row r="379" ht="13.5" customHeight="1" spans="1:5">
      <c r="A379" s="21"/>
      <c r="E379" s="10"/>
    </row>
    <row r="380" ht="13.5" customHeight="1" spans="1:5">
      <c r="A380" s="21"/>
      <c r="E380" s="10"/>
    </row>
    <row r="381" ht="13.5" customHeight="1" spans="1:5">
      <c r="A381" s="21"/>
      <c r="E381" s="10"/>
    </row>
    <row r="382" ht="13.5" customHeight="1" spans="1:5">
      <c r="A382" s="21"/>
      <c r="E382" s="10"/>
    </row>
    <row r="383" ht="13.5" customHeight="1" spans="1:5">
      <c r="A383" s="21"/>
      <c r="E383" s="10"/>
    </row>
    <row r="384" ht="13.5" customHeight="1" spans="1:5">
      <c r="A384" s="21"/>
      <c r="E384" s="10"/>
    </row>
    <row r="385" ht="13.5" customHeight="1" spans="1:5">
      <c r="A385" s="21"/>
      <c r="E385" s="10"/>
    </row>
    <row r="386" ht="13.5" customHeight="1" spans="1:5">
      <c r="A386" s="21"/>
      <c r="E386" s="10"/>
    </row>
    <row r="387" ht="13.5" customHeight="1" spans="1:5">
      <c r="A387" s="21"/>
      <c r="E387" s="10"/>
    </row>
    <row r="388" ht="13.5" customHeight="1" spans="1:5">
      <c r="A388" s="21"/>
      <c r="E388" s="10"/>
    </row>
    <row r="389" ht="13.5" customHeight="1" spans="1:5">
      <c r="A389" s="21"/>
      <c r="E389" s="10"/>
    </row>
    <row r="390" ht="13.5" customHeight="1" spans="1:5">
      <c r="A390" s="21"/>
      <c r="E390" s="10"/>
    </row>
    <row r="391" ht="13.5" customHeight="1" spans="1:5">
      <c r="A391" s="21"/>
      <c r="E391" s="10"/>
    </row>
    <row r="392" ht="13.5" customHeight="1" spans="1:5">
      <c r="A392" s="21"/>
      <c r="E392" s="10"/>
    </row>
    <row r="393" ht="13.5" customHeight="1" spans="1:5">
      <c r="A393" s="21"/>
      <c r="E393" s="10"/>
    </row>
    <row r="394" ht="13.5" customHeight="1" spans="1:5">
      <c r="A394" s="21"/>
      <c r="E394" s="10"/>
    </row>
    <row r="395" ht="13.5" customHeight="1" spans="1:5">
      <c r="A395" s="21"/>
      <c r="E395" s="10"/>
    </row>
    <row r="396" ht="13.5" customHeight="1" spans="1:5">
      <c r="A396" s="21"/>
      <c r="E396" s="10"/>
    </row>
    <row r="397" ht="13.5" customHeight="1" spans="1:5">
      <c r="A397" s="21"/>
      <c r="E397" s="10"/>
    </row>
    <row r="398" ht="13.5" customHeight="1" spans="1:5">
      <c r="A398" s="21"/>
      <c r="E398" s="10"/>
    </row>
    <row r="399" ht="13.5" customHeight="1" spans="1:5">
      <c r="A399" s="21"/>
      <c r="E399" s="10"/>
    </row>
    <row r="400" ht="13.5" customHeight="1" spans="1:5">
      <c r="A400" s="21"/>
      <c r="E400" s="10"/>
    </row>
    <row r="401" ht="13.5" customHeight="1" spans="1:5">
      <c r="A401" s="21"/>
      <c r="E401" s="10"/>
    </row>
    <row r="402" ht="13.5" customHeight="1" spans="1:5">
      <c r="A402" s="21"/>
      <c r="E402" s="10"/>
    </row>
    <row r="403" ht="13.5" customHeight="1" spans="1:5">
      <c r="A403" s="21"/>
      <c r="E403" s="10"/>
    </row>
    <row r="404" ht="13.5" customHeight="1" spans="1:5">
      <c r="A404" s="21"/>
      <c r="E404" s="10"/>
    </row>
    <row r="405" ht="13.5" customHeight="1" spans="1:5">
      <c r="A405" s="21"/>
      <c r="E405" s="10"/>
    </row>
    <row r="406" ht="13.5" customHeight="1" spans="1:5">
      <c r="A406" s="21"/>
      <c r="E406" s="10"/>
    </row>
    <row r="407" ht="13.5" customHeight="1" spans="1:5">
      <c r="A407" s="21"/>
      <c r="E407" s="10"/>
    </row>
    <row r="408" ht="13.5" customHeight="1" spans="1:5">
      <c r="A408" s="21"/>
      <c r="E408" s="10"/>
    </row>
    <row r="409" ht="13.5" customHeight="1" spans="1:5">
      <c r="A409" s="21"/>
      <c r="E409" s="10"/>
    </row>
    <row r="410" ht="13.5" customHeight="1" spans="1:5">
      <c r="A410" s="21"/>
      <c r="E410" s="10"/>
    </row>
    <row r="411" ht="13.5" customHeight="1" spans="1:5">
      <c r="A411" s="21"/>
      <c r="E411" s="10"/>
    </row>
    <row r="412" ht="13.5" customHeight="1" spans="1:5">
      <c r="A412" s="21"/>
      <c r="E412" s="10"/>
    </row>
    <row r="413" ht="13.5" customHeight="1" spans="1:5">
      <c r="A413" s="21"/>
      <c r="E413" s="10"/>
    </row>
    <row r="414" ht="13.5" customHeight="1" spans="1:5">
      <c r="A414" s="21"/>
      <c r="E414" s="10"/>
    </row>
    <row r="415" ht="13.5" customHeight="1" spans="1:5">
      <c r="A415" s="21"/>
      <c r="E415" s="10"/>
    </row>
    <row r="416" ht="13.5" customHeight="1" spans="1:5">
      <c r="A416" s="21"/>
      <c r="E416" s="10"/>
    </row>
    <row r="417" ht="13.5" customHeight="1" spans="1:5">
      <c r="A417" s="21"/>
      <c r="E417" s="10"/>
    </row>
    <row r="418" ht="13.5" customHeight="1" spans="1:5">
      <c r="A418" s="21"/>
      <c r="E418" s="10"/>
    </row>
    <row r="419" ht="13.5" customHeight="1" spans="1:5">
      <c r="A419" s="21"/>
      <c r="E419" s="10"/>
    </row>
    <row r="420" ht="13.5" customHeight="1" spans="1:5">
      <c r="A420" s="21"/>
      <c r="E420" s="10"/>
    </row>
    <row r="421" ht="13.5" customHeight="1" spans="1:5">
      <c r="A421" s="21"/>
      <c r="E421" s="10"/>
    </row>
    <row r="422" ht="13.5" customHeight="1" spans="1:5">
      <c r="A422" s="21"/>
      <c r="E422" s="10"/>
    </row>
    <row r="423" ht="13.5" customHeight="1" spans="1:5">
      <c r="A423" s="21"/>
      <c r="E423" s="10"/>
    </row>
    <row r="424" ht="13.5" customHeight="1" spans="1:5">
      <c r="A424" s="21"/>
      <c r="E424" s="10"/>
    </row>
    <row r="425" ht="13.5" customHeight="1" spans="1:5">
      <c r="A425" s="21"/>
      <c r="E425" s="10"/>
    </row>
    <row r="426" ht="13.5" customHeight="1" spans="1:5">
      <c r="A426" s="21"/>
      <c r="E426" s="10"/>
    </row>
    <row r="427" ht="13.5" customHeight="1" spans="1:5">
      <c r="A427" s="21"/>
      <c r="E427" s="10"/>
    </row>
    <row r="428" ht="13.5" customHeight="1" spans="1:5">
      <c r="A428" s="21"/>
      <c r="E428" s="10"/>
    </row>
    <row r="429" ht="13.5" customHeight="1" spans="1:5">
      <c r="A429" s="21"/>
      <c r="E429" s="10"/>
    </row>
    <row r="430" ht="13.5" customHeight="1" spans="1:5">
      <c r="A430" s="21"/>
      <c r="E430" s="10"/>
    </row>
    <row r="431" ht="13.5" customHeight="1" spans="1:5">
      <c r="A431" s="21"/>
      <c r="E431" s="10"/>
    </row>
    <row r="432" ht="13.5" customHeight="1" spans="1:5">
      <c r="A432" s="21"/>
      <c r="E432" s="10"/>
    </row>
    <row r="433" ht="13.5" customHeight="1" spans="1:5">
      <c r="A433" s="21"/>
      <c r="E433" s="10"/>
    </row>
    <row r="434" ht="13.5" customHeight="1" spans="1:5">
      <c r="A434" s="21"/>
      <c r="E434" s="10"/>
    </row>
    <row r="435" ht="13.5" customHeight="1" spans="1:5">
      <c r="A435" s="21"/>
      <c r="E435" s="10"/>
    </row>
    <row r="436" ht="13.5" customHeight="1" spans="1:5">
      <c r="A436" s="21"/>
      <c r="E436" s="10"/>
    </row>
    <row r="437" ht="13.5" customHeight="1" spans="1:5">
      <c r="A437" s="21"/>
      <c r="E437" s="10"/>
    </row>
    <row r="438" ht="13.5" customHeight="1" spans="1:5">
      <c r="A438" s="21"/>
      <c r="E438" s="10"/>
    </row>
    <row r="439" ht="13.5" customHeight="1" spans="1:5">
      <c r="A439" s="21"/>
      <c r="E439" s="10"/>
    </row>
    <row r="440" ht="13.5" customHeight="1" spans="1:5">
      <c r="A440" s="21"/>
      <c r="E440" s="10"/>
    </row>
    <row r="441" ht="13.5" customHeight="1" spans="1:5">
      <c r="A441" s="21"/>
      <c r="E441" s="10"/>
    </row>
    <row r="442" ht="13.5" customHeight="1" spans="1:5">
      <c r="A442" s="21"/>
      <c r="E442" s="10"/>
    </row>
    <row r="443" ht="13.5" customHeight="1" spans="1:5">
      <c r="A443" s="21"/>
      <c r="E443" s="10"/>
    </row>
    <row r="444" ht="13.5" customHeight="1" spans="1:5">
      <c r="A444" s="21"/>
      <c r="E444" s="10"/>
    </row>
    <row r="445" ht="13.5" customHeight="1" spans="1:5">
      <c r="A445" s="21"/>
      <c r="E445" s="10"/>
    </row>
    <row r="446" ht="13.5" customHeight="1" spans="1:5">
      <c r="A446" s="21"/>
      <c r="E446" s="10"/>
    </row>
    <row r="447" ht="13.5" customHeight="1" spans="1:5">
      <c r="A447" s="21"/>
      <c r="E447" s="10"/>
    </row>
    <row r="448" ht="13.5" customHeight="1" spans="1:5">
      <c r="A448" s="21"/>
      <c r="E448" s="10"/>
    </row>
    <row r="449" ht="13.5" customHeight="1" spans="1:5">
      <c r="A449" s="21"/>
      <c r="E449" s="10"/>
    </row>
    <row r="450" ht="13.5" customHeight="1" spans="1:5">
      <c r="A450" s="21"/>
      <c r="E450" s="10"/>
    </row>
    <row r="451" ht="13.5" customHeight="1" spans="1:5">
      <c r="A451" s="21"/>
      <c r="E451" s="10"/>
    </row>
    <row r="452" ht="13.5" customHeight="1" spans="1:5">
      <c r="A452" s="21"/>
      <c r="E452" s="10"/>
    </row>
    <row r="453" ht="13.5" customHeight="1" spans="1:5">
      <c r="A453" s="21"/>
      <c r="E453" s="10"/>
    </row>
    <row r="454" ht="13.5" customHeight="1" spans="1:5">
      <c r="A454" s="21"/>
      <c r="E454" s="10"/>
    </row>
    <row r="455" ht="13.5" customHeight="1" spans="1:5">
      <c r="A455" s="21"/>
      <c r="E455" s="10"/>
    </row>
    <row r="456" ht="13.5" customHeight="1" spans="1:5">
      <c r="A456" s="21"/>
      <c r="E456" s="10"/>
    </row>
    <row r="457" ht="13.5" customHeight="1" spans="1:5">
      <c r="A457" s="21"/>
      <c r="E457" s="10"/>
    </row>
    <row r="458" ht="13.5" customHeight="1" spans="1:5">
      <c r="A458" s="21"/>
      <c r="E458" s="10"/>
    </row>
    <row r="459" ht="13.5" customHeight="1" spans="1:5">
      <c r="A459" s="21"/>
      <c r="E459" s="10"/>
    </row>
    <row r="460" ht="13.5" customHeight="1" spans="1:5">
      <c r="A460" s="21"/>
      <c r="E460" s="10"/>
    </row>
    <row r="461" ht="13.5" customHeight="1" spans="1:5">
      <c r="A461" s="21"/>
      <c r="E461" s="10"/>
    </row>
    <row r="462" ht="13.5" customHeight="1" spans="1:5">
      <c r="A462" s="21"/>
      <c r="E462" s="10"/>
    </row>
    <row r="463" ht="13.5" customHeight="1" spans="1:5">
      <c r="A463" s="21"/>
      <c r="E463" s="10"/>
    </row>
    <row r="464" ht="13.5" customHeight="1" spans="1:5">
      <c r="A464" s="21"/>
      <c r="E464" s="10"/>
    </row>
    <row r="465" ht="13.5" customHeight="1" spans="1:5">
      <c r="A465" s="21"/>
      <c r="E465" s="10"/>
    </row>
    <row r="466" ht="13.5" customHeight="1" spans="1:5">
      <c r="A466" s="21"/>
      <c r="E466" s="10"/>
    </row>
    <row r="467" ht="13.5" customHeight="1" spans="1:5">
      <c r="A467" s="21"/>
      <c r="E467" s="10"/>
    </row>
    <row r="468" ht="13.5" customHeight="1" spans="1:5">
      <c r="A468" s="21"/>
      <c r="E468" s="10"/>
    </row>
    <row r="469" ht="13.5" customHeight="1" spans="1:5">
      <c r="A469" s="21"/>
      <c r="E469" s="10"/>
    </row>
    <row r="470" ht="13.5" customHeight="1" spans="1:5">
      <c r="A470" s="21"/>
      <c r="E470" s="10"/>
    </row>
    <row r="471" ht="13.5" customHeight="1" spans="1:5">
      <c r="A471" s="21"/>
      <c r="E471" s="10"/>
    </row>
    <row r="472" ht="13.5" customHeight="1" spans="1:5">
      <c r="A472" s="21"/>
      <c r="E472" s="10"/>
    </row>
    <row r="473" ht="13.5" customHeight="1" spans="1:5">
      <c r="A473" s="21"/>
      <c r="E473" s="10"/>
    </row>
    <row r="474" ht="13.5" customHeight="1" spans="1:5">
      <c r="A474" s="21"/>
      <c r="E474" s="10"/>
    </row>
    <row r="475" ht="13.5" customHeight="1" spans="1:5">
      <c r="A475" s="21"/>
      <c r="E475" s="10"/>
    </row>
    <row r="476" ht="13.5" customHeight="1" spans="1:5">
      <c r="A476" s="21"/>
      <c r="E476" s="10"/>
    </row>
    <row r="477" ht="13.5" customHeight="1" spans="1:5">
      <c r="A477" s="21"/>
      <c r="E477" s="10"/>
    </row>
    <row r="478" ht="13.5" customHeight="1" spans="1:5">
      <c r="A478" s="21"/>
      <c r="E478" s="10"/>
    </row>
    <row r="479" ht="13.5" customHeight="1" spans="1:5">
      <c r="A479" s="21"/>
      <c r="E479" s="10"/>
    </row>
    <row r="480" ht="13.5" customHeight="1" spans="1:5">
      <c r="A480" s="21"/>
      <c r="E480" s="10"/>
    </row>
    <row r="481" ht="13.5" customHeight="1" spans="1:5">
      <c r="A481" s="21"/>
      <c r="E481" s="10"/>
    </row>
    <row r="482" ht="13.5" customHeight="1" spans="1:5">
      <c r="A482" s="21"/>
      <c r="E482" s="10"/>
    </row>
    <row r="483" ht="13.5" customHeight="1" spans="1:5">
      <c r="A483" s="21"/>
      <c r="E483" s="10"/>
    </row>
    <row r="484" ht="13.5" customHeight="1" spans="1:5">
      <c r="A484" s="21"/>
      <c r="E484" s="10"/>
    </row>
    <row r="485" ht="13.5" customHeight="1" spans="1:5">
      <c r="A485" s="21"/>
      <c r="E485" s="10"/>
    </row>
    <row r="486" ht="13.5" customHeight="1" spans="1:5">
      <c r="A486" s="21"/>
      <c r="E486" s="10"/>
    </row>
    <row r="487" ht="13.5" customHeight="1" spans="1:5">
      <c r="A487" s="21"/>
      <c r="E487" s="10"/>
    </row>
    <row r="488" ht="13.5" customHeight="1" spans="1:5">
      <c r="A488" s="21"/>
      <c r="E488" s="10"/>
    </row>
    <row r="489" ht="13.5" customHeight="1" spans="1:5">
      <c r="A489" s="21"/>
      <c r="E489" s="10"/>
    </row>
    <row r="490" ht="13.5" customHeight="1" spans="1:5">
      <c r="A490" s="21"/>
      <c r="E490" s="10"/>
    </row>
    <row r="491" ht="13.5" customHeight="1" spans="1:5">
      <c r="A491" s="21"/>
      <c r="E491" s="10"/>
    </row>
    <row r="492" ht="13.5" customHeight="1" spans="1:5">
      <c r="A492" s="21"/>
      <c r="E492" s="10"/>
    </row>
    <row r="493" ht="13.5" customHeight="1" spans="1:5">
      <c r="A493" s="21"/>
      <c r="E493" s="10"/>
    </row>
    <row r="494" ht="13.5" customHeight="1" spans="1:5">
      <c r="A494" s="21"/>
      <c r="E494" s="10"/>
    </row>
    <row r="495" ht="13.5" customHeight="1" spans="1:5">
      <c r="A495" s="21"/>
      <c r="E495" s="10"/>
    </row>
    <row r="496" ht="13.5" customHeight="1" spans="1:5">
      <c r="A496" s="21"/>
      <c r="E496" s="10"/>
    </row>
    <row r="497" ht="13.5" customHeight="1" spans="1:5">
      <c r="A497" s="21"/>
      <c r="E497" s="10"/>
    </row>
    <row r="498" ht="13.5" customHeight="1" spans="1:5">
      <c r="A498" s="21"/>
      <c r="E498" s="10"/>
    </row>
    <row r="499" ht="13.5" customHeight="1" spans="1:5">
      <c r="A499" s="21"/>
      <c r="E499" s="10"/>
    </row>
    <row r="500" ht="13.5" customHeight="1" spans="1:5">
      <c r="A500" s="21"/>
      <c r="E500" s="10"/>
    </row>
    <row r="501" ht="13.5" customHeight="1" spans="1:5">
      <c r="A501" s="21"/>
      <c r="E501" s="10"/>
    </row>
    <row r="502" ht="13.5" customHeight="1" spans="1:5">
      <c r="A502" s="21"/>
      <c r="E502" s="10"/>
    </row>
    <row r="503" ht="13.5" customHeight="1" spans="1:5">
      <c r="A503" s="21"/>
      <c r="E503" s="10"/>
    </row>
    <row r="504" ht="13.5" customHeight="1" spans="1:5">
      <c r="A504" s="21"/>
      <c r="E504" s="10"/>
    </row>
    <row r="505" ht="13.5" customHeight="1" spans="1:5">
      <c r="A505" s="21"/>
      <c r="E505" s="10"/>
    </row>
    <row r="506" ht="13.5" customHeight="1" spans="1:5">
      <c r="A506" s="21"/>
      <c r="E506" s="10"/>
    </row>
    <row r="507" ht="13.5" customHeight="1" spans="1:5">
      <c r="A507" s="21"/>
      <c r="E507" s="10"/>
    </row>
    <row r="508" ht="13.5" customHeight="1" spans="1:5">
      <c r="A508" s="21"/>
      <c r="E508" s="10"/>
    </row>
    <row r="509" ht="13.5" customHeight="1" spans="1:5">
      <c r="A509" s="21"/>
      <c r="E509" s="10"/>
    </row>
    <row r="510" ht="13.5" customHeight="1" spans="1:5">
      <c r="A510" s="21"/>
      <c r="E510" s="10"/>
    </row>
    <row r="511" ht="13.5" customHeight="1" spans="1:5">
      <c r="A511" s="21"/>
      <c r="E511" s="10"/>
    </row>
    <row r="512" ht="13.5" customHeight="1" spans="1:5">
      <c r="A512" s="21"/>
      <c r="E512" s="10"/>
    </row>
    <row r="513" ht="13.5" customHeight="1" spans="1:5">
      <c r="A513" s="21"/>
      <c r="E513" s="10"/>
    </row>
    <row r="514" ht="13.5" customHeight="1" spans="1:5">
      <c r="A514" s="21"/>
      <c r="E514" s="10"/>
    </row>
    <row r="515" ht="13.5" customHeight="1" spans="1:5">
      <c r="A515" s="21"/>
      <c r="E515" s="10"/>
    </row>
    <row r="516" ht="13.5" customHeight="1" spans="1:5">
      <c r="A516" s="21"/>
      <c r="E516" s="10"/>
    </row>
    <row r="517" ht="13.5" customHeight="1" spans="1:5">
      <c r="A517" s="21"/>
      <c r="E517" s="10"/>
    </row>
    <row r="518" ht="13.5" customHeight="1" spans="1:5">
      <c r="A518" s="21"/>
      <c r="E518" s="10"/>
    </row>
    <row r="519" ht="13.5" customHeight="1" spans="1:5">
      <c r="A519" s="21"/>
      <c r="E519" s="10"/>
    </row>
    <row r="520" ht="13.5" customHeight="1" spans="1:5">
      <c r="A520" s="21"/>
      <c r="E520" s="10"/>
    </row>
    <row r="521" ht="13.5" customHeight="1" spans="1:5">
      <c r="A521" s="21"/>
      <c r="E521" s="10"/>
    </row>
    <row r="522" ht="13.5" customHeight="1" spans="1:5">
      <c r="A522" s="21"/>
      <c r="E522" s="10"/>
    </row>
    <row r="523" ht="13.5" customHeight="1" spans="1:5">
      <c r="A523" s="21"/>
      <c r="E523" s="10"/>
    </row>
    <row r="524" ht="13.5" customHeight="1" spans="1:5">
      <c r="A524" s="21"/>
      <c r="E524" s="10"/>
    </row>
    <row r="525" ht="13.5" customHeight="1" spans="1:5">
      <c r="A525" s="21"/>
      <c r="E525" s="10"/>
    </row>
    <row r="526" ht="13.5" customHeight="1" spans="1:5">
      <c r="A526" s="21"/>
      <c r="E526" s="10"/>
    </row>
    <row r="527" ht="13.5" customHeight="1" spans="1:5">
      <c r="A527" s="21"/>
      <c r="E527" s="10"/>
    </row>
    <row r="528" ht="13.5" customHeight="1" spans="1:5">
      <c r="A528" s="21"/>
      <c r="E528" s="10"/>
    </row>
    <row r="529" ht="13.5" customHeight="1" spans="1:5">
      <c r="A529" s="21"/>
      <c r="E529" s="10"/>
    </row>
    <row r="530" ht="13.5" customHeight="1" spans="1:5">
      <c r="A530" s="21"/>
      <c r="E530" s="10"/>
    </row>
    <row r="531" ht="13.5" customHeight="1" spans="1:5">
      <c r="A531" s="21"/>
      <c r="E531" s="10"/>
    </row>
    <row r="532" ht="13.5" customHeight="1" spans="1:5">
      <c r="A532" s="21"/>
      <c r="E532" s="10"/>
    </row>
    <row r="533" ht="13.5" customHeight="1" spans="1:5">
      <c r="A533" s="21"/>
      <c r="E533" s="10"/>
    </row>
    <row r="534" ht="13.5" customHeight="1" spans="1:5">
      <c r="A534" s="21"/>
      <c r="E534" s="10"/>
    </row>
    <row r="535" ht="13.5" customHeight="1" spans="1:5">
      <c r="A535" s="21"/>
      <c r="E535" s="10"/>
    </row>
    <row r="536" ht="13.5" customHeight="1" spans="1:5">
      <c r="A536" s="21"/>
      <c r="E536" s="10"/>
    </row>
    <row r="537" ht="13.5" customHeight="1" spans="1:5">
      <c r="A537" s="21"/>
      <c r="E537" s="10"/>
    </row>
    <row r="538" ht="13.5" customHeight="1" spans="1:5">
      <c r="A538" s="21"/>
      <c r="E538" s="10"/>
    </row>
    <row r="539" ht="13.5" customHeight="1" spans="1:5">
      <c r="A539" s="21"/>
      <c r="E539" s="10"/>
    </row>
    <row r="540" ht="13.5" customHeight="1" spans="1:5">
      <c r="A540" s="21"/>
      <c r="E540" s="10"/>
    </row>
    <row r="541" ht="13.5" customHeight="1" spans="1:5">
      <c r="A541" s="21"/>
      <c r="E541" s="10"/>
    </row>
    <row r="542" ht="13.5" customHeight="1" spans="1:5">
      <c r="A542" s="21"/>
      <c r="E542" s="10"/>
    </row>
    <row r="543" ht="13.5" customHeight="1" spans="1:5">
      <c r="A543" s="21"/>
      <c r="E543" s="10"/>
    </row>
    <row r="544" ht="13.5" customHeight="1" spans="1:5">
      <c r="A544" s="21"/>
      <c r="E544" s="10"/>
    </row>
    <row r="545" ht="13.5" customHeight="1" spans="1:5">
      <c r="A545" s="21"/>
      <c r="E545" s="10"/>
    </row>
    <row r="546" ht="13.5" customHeight="1" spans="1:5">
      <c r="A546" s="21"/>
      <c r="E546" s="10"/>
    </row>
    <row r="547" ht="13.5" customHeight="1" spans="1:5">
      <c r="A547" s="21"/>
      <c r="E547" s="10"/>
    </row>
    <row r="548" ht="13.5" customHeight="1" spans="1:5">
      <c r="A548" s="21"/>
      <c r="E548" s="10"/>
    </row>
    <row r="549" ht="13.5" customHeight="1" spans="1:5">
      <c r="A549" s="21"/>
      <c r="E549" s="10"/>
    </row>
    <row r="550" ht="13.5" customHeight="1" spans="1:5">
      <c r="A550" s="21"/>
      <c r="E550" s="10"/>
    </row>
    <row r="551" ht="13.5" customHeight="1" spans="1:5">
      <c r="A551" s="21"/>
      <c r="E551" s="10"/>
    </row>
    <row r="552" ht="13.5" customHeight="1" spans="1:5">
      <c r="A552" s="21"/>
      <c r="E552" s="10"/>
    </row>
    <row r="553" ht="13.5" customHeight="1" spans="1:5">
      <c r="A553" s="21"/>
      <c r="E553" s="10"/>
    </row>
    <row r="554" ht="13.5" customHeight="1" spans="1:5">
      <c r="A554" s="21"/>
      <c r="E554" s="10"/>
    </row>
    <row r="555" ht="13.5" customHeight="1" spans="1:5">
      <c r="A555" s="21"/>
      <c r="E555" s="10"/>
    </row>
    <row r="556" ht="13.5" customHeight="1" spans="1:5">
      <c r="A556" s="21"/>
      <c r="E556" s="10"/>
    </row>
    <row r="557" ht="13.5" customHeight="1" spans="1:5">
      <c r="A557" s="21"/>
      <c r="E557" s="10"/>
    </row>
    <row r="558" ht="13.5" customHeight="1" spans="1:5">
      <c r="A558" s="21"/>
      <c r="E558" s="10"/>
    </row>
    <row r="559" ht="13.5" customHeight="1" spans="1:5">
      <c r="A559" s="21"/>
      <c r="E559" s="10"/>
    </row>
    <row r="560" ht="13.5" customHeight="1" spans="1:5">
      <c r="A560" s="21"/>
      <c r="E560" s="10"/>
    </row>
    <row r="561" ht="13.5" customHeight="1" spans="1:5">
      <c r="A561" s="21"/>
      <c r="E561" s="10"/>
    </row>
    <row r="562" ht="13.5" customHeight="1" spans="1:5">
      <c r="A562" s="21"/>
      <c r="E562" s="10"/>
    </row>
    <row r="563" ht="13.5" customHeight="1" spans="1:5">
      <c r="A563" s="21"/>
      <c r="E563" s="10"/>
    </row>
    <row r="564" ht="13.5" customHeight="1" spans="1:5">
      <c r="A564" s="21"/>
      <c r="E564" s="10"/>
    </row>
    <row r="565" ht="13.5" customHeight="1" spans="1:5">
      <c r="A565" s="21"/>
      <c r="E565" s="10"/>
    </row>
    <row r="566" ht="13.5" customHeight="1" spans="1:5">
      <c r="A566" s="21"/>
      <c r="E566" s="10"/>
    </row>
    <row r="567" ht="13.5" customHeight="1" spans="1:5">
      <c r="A567" s="21"/>
      <c r="E567" s="10"/>
    </row>
    <row r="568" ht="13.5" customHeight="1" spans="1:5">
      <c r="A568" s="21"/>
      <c r="E568" s="10"/>
    </row>
    <row r="569" ht="13.5" customHeight="1" spans="1:5">
      <c r="A569" s="21"/>
      <c r="E569" s="10"/>
    </row>
    <row r="570" ht="13.5" customHeight="1" spans="1:5">
      <c r="A570" s="21"/>
      <c r="E570" s="10"/>
    </row>
    <row r="571" ht="13.5" customHeight="1" spans="1:5">
      <c r="A571" s="21"/>
      <c r="E571" s="10"/>
    </row>
    <row r="572" ht="13.5" customHeight="1" spans="1:5">
      <c r="A572" s="21"/>
      <c r="E572" s="10"/>
    </row>
    <row r="573" ht="13.5" customHeight="1" spans="1:5">
      <c r="A573" s="21"/>
      <c r="E573" s="10"/>
    </row>
    <row r="574" ht="13.5" customHeight="1" spans="1:5">
      <c r="A574" s="21"/>
      <c r="E574" s="10"/>
    </row>
    <row r="575" ht="13.5" customHeight="1" spans="1:5">
      <c r="A575" s="21"/>
      <c r="E575" s="10"/>
    </row>
    <row r="576" ht="13.5" customHeight="1" spans="1:5">
      <c r="A576" s="21"/>
      <c r="E576" s="10"/>
    </row>
    <row r="577" ht="13.5" customHeight="1" spans="1:5">
      <c r="A577" s="21"/>
      <c r="E577" s="10"/>
    </row>
    <row r="578" ht="13.5" customHeight="1" spans="1:5">
      <c r="A578" s="21"/>
      <c r="E578" s="10"/>
    </row>
    <row r="579" ht="13.5" customHeight="1" spans="1:5">
      <c r="A579" s="21"/>
      <c r="E579" s="10"/>
    </row>
    <row r="580" ht="13.5" customHeight="1" spans="1:5">
      <c r="A580" s="21"/>
      <c r="E580" s="10"/>
    </row>
    <row r="581" ht="13.5" customHeight="1" spans="1:5">
      <c r="A581" s="21"/>
      <c r="E581" s="10"/>
    </row>
    <row r="582" ht="13.5" customHeight="1" spans="1:5">
      <c r="A582" s="21"/>
      <c r="E582" s="10"/>
    </row>
    <row r="583" ht="13.5" customHeight="1" spans="1:5">
      <c r="A583" s="21"/>
      <c r="E583" s="10"/>
    </row>
    <row r="584" ht="13.5" customHeight="1" spans="1:5">
      <c r="A584" s="21"/>
      <c r="E584" s="10"/>
    </row>
    <row r="585" ht="13.5" customHeight="1" spans="1:5">
      <c r="A585" s="21"/>
      <c r="E585" s="10"/>
    </row>
    <row r="586" ht="13.5" customHeight="1" spans="1:5">
      <c r="A586" s="21"/>
      <c r="E586" s="10"/>
    </row>
    <row r="587" ht="13.5" customHeight="1" spans="1:5">
      <c r="A587" s="21"/>
      <c r="E587" s="10"/>
    </row>
    <row r="588" ht="13.5" customHeight="1" spans="1:5">
      <c r="A588" s="21"/>
      <c r="E588" s="10"/>
    </row>
    <row r="589" ht="13.5" customHeight="1" spans="1:5">
      <c r="A589" s="21"/>
      <c r="E589" s="10"/>
    </row>
    <row r="590" ht="13.5" customHeight="1" spans="1:5">
      <c r="A590" s="21"/>
      <c r="E590" s="10"/>
    </row>
    <row r="591" ht="13.5" customHeight="1" spans="1:5">
      <c r="A591" s="21"/>
      <c r="E591" s="10"/>
    </row>
    <row r="592" ht="13.5" customHeight="1" spans="1:5">
      <c r="A592" s="21"/>
      <c r="E592" s="10"/>
    </row>
    <row r="593" ht="13.5" customHeight="1" spans="1:5">
      <c r="A593" s="21"/>
      <c r="E593" s="10"/>
    </row>
    <row r="594" ht="13.5" customHeight="1" spans="1:5">
      <c r="A594" s="21"/>
      <c r="E594" s="10"/>
    </row>
    <row r="595" ht="13.5" customHeight="1" spans="1:5">
      <c r="A595" s="21"/>
      <c r="E595" s="10"/>
    </row>
    <row r="596" ht="13.5" customHeight="1" spans="1:5">
      <c r="A596" s="21"/>
      <c r="E596" s="10"/>
    </row>
    <row r="597" ht="13.5" customHeight="1" spans="1:5">
      <c r="A597" s="21"/>
      <c r="E597" s="10"/>
    </row>
    <row r="598" ht="13.5" customHeight="1" spans="1:5">
      <c r="A598" s="21"/>
      <c r="E598" s="10"/>
    </row>
    <row r="599" ht="13.5" customHeight="1" spans="1:5">
      <c r="A599" s="21"/>
      <c r="E599" s="10"/>
    </row>
    <row r="600" ht="13.5" customHeight="1" spans="1:5">
      <c r="A600" s="21"/>
      <c r="E600" s="10"/>
    </row>
    <row r="601" ht="13.5" customHeight="1" spans="1:5">
      <c r="A601" s="21"/>
      <c r="E601" s="10"/>
    </row>
    <row r="602" ht="13.5" customHeight="1" spans="1:5">
      <c r="A602" s="21"/>
      <c r="E602" s="10"/>
    </row>
    <row r="603" ht="13.5" customHeight="1" spans="1:5">
      <c r="A603" s="21"/>
      <c r="E603" s="10"/>
    </row>
    <row r="604" ht="13.5" customHeight="1" spans="1:5">
      <c r="A604" s="21"/>
      <c r="E604" s="10"/>
    </row>
    <row r="605" ht="13.5" customHeight="1" spans="1:5">
      <c r="A605" s="21"/>
      <c r="E605" s="10"/>
    </row>
    <row r="606" ht="13.5" customHeight="1" spans="1:5">
      <c r="A606" s="21"/>
      <c r="E606" s="10"/>
    </row>
    <row r="607" ht="13.5" customHeight="1" spans="1:5">
      <c r="A607" s="21"/>
      <c r="E607" s="10"/>
    </row>
    <row r="608" ht="13.5" customHeight="1" spans="1:5">
      <c r="A608" s="21"/>
      <c r="E608" s="10"/>
    </row>
    <row r="609" ht="13.5" customHeight="1" spans="1:5">
      <c r="A609" s="21"/>
      <c r="E609" s="10"/>
    </row>
    <row r="610" ht="13.5" customHeight="1" spans="1:5">
      <c r="A610" s="21"/>
      <c r="E610" s="10"/>
    </row>
    <row r="611" ht="13.5" customHeight="1" spans="1:5">
      <c r="A611" s="21"/>
      <c r="E611" s="10"/>
    </row>
    <row r="612" ht="13.5" customHeight="1" spans="1:5">
      <c r="A612" s="21"/>
      <c r="E612" s="10"/>
    </row>
    <row r="613" ht="13.5" customHeight="1" spans="1:5">
      <c r="A613" s="21"/>
      <c r="E613" s="10"/>
    </row>
    <row r="614" ht="13.5" customHeight="1" spans="1:5">
      <c r="A614" s="21"/>
      <c r="E614" s="10"/>
    </row>
    <row r="615" ht="13.5" customHeight="1" spans="1:5">
      <c r="A615" s="21"/>
      <c r="E615" s="10"/>
    </row>
    <row r="616" ht="13.5" customHeight="1" spans="1:5">
      <c r="A616" s="21"/>
      <c r="E616" s="10"/>
    </row>
    <row r="617" ht="13.5" customHeight="1" spans="1:5">
      <c r="A617" s="21"/>
      <c r="E617" s="10"/>
    </row>
    <row r="618" ht="13.5" customHeight="1" spans="1:5">
      <c r="A618" s="21"/>
      <c r="E618" s="10"/>
    </row>
    <row r="619" ht="13.5" customHeight="1" spans="1:5">
      <c r="A619" s="21"/>
      <c r="E619" s="10"/>
    </row>
    <row r="620" ht="13.5" customHeight="1" spans="1:5">
      <c r="A620" s="21"/>
      <c r="E620" s="10"/>
    </row>
    <row r="621" ht="13.5" customHeight="1" spans="1:5">
      <c r="A621" s="21"/>
      <c r="E621" s="10"/>
    </row>
    <row r="622" ht="13.5" customHeight="1" spans="1:5">
      <c r="A622" s="21"/>
      <c r="E622" s="10"/>
    </row>
    <row r="623" ht="13.5" customHeight="1" spans="1:5">
      <c r="A623" s="21"/>
      <c r="E623" s="10"/>
    </row>
    <row r="624" ht="13.5" customHeight="1" spans="1:5">
      <c r="A624" s="21"/>
      <c r="E624" s="10"/>
    </row>
    <row r="625" ht="13.5" customHeight="1" spans="1:5">
      <c r="A625" s="21"/>
      <c r="E625" s="10"/>
    </row>
    <row r="626" ht="13.5" customHeight="1" spans="1:5">
      <c r="A626" s="21"/>
      <c r="E626" s="10"/>
    </row>
    <row r="627" ht="13.5" customHeight="1" spans="1:5">
      <c r="A627" s="21"/>
      <c r="E627" s="10"/>
    </row>
    <row r="628" ht="13.5" customHeight="1" spans="1:5">
      <c r="A628" s="21"/>
      <c r="E628" s="10"/>
    </row>
    <row r="629" ht="13.5" customHeight="1" spans="1:5">
      <c r="A629" s="21"/>
      <c r="E629" s="10"/>
    </row>
    <row r="630" ht="13.5" customHeight="1" spans="1:5">
      <c r="A630" s="21"/>
      <c r="E630" s="10"/>
    </row>
    <row r="631" ht="13.5" customHeight="1" spans="1:5">
      <c r="A631" s="21"/>
      <c r="E631" s="10"/>
    </row>
    <row r="632" ht="13.5" customHeight="1" spans="1:5">
      <c r="A632" s="21"/>
      <c r="E632" s="10"/>
    </row>
    <row r="633" ht="13.5" customHeight="1" spans="1:5">
      <c r="A633" s="21"/>
      <c r="E633" s="10"/>
    </row>
    <row r="634" ht="13.5" customHeight="1" spans="1:5">
      <c r="A634" s="21"/>
      <c r="E634" s="10"/>
    </row>
    <row r="635" ht="13.5" customHeight="1" spans="1:5">
      <c r="A635" s="21"/>
      <c r="E635" s="10"/>
    </row>
    <row r="636" ht="13.5" customHeight="1" spans="1:5">
      <c r="A636" s="21"/>
      <c r="E636" s="10"/>
    </row>
    <row r="637" ht="13.5" customHeight="1" spans="1:5">
      <c r="A637" s="21"/>
      <c r="E637" s="10"/>
    </row>
    <row r="638" ht="13.5" customHeight="1" spans="1:5">
      <c r="A638" s="21"/>
      <c r="E638" s="10"/>
    </row>
    <row r="639" ht="13.5" customHeight="1" spans="1:5">
      <c r="A639" s="21"/>
      <c r="E639" s="10"/>
    </row>
    <row r="640" ht="13.5" customHeight="1" spans="1:5">
      <c r="A640" s="21"/>
      <c r="E640" s="10"/>
    </row>
    <row r="641" ht="13.5" customHeight="1" spans="1:5">
      <c r="A641" s="21"/>
      <c r="E641" s="10"/>
    </row>
    <row r="642" ht="13.5" customHeight="1" spans="1:5">
      <c r="A642" s="21"/>
      <c r="E642" s="10"/>
    </row>
    <row r="643" ht="13.5" customHeight="1" spans="1:5">
      <c r="A643" s="21"/>
      <c r="E643" s="10"/>
    </row>
    <row r="644" ht="13.5" customHeight="1" spans="1:5">
      <c r="A644" s="21"/>
      <c r="E644" s="10"/>
    </row>
    <row r="645" ht="13.5" customHeight="1" spans="1:5">
      <c r="A645" s="21"/>
      <c r="E645" s="10"/>
    </row>
    <row r="646" ht="13.5" customHeight="1" spans="1:5">
      <c r="A646" s="21"/>
      <c r="E646" s="10"/>
    </row>
    <row r="647" ht="13.5" customHeight="1" spans="1:5">
      <c r="A647" s="21"/>
      <c r="E647" s="10"/>
    </row>
    <row r="648" ht="13.5" customHeight="1" spans="1:5">
      <c r="A648" s="21"/>
      <c r="E648" s="10"/>
    </row>
    <row r="649" ht="13.5" customHeight="1" spans="1:5">
      <c r="A649" s="21"/>
      <c r="E649" s="10"/>
    </row>
    <row r="650" ht="13.5" customHeight="1" spans="1:5">
      <c r="A650" s="21"/>
      <c r="E650" s="10"/>
    </row>
    <row r="651" ht="13.5" customHeight="1" spans="1:5">
      <c r="A651" s="21"/>
      <c r="E651" s="10"/>
    </row>
    <row r="652" ht="13.5" customHeight="1" spans="1:5">
      <c r="A652" s="21"/>
      <c r="E652" s="10"/>
    </row>
    <row r="653" ht="13.5" customHeight="1" spans="1:5">
      <c r="A653" s="21"/>
      <c r="E653" s="10"/>
    </row>
    <row r="654" ht="13.5" customHeight="1" spans="1:5">
      <c r="A654" s="21"/>
      <c r="E654" s="10"/>
    </row>
    <row r="655" ht="13.5" customHeight="1" spans="1:5">
      <c r="A655" s="21"/>
      <c r="E655" s="10"/>
    </row>
    <row r="656" ht="13.5" customHeight="1" spans="1:5">
      <c r="A656" s="21"/>
      <c r="E656" s="10"/>
    </row>
    <row r="657" ht="13.5" customHeight="1" spans="1:5">
      <c r="A657" s="21"/>
      <c r="E657" s="10"/>
    </row>
    <row r="658" ht="13.5" customHeight="1" spans="1:5">
      <c r="A658" s="21"/>
      <c r="E658" s="10"/>
    </row>
    <row r="659" ht="13.5" customHeight="1" spans="1:5">
      <c r="A659" s="21"/>
      <c r="E659" s="10"/>
    </row>
    <row r="660" ht="13.5" customHeight="1" spans="1:5">
      <c r="A660" s="21"/>
      <c r="E660" s="10"/>
    </row>
    <row r="661" ht="13.5" customHeight="1" spans="1:5">
      <c r="A661" s="21"/>
      <c r="E661" s="10"/>
    </row>
    <row r="662" ht="13.5" customHeight="1" spans="1:5">
      <c r="A662" s="21"/>
      <c r="E662" s="10"/>
    </row>
    <row r="663" ht="13.5" customHeight="1" spans="1:5">
      <c r="A663" s="21"/>
      <c r="E663" s="10"/>
    </row>
    <row r="664" ht="13.5" customHeight="1" spans="1:5">
      <c r="A664" s="21"/>
      <c r="E664" s="10"/>
    </row>
    <row r="665" ht="13.5" customHeight="1" spans="1:5">
      <c r="A665" s="21"/>
      <c r="E665" s="10"/>
    </row>
    <row r="666" ht="13.5" customHeight="1" spans="1:5">
      <c r="A666" s="21"/>
      <c r="E666" s="10"/>
    </row>
    <row r="667" ht="13.5" customHeight="1" spans="1:5">
      <c r="A667" s="21"/>
      <c r="E667" s="10"/>
    </row>
    <row r="668" ht="13.5" customHeight="1" spans="1:5">
      <c r="A668" s="21"/>
      <c r="E668" s="10"/>
    </row>
    <row r="669" ht="13.5" customHeight="1" spans="1:5">
      <c r="A669" s="21"/>
      <c r="E669" s="10"/>
    </row>
    <row r="670" ht="13.5" customHeight="1" spans="1:5">
      <c r="A670" s="21"/>
      <c r="E670" s="10"/>
    </row>
    <row r="671" ht="13.5" customHeight="1" spans="1:5">
      <c r="A671" s="21"/>
      <c r="E671" s="10"/>
    </row>
    <row r="672" ht="13.5" customHeight="1" spans="1:5">
      <c r="A672" s="21"/>
      <c r="E672" s="10"/>
    </row>
    <row r="673" ht="13.5" customHeight="1" spans="1:5">
      <c r="A673" s="21"/>
      <c r="E673" s="10"/>
    </row>
    <row r="674" ht="13.5" customHeight="1" spans="1:5">
      <c r="A674" s="21"/>
      <c r="E674" s="10"/>
    </row>
    <row r="675" ht="13.5" customHeight="1" spans="1:5">
      <c r="A675" s="21"/>
      <c r="E675" s="10"/>
    </row>
    <row r="676" ht="13.5" customHeight="1" spans="1:5">
      <c r="A676" s="21"/>
      <c r="E676" s="10"/>
    </row>
    <row r="677" ht="13.5" customHeight="1" spans="1:5">
      <c r="A677" s="21"/>
      <c r="E677" s="10"/>
    </row>
    <row r="678" ht="13.5" customHeight="1" spans="1:5">
      <c r="A678" s="21"/>
      <c r="E678" s="10"/>
    </row>
    <row r="679" ht="13.5" customHeight="1" spans="1:5">
      <c r="A679" s="21"/>
      <c r="E679" s="10"/>
    </row>
    <row r="680" ht="13.5" customHeight="1" spans="1:5">
      <c r="A680" s="21"/>
      <c r="E680" s="10"/>
    </row>
    <row r="681" ht="13.5" customHeight="1" spans="1:5">
      <c r="A681" s="21"/>
      <c r="E681" s="10"/>
    </row>
    <row r="682" ht="13.5" customHeight="1" spans="1:5">
      <c r="A682" s="21"/>
      <c r="E682" s="10"/>
    </row>
    <row r="683" ht="13.5" customHeight="1" spans="1:5">
      <c r="A683" s="21"/>
      <c r="E683" s="10"/>
    </row>
    <row r="684" ht="13.5" customHeight="1" spans="1:5">
      <c r="A684" s="21"/>
      <c r="E684" s="10"/>
    </row>
    <row r="685" ht="13.5" customHeight="1" spans="1:5">
      <c r="A685" s="21"/>
      <c r="E685" s="10"/>
    </row>
    <row r="686" ht="13.5" customHeight="1" spans="1:5">
      <c r="A686" s="21"/>
      <c r="E686" s="10"/>
    </row>
    <row r="687" ht="13.5" customHeight="1" spans="1:5">
      <c r="A687" s="21"/>
      <c r="E687" s="10"/>
    </row>
    <row r="688" ht="13.5" customHeight="1" spans="1:5">
      <c r="A688" s="21"/>
      <c r="E688" s="10"/>
    </row>
    <row r="689" ht="13.5" customHeight="1" spans="1:5">
      <c r="A689" s="21"/>
      <c r="E689" s="10"/>
    </row>
    <row r="690" ht="13.5" customHeight="1" spans="1:5">
      <c r="A690" s="21"/>
      <c r="E690" s="10"/>
    </row>
    <row r="691" ht="13.5" customHeight="1" spans="1:5">
      <c r="A691" s="21"/>
      <c r="E691" s="10"/>
    </row>
    <row r="692" ht="13.5" customHeight="1" spans="1:5">
      <c r="A692" s="21"/>
      <c r="E692" s="10"/>
    </row>
    <row r="693" ht="13.5" customHeight="1" spans="1:5">
      <c r="A693" s="21"/>
      <c r="E693" s="10"/>
    </row>
    <row r="694" ht="13.5" customHeight="1" spans="1:5">
      <c r="A694" s="21"/>
      <c r="E694" s="10"/>
    </row>
    <row r="695" ht="13.5" customHeight="1" spans="1:5">
      <c r="A695" s="21"/>
      <c r="E695" s="10"/>
    </row>
    <row r="696" ht="13.5" customHeight="1" spans="1:5">
      <c r="A696" s="21"/>
      <c r="E696" s="10"/>
    </row>
    <row r="697" ht="13.5" customHeight="1" spans="1:5">
      <c r="A697" s="21"/>
      <c r="E697" s="10"/>
    </row>
    <row r="698" ht="13.5" customHeight="1" spans="1:5">
      <c r="A698" s="21"/>
      <c r="E698" s="10"/>
    </row>
    <row r="699" ht="13.5" customHeight="1" spans="1:5">
      <c r="A699" s="21"/>
      <c r="E699" s="10"/>
    </row>
    <row r="700" ht="13.5" customHeight="1" spans="1:5">
      <c r="A700" s="21"/>
      <c r="E700" s="10"/>
    </row>
    <row r="701" ht="13.5" customHeight="1" spans="1:5">
      <c r="A701" s="21"/>
      <c r="E701" s="10"/>
    </row>
    <row r="702" ht="13.5" customHeight="1" spans="1:5">
      <c r="A702" s="21"/>
      <c r="E702" s="10"/>
    </row>
    <row r="703" ht="13.5" customHeight="1" spans="1:5">
      <c r="A703" s="21"/>
      <c r="E703" s="10"/>
    </row>
    <row r="704" ht="13.5" customHeight="1" spans="1:5">
      <c r="A704" s="21"/>
      <c r="E704" s="10"/>
    </row>
    <row r="705" ht="13.5" customHeight="1" spans="1:5">
      <c r="A705" s="21"/>
      <c r="E705" s="10"/>
    </row>
    <row r="706" ht="13.5" customHeight="1" spans="1:5">
      <c r="A706" s="21"/>
      <c r="E706" s="10"/>
    </row>
    <row r="707" ht="13.5" customHeight="1" spans="1:5">
      <c r="A707" s="21"/>
      <c r="E707" s="10"/>
    </row>
    <row r="708" ht="13.5" customHeight="1" spans="1:5">
      <c r="A708" s="21"/>
      <c r="E708" s="10"/>
    </row>
    <row r="709" ht="13.5" customHeight="1" spans="1:5">
      <c r="A709" s="21"/>
      <c r="E709" s="10"/>
    </row>
    <row r="710" ht="13.5" customHeight="1" spans="1:5">
      <c r="A710" s="21"/>
      <c r="E710" s="10"/>
    </row>
    <row r="711" ht="13.5" customHeight="1" spans="1:5">
      <c r="A711" s="21"/>
      <c r="E711" s="10"/>
    </row>
    <row r="712" ht="13.5" customHeight="1" spans="1:5">
      <c r="A712" s="21"/>
      <c r="E712" s="10"/>
    </row>
    <row r="713" ht="13.5" customHeight="1" spans="1:5">
      <c r="A713" s="21"/>
      <c r="E713" s="10"/>
    </row>
    <row r="714" ht="13.5" customHeight="1" spans="1:5">
      <c r="A714" s="21"/>
      <c r="E714" s="10"/>
    </row>
    <row r="715" ht="13.5" customHeight="1" spans="1:5">
      <c r="A715" s="21"/>
      <c r="E715" s="10"/>
    </row>
    <row r="716" ht="13.5" customHeight="1" spans="1:5">
      <c r="A716" s="21"/>
      <c r="E716" s="10"/>
    </row>
    <row r="717" ht="13.5" customHeight="1" spans="1:5">
      <c r="A717" s="21"/>
      <c r="E717" s="10"/>
    </row>
    <row r="718" ht="13.5" customHeight="1" spans="1:5">
      <c r="A718" s="21"/>
      <c r="E718" s="10"/>
    </row>
    <row r="719" ht="13.5" customHeight="1" spans="1:5">
      <c r="A719" s="21"/>
      <c r="E719" s="10"/>
    </row>
    <row r="720" ht="13.5" customHeight="1" spans="1:5">
      <c r="A720" s="21"/>
      <c r="E720" s="10"/>
    </row>
    <row r="721" ht="13.5" customHeight="1" spans="1:5">
      <c r="A721" s="21"/>
      <c r="E721" s="10"/>
    </row>
    <row r="722" ht="13.5" customHeight="1" spans="1:5">
      <c r="A722" s="21"/>
      <c r="E722" s="10"/>
    </row>
    <row r="723" ht="13.5" customHeight="1" spans="1:5">
      <c r="A723" s="21"/>
      <c r="E723" s="10"/>
    </row>
    <row r="724" ht="13.5" customHeight="1" spans="1:5">
      <c r="A724" s="21"/>
      <c r="E724" s="10"/>
    </row>
    <row r="725" ht="13.5" customHeight="1" spans="1:5">
      <c r="A725" s="21"/>
      <c r="E725" s="10"/>
    </row>
    <row r="726" ht="13.5" customHeight="1" spans="1:5">
      <c r="A726" s="21"/>
      <c r="E726" s="10"/>
    </row>
    <row r="727" ht="13.5" customHeight="1" spans="1:5">
      <c r="A727" s="21"/>
      <c r="E727" s="10"/>
    </row>
    <row r="728" ht="13.5" customHeight="1" spans="1:5">
      <c r="A728" s="21"/>
      <c r="E728" s="10"/>
    </row>
    <row r="729" ht="13.5" customHeight="1" spans="1:5">
      <c r="A729" s="21"/>
      <c r="E729" s="10"/>
    </row>
    <row r="730" ht="13.5" customHeight="1" spans="1:5">
      <c r="A730" s="21"/>
      <c r="E730" s="10"/>
    </row>
    <row r="731" ht="13.5" customHeight="1" spans="1:5">
      <c r="A731" s="21"/>
      <c r="E731" s="10"/>
    </row>
    <row r="732" ht="13.5" customHeight="1" spans="1:5">
      <c r="A732" s="21"/>
      <c r="E732" s="10"/>
    </row>
    <row r="733" ht="13.5" customHeight="1" spans="1:5">
      <c r="A733" s="21"/>
      <c r="E733" s="10"/>
    </row>
    <row r="734" ht="13.5" customHeight="1" spans="1:5">
      <c r="A734" s="21"/>
      <c r="E734" s="10"/>
    </row>
    <row r="735" ht="13.5" customHeight="1" spans="1:5">
      <c r="A735" s="21"/>
      <c r="E735" s="10"/>
    </row>
    <row r="736" ht="13.5" customHeight="1" spans="1:5">
      <c r="A736" s="21"/>
      <c r="E736" s="10"/>
    </row>
    <row r="737" ht="13.5" customHeight="1" spans="1:5">
      <c r="A737" s="21"/>
      <c r="E737" s="10"/>
    </row>
    <row r="738" ht="13.5" customHeight="1" spans="1:5">
      <c r="A738" s="21"/>
      <c r="E738" s="10"/>
    </row>
    <row r="739" ht="13.5" customHeight="1" spans="1:5">
      <c r="A739" s="21"/>
      <c r="E739" s="10"/>
    </row>
    <row r="740" ht="13.5" customHeight="1" spans="1:5">
      <c r="A740" s="21"/>
      <c r="E740" s="10"/>
    </row>
    <row r="741" ht="13.5" customHeight="1" spans="1:5">
      <c r="A741" s="21"/>
      <c r="E741" s="10"/>
    </row>
    <row r="742" ht="13.5" customHeight="1" spans="1:5">
      <c r="A742" s="21"/>
      <c r="E742" s="10"/>
    </row>
    <row r="743" ht="13.5" customHeight="1" spans="1:5">
      <c r="A743" s="21"/>
      <c r="E743" s="10"/>
    </row>
    <row r="744" ht="13.5" customHeight="1" spans="1:5">
      <c r="A744" s="21"/>
      <c r="E744" s="10"/>
    </row>
    <row r="745" ht="13.5" customHeight="1" spans="1:5">
      <c r="A745" s="21"/>
      <c r="E745" s="10"/>
    </row>
    <row r="746" ht="13.5" customHeight="1" spans="1:5">
      <c r="A746" s="21"/>
      <c r="E746" s="10"/>
    </row>
    <row r="747" ht="13.5" customHeight="1" spans="1:5">
      <c r="A747" s="21"/>
      <c r="E747" s="10"/>
    </row>
    <row r="748" ht="13.5" customHeight="1" spans="1:5">
      <c r="A748" s="21"/>
      <c r="E748" s="10"/>
    </row>
    <row r="749" ht="13.5" customHeight="1" spans="1:5">
      <c r="A749" s="21"/>
      <c r="E749" s="10"/>
    </row>
    <row r="750" ht="13.5" customHeight="1" spans="1:5">
      <c r="A750" s="21"/>
      <c r="E750" s="10"/>
    </row>
    <row r="751" ht="13.5" customHeight="1" spans="1:5">
      <c r="A751" s="21"/>
      <c r="E751" s="10"/>
    </row>
    <row r="752" ht="13.5" customHeight="1" spans="1:5">
      <c r="A752" s="21"/>
      <c r="E752" s="10"/>
    </row>
    <row r="753" ht="13.5" customHeight="1" spans="1:5">
      <c r="A753" s="21"/>
      <c r="E753" s="10"/>
    </row>
    <row r="754" ht="13.5" customHeight="1" spans="1:5">
      <c r="A754" s="21"/>
      <c r="E754" s="10"/>
    </row>
    <row r="755" ht="13.5" customHeight="1" spans="1:5">
      <c r="A755" s="21"/>
      <c r="E755" s="10"/>
    </row>
    <row r="756" ht="13.5" customHeight="1" spans="1:5">
      <c r="A756" s="21"/>
      <c r="E756" s="10"/>
    </row>
    <row r="757" ht="13.5" customHeight="1" spans="1:5">
      <c r="A757" s="21"/>
      <c r="E757" s="10"/>
    </row>
    <row r="758" ht="13.5" customHeight="1" spans="1:5">
      <c r="A758" s="21"/>
      <c r="E758" s="10"/>
    </row>
    <row r="759" ht="13.5" customHeight="1" spans="1:5">
      <c r="A759" s="21"/>
      <c r="E759" s="10"/>
    </row>
    <row r="760" ht="13.5" customHeight="1" spans="1:5">
      <c r="A760" s="21"/>
      <c r="E760" s="10"/>
    </row>
    <row r="761" ht="13.5" customHeight="1" spans="1:5">
      <c r="A761" s="21"/>
      <c r="E761" s="10"/>
    </row>
    <row r="762" ht="13.5" customHeight="1" spans="1:5">
      <c r="A762" s="21"/>
      <c r="E762" s="10"/>
    </row>
    <row r="763" ht="13.5" customHeight="1" spans="1:5">
      <c r="A763" s="21"/>
      <c r="E763" s="10"/>
    </row>
    <row r="764" ht="13.5" customHeight="1" spans="1:5">
      <c r="A764" s="21"/>
      <c r="E764" s="10"/>
    </row>
    <row r="765" ht="13.5" customHeight="1" spans="1:5">
      <c r="A765" s="21"/>
      <c r="E765" s="10"/>
    </row>
    <row r="766" ht="13.5" customHeight="1" spans="1:5">
      <c r="A766" s="21"/>
      <c r="E766" s="10"/>
    </row>
    <row r="767" ht="13.5" customHeight="1" spans="1:5">
      <c r="A767" s="21"/>
      <c r="E767" s="10"/>
    </row>
    <row r="768" ht="13.5" customHeight="1" spans="1:5">
      <c r="A768" s="21"/>
      <c r="E768" s="10"/>
    </row>
    <row r="769" ht="13.5" customHeight="1" spans="1:5">
      <c r="A769" s="21"/>
      <c r="E769" s="10"/>
    </row>
    <row r="770" ht="13.5" customHeight="1" spans="1:5">
      <c r="A770" s="21"/>
      <c r="E770" s="10"/>
    </row>
    <row r="771" ht="13.5" customHeight="1" spans="1:5">
      <c r="A771" s="21"/>
      <c r="E771" s="10"/>
    </row>
    <row r="772" ht="13.5" customHeight="1" spans="1:5">
      <c r="A772" s="21"/>
      <c r="E772" s="10"/>
    </row>
    <row r="773" ht="13.5" customHeight="1" spans="1:5">
      <c r="A773" s="21"/>
      <c r="E773" s="10"/>
    </row>
    <row r="774" ht="13.5" customHeight="1" spans="1:5">
      <c r="A774" s="21"/>
      <c r="E774" s="10"/>
    </row>
    <row r="775" ht="13.5" customHeight="1" spans="1:5">
      <c r="A775" s="21"/>
      <c r="E775" s="10"/>
    </row>
    <row r="776" ht="13.5" customHeight="1" spans="1:5">
      <c r="A776" s="21"/>
      <c r="E776" s="10"/>
    </row>
    <row r="777" ht="13.5" customHeight="1" spans="1:5">
      <c r="A777" s="21"/>
      <c r="E777" s="10"/>
    </row>
    <row r="778" ht="13.5" customHeight="1" spans="1:5">
      <c r="A778" s="21"/>
      <c r="E778" s="10"/>
    </row>
    <row r="779" ht="13.5" customHeight="1" spans="1:5">
      <c r="A779" s="21"/>
      <c r="E779" s="10"/>
    </row>
    <row r="780" ht="13.5" customHeight="1" spans="1:5">
      <c r="A780" s="21"/>
      <c r="E780" s="10"/>
    </row>
    <row r="781" ht="13.5" customHeight="1" spans="1:5">
      <c r="A781" s="21"/>
      <c r="E781" s="10"/>
    </row>
    <row r="782" ht="13.5" customHeight="1" spans="1:5">
      <c r="A782" s="21"/>
      <c r="E782" s="10"/>
    </row>
    <row r="783" ht="13.5" customHeight="1" spans="1:5">
      <c r="A783" s="21"/>
      <c r="E783" s="10"/>
    </row>
    <row r="784" ht="13.5" customHeight="1" spans="1:5">
      <c r="A784" s="21"/>
      <c r="E784" s="10"/>
    </row>
    <row r="785" ht="13.5" customHeight="1" spans="1:5">
      <c r="A785" s="21"/>
      <c r="E785" s="10"/>
    </row>
    <row r="786" ht="13.5" customHeight="1" spans="1:5">
      <c r="A786" s="21"/>
      <c r="E786" s="10"/>
    </row>
    <row r="787" ht="13.5" customHeight="1" spans="1:5">
      <c r="A787" s="21"/>
      <c r="E787" s="10"/>
    </row>
    <row r="788" ht="13.5" customHeight="1" spans="1:5">
      <c r="A788" s="21"/>
      <c r="E788" s="10"/>
    </row>
    <row r="789" ht="13.5" customHeight="1" spans="1:5">
      <c r="A789" s="21"/>
      <c r="E789" s="10"/>
    </row>
    <row r="790" ht="13.5" customHeight="1" spans="1:5">
      <c r="A790" s="21"/>
      <c r="E790" s="10"/>
    </row>
    <row r="791" ht="13.5" customHeight="1" spans="1:5">
      <c r="A791" s="21"/>
      <c r="E791" s="10"/>
    </row>
    <row r="792" ht="13.5" customHeight="1" spans="1:5">
      <c r="A792" s="21"/>
      <c r="E792" s="10"/>
    </row>
    <row r="793" ht="13.5" customHeight="1" spans="1:5">
      <c r="A793" s="21"/>
      <c r="E793" s="10"/>
    </row>
    <row r="794" ht="13.5" customHeight="1" spans="1:5">
      <c r="A794" s="21"/>
      <c r="E794" s="10"/>
    </row>
    <row r="795" ht="13.5" customHeight="1" spans="1:5">
      <c r="A795" s="21"/>
      <c r="E795" s="10"/>
    </row>
    <row r="796" ht="13.5" customHeight="1" spans="1:5">
      <c r="A796" s="21"/>
      <c r="E796" s="10"/>
    </row>
    <row r="797" ht="13.5" customHeight="1" spans="1:5">
      <c r="A797" s="21"/>
      <c r="E797" s="10"/>
    </row>
    <row r="798" ht="13.5" customHeight="1" spans="1:5">
      <c r="A798" s="21"/>
      <c r="E798" s="10"/>
    </row>
    <row r="799" ht="13.5" customHeight="1" spans="1:5">
      <c r="A799" s="21"/>
      <c r="E799" s="10"/>
    </row>
    <row r="800" ht="13.5" customHeight="1" spans="1:5">
      <c r="A800" s="21"/>
      <c r="E800" s="10"/>
    </row>
    <row r="801" ht="13.5" customHeight="1" spans="1:5">
      <c r="A801" s="21"/>
      <c r="E801" s="10"/>
    </row>
    <row r="802" ht="13.5" customHeight="1" spans="1:5">
      <c r="A802" s="21"/>
      <c r="E802" s="10"/>
    </row>
    <row r="803" ht="13.5" customHeight="1" spans="1:5">
      <c r="A803" s="21"/>
      <c r="E803" s="10"/>
    </row>
    <row r="804" ht="13.5" customHeight="1" spans="1:5">
      <c r="A804" s="21"/>
      <c r="E804" s="10"/>
    </row>
    <row r="805" ht="13.5" customHeight="1" spans="1:5">
      <c r="A805" s="21"/>
      <c r="E805" s="10"/>
    </row>
    <row r="806" ht="13.5" customHeight="1" spans="1:5">
      <c r="A806" s="21"/>
      <c r="E806" s="10"/>
    </row>
    <row r="807" ht="13.5" customHeight="1" spans="1:5">
      <c r="A807" s="21"/>
      <c r="E807" s="10"/>
    </row>
    <row r="808" ht="13.5" customHeight="1" spans="1:5">
      <c r="A808" s="21"/>
      <c r="E808" s="10"/>
    </row>
    <row r="809" ht="13.5" customHeight="1" spans="1:5">
      <c r="A809" s="21"/>
      <c r="E809" s="10"/>
    </row>
    <row r="810" ht="13.5" customHeight="1" spans="1:5">
      <c r="A810" s="21"/>
      <c r="E810" s="10"/>
    </row>
    <row r="811" ht="13.5" customHeight="1" spans="1:5">
      <c r="A811" s="21"/>
      <c r="E811" s="10"/>
    </row>
    <row r="812" ht="13.5" customHeight="1" spans="1:5">
      <c r="A812" s="21"/>
      <c r="E812" s="10"/>
    </row>
    <row r="813" ht="13.5" customHeight="1" spans="1:5">
      <c r="A813" s="21"/>
      <c r="E813" s="10"/>
    </row>
    <row r="814" ht="13.5" customHeight="1" spans="1:5">
      <c r="A814" s="21"/>
      <c r="E814" s="10"/>
    </row>
    <row r="815" ht="13.5" customHeight="1" spans="1:5">
      <c r="A815" s="21"/>
      <c r="E815" s="10"/>
    </row>
    <row r="816" ht="13.5" customHeight="1" spans="1:5">
      <c r="A816" s="21"/>
      <c r="E816" s="10"/>
    </row>
    <row r="817" ht="13.5" customHeight="1" spans="1:5">
      <c r="A817" s="21"/>
      <c r="E817" s="10"/>
    </row>
    <row r="818" ht="13.5" customHeight="1" spans="1:5">
      <c r="A818" s="21"/>
      <c r="E818" s="10"/>
    </row>
    <row r="819" ht="13.5" customHeight="1" spans="1:5">
      <c r="A819" s="21"/>
      <c r="E819" s="10"/>
    </row>
    <row r="820" ht="13.5" customHeight="1" spans="1:5">
      <c r="A820" s="21"/>
      <c r="E820" s="10"/>
    </row>
    <row r="821" ht="13.5" customHeight="1" spans="1:5">
      <c r="A821" s="21"/>
      <c r="E821" s="10"/>
    </row>
    <row r="822" ht="13.5" customHeight="1" spans="1:5">
      <c r="A822" s="21"/>
      <c r="E822" s="10"/>
    </row>
    <row r="823" ht="13.5" customHeight="1" spans="1:5">
      <c r="A823" s="21"/>
      <c r="E823" s="10"/>
    </row>
    <row r="824" ht="13.5" customHeight="1" spans="1:5">
      <c r="A824" s="21"/>
      <c r="E824" s="10"/>
    </row>
    <row r="825" ht="13.5" customHeight="1" spans="1:5">
      <c r="A825" s="21"/>
      <c r="E825" s="10"/>
    </row>
    <row r="826" ht="13.5" customHeight="1" spans="1:5">
      <c r="A826" s="21"/>
      <c r="E826" s="10"/>
    </row>
    <row r="827" ht="13.5" customHeight="1" spans="1:5">
      <c r="A827" s="21"/>
      <c r="E827" s="10"/>
    </row>
    <row r="828" ht="13.5" customHeight="1" spans="1:5">
      <c r="A828" s="21"/>
      <c r="E828" s="10"/>
    </row>
    <row r="829" ht="13.5" customHeight="1" spans="1:5">
      <c r="A829" s="21"/>
      <c r="E829" s="10"/>
    </row>
    <row r="830" ht="13.5" customHeight="1" spans="1:5">
      <c r="A830" s="21"/>
      <c r="E830" s="10"/>
    </row>
    <row r="831" ht="13.5" customHeight="1" spans="1:5">
      <c r="A831" s="21"/>
      <c r="E831" s="10"/>
    </row>
    <row r="832" ht="13.5" customHeight="1" spans="1:5">
      <c r="A832" s="21"/>
      <c r="E832" s="10"/>
    </row>
    <row r="833" ht="13.5" customHeight="1" spans="1:5">
      <c r="A833" s="21"/>
      <c r="E833" s="10"/>
    </row>
    <row r="834" ht="13.5" customHeight="1" spans="1:5">
      <c r="A834" s="21"/>
      <c r="E834" s="10"/>
    </row>
    <row r="835" ht="13.5" customHeight="1" spans="1:5">
      <c r="A835" s="21"/>
      <c r="E835" s="10"/>
    </row>
    <row r="836" ht="13.5" customHeight="1" spans="1:5">
      <c r="A836" s="21"/>
      <c r="E836" s="10"/>
    </row>
    <row r="837" ht="13.5" customHeight="1" spans="1:5">
      <c r="A837" s="21"/>
      <c r="E837" s="10"/>
    </row>
    <row r="838" ht="13.5" customHeight="1" spans="1:5">
      <c r="A838" s="21"/>
      <c r="E838" s="10"/>
    </row>
    <row r="839" ht="13.5" customHeight="1" spans="1:5">
      <c r="A839" s="21"/>
      <c r="E839" s="10"/>
    </row>
    <row r="840" ht="13.5" customHeight="1" spans="1:5">
      <c r="A840" s="21"/>
      <c r="E840" s="10"/>
    </row>
    <row r="841" ht="13.5" customHeight="1" spans="1:5">
      <c r="A841" s="21"/>
      <c r="E841" s="10"/>
    </row>
    <row r="842" ht="13.5" customHeight="1" spans="1:5">
      <c r="A842" s="21"/>
      <c r="E842" s="10"/>
    </row>
    <row r="843" ht="13.5" customHeight="1" spans="1:5">
      <c r="A843" s="21"/>
      <c r="E843" s="10"/>
    </row>
    <row r="844" ht="13.5" customHeight="1" spans="1:5">
      <c r="A844" s="21"/>
      <c r="E844" s="10"/>
    </row>
    <row r="845" ht="13.5" customHeight="1" spans="1:5">
      <c r="A845" s="21"/>
      <c r="E845" s="10"/>
    </row>
    <row r="846" ht="13.5" customHeight="1" spans="1:5">
      <c r="A846" s="21"/>
      <c r="E846" s="10"/>
    </row>
    <row r="847" ht="13.5" customHeight="1" spans="1:5">
      <c r="A847" s="21"/>
      <c r="E847" s="10"/>
    </row>
    <row r="848" ht="13.5" customHeight="1" spans="1:5">
      <c r="A848" s="21"/>
      <c r="E848" s="10"/>
    </row>
    <row r="849" ht="13.5" customHeight="1" spans="1:5">
      <c r="A849" s="21"/>
      <c r="E849" s="10"/>
    </row>
    <row r="850" ht="13.5" customHeight="1" spans="1:5">
      <c r="A850" s="21"/>
      <c r="E850" s="10"/>
    </row>
    <row r="851" ht="13.5" customHeight="1" spans="1:5">
      <c r="A851" s="21"/>
      <c r="E851" s="10"/>
    </row>
    <row r="852" ht="13.5" customHeight="1" spans="1:5">
      <c r="A852" s="21"/>
      <c r="E852" s="10"/>
    </row>
    <row r="853" ht="13.5" customHeight="1" spans="1:5">
      <c r="A853" s="21"/>
      <c r="E853" s="10"/>
    </row>
    <row r="854" ht="13.5" customHeight="1" spans="1:5">
      <c r="A854" s="21"/>
      <c r="E854" s="10"/>
    </row>
    <row r="855" ht="13.5" customHeight="1" spans="1:5">
      <c r="A855" s="21"/>
      <c r="E855" s="10"/>
    </row>
    <row r="856" ht="13.5" customHeight="1" spans="1:5">
      <c r="A856" s="21"/>
      <c r="E856" s="10"/>
    </row>
    <row r="857" ht="13.5" customHeight="1" spans="1:5">
      <c r="A857" s="21"/>
      <c r="E857" s="10"/>
    </row>
    <row r="858" ht="13.5" customHeight="1" spans="1:5">
      <c r="A858" s="21"/>
      <c r="E858" s="10"/>
    </row>
    <row r="859" ht="13.5" customHeight="1" spans="1:5">
      <c r="A859" s="21"/>
      <c r="E859" s="10"/>
    </row>
    <row r="860" ht="13.5" customHeight="1" spans="1:5">
      <c r="A860" s="21"/>
      <c r="E860" s="10"/>
    </row>
    <row r="861" ht="13.5" customHeight="1" spans="1:5">
      <c r="A861" s="21"/>
      <c r="E861" s="10"/>
    </row>
    <row r="862" ht="13.5" customHeight="1" spans="1:5">
      <c r="A862" s="21"/>
      <c r="E862" s="10"/>
    </row>
    <row r="863" ht="13.5" customHeight="1" spans="1:5">
      <c r="A863" s="21"/>
      <c r="E863" s="10"/>
    </row>
    <row r="864" ht="13.5" customHeight="1" spans="1:5">
      <c r="A864" s="21"/>
      <c r="E864" s="10"/>
    </row>
    <row r="865" ht="13.5" customHeight="1" spans="1:5">
      <c r="A865" s="21"/>
      <c r="E865" s="10"/>
    </row>
    <row r="866" ht="13.5" customHeight="1" spans="1:5">
      <c r="A866" s="21"/>
      <c r="E866" s="10"/>
    </row>
    <row r="867" ht="13.5" customHeight="1" spans="1:5">
      <c r="A867" s="21"/>
      <c r="E867" s="10"/>
    </row>
    <row r="868" ht="13.5" customHeight="1" spans="1:5">
      <c r="A868" s="21"/>
      <c r="E868" s="10"/>
    </row>
    <row r="869" ht="13.5" customHeight="1" spans="1:5">
      <c r="A869" s="21"/>
      <c r="E869" s="10"/>
    </row>
    <row r="870" ht="13.5" customHeight="1" spans="1:5">
      <c r="A870" s="21"/>
      <c r="E870" s="10"/>
    </row>
    <row r="871" ht="13.5" customHeight="1" spans="1:5">
      <c r="A871" s="21"/>
      <c r="E871" s="10"/>
    </row>
    <row r="872" ht="13.5" customHeight="1" spans="1:5">
      <c r="A872" s="21"/>
      <c r="E872" s="10"/>
    </row>
    <row r="873" ht="13.5" customHeight="1" spans="1:5">
      <c r="A873" s="21"/>
      <c r="E873" s="10"/>
    </row>
    <row r="874" ht="13.5" customHeight="1" spans="1:5">
      <c r="A874" s="21"/>
      <c r="E874" s="10"/>
    </row>
    <row r="875" ht="13.5" customHeight="1" spans="1:5">
      <c r="A875" s="21"/>
      <c r="E875" s="10"/>
    </row>
    <row r="876" ht="13.5" customHeight="1" spans="1:5">
      <c r="A876" s="21"/>
      <c r="E876" s="10"/>
    </row>
    <row r="877" ht="13.5" customHeight="1" spans="1:5">
      <c r="A877" s="21"/>
      <c r="E877" s="10"/>
    </row>
    <row r="878" ht="13.5" customHeight="1" spans="1:5">
      <c r="A878" s="21"/>
      <c r="E878" s="10"/>
    </row>
    <row r="879" ht="13.5" customHeight="1" spans="1:5">
      <c r="A879" s="21"/>
      <c r="E879" s="10"/>
    </row>
    <row r="880" ht="13.5" customHeight="1" spans="1:5">
      <c r="A880" s="21"/>
      <c r="E880" s="10"/>
    </row>
    <row r="881" ht="13.5" customHeight="1" spans="1:5">
      <c r="A881" s="21"/>
      <c r="E881" s="10"/>
    </row>
    <row r="882" ht="13.5" customHeight="1" spans="1:5">
      <c r="A882" s="21"/>
      <c r="E882" s="10"/>
    </row>
    <row r="883" ht="13.5" customHeight="1" spans="1:5">
      <c r="A883" s="21"/>
      <c r="E883" s="10"/>
    </row>
    <row r="884" ht="13.5" customHeight="1" spans="1:5">
      <c r="A884" s="21"/>
      <c r="E884" s="10"/>
    </row>
    <row r="885" ht="13.5" customHeight="1" spans="1:5">
      <c r="A885" s="21"/>
      <c r="E885" s="10"/>
    </row>
    <row r="886" ht="13.5" customHeight="1" spans="1:5">
      <c r="A886" s="21"/>
      <c r="E886" s="10"/>
    </row>
    <row r="887" ht="13.5" customHeight="1" spans="1:5">
      <c r="A887" s="21"/>
      <c r="E887" s="10"/>
    </row>
    <row r="888" ht="13.5" customHeight="1" spans="1:5">
      <c r="A888" s="21"/>
      <c r="E888" s="10"/>
    </row>
    <row r="889" ht="13.5" customHeight="1" spans="1:5">
      <c r="A889" s="21"/>
      <c r="E889" s="10"/>
    </row>
    <row r="890" ht="13.5" customHeight="1" spans="1:5">
      <c r="A890" s="21"/>
      <c r="E890" s="10"/>
    </row>
    <row r="891" ht="13.5" customHeight="1" spans="1:5">
      <c r="A891" s="21"/>
      <c r="E891" s="10"/>
    </row>
    <row r="892" ht="13.5" customHeight="1" spans="1:5">
      <c r="A892" s="21"/>
      <c r="E892" s="10"/>
    </row>
    <row r="893" ht="13.5" customHeight="1" spans="1:5">
      <c r="A893" s="21"/>
      <c r="E893" s="10"/>
    </row>
    <row r="894" ht="13.5" customHeight="1" spans="1:5">
      <c r="A894" s="21"/>
      <c r="E894" s="10"/>
    </row>
    <row r="895" ht="13.5" customHeight="1" spans="1:5">
      <c r="A895" s="21"/>
      <c r="E895" s="10"/>
    </row>
    <row r="896" ht="13.5" customHeight="1" spans="1:5">
      <c r="A896" s="21"/>
      <c r="E896" s="10"/>
    </row>
    <row r="897" ht="13.5" customHeight="1" spans="1:5">
      <c r="A897" s="21"/>
      <c r="E897" s="10"/>
    </row>
    <row r="898" ht="13.5" customHeight="1" spans="1:5">
      <c r="A898" s="21"/>
      <c r="E898" s="10"/>
    </row>
    <row r="899" ht="13.5" customHeight="1" spans="1:5">
      <c r="A899" s="21"/>
      <c r="E899" s="10"/>
    </row>
    <row r="900" ht="13.5" customHeight="1" spans="1:5">
      <c r="A900" s="21"/>
      <c r="E900" s="10"/>
    </row>
    <row r="901" ht="13.5" customHeight="1" spans="1:5">
      <c r="A901" s="21"/>
      <c r="E901" s="10"/>
    </row>
    <row r="902" ht="13.5" customHeight="1" spans="1:5">
      <c r="A902" s="21"/>
      <c r="E902" s="10"/>
    </row>
    <row r="903" ht="13.5" customHeight="1" spans="1:5">
      <c r="A903" s="21"/>
      <c r="E903" s="10"/>
    </row>
    <row r="904" ht="13.5" customHeight="1" spans="1:5">
      <c r="A904" s="21"/>
      <c r="E904" s="10"/>
    </row>
    <row r="905" ht="13.5" customHeight="1" spans="1:5">
      <c r="A905" s="21"/>
      <c r="E905" s="10"/>
    </row>
    <row r="906" ht="13.5" customHeight="1" spans="1:5">
      <c r="A906" s="21"/>
      <c r="E906" s="10"/>
    </row>
    <row r="907" ht="13.5" customHeight="1" spans="1:5">
      <c r="A907" s="21"/>
      <c r="E907" s="10"/>
    </row>
    <row r="908" ht="13.5" customHeight="1" spans="1:5">
      <c r="A908" s="21"/>
      <c r="E908" s="10"/>
    </row>
    <row r="909" ht="13.5" customHeight="1" spans="1:5">
      <c r="A909" s="21"/>
      <c r="E909" s="10"/>
    </row>
    <row r="910" ht="13.5" customHeight="1" spans="1:5">
      <c r="A910" s="21"/>
      <c r="E910" s="10"/>
    </row>
    <row r="911" ht="13.5" customHeight="1" spans="1:5">
      <c r="A911" s="21"/>
      <c r="E911" s="10"/>
    </row>
    <row r="912" ht="13.5" customHeight="1" spans="1:5">
      <c r="A912" s="21"/>
      <c r="E912" s="10"/>
    </row>
    <row r="913" ht="13.5" customHeight="1" spans="1:5">
      <c r="A913" s="21"/>
      <c r="E913" s="10"/>
    </row>
    <row r="914" ht="13.5" customHeight="1" spans="1:5">
      <c r="A914" s="21"/>
      <c r="E914" s="10"/>
    </row>
    <row r="915" ht="13.5" customHeight="1" spans="1:5">
      <c r="A915" s="21"/>
      <c r="E915" s="10"/>
    </row>
    <row r="916" ht="13.5" customHeight="1" spans="1:5">
      <c r="A916" s="21"/>
      <c r="E916" s="10"/>
    </row>
    <row r="917" ht="13.5" customHeight="1" spans="1:5">
      <c r="A917" s="21"/>
      <c r="E917" s="10"/>
    </row>
    <row r="918" ht="13.5" customHeight="1" spans="1:5">
      <c r="A918" s="21"/>
      <c r="E918" s="10"/>
    </row>
    <row r="919" ht="13.5" customHeight="1" spans="1:5">
      <c r="A919" s="21"/>
      <c r="E919" s="10"/>
    </row>
    <row r="920" ht="13.5" customHeight="1" spans="1:5">
      <c r="A920" s="21"/>
      <c r="E920" s="10"/>
    </row>
    <row r="921" ht="13.5" customHeight="1" spans="1:5">
      <c r="A921" s="21"/>
      <c r="E921" s="10"/>
    </row>
    <row r="922" ht="13.5" customHeight="1" spans="1:5">
      <c r="A922" s="21"/>
      <c r="E922" s="10"/>
    </row>
    <row r="923" ht="13.5" customHeight="1" spans="1:5">
      <c r="A923" s="21"/>
      <c r="E923" s="10"/>
    </row>
    <row r="924" ht="13.5" customHeight="1" spans="1:5">
      <c r="A924" s="21"/>
      <c r="E924" s="10"/>
    </row>
    <row r="925" ht="13.5" customHeight="1" spans="1:5">
      <c r="A925" s="21"/>
      <c r="E925" s="10"/>
    </row>
    <row r="926" ht="13.5" customHeight="1" spans="1:5">
      <c r="A926" s="21"/>
      <c r="E926" s="10"/>
    </row>
    <row r="927" ht="13.5" customHeight="1" spans="1:5">
      <c r="A927" s="21"/>
      <c r="E927" s="10"/>
    </row>
    <row r="928" ht="13.5" customHeight="1" spans="1:5">
      <c r="A928" s="21"/>
      <c r="E928" s="10"/>
    </row>
    <row r="929" ht="13.5" customHeight="1" spans="1:5">
      <c r="A929" s="21"/>
      <c r="E929" s="10"/>
    </row>
    <row r="930" ht="13.5" customHeight="1" spans="1:5">
      <c r="A930" s="21"/>
      <c r="E930" s="10"/>
    </row>
    <row r="931" ht="13.5" customHeight="1" spans="1:5">
      <c r="A931" s="21"/>
      <c r="E931" s="10"/>
    </row>
    <row r="932" ht="13.5" customHeight="1" spans="1:5">
      <c r="A932" s="21"/>
      <c r="E932" s="10"/>
    </row>
    <row r="933" ht="13.5" customHeight="1" spans="1:5">
      <c r="A933" s="21"/>
      <c r="E933" s="10"/>
    </row>
    <row r="934" ht="13.5" customHeight="1" spans="1:5">
      <c r="A934" s="21"/>
      <c r="E934" s="10"/>
    </row>
    <row r="935" ht="13.5" customHeight="1" spans="1:5">
      <c r="A935" s="21"/>
      <c r="E935" s="10"/>
    </row>
    <row r="936" ht="13.5" customHeight="1" spans="1:5">
      <c r="A936" s="21"/>
      <c r="E936" s="10"/>
    </row>
    <row r="937" ht="13.5" customHeight="1" spans="1:5">
      <c r="A937" s="21"/>
      <c r="E937" s="10"/>
    </row>
    <row r="938" ht="13.5" customHeight="1" spans="1:5">
      <c r="A938" s="21"/>
      <c r="E938" s="10"/>
    </row>
    <row r="939" ht="13.5" customHeight="1" spans="1:5">
      <c r="A939" s="21"/>
      <c r="E939" s="10"/>
    </row>
    <row r="940" ht="13.5" customHeight="1" spans="1:5">
      <c r="A940" s="21"/>
      <c r="E940" s="10"/>
    </row>
    <row r="941" ht="13.5" customHeight="1" spans="1:5">
      <c r="A941" s="21"/>
      <c r="E941" s="10"/>
    </row>
    <row r="942" ht="13.5" customHeight="1" spans="1:5">
      <c r="A942" s="21"/>
      <c r="E942" s="10"/>
    </row>
    <row r="943" ht="13.5" customHeight="1" spans="1:5">
      <c r="A943" s="21"/>
      <c r="E943" s="10"/>
    </row>
    <row r="944" ht="13.5" customHeight="1" spans="1:5">
      <c r="A944" s="21"/>
      <c r="E944" s="10"/>
    </row>
    <row r="945" ht="13.5" customHeight="1" spans="1:5">
      <c r="A945" s="21"/>
      <c r="E945" s="10"/>
    </row>
    <row r="946" ht="13.5" customHeight="1" spans="1:5">
      <c r="A946" s="21"/>
      <c r="E946" s="10"/>
    </row>
    <row r="947" ht="13.5" customHeight="1" spans="1:5">
      <c r="A947" s="21"/>
      <c r="E947" s="10"/>
    </row>
    <row r="948" ht="13.5" customHeight="1" spans="1:5">
      <c r="A948" s="21"/>
      <c r="E948" s="10"/>
    </row>
    <row r="949" ht="13.5" customHeight="1" spans="1:5">
      <c r="A949" s="21"/>
      <c r="E949" s="10"/>
    </row>
    <row r="950" ht="13.5" customHeight="1" spans="1:5">
      <c r="A950" s="21"/>
      <c r="E950" s="10"/>
    </row>
    <row r="951" ht="13.5" customHeight="1" spans="1:5">
      <c r="A951" s="21"/>
      <c r="E951" s="10"/>
    </row>
    <row r="952" ht="13.5" customHeight="1" spans="1:5">
      <c r="A952" s="21"/>
      <c r="E952" s="10"/>
    </row>
    <row r="953" ht="13.5" customHeight="1" spans="1:5">
      <c r="A953" s="21"/>
      <c r="E953" s="10"/>
    </row>
    <row r="954" ht="13.5" customHeight="1" spans="1:5">
      <c r="A954" s="21"/>
      <c r="E954" s="10"/>
    </row>
    <row r="955" ht="13.5" customHeight="1" spans="1:5">
      <c r="A955" s="21"/>
      <c r="E955" s="10"/>
    </row>
    <row r="956" ht="13.5" customHeight="1" spans="1:5">
      <c r="A956" s="21"/>
      <c r="E956" s="10"/>
    </row>
    <row r="957" ht="13.5" customHeight="1" spans="1:5">
      <c r="A957" s="21"/>
      <c r="E957" s="10"/>
    </row>
    <row r="958" ht="13.5" customHeight="1" spans="1:5">
      <c r="A958" s="21"/>
      <c r="E958" s="10"/>
    </row>
    <row r="959" ht="13.5" customHeight="1" spans="1:5">
      <c r="A959" s="21"/>
      <c r="E959" s="10"/>
    </row>
    <row r="960" ht="13.5" customHeight="1" spans="1:5">
      <c r="A960" s="21"/>
      <c r="E960" s="10"/>
    </row>
    <row r="961" ht="13.5" customHeight="1" spans="1:5">
      <c r="A961" s="21"/>
      <c r="E961" s="10"/>
    </row>
    <row r="962" ht="13.5" customHeight="1" spans="1:5">
      <c r="A962" s="21"/>
      <c r="E962" s="10"/>
    </row>
    <row r="963" ht="13.5" customHeight="1" spans="1:5">
      <c r="A963" s="21"/>
      <c r="E963" s="10"/>
    </row>
    <row r="964" ht="13.5" customHeight="1" spans="1:5">
      <c r="A964" s="21"/>
      <c r="E964" s="10"/>
    </row>
    <row r="965" ht="13.5" customHeight="1" spans="1:5">
      <c r="A965" s="21"/>
      <c r="E965" s="10"/>
    </row>
    <row r="966" ht="13.5" customHeight="1" spans="1:5">
      <c r="A966" s="21"/>
      <c r="E966" s="10"/>
    </row>
    <row r="967" ht="13.5" customHeight="1" spans="1:5">
      <c r="A967" s="21"/>
      <c r="E967" s="10"/>
    </row>
    <row r="968" ht="13.5" customHeight="1" spans="1:5">
      <c r="A968" s="21"/>
      <c r="E968" s="10"/>
    </row>
    <row r="969" ht="13.5" customHeight="1" spans="1:5">
      <c r="A969" s="21"/>
      <c r="E969" s="10"/>
    </row>
    <row r="970" ht="13.5" customHeight="1" spans="1:5">
      <c r="A970" s="21"/>
      <c r="E970" s="10"/>
    </row>
    <row r="971" ht="13.5" customHeight="1" spans="1:5">
      <c r="A971" s="21"/>
      <c r="E971" s="10"/>
    </row>
    <row r="972" ht="13.5" customHeight="1" spans="1:5">
      <c r="A972" s="21"/>
      <c r="E972" s="10"/>
    </row>
    <row r="973" ht="13.5" customHeight="1" spans="1:5">
      <c r="A973" s="21"/>
      <c r="E973" s="10"/>
    </row>
    <row r="974" ht="13.5" customHeight="1" spans="1:5">
      <c r="A974" s="21"/>
      <c r="E974" s="10"/>
    </row>
    <row r="975" ht="13.5" customHeight="1" spans="1:5">
      <c r="A975" s="21"/>
      <c r="E975" s="10"/>
    </row>
    <row r="976" ht="13.5" customHeight="1" spans="1:5">
      <c r="A976" s="21"/>
      <c r="E976" s="10"/>
    </row>
    <row r="977" ht="13.5" customHeight="1" spans="1:5">
      <c r="A977" s="21"/>
      <c r="E977" s="10"/>
    </row>
    <row r="978" ht="13.5" customHeight="1" spans="1:5">
      <c r="A978" s="21"/>
      <c r="E978" s="10"/>
    </row>
    <row r="979" ht="13.5" customHeight="1" spans="1:5">
      <c r="A979" s="21"/>
      <c r="E979" s="10"/>
    </row>
    <row r="980" ht="13.5" customHeight="1" spans="1:5">
      <c r="A980" s="21"/>
      <c r="E980" s="10"/>
    </row>
    <row r="981" ht="13.5" customHeight="1" spans="1:5">
      <c r="A981" s="21"/>
      <c r="E981" s="10"/>
    </row>
    <row r="982" ht="13.5" customHeight="1" spans="1:5">
      <c r="A982" s="21"/>
      <c r="E982" s="10"/>
    </row>
    <row r="983" ht="13.5" customHeight="1" spans="1:5">
      <c r="A983" s="21"/>
      <c r="E983" s="10"/>
    </row>
    <row r="984" ht="13.5" customHeight="1" spans="1:5">
      <c r="A984" s="21"/>
      <c r="E984" s="10"/>
    </row>
    <row r="985" ht="13.5" customHeight="1" spans="1:5">
      <c r="A985" s="21"/>
      <c r="E985" s="10"/>
    </row>
    <row r="986" ht="13.5" customHeight="1" spans="1:5">
      <c r="A986" s="21"/>
      <c r="E986" s="10"/>
    </row>
    <row r="987" ht="13.5" customHeight="1" spans="1:5">
      <c r="A987" s="21"/>
      <c r="E987" s="10"/>
    </row>
    <row r="988" ht="13.5" customHeight="1" spans="1:5">
      <c r="A988" s="21"/>
      <c r="E988" s="10"/>
    </row>
    <row r="989" ht="13.5" customHeight="1" spans="1:5">
      <c r="A989" s="21"/>
      <c r="E989" s="10"/>
    </row>
    <row r="990" ht="13.5" customHeight="1" spans="1:5">
      <c r="A990" s="21"/>
      <c r="E990" s="10"/>
    </row>
    <row r="991" ht="13.5" customHeight="1" spans="1:5">
      <c r="A991" s="21"/>
      <c r="E991" s="10"/>
    </row>
    <row r="992" ht="13.5" customHeight="1" spans="1:5">
      <c r="A992" s="21"/>
      <c r="E992" s="10"/>
    </row>
    <row r="993" ht="13.5" customHeight="1" spans="1:5">
      <c r="A993" s="21"/>
      <c r="E993" s="10"/>
    </row>
    <row r="994" ht="13.5" customHeight="1" spans="1:5">
      <c r="A994" s="21"/>
      <c r="E994" s="10"/>
    </row>
    <row r="995" ht="13.5" customHeight="1" spans="1:5">
      <c r="A995" s="21"/>
      <c r="E995" s="10"/>
    </row>
    <row r="996" ht="13.5" customHeight="1" spans="1:5">
      <c r="A996" s="21"/>
      <c r="E996" s="10"/>
    </row>
    <row r="997" ht="13.5" customHeight="1" spans="1:5">
      <c r="A997" s="21"/>
      <c r="E997" s="10"/>
    </row>
    <row r="998" ht="13.5" customHeight="1" spans="1:5">
      <c r="A998" s="21"/>
      <c r="E998" s="10"/>
    </row>
    <row r="999" ht="13.5" customHeight="1" spans="1:5">
      <c r="A999" s="21"/>
      <c r="E999" s="10"/>
    </row>
    <row r="1000" ht="13.5" customHeight="1" spans="1:5">
      <c r="A1000" s="21"/>
      <c r="E1000" s="10"/>
    </row>
  </sheetData>
  <pageMargins left="0.7" right="0.7" top="0.75" bottom="0.75" header="0" footer="0"/>
  <pageSetup paperSize="1" orientation="landscape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00"/>
  <sheetViews>
    <sheetView workbookViewId="0">
      <selection activeCell="A1" sqref="A1"/>
    </sheetView>
  </sheetViews>
  <sheetFormatPr defaultColWidth="14.4285714285714" defaultRowHeight="15" customHeight="1" outlineLevelCol="7"/>
  <cols>
    <col min="1" max="1" width="11.2857142857143" customWidth="1"/>
    <col min="2" max="2" width="16.2857142857143" customWidth="1"/>
    <col min="3" max="3" width="36.4285714285714" customWidth="1"/>
    <col min="4" max="4" width="11.2857142857143" customWidth="1"/>
    <col min="5" max="5" width="10.2857142857143" customWidth="1"/>
    <col min="6" max="6" width="9.14285714285714" customWidth="1"/>
    <col min="7" max="7" width="13.2857142857143" customWidth="1"/>
    <col min="8" max="26" width="9.14285714285714" customWidth="1"/>
  </cols>
  <sheetData>
    <row r="1" ht="13.5" customHeight="1" spans="1:5">
      <c r="A1" s="21" t="s">
        <v>0</v>
      </c>
      <c r="B1" s="3" t="s">
        <v>1</v>
      </c>
      <c r="C1" s="3" t="s">
        <v>2</v>
      </c>
      <c r="D1" s="4" t="s">
        <v>3</v>
      </c>
      <c r="E1" s="10" t="s">
        <v>863</v>
      </c>
    </row>
    <row r="2" ht="13.5" customHeight="1" spans="1:5">
      <c r="A2" s="2">
        <v>42795</v>
      </c>
      <c r="B2" s="3" t="s">
        <v>44</v>
      </c>
      <c r="C2" s="3" t="s">
        <v>239</v>
      </c>
      <c r="D2" s="4">
        <v>800</v>
      </c>
      <c r="E2" s="10"/>
    </row>
    <row r="3" ht="13.5" customHeight="1" spans="1:5">
      <c r="A3" s="2">
        <v>42795</v>
      </c>
      <c r="B3" s="3" t="s">
        <v>44</v>
      </c>
      <c r="C3" s="3" t="s">
        <v>669</v>
      </c>
      <c r="D3" s="4">
        <v>60</v>
      </c>
      <c r="E3" s="10"/>
    </row>
    <row r="4" ht="13.5" customHeight="1" spans="1:5">
      <c r="A4" s="2">
        <v>42804</v>
      </c>
      <c r="B4" s="3" t="s">
        <v>44</v>
      </c>
      <c r="C4" s="3" t="s">
        <v>103</v>
      </c>
      <c r="D4" s="4">
        <v>28.85</v>
      </c>
      <c r="E4" s="10"/>
    </row>
    <row r="5" ht="13.5" customHeight="1" spans="1:5">
      <c r="A5" s="2">
        <v>42798</v>
      </c>
      <c r="B5" s="3" t="s">
        <v>44</v>
      </c>
      <c r="C5" s="3" t="s">
        <v>551</v>
      </c>
      <c r="D5" s="4">
        <v>770.4</v>
      </c>
      <c r="E5" s="10"/>
    </row>
    <row r="6" ht="13.5" customHeight="1" spans="1:5">
      <c r="A6" s="2">
        <v>42806</v>
      </c>
      <c r="B6" s="3" t="s">
        <v>44</v>
      </c>
      <c r="C6" s="3" t="s">
        <v>887</v>
      </c>
      <c r="D6" s="4">
        <v>280</v>
      </c>
      <c r="E6" s="10"/>
    </row>
    <row r="7" ht="13.5" customHeight="1" spans="1:5">
      <c r="A7" s="2">
        <v>42818</v>
      </c>
      <c r="B7" s="3" t="s">
        <v>44</v>
      </c>
      <c r="C7" s="3" t="s">
        <v>524</v>
      </c>
      <c r="D7" s="4">
        <v>32.23</v>
      </c>
      <c r="E7" s="10"/>
    </row>
    <row r="8" ht="13.5" customHeight="1" spans="1:7">
      <c r="A8" s="2">
        <v>42795</v>
      </c>
      <c r="B8" s="3" t="s">
        <v>11</v>
      </c>
      <c r="C8" s="3" t="s">
        <v>777</v>
      </c>
      <c r="D8" s="4">
        <v>180</v>
      </c>
      <c r="E8" s="10"/>
      <c r="G8" s="3" t="s">
        <v>286</v>
      </c>
    </row>
    <row r="9" ht="13.5" customHeight="1" spans="1:8">
      <c r="A9" s="2">
        <v>42801</v>
      </c>
      <c r="B9" s="3" t="s">
        <v>11</v>
      </c>
      <c r="C9" s="3" t="s">
        <v>215</v>
      </c>
      <c r="D9" s="4">
        <v>24</v>
      </c>
      <c r="E9" s="10"/>
      <c r="G9" s="3" t="s">
        <v>44</v>
      </c>
      <c r="H9" s="4">
        <f>SUM(D2:D7)</f>
        <v>1971.48</v>
      </c>
    </row>
    <row r="10" ht="13.5" customHeight="1" spans="1:8">
      <c r="A10" s="2">
        <v>42805</v>
      </c>
      <c r="B10" s="3" t="s">
        <v>11</v>
      </c>
      <c r="C10" s="3" t="s">
        <v>581</v>
      </c>
      <c r="D10" s="4">
        <v>15</v>
      </c>
      <c r="E10" s="10"/>
      <c r="G10" s="3" t="s">
        <v>294</v>
      </c>
      <c r="H10" s="4">
        <f>SUM(0)</f>
        <v>0</v>
      </c>
    </row>
    <row r="11" ht="13.5" customHeight="1" spans="1:8">
      <c r="A11" s="2">
        <v>42804</v>
      </c>
      <c r="B11" s="3" t="s">
        <v>11</v>
      </c>
      <c r="C11" s="3" t="s">
        <v>704</v>
      </c>
      <c r="D11" s="4">
        <v>24</v>
      </c>
      <c r="E11" s="10"/>
      <c r="G11" s="3" t="s">
        <v>11</v>
      </c>
      <c r="H11" s="4">
        <f>SUM(D8:D15)</f>
        <v>320.7</v>
      </c>
    </row>
    <row r="12" ht="13.5" customHeight="1" spans="1:8">
      <c r="A12" s="2">
        <v>42810</v>
      </c>
      <c r="B12" s="3" t="s">
        <v>11</v>
      </c>
      <c r="C12" s="3" t="s">
        <v>824</v>
      </c>
      <c r="D12" s="4">
        <v>20</v>
      </c>
      <c r="E12" s="10"/>
      <c r="G12" s="3" t="s">
        <v>68</v>
      </c>
      <c r="H12" s="4">
        <f>SUM(D16:D26)</f>
        <v>632.44</v>
      </c>
    </row>
    <row r="13" ht="13.5" customHeight="1" spans="1:8">
      <c r="A13" s="2">
        <v>42819</v>
      </c>
      <c r="B13" s="3" t="s">
        <v>11</v>
      </c>
      <c r="C13" s="3" t="s">
        <v>888</v>
      </c>
      <c r="D13" s="4">
        <v>10</v>
      </c>
      <c r="E13" s="10"/>
      <c r="G13" s="3" t="s">
        <v>197</v>
      </c>
      <c r="H13" s="4">
        <f>SUM(D27:D35)</f>
        <v>393.14</v>
      </c>
    </row>
    <row r="14" ht="13.5" customHeight="1" spans="1:8">
      <c r="A14" s="2">
        <v>42823</v>
      </c>
      <c r="B14" s="3" t="s">
        <v>11</v>
      </c>
      <c r="C14" s="3" t="s">
        <v>780</v>
      </c>
      <c r="D14" s="4">
        <v>29</v>
      </c>
      <c r="E14" s="10"/>
      <c r="G14" s="3" t="s">
        <v>125</v>
      </c>
      <c r="H14" s="4">
        <f>SUM(D36:D38)</f>
        <v>715.5</v>
      </c>
    </row>
    <row r="15" ht="13.5" customHeight="1" spans="1:8">
      <c r="A15" s="2">
        <v>42818</v>
      </c>
      <c r="B15" s="3" t="s">
        <v>11</v>
      </c>
      <c r="C15" s="3" t="s">
        <v>780</v>
      </c>
      <c r="D15" s="4">
        <v>18.7</v>
      </c>
      <c r="E15" s="10"/>
      <c r="G15" s="3" t="s">
        <v>644</v>
      </c>
      <c r="H15" s="4">
        <f>D39+D40</f>
        <v>1050</v>
      </c>
    </row>
    <row r="16" ht="13.5" customHeight="1" spans="1:8">
      <c r="A16" s="2">
        <v>42800</v>
      </c>
      <c r="B16" s="3" t="s">
        <v>68</v>
      </c>
      <c r="C16" s="3" t="s">
        <v>218</v>
      </c>
      <c r="D16" s="4">
        <v>51.5</v>
      </c>
      <c r="E16" s="10"/>
      <c r="G16" s="3" t="s">
        <v>646</v>
      </c>
      <c r="H16" s="4">
        <f>SUM(D41)</f>
        <v>450</v>
      </c>
    </row>
    <row r="17" ht="13.5" customHeight="1" spans="1:8">
      <c r="A17" s="2">
        <v>42799</v>
      </c>
      <c r="B17" s="3" t="s">
        <v>68</v>
      </c>
      <c r="C17" s="3" t="s">
        <v>122</v>
      </c>
      <c r="D17" s="4">
        <v>12.8</v>
      </c>
      <c r="E17" s="10"/>
      <c r="G17" s="3" t="s">
        <v>163</v>
      </c>
      <c r="H17" s="4">
        <f>SUM(0)</f>
        <v>0</v>
      </c>
    </row>
    <row r="18" ht="13.5" customHeight="1" spans="1:8">
      <c r="A18" s="2">
        <v>42800</v>
      </c>
      <c r="B18" s="3" t="s">
        <v>68</v>
      </c>
      <c r="C18" s="3" t="s">
        <v>804</v>
      </c>
      <c r="D18" s="4">
        <v>14</v>
      </c>
      <c r="E18" s="10"/>
      <c r="G18" s="3" t="s">
        <v>134</v>
      </c>
      <c r="H18" s="4">
        <f>SUM(D42:D43)</f>
        <v>69.05</v>
      </c>
    </row>
    <row r="19" ht="13.5" customHeight="1" spans="1:8">
      <c r="A19" s="2">
        <v>42798</v>
      </c>
      <c r="B19" s="3" t="s">
        <v>68</v>
      </c>
      <c r="C19" s="3" t="s">
        <v>20</v>
      </c>
      <c r="D19" s="4">
        <v>11.55</v>
      </c>
      <c r="E19" s="10"/>
      <c r="G19" s="3" t="s">
        <v>34</v>
      </c>
      <c r="H19" s="4">
        <f>SUM(D44:D46)</f>
        <v>96.3</v>
      </c>
    </row>
    <row r="20" ht="13.5" customHeight="1" spans="1:8">
      <c r="A20" s="2">
        <v>42798</v>
      </c>
      <c r="B20" s="3" t="s">
        <v>68</v>
      </c>
      <c r="C20" s="3" t="s">
        <v>218</v>
      </c>
      <c r="D20" s="4">
        <v>17.45</v>
      </c>
      <c r="E20" s="10"/>
      <c r="G20" s="3" t="s">
        <v>36</v>
      </c>
      <c r="H20" s="4">
        <f>SUM(D47:D50)</f>
        <v>1107.8</v>
      </c>
    </row>
    <row r="21" ht="13.5" customHeight="1" spans="1:8">
      <c r="A21" s="2">
        <v>42798</v>
      </c>
      <c r="B21" s="3" t="s">
        <v>68</v>
      </c>
      <c r="C21" s="3" t="s">
        <v>20</v>
      </c>
      <c r="D21" s="4">
        <v>70.9</v>
      </c>
      <c r="E21" s="10"/>
      <c r="G21" s="3" t="s">
        <v>39</v>
      </c>
      <c r="H21" s="4">
        <f>SUM(D51:D59)</f>
        <v>414.66</v>
      </c>
    </row>
    <row r="22" ht="13.5" customHeight="1" spans="1:8">
      <c r="A22" s="2">
        <v>42805</v>
      </c>
      <c r="B22" s="3" t="s">
        <v>68</v>
      </c>
      <c r="C22" s="3" t="s">
        <v>20</v>
      </c>
      <c r="D22" s="4">
        <v>125.89</v>
      </c>
      <c r="E22" s="10"/>
      <c r="G22" s="3" t="s">
        <v>375</v>
      </c>
      <c r="H22" s="4">
        <f>SUM(D60:D63)</f>
        <v>338</v>
      </c>
    </row>
    <row r="23" ht="13.5" customHeight="1" spans="1:8">
      <c r="A23" s="2">
        <v>42819</v>
      </c>
      <c r="B23" s="3" t="s">
        <v>68</v>
      </c>
      <c r="C23" s="3" t="s">
        <v>20</v>
      </c>
      <c r="D23" s="4">
        <v>130.6</v>
      </c>
      <c r="E23" s="10"/>
      <c r="G23" s="3" t="s">
        <v>841</v>
      </c>
      <c r="H23" s="4">
        <f>D64+D65</f>
        <v>1523</v>
      </c>
    </row>
    <row r="24" ht="13.5" customHeight="1" spans="1:5">
      <c r="A24" s="2">
        <v>42808</v>
      </c>
      <c r="B24" s="3" t="s">
        <v>68</v>
      </c>
      <c r="C24" s="3" t="s">
        <v>122</v>
      </c>
      <c r="D24" s="4">
        <v>33.45</v>
      </c>
      <c r="E24" s="10"/>
    </row>
    <row r="25" ht="13.5" customHeight="1" spans="1:5">
      <c r="A25" s="2">
        <v>42812</v>
      </c>
      <c r="B25" s="3" t="s">
        <v>68</v>
      </c>
      <c r="C25" s="3" t="s">
        <v>20</v>
      </c>
      <c r="D25" s="4">
        <v>134.5</v>
      </c>
      <c r="E25" s="10"/>
    </row>
    <row r="26" ht="13.5" customHeight="1" spans="1:5">
      <c r="A26" s="2">
        <v>42800</v>
      </c>
      <c r="B26" s="3" t="s">
        <v>68</v>
      </c>
      <c r="C26" s="3" t="s">
        <v>20</v>
      </c>
      <c r="D26" s="4">
        <v>29.8</v>
      </c>
      <c r="E26" s="10"/>
    </row>
    <row r="27" ht="13.5" customHeight="1" spans="1:5">
      <c r="A27" s="2">
        <v>42800</v>
      </c>
      <c r="B27" s="3" t="s">
        <v>197</v>
      </c>
      <c r="C27" s="3" t="s">
        <v>869</v>
      </c>
      <c r="D27" s="4">
        <v>13</v>
      </c>
      <c r="E27" s="10"/>
    </row>
    <row r="28" ht="13.5" customHeight="1" spans="1:5">
      <c r="A28" s="2">
        <v>42800</v>
      </c>
      <c r="B28" s="3" t="s">
        <v>197</v>
      </c>
      <c r="C28" s="3" t="s">
        <v>869</v>
      </c>
      <c r="D28" s="4">
        <v>14.2</v>
      </c>
      <c r="E28" s="10"/>
    </row>
    <row r="29" ht="13.5" customHeight="1" spans="1:5">
      <c r="A29" s="2">
        <v>42803</v>
      </c>
      <c r="B29" s="3" t="s">
        <v>197</v>
      </c>
      <c r="C29" s="3" t="s">
        <v>869</v>
      </c>
      <c r="D29" s="4">
        <v>67.59</v>
      </c>
      <c r="E29" s="10"/>
    </row>
    <row r="30" ht="13.5" customHeight="1" spans="1:5">
      <c r="A30" s="2">
        <v>42804</v>
      </c>
      <c r="B30" s="3" t="s">
        <v>197</v>
      </c>
      <c r="C30" s="3" t="s">
        <v>889</v>
      </c>
      <c r="D30" s="4">
        <v>7.5</v>
      </c>
      <c r="E30" s="10"/>
    </row>
    <row r="31" ht="13.5" customHeight="1" spans="1:5">
      <c r="A31" s="2">
        <v>42803</v>
      </c>
      <c r="B31" s="3" t="s">
        <v>197</v>
      </c>
      <c r="C31" s="3" t="s">
        <v>745</v>
      </c>
      <c r="D31" s="4">
        <v>60</v>
      </c>
      <c r="E31" s="10"/>
    </row>
    <row r="32" ht="13.5" customHeight="1" spans="1:5">
      <c r="A32" s="2">
        <v>42819</v>
      </c>
      <c r="B32" s="3" t="s">
        <v>197</v>
      </c>
      <c r="C32" s="3" t="s">
        <v>394</v>
      </c>
      <c r="D32" s="4">
        <v>20.85</v>
      </c>
      <c r="E32" s="10"/>
    </row>
    <row r="33" ht="13.5" customHeight="1" spans="1:5">
      <c r="A33" s="2">
        <v>42820</v>
      </c>
      <c r="B33" s="3" t="s">
        <v>197</v>
      </c>
      <c r="C33" s="3" t="s">
        <v>745</v>
      </c>
      <c r="D33" s="4">
        <v>80</v>
      </c>
      <c r="E33" s="10"/>
    </row>
    <row r="34" ht="13.5" customHeight="1" spans="1:5">
      <c r="A34" s="2">
        <v>42820</v>
      </c>
      <c r="B34" s="3" t="s">
        <v>197</v>
      </c>
      <c r="C34" s="3" t="s">
        <v>730</v>
      </c>
      <c r="D34" s="4">
        <v>80</v>
      </c>
      <c r="E34" s="10"/>
    </row>
    <row r="35" ht="13.5" customHeight="1" spans="1:5">
      <c r="A35" s="2">
        <v>42825</v>
      </c>
      <c r="B35" s="3" t="s">
        <v>197</v>
      </c>
      <c r="C35" s="3" t="s">
        <v>890</v>
      </c>
      <c r="D35" s="4">
        <v>50</v>
      </c>
      <c r="E35" s="10"/>
    </row>
    <row r="36" ht="13.5" customHeight="1" spans="1:5">
      <c r="A36" s="2">
        <v>42795</v>
      </c>
      <c r="B36" s="3" t="s">
        <v>125</v>
      </c>
      <c r="C36" s="3" t="s">
        <v>640</v>
      </c>
      <c r="D36" s="4">
        <v>60</v>
      </c>
      <c r="E36" s="10"/>
    </row>
    <row r="37" ht="13.5" customHeight="1" spans="1:5">
      <c r="A37" s="2">
        <v>42795</v>
      </c>
      <c r="B37" s="3" t="s">
        <v>125</v>
      </c>
      <c r="C37" s="3" t="s">
        <v>641</v>
      </c>
      <c r="D37" s="4">
        <v>600</v>
      </c>
      <c r="E37" s="10"/>
    </row>
    <row r="38" ht="13.5" customHeight="1" spans="1:5">
      <c r="A38" s="2">
        <v>42795</v>
      </c>
      <c r="B38" s="3" t="s">
        <v>125</v>
      </c>
      <c r="C38" s="3" t="s">
        <v>509</v>
      </c>
      <c r="D38" s="4">
        <v>55.5</v>
      </c>
      <c r="E38" s="10"/>
    </row>
    <row r="39" ht="13.5" customHeight="1" spans="1:5">
      <c r="A39" s="2">
        <v>42795</v>
      </c>
      <c r="B39" s="3" t="s">
        <v>644</v>
      </c>
      <c r="C39" s="3" t="s">
        <v>645</v>
      </c>
      <c r="D39" s="4">
        <v>750</v>
      </c>
      <c r="E39" s="10"/>
    </row>
    <row r="40" ht="13.5" customHeight="1" spans="1:5">
      <c r="A40" s="2">
        <v>42795</v>
      </c>
      <c r="B40" s="3" t="s">
        <v>644</v>
      </c>
      <c r="C40" s="3" t="s">
        <v>684</v>
      </c>
      <c r="D40" s="4">
        <v>300</v>
      </c>
      <c r="E40" s="10"/>
    </row>
    <row r="41" ht="13.5" customHeight="1" spans="1:5">
      <c r="A41" s="2">
        <v>42795</v>
      </c>
      <c r="B41" s="3" t="s">
        <v>646</v>
      </c>
      <c r="C41" s="3" t="s">
        <v>647</v>
      </c>
      <c r="D41" s="4">
        <v>450</v>
      </c>
      <c r="E41" s="10"/>
    </row>
    <row r="42" ht="13.5" customHeight="1" spans="1:5">
      <c r="A42" s="2">
        <v>42804</v>
      </c>
      <c r="B42" s="3" t="s">
        <v>134</v>
      </c>
      <c r="C42" s="3" t="s">
        <v>25</v>
      </c>
      <c r="D42" s="4">
        <v>46.75</v>
      </c>
      <c r="E42" s="10"/>
    </row>
    <row r="43" ht="13.5" customHeight="1" spans="1:5">
      <c r="A43" s="2">
        <v>42804</v>
      </c>
      <c r="B43" s="3" t="s">
        <v>134</v>
      </c>
      <c r="C43" s="3" t="s">
        <v>207</v>
      </c>
      <c r="D43" s="4">
        <v>22.3</v>
      </c>
      <c r="E43" s="10"/>
    </row>
    <row r="44" ht="13.5" customHeight="1" spans="1:5">
      <c r="A44" s="2">
        <v>42807</v>
      </c>
      <c r="B44" s="3" t="s">
        <v>34</v>
      </c>
      <c r="C44" s="3" t="s">
        <v>81</v>
      </c>
      <c r="D44" s="4">
        <v>45.8</v>
      </c>
      <c r="E44" s="10"/>
    </row>
    <row r="45" ht="13.5" customHeight="1" spans="1:5">
      <c r="A45" s="2">
        <v>42825</v>
      </c>
      <c r="B45" s="3" t="s">
        <v>34</v>
      </c>
      <c r="C45" s="3" t="s">
        <v>81</v>
      </c>
      <c r="D45" s="4">
        <v>23.2</v>
      </c>
      <c r="E45" s="10"/>
    </row>
    <row r="46" ht="13.5" customHeight="1" spans="1:5">
      <c r="A46" s="2">
        <v>42809</v>
      </c>
      <c r="B46" s="3" t="s">
        <v>34</v>
      </c>
      <c r="C46" s="3" t="s">
        <v>891</v>
      </c>
      <c r="D46" s="4">
        <v>27.3</v>
      </c>
      <c r="E46" s="10"/>
    </row>
    <row r="47" ht="13.5" customHeight="1" spans="1:5">
      <c r="A47" s="2">
        <v>42795</v>
      </c>
      <c r="B47" s="3" t="s">
        <v>36</v>
      </c>
      <c r="C47" s="3" t="s">
        <v>37</v>
      </c>
      <c r="D47" s="4">
        <v>600</v>
      </c>
      <c r="E47" s="10"/>
    </row>
    <row r="48" ht="13.5" customHeight="1" spans="1:5">
      <c r="A48" s="2">
        <v>42795</v>
      </c>
      <c r="B48" s="3" t="s">
        <v>36</v>
      </c>
      <c r="C48" s="3" t="s">
        <v>38</v>
      </c>
      <c r="D48" s="4">
        <v>400</v>
      </c>
      <c r="E48" s="10"/>
    </row>
    <row r="49" ht="13.5" customHeight="1" spans="1:5">
      <c r="A49" s="2">
        <v>42805</v>
      </c>
      <c r="B49" s="3" t="s">
        <v>36</v>
      </c>
      <c r="C49" s="3" t="s">
        <v>392</v>
      </c>
      <c r="D49" s="4">
        <v>18</v>
      </c>
      <c r="E49" s="10"/>
    </row>
    <row r="50" ht="13.5" customHeight="1" spans="1:5">
      <c r="A50" s="2">
        <v>42812</v>
      </c>
      <c r="B50" s="3" t="s">
        <v>36</v>
      </c>
      <c r="C50" s="3" t="s">
        <v>892</v>
      </c>
      <c r="D50" s="4">
        <v>89.8</v>
      </c>
      <c r="E50" s="10"/>
    </row>
    <row r="51" ht="13.5" customHeight="1" spans="1:5">
      <c r="A51" s="2">
        <v>42795</v>
      </c>
      <c r="B51" s="3" t="s">
        <v>39</v>
      </c>
      <c r="C51" s="3" t="s">
        <v>42</v>
      </c>
      <c r="D51" s="4">
        <v>110</v>
      </c>
      <c r="E51" s="10"/>
    </row>
    <row r="52" ht="13.5" customHeight="1" spans="1:5">
      <c r="A52" s="2">
        <v>42805</v>
      </c>
      <c r="B52" s="3" t="s">
        <v>39</v>
      </c>
      <c r="C52" s="3" t="s">
        <v>83</v>
      </c>
      <c r="D52" s="4">
        <v>73.97</v>
      </c>
      <c r="E52" s="10"/>
    </row>
    <row r="53" ht="13.5" customHeight="1" spans="1:5">
      <c r="A53" s="2">
        <v>42810</v>
      </c>
      <c r="B53" s="3" t="s">
        <v>39</v>
      </c>
      <c r="C53" s="3" t="s">
        <v>893</v>
      </c>
      <c r="D53" s="4">
        <v>50</v>
      </c>
      <c r="E53" s="10"/>
    </row>
    <row r="54" ht="13.5" customHeight="1" spans="1:5">
      <c r="A54" s="2">
        <v>42816</v>
      </c>
      <c r="B54" s="3" t="s">
        <v>39</v>
      </c>
      <c r="C54" s="3" t="s">
        <v>362</v>
      </c>
      <c r="D54" s="4">
        <v>14.5</v>
      </c>
      <c r="E54" s="10"/>
    </row>
    <row r="55" ht="13.5" customHeight="1" spans="1:5">
      <c r="A55" s="2">
        <v>42818</v>
      </c>
      <c r="B55" s="3" t="s">
        <v>39</v>
      </c>
      <c r="C55" s="3" t="s">
        <v>83</v>
      </c>
      <c r="D55" s="4">
        <v>17.2</v>
      </c>
      <c r="E55" s="10"/>
    </row>
    <row r="56" ht="13.5" customHeight="1" spans="1:5">
      <c r="A56" s="2">
        <v>42820</v>
      </c>
      <c r="B56" s="3" t="s">
        <v>39</v>
      </c>
      <c r="C56" s="3" t="s">
        <v>83</v>
      </c>
      <c r="D56" s="4">
        <v>71.99</v>
      </c>
      <c r="E56" s="10"/>
    </row>
    <row r="57" ht="13.5" customHeight="1" spans="1:5">
      <c r="A57" s="2">
        <v>42820</v>
      </c>
      <c r="B57" s="3" t="s">
        <v>39</v>
      </c>
      <c r="C57" s="3" t="s">
        <v>361</v>
      </c>
      <c r="D57" s="4">
        <v>12</v>
      </c>
      <c r="E57" s="10"/>
    </row>
    <row r="58" ht="13.5" customHeight="1" spans="1:5">
      <c r="A58" s="2">
        <v>42813</v>
      </c>
      <c r="B58" s="3" t="s">
        <v>39</v>
      </c>
      <c r="C58" s="3" t="s">
        <v>362</v>
      </c>
      <c r="D58" s="4">
        <v>15</v>
      </c>
      <c r="E58" s="10"/>
    </row>
    <row r="59" ht="13.5" customHeight="1" spans="1:5">
      <c r="A59" s="2">
        <v>42815</v>
      </c>
      <c r="B59" s="3" t="s">
        <v>39</v>
      </c>
      <c r="C59" s="3" t="s">
        <v>893</v>
      </c>
      <c r="D59" s="4">
        <v>50</v>
      </c>
      <c r="E59" s="10"/>
    </row>
    <row r="60" ht="13.5" customHeight="1" spans="1:5">
      <c r="A60" s="2">
        <v>42795</v>
      </c>
      <c r="B60" s="3" t="s">
        <v>375</v>
      </c>
      <c r="C60" s="3" t="s">
        <v>547</v>
      </c>
      <c r="D60" s="4">
        <v>200</v>
      </c>
      <c r="E60" s="10"/>
    </row>
    <row r="61" ht="13.5" customHeight="1" spans="1:5">
      <c r="A61" s="2">
        <v>42795</v>
      </c>
      <c r="B61" s="3" t="s">
        <v>375</v>
      </c>
      <c r="C61" s="3" t="s">
        <v>548</v>
      </c>
      <c r="D61" s="4">
        <v>44</v>
      </c>
      <c r="E61" s="10"/>
    </row>
    <row r="62" ht="13.5" customHeight="1" spans="1:5">
      <c r="A62" s="2">
        <v>42795</v>
      </c>
      <c r="B62" s="3" t="s">
        <v>375</v>
      </c>
      <c r="C62" s="3" t="s">
        <v>549</v>
      </c>
      <c r="D62" s="4">
        <v>44</v>
      </c>
      <c r="E62" s="10"/>
    </row>
    <row r="63" ht="13.5" customHeight="1" spans="1:5">
      <c r="A63" s="2">
        <v>42795</v>
      </c>
      <c r="B63" s="3" t="s">
        <v>375</v>
      </c>
      <c r="C63" s="3" t="s">
        <v>550</v>
      </c>
      <c r="D63" s="4">
        <v>50</v>
      </c>
      <c r="E63" s="10"/>
    </row>
    <row r="64" ht="13.5" customHeight="1" spans="1:5">
      <c r="A64" s="2">
        <v>42808</v>
      </c>
      <c r="B64" s="3" t="s">
        <v>841</v>
      </c>
      <c r="C64" s="3" t="s">
        <v>894</v>
      </c>
      <c r="D64" s="4">
        <v>600</v>
      </c>
      <c r="E64" s="10"/>
    </row>
    <row r="65" ht="13.5" customHeight="1" spans="1:5">
      <c r="A65" s="2">
        <v>42796</v>
      </c>
      <c r="B65" s="3" t="s">
        <v>841</v>
      </c>
      <c r="C65" s="3" t="s">
        <v>895</v>
      </c>
      <c r="D65" s="4">
        <v>923</v>
      </c>
      <c r="E65" s="10"/>
    </row>
    <row r="66" ht="13.5" customHeight="1" spans="1:5">
      <c r="A66" s="2"/>
      <c r="D66" s="4"/>
      <c r="E66" s="10"/>
    </row>
    <row r="67" ht="13.5" customHeight="1" spans="1:5">
      <c r="A67" s="2"/>
      <c r="D67" s="4"/>
      <c r="E67" s="10"/>
    </row>
    <row r="68" ht="13.5" customHeight="1" spans="1:5">
      <c r="A68" s="2"/>
      <c r="D68" s="4"/>
      <c r="E68" s="10"/>
    </row>
    <row r="69" ht="13.5" customHeight="1" spans="1:5">
      <c r="A69" s="2"/>
      <c r="D69" s="4"/>
      <c r="E69" s="10"/>
    </row>
    <row r="70" ht="13.5" customHeight="1" spans="1:5">
      <c r="A70" s="2"/>
      <c r="D70" s="4"/>
      <c r="E70" s="10"/>
    </row>
    <row r="71" ht="13.5" customHeight="1" spans="1:5">
      <c r="A71" s="2"/>
      <c r="D71" s="4"/>
      <c r="E71" s="10"/>
    </row>
    <row r="72" ht="13.5" customHeight="1" spans="1:5">
      <c r="A72" s="2"/>
      <c r="D72" s="4"/>
      <c r="E72" s="10"/>
    </row>
    <row r="73" ht="13.5" customHeight="1" spans="1:5">
      <c r="A73" s="2"/>
      <c r="D73" s="4"/>
      <c r="E73" s="10"/>
    </row>
    <row r="74" ht="13.5" customHeight="1" spans="1:5">
      <c r="A74" s="2"/>
      <c r="D74" s="4"/>
      <c r="E74" s="10"/>
    </row>
    <row r="75" ht="13.5" customHeight="1" spans="1:5">
      <c r="A75" s="2"/>
      <c r="D75" s="4"/>
      <c r="E75" s="10"/>
    </row>
    <row r="76" ht="13.5" customHeight="1" spans="1:5">
      <c r="A76" s="2"/>
      <c r="D76" s="4"/>
      <c r="E76" s="10"/>
    </row>
    <row r="77" ht="13.5" customHeight="1" spans="1:5">
      <c r="A77" s="2"/>
      <c r="D77" s="4"/>
      <c r="E77" s="10"/>
    </row>
    <row r="78" ht="13.5" customHeight="1" spans="1:5">
      <c r="A78" s="2"/>
      <c r="D78" s="4"/>
      <c r="E78" s="10"/>
    </row>
    <row r="79" ht="13.5" customHeight="1" spans="1:5">
      <c r="A79" s="2"/>
      <c r="D79" s="4"/>
      <c r="E79" s="10"/>
    </row>
    <row r="80" ht="13.5" customHeight="1" spans="1:5">
      <c r="A80" s="2"/>
      <c r="D80" s="4"/>
      <c r="E80" s="10"/>
    </row>
    <row r="81" ht="13.5" customHeight="1" spans="1:5">
      <c r="A81" s="2"/>
      <c r="D81" s="4"/>
      <c r="E81" s="10"/>
    </row>
    <row r="82" ht="13.5" customHeight="1" spans="1:5">
      <c r="A82" s="2"/>
      <c r="D82" s="4"/>
      <c r="E82" s="10"/>
    </row>
    <row r="83" ht="13.5" customHeight="1" spans="1:5">
      <c r="A83" s="2"/>
      <c r="D83" s="4"/>
      <c r="E83" s="10"/>
    </row>
    <row r="84" ht="13.5" customHeight="1" spans="1:5">
      <c r="A84" s="2"/>
      <c r="D84" s="4"/>
      <c r="E84" s="10"/>
    </row>
    <row r="85" ht="13.5" customHeight="1" spans="1:5">
      <c r="A85" s="2"/>
      <c r="D85" s="4"/>
      <c r="E85" s="10"/>
    </row>
    <row r="86" ht="13.5" customHeight="1" spans="1:5">
      <c r="A86" s="2"/>
      <c r="D86" s="4"/>
      <c r="E86" s="10"/>
    </row>
    <row r="87" ht="13.5" customHeight="1" spans="1:5">
      <c r="A87" s="2"/>
      <c r="D87" s="4"/>
      <c r="E87" s="10"/>
    </row>
    <row r="88" ht="13.5" customHeight="1" spans="1:5">
      <c r="A88" s="21"/>
      <c r="D88" s="4">
        <f>SUM(D2:D86)</f>
        <v>9082.07</v>
      </c>
      <c r="E88" s="10"/>
    </row>
    <row r="89" ht="13.5" customHeight="1" spans="1:5">
      <c r="A89" s="21"/>
      <c r="E89" s="10"/>
    </row>
    <row r="90" ht="13.5" customHeight="1" spans="1:5">
      <c r="A90" s="21"/>
      <c r="E90" s="10"/>
    </row>
    <row r="91" ht="13.5" customHeight="1" spans="1:5">
      <c r="A91" s="21"/>
      <c r="E91" s="10"/>
    </row>
    <row r="92" ht="13.5" customHeight="1" spans="1:5">
      <c r="A92" s="21"/>
      <c r="E92" s="10"/>
    </row>
    <row r="93" ht="13.5" customHeight="1" spans="1:5">
      <c r="A93" s="21"/>
      <c r="E93" s="10"/>
    </row>
    <row r="94" ht="13.5" customHeight="1" spans="1:5">
      <c r="A94" s="21"/>
      <c r="E94" s="10"/>
    </row>
    <row r="95" ht="13.5" customHeight="1" spans="1:5">
      <c r="A95" s="21"/>
      <c r="E95" s="10"/>
    </row>
    <row r="96" ht="13.5" customHeight="1" spans="1:5">
      <c r="A96" s="21"/>
      <c r="E96" s="10"/>
    </row>
    <row r="97" ht="13.5" customHeight="1" spans="1:5">
      <c r="A97" s="21"/>
      <c r="E97" s="10"/>
    </row>
    <row r="98" ht="13.5" customHeight="1" spans="1:5">
      <c r="A98" s="21"/>
      <c r="E98" s="10"/>
    </row>
    <row r="99" ht="13.5" customHeight="1" spans="1:5">
      <c r="A99" s="21"/>
      <c r="E99" s="10"/>
    </row>
    <row r="100" ht="13.5" customHeight="1" spans="1:5">
      <c r="A100" s="21"/>
      <c r="E100" s="10"/>
    </row>
    <row r="101" ht="13.5" customHeight="1" spans="1:5">
      <c r="A101" s="21"/>
      <c r="E101" s="10"/>
    </row>
    <row r="102" ht="13.5" customHeight="1" spans="1:5">
      <c r="A102" s="21"/>
      <c r="E102" s="10"/>
    </row>
    <row r="103" ht="13.5" customHeight="1" spans="1:5">
      <c r="A103" s="21"/>
      <c r="E103" s="10"/>
    </row>
    <row r="104" ht="13.5" customHeight="1" spans="1:5">
      <c r="A104" s="21"/>
      <c r="E104" s="10"/>
    </row>
    <row r="105" ht="13.5" customHeight="1" spans="1:5">
      <c r="A105" s="21"/>
      <c r="E105" s="10"/>
    </row>
    <row r="106" ht="13.5" customHeight="1" spans="1:5">
      <c r="A106" s="21"/>
      <c r="E106" s="10"/>
    </row>
    <row r="107" ht="13.5" customHeight="1" spans="1:5">
      <c r="A107" s="21"/>
      <c r="E107" s="10"/>
    </row>
    <row r="108" ht="13.5" customHeight="1" spans="1:5">
      <c r="A108" s="21"/>
      <c r="E108" s="10"/>
    </row>
    <row r="109" ht="13.5" customHeight="1" spans="1:5">
      <c r="A109" s="21"/>
      <c r="E109" s="10"/>
    </row>
    <row r="110" ht="13.5" customHeight="1" spans="1:5">
      <c r="A110" s="21"/>
      <c r="E110" s="10"/>
    </row>
    <row r="111" ht="13.5" customHeight="1" spans="1:5">
      <c r="A111" s="21"/>
      <c r="E111" s="10"/>
    </row>
    <row r="112" ht="13.5" customHeight="1" spans="1:5">
      <c r="A112" s="21"/>
      <c r="E112" s="10"/>
    </row>
    <row r="113" ht="13.5" customHeight="1" spans="1:5">
      <c r="A113" s="21"/>
      <c r="E113" s="10"/>
    </row>
    <row r="114" ht="13.5" customHeight="1" spans="1:5">
      <c r="A114" s="21"/>
      <c r="E114" s="10"/>
    </row>
    <row r="115" ht="13.5" customHeight="1" spans="1:5">
      <c r="A115" s="21"/>
      <c r="E115" s="10"/>
    </row>
    <row r="116" ht="13.5" customHeight="1" spans="1:5">
      <c r="A116" s="21"/>
      <c r="E116" s="10"/>
    </row>
    <row r="117" ht="13.5" customHeight="1" spans="1:5">
      <c r="A117" s="21"/>
      <c r="E117" s="10"/>
    </row>
    <row r="118" ht="13.5" customHeight="1" spans="1:5">
      <c r="A118" s="21"/>
      <c r="E118" s="10"/>
    </row>
    <row r="119" ht="13.5" customHeight="1" spans="1:5">
      <c r="A119" s="21"/>
      <c r="E119" s="10"/>
    </row>
    <row r="120" ht="13.5" customHeight="1" spans="1:5">
      <c r="A120" s="21"/>
      <c r="E120" s="10"/>
    </row>
    <row r="121" ht="13.5" customHeight="1" spans="1:5">
      <c r="A121" s="21"/>
      <c r="E121" s="10"/>
    </row>
    <row r="122" ht="13.5" customHeight="1" spans="1:5">
      <c r="A122" s="21"/>
      <c r="E122" s="10"/>
    </row>
    <row r="123" ht="13.5" customHeight="1" spans="1:5">
      <c r="A123" s="21"/>
      <c r="E123" s="10"/>
    </row>
    <row r="124" ht="13.5" customHeight="1" spans="1:5">
      <c r="A124" s="21"/>
      <c r="E124" s="10"/>
    </row>
    <row r="125" ht="13.5" customHeight="1" spans="1:5">
      <c r="A125" s="21"/>
      <c r="E125" s="10"/>
    </row>
    <row r="126" ht="13.5" customHeight="1" spans="1:5">
      <c r="A126" s="21"/>
      <c r="E126" s="10"/>
    </row>
    <row r="127" ht="13.5" customHeight="1" spans="1:5">
      <c r="A127" s="21"/>
      <c r="E127" s="10"/>
    </row>
    <row r="128" ht="13.5" customHeight="1" spans="1:5">
      <c r="A128" s="21"/>
      <c r="E128" s="10"/>
    </row>
    <row r="129" ht="13.5" customHeight="1" spans="1:5">
      <c r="A129" s="21"/>
      <c r="E129" s="10"/>
    </row>
    <row r="130" ht="13.5" customHeight="1" spans="1:5">
      <c r="A130" s="21"/>
      <c r="E130" s="10"/>
    </row>
    <row r="131" ht="13.5" customHeight="1" spans="1:5">
      <c r="A131" s="21"/>
      <c r="E131" s="10"/>
    </row>
    <row r="132" ht="13.5" customHeight="1" spans="1:5">
      <c r="A132" s="21"/>
      <c r="E132" s="10"/>
    </row>
    <row r="133" ht="13.5" customHeight="1" spans="1:5">
      <c r="A133" s="21"/>
      <c r="E133" s="10"/>
    </row>
    <row r="134" ht="13.5" customHeight="1" spans="1:5">
      <c r="A134" s="21"/>
      <c r="E134" s="10"/>
    </row>
    <row r="135" ht="13.5" customHeight="1" spans="1:5">
      <c r="A135" s="21"/>
      <c r="E135" s="10"/>
    </row>
    <row r="136" ht="13.5" customHeight="1" spans="1:5">
      <c r="A136" s="21"/>
      <c r="E136" s="10"/>
    </row>
    <row r="137" ht="13.5" customHeight="1" spans="1:5">
      <c r="A137" s="21"/>
      <c r="E137" s="10"/>
    </row>
    <row r="138" ht="13.5" customHeight="1" spans="1:5">
      <c r="A138" s="21"/>
      <c r="E138" s="10"/>
    </row>
    <row r="139" ht="13.5" customHeight="1" spans="1:5">
      <c r="A139" s="21"/>
      <c r="E139" s="10"/>
    </row>
    <row r="140" ht="13.5" customHeight="1" spans="1:5">
      <c r="A140" s="21"/>
      <c r="E140" s="10"/>
    </row>
    <row r="141" ht="13.5" customHeight="1" spans="1:5">
      <c r="A141" s="21"/>
      <c r="E141" s="10"/>
    </row>
    <row r="142" ht="13.5" customHeight="1" spans="1:5">
      <c r="A142" s="21"/>
      <c r="E142" s="10"/>
    </row>
    <row r="143" ht="13.5" customHeight="1" spans="1:5">
      <c r="A143" s="21"/>
      <c r="E143" s="10"/>
    </row>
    <row r="144" ht="13.5" customHeight="1" spans="1:5">
      <c r="A144" s="21"/>
      <c r="E144" s="10"/>
    </row>
    <row r="145" ht="13.5" customHeight="1" spans="1:5">
      <c r="A145" s="21"/>
      <c r="E145" s="10"/>
    </row>
    <row r="146" ht="13.5" customHeight="1" spans="1:5">
      <c r="A146" s="21"/>
      <c r="E146" s="10"/>
    </row>
    <row r="147" ht="13.5" customHeight="1" spans="1:5">
      <c r="A147" s="21"/>
      <c r="E147" s="10"/>
    </row>
    <row r="148" ht="13.5" customHeight="1" spans="1:5">
      <c r="A148" s="21"/>
      <c r="E148" s="10"/>
    </row>
    <row r="149" ht="13.5" customHeight="1" spans="1:5">
      <c r="A149" s="21"/>
      <c r="E149" s="10"/>
    </row>
    <row r="150" ht="13.5" customHeight="1" spans="1:5">
      <c r="A150" s="21"/>
      <c r="E150" s="10"/>
    </row>
    <row r="151" ht="13.5" customHeight="1" spans="1:5">
      <c r="A151" s="21"/>
      <c r="E151" s="10"/>
    </row>
    <row r="152" ht="13.5" customHeight="1" spans="1:5">
      <c r="A152" s="21"/>
      <c r="E152" s="10"/>
    </row>
    <row r="153" ht="13.5" customHeight="1" spans="1:5">
      <c r="A153" s="21"/>
      <c r="E153" s="10"/>
    </row>
    <row r="154" ht="13.5" customHeight="1" spans="1:5">
      <c r="A154" s="21"/>
      <c r="E154" s="10"/>
    </row>
    <row r="155" ht="13.5" customHeight="1" spans="1:5">
      <c r="A155" s="21"/>
      <c r="E155" s="10"/>
    </row>
    <row r="156" ht="13.5" customHeight="1" spans="1:5">
      <c r="A156" s="21"/>
      <c r="E156" s="10"/>
    </row>
    <row r="157" ht="13.5" customHeight="1" spans="1:5">
      <c r="A157" s="21"/>
      <c r="E157" s="10"/>
    </row>
    <row r="158" ht="13.5" customHeight="1" spans="1:5">
      <c r="A158" s="21"/>
      <c r="E158" s="10"/>
    </row>
    <row r="159" ht="13.5" customHeight="1" spans="1:5">
      <c r="A159" s="21"/>
      <c r="E159" s="10"/>
    </row>
    <row r="160" ht="13.5" customHeight="1" spans="1:5">
      <c r="A160" s="21"/>
      <c r="E160" s="10"/>
    </row>
    <row r="161" ht="13.5" customHeight="1" spans="1:5">
      <c r="A161" s="21"/>
      <c r="E161" s="10"/>
    </row>
    <row r="162" ht="13.5" customHeight="1" spans="1:5">
      <c r="A162" s="21"/>
      <c r="E162" s="10"/>
    </row>
    <row r="163" ht="13.5" customHeight="1" spans="1:5">
      <c r="A163" s="21"/>
      <c r="E163" s="10"/>
    </row>
    <row r="164" ht="13.5" customHeight="1" spans="1:5">
      <c r="A164" s="21"/>
      <c r="E164" s="10"/>
    </row>
    <row r="165" ht="13.5" customHeight="1" spans="1:5">
      <c r="A165" s="21"/>
      <c r="E165" s="10"/>
    </row>
    <row r="166" ht="13.5" customHeight="1" spans="1:5">
      <c r="A166" s="21"/>
      <c r="E166" s="10"/>
    </row>
    <row r="167" ht="13.5" customHeight="1" spans="1:5">
      <c r="A167" s="21"/>
      <c r="E167" s="10"/>
    </row>
    <row r="168" ht="13.5" customHeight="1" spans="1:5">
      <c r="A168" s="21"/>
      <c r="E168" s="10"/>
    </row>
    <row r="169" ht="13.5" customHeight="1" spans="1:5">
      <c r="A169" s="21"/>
      <c r="E169" s="10"/>
    </row>
    <row r="170" ht="13.5" customHeight="1" spans="1:5">
      <c r="A170" s="21"/>
      <c r="E170" s="10"/>
    </row>
    <row r="171" ht="13.5" customHeight="1" spans="1:5">
      <c r="A171" s="21"/>
      <c r="E171" s="10"/>
    </row>
    <row r="172" ht="13.5" customHeight="1" spans="1:5">
      <c r="A172" s="21"/>
      <c r="E172" s="10"/>
    </row>
    <row r="173" ht="13.5" customHeight="1" spans="1:5">
      <c r="A173" s="21"/>
      <c r="E173" s="10"/>
    </row>
    <row r="174" ht="13.5" customHeight="1" spans="1:5">
      <c r="A174" s="21"/>
      <c r="E174" s="10"/>
    </row>
    <row r="175" ht="13.5" customHeight="1" spans="1:5">
      <c r="A175" s="21"/>
      <c r="E175" s="10"/>
    </row>
    <row r="176" ht="13.5" customHeight="1" spans="1:5">
      <c r="A176" s="21"/>
      <c r="E176" s="10"/>
    </row>
    <row r="177" ht="13.5" customHeight="1" spans="1:5">
      <c r="A177" s="21"/>
      <c r="E177" s="10"/>
    </row>
    <row r="178" ht="13.5" customHeight="1" spans="1:5">
      <c r="A178" s="21"/>
      <c r="E178" s="10"/>
    </row>
    <row r="179" ht="13.5" customHeight="1" spans="1:5">
      <c r="A179" s="21"/>
      <c r="E179" s="10"/>
    </row>
    <row r="180" ht="13.5" customHeight="1" spans="1:5">
      <c r="A180" s="21"/>
      <c r="E180" s="10"/>
    </row>
    <row r="181" ht="13.5" customHeight="1" spans="1:5">
      <c r="A181" s="21"/>
      <c r="E181" s="10"/>
    </row>
    <row r="182" ht="13.5" customHeight="1" spans="1:5">
      <c r="A182" s="21"/>
      <c r="E182" s="10"/>
    </row>
    <row r="183" ht="13.5" customHeight="1" spans="1:5">
      <c r="A183" s="21"/>
      <c r="E183" s="10"/>
    </row>
    <row r="184" ht="13.5" customHeight="1" spans="1:5">
      <c r="A184" s="21"/>
      <c r="E184" s="10"/>
    </row>
    <row r="185" ht="13.5" customHeight="1" spans="1:5">
      <c r="A185" s="21"/>
      <c r="E185" s="10"/>
    </row>
    <row r="186" ht="13.5" customHeight="1" spans="1:5">
      <c r="A186" s="21"/>
      <c r="E186" s="10"/>
    </row>
    <row r="187" ht="13.5" customHeight="1" spans="1:5">
      <c r="A187" s="21"/>
      <c r="E187" s="10"/>
    </row>
    <row r="188" ht="13.5" customHeight="1" spans="1:5">
      <c r="A188" s="21"/>
      <c r="E188" s="10"/>
    </row>
    <row r="189" ht="13.5" customHeight="1" spans="1:5">
      <c r="A189" s="21"/>
      <c r="E189" s="10"/>
    </row>
    <row r="190" ht="13.5" customHeight="1" spans="1:5">
      <c r="A190" s="21"/>
      <c r="E190" s="10"/>
    </row>
    <row r="191" ht="13.5" customHeight="1" spans="1:5">
      <c r="A191" s="21"/>
      <c r="E191" s="10"/>
    </row>
    <row r="192" ht="13.5" customHeight="1" spans="1:5">
      <c r="A192" s="21"/>
      <c r="E192" s="10"/>
    </row>
    <row r="193" ht="13.5" customHeight="1" spans="1:5">
      <c r="A193" s="21"/>
      <c r="E193" s="10"/>
    </row>
    <row r="194" ht="13.5" customHeight="1" spans="1:5">
      <c r="A194" s="21"/>
      <c r="E194" s="10"/>
    </row>
    <row r="195" ht="13.5" customHeight="1" spans="1:5">
      <c r="A195" s="21"/>
      <c r="E195" s="10"/>
    </row>
    <row r="196" ht="13.5" customHeight="1" spans="1:5">
      <c r="A196" s="21"/>
      <c r="E196" s="10"/>
    </row>
    <row r="197" ht="13.5" customHeight="1" spans="1:5">
      <c r="A197" s="21"/>
      <c r="E197" s="10"/>
    </row>
    <row r="198" ht="13.5" customHeight="1" spans="1:5">
      <c r="A198" s="21"/>
      <c r="E198" s="10"/>
    </row>
    <row r="199" ht="13.5" customHeight="1" spans="1:5">
      <c r="A199" s="21"/>
      <c r="E199" s="10"/>
    </row>
    <row r="200" ht="13.5" customHeight="1" spans="1:5">
      <c r="A200" s="21"/>
      <c r="E200" s="10"/>
    </row>
    <row r="201" ht="13.5" customHeight="1" spans="1:5">
      <c r="A201" s="21"/>
      <c r="E201" s="10"/>
    </row>
    <row r="202" ht="13.5" customHeight="1" spans="1:5">
      <c r="A202" s="21"/>
      <c r="E202" s="10"/>
    </row>
    <row r="203" ht="13.5" customHeight="1" spans="1:5">
      <c r="A203" s="21"/>
      <c r="E203" s="10"/>
    </row>
    <row r="204" ht="13.5" customHeight="1" spans="1:5">
      <c r="A204" s="21"/>
      <c r="E204" s="10"/>
    </row>
    <row r="205" ht="13.5" customHeight="1" spans="1:5">
      <c r="A205" s="21"/>
      <c r="E205" s="10"/>
    </row>
    <row r="206" ht="13.5" customHeight="1" spans="1:5">
      <c r="A206" s="21"/>
      <c r="E206" s="10"/>
    </row>
    <row r="207" ht="13.5" customHeight="1" spans="1:5">
      <c r="A207" s="21"/>
      <c r="E207" s="10"/>
    </row>
    <row r="208" ht="13.5" customHeight="1" spans="1:5">
      <c r="A208" s="21"/>
      <c r="E208" s="10"/>
    </row>
    <row r="209" ht="13.5" customHeight="1" spans="1:5">
      <c r="A209" s="21"/>
      <c r="E209" s="10"/>
    </row>
    <row r="210" ht="13.5" customHeight="1" spans="1:5">
      <c r="A210" s="21"/>
      <c r="E210" s="10"/>
    </row>
    <row r="211" ht="13.5" customHeight="1" spans="1:5">
      <c r="A211" s="21"/>
      <c r="E211" s="10"/>
    </row>
    <row r="212" ht="13.5" customHeight="1" spans="1:5">
      <c r="A212" s="21"/>
      <c r="E212" s="10"/>
    </row>
    <row r="213" ht="13.5" customHeight="1" spans="1:5">
      <c r="A213" s="21"/>
      <c r="E213" s="10"/>
    </row>
    <row r="214" ht="13.5" customHeight="1" spans="1:5">
      <c r="A214" s="21"/>
      <c r="E214" s="10"/>
    </row>
    <row r="215" ht="13.5" customHeight="1" spans="1:5">
      <c r="A215" s="21"/>
      <c r="E215" s="10"/>
    </row>
    <row r="216" ht="13.5" customHeight="1" spans="1:5">
      <c r="A216" s="21"/>
      <c r="E216" s="10"/>
    </row>
    <row r="217" ht="13.5" customHeight="1" spans="1:5">
      <c r="A217" s="21"/>
      <c r="E217" s="10"/>
    </row>
    <row r="218" ht="13.5" customHeight="1" spans="1:5">
      <c r="A218" s="21"/>
      <c r="E218" s="10"/>
    </row>
    <row r="219" ht="13.5" customHeight="1" spans="1:5">
      <c r="A219" s="21"/>
      <c r="E219" s="10"/>
    </row>
    <row r="220" ht="13.5" customHeight="1" spans="1:5">
      <c r="A220" s="21"/>
      <c r="E220" s="10"/>
    </row>
    <row r="221" ht="13.5" customHeight="1" spans="1:5">
      <c r="A221" s="21"/>
      <c r="E221" s="10"/>
    </row>
    <row r="222" ht="13.5" customHeight="1" spans="1:5">
      <c r="A222" s="21"/>
      <c r="E222" s="10"/>
    </row>
    <row r="223" ht="13.5" customHeight="1" spans="1:5">
      <c r="A223" s="21"/>
      <c r="E223" s="10"/>
    </row>
    <row r="224" ht="13.5" customHeight="1" spans="1:5">
      <c r="A224" s="21"/>
      <c r="E224" s="10"/>
    </row>
    <row r="225" ht="13.5" customHeight="1" spans="1:5">
      <c r="A225" s="21"/>
      <c r="E225" s="10"/>
    </row>
    <row r="226" ht="13.5" customHeight="1" spans="1:5">
      <c r="A226" s="21"/>
      <c r="E226" s="10"/>
    </row>
    <row r="227" ht="13.5" customHeight="1" spans="1:5">
      <c r="A227" s="21"/>
      <c r="E227" s="10"/>
    </row>
    <row r="228" ht="13.5" customHeight="1" spans="1:5">
      <c r="A228" s="21"/>
      <c r="E228" s="10"/>
    </row>
    <row r="229" ht="13.5" customHeight="1" spans="1:5">
      <c r="A229" s="21"/>
      <c r="E229" s="10"/>
    </row>
    <row r="230" ht="13.5" customHeight="1" spans="1:5">
      <c r="A230" s="21"/>
      <c r="E230" s="10"/>
    </row>
    <row r="231" ht="13.5" customHeight="1" spans="1:5">
      <c r="A231" s="21"/>
      <c r="E231" s="10"/>
    </row>
    <row r="232" ht="13.5" customHeight="1" spans="1:5">
      <c r="A232" s="21"/>
      <c r="E232" s="10"/>
    </row>
    <row r="233" ht="13.5" customHeight="1" spans="1:5">
      <c r="A233" s="21"/>
      <c r="E233" s="10"/>
    </row>
    <row r="234" ht="13.5" customHeight="1" spans="1:5">
      <c r="A234" s="21"/>
      <c r="E234" s="10"/>
    </row>
    <row r="235" ht="13.5" customHeight="1" spans="1:5">
      <c r="A235" s="21"/>
      <c r="E235" s="10"/>
    </row>
    <row r="236" ht="13.5" customHeight="1" spans="1:5">
      <c r="A236" s="21"/>
      <c r="E236" s="10"/>
    </row>
    <row r="237" ht="13.5" customHeight="1" spans="1:5">
      <c r="A237" s="21"/>
      <c r="E237" s="10"/>
    </row>
    <row r="238" ht="13.5" customHeight="1" spans="1:5">
      <c r="A238" s="21"/>
      <c r="E238" s="10"/>
    </row>
    <row r="239" ht="13.5" customHeight="1" spans="1:5">
      <c r="A239" s="21"/>
      <c r="E239" s="10"/>
    </row>
    <row r="240" ht="13.5" customHeight="1" spans="1:5">
      <c r="A240" s="21"/>
      <c r="E240" s="10"/>
    </row>
    <row r="241" ht="13.5" customHeight="1" spans="1:5">
      <c r="A241" s="21"/>
      <c r="E241" s="10"/>
    </row>
    <row r="242" ht="13.5" customHeight="1" spans="1:5">
      <c r="A242" s="21"/>
      <c r="E242" s="10"/>
    </row>
    <row r="243" ht="13.5" customHeight="1" spans="1:5">
      <c r="A243" s="21"/>
      <c r="E243" s="10"/>
    </row>
    <row r="244" ht="13.5" customHeight="1" spans="1:5">
      <c r="A244" s="21"/>
      <c r="E244" s="10"/>
    </row>
    <row r="245" ht="13.5" customHeight="1" spans="1:5">
      <c r="A245" s="21"/>
      <c r="E245" s="10"/>
    </row>
    <row r="246" ht="13.5" customHeight="1" spans="1:5">
      <c r="A246" s="21"/>
      <c r="E246" s="10"/>
    </row>
    <row r="247" ht="13.5" customHeight="1" spans="1:5">
      <c r="A247" s="21"/>
      <c r="E247" s="10"/>
    </row>
    <row r="248" ht="13.5" customHeight="1" spans="1:5">
      <c r="A248" s="21"/>
      <c r="E248" s="10"/>
    </row>
    <row r="249" ht="13.5" customHeight="1" spans="1:5">
      <c r="A249" s="21"/>
      <c r="E249" s="10"/>
    </row>
    <row r="250" ht="13.5" customHeight="1" spans="1:5">
      <c r="A250" s="21"/>
      <c r="E250" s="10"/>
    </row>
    <row r="251" ht="13.5" customHeight="1" spans="1:5">
      <c r="A251" s="21"/>
      <c r="E251" s="10"/>
    </row>
    <row r="252" ht="13.5" customHeight="1" spans="1:5">
      <c r="A252" s="21"/>
      <c r="E252" s="10"/>
    </row>
    <row r="253" ht="13.5" customHeight="1" spans="1:5">
      <c r="A253" s="21"/>
      <c r="E253" s="10"/>
    </row>
    <row r="254" ht="13.5" customHeight="1" spans="1:5">
      <c r="A254" s="21"/>
      <c r="E254" s="10"/>
    </row>
    <row r="255" ht="13.5" customHeight="1" spans="1:5">
      <c r="A255" s="21"/>
      <c r="E255" s="10"/>
    </row>
    <row r="256" ht="13.5" customHeight="1" spans="1:5">
      <c r="A256" s="21"/>
      <c r="E256" s="10"/>
    </row>
    <row r="257" ht="13.5" customHeight="1" spans="1:5">
      <c r="A257" s="21"/>
      <c r="E257" s="10"/>
    </row>
    <row r="258" ht="13.5" customHeight="1" spans="1:5">
      <c r="A258" s="21"/>
      <c r="E258" s="10"/>
    </row>
    <row r="259" ht="13.5" customHeight="1" spans="1:5">
      <c r="A259" s="21"/>
      <c r="E259" s="10"/>
    </row>
    <row r="260" ht="13.5" customHeight="1" spans="1:5">
      <c r="A260" s="21"/>
      <c r="E260" s="10"/>
    </row>
    <row r="261" ht="13.5" customHeight="1" spans="1:5">
      <c r="A261" s="21"/>
      <c r="E261" s="10"/>
    </row>
    <row r="262" ht="13.5" customHeight="1" spans="1:5">
      <c r="A262" s="21"/>
      <c r="E262" s="10"/>
    </row>
    <row r="263" ht="13.5" customHeight="1" spans="1:5">
      <c r="A263" s="21"/>
      <c r="E263" s="10"/>
    </row>
    <row r="264" ht="13.5" customHeight="1" spans="1:5">
      <c r="A264" s="21"/>
      <c r="E264" s="10"/>
    </row>
    <row r="265" ht="13.5" customHeight="1" spans="1:5">
      <c r="A265" s="21"/>
      <c r="E265" s="10"/>
    </row>
    <row r="266" ht="13.5" customHeight="1" spans="1:5">
      <c r="A266" s="21"/>
      <c r="E266" s="10"/>
    </row>
    <row r="267" ht="13.5" customHeight="1" spans="1:5">
      <c r="A267" s="21"/>
      <c r="E267" s="10"/>
    </row>
    <row r="268" ht="13.5" customHeight="1" spans="1:5">
      <c r="A268" s="21"/>
      <c r="E268" s="10"/>
    </row>
    <row r="269" ht="13.5" customHeight="1" spans="1:5">
      <c r="A269" s="21"/>
      <c r="E269" s="10"/>
    </row>
    <row r="270" ht="13.5" customHeight="1" spans="1:5">
      <c r="A270" s="21"/>
      <c r="E270" s="10"/>
    </row>
    <row r="271" ht="13.5" customHeight="1" spans="1:5">
      <c r="A271" s="21"/>
      <c r="E271" s="10"/>
    </row>
    <row r="272" ht="13.5" customHeight="1" spans="1:5">
      <c r="A272" s="21"/>
      <c r="E272" s="10"/>
    </row>
    <row r="273" ht="13.5" customHeight="1" spans="1:5">
      <c r="A273" s="21"/>
      <c r="E273" s="10"/>
    </row>
    <row r="274" ht="13.5" customHeight="1" spans="1:5">
      <c r="A274" s="21"/>
      <c r="E274" s="10"/>
    </row>
    <row r="275" ht="13.5" customHeight="1" spans="1:5">
      <c r="A275" s="21"/>
      <c r="E275" s="10"/>
    </row>
    <row r="276" ht="13.5" customHeight="1" spans="1:5">
      <c r="A276" s="21"/>
      <c r="E276" s="10"/>
    </row>
    <row r="277" ht="13.5" customHeight="1" spans="1:5">
      <c r="A277" s="21"/>
      <c r="E277" s="10"/>
    </row>
    <row r="278" ht="13.5" customHeight="1" spans="1:5">
      <c r="A278" s="21"/>
      <c r="E278" s="10"/>
    </row>
    <row r="279" ht="13.5" customHeight="1" spans="1:5">
      <c r="A279" s="21"/>
      <c r="E279" s="10"/>
    </row>
    <row r="280" ht="13.5" customHeight="1" spans="1:5">
      <c r="A280" s="21"/>
      <c r="E280" s="10"/>
    </row>
    <row r="281" ht="13.5" customHeight="1" spans="1:5">
      <c r="A281" s="21"/>
      <c r="E281" s="10"/>
    </row>
    <row r="282" ht="13.5" customHeight="1" spans="1:5">
      <c r="A282" s="21"/>
      <c r="E282" s="10"/>
    </row>
    <row r="283" ht="13.5" customHeight="1" spans="1:5">
      <c r="A283" s="21"/>
      <c r="E283" s="10"/>
    </row>
    <row r="284" ht="13.5" customHeight="1" spans="1:5">
      <c r="A284" s="21"/>
      <c r="E284" s="10"/>
    </row>
    <row r="285" ht="13.5" customHeight="1" spans="1:5">
      <c r="A285" s="21"/>
      <c r="E285" s="10"/>
    </row>
    <row r="286" ht="13.5" customHeight="1" spans="1:5">
      <c r="A286" s="21"/>
      <c r="E286" s="10"/>
    </row>
    <row r="287" ht="13.5" customHeight="1" spans="1:5">
      <c r="A287" s="21"/>
      <c r="E287" s="10"/>
    </row>
    <row r="288" ht="13.5" customHeight="1" spans="1:5">
      <c r="A288" s="21"/>
      <c r="E288" s="10"/>
    </row>
    <row r="289" ht="13.5" customHeight="1" spans="1:5">
      <c r="A289" s="21"/>
      <c r="E289" s="10"/>
    </row>
    <row r="290" ht="13.5" customHeight="1" spans="1:5">
      <c r="A290" s="21"/>
      <c r="E290" s="10"/>
    </row>
    <row r="291" ht="13.5" customHeight="1" spans="1:5">
      <c r="A291" s="21"/>
      <c r="E291" s="10"/>
    </row>
    <row r="292" ht="13.5" customHeight="1" spans="1:5">
      <c r="A292" s="21"/>
      <c r="E292" s="10"/>
    </row>
    <row r="293" ht="13.5" customHeight="1" spans="1:5">
      <c r="A293" s="21"/>
      <c r="E293" s="10"/>
    </row>
    <row r="294" ht="13.5" customHeight="1" spans="1:5">
      <c r="A294" s="21"/>
      <c r="E294" s="10"/>
    </row>
    <row r="295" ht="13.5" customHeight="1" spans="1:5">
      <c r="A295" s="21"/>
      <c r="E295" s="10"/>
    </row>
    <row r="296" ht="13.5" customHeight="1" spans="1:5">
      <c r="A296" s="21"/>
      <c r="E296" s="10"/>
    </row>
    <row r="297" ht="13.5" customHeight="1" spans="1:5">
      <c r="A297" s="21"/>
      <c r="E297" s="10"/>
    </row>
    <row r="298" ht="13.5" customHeight="1" spans="1:5">
      <c r="A298" s="21"/>
      <c r="E298" s="10"/>
    </row>
    <row r="299" ht="13.5" customHeight="1" spans="1:5">
      <c r="A299" s="21"/>
      <c r="E299" s="10"/>
    </row>
    <row r="300" ht="13.5" customHeight="1" spans="1:5">
      <c r="A300" s="21"/>
      <c r="E300" s="10"/>
    </row>
    <row r="301" ht="13.5" customHeight="1" spans="1:5">
      <c r="A301" s="21"/>
      <c r="E301" s="10"/>
    </row>
    <row r="302" ht="13.5" customHeight="1" spans="1:5">
      <c r="A302" s="21"/>
      <c r="E302" s="10"/>
    </row>
    <row r="303" ht="13.5" customHeight="1" spans="1:5">
      <c r="A303" s="21"/>
      <c r="E303" s="10"/>
    </row>
    <row r="304" ht="13.5" customHeight="1" spans="1:5">
      <c r="A304" s="21"/>
      <c r="E304" s="10"/>
    </row>
    <row r="305" ht="13.5" customHeight="1" spans="1:5">
      <c r="A305" s="21"/>
      <c r="E305" s="10"/>
    </row>
    <row r="306" ht="13.5" customHeight="1" spans="1:5">
      <c r="A306" s="21"/>
      <c r="E306" s="10"/>
    </row>
    <row r="307" ht="13.5" customHeight="1" spans="1:5">
      <c r="A307" s="21"/>
      <c r="E307" s="10"/>
    </row>
    <row r="308" ht="13.5" customHeight="1" spans="1:5">
      <c r="A308" s="21"/>
      <c r="E308" s="10"/>
    </row>
    <row r="309" ht="13.5" customHeight="1" spans="1:5">
      <c r="A309" s="21"/>
      <c r="E309" s="10"/>
    </row>
    <row r="310" ht="13.5" customHeight="1" spans="1:5">
      <c r="A310" s="21"/>
      <c r="E310" s="10"/>
    </row>
    <row r="311" ht="13.5" customHeight="1" spans="1:5">
      <c r="A311" s="21"/>
      <c r="E311" s="10"/>
    </row>
    <row r="312" ht="13.5" customHeight="1" spans="1:5">
      <c r="A312" s="21"/>
      <c r="E312" s="10"/>
    </row>
    <row r="313" ht="13.5" customHeight="1" spans="1:5">
      <c r="A313" s="21"/>
      <c r="E313" s="10"/>
    </row>
    <row r="314" ht="13.5" customHeight="1" spans="1:5">
      <c r="A314" s="21"/>
      <c r="E314" s="10"/>
    </row>
    <row r="315" ht="13.5" customHeight="1" spans="1:5">
      <c r="A315" s="21"/>
      <c r="E315" s="10"/>
    </row>
    <row r="316" ht="13.5" customHeight="1" spans="1:5">
      <c r="A316" s="21"/>
      <c r="E316" s="10"/>
    </row>
    <row r="317" ht="13.5" customHeight="1" spans="1:5">
      <c r="A317" s="21"/>
      <c r="E317" s="10"/>
    </row>
    <row r="318" ht="13.5" customHeight="1" spans="1:5">
      <c r="A318" s="21"/>
      <c r="E318" s="10"/>
    </row>
    <row r="319" ht="13.5" customHeight="1" spans="1:5">
      <c r="A319" s="21"/>
      <c r="E319" s="10"/>
    </row>
    <row r="320" ht="13.5" customHeight="1" spans="1:5">
      <c r="A320" s="21"/>
      <c r="E320" s="10"/>
    </row>
    <row r="321" ht="13.5" customHeight="1" spans="1:5">
      <c r="A321" s="21"/>
      <c r="E321" s="10"/>
    </row>
    <row r="322" ht="13.5" customHeight="1" spans="1:5">
      <c r="A322" s="21"/>
      <c r="E322" s="10"/>
    </row>
    <row r="323" ht="13.5" customHeight="1" spans="1:5">
      <c r="A323" s="21"/>
      <c r="E323" s="10"/>
    </row>
    <row r="324" ht="13.5" customHeight="1" spans="1:5">
      <c r="A324" s="21"/>
      <c r="E324" s="10"/>
    </row>
    <row r="325" ht="13.5" customHeight="1" spans="1:5">
      <c r="A325" s="21"/>
      <c r="E325" s="10"/>
    </row>
    <row r="326" ht="13.5" customHeight="1" spans="1:5">
      <c r="A326" s="21"/>
      <c r="E326" s="10"/>
    </row>
    <row r="327" ht="13.5" customHeight="1" spans="1:5">
      <c r="A327" s="21"/>
      <c r="E327" s="10"/>
    </row>
    <row r="328" ht="13.5" customHeight="1" spans="1:5">
      <c r="A328" s="21"/>
      <c r="E328" s="10"/>
    </row>
    <row r="329" ht="13.5" customHeight="1" spans="1:5">
      <c r="A329" s="21"/>
      <c r="E329" s="10"/>
    </row>
    <row r="330" ht="13.5" customHeight="1" spans="1:5">
      <c r="A330" s="21"/>
      <c r="E330" s="10"/>
    </row>
    <row r="331" ht="13.5" customHeight="1" spans="1:5">
      <c r="A331" s="21"/>
      <c r="E331" s="10"/>
    </row>
    <row r="332" ht="13.5" customHeight="1" spans="1:5">
      <c r="A332" s="21"/>
      <c r="E332" s="10"/>
    </row>
    <row r="333" ht="13.5" customHeight="1" spans="1:5">
      <c r="A333" s="21"/>
      <c r="E333" s="10"/>
    </row>
    <row r="334" ht="13.5" customHeight="1" spans="1:5">
      <c r="A334" s="21"/>
      <c r="E334" s="10"/>
    </row>
    <row r="335" ht="13.5" customHeight="1" spans="1:5">
      <c r="A335" s="21"/>
      <c r="E335" s="10"/>
    </row>
    <row r="336" ht="13.5" customHeight="1" spans="1:5">
      <c r="A336" s="21"/>
      <c r="E336" s="10"/>
    </row>
    <row r="337" ht="13.5" customHeight="1" spans="1:5">
      <c r="A337" s="21"/>
      <c r="E337" s="10"/>
    </row>
    <row r="338" ht="13.5" customHeight="1" spans="1:5">
      <c r="A338" s="21"/>
      <c r="E338" s="10"/>
    </row>
    <row r="339" ht="13.5" customHeight="1" spans="1:5">
      <c r="A339" s="21"/>
      <c r="E339" s="10"/>
    </row>
    <row r="340" ht="13.5" customHeight="1" spans="1:5">
      <c r="A340" s="21"/>
      <c r="E340" s="10"/>
    </row>
    <row r="341" ht="13.5" customHeight="1" spans="1:5">
      <c r="A341" s="21"/>
      <c r="E341" s="10"/>
    </row>
    <row r="342" ht="13.5" customHeight="1" spans="1:5">
      <c r="A342" s="21"/>
      <c r="E342" s="10"/>
    </row>
    <row r="343" ht="13.5" customHeight="1" spans="1:5">
      <c r="A343" s="21"/>
      <c r="E343" s="10"/>
    </row>
    <row r="344" ht="13.5" customHeight="1" spans="1:5">
      <c r="A344" s="21"/>
      <c r="E344" s="10"/>
    </row>
    <row r="345" ht="13.5" customHeight="1" spans="1:5">
      <c r="A345" s="21"/>
      <c r="E345" s="10"/>
    </row>
    <row r="346" ht="13.5" customHeight="1" spans="1:5">
      <c r="A346" s="21"/>
      <c r="E346" s="10"/>
    </row>
    <row r="347" ht="13.5" customHeight="1" spans="1:5">
      <c r="A347" s="21"/>
      <c r="E347" s="10"/>
    </row>
    <row r="348" ht="13.5" customHeight="1" spans="1:5">
      <c r="A348" s="21"/>
      <c r="E348" s="10"/>
    </row>
    <row r="349" ht="13.5" customHeight="1" spans="1:5">
      <c r="A349" s="21"/>
      <c r="E349" s="10"/>
    </row>
    <row r="350" ht="13.5" customHeight="1" spans="1:5">
      <c r="A350" s="21"/>
      <c r="E350" s="10"/>
    </row>
    <row r="351" ht="13.5" customHeight="1" spans="1:5">
      <c r="A351" s="21"/>
      <c r="E351" s="10"/>
    </row>
    <row r="352" ht="13.5" customHeight="1" spans="1:5">
      <c r="A352" s="21"/>
      <c r="E352" s="10"/>
    </row>
    <row r="353" ht="13.5" customHeight="1" spans="1:5">
      <c r="A353" s="21"/>
      <c r="E353" s="10"/>
    </row>
    <row r="354" ht="13.5" customHeight="1" spans="1:5">
      <c r="A354" s="21"/>
      <c r="E354" s="10"/>
    </row>
    <row r="355" ht="13.5" customHeight="1" spans="1:5">
      <c r="A355" s="21"/>
      <c r="E355" s="10"/>
    </row>
    <row r="356" ht="13.5" customHeight="1" spans="1:5">
      <c r="A356" s="21"/>
      <c r="E356" s="10"/>
    </row>
    <row r="357" ht="13.5" customHeight="1" spans="1:5">
      <c r="A357" s="21"/>
      <c r="E357" s="10"/>
    </row>
    <row r="358" ht="13.5" customHeight="1" spans="1:5">
      <c r="A358" s="21"/>
      <c r="E358" s="10"/>
    </row>
    <row r="359" ht="13.5" customHeight="1" spans="1:5">
      <c r="A359" s="21"/>
      <c r="E359" s="10"/>
    </row>
    <row r="360" ht="13.5" customHeight="1" spans="1:5">
      <c r="A360" s="21"/>
      <c r="E360" s="10"/>
    </row>
    <row r="361" ht="13.5" customHeight="1" spans="1:5">
      <c r="A361" s="21"/>
      <c r="E361" s="10"/>
    </row>
    <row r="362" ht="13.5" customHeight="1" spans="1:5">
      <c r="A362" s="21"/>
      <c r="E362" s="10"/>
    </row>
    <row r="363" ht="13.5" customHeight="1" spans="1:5">
      <c r="A363" s="21"/>
      <c r="E363" s="10"/>
    </row>
    <row r="364" ht="13.5" customHeight="1" spans="1:5">
      <c r="A364" s="21"/>
      <c r="E364" s="10"/>
    </row>
    <row r="365" ht="13.5" customHeight="1" spans="1:5">
      <c r="A365" s="21"/>
      <c r="E365" s="10"/>
    </row>
    <row r="366" ht="13.5" customHeight="1" spans="1:5">
      <c r="A366" s="21"/>
      <c r="E366" s="10"/>
    </row>
    <row r="367" ht="13.5" customHeight="1" spans="1:5">
      <c r="A367" s="21"/>
      <c r="E367" s="10"/>
    </row>
    <row r="368" ht="13.5" customHeight="1" spans="1:5">
      <c r="A368" s="21"/>
      <c r="E368" s="10"/>
    </row>
    <row r="369" ht="13.5" customHeight="1" spans="1:5">
      <c r="A369" s="21"/>
      <c r="E369" s="10"/>
    </row>
    <row r="370" ht="13.5" customHeight="1" spans="1:5">
      <c r="A370" s="21"/>
      <c r="E370" s="10"/>
    </row>
    <row r="371" ht="13.5" customHeight="1" spans="1:5">
      <c r="A371" s="21"/>
      <c r="E371" s="10"/>
    </row>
    <row r="372" ht="13.5" customHeight="1" spans="1:5">
      <c r="A372" s="21"/>
      <c r="E372" s="10"/>
    </row>
    <row r="373" ht="13.5" customHeight="1" spans="1:5">
      <c r="A373" s="21"/>
      <c r="E373" s="10"/>
    </row>
    <row r="374" ht="13.5" customHeight="1" spans="1:5">
      <c r="A374" s="21"/>
      <c r="E374" s="10"/>
    </row>
    <row r="375" ht="13.5" customHeight="1" spans="1:5">
      <c r="A375" s="21"/>
      <c r="E375" s="10"/>
    </row>
    <row r="376" ht="13.5" customHeight="1" spans="1:5">
      <c r="A376" s="21"/>
      <c r="E376" s="10"/>
    </row>
    <row r="377" ht="13.5" customHeight="1" spans="1:5">
      <c r="A377" s="21"/>
      <c r="E377" s="10"/>
    </row>
    <row r="378" ht="13.5" customHeight="1" spans="1:5">
      <c r="A378" s="21"/>
      <c r="E378" s="10"/>
    </row>
    <row r="379" ht="13.5" customHeight="1" spans="1:5">
      <c r="A379" s="21"/>
      <c r="E379" s="10"/>
    </row>
    <row r="380" ht="13.5" customHeight="1" spans="1:5">
      <c r="A380" s="21"/>
      <c r="E380" s="10"/>
    </row>
    <row r="381" ht="13.5" customHeight="1" spans="1:5">
      <c r="A381" s="21"/>
      <c r="E381" s="10"/>
    </row>
    <row r="382" ht="13.5" customHeight="1" spans="1:5">
      <c r="A382" s="21"/>
      <c r="E382" s="10"/>
    </row>
    <row r="383" ht="13.5" customHeight="1" spans="1:5">
      <c r="A383" s="21"/>
      <c r="E383" s="10"/>
    </row>
    <row r="384" ht="13.5" customHeight="1" spans="1:5">
      <c r="A384" s="21"/>
      <c r="E384" s="10"/>
    </row>
    <row r="385" ht="13.5" customHeight="1" spans="1:5">
      <c r="A385" s="21"/>
      <c r="E385" s="10"/>
    </row>
    <row r="386" ht="13.5" customHeight="1" spans="1:5">
      <c r="A386" s="21"/>
      <c r="E386" s="10"/>
    </row>
    <row r="387" ht="13.5" customHeight="1" spans="1:5">
      <c r="A387" s="21"/>
      <c r="E387" s="10"/>
    </row>
    <row r="388" ht="13.5" customHeight="1" spans="1:5">
      <c r="A388" s="21"/>
      <c r="E388" s="10"/>
    </row>
    <row r="389" ht="13.5" customHeight="1" spans="1:5">
      <c r="A389" s="21"/>
      <c r="E389" s="10"/>
    </row>
    <row r="390" ht="13.5" customHeight="1" spans="1:5">
      <c r="A390" s="21"/>
      <c r="E390" s="10"/>
    </row>
    <row r="391" ht="13.5" customHeight="1" spans="1:5">
      <c r="A391" s="21"/>
      <c r="E391" s="10"/>
    </row>
    <row r="392" ht="13.5" customHeight="1" spans="1:5">
      <c r="A392" s="21"/>
      <c r="E392" s="10"/>
    </row>
    <row r="393" ht="13.5" customHeight="1" spans="1:5">
      <c r="A393" s="21"/>
      <c r="E393" s="10"/>
    </row>
    <row r="394" ht="13.5" customHeight="1" spans="1:5">
      <c r="A394" s="21"/>
      <c r="E394" s="10"/>
    </row>
    <row r="395" ht="13.5" customHeight="1" spans="1:5">
      <c r="A395" s="21"/>
      <c r="E395" s="10"/>
    </row>
    <row r="396" ht="13.5" customHeight="1" spans="1:5">
      <c r="A396" s="21"/>
      <c r="E396" s="10"/>
    </row>
    <row r="397" ht="13.5" customHeight="1" spans="1:5">
      <c r="A397" s="21"/>
      <c r="E397" s="10"/>
    </row>
    <row r="398" ht="13.5" customHeight="1" spans="1:5">
      <c r="A398" s="21"/>
      <c r="E398" s="10"/>
    </row>
    <row r="399" ht="13.5" customHeight="1" spans="1:5">
      <c r="A399" s="21"/>
      <c r="E399" s="10"/>
    </row>
    <row r="400" ht="13.5" customHeight="1" spans="1:5">
      <c r="A400" s="21"/>
      <c r="E400" s="10"/>
    </row>
    <row r="401" ht="13.5" customHeight="1" spans="1:5">
      <c r="A401" s="21"/>
      <c r="E401" s="10"/>
    </row>
    <row r="402" ht="13.5" customHeight="1" spans="1:5">
      <c r="A402" s="21"/>
      <c r="E402" s="10"/>
    </row>
    <row r="403" ht="13.5" customHeight="1" spans="1:5">
      <c r="A403" s="21"/>
      <c r="E403" s="10"/>
    </row>
    <row r="404" ht="13.5" customHeight="1" spans="1:5">
      <c r="A404" s="21"/>
      <c r="E404" s="10"/>
    </row>
    <row r="405" ht="13.5" customHeight="1" spans="1:5">
      <c r="A405" s="21"/>
      <c r="E405" s="10"/>
    </row>
    <row r="406" ht="13.5" customHeight="1" spans="1:5">
      <c r="A406" s="21"/>
      <c r="E406" s="10"/>
    </row>
    <row r="407" ht="13.5" customHeight="1" spans="1:5">
      <c r="A407" s="21"/>
      <c r="E407" s="10"/>
    </row>
    <row r="408" ht="13.5" customHeight="1" spans="1:5">
      <c r="A408" s="21"/>
      <c r="E408" s="10"/>
    </row>
    <row r="409" ht="13.5" customHeight="1" spans="1:5">
      <c r="A409" s="21"/>
      <c r="E409" s="10"/>
    </row>
    <row r="410" ht="13.5" customHeight="1" spans="1:5">
      <c r="A410" s="21"/>
      <c r="E410" s="10"/>
    </row>
    <row r="411" ht="13.5" customHeight="1" spans="1:5">
      <c r="A411" s="21"/>
      <c r="E411" s="10"/>
    </row>
    <row r="412" ht="13.5" customHeight="1" spans="1:5">
      <c r="A412" s="21"/>
      <c r="E412" s="10"/>
    </row>
    <row r="413" ht="13.5" customHeight="1" spans="1:5">
      <c r="A413" s="21"/>
      <c r="E413" s="10"/>
    </row>
    <row r="414" ht="13.5" customHeight="1" spans="1:5">
      <c r="A414" s="21"/>
      <c r="E414" s="10"/>
    </row>
    <row r="415" ht="13.5" customHeight="1" spans="1:5">
      <c r="A415" s="21"/>
      <c r="E415" s="10"/>
    </row>
    <row r="416" ht="13.5" customHeight="1" spans="1:5">
      <c r="A416" s="21"/>
      <c r="E416" s="10"/>
    </row>
    <row r="417" ht="13.5" customHeight="1" spans="1:5">
      <c r="A417" s="21"/>
      <c r="E417" s="10"/>
    </row>
    <row r="418" ht="13.5" customHeight="1" spans="1:5">
      <c r="A418" s="21"/>
      <c r="E418" s="10"/>
    </row>
    <row r="419" ht="13.5" customHeight="1" spans="1:5">
      <c r="A419" s="21"/>
      <c r="E419" s="10"/>
    </row>
    <row r="420" ht="13.5" customHeight="1" spans="1:5">
      <c r="A420" s="21"/>
      <c r="E420" s="10"/>
    </row>
    <row r="421" ht="13.5" customHeight="1" spans="1:5">
      <c r="A421" s="21"/>
      <c r="E421" s="10"/>
    </row>
    <row r="422" ht="13.5" customHeight="1" spans="1:5">
      <c r="A422" s="21"/>
      <c r="E422" s="10"/>
    </row>
    <row r="423" ht="13.5" customHeight="1" spans="1:5">
      <c r="A423" s="21"/>
      <c r="E423" s="10"/>
    </row>
    <row r="424" ht="13.5" customHeight="1" spans="1:5">
      <c r="A424" s="21"/>
      <c r="E424" s="10"/>
    </row>
    <row r="425" ht="13.5" customHeight="1" spans="1:5">
      <c r="A425" s="21"/>
      <c r="E425" s="10"/>
    </row>
    <row r="426" ht="13.5" customHeight="1" spans="1:5">
      <c r="A426" s="21"/>
      <c r="E426" s="10"/>
    </row>
    <row r="427" ht="13.5" customHeight="1" spans="1:5">
      <c r="A427" s="21"/>
      <c r="E427" s="10"/>
    </row>
    <row r="428" ht="13.5" customHeight="1" spans="1:5">
      <c r="A428" s="21"/>
      <c r="E428" s="10"/>
    </row>
    <row r="429" ht="13.5" customHeight="1" spans="1:5">
      <c r="A429" s="21"/>
      <c r="E429" s="10"/>
    </row>
    <row r="430" ht="13.5" customHeight="1" spans="1:5">
      <c r="A430" s="21"/>
      <c r="E430" s="10"/>
    </row>
    <row r="431" ht="13.5" customHeight="1" spans="1:5">
      <c r="A431" s="21"/>
      <c r="E431" s="10"/>
    </row>
    <row r="432" ht="13.5" customHeight="1" spans="1:5">
      <c r="A432" s="21"/>
      <c r="E432" s="10"/>
    </row>
    <row r="433" ht="13.5" customHeight="1" spans="1:5">
      <c r="A433" s="21"/>
      <c r="E433" s="10"/>
    </row>
    <row r="434" ht="13.5" customHeight="1" spans="1:5">
      <c r="A434" s="21"/>
      <c r="E434" s="10"/>
    </row>
    <row r="435" ht="13.5" customHeight="1" spans="1:5">
      <c r="A435" s="21"/>
      <c r="E435" s="10"/>
    </row>
    <row r="436" ht="13.5" customHeight="1" spans="1:5">
      <c r="A436" s="21"/>
      <c r="E436" s="10"/>
    </row>
    <row r="437" ht="13.5" customHeight="1" spans="1:5">
      <c r="A437" s="21"/>
      <c r="E437" s="10"/>
    </row>
    <row r="438" ht="13.5" customHeight="1" spans="1:5">
      <c r="A438" s="21"/>
      <c r="E438" s="10"/>
    </row>
    <row r="439" ht="13.5" customHeight="1" spans="1:5">
      <c r="A439" s="21"/>
      <c r="E439" s="10"/>
    </row>
    <row r="440" ht="13.5" customHeight="1" spans="1:5">
      <c r="A440" s="21"/>
      <c r="E440" s="10"/>
    </row>
    <row r="441" ht="13.5" customHeight="1" spans="1:5">
      <c r="A441" s="21"/>
      <c r="E441" s="10"/>
    </row>
    <row r="442" ht="13.5" customHeight="1" spans="1:5">
      <c r="A442" s="21"/>
      <c r="E442" s="10"/>
    </row>
    <row r="443" ht="13.5" customHeight="1" spans="1:5">
      <c r="A443" s="21"/>
      <c r="E443" s="10"/>
    </row>
    <row r="444" ht="13.5" customHeight="1" spans="1:5">
      <c r="A444" s="21"/>
      <c r="E444" s="10"/>
    </row>
    <row r="445" ht="13.5" customHeight="1" spans="1:5">
      <c r="A445" s="21"/>
      <c r="E445" s="10"/>
    </row>
    <row r="446" ht="13.5" customHeight="1" spans="1:5">
      <c r="A446" s="21"/>
      <c r="E446" s="10"/>
    </row>
    <row r="447" ht="13.5" customHeight="1" spans="1:5">
      <c r="A447" s="21"/>
      <c r="E447" s="10"/>
    </row>
    <row r="448" ht="13.5" customHeight="1" spans="1:5">
      <c r="A448" s="21"/>
      <c r="E448" s="10"/>
    </row>
    <row r="449" ht="13.5" customHeight="1" spans="1:5">
      <c r="A449" s="21"/>
      <c r="E449" s="10"/>
    </row>
    <row r="450" ht="13.5" customHeight="1" spans="1:5">
      <c r="A450" s="21"/>
      <c r="E450" s="10"/>
    </row>
    <row r="451" ht="13.5" customHeight="1" spans="1:5">
      <c r="A451" s="21"/>
      <c r="E451" s="10"/>
    </row>
    <row r="452" ht="13.5" customHeight="1" spans="1:5">
      <c r="A452" s="21"/>
      <c r="E452" s="10"/>
    </row>
    <row r="453" ht="13.5" customHeight="1" spans="1:5">
      <c r="A453" s="21"/>
      <c r="E453" s="10"/>
    </row>
    <row r="454" ht="13.5" customHeight="1" spans="1:5">
      <c r="A454" s="21"/>
      <c r="E454" s="10"/>
    </row>
    <row r="455" ht="13.5" customHeight="1" spans="1:5">
      <c r="A455" s="21"/>
      <c r="E455" s="10"/>
    </row>
    <row r="456" ht="13.5" customHeight="1" spans="1:5">
      <c r="A456" s="21"/>
      <c r="E456" s="10"/>
    </row>
    <row r="457" ht="13.5" customHeight="1" spans="1:5">
      <c r="A457" s="21"/>
      <c r="E457" s="10"/>
    </row>
    <row r="458" ht="13.5" customHeight="1" spans="1:5">
      <c r="A458" s="21"/>
      <c r="E458" s="10"/>
    </row>
    <row r="459" ht="13.5" customHeight="1" spans="1:5">
      <c r="A459" s="21"/>
      <c r="E459" s="10"/>
    </row>
    <row r="460" ht="13.5" customHeight="1" spans="1:5">
      <c r="A460" s="21"/>
      <c r="E460" s="10"/>
    </row>
    <row r="461" ht="13.5" customHeight="1" spans="1:5">
      <c r="A461" s="21"/>
      <c r="E461" s="10"/>
    </row>
    <row r="462" ht="13.5" customHeight="1" spans="1:5">
      <c r="A462" s="21"/>
      <c r="E462" s="10"/>
    </row>
    <row r="463" ht="13.5" customHeight="1" spans="1:5">
      <c r="A463" s="21"/>
      <c r="E463" s="10"/>
    </row>
    <row r="464" ht="13.5" customHeight="1" spans="1:5">
      <c r="A464" s="21"/>
      <c r="E464" s="10"/>
    </row>
    <row r="465" ht="13.5" customHeight="1" spans="1:5">
      <c r="A465" s="21"/>
      <c r="E465" s="10"/>
    </row>
    <row r="466" ht="13.5" customHeight="1" spans="1:5">
      <c r="A466" s="21"/>
      <c r="E466" s="10"/>
    </row>
    <row r="467" ht="13.5" customHeight="1" spans="1:5">
      <c r="A467" s="21"/>
      <c r="E467" s="10"/>
    </row>
    <row r="468" ht="13.5" customHeight="1" spans="1:5">
      <c r="A468" s="21"/>
      <c r="E468" s="10"/>
    </row>
    <row r="469" ht="13.5" customHeight="1" spans="1:5">
      <c r="A469" s="21"/>
      <c r="E469" s="10"/>
    </row>
    <row r="470" ht="13.5" customHeight="1" spans="1:5">
      <c r="A470" s="21"/>
      <c r="E470" s="10"/>
    </row>
    <row r="471" ht="13.5" customHeight="1" spans="1:5">
      <c r="A471" s="21"/>
      <c r="E471" s="10"/>
    </row>
    <row r="472" ht="13.5" customHeight="1" spans="1:5">
      <c r="A472" s="21"/>
      <c r="E472" s="10"/>
    </row>
    <row r="473" ht="13.5" customHeight="1" spans="1:5">
      <c r="A473" s="21"/>
      <c r="E473" s="10"/>
    </row>
    <row r="474" ht="13.5" customHeight="1" spans="1:5">
      <c r="A474" s="21"/>
      <c r="E474" s="10"/>
    </row>
    <row r="475" ht="13.5" customHeight="1" spans="1:5">
      <c r="A475" s="21"/>
      <c r="E475" s="10"/>
    </row>
    <row r="476" ht="13.5" customHeight="1" spans="1:5">
      <c r="A476" s="21"/>
      <c r="E476" s="10"/>
    </row>
    <row r="477" ht="13.5" customHeight="1" spans="1:5">
      <c r="A477" s="21"/>
      <c r="E477" s="10"/>
    </row>
    <row r="478" ht="13.5" customHeight="1" spans="1:5">
      <c r="A478" s="21"/>
      <c r="E478" s="10"/>
    </row>
    <row r="479" ht="13.5" customHeight="1" spans="1:5">
      <c r="A479" s="21"/>
      <c r="E479" s="10"/>
    </row>
    <row r="480" ht="13.5" customHeight="1" spans="1:5">
      <c r="A480" s="21"/>
      <c r="E480" s="10"/>
    </row>
    <row r="481" ht="13.5" customHeight="1" spans="1:5">
      <c r="A481" s="21"/>
      <c r="E481" s="10"/>
    </row>
    <row r="482" ht="13.5" customHeight="1" spans="1:5">
      <c r="A482" s="21"/>
      <c r="E482" s="10"/>
    </row>
    <row r="483" ht="13.5" customHeight="1" spans="1:5">
      <c r="A483" s="21"/>
      <c r="E483" s="10"/>
    </row>
    <row r="484" ht="13.5" customHeight="1" spans="1:5">
      <c r="A484" s="21"/>
      <c r="E484" s="10"/>
    </row>
    <row r="485" ht="13.5" customHeight="1" spans="1:5">
      <c r="A485" s="21"/>
      <c r="E485" s="10"/>
    </row>
    <row r="486" ht="13.5" customHeight="1" spans="1:5">
      <c r="A486" s="21"/>
      <c r="E486" s="10"/>
    </row>
    <row r="487" ht="13.5" customHeight="1" spans="1:5">
      <c r="A487" s="21"/>
      <c r="E487" s="10"/>
    </row>
    <row r="488" ht="13.5" customHeight="1" spans="1:5">
      <c r="A488" s="21"/>
      <c r="E488" s="10"/>
    </row>
    <row r="489" ht="13.5" customHeight="1" spans="1:5">
      <c r="A489" s="21"/>
      <c r="E489" s="10"/>
    </row>
    <row r="490" ht="13.5" customHeight="1" spans="1:5">
      <c r="A490" s="21"/>
      <c r="E490" s="10"/>
    </row>
    <row r="491" ht="13.5" customHeight="1" spans="1:5">
      <c r="A491" s="21"/>
      <c r="E491" s="10"/>
    </row>
    <row r="492" ht="13.5" customHeight="1" spans="1:5">
      <c r="A492" s="21"/>
      <c r="E492" s="10"/>
    </row>
    <row r="493" ht="13.5" customHeight="1" spans="1:5">
      <c r="A493" s="21"/>
      <c r="E493" s="10"/>
    </row>
    <row r="494" ht="13.5" customHeight="1" spans="1:5">
      <c r="A494" s="21"/>
      <c r="E494" s="10"/>
    </row>
    <row r="495" ht="13.5" customHeight="1" spans="1:5">
      <c r="A495" s="21"/>
      <c r="E495" s="10"/>
    </row>
    <row r="496" ht="13.5" customHeight="1" spans="1:5">
      <c r="A496" s="21"/>
      <c r="E496" s="10"/>
    </row>
    <row r="497" ht="13.5" customHeight="1" spans="1:5">
      <c r="A497" s="21"/>
      <c r="E497" s="10"/>
    </row>
    <row r="498" ht="13.5" customHeight="1" spans="1:5">
      <c r="A498" s="21"/>
      <c r="E498" s="10"/>
    </row>
    <row r="499" ht="13.5" customHeight="1" spans="1:5">
      <c r="A499" s="21"/>
      <c r="E499" s="10"/>
    </row>
    <row r="500" ht="13.5" customHeight="1" spans="1:5">
      <c r="A500" s="21"/>
      <c r="E500" s="10"/>
    </row>
    <row r="501" ht="13.5" customHeight="1" spans="1:5">
      <c r="A501" s="21"/>
      <c r="E501" s="10"/>
    </row>
    <row r="502" ht="13.5" customHeight="1" spans="1:5">
      <c r="A502" s="21"/>
      <c r="E502" s="10"/>
    </row>
    <row r="503" ht="13.5" customHeight="1" spans="1:5">
      <c r="A503" s="21"/>
      <c r="E503" s="10"/>
    </row>
    <row r="504" ht="13.5" customHeight="1" spans="1:5">
      <c r="A504" s="21"/>
      <c r="E504" s="10"/>
    </row>
    <row r="505" ht="13.5" customHeight="1" spans="1:5">
      <c r="A505" s="21"/>
      <c r="E505" s="10"/>
    </row>
    <row r="506" ht="13.5" customHeight="1" spans="1:5">
      <c r="A506" s="21"/>
      <c r="E506" s="10"/>
    </row>
    <row r="507" ht="13.5" customHeight="1" spans="1:5">
      <c r="A507" s="21"/>
      <c r="E507" s="10"/>
    </row>
    <row r="508" ht="13.5" customHeight="1" spans="1:5">
      <c r="A508" s="21"/>
      <c r="E508" s="10"/>
    </row>
    <row r="509" ht="13.5" customHeight="1" spans="1:5">
      <c r="A509" s="21"/>
      <c r="E509" s="10"/>
    </row>
    <row r="510" ht="13.5" customHeight="1" spans="1:5">
      <c r="A510" s="21"/>
      <c r="E510" s="10"/>
    </row>
    <row r="511" ht="13.5" customHeight="1" spans="1:5">
      <c r="A511" s="21"/>
      <c r="E511" s="10"/>
    </row>
    <row r="512" ht="13.5" customHeight="1" spans="1:5">
      <c r="A512" s="21"/>
      <c r="E512" s="10"/>
    </row>
    <row r="513" ht="13.5" customHeight="1" spans="1:5">
      <c r="A513" s="21"/>
      <c r="E513" s="10"/>
    </row>
    <row r="514" ht="13.5" customHeight="1" spans="1:5">
      <c r="A514" s="21"/>
      <c r="E514" s="10"/>
    </row>
    <row r="515" ht="13.5" customHeight="1" spans="1:5">
      <c r="A515" s="21"/>
      <c r="E515" s="10"/>
    </row>
    <row r="516" ht="13.5" customHeight="1" spans="1:5">
      <c r="A516" s="21"/>
      <c r="E516" s="10"/>
    </row>
    <row r="517" ht="13.5" customHeight="1" spans="1:5">
      <c r="A517" s="21"/>
      <c r="E517" s="10"/>
    </row>
    <row r="518" ht="13.5" customHeight="1" spans="1:5">
      <c r="A518" s="21"/>
      <c r="E518" s="10"/>
    </row>
    <row r="519" ht="13.5" customHeight="1" spans="1:5">
      <c r="A519" s="21"/>
      <c r="E519" s="10"/>
    </row>
    <row r="520" ht="13.5" customHeight="1" spans="1:5">
      <c r="A520" s="21"/>
      <c r="E520" s="10"/>
    </row>
    <row r="521" ht="13.5" customHeight="1" spans="1:5">
      <c r="A521" s="21"/>
      <c r="E521" s="10"/>
    </row>
    <row r="522" ht="13.5" customHeight="1" spans="1:5">
      <c r="A522" s="21"/>
      <c r="E522" s="10"/>
    </row>
    <row r="523" ht="13.5" customHeight="1" spans="1:5">
      <c r="A523" s="21"/>
      <c r="E523" s="10"/>
    </row>
    <row r="524" ht="13.5" customHeight="1" spans="1:5">
      <c r="A524" s="21"/>
      <c r="E524" s="10"/>
    </row>
    <row r="525" ht="13.5" customHeight="1" spans="1:5">
      <c r="A525" s="21"/>
      <c r="E525" s="10"/>
    </row>
    <row r="526" ht="13.5" customHeight="1" spans="1:5">
      <c r="A526" s="21"/>
      <c r="E526" s="10"/>
    </row>
    <row r="527" ht="13.5" customHeight="1" spans="1:5">
      <c r="A527" s="21"/>
      <c r="E527" s="10"/>
    </row>
    <row r="528" ht="13.5" customHeight="1" spans="1:5">
      <c r="A528" s="21"/>
      <c r="E528" s="10"/>
    </row>
    <row r="529" ht="13.5" customHeight="1" spans="1:5">
      <c r="A529" s="21"/>
      <c r="E529" s="10"/>
    </row>
    <row r="530" ht="13.5" customHeight="1" spans="1:5">
      <c r="A530" s="21"/>
      <c r="E530" s="10"/>
    </row>
    <row r="531" ht="13.5" customHeight="1" spans="1:5">
      <c r="A531" s="21"/>
      <c r="E531" s="10"/>
    </row>
    <row r="532" ht="13.5" customHeight="1" spans="1:5">
      <c r="A532" s="21"/>
      <c r="E532" s="10"/>
    </row>
    <row r="533" ht="13.5" customHeight="1" spans="1:5">
      <c r="A533" s="21"/>
      <c r="E533" s="10"/>
    </row>
    <row r="534" ht="13.5" customHeight="1" spans="1:5">
      <c r="A534" s="21"/>
      <c r="E534" s="10"/>
    </row>
    <row r="535" ht="13.5" customHeight="1" spans="1:5">
      <c r="A535" s="21"/>
      <c r="E535" s="10"/>
    </row>
    <row r="536" ht="13.5" customHeight="1" spans="1:5">
      <c r="A536" s="21"/>
      <c r="E536" s="10"/>
    </row>
    <row r="537" ht="13.5" customHeight="1" spans="1:5">
      <c r="A537" s="21"/>
      <c r="E537" s="10"/>
    </row>
    <row r="538" ht="13.5" customHeight="1" spans="1:5">
      <c r="A538" s="21"/>
      <c r="E538" s="10"/>
    </row>
    <row r="539" ht="13.5" customHeight="1" spans="1:5">
      <c r="A539" s="21"/>
      <c r="E539" s="10"/>
    </row>
    <row r="540" ht="13.5" customHeight="1" spans="1:5">
      <c r="A540" s="21"/>
      <c r="E540" s="10"/>
    </row>
    <row r="541" ht="13.5" customHeight="1" spans="1:5">
      <c r="A541" s="21"/>
      <c r="E541" s="10"/>
    </row>
    <row r="542" ht="13.5" customHeight="1" spans="1:5">
      <c r="A542" s="21"/>
      <c r="E542" s="10"/>
    </row>
    <row r="543" ht="13.5" customHeight="1" spans="1:5">
      <c r="A543" s="21"/>
      <c r="E543" s="10"/>
    </row>
    <row r="544" ht="13.5" customHeight="1" spans="1:5">
      <c r="A544" s="21"/>
      <c r="E544" s="10"/>
    </row>
    <row r="545" ht="13.5" customHeight="1" spans="1:5">
      <c r="A545" s="21"/>
      <c r="E545" s="10"/>
    </row>
    <row r="546" ht="13.5" customHeight="1" spans="1:5">
      <c r="A546" s="21"/>
      <c r="E546" s="10"/>
    </row>
    <row r="547" ht="13.5" customHeight="1" spans="1:5">
      <c r="A547" s="21"/>
      <c r="E547" s="10"/>
    </row>
    <row r="548" ht="13.5" customHeight="1" spans="1:5">
      <c r="A548" s="21"/>
      <c r="E548" s="10"/>
    </row>
    <row r="549" ht="13.5" customHeight="1" spans="1:5">
      <c r="A549" s="21"/>
      <c r="E549" s="10"/>
    </row>
    <row r="550" ht="13.5" customHeight="1" spans="1:5">
      <c r="A550" s="21"/>
      <c r="E550" s="10"/>
    </row>
    <row r="551" ht="13.5" customHeight="1" spans="1:5">
      <c r="A551" s="21"/>
      <c r="E551" s="10"/>
    </row>
    <row r="552" ht="13.5" customHeight="1" spans="1:5">
      <c r="A552" s="21"/>
      <c r="E552" s="10"/>
    </row>
    <row r="553" ht="13.5" customHeight="1" spans="1:5">
      <c r="A553" s="21"/>
      <c r="E553" s="10"/>
    </row>
    <row r="554" ht="13.5" customHeight="1" spans="1:5">
      <c r="A554" s="21"/>
      <c r="E554" s="10"/>
    </row>
    <row r="555" ht="13.5" customHeight="1" spans="1:5">
      <c r="A555" s="21"/>
      <c r="E555" s="10"/>
    </row>
    <row r="556" ht="13.5" customHeight="1" spans="1:5">
      <c r="A556" s="21"/>
      <c r="E556" s="10"/>
    </row>
    <row r="557" ht="13.5" customHeight="1" spans="1:5">
      <c r="A557" s="21"/>
      <c r="E557" s="10"/>
    </row>
    <row r="558" ht="13.5" customHeight="1" spans="1:5">
      <c r="A558" s="21"/>
      <c r="E558" s="10"/>
    </row>
    <row r="559" ht="13.5" customHeight="1" spans="1:5">
      <c r="A559" s="21"/>
      <c r="E559" s="10"/>
    </row>
    <row r="560" ht="13.5" customHeight="1" spans="1:5">
      <c r="A560" s="21"/>
      <c r="E560" s="10"/>
    </row>
    <row r="561" ht="13.5" customHeight="1" spans="1:5">
      <c r="A561" s="21"/>
      <c r="E561" s="10"/>
    </row>
    <row r="562" ht="13.5" customHeight="1" spans="1:5">
      <c r="A562" s="21"/>
      <c r="E562" s="10"/>
    </row>
    <row r="563" ht="13.5" customHeight="1" spans="1:5">
      <c r="A563" s="21"/>
      <c r="E563" s="10"/>
    </row>
    <row r="564" ht="13.5" customHeight="1" spans="1:5">
      <c r="A564" s="21"/>
      <c r="E564" s="10"/>
    </row>
    <row r="565" ht="13.5" customHeight="1" spans="1:5">
      <c r="A565" s="21"/>
      <c r="E565" s="10"/>
    </row>
    <row r="566" ht="13.5" customHeight="1" spans="1:5">
      <c r="A566" s="21"/>
      <c r="E566" s="10"/>
    </row>
    <row r="567" ht="13.5" customHeight="1" spans="1:5">
      <c r="A567" s="21"/>
      <c r="E567" s="10"/>
    </row>
    <row r="568" ht="13.5" customHeight="1" spans="1:5">
      <c r="A568" s="21"/>
      <c r="E568" s="10"/>
    </row>
    <row r="569" ht="13.5" customHeight="1" spans="1:5">
      <c r="A569" s="21"/>
      <c r="E569" s="10"/>
    </row>
    <row r="570" ht="13.5" customHeight="1" spans="1:5">
      <c r="A570" s="21"/>
      <c r="E570" s="10"/>
    </row>
    <row r="571" ht="13.5" customHeight="1" spans="1:5">
      <c r="A571" s="21"/>
      <c r="E571" s="10"/>
    </row>
    <row r="572" ht="13.5" customHeight="1" spans="1:5">
      <c r="A572" s="21"/>
      <c r="E572" s="10"/>
    </row>
    <row r="573" ht="13.5" customHeight="1" spans="1:5">
      <c r="A573" s="21"/>
      <c r="E573" s="10"/>
    </row>
    <row r="574" ht="13.5" customHeight="1" spans="1:5">
      <c r="A574" s="21"/>
      <c r="E574" s="10"/>
    </row>
    <row r="575" ht="13.5" customHeight="1" spans="1:5">
      <c r="A575" s="21"/>
      <c r="E575" s="10"/>
    </row>
    <row r="576" ht="13.5" customHeight="1" spans="1:5">
      <c r="A576" s="21"/>
      <c r="E576" s="10"/>
    </row>
    <row r="577" ht="13.5" customHeight="1" spans="1:5">
      <c r="A577" s="21"/>
      <c r="E577" s="10"/>
    </row>
    <row r="578" ht="13.5" customHeight="1" spans="1:5">
      <c r="A578" s="21"/>
      <c r="E578" s="10"/>
    </row>
    <row r="579" ht="13.5" customHeight="1" spans="1:5">
      <c r="A579" s="21"/>
      <c r="E579" s="10"/>
    </row>
    <row r="580" ht="13.5" customHeight="1" spans="1:5">
      <c r="A580" s="21"/>
      <c r="E580" s="10"/>
    </row>
    <row r="581" ht="13.5" customHeight="1" spans="1:5">
      <c r="A581" s="21"/>
      <c r="E581" s="10"/>
    </row>
    <row r="582" ht="13.5" customHeight="1" spans="1:5">
      <c r="A582" s="21"/>
      <c r="E582" s="10"/>
    </row>
    <row r="583" ht="13.5" customHeight="1" spans="1:5">
      <c r="A583" s="21"/>
      <c r="E583" s="10"/>
    </row>
    <row r="584" ht="13.5" customHeight="1" spans="1:5">
      <c r="A584" s="21"/>
      <c r="E584" s="10"/>
    </row>
    <row r="585" ht="13.5" customHeight="1" spans="1:5">
      <c r="A585" s="21"/>
      <c r="E585" s="10"/>
    </row>
    <row r="586" ht="13.5" customHeight="1" spans="1:5">
      <c r="A586" s="21"/>
      <c r="E586" s="10"/>
    </row>
    <row r="587" ht="13.5" customHeight="1" spans="1:5">
      <c r="A587" s="21"/>
      <c r="E587" s="10"/>
    </row>
    <row r="588" ht="13.5" customHeight="1" spans="1:5">
      <c r="A588" s="21"/>
      <c r="E588" s="10"/>
    </row>
    <row r="589" ht="13.5" customHeight="1" spans="1:5">
      <c r="A589" s="21"/>
      <c r="E589" s="10"/>
    </row>
    <row r="590" ht="13.5" customHeight="1" spans="1:5">
      <c r="A590" s="21"/>
      <c r="E590" s="10"/>
    </row>
    <row r="591" ht="13.5" customHeight="1" spans="1:5">
      <c r="A591" s="21"/>
      <c r="E591" s="10"/>
    </row>
    <row r="592" ht="13.5" customHeight="1" spans="1:5">
      <c r="A592" s="21"/>
      <c r="E592" s="10"/>
    </row>
    <row r="593" ht="13.5" customHeight="1" spans="1:5">
      <c r="A593" s="21"/>
      <c r="E593" s="10"/>
    </row>
    <row r="594" ht="13.5" customHeight="1" spans="1:5">
      <c r="A594" s="21"/>
      <c r="E594" s="10"/>
    </row>
    <row r="595" ht="13.5" customHeight="1" spans="1:5">
      <c r="A595" s="21"/>
      <c r="E595" s="10"/>
    </row>
    <row r="596" ht="13.5" customHeight="1" spans="1:5">
      <c r="A596" s="21"/>
      <c r="E596" s="10"/>
    </row>
    <row r="597" ht="13.5" customHeight="1" spans="1:5">
      <c r="A597" s="21"/>
      <c r="E597" s="10"/>
    </row>
    <row r="598" ht="13.5" customHeight="1" spans="1:5">
      <c r="A598" s="21"/>
      <c r="E598" s="10"/>
    </row>
    <row r="599" ht="13.5" customHeight="1" spans="1:5">
      <c r="A599" s="21"/>
      <c r="E599" s="10"/>
    </row>
    <row r="600" ht="13.5" customHeight="1" spans="1:5">
      <c r="A600" s="21"/>
      <c r="E600" s="10"/>
    </row>
    <row r="601" ht="13.5" customHeight="1" spans="1:5">
      <c r="A601" s="21"/>
      <c r="E601" s="10"/>
    </row>
    <row r="602" ht="13.5" customHeight="1" spans="1:5">
      <c r="A602" s="21"/>
      <c r="E602" s="10"/>
    </row>
    <row r="603" ht="13.5" customHeight="1" spans="1:5">
      <c r="A603" s="21"/>
      <c r="E603" s="10"/>
    </row>
    <row r="604" ht="13.5" customHeight="1" spans="1:5">
      <c r="A604" s="21"/>
      <c r="E604" s="10"/>
    </row>
    <row r="605" ht="13.5" customHeight="1" spans="1:5">
      <c r="A605" s="21"/>
      <c r="E605" s="10"/>
    </row>
    <row r="606" ht="13.5" customHeight="1" spans="1:5">
      <c r="A606" s="21"/>
      <c r="E606" s="10"/>
    </row>
    <row r="607" ht="13.5" customHeight="1" spans="1:5">
      <c r="A607" s="21"/>
      <c r="E607" s="10"/>
    </row>
    <row r="608" ht="13.5" customHeight="1" spans="1:5">
      <c r="A608" s="21"/>
      <c r="E608" s="10"/>
    </row>
    <row r="609" ht="13.5" customHeight="1" spans="1:5">
      <c r="A609" s="21"/>
      <c r="E609" s="10"/>
    </row>
    <row r="610" ht="13.5" customHeight="1" spans="1:5">
      <c r="A610" s="21"/>
      <c r="E610" s="10"/>
    </row>
    <row r="611" ht="13.5" customHeight="1" spans="1:5">
      <c r="A611" s="21"/>
      <c r="E611" s="10"/>
    </row>
    <row r="612" ht="13.5" customHeight="1" spans="1:5">
      <c r="A612" s="21"/>
      <c r="E612" s="10"/>
    </row>
    <row r="613" ht="13.5" customHeight="1" spans="1:5">
      <c r="A613" s="21"/>
      <c r="E613" s="10"/>
    </row>
    <row r="614" ht="13.5" customHeight="1" spans="1:5">
      <c r="A614" s="21"/>
      <c r="E614" s="10"/>
    </row>
    <row r="615" ht="13.5" customHeight="1" spans="1:5">
      <c r="A615" s="21"/>
      <c r="E615" s="10"/>
    </row>
    <row r="616" ht="13.5" customHeight="1" spans="1:5">
      <c r="A616" s="21"/>
      <c r="E616" s="10"/>
    </row>
    <row r="617" ht="13.5" customHeight="1" spans="1:5">
      <c r="A617" s="21"/>
      <c r="E617" s="10"/>
    </row>
    <row r="618" ht="13.5" customHeight="1" spans="1:5">
      <c r="A618" s="21"/>
      <c r="E618" s="10"/>
    </row>
    <row r="619" ht="13.5" customHeight="1" spans="1:5">
      <c r="A619" s="21"/>
      <c r="E619" s="10"/>
    </row>
    <row r="620" ht="13.5" customHeight="1" spans="1:5">
      <c r="A620" s="21"/>
      <c r="E620" s="10"/>
    </row>
    <row r="621" ht="13.5" customHeight="1" spans="1:5">
      <c r="A621" s="21"/>
      <c r="E621" s="10"/>
    </row>
    <row r="622" ht="13.5" customHeight="1" spans="1:5">
      <c r="A622" s="21"/>
      <c r="E622" s="10"/>
    </row>
    <row r="623" ht="13.5" customHeight="1" spans="1:5">
      <c r="A623" s="21"/>
      <c r="E623" s="10"/>
    </row>
    <row r="624" ht="13.5" customHeight="1" spans="1:5">
      <c r="A624" s="21"/>
      <c r="E624" s="10"/>
    </row>
    <row r="625" ht="13.5" customHeight="1" spans="1:5">
      <c r="A625" s="21"/>
      <c r="E625" s="10"/>
    </row>
    <row r="626" ht="13.5" customHeight="1" spans="1:5">
      <c r="A626" s="21"/>
      <c r="E626" s="10"/>
    </row>
    <row r="627" ht="13.5" customHeight="1" spans="1:5">
      <c r="A627" s="21"/>
      <c r="E627" s="10"/>
    </row>
    <row r="628" ht="13.5" customHeight="1" spans="1:5">
      <c r="A628" s="21"/>
      <c r="E628" s="10"/>
    </row>
    <row r="629" ht="13.5" customHeight="1" spans="1:5">
      <c r="A629" s="21"/>
      <c r="E629" s="10"/>
    </row>
    <row r="630" ht="13.5" customHeight="1" spans="1:5">
      <c r="A630" s="21"/>
      <c r="E630" s="10"/>
    </row>
    <row r="631" ht="13.5" customHeight="1" spans="1:5">
      <c r="A631" s="21"/>
      <c r="E631" s="10"/>
    </row>
    <row r="632" ht="13.5" customHeight="1" spans="1:5">
      <c r="A632" s="21"/>
      <c r="E632" s="10"/>
    </row>
    <row r="633" ht="13.5" customHeight="1" spans="1:5">
      <c r="A633" s="21"/>
      <c r="E633" s="10"/>
    </row>
    <row r="634" ht="13.5" customHeight="1" spans="1:5">
      <c r="A634" s="21"/>
      <c r="E634" s="10"/>
    </row>
    <row r="635" ht="13.5" customHeight="1" spans="1:5">
      <c r="A635" s="21"/>
      <c r="E635" s="10"/>
    </row>
    <row r="636" ht="13.5" customHeight="1" spans="1:5">
      <c r="A636" s="21"/>
      <c r="E636" s="10"/>
    </row>
    <row r="637" ht="13.5" customHeight="1" spans="1:5">
      <c r="A637" s="21"/>
      <c r="E637" s="10"/>
    </row>
    <row r="638" ht="13.5" customHeight="1" spans="1:5">
      <c r="A638" s="21"/>
      <c r="E638" s="10"/>
    </row>
    <row r="639" ht="13.5" customHeight="1" spans="1:5">
      <c r="A639" s="21"/>
      <c r="E639" s="10"/>
    </row>
    <row r="640" ht="13.5" customHeight="1" spans="1:5">
      <c r="A640" s="21"/>
      <c r="E640" s="10"/>
    </row>
    <row r="641" ht="13.5" customHeight="1" spans="1:5">
      <c r="A641" s="21"/>
      <c r="E641" s="10"/>
    </row>
    <row r="642" ht="13.5" customHeight="1" spans="1:5">
      <c r="A642" s="21"/>
      <c r="E642" s="10"/>
    </row>
    <row r="643" ht="13.5" customHeight="1" spans="1:5">
      <c r="A643" s="21"/>
      <c r="E643" s="10"/>
    </row>
    <row r="644" ht="13.5" customHeight="1" spans="1:5">
      <c r="A644" s="21"/>
      <c r="E644" s="10"/>
    </row>
    <row r="645" ht="13.5" customHeight="1" spans="1:5">
      <c r="A645" s="21"/>
      <c r="E645" s="10"/>
    </row>
    <row r="646" ht="13.5" customHeight="1" spans="1:5">
      <c r="A646" s="21"/>
      <c r="E646" s="10"/>
    </row>
    <row r="647" ht="13.5" customHeight="1" spans="1:5">
      <c r="A647" s="21"/>
      <c r="E647" s="10"/>
    </row>
    <row r="648" ht="13.5" customHeight="1" spans="1:5">
      <c r="A648" s="21"/>
      <c r="E648" s="10"/>
    </row>
    <row r="649" ht="13.5" customHeight="1" spans="1:5">
      <c r="A649" s="21"/>
      <c r="E649" s="10"/>
    </row>
    <row r="650" ht="13.5" customHeight="1" spans="1:5">
      <c r="A650" s="21"/>
      <c r="E650" s="10"/>
    </row>
    <row r="651" ht="13.5" customHeight="1" spans="1:5">
      <c r="A651" s="21"/>
      <c r="E651" s="10"/>
    </row>
    <row r="652" ht="13.5" customHeight="1" spans="1:5">
      <c r="A652" s="21"/>
      <c r="E652" s="10"/>
    </row>
    <row r="653" ht="13.5" customHeight="1" spans="1:5">
      <c r="A653" s="21"/>
      <c r="E653" s="10"/>
    </row>
    <row r="654" ht="13.5" customHeight="1" spans="1:5">
      <c r="A654" s="21"/>
      <c r="E654" s="10"/>
    </row>
    <row r="655" ht="13.5" customHeight="1" spans="1:5">
      <c r="A655" s="21"/>
      <c r="E655" s="10"/>
    </row>
    <row r="656" ht="13.5" customHeight="1" spans="1:5">
      <c r="A656" s="21"/>
      <c r="E656" s="10"/>
    </row>
    <row r="657" ht="13.5" customHeight="1" spans="1:5">
      <c r="A657" s="21"/>
      <c r="E657" s="10"/>
    </row>
    <row r="658" ht="13.5" customHeight="1" spans="1:5">
      <c r="A658" s="21"/>
      <c r="E658" s="10"/>
    </row>
    <row r="659" ht="13.5" customHeight="1" spans="1:5">
      <c r="A659" s="21"/>
      <c r="E659" s="10"/>
    </row>
    <row r="660" ht="13.5" customHeight="1" spans="1:5">
      <c r="A660" s="21"/>
      <c r="E660" s="10"/>
    </row>
    <row r="661" ht="13.5" customHeight="1" spans="1:5">
      <c r="A661" s="21"/>
      <c r="E661" s="10"/>
    </row>
    <row r="662" ht="13.5" customHeight="1" spans="1:5">
      <c r="A662" s="21"/>
      <c r="E662" s="10"/>
    </row>
    <row r="663" ht="13.5" customHeight="1" spans="1:5">
      <c r="A663" s="21"/>
      <c r="E663" s="10"/>
    </row>
    <row r="664" ht="13.5" customHeight="1" spans="1:5">
      <c r="A664" s="21"/>
      <c r="E664" s="10"/>
    </row>
    <row r="665" ht="13.5" customHeight="1" spans="1:5">
      <c r="A665" s="21"/>
      <c r="E665" s="10"/>
    </row>
    <row r="666" ht="13.5" customHeight="1" spans="1:5">
      <c r="A666" s="21"/>
      <c r="E666" s="10"/>
    </row>
    <row r="667" ht="13.5" customHeight="1" spans="1:5">
      <c r="A667" s="21"/>
      <c r="E667" s="10"/>
    </row>
    <row r="668" ht="13.5" customHeight="1" spans="1:5">
      <c r="A668" s="21"/>
      <c r="E668" s="10"/>
    </row>
    <row r="669" ht="13.5" customHeight="1" spans="1:5">
      <c r="A669" s="21"/>
      <c r="E669" s="10"/>
    </row>
    <row r="670" ht="13.5" customHeight="1" spans="1:5">
      <c r="A670" s="21"/>
      <c r="E670" s="10"/>
    </row>
    <row r="671" ht="13.5" customHeight="1" spans="1:5">
      <c r="A671" s="21"/>
      <c r="E671" s="10"/>
    </row>
    <row r="672" ht="13.5" customHeight="1" spans="1:5">
      <c r="A672" s="21"/>
      <c r="E672" s="10"/>
    </row>
    <row r="673" ht="13.5" customHeight="1" spans="1:5">
      <c r="A673" s="21"/>
      <c r="E673" s="10"/>
    </row>
    <row r="674" ht="13.5" customHeight="1" spans="1:5">
      <c r="A674" s="21"/>
      <c r="E674" s="10"/>
    </row>
    <row r="675" ht="13.5" customHeight="1" spans="1:5">
      <c r="A675" s="21"/>
      <c r="E675" s="10"/>
    </row>
    <row r="676" ht="13.5" customHeight="1" spans="1:5">
      <c r="A676" s="21"/>
      <c r="E676" s="10"/>
    </row>
    <row r="677" ht="13.5" customHeight="1" spans="1:5">
      <c r="A677" s="21"/>
      <c r="E677" s="10"/>
    </row>
    <row r="678" ht="13.5" customHeight="1" spans="1:5">
      <c r="A678" s="21"/>
      <c r="E678" s="10"/>
    </row>
    <row r="679" ht="13.5" customHeight="1" spans="1:5">
      <c r="A679" s="21"/>
      <c r="E679" s="10"/>
    </row>
    <row r="680" ht="13.5" customHeight="1" spans="1:5">
      <c r="A680" s="21"/>
      <c r="E680" s="10"/>
    </row>
    <row r="681" ht="13.5" customHeight="1" spans="1:5">
      <c r="A681" s="21"/>
      <c r="E681" s="10"/>
    </row>
    <row r="682" ht="13.5" customHeight="1" spans="1:5">
      <c r="A682" s="21"/>
      <c r="E682" s="10"/>
    </row>
    <row r="683" ht="13.5" customHeight="1" spans="1:5">
      <c r="A683" s="21"/>
      <c r="E683" s="10"/>
    </row>
    <row r="684" ht="13.5" customHeight="1" spans="1:5">
      <c r="A684" s="21"/>
      <c r="E684" s="10"/>
    </row>
    <row r="685" ht="13.5" customHeight="1" spans="1:5">
      <c r="A685" s="21"/>
      <c r="E685" s="10"/>
    </row>
    <row r="686" ht="13.5" customHeight="1" spans="1:5">
      <c r="A686" s="21"/>
      <c r="E686" s="10"/>
    </row>
    <row r="687" ht="13.5" customHeight="1" spans="1:5">
      <c r="A687" s="21"/>
      <c r="E687" s="10"/>
    </row>
    <row r="688" ht="13.5" customHeight="1" spans="1:5">
      <c r="A688" s="21"/>
      <c r="E688" s="10"/>
    </row>
    <row r="689" ht="13.5" customHeight="1" spans="1:5">
      <c r="A689" s="21"/>
      <c r="E689" s="10"/>
    </row>
    <row r="690" ht="13.5" customHeight="1" spans="1:5">
      <c r="A690" s="21"/>
      <c r="E690" s="10"/>
    </row>
    <row r="691" ht="13.5" customHeight="1" spans="1:5">
      <c r="A691" s="21"/>
      <c r="E691" s="10"/>
    </row>
    <row r="692" ht="13.5" customHeight="1" spans="1:5">
      <c r="A692" s="21"/>
      <c r="E692" s="10"/>
    </row>
    <row r="693" ht="13.5" customHeight="1" spans="1:5">
      <c r="A693" s="21"/>
      <c r="E693" s="10"/>
    </row>
    <row r="694" ht="13.5" customHeight="1" spans="1:5">
      <c r="A694" s="21"/>
      <c r="E694" s="10"/>
    </row>
    <row r="695" ht="13.5" customHeight="1" spans="1:5">
      <c r="A695" s="21"/>
      <c r="E695" s="10"/>
    </row>
    <row r="696" ht="13.5" customHeight="1" spans="1:5">
      <c r="A696" s="21"/>
      <c r="E696" s="10"/>
    </row>
    <row r="697" ht="13.5" customHeight="1" spans="1:5">
      <c r="A697" s="21"/>
      <c r="E697" s="10"/>
    </row>
    <row r="698" ht="13.5" customHeight="1" spans="1:5">
      <c r="A698" s="21"/>
      <c r="E698" s="10"/>
    </row>
    <row r="699" ht="13.5" customHeight="1" spans="1:5">
      <c r="A699" s="21"/>
      <c r="E699" s="10"/>
    </row>
    <row r="700" ht="13.5" customHeight="1" spans="1:5">
      <c r="A700" s="21"/>
      <c r="E700" s="10"/>
    </row>
    <row r="701" ht="13.5" customHeight="1" spans="1:5">
      <c r="A701" s="21"/>
      <c r="E701" s="10"/>
    </row>
    <row r="702" ht="13.5" customHeight="1" spans="1:5">
      <c r="A702" s="21"/>
      <c r="E702" s="10"/>
    </row>
    <row r="703" ht="13.5" customHeight="1" spans="1:5">
      <c r="A703" s="21"/>
      <c r="E703" s="10"/>
    </row>
    <row r="704" ht="13.5" customHeight="1" spans="1:5">
      <c r="A704" s="21"/>
      <c r="E704" s="10"/>
    </row>
    <row r="705" ht="13.5" customHeight="1" spans="1:5">
      <c r="A705" s="21"/>
      <c r="E705" s="10"/>
    </row>
    <row r="706" ht="13.5" customHeight="1" spans="1:5">
      <c r="A706" s="21"/>
      <c r="E706" s="10"/>
    </row>
    <row r="707" ht="13.5" customHeight="1" spans="1:5">
      <c r="A707" s="21"/>
      <c r="E707" s="10"/>
    </row>
    <row r="708" ht="13.5" customHeight="1" spans="1:5">
      <c r="A708" s="21"/>
      <c r="E708" s="10"/>
    </row>
    <row r="709" ht="13.5" customHeight="1" spans="1:5">
      <c r="A709" s="21"/>
      <c r="E709" s="10"/>
    </row>
    <row r="710" ht="13.5" customHeight="1" spans="1:5">
      <c r="A710" s="21"/>
      <c r="E710" s="10"/>
    </row>
    <row r="711" ht="13.5" customHeight="1" spans="1:5">
      <c r="A711" s="21"/>
      <c r="E711" s="10"/>
    </row>
    <row r="712" ht="13.5" customHeight="1" spans="1:5">
      <c r="A712" s="21"/>
      <c r="E712" s="10"/>
    </row>
    <row r="713" ht="13.5" customHeight="1" spans="1:5">
      <c r="A713" s="21"/>
      <c r="E713" s="10"/>
    </row>
    <row r="714" ht="13.5" customHeight="1" spans="1:5">
      <c r="A714" s="21"/>
      <c r="E714" s="10"/>
    </row>
    <row r="715" ht="13.5" customHeight="1" spans="1:5">
      <c r="A715" s="21"/>
      <c r="E715" s="10"/>
    </row>
    <row r="716" ht="13.5" customHeight="1" spans="1:5">
      <c r="A716" s="21"/>
      <c r="E716" s="10"/>
    </row>
    <row r="717" ht="13.5" customHeight="1" spans="1:5">
      <c r="A717" s="21"/>
      <c r="E717" s="10"/>
    </row>
    <row r="718" ht="13.5" customHeight="1" spans="1:5">
      <c r="A718" s="21"/>
      <c r="E718" s="10"/>
    </row>
    <row r="719" ht="13.5" customHeight="1" spans="1:5">
      <c r="A719" s="21"/>
      <c r="E719" s="10"/>
    </row>
    <row r="720" ht="13.5" customHeight="1" spans="1:5">
      <c r="A720" s="21"/>
      <c r="E720" s="10"/>
    </row>
    <row r="721" ht="13.5" customHeight="1" spans="1:5">
      <c r="A721" s="21"/>
      <c r="E721" s="10"/>
    </row>
    <row r="722" ht="13.5" customHeight="1" spans="1:5">
      <c r="A722" s="21"/>
      <c r="E722" s="10"/>
    </row>
    <row r="723" ht="13.5" customHeight="1" spans="1:5">
      <c r="A723" s="21"/>
      <c r="E723" s="10"/>
    </row>
    <row r="724" ht="13.5" customHeight="1" spans="1:5">
      <c r="A724" s="21"/>
      <c r="E724" s="10"/>
    </row>
    <row r="725" ht="13.5" customHeight="1" spans="1:5">
      <c r="A725" s="21"/>
      <c r="E725" s="10"/>
    </row>
    <row r="726" ht="13.5" customHeight="1" spans="1:5">
      <c r="A726" s="21"/>
      <c r="E726" s="10"/>
    </row>
    <row r="727" ht="13.5" customHeight="1" spans="1:5">
      <c r="A727" s="21"/>
      <c r="E727" s="10"/>
    </row>
    <row r="728" ht="13.5" customHeight="1" spans="1:5">
      <c r="A728" s="21"/>
      <c r="E728" s="10"/>
    </row>
    <row r="729" ht="13.5" customHeight="1" spans="1:5">
      <c r="A729" s="21"/>
      <c r="E729" s="10"/>
    </row>
    <row r="730" ht="13.5" customHeight="1" spans="1:5">
      <c r="A730" s="21"/>
      <c r="E730" s="10"/>
    </row>
    <row r="731" ht="13.5" customHeight="1" spans="1:5">
      <c r="A731" s="21"/>
      <c r="E731" s="10"/>
    </row>
    <row r="732" ht="13.5" customHeight="1" spans="1:5">
      <c r="A732" s="21"/>
      <c r="E732" s="10"/>
    </row>
    <row r="733" ht="13.5" customHeight="1" spans="1:5">
      <c r="A733" s="21"/>
      <c r="E733" s="10"/>
    </row>
    <row r="734" ht="13.5" customHeight="1" spans="1:5">
      <c r="A734" s="21"/>
      <c r="E734" s="10"/>
    </row>
    <row r="735" ht="13.5" customHeight="1" spans="1:5">
      <c r="A735" s="21"/>
      <c r="E735" s="10"/>
    </row>
    <row r="736" ht="13.5" customHeight="1" spans="1:5">
      <c r="A736" s="21"/>
      <c r="E736" s="10"/>
    </row>
    <row r="737" ht="13.5" customHeight="1" spans="1:5">
      <c r="A737" s="21"/>
      <c r="E737" s="10"/>
    </row>
    <row r="738" ht="13.5" customHeight="1" spans="1:5">
      <c r="A738" s="21"/>
      <c r="E738" s="10"/>
    </row>
    <row r="739" ht="13.5" customHeight="1" spans="1:5">
      <c r="A739" s="21"/>
      <c r="E739" s="10"/>
    </row>
    <row r="740" ht="13.5" customHeight="1" spans="1:5">
      <c r="A740" s="21"/>
      <c r="E740" s="10"/>
    </row>
    <row r="741" ht="13.5" customHeight="1" spans="1:5">
      <c r="A741" s="21"/>
      <c r="E741" s="10"/>
    </row>
    <row r="742" ht="13.5" customHeight="1" spans="1:5">
      <c r="A742" s="21"/>
      <c r="E742" s="10"/>
    </row>
    <row r="743" ht="13.5" customHeight="1" spans="1:5">
      <c r="A743" s="21"/>
      <c r="E743" s="10"/>
    </row>
    <row r="744" ht="13.5" customHeight="1" spans="1:5">
      <c r="A744" s="21"/>
      <c r="E744" s="10"/>
    </row>
    <row r="745" ht="13.5" customHeight="1" spans="1:5">
      <c r="A745" s="21"/>
      <c r="E745" s="10"/>
    </row>
    <row r="746" ht="13.5" customHeight="1" spans="1:5">
      <c r="A746" s="21"/>
      <c r="E746" s="10"/>
    </row>
    <row r="747" ht="13.5" customHeight="1" spans="1:5">
      <c r="A747" s="21"/>
      <c r="E747" s="10"/>
    </row>
    <row r="748" ht="13.5" customHeight="1" spans="1:5">
      <c r="A748" s="21"/>
      <c r="E748" s="10"/>
    </row>
    <row r="749" ht="13.5" customHeight="1" spans="1:5">
      <c r="A749" s="21"/>
      <c r="E749" s="10"/>
    </row>
    <row r="750" ht="13.5" customHeight="1" spans="1:5">
      <c r="A750" s="21"/>
      <c r="E750" s="10"/>
    </row>
    <row r="751" ht="13.5" customHeight="1" spans="1:5">
      <c r="A751" s="21"/>
      <c r="E751" s="10"/>
    </row>
    <row r="752" ht="13.5" customHeight="1" spans="1:5">
      <c r="A752" s="21"/>
      <c r="E752" s="10"/>
    </row>
    <row r="753" ht="13.5" customHeight="1" spans="1:5">
      <c r="A753" s="21"/>
      <c r="E753" s="10"/>
    </row>
    <row r="754" ht="13.5" customHeight="1" spans="1:5">
      <c r="A754" s="21"/>
      <c r="E754" s="10"/>
    </row>
    <row r="755" ht="13.5" customHeight="1" spans="1:5">
      <c r="A755" s="21"/>
      <c r="E755" s="10"/>
    </row>
    <row r="756" ht="13.5" customHeight="1" spans="1:5">
      <c r="A756" s="21"/>
      <c r="E756" s="10"/>
    </row>
    <row r="757" ht="13.5" customHeight="1" spans="1:5">
      <c r="A757" s="21"/>
      <c r="E757" s="10"/>
    </row>
    <row r="758" ht="13.5" customHeight="1" spans="1:5">
      <c r="A758" s="21"/>
      <c r="E758" s="10"/>
    </row>
    <row r="759" ht="13.5" customHeight="1" spans="1:5">
      <c r="A759" s="21"/>
      <c r="E759" s="10"/>
    </row>
    <row r="760" ht="13.5" customHeight="1" spans="1:5">
      <c r="A760" s="21"/>
      <c r="E760" s="10"/>
    </row>
    <row r="761" ht="13.5" customHeight="1" spans="1:5">
      <c r="A761" s="21"/>
      <c r="E761" s="10"/>
    </row>
    <row r="762" ht="13.5" customHeight="1" spans="1:5">
      <c r="A762" s="21"/>
      <c r="E762" s="10"/>
    </row>
    <row r="763" ht="13.5" customHeight="1" spans="1:5">
      <c r="A763" s="21"/>
      <c r="E763" s="10"/>
    </row>
    <row r="764" ht="13.5" customHeight="1" spans="1:5">
      <c r="A764" s="21"/>
      <c r="E764" s="10"/>
    </row>
    <row r="765" ht="13.5" customHeight="1" spans="1:5">
      <c r="A765" s="21"/>
      <c r="E765" s="10"/>
    </row>
    <row r="766" ht="13.5" customHeight="1" spans="1:5">
      <c r="A766" s="21"/>
      <c r="E766" s="10"/>
    </row>
    <row r="767" ht="13.5" customHeight="1" spans="1:5">
      <c r="A767" s="21"/>
      <c r="E767" s="10"/>
    </row>
    <row r="768" ht="13.5" customHeight="1" spans="1:5">
      <c r="A768" s="21"/>
      <c r="E768" s="10"/>
    </row>
    <row r="769" ht="13.5" customHeight="1" spans="1:5">
      <c r="A769" s="21"/>
      <c r="E769" s="10"/>
    </row>
    <row r="770" ht="13.5" customHeight="1" spans="1:5">
      <c r="A770" s="21"/>
      <c r="E770" s="10"/>
    </row>
    <row r="771" ht="13.5" customHeight="1" spans="1:5">
      <c r="A771" s="21"/>
      <c r="E771" s="10"/>
    </row>
    <row r="772" ht="13.5" customHeight="1" spans="1:5">
      <c r="A772" s="21"/>
      <c r="E772" s="10"/>
    </row>
    <row r="773" ht="13.5" customHeight="1" spans="1:5">
      <c r="A773" s="21"/>
      <c r="E773" s="10"/>
    </row>
    <row r="774" ht="13.5" customHeight="1" spans="1:5">
      <c r="A774" s="21"/>
      <c r="E774" s="10"/>
    </row>
    <row r="775" ht="13.5" customHeight="1" spans="1:5">
      <c r="A775" s="21"/>
      <c r="E775" s="10"/>
    </row>
    <row r="776" ht="13.5" customHeight="1" spans="1:5">
      <c r="A776" s="21"/>
      <c r="E776" s="10"/>
    </row>
    <row r="777" ht="13.5" customHeight="1" spans="1:5">
      <c r="A777" s="21"/>
      <c r="E777" s="10"/>
    </row>
    <row r="778" ht="13.5" customHeight="1" spans="1:5">
      <c r="A778" s="21"/>
      <c r="E778" s="10"/>
    </row>
    <row r="779" ht="13.5" customHeight="1" spans="1:5">
      <c r="A779" s="21"/>
      <c r="E779" s="10"/>
    </row>
    <row r="780" ht="13.5" customHeight="1" spans="1:5">
      <c r="A780" s="21"/>
      <c r="E780" s="10"/>
    </row>
    <row r="781" ht="13.5" customHeight="1" spans="1:5">
      <c r="A781" s="21"/>
      <c r="E781" s="10"/>
    </row>
    <row r="782" ht="13.5" customHeight="1" spans="1:5">
      <c r="A782" s="21"/>
      <c r="E782" s="10"/>
    </row>
    <row r="783" ht="13.5" customHeight="1" spans="1:5">
      <c r="A783" s="21"/>
      <c r="E783" s="10"/>
    </row>
    <row r="784" ht="13.5" customHeight="1" spans="1:5">
      <c r="A784" s="21"/>
      <c r="E784" s="10"/>
    </row>
    <row r="785" ht="13.5" customHeight="1" spans="1:5">
      <c r="A785" s="21"/>
      <c r="E785" s="10"/>
    </row>
    <row r="786" ht="13.5" customHeight="1" spans="1:5">
      <c r="A786" s="21"/>
      <c r="E786" s="10"/>
    </row>
    <row r="787" ht="13.5" customHeight="1" spans="1:5">
      <c r="A787" s="21"/>
      <c r="E787" s="10"/>
    </row>
    <row r="788" ht="13.5" customHeight="1" spans="1:5">
      <c r="A788" s="21"/>
      <c r="E788" s="10"/>
    </row>
    <row r="789" ht="13.5" customHeight="1" spans="1:5">
      <c r="A789" s="21"/>
      <c r="E789" s="10"/>
    </row>
    <row r="790" ht="13.5" customHeight="1" spans="1:5">
      <c r="A790" s="21"/>
      <c r="E790" s="10"/>
    </row>
    <row r="791" ht="13.5" customHeight="1" spans="1:5">
      <c r="A791" s="21"/>
      <c r="E791" s="10"/>
    </row>
    <row r="792" ht="13.5" customHeight="1" spans="1:5">
      <c r="A792" s="21"/>
      <c r="E792" s="10"/>
    </row>
    <row r="793" ht="13.5" customHeight="1" spans="1:5">
      <c r="A793" s="21"/>
      <c r="E793" s="10"/>
    </row>
    <row r="794" ht="13.5" customHeight="1" spans="1:5">
      <c r="A794" s="21"/>
      <c r="E794" s="10"/>
    </row>
    <row r="795" ht="13.5" customHeight="1" spans="1:5">
      <c r="A795" s="21"/>
      <c r="E795" s="10"/>
    </row>
    <row r="796" ht="13.5" customHeight="1" spans="1:5">
      <c r="A796" s="21"/>
      <c r="E796" s="10"/>
    </row>
    <row r="797" ht="13.5" customHeight="1" spans="1:5">
      <c r="A797" s="21"/>
      <c r="E797" s="10"/>
    </row>
    <row r="798" ht="13.5" customHeight="1" spans="1:5">
      <c r="A798" s="21"/>
      <c r="E798" s="10"/>
    </row>
    <row r="799" ht="13.5" customHeight="1" spans="1:5">
      <c r="A799" s="21"/>
      <c r="E799" s="10"/>
    </row>
    <row r="800" ht="13.5" customHeight="1" spans="1:5">
      <c r="A800" s="21"/>
      <c r="E800" s="10"/>
    </row>
    <row r="801" ht="13.5" customHeight="1" spans="1:5">
      <c r="A801" s="21"/>
      <c r="E801" s="10"/>
    </row>
    <row r="802" ht="13.5" customHeight="1" spans="1:5">
      <c r="A802" s="21"/>
      <c r="E802" s="10"/>
    </row>
    <row r="803" ht="13.5" customHeight="1" spans="1:5">
      <c r="A803" s="21"/>
      <c r="E803" s="10"/>
    </row>
    <row r="804" ht="13.5" customHeight="1" spans="1:5">
      <c r="A804" s="21"/>
      <c r="E804" s="10"/>
    </row>
    <row r="805" ht="13.5" customHeight="1" spans="1:5">
      <c r="A805" s="21"/>
      <c r="E805" s="10"/>
    </row>
    <row r="806" ht="13.5" customHeight="1" spans="1:5">
      <c r="A806" s="21"/>
      <c r="E806" s="10"/>
    </row>
    <row r="807" ht="13.5" customHeight="1" spans="1:5">
      <c r="A807" s="21"/>
      <c r="E807" s="10"/>
    </row>
    <row r="808" ht="13.5" customHeight="1" spans="1:5">
      <c r="A808" s="21"/>
      <c r="E808" s="10"/>
    </row>
    <row r="809" ht="13.5" customHeight="1" spans="1:5">
      <c r="A809" s="21"/>
      <c r="E809" s="10"/>
    </row>
    <row r="810" ht="13.5" customHeight="1" spans="1:5">
      <c r="A810" s="21"/>
      <c r="E810" s="10"/>
    </row>
    <row r="811" ht="13.5" customHeight="1" spans="1:5">
      <c r="A811" s="21"/>
      <c r="E811" s="10"/>
    </row>
    <row r="812" ht="13.5" customHeight="1" spans="1:5">
      <c r="A812" s="21"/>
      <c r="E812" s="10"/>
    </row>
    <row r="813" ht="13.5" customHeight="1" spans="1:5">
      <c r="A813" s="21"/>
      <c r="E813" s="10"/>
    </row>
    <row r="814" ht="13.5" customHeight="1" spans="1:5">
      <c r="A814" s="21"/>
      <c r="E814" s="10"/>
    </row>
    <row r="815" ht="13.5" customHeight="1" spans="1:5">
      <c r="A815" s="21"/>
      <c r="E815" s="10"/>
    </row>
    <row r="816" ht="13.5" customHeight="1" spans="1:5">
      <c r="A816" s="21"/>
      <c r="E816" s="10"/>
    </row>
    <row r="817" ht="13.5" customHeight="1" spans="1:5">
      <c r="A817" s="21"/>
      <c r="E817" s="10"/>
    </row>
    <row r="818" ht="13.5" customHeight="1" spans="1:5">
      <c r="A818" s="21"/>
      <c r="E818" s="10"/>
    </row>
    <row r="819" ht="13.5" customHeight="1" spans="1:5">
      <c r="A819" s="21"/>
      <c r="E819" s="10"/>
    </row>
    <row r="820" ht="13.5" customHeight="1" spans="1:5">
      <c r="A820" s="21"/>
      <c r="E820" s="10"/>
    </row>
    <row r="821" ht="13.5" customHeight="1" spans="1:5">
      <c r="A821" s="21"/>
      <c r="E821" s="10"/>
    </row>
    <row r="822" ht="13.5" customHeight="1" spans="1:5">
      <c r="A822" s="21"/>
      <c r="E822" s="10"/>
    </row>
    <row r="823" ht="13.5" customHeight="1" spans="1:5">
      <c r="A823" s="21"/>
      <c r="E823" s="10"/>
    </row>
    <row r="824" ht="13.5" customHeight="1" spans="1:5">
      <c r="A824" s="21"/>
      <c r="E824" s="10"/>
    </row>
    <row r="825" ht="13.5" customHeight="1" spans="1:5">
      <c r="A825" s="21"/>
      <c r="E825" s="10"/>
    </row>
    <row r="826" ht="13.5" customHeight="1" spans="1:5">
      <c r="A826" s="21"/>
      <c r="E826" s="10"/>
    </row>
    <row r="827" ht="13.5" customHeight="1" spans="1:5">
      <c r="A827" s="21"/>
      <c r="E827" s="10"/>
    </row>
    <row r="828" ht="13.5" customHeight="1" spans="1:5">
      <c r="A828" s="21"/>
      <c r="E828" s="10"/>
    </row>
    <row r="829" ht="13.5" customHeight="1" spans="1:5">
      <c r="A829" s="21"/>
      <c r="E829" s="10"/>
    </row>
    <row r="830" ht="13.5" customHeight="1" spans="1:5">
      <c r="A830" s="21"/>
      <c r="E830" s="10"/>
    </row>
    <row r="831" ht="13.5" customHeight="1" spans="1:5">
      <c r="A831" s="21"/>
      <c r="E831" s="10"/>
    </row>
    <row r="832" ht="13.5" customHeight="1" spans="1:5">
      <c r="A832" s="21"/>
      <c r="E832" s="10"/>
    </row>
    <row r="833" ht="13.5" customHeight="1" spans="1:5">
      <c r="A833" s="21"/>
      <c r="E833" s="10"/>
    </row>
    <row r="834" ht="13.5" customHeight="1" spans="1:5">
      <c r="A834" s="21"/>
      <c r="E834" s="10"/>
    </row>
    <row r="835" ht="13.5" customHeight="1" spans="1:5">
      <c r="A835" s="21"/>
      <c r="E835" s="10"/>
    </row>
    <row r="836" ht="13.5" customHeight="1" spans="1:5">
      <c r="A836" s="21"/>
      <c r="E836" s="10"/>
    </row>
    <row r="837" ht="13.5" customHeight="1" spans="1:5">
      <c r="A837" s="21"/>
      <c r="E837" s="10"/>
    </row>
    <row r="838" ht="13.5" customHeight="1" spans="1:5">
      <c r="A838" s="21"/>
      <c r="E838" s="10"/>
    </row>
    <row r="839" ht="13.5" customHeight="1" spans="1:5">
      <c r="A839" s="21"/>
      <c r="E839" s="10"/>
    </row>
    <row r="840" ht="13.5" customHeight="1" spans="1:5">
      <c r="A840" s="21"/>
      <c r="E840" s="10"/>
    </row>
    <row r="841" ht="13.5" customHeight="1" spans="1:5">
      <c r="A841" s="21"/>
      <c r="E841" s="10"/>
    </row>
    <row r="842" ht="13.5" customHeight="1" spans="1:5">
      <c r="A842" s="21"/>
      <c r="E842" s="10"/>
    </row>
    <row r="843" ht="13.5" customHeight="1" spans="1:5">
      <c r="A843" s="21"/>
      <c r="E843" s="10"/>
    </row>
    <row r="844" ht="13.5" customHeight="1" spans="1:5">
      <c r="A844" s="21"/>
      <c r="E844" s="10"/>
    </row>
    <row r="845" ht="13.5" customHeight="1" spans="1:5">
      <c r="A845" s="21"/>
      <c r="E845" s="10"/>
    </row>
    <row r="846" ht="13.5" customHeight="1" spans="1:5">
      <c r="A846" s="21"/>
      <c r="E846" s="10"/>
    </row>
    <row r="847" ht="13.5" customHeight="1" spans="1:5">
      <c r="A847" s="21"/>
      <c r="E847" s="10"/>
    </row>
    <row r="848" ht="13.5" customHeight="1" spans="1:5">
      <c r="A848" s="21"/>
      <c r="E848" s="10"/>
    </row>
    <row r="849" ht="13.5" customHeight="1" spans="1:5">
      <c r="A849" s="21"/>
      <c r="E849" s="10"/>
    </row>
    <row r="850" ht="13.5" customHeight="1" spans="1:5">
      <c r="A850" s="21"/>
      <c r="E850" s="10"/>
    </row>
    <row r="851" ht="13.5" customHeight="1" spans="1:5">
      <c r="A851" s="21"/>
      <c r="E851" s="10"/>
    </row>
    <row r="852" ht="13.5" customHeight="1" spans="1:5">
      <c r="A852" s="21"/>
      <c r="E852" s="10"/>
    </row>
    <row r="853" ht="13.5" customHeight="1" spans="1:5">
      <c r="A853" s="21"/>
      <c r="E853" s="10"/>
    </row>
    <row r="854" ht="13.5" customHeight="1" spans="1:5">
      <c r="A854" s="21"/>
      <c r="E854" s="10"/>
    </row>
    <row r="855" ht="13.5" customHeight="1" spans="1:5">
      <c r="A855" s="21"/>
      <c r="E855" s="10"/>
    </row>
    <row r="856" ht="13.5" customHeight="1" spans="1:5">
      <c r="A856" s="21"/>
      <c r="E856" s="10"/>
    </row>
    <row r="857" ht="13.5" customHeight="1" spans="1:5">
      <c r="A857" s="21"/>
      <c r="E857" s="10"/>
    </row>
    <row r="858" ht="13.5" customHeight="1" spans="1:5">
      <c r="A858" s="21"/>
      <c r="E858" s="10"/>
    </row>
    <row r="859" ht="13.5" customHeight="1" spans="1:5">
      <c r="A859" s="21"/>
      <c r="E859" s="10"/>
    </row>
    <row r="860" ht="13.5" customHeight="1" spans="1:5">
      <c r="A860" s="21"/>
      <c r="E860" s="10"/>
    </row>
    <row r="861" ht="13.5" customHeight="1" spans="1:5">
      <c r="A861" s="21"/>
      <c r="E861" s="10"/>
    </row>
    <row r="862" ht="13.5" customHeight="1" spans="1:5">
      <c r="A862" s="21"/>
      <c r="E862" s="10"/>
    </row>
    <row r="863" ht="13.5" customHeight="1" spans="1:5">
      <c r="A863" s="21"/>
      <c r="E863" s="10"/>
    </row>
    <row r="864" ht="13.5" customHeight="1" spans="1:5">
      <c r="A864" s="21"/>
      <c r="E864" s="10"/>
    </row>
    <row r="865" ht="13.5" customHeight="1" spans="1:5">
      <c r="A865" s="21"/>
      <c r="E865" s="10"/>
    </row>
    <row r="866" ht="13.5" customHeight="1" spans="1:5">
      <c r="A866" s="21"/>
      <c r="E866" s="10"/>
    </row>
    <row r="867" ht="13.5" customHeight="1" spans="1:5">
      <c r="A867" s="21"/>
      <c r="E867" s="10"/>
    </row>
    <row r="868" ht="13.5" customHeight="1" spans="1:5">
      <c r="A868" s="21"/>
      <c r="E868" s="10"/>
    </row>
    <row r="869" ht="13.5" customHeight="1" spans="1:5">
      <c r="A869" s="21"/>
      <c r="E869" s="10"/>
    </row>
    <row r="870" ht="13.5" customHeight="1" spans="1:5">
      <c r="A870" s="21"/>
      <c r="E870" s="10"/>
    </row>
    <row r="871" ht="13.5" customHeight="1" spans="1:5">
      <c r="A871" s="21"/>
      <c r="E871" s="10"/>
    </row>
    <row r="872" ht="13.5" customHeight="1" spans="1:5">
      <c r="A872" s="21"/>
      <c r="E872" s="10"/>
    </row>
    <row r="873" ht="13.5" customHeight="1" spans="1:5">
      <c r="A873" s="21"/>
      <c r="E873" s="10"/>
    </row>
    <row r="874" ht="13.5" customHeight="1" spans="1:5">
      <c r="A874" s="21"/>
      <c r="E874" s="10"/>
    </row>
    <row r="875" ht="13.5" customHeight="1" spans="1:5">
      <c r="A875" s="21"/>
      <c r="E875" s="10"/>
    </row>
    <row r="876" ht="13.5" customHeight="1" spans="1:5">
      <c r="A876" s="21"/>
      <c r="E876" s="10"/>
    </row>
    <row r="877" ht="13.5" customHeight="1" spans="1:5">
      <c r="A877" s="21"/>
      <c r="E877" s="10"/>
    </row>
    <row r="878" ht="13.5" customHeight="1" spans="1:5">
      <c r="A878" s="21"/>
      <c r="E878" s="10"/>
    </row>
    <row r="879" ht="13.5" customHeight="1" spans="1:5">
      <c r="A879" s="21"/>
      <c r="E879" s="10"/>
    </row>
    <row r="880" ht="13.5" customHeight="1" spans="1:5">
      <c r="A880" s="21"/>
      <c r="E880" s="10"/>
    </row>
    <row r="881" ht="13.5" customHeight="1" spans="1:5">
      <c r="A881" s="21"/>
      <c r="E881" s="10"/>
    </row>
    <row r="882" ht="13.5" customHeight="1" spans="1:5">
      <c r="A882" s="21"/>
      <c r="E882" s="10"/>
    </row>
    <row r="883" ht="13.5" customHeight="1" spans="1:5">
      <c r="A883" s="21"/>
      <c r="E883" s="10"/>
    </row>
    <row r="884" ht="13.5" customHeight="1" spans="1:5">
      <c r="A884" s="21"/>
      <c r="E884" s="10"/>
    </row>
    <row r="885" ht="13.5" customHeight="1" spans="1:5">
      <c r="A885" s="21"/>
      <c r="E885" s="10"/>
    </row>
    <row r="886" ht="13.5" customHeight="1" spans="1:5">
      <c r="A886" s="21"/>
      <c r="E886" s="10"/>
    </row>
    <row r="887" ht="13.5" customHeight="1" spans="1:5">
      <c r="A887" s="21"/>
      <c r="E887" s="10"/>
    </row>
    <row r="888" ht="13.5" customHeight="1" spans="1:5">
      <c r="A888" s="21"/>
      <c r="E888" s="10"/>
    </row>
    <row r="889" ht="13.5" customHeight="1" spans="1:5">
      <c r="A889" s="21"/>
      <c r="E889" s="10"/>
    </row>
    <row r="890" ht="13.5" customHeight="1" spans="1:5">
      <c r="A890" s="21"/>
      <c r="E890" s="10"/>
    </row>
    <row r="891" ht="13.5" customHeight="1" spans="1:5">
      <c r="A891" s="21"/>
      <c r="E891" s="10"/>
    </row>
    <row r="892" ht="13.5" customHeight="1" spans="1:5">
      <c r="A892" s="21"/>
      <c r="E892" s="10"/>
    </row>
    <row r="893" ht="13.5" customHeight="1" spans="1:5">
      <c r="A893" s="21"/>
      <c r="E893" s="10"/>
    </row>
    <row r="894" ht="13.5" customHeight="1" spans="1:5">
      <c r="A894" s="21"/>
      <c r="E894" s="10"/>
    </row>
    <row r="895" ht="13.5" customHeight="1" spans="1:5">
      <c r="A895" s="21"/>
      <c r="E895" s="10"/>
    </row>
    <row r="896" ht="13.5" customHeight="1" spans="1:5">
      <c r="A896" s="21"/>
      <c r="E896" s="10"/>
    </row>
    <row r="897" ht="13.5" customHeight="1" spans="1:5">
      <c r="A897" s="21"/>
      <c r="E897" s="10"/>
    </row>
    <row r="898" ht="13.5" customHeight="1" spans="1:5">
      <c r="A898" s="21"/>
      <c r="E898" s="10"/>
    </row>
    <row r="899" ht="13.5" customHeight="1" spans="1:5">
      <c r="A899" s="21"/>
      <c r="E899" s="10"/>
    </row>
    <row r="900" ht="13.5" customHeight="1" spans="1:5">
      <c r="A900" s="21"/>
      <c r="E900" s="10"/>
    </row>
    <row r="901" ht="13.5" customHeight="1" spans="1:5">
      <c r="A901" s="21"/>
      <c r="E901" s="10"/>
    </row>
    <row r="902" ht="13.5" customHeight="1" spans="1:5">
      <c r="A902" s="21"/>
      <c r="E902" s="10"/>
    </row>
    <row r="903" ht="13.5" customHeight="1" spans="1:5">
      <c r="A903" s="21"/>
      <c r="E903" s="10"/>
    </row>
    <row r="904" ht="13.5" customHeight="1" spans="1:5">
      <c r="A904" s="21"/>
      <c r="E904" s="10"/>
    </row>
    <row r="905" ht="13.5" customHeight="1" spans="1:5">
      <c r="A905" s="21"/>
      <c r="E905" s="10"/>
    </row>
    <row r="906" ht="13.5" customHeight="1" spans="1:5">
      <c r="A906" s="21"/>
      <c r="E906" s="10"/>
    </row>
    <row r="907" ht="13.5" customHeight="1" spans="1:5">
      <c r="A907" s="21"/>
      <c r="E907" s="10"/>
    </row>
    <row r="908" ht="13.5" customHeight="1" spans="1:5">
      <c r="A908" s="21"/>
      <c r="E908" s="10"/>
    </row>
    <row r="909" ht="13.5" customHeight="1" spans="1:5">
      <c r="A909" s="21"/>
      <c r="E909" s="10"/>
    </row>
    <row r="910" ht="13.5" customHeight="1" spans="1:5">
      <c r="A910" s="21"/>
      <c r="E910" s="10"/>
    </row>
    <row r="911" ht="13.5" customHeight="1" spans="1:5">
      <c r="A911" s="21"/>
      <c r="E911" s="10"/>
    </row>
    <row r="912" ht="13.5" customHeight="1" spans="1:5">
      <c r="A912" s="21"/>
      <c r="E912" s="10"/>
    </row>
    <row r="913" ht="13.5" customHeight="1" spans="1:5">
      <c r="A913" s="21"/>
      <c r="E913" s="10"/>
    </row>
    <row r="914" ht="13.5" customHeight="1" spans="1:5">
      <c r="A914" s="21"/>
      <c r="E914" s="10"/>
    </row>
    <row r="915" ht="13.5" customHeight="1" spans="1:5">
      <c r="A915" s="21"/>
      <c r="E915" s="10"/>
    </row>
    <row r="916" ht="13.5" customHeight="1" spans="1:5">
      <c r="A916" s="21"/>
      <c r="E916" s="10"/>
    </row>
    <row r="917" ht="13.5" customHeight="1" spans="1:5">
      <c r="A917" s="21"/>
      <c r="E917" s="10"/>
    </row>
    <row r="918" ht="13.5" customHeight="1" spans="1:5">
      <c r="A918" s="21"/>
      <c r="E918" s="10"/>
    </row>
    <row r="919" ht="13.5" customHeight="1" spans="1:5">
      <c r="A919" s="21"/>
      <c r="E919" s="10"/>
    </row>
    <row r="920" ht="13.5" customHeight="1" spans="1:5">
      <c r="A920" s="21"/>
      <c r="E920" s="10"/>
    </row>
    <row r="921" ht="13.5" customHeight="1" spans="1:5">
      <c r="A921" s="21"/>
      <c r="E921" s="10"/>
    </row>
    <row r="922" ht="13.5" customHeight="1" spans="1:5">
      <c r="A922" s="21"/>
      <c r="E922" s="10"/>
    </row>
    <row r="923" ht="13.5" customHeight="1" spans="1:5">
      <c r="A923" s="21"/>
      <c r="E923" s="10"/>
    </row>
    <row r="924" ht="13.5" customHeight="1" spans="1:5">
      <c r="A924" s="21"/>
      <c r="E924" s="10"/>
    </row>
    <row r="925" ht="13.5" customHeight="1" spans="1:5">
      <c r="A925" s="21"/>
      <c r="E925" s="10"/>
    </row>
    <row r="926" ht="13.5" customHeight="1" spans="1:5">
      <c r="A926" s="21"/>
      <c r="E926" s="10"/>
    </row>
    <row r="927" ht="13.5" customHeight="1" spans="1:5">
      <c r="A927" s="21"/>
      <c r="E927" s="10"/>
    </row>
    <row r="928" ht="13.5" customHeight="1" spans="1:5">
      <c r="A928" s="21"/>
      <c r="E928" s="10"/>
    </row>
    <row r="929" ht="13.5" customHeight="1" spans="1:5">
      <c r="A929" s="21"/>
      <c r="E929" s="10"/>
    </row>
    <row r="930" ht="13.5" customHeight="1" spans="1:5">
      <c r="A930" s="21"/>
      <c r="E930" s="10"/>
    </row>
    <row r="931" ht="13.5" customHeight="1" spans="1:5">
      <c r="A931" s="21"/>
      <c r="E931" s="10"/>
    </row>
    <row r="932" ht="13.5" customHeight="1" spans="1:5">
      <c r="A932" s="21"/>
      <c r="E932" s="10"/>
    </row>
    <row r="933" ht="13.5" customHeight="1" spans="1:5">
      <c r="A933" s="21"/>
      <c r="E933" s="10"/>
    </row>
    <row r="934" ht="13.5" customHeight="1" spans="1:5">
      <c r="A934" s="21"/>
      <c r="E934" s="10"/>
    </row>
    <row r="935" ht="13.5" customHeight="1" spans="1:5">
      <c r="A935" s="21"/>
      <c r="E935" s="10"/>
    </row>
    <row r="936" ht="13.5" customHeight="1" spans="1:5">
      <c r="A936" s="21"/>
      <c r="E936" s="10"/>
    </row>
    <row r="937" ht="13.5" customHeight="1" spans="1:5">
      <c r="A937" s="21"/>
      <c r="E937" s="10"/>
    </row>
    <row r="938" ht="13.5" customHeight="1" spans="1:5">
      <c r="A938" s="21"/>
      <c r="E938" s="10"/>
    </row>
    <row r="939" ht="13.5" customHeight="1" spans="1:5">
      <c r="A939" s="21"/>
      <c r="E939" s="10"/>
    </row>
    <row r="940" ht="13.5" customHeight="1" spans="1:5">
      <c r="A940" s="21"/>
      <c r="E940" s="10"/>
    </row>
    <row r="941" ht="13.5" customHeight="1" spans="1:5">
      <c r="A941" s="21"/>
      <c r="E941" s="10"/>
    </row>
    <row r="942" ht="13.5" customHeight="1" spans="1:5">
      <c r="A942" s="21"/>
      <c r="E942" s="10"/>
    </row>
    <row r="943" ht="13.5" customHeight="1" spans="1:5">
      <c r="A943" s="21"/>
      <c r="E943" s="10"/>
    </row>
    <row r="944" ht="13.5" customHeight="1" spans="1:5">
      <c r="A944" s="21"/>
      <c r="E944" s="10"/>
    </row>
    <row r="945" ht="13.5" customHeight="1" spans="1:5">
      <c r="A945" s="21"/>
      <c r="E945" s="10"/>
    </row>
    <row r="946" ht="13.5" customHeight="1" spans="1:5">
      <c r="A946" s="21"/>
      <c r="E946" s="10"/>
    </row>
    <row r="947" ht="13.5" customHeight="1" spans="1:5">
      <c r="A947" s="21"/>
      <c r="E947" s="10"/>
    </row>
    <row r="948" ht="13.5" customHeight="1" spans="1:5">
      <c r="A948" s="21"/>
      <c r="E948" s="10"/>
    </row>
    <row r="949" ht="13.5" customHeight="1" spans="1:5">
      <c r="A949" s="21"/>
      <c r="E949" s="10"/>
    </row>
    <row r="950" ht="13.5" customHeight="1" spans="1:5">
      <c r="A950" s="21"/>
      <c r="E950" s="10"/>
    </row>
    <row r="951" ht="13.5" customHeight="1" spans="1:5">
      <c r="A951" s="21"/>
      <c r="E951" s="10"/>
    </row>
    <row r="952" ht="13.5" customHeight="1" spans="1:5">
      <c r="A952" s="21"/>
      <c r="E952" s="10"/>
    </row>
    <row r="953" ht="13.5" customHeight="1" spans="1:5">
      <c r="A953" s="21"/>
      <c r="E953" s="10"/>
    </row>
    <row r="954" ht="13.5" customHeight="1" spans="1:5">
      <c r="A954" s="21"/>
      <c r="E954" s="10"/>
    </row>
    <row r="955" ht="13.5" customHeight="1" spans="1:5">
      <c r="A955" s="21"/>
      <c r="E955" s="10"/>
    </row>
    <row r="956" ht="13.5" customHeight="1" spans="1:5">
      <c r="A956" s="21"/>
      <c r="E956" s="10"/>
    </row>
    <row r="957" ht="13.5" customHeight="1" spans="1:5">
      <c r="A957" s="21"/>
      <c r="E957" s="10"/>
    </row>
    <row r="958" ht="13.5" customHeight="1" spans="1:5">
      <c r="A958" s="21"/>
      <c r="E958" s="10"/>
    </row>
    <row r="959" ht="13.5" customHeight="1" spans="1:5">
      <c r="A959" s="21"/>
      <c r="E959" s="10"/>
    </row>
    <row r="960" ht="13.5" customHeight="1" spans="1:5">
      <c r="A960" s="21"/>
      <c r="E960" s="10"/>
    </row>
    <row r="961" ht="13.5" customHeight="1" spans="1:5">
      <c r="A961" s="21"/>
      <c r="E961" s="10"/>
    </row>
    <row r="962" ht="13.5" customHeight="1" spans="1:5">
      <c r="A962" s="21"/>
      <c r="E962" s="10"/>
    </row>
    <row r="963" ht="13.5" customHeight="1" spans="1:5">
      <c r="A963" s="21"/>
      <c r="E963" s="10"/>
    </row>
    <row r="964" ht="13.5" customHeight="1" spans="1:5">
      <c r="A964" s="21"/>
      <c r="E964" s="10"/>
    </row>
    <row r="965" ht="13.5" customHeight="1" spans="1:5">
      <c r="A965" s="21"/>
      <c r="E965" s="10"/>
    </row>
    <row r="966" ht="13.5" customHeight="1" spans="1:5">
      <c r="A966" s="21"/>
      <c r="E966" s="10"/>
    </row>
    <row r="967" ht="13.5" customHeight="1" spans="1:5">
      <c r="A967" s="21"/>
      <c r="E967" s="10"/>
    </row>
    <row r="968" ht="13.5" customHeight="1" spans="1:5">
      <c r="A968" s="21"/>
      <c r="E968" s="10"/>
    </row>
    <row r="969" ht="13.5" customHeight="1" spans="1:5">
      <c r="A969" s="21"/>
      <c r="E969" s="10"/>
    </row>
    <row r="970" ht="13.5" customHeight="1" spans="1:5">
      <c r="A970" s="21"/>
      <c r="E970" s="10"/>
    </row>
    <row r="971" ht="13.5" customHeight="1" spans="1:5">
      <c r="A971" s="21"/>
      <c r="E971" s="10"/>
    </row>
    <row r="972" ht="13.5" customHeight="1" spans="1:5">
      <c r="A972" s="21"/>
      <c r="E972" s="10"/>
    </row>
    <row r="973" ht="13.5" customHeight="1" spans="1:5">
      <c r="A973" s="21"/>
      <c r="E973" s="10"/>
    </row>
    <row r="974" ht="13.5" customHeight="1" spans="1:5">
      <c r="A974" s="21"/>
      <c r="E974" s="10"/>
    </row>
    <row r="975" ht="13.5" customHeight="1" spans="1:5">
      <c r="A975" s="21"/>
      <c r="E975" s="10"/>
    </row>
    <row r="976" ht="13.5" customHeight="1" spans="1:5">
      <c r="A976" s="21"/>
      <c r="E976" s="10"/>
    </row>
    <row r="977" ht="13.5" customHeight="1" spans="1:5">
      <c r="A977" s="21"/>
      <c r="E977" s="10"/>
    </row>
    <row r="978" ht="13.5" customHeight="1" spans="1:5">
      <c r="A978" s="21"/>
      <c r="E978" s="10"/>
    </row>
    <row r="979" ht="13.5" customHeight="1" spans="1:5">
      <c r="A979" s="21"/>
      <c r="E979" s="10"/>
    </row>
    <row r="980" ht="13.5" customHeight="1" spans="1:5">
      <c r="A980" s="21"/>
      <c r="E980" s="10"/>
    </row>
    <row r="981" ht="13.5" customHeight="1" spans="1:5">
      <c r="A981" s="21"/>
      <c r="E981" s="10"/>
    </row>
    <row r="982" ht="13.5" customHeight="1" spans="1:5">
      <c r="A982" s="21"/>
      <c r="E982" s="10"/>
    </row>
    <row r="983" ht="13.5" customHeight="1" spans="1:5">
      <c r="A983" s="21"/>
      <c r="E983" s="10"/>
    </row>
    <row r="984" ht="13.5" customHeight="1" spans="1:5">
      <c r="A984" s="21"/>
      <c r="E984" s="10"/>
    </row>
    <row r="985" ht="13.5" customHeight="1" spans="1:5">
      <c r="A985" s="21"/>
      <c r="E985" s="10"/>
    </row>
    <row r="986" ht="13.5" customHeight="1" spans="1:5">
      <c r="A986" s="21"/>
      <c r="E986" s="10"/>
    </row>
    <row r="987" ht="13.5" customHeight="1" spans="1:5">
      <c r="A987" s="21"/>
      <c r="E987" s="10"/>
    </row>
    <row r="988" ht="13.5" customHeight="1" spans="1:5">
      <c r="A988" s="21"/>
      <c r="E988" s="10"/>
    </row>
    <row r="989" ht="13.5" customHeight="1" spans="1:5">
      <c r="A989" s="21"/>
      <c r="E989" s="10"/>
    </row>
    <row r="990" ht="13.5" customHeight="1" spans="1:5">
      <c r="A990" s="21"/>
      <c r="E990" s="10"/>
    </row>
    <row r="991" ht="13.5" customHeight="1" spans="1:5">
      <c r="A991" s="21"/>
      <c r="E991" s="10"/>
    </row>
    <row r="992" ht="13.5" customHeight="1" spans="1:5">
      <c r="A992" s="21"/>
      <c r="E992" s="10"/>
    </row>
    <row r="993" ht="13.5" customHeight="1" spans="1:5">
      <c r="A993" s="21"/>
      <c r="E993" s="10"/>
    </row>
    <row r="994" ht="13.5" customHeight="1" spans="1:5">
      <c r="A994" s="21"/>
      <c r="E994" s="10"/>
    </row>
    <row r="995" ht="13.5" customHeight="1" spans="1:5">
      <c r="A995" s="21"/>
      <c r="E995" s="10"/>
    </row>
    <row r="996" ht="13.5" customHeight="1" spans="1:5">
      <c r="A996" s="21"/>
      <c r="E996" s="10"/>
    </row>
    <row r="997" ht="13.5" customHeight="1" spans="1:5">
      <c r="A997" s="21"/>
      <c r="E997" s="10"/>
    </row>
    <row r="998" ht="13.5" customHeight="1" spans="1:5">
      <c r="A998" s="21"/>
      <c r="E998" s="10"/>
    </row>
    <row r="999" ht="13.5" customHeight="1" spans="1:5">
      <c r="A999" s="21"/>
      <c r="E999" s="10"/>
    </row>
    <row r="1000" ht="13.5" customHeight="1" spans="1:5">
      <c r="A1000" s="21"/>
      <c r="E1000" s="10"/>
    </row>
  </sheetData>
  <pageMargins left="0.7" right="0.7" top="0.75" bottom="0.75" header="0" footer="0"/>
  <pageSetup paperSize="1" orientation="landscape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1.2857142857143" customWidth="1"/>
    <col min="2" max="2" width="16.2857142857143" customWidth="1"/>
    <col min="3" max="3" width="36.4285714285714" customWidth="1"/>
    <col min="4" max="4" width="12.7142857142857" customWidth="1"/>
    <col min="5" max="5" width="12.7142857142857" hidden="1" customWidth="1"/>
    <col min="6" max="6" width="10.2857142857143" customWidth="1"/>
    <col min="7" max="7" width="13" customWidth="1"/>
    <col min="8" max="8" width="13.2857142857143" customWidth="1"/>
    <col min="9" max="9" width="9.14285714285714" customWidth="1"/>
    <col min="10" max="10" width="13" customWidth="1"/>
    <col min="11" max="11" width="11.8571428571429" customWidth="1"/>
    <col min="12" max="26" width="9.14285714285714" customWidth="1"/>
  </cols>
  <sheetData>
    <row r="1" ht="13.5" customHeight="1" spans="1:7">
      <c r="A1" s="21" t="s">
        <v>0</v>
      </c>
      <c r="B1" s="3" t="s">
        <v>1</v>
      </c>
      <c r="C1" s="3" t="s">
        <v>2</v>
      </c>
      <c r="D1" s="4" t="s">
        <v>3</v>
      </c>
      <c r="E1" s="4"/>
      <c r="F1" s="5" t="s">
        <v>863</v>
      </c>
      <c r="G1" s="5"/>
    </row>
    <row r="2" ht="13.5" customHeight="1" spans="1:7">
      <c r="A2" s="2">
        <v>42826</v>
      </c>
      <c r="B2" s="3" t="s">
        <v>44</v>
      </c>
      <c r="C2" s="3" t="s">
        <v>239</v>
      </c>
      <c r="D2" s="4">
        <v>800</v>
      </c>
      <c r="E2" s="4"/>
      <c r="F2" s="5"/>
      <c r="G2" s="5"/>
    </row>
    <row r="3" ht="13.5" customHeight="1" spans="1:7">
      <c r="A3" s="2">
        <v>42826</v>
      </c>
      <c r="B3" s="3" t="s">
        <v>44</v>
      </c>
      <c r="C3" s="3" t="s">
        <v>669</v>
      </c>
      <c r="D3" s="4">
        <v>60</v>
      </c>
      <c r="E3" s="4"/>
      <c r="F3" s="5"/>
      <c r="G3" s="5"/>
    </row>
    <row r="4" ht="13.5" customHeight="1" spans="1:7">
      <c r="A4" s="2">
        <v>42840</v>
      </c>
      <c r="B4" s="3" t="s">
        <v>44</v>
      </c>
      <c r="C4" s="3" t="s">
        <v>524</v>
      </c>
      <c r="D4" s="4">
        <v>5</v>
      </c>
      <c r="E4" s="4"/>
      <c r="F4" s="5"/>
      <c r="G4" s="5"/>
    </row>
    <row r="5" ht="13.5" customHeight="1" spans="1:7">
      <c r="A5" s="2">
        <v>42826</v>
      </c>
      <c r="B5" s="3" t="s">
        <v>11</v>
      </c>
      <c r="C5" s="3" t="s">
        <v>777</v>
      </c>
      <c r="D5" s="4">
        <v>180</v>
      </c>
      <c r="E5" s="4"/>
      <c r="F5" s="5"/>
      <c r="G5" s="5"/>
    </row>
    <row r="6" ht="13.5" customHeight="1" spans="1:7">
      <c r="A6" s="2">
        <v>42826</v>
      </c>
      <c r="B6" s="3" t="s">
        <v>11</v>
      </c>
      <c r="C6" s="3" t="s">
        <v>492</v>
      </c>
      <c r="D6" s="4">
        <v>10</v>
      </c>
      <c r="E6" s="4"/>
      <c r="F6" s="5"/>
      <c r="G6" s="5"/>
    </row>
    <row r="7" ht="13.5" customHeight="1" spans="1:7">
      <c r="A7" s="2">
        <v>42834</v>
      </c>
      <c r="B7" s="3" t="s">
        <v>11</v>
      </c>
      <c r="C7" s="3" t="s">
        <v>727</v>
      </c>
      <c r="D7" s="4">
        <v>21.5</v>
      </c>
      <c r="E7" s="4"/>
      <c r="F7" s="5"/>
      <c r="G7" s="5"/>
    </row>
    <row r="8" ht="13.5" customHeight="1" spans="1:8">
      <c r="A8" s="2">
        <v>42828</v>
      </c>
      <c r="B8" s="3" t="s">
        <v>11</v>
      </c>
      <c r="C8" s="3" t="s">
        <v>60</v>
      </c>
      <c r="D8" s="4">
        <v>34</v>
      </c>
      <c r="E8" s="4"/>
      <c r="F8" s="5"/>
      <c r="G8" s="5"/>
      <c r="H8" s="3" t="s">
        <v>286</v>
      </c>
    </row>
    <row r="9" ht="13.5" customHeight="1" spans="1:9">
      <c r="A9" s="2">
        <v>42832</v>
      </c>
      <c r="B9" s="3" t="s">
        <v>11</v>
      </c>
      <c r="C9" s="3" t="s">
        <v>60</v>
      </c>
      <c r="D9" s="4">
        <v>13</v>
      </c>
      <c r="E9" s="4"/>
      <c r="F9" s="5"/>
      <c r="G9" s="5"/>
      <c r="H9" s="3" t="s">
        <v>44</v>
      </c>
      <c r="I9" s="4">
        <f>SUM(D2:D4)</f>
        <v>865</v>
      </c>
    </row>
    <row r="10" ht="13.5" customHeight="1" spans="1:9">
      <c r="A10" s="2">
        <v>42833</v>
      </c>
      <c r="B10" s="3" t="s">
        <v>11</v>
      </c>
      <c r="C10" s="3" t="s">
        <v>492</v>
      </c>
      <c r="D10" s="4">
        <v>12</v>
      </c>
      <c r="E10" s="4"/>
      <c r="F10" s="5"/>
      <c r="G10" s="5"/>
      <c r="H10" s="3" t="s">
        <v>294</v>
      </c>
      <c r="I10" s="4">
        <f>SUM(0)</f>
        <v>0</v>
      </c>
    </row>
    <row r="11" ht="13.5" customHeight="1" spans="1:9">
      <c r="A11" s="2">
        <v>42832</v>
      </c>
      <c r="B11" s="3" t="s">
        <v>11</v>
      </c>
      <c r="C11" s="3" t="s">
        <v>800</v>
      </c>
      <c r="D11" s="4">
        <v>25.65</v>
      </c>
      <c r="E11" s="4"/>
      <c r="F11" s="5"/>
      <c r="G11" s="5"/>
      <c r="H11" s="3" t="s">
        <v>11</v>
      </c>
      <c r="I11" s="4">
        <f>SUM(D5:D18)</f>
        <v>419.95</v>
      </c>
    </row>
    <row r="12" ht="13.5" customHeight="1" spans="1:9">
      <c r="A12" s="2">
        <v>42836</v>
      </c>
      <c r="B12" s="3" t="s">
        <v>11</v>
      </c>
      <c r="C12" s="3" t="s">
        <v>824</v>
      </c>
      <c r="D12" s="4">
        <v>25</v>
      </c>
      <c r="E12" s="4"/>
      <c r="F12" s="5"/>
      <c r="G12" s="5"/>
      <c r="H12" s="3" t="s">
        <v>68</v>
      </c>
      <c r="I12" s="4">
        <f>SUM(D19:D31)</f>
        <v>577.91</v>
      </c>
    </row>
    <row r="13" ht="13.5" customHeight="1" spans="1:9">
      <c r="A13" s="2">
        <v>42839</v>
      </c>
      <c r="B13" s="3" t="s">
        <v>11</v>
      </c>
      <c r="C13" s="3" t="s">
        <v>492</v>
      </c>
      <c r="D13" s="4">
        <v>14.1</v>
      </c>
      <c r="E13" s="4"/>
      <c r="F13" s="5"/>
      <c r="G13" s="5"/>
      <c r="H13" s="3" t="s">
        <v>197</v>
      </c>
      <c r="I13" s="4">
        <f>SUM(D32:D35)</f>
        <v>160</v>
      </c>
    </row>
    <row r="14" ht="13.5" customHeight="1" spans="1:9">
      <c r="A14" s="2">
        <v>42841</v>
      </c>
      <c r="B14" s="3" t="s">
        <v>11</v>
      </c>
      <c r="C14" s="3" t="s">
        <v>727</v>
      </c>
      <c r="D14" s="4">
        <v>22.5</v>
      </c>
      <c r="E14" s="4"/>
      <c r="F14" s="5"/>
      <c r="G14" s="5"/>
      <c r="H14" s="3" t="s">
        <v>125</v>
      </c>
      <c r="I14" s="4">
        <f>SUM(D36:D38)</f>
        <v>715.5</v>
      </c>
    </row>
    <row r="15" ht="13.5" customHeight="1" spans="1:9">
      <c r="A15" s="2">
        <v>42840</v>
      </c>
      <c r="B15" s="3" t="s">
        <v>11</v>
      </c>
      <c r="C15" s="3" t="s">
        <v>492</v>
      </c>
      <c r="D15" s="4">
        <v>12.4</v>
      </c>
      <c r="E15" s="4"/>
      <c r="F15" s="5"/>
      <c r="G15" s="5"/>
      <c r="H15" s="3" t="s">
        <v>644</v>
      </c>
      <c r="I15" s="4">
        <f>D39+D40</f>
        <v>1050</v>
      </c>
    </row>
    <row r="16" ht="13.5" customHeight="1" spans="1:9">
      <c r="A16" s="2">
        <v>42844</v>
      </c>
      <c r="B16" s="3" t="s">
        <v>11</v>
      </c>
      <c r="C16" s="3" t="s">
        <v>118</v>
      </c>
      <c r="D16" s="4">
        <v>18</v>
      </c>
      <c r="E16" s="4"/>
      <c r="F16" s="5"/>
      <c r="G16" s="5"/>
      <c r="H16" s="3" t="s">
        <v>646</v>
      </c>
      <c r="I16" s="4">
        <f>D41</f>
        <v>450</v>
      </c>
    </row>
    <row r="17" ht="13.5" customHeight="1" spans="1:9">
      <c r="A17" s="2">
        <v>42853</v>
      </c>
      <c r="B17" s="3" t="s">
        <v>11</v>
      </c>
      <c r="C17" s="3" t="s">
        <v>118</v>
      </c>
      <c r="D17" s="10">
        <v>25.8</v>
      </c>
      <c r="E17" s="4"/>
      <c r="F17" s="5"/>
      <c r="G17" s="5"/>
      <c r="H17" s="3" t="s">
        <v>163</v>
      </c>
      <c r="I17" s="4">
        <f>0</f>
        <v>0</v>
      </c>
    </row>
    <row r="18" ht="13.5" customHeight="1" spans="1:9">
      <c r="A18" s="2">
        <v>42854</v>
      </c>
      <c r="B18" s="3" t="s">
        <v>11</v>
      </c>
      <c r="C18" s="3" t="s">
        <v>896</v>
      </c>
      <c r="D18" s="10">
        <v>6</v>
      </c>
      <c r="E18" s="4"/>
      <c r="F18" s="5"/>
      <c r="G18" s="5"/>
      <c r="H18" s="3" t="s">
        <v>134</v>
      </c>
      <c r="I18" s="4">
        <f>SUM(D42:D43)</f>
        <v>161.2</v>
      </c>
    </row>
    <row r="19" ht="13.5" customHeight="1" spans="1:9">
      <c r="A19" s="2">
        <v>42826</v>
      </c>
      <c r="B19" s="3" t="s">
        <v>68</v>
      </c>
      <c r="C19" s="3" t="s">
        <v>20</v>
      </c>
      <c r="D19" s="4">
        <v>96.45</v>
      </c>
      <c r="E19" s="4"/>
      <c r="F19" s="5"/>
      <c r="G19" s="5"/>
      <c r="H19" s="3" t="s">
        <v>34</v>
      </c>
      <c r="I19" s="4">
        <f>SUM(D44:D45)</f>
        <v>30.6</v>
      </c>
    </row>
    <row r="20" ht="13.5" customHeight="1" spans="1:9">
      <c r="A20" s="2">
        <v>42834</v>
      </c>
      <c r="B20" s="3" t="s">
        <v>68</v>
      </c>
      <c r="C20" s="3" t="s">
        <v>790</v>
      </c>
      <c r="D20" s="4">
        <v>29.55</v>
      </c>
      <c r="E20" s="4"/>
      <c r="F20" s="5"/>
      <c r="G20" s="5"/>
      <c r="H20" s="3" t="s">
        <v>36</v>
      </c>
      <c r="I20" s="4">
        <f>SUM(D46:D61)</f>
        <v>6544.096</v>
      </c>
    </row>
    <row r="21" ht="13.5" customHeight="1" spans="1:9">
      <c r="A21" s="2">
        <v>42832</v>
      </c>
      <c r="B21" s="3" t="s">
        <v>68</v>
      </c>
      <c r="C21" s="3" t="s">
        <v>20</v>
      </c>
      <c r="D21" s="4">
        <v>6.75</v>
      </c>
      <c r="E21" s="4"/>
      <c r="F21" s="5"/>
      <c r="G21" s="5"/>
      <c r="H21" s="3" t="s">
        <v>39</v>
      </c>
      <c r="I21" s="4">
        <f>SUM(D62:D65)</f>
        <v>323.15</v>
      </c>
    </row>
    <row r="22" ht="13.5" customHeight="1" spans="1:9">
      <c r="A22" s="2">
        <v>42832</v>
      </c>
      <c r="B22" s="3" t="s">
        <v>68</v>
      </c>
      <c r="C22" s="3" t="s">
        <v>23</v>
      </c>
      <c r="D22" s="4">
        <v>49.1</v>
      </c>
      <c r="E22" s="4"/>
      <c r="F22" s="5"/>
      <c r="G22" s="5"/>
      <c r="H22" s="3" t="s">
        <v>375</v>
      </c>
      <c r="I22" s="4">
        <f>SUM(D66:D69)</f>
        <v>338</v>
      </c>
    </row>
    <row r="23" ht="13.5" customHeight="1" spans="1:26">
      <c r="A23" s="2">
        <v>42833</v>
      </c>
      <c r="B23" s="3" t="s">
        <v>68</v>
      </c>
      <c r="C23" s="3" t="s">
        <v>20</v>
      </c>
      <c r="D23" s="4">
        <v>152.16</v>
      </c>
      <c r="E23" s="4"/>
      <c r="F23" s="5"/>
      <c r="G23" s="5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42835</v>
      </c>
      <c r="B24" s="3" t="s">
        <v>68</v>
      </c>
      <c r="C24" s="3" t="s">
        <v>122</v>
      </c>
      <c r="D24" s="4">
        <v>9.6</v>
      </c>
      <c r="E24" s="4"/>
      <c r="F24" s="5"/>
      <c r="G24" s="5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42845</v>
      </c>
      <c r="B25" s="3" t="s">
        <v>68</v>
      </c>
      <c r="C25" s="3" t="s">
        <v>22</v>
      </c>
      <c r="D25" s="4">
        <v>12.1</v>
      </c>
      <c r="E25" s="4"/>
      <c r="F25" s="5"/>
      <c r="G25" s="5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42836</v>
      </c>
      <c r="B26" s="3" t="s">
        <v>68</v>
      </c>
      <c r="C26" s="3" t="s">
        <v>122</v>
      </c>
      <c r="D26" s="4">
        <v>23.55</v>
      </c>
      <c r="E26" s="4"/>
      <c r="F26" s="5"/>
      <c r="G26" s="5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42840</v>
      </c>
      <c r="B27" s="3" t="s">
        <v>68</v>
      </c>
      <c r="C27" s="3" t="s">
        <v>122</v>
      </c>
      <c r="D27" s="4">
        <v>18.35</v>
      </c>
      <c r="E27" s="4"/>
      <c r="F27" s="5"/>
      <c r="G27" s="5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42840</v>
      </c>
      <c r="B28" s="3" t="s">
        <v>68</v>
      </c>
      <c r="C28" s="3" t="s">
        <v>20</v>
      </c>
      <c r="D28" s="4">
        <v>10.15</v>
      </c>
      <c r="E28" s="4"/>
      <c r="F28" s="5"/>
      <c r="G28" s="5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42854</v>
      </c>
      <c r="B29" s="3" t="s">
        <v>68</v>
      </c>
      <c r="C29" s="3" t="s">
        <v>20</v>
      </c>
      <c r="D29" s="10">
        <v>87.35</v>
      </c>
      <c r="E29" s="4"/>
      <c r="F29" s="5"/>
      <c r="G29" s="5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42854</v>
      </c>
      <c r="B30" s="3" t="s">
        <v>68</v>
      </c>
      <c r="C30" s="3" t="s">
        <v>20</v>
      </c>
      <c r="D30" s="10">
        <v>54.25</v>
      </c>
      <c r="E30" s="4"/>
      <c r="F30" s="5"/>
      <c r="G30" s="5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42842</v>
      </c>
      <c r="B31" s="3" t="s">
        <v>68</v>
      </c>
      <c r="C31" s="3" t="s">
        <v>122</v>
      </c>
      <c r="D31" s="10">
        <v>28.55</v>
      </c>
      <c r="E31" s="4"/>
      <c r="F31" s="5"/>
      <c r="G31" s="5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42836</v>
      </c>
      <c r="B32" s="3" t="s">
        <v>197</v>
      </c>
      <c r="C32" s="3" t="s">
        <v>612</v>
      </c>
      <c r="D32" s="4">
        <v>77.2</v>
      </c>
      <c r="E32" s="4"/>
      <c r="F32" s="5"/>
      <c r="G32" s="5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42844</v>
      </c>
      <c r="B33" s="3" t="s">
        <v>197</v>
      </c>
      <c r="C33" s="3" t="s">
        <v>394</v>
      </c>
      <c r="D33" s="4">
        <v>10.9</v>
      </c>
      <c r="E33" s="4"/>
      <c r="F33" s="5"/>
      <c r="G33" s="5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42840</v>
      </c>
      <c r="B34" s="3" t="s">
        <v>197</v>
      </c>
      <c r="C34" s="3" t="s">
        <v>394</v>
      </c>
      <c r="D34" s="4">
        <v>27.8</v>
      </c>
      <c r="E34" s="4"/>
      <c r="F34" s="5"/>
      <c r="G34" s="5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42854</v>
      </c>
      <c r="B35" s="3" t="s">
        <v>197</v>
      </c>
      <c r="C35" s="3" t="s">
        <v>897</v>
      </c>
      <c r="D35" s="10">
        <v>44.1</v>
      </c>
      <c r="E35" s="4"/>
      <c r="F35" s="5"/>
      <c r="G35" s="5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42826</v>
      </c>
      <c r="B36" s="3" t="s">
        <v>125</v>
      </c>
      <c r="C36" s="3" t="s">
        <v>640</v>
      </c>
      <c r="D36" s="4">
        <v>60</v>
      </c>
      <c r="E36" s="4"/>
      <c r="F36" s="5"/>
      <c r="G36" s="5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42826</v>
      </c>
      <c r="B37" s="3" t="s">
        <v>125</v>
      </c>
      <c r="C37" s="3" t="s">
        <v>641</v>
      </c>
      <c r="D37" s="4">
        <v>600</v>
      </c>
      <c r="E37" s="4"/>
      <c r="F37" s="5"/>
      <c r="G37" s="5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42826</v>
      </c>
      <c r="B38" s="3" t="s">
        <v>125</v>
      </c>
      <c r="C38" s="3" t="s">
        <v>509</v>
      </c>
      <c r="D38" s="4">
        <v>55.5</v>
      </c>
      <c r="E38" s="4"/>
      <c r="F38" s="5"/>
      <c r="G38" s="5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42826</v>
      </c>
      <c r="B39" s="3" t="s">
        <v>644</v>
      </c>
      <c r="C39" s="3" t="s">
        <v>645</v>
      </c>
      <c r="D39" s="4">
        <v>750</v>
      </c>
      <c r="E39" s="4"/>
      <c r="F39" s="5"/>
      <c r="G39" s="5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42826</v>
      </c>
      <c r="B40" s="3" t="s">
        <v>644</v>
      </c>
      <c r="C40" s="3" t="s">
        <v>684</v>
      </c>
      <c r="D40" s="4">
        <v>300</v>
      </c>
      <c r="E40" s="4"/>
      <c r="F40" s="5"/>
      <c r="G40" s="5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42826</v>
      </c>
      <c r="B41" s="3" t="s">
        <v>646</v>
      </c>
      <c r="C41" s="3" t="s">
        <v>647</v>
      </c>
      <c r="D41" s="4">
        <v>450</v>
      </c>
      <c r="E41" s="4"/>
      <c r="F41" s="5"/>
      <c r="G41" s="5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42832</v>
      </c>
      <c r="B42" s="3" t="s">
        <v>134</v>
      </c>
      <c r="C42" s="3" t="s">
        <v>898</v>
      </c>
      <c r="D42" s="4">
        <v>55</v>
      </c>
      <c r="E42" s="4"/>
      <c r="F42" s="5"/>
      <c r="G42" s="5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42838</v>
      </c>
      <c r="B43" s="3" t="s">
        <v>134</v>
      </c>
      <c r="C43" s="3" t="s">
        <v>850</v>
      </c>
      <c r="D43" s="10">
        <v>106.2</v>
      </c>
      <c r="E43" s="4"/>
      <c r="F43" s="5"/>
      <c r="G43" s="5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42839</v>
      </c>
      <c r="B44" s="3" t="s">
        <v>34</v>
      </c>
      <c r="C44" s="3" t="s">
        <v>81</v>
      </c>
      <c r="D44" s="4">
        <v>12.5</v>
      </c>
      <c r="E44" s="4"/>
      <c r="F44" s="5"/>
      <c r="G44" s="5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42854</v>
      </c>
      <c r="B45" s="3" t="s">
        <v>34</v>
      </c>
      <c r="C45" s="3" t="s">
        <v>81</v>
      </c>
      <c r="D45" s="4">
        <v>18.1</v>
      </c>
      <c r="E45" s="4"/>
      <c r="F45" s="5"/>
      <c r="G45" s="5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42826</v>
      </c>
      <c r="B46" s="3" t="s">
        <v>36</v>
      </c>
      <c r="C46" s="3" t="s">
        <v>37</v>
      </c>
      <c r="D46" s="4">
        <v>600</v>
      </c>
      <c r="E46" s="4"/>
      <c r="F46" s="5"/>
      <c r="G46" s="5"/>
      <c r="H46" s="3" t="s">
        <v>899</v>
      </c>
      <c r="I46" s="3" t="s">
        <v>11</v>
      </c>
      <c r="J46" s="10" t="s">
        <v>900</v>
      </c>
      <c r="K46" s="10" t="s">
        <v>901</v>
      </c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42826</v>
      </c>
      <c r="B47" s="3" t="s">
        <v>36</v>
      </c>
      <c r="C47" s="3" t="s">
        <v>38</v>
      </c>
      <c r="D47" s="4">
        <v>400</v>
      </c>
      <c r="E47" s="4">
        <f>G47*F47</f>
        <v>633.78</v>
      </c>
      <c r="F47" s="5">
        <f>12.6/1000</f>
        <v>0.0126</v>
      </c>
      <c r="G47" s="5">
        <v>50300</v>
      </c>
      <c r="H47" s="3">
        <v>3750</v>
      </c>
      <c r="I47" s="3">
        <v>864</v>
      </c>
      <c r="J47" s="10">
        <v>1500</v>
      </c>
      <c r="K47" s="10">
        <v>1320</v>
      </c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42849</v>
      </c>
      <c r="B48" s="3" t="s">
        <v>36</v>
      </c>
      <c r="C48" s="3" t="s">
        <v>902</v>
      </c>
      <c r="D48" s="10">
        <v>633.78</v>
      </c>
      <c r="E48" s="4">
        <f>G48*$F$47</f>
        <v>186.48</v>
      </c>
      <c r="F48" s="5"/>
      <c r="G48" s="5">
        <v>14800</v>
      </c>
      <c r="H48" s="3">
        <v>1000</v>
      </c>
      <c r="I48" s="3">
        <v>756</v>
      </c>
      <c r="J48" s="10">
        <v>7516</v>
      </c>
      <c r="K48" s="10">
        <v>4155</v>
      </c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42850</v>
      </c>
      <c r="B49" s="3" t="s">
        <v>36</v>
      </c>
      <c r="C49" s="3" t="s">
        <v>903</v>
      </c>
      <c r="D49" s="10">
        <v>186.48</v>
      </c>
      <c r="E49" s="4">
        <f>G49*F47</f>
        <v>403.263</v>
      </c>
      <c r="F49" s="5"/>
      <c r="G49" s="5">
        <v>32005</v>
      </c>
      <c r="H49" s="3">
        <v>46980</v>
      </c>
      <c r="I49" s="3">
        <v>550</v>
      </c>
      <c r="J49" s="10">
        <v>16272</v>
      </c>
      <c r="K49" s="10">
        <v>986</v>
      </c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42850</v>
      </c>
      <c r="B50" s="3" t="s">
        <v>36</v>
      </c>
      <c r="C50" s="3" t="s">
        <v>904</v>
      </c>
      <c r="D50" s="10">
        <v>403.263</v>
      </c>
      <c r="E50" s="4">
        <f>G50*F47</f>
        <v>563.2704</v>
      </c>
      <c r="F50" s="5"/>
      <c r="G50" s="5">
        <v>44704</v>
      </c>
      <c r="H50" s="3">
        <v>400</v>
      </c>
      <c r="I50" s="3">
        <v>486</v>
      </c>
      <c r="J50" s="10">
        <v>4644</v>
      </c>
      <c r="K50" s="10">
        <v>818</v>
      </c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42850</v>
      </c>
      <c r="B51" s="3" t="s">
        <v>36</v>
      </c>
      <c r="C51" s="3" t="s">
        <v>905</v>
      </c>
      <c r="D51" s="10">
        <v>563.2704</v>
      </c>
      <c r="E51" s="4">
        <f>G51*F47</f>
        <v>352.4346</v>
      </c>
      <c r="F51" s="5"/>
      <c r="G51" s="5">
        <v>27971</v>
      </c>
      <c r="I51" s="3">
        <v>1404</v>
      </c>
      <c r="J51" s="10">
        <v>2326</v>
      </c>
      <c r="K51" s="10">
        <v>3559</v>
      </c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42850</v>
      </c>
      <c r="B52" s="3" t="s">
        <v>36</v>
      </c>
      <c r="C52" s="3" t="s">
        <v>906</v>
      </c>
      <c r="D52" s="10">
        <v>352.4346</v>
      </c>
      <c r="E52" s="4">
        <f>G52*F47</f>
        <v>656.838</v>
      </c>
      <c r="F52" s="5"/>
      <c r="G52" s="5">
        <v>52130</v>
      </c>
      <c r="I52" s="3">
        <v>518</v>
      </c>
      <c r="J52" s="10">
        <v>8696</v>
      </c>
      <c r="K52" s="10">
        <v>3200</v>
      </c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42850</v>
      </c>
      <c r="B53" s="3" t="s">
        <v>36</v>
      </c>
      <c r="C53" s="3" t="s">
        <v>907</v>
      </c>
      <c r="D53" s="10">
        <v>656.838</v>
      </c>
      <c r="E53" s="4">
        <v>400</v>
      </c>
      <c r="F53" s="5"/>
      <c r="G53" s="5"/>
      <c r="I53" s="3">
        <v>1134</v>
      </c>
      <c r="J53" s="10">
        <v>3750</v>
      </c>
      <c r="K53" s="10">
        <v>1681</v>
      </c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42850</v>
      </c>
      <c r="B54" s="3" t="s">
        <v>36</v>
      </c>
      <c r="C54" s="3" t="s">
        <v>908</v>
      </c>
      <c r="D54" s="10">
        <v>400</v>
      </c>
      <c r="E54" s="4">
        <v>1210</v>
      </c>
      <c r="F54" s="5"/>
      <c r="G54" s="5"/>
      <c r="I54" s="3">
        <v>540</v>
      </c>
      <c r="J54" s="10"/>
      <c r="K54" s="10">
        <v>2520</v>
      </c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42850</v>
      </c>
      <c r="B55" s="3" t="s">
        <v>36</v>
      </c>
      <c r="C55" s="3" t="s">
        <v>909</v>
      </c>
      <c r="D55" s="10">
        <v>1210</v>
      </c>
      <c r="E55" s="4">
        <v>360</v>
      </c>
      <c r="F55" s="5"/>
      <c r="G55" s="5"/>
      <c r="I55" s="3">
        <v>278</v>
      </c>
      <c r="J55" s="10"/>
      <c r="K55" s="10">
        <v>2484</v>
      </c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42850</v>
      </c>
      <c r="B56" s="3" t="s">
        <v>36</v>
      </c>
      <c r="C56" s="3" t="s">
        <v>910</v>
      </c>
      <c r="D56" s="10">
        <v>360</v>
      </c>
      <c r="E56" s="4">
        <v>175</v>
      </c>
      <c r="F56" s="5"/>
      <c r="G56" s="5"/>
      <c r="I56" s="3">
        <v>518</v>
      </c>
      <c r="J56" s="10"/>
      <c r="K56" s="10">
        <v>2160</v>
      </c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42850</v>
      </c>
      <c r="B57" s="3" t="s">
        <v>36</v>
      </c>
      <c r="C57" s="3" t="s">
        <v>911</v>
      </c>
      <c r="D57" s="10">
        <v>175</v>
      </c>
      <c r="E57" s="4">
        <f>G57*F47</f>
        <v>390.6</v>
      </c>
      <c r="F57" s="5"/>
      <c r="G57" s="5">
        <v>31000</v>
      </c>
      <c r="I57" s="3">
        <v>2515</v>
      </c>
      <c r="J57" s="10"/>
      <c r="K57" s="10">
        <v>699</v>
      </c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>
        <v>42850</v>
      </c>
      <c r="B58" s="3" t="s">
        <v>36</v>
      </c>
      <c r="C58" s="3" t="s">
        <v>912</v>
      </c>
      <c r="D58" s="10">
        <v>390.6</v>
      </c>
      <c r="E58" s="4">
        <v>55</v>
      </c>
      <c r="F58" s="5"/>
      <c r="G58" s="5"/>
      <c r="I58" s="3">
        <v>900</v>
      </c>
      <c r="J58" s="10"/>
      <c r="K58" s="10">
        <v>3189</v>
      </c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>
        <v>42850</v>
      </c>
      <c r="B59" s="3" t="s">
        <v>36</v>
      </c>
      <c r="C59" s="3" t="s">
        <v>913</v>
      </c>
      <c r="D59" s="10">
        <v>55</v>
      </c>
      <c r="E59" s="4">
        <v>32</v>
      </c>
      <c r="F59" s="5"/>
      <c r="G59" s="5"/>
      <c r="I59" s="3">
        <v>275</v>
      </c>
      <c r="J59" s="10"/>
      <c r="K59" s="10">
        <v>1200</v>
      </c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>
        <v>42850</v>
      </c>
      <c r="B60" s="3" t="s">
        <v>36</v>
      </c>
      <c r="C60" s="3" t="s">
        <v>307</v>
      </c>
      <c r="D60" s="10">
        <v>32</v>
      </c>
      <c r="E60" s="4">
        <v>50</v>
      </c>
      <c r="F60" s="5"/>
      <c r="G60" s="5"/>
      <c r="I60" s="3">
        <v>600</v>
      </c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>
        <v>42850</v>
      </c>
      <c r="B61" s="3" t="s">
        <v>36</v>
      </c>
      <c r="C61" s="3" t="s">
        <v>914</v>
      </c>
      <c r="D61" s="10">
        <v>125.43</v>
      </c>
      <c r="E61" s="4">
        <v>25.8</v>
      </c>
      <c r="F61" s="5"/>
      <c r="G61" s="5"/>
      <c r="I61" s="3">
        <v>1941</v>
      </c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>
        <v>42826</v>
      </c>
      <c r="B62" s="3" t="s">
        <v>39</v>
      </c>
      <c r="C62" s="3" t="s">
        <v>42</v>
      </c>
      <c r="D62" s="4">
        <v>110</v>
      </c>
      <c r="E62" s="4">
        <v>125.43</v>
      </c>
      <c r="F62" s="5"/>
      <c r="G62" s="5"/>
      <c r="I62" s="3">
        <v>464</v>
      </c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>
        <v>42833</v>
      </c>
      <c r="B63" s="3" t="s">
        <v>39</v>
      </c>
      <c r="C63" s="3" t="s">
        <v>83</v>
      </c>
      <c r="D63" s="4">
        <v>71.65</v>
      </c>
      <c r="E63" s="4">
        <v>87.35</v>
      </c>
      <c r="F63" s="5"/>
      <c r="G63" s="5"/>
      <c r="I63" s="3">
        <v>3610</v>
      </c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>
        <v>42853</v>
      </c>
      <c r="B64" s="3" t="s">
        <v>39</v>
      </c>
      <c r="C64" s="3" t="s">
        <v>451</v>
      </c>
      <c r="D64" s="10">
        <v>50</v>
      </c>
      <c r="E64" s="4">
        <v>6</v>
      </c>
      <c r="F64" s="5"/>
      <c r="G64" s="5"/>
      <c r="I64" s="3">
        <v>169</v>
      </c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>
        <v>42853</v>
      </c>
      <c r="B65" s="3" t="s">
        <v>39</v>
      </c>
      <c r="C65" s="3" t="s">
        <v>83</v>
      </c>
      <c r="D65" s="10">
        <v>91.5</v>
      </c>
      <c r="E65" s="4">
        <v>54.25</v>
      </c>
      <c r="F65" s="5"/>
      <c r="G65" s="5"/>
      <c r="I65" s="3">
        <v>540</v>
      </c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>
        <v>42826</v>
      </c>
      <c r="B66" s="3" t="s">
        <v>375</v>
      </c>
      <c r="C66" s="3" t="s">
        <v>547</v>
      </c>
      <c r="D66" s="4">
        <v>200</v>
      </c>
      <c r="E66" s="4">
        <v>44.1</v>
      </c>
      <c r="F66" s="5"/>
      <c r="G66" s="5"/>
      <c r="I66" s="3">
        <v>3030</v>
      </c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>
        <v>42826</v>
      </c>
      <c r="B67" s="3" t="s">
        <v>375</v>
      </c>
      <c r="C67" s="3" t="s">
        <v>548</v>
      </c>
      <c r="D67" s="4">
        <v>44</v>
      </c>
      <c r="E67" s="4">
        <v>28.55</v>
      </c>
      <c r="F67" s="5"/>
      <c r="G67" s="5"/>
      <c r="I67" s="3">
        <v>978</v>
      </c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>
        <v>42826</v>
      </c>
      <c r="B68" s="3" t="s">
        <v>375</v>
      </c>
      <c r="C68" s="3" t="s">
        <v>549</v>
      </c>
      <c r="D68" s="4">
        <v>44</v>
      </c>
      <c r="E68" s="4">
        <v>91.5</v>
      </c>
      <c r="F68" s="5"/>
      <c r="G68" s="5"/>
      <c r="I68" s="3">
        <v>2250</v>
      </c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>
        <v>42826</v>
      </c>
      <c r="B69" s="3" t="s">
        <v>375</v>
      </c>
      <c r="C69" s="3" t="s">
        <v>550</v>
      </c>
      <c r="D69" s="4">
        <v>50</v>
      </c>
      <c r="E69" s="4">
        <v>106.2</v>
      </c>
      <c r="F69" s="5"/>
      <c r="G69" s="5"/>
      <c r="I69" s="3">
        <v>2820</v>
      </c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4"/>
      <c r="E70" s="4"/>
      <c r="F70" s="5"/>
      <c r="G70" s="5"/>
      <c r="I70" s="3">
        <v>410</v>
      </c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1"/>
      <c r="D71" s="4">
        <f>SUM(D2:D69)</f>
        <v>11635.406</v>
      </c>
      <c r="E71" s="4"/>
      <c r="F71" s="5"/>
      <c r="G71" s="5"/>
      <c r="I71" s="3">
        <v>324</v>
      </c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9">
      <c r="A72" s="21"/>
      <c r="F72" s="5"/>
      <c r="G72" s="5"/>
      <c r="I72" s="3">
        <v>250</v>
      </c>
    </row>
    <row r="73" ht="13.5" customHeight="1" spans="1:9">
      <c r="A73" s="21"/>
      <c r="F73" s="5"/>
      <c r="G73" s="5"/>
      <c r="I73" s="3">
        <v>1941</v>
      </c>
    </row>
    <row r="74" ht="13.5" customHeight="1" spans="1:9">
      <c r="A74" s="21"/>
      <c r="F74" s="5"/>
      <c r="G74" s="5"/>
      <c r="I74" s="3">
        <v>460</v>
      </c>
    </row>
    <row r="75" ht="13.5" customHeight="1" spans="1:9">
      <c r="A75" s="21"/>
      <c r="F75" s="5"/>
      <c r="G75" s="5"/>
      <c r="I75" s="3">
        <v>500</v>
      </c>
    </row>
    <row r="76" ht="13.5" customHeight="1" spans="1:9">
      <c r="A76" s="21"/>
      <c r="F76" s="5"/>
      <c r="G76" s="5"/>
      <c r="I76" s="3">
        <v>980</v>
      </c>
    </row>
    <row r="77" ht="13.5" customHeight="1" spans="1:7">
      <c r="A77" s="21"/>
      <c r="F77" s="5"/>
      <c r="G77" s="5"/>
    </row>
    <row r="78" ht="13.5" customHeight="1" spans="1:7">
      <c r="A78" s="21"/>
      <c r="F78" s="5"/>
      <c r="G78" s="5"/>
    </row>
    <row r="79" ht="13.5" customHeight="1" spans="1:7">
      <c r="A79" s="21"/>
      <c r="F79" s="5"/>
      <c r="G79" s="5"/>
    </row>
    <row r="80" ht="13.5" customHeight="1" spans="1:7">
      <c r="A80" s="21"/>
      <c r="F80" s="5"/>
      <c r="G80" s="5"/>
    </row>
    <row r="81" ht="13.5" customHeight="1" spans="1:7">
      <c r="A81" s="21"/>
      <c r="F81" s="5"/>
      <c r="G81" s="5"/>
    </row>
    <row r="82" ht="13.5" customHeight="1" spans="1:7">
      <c r="A82" s="21"/>
      <c r="F82" s="5"/>
      <c r="G82" s="5"/>
    </row>
    <row r="83" ht="13.5" customHeight="1" spans="1:7">
      <c r="A83" s="21"/>
      <c r="F83" s="5"/>
      <c r="G83" s="5"/>
    </row>
    <row r="84" ht="13.5" customHeight="1" spans="1:7">
      <c r="A84" s="21"/>
      <c r="F84" s="5"/>
      <c r="G84" s="5"/>
    </row>
    <row r="85" ht="13.5" customHeight="1" spans="1:7">
      <c r="A85" s="21"/>
      <c r="F85" s="5"/>
      <c r="G85" s="5"/>
    </row>
    <row r="86" ht="13.5" customHeight="1" spans="1:7">
      <c r="A86" s="21"/>
      <c r="F86" s="5"/>
      <c r="G86" s="5"/>
    </row>
    <row r="87" ht="13.5" customHeight="1" spans="1:7">
      <c r="A87" s="21"/>
      <c r="F87" s="5"/>
      <c r="G87" s="5"/>
    </row>
    <row r="88" ht="13.5" customHeight="1" spans="1:7">
      <c r="A88" s="21"/>
      <c r="F88" s="5"/>
      <c r="G88" s="5"/>
    </row>
    <row r="89" ht="13.5" customHeight="1" spans="1:7">
      <c r="A89" s="21"/>
      <c r="F89" s="5"/>
      <c r="G89" s="5"/>
    </row>
    <row r="90" ht="13.5" customHeight="1" spans="1:7">
      <c r="A90" s="21"/>
      <c r="F90" s="5"/>
      <c r="G90" s="5"/>
    </row>
    <row r="91" ht="13.5" customHeight="1" spans="1:7">
      <c r="A91" s="21"/>
      <c r="F91" s="5"/>
      <c r="G91" s="5"/>
    </row>
    <row r="92" ht="13.5" customHeight="1" spans="1:7">
      <c r="A92" s="21"/>
      <c r="F92" s="5"/>
      <c r="G92" s="5"/>
    </row>
    <row r="93" ht="13.5" customHeight="1" spans="1:7">
      <c r="A93" s="21"/>
      <c r="F93" s="5"/>
      <c r="G93" s="5"/>
    </row>
    <row r="94" ht="13.5" customHeight="1" spans="1:7">
      <c r="A94" s="21"/>
      <c r="F94" s="5"/>
      <c r="G94" s="5"/>
    </row>
    <row r="95" ht="13.5" customHeight="1" spans="1:7">
      <c r="A95" s="21"/>
      <c r="F95" s="5"/>
      <c r="G95" s="5"/>
    </row>
    <row r="96" ht="13.5" customHeight="1" spans="1:7">
      <c r="A96" s="21"/>
      <c r="F96" s="5"/>
      <c r="G96" s="5"/>
    </row>
    <row r="97" ht="13.5" customHeight="1" spans="1:7">
      <c r="A97" s="21"/>
      <c r="F97" s="5"/>
      <c r="G97" s="5"/>
    </row>
    <row r="98" ht="13.5" customHeight="1" spans="1:7">
      <c r="A98" s="21"/>
      <c r="F98" s="5"/>
      <c r="G98" s="5"/>
    </row>
    <row r="99" ht="13.5" customHeight="1" spans="1:7">
      <c r="A99" s="21"/>
      <c r="F99" s="5"/>
      <c r="G99" s="5"/>
    </row>
    <row r="100" ht="13.5" customHeight="1" spans="1:7">
      <c r="A100" s="21"/>
      <c r="F100" s="5"/>
      <c r="G100" s="5"/>
    </row>
    <row r="101" ht="13.5" customHeight="1" spans="1:7">
      <c r="A101" s="21"/>
      <c r="F101" s="5"/>
      <c r="G101" s="5"/>
    </row>
    <row r="102" ht="13.5" customHeight="1" spans="1:7">
      <c r="A102" s="21"/>
      <c r="F102" s="5"/>
      <c r="G102" s="5"/>
    </row>
    <row r="103" ht="13.5" customHeight="1" spans="1:7">
      <c r="A103" s="21"/>
      <c r="F103" s="5"/>
      <c r="G103" s="5"/>
    </row>
    <row r="104" ht="13.5" customHeight="1" spans="1:7">
      <c r="A104" s="21"/>
      <c r="F104" s="5"/>
      <c r="G104" s="5"/>
    </row>
    <row r="105" ht="13.5" customHeight="1" spans="1:7">
      <c r="A105" s="21"/>
      <c r="F105" s="5"/>
      <c r="G105" s="5"/>
    </row>
    <row r="106" ht="13.5" customHeight="1" spans="1:7">
      <c r="A106" s="21"/>
      <c r="F106" s="5"/>
      <c r="G106" s="5"/>
    </row>
    <row r="107" ht="13.5" customHeight="1" spans="1:7">
      <c r="A107" s="21"/>
      <c r="F107" s="5"/>
      <c r="G107" s="5"/>
    </row>
    <row r="108" ht="13.5" customHeight="1" spans="1:7">
      <c r="A108" s="21"/>
      <c r="F108" s="5"/>
      <c r="G108" s="5"/>
    </row>
    <row r="109" ht="13.5" customHeight="1" spans="1:7">
      <c r="A109" s="21"/>
      <c r="F109" s="5"/>
      <c r="G109" s="5"/>
    </row>
    <row r="110" ht="13.5" customHeight="1" spans="1:7">
      <c r="A110" s="21"/>
      <c r="F110" s="5"/>
      <c r="G110" s="5"/>
    </row>
    <row r="111" ht="13.5" customHeight="1" spans="1:7">
      <c r="A111" s="21"/>
      <c r="F111" s="5"/>
      <c r="G111" s="5"/>
    </row>
    <row r="112" ht="13.5" customHeight="1" spans="1:7">
      <c r="A112" s="21"/>
      <c r="F112" s="5"/>
      <c r="G112" s="5"/>
    </row>
    <row r="113" ht="13.5" customHeight="1" spans="1:7">
      <c r="A113" s="21"/>
      <c r="F113" s="5"/>
      <c r="G113" s="5"/>
    </row>
    <row r="114" ht="13.5" customHeight="1" spans="1:7">
      <c r="A114" s="21"/>
      <c r="F114" s="5"/>
      <c r="G114" s="5"/>
    </row>
    <row r="115" ht="13.5" customHeight="1" spans="1:7">
      <c r="A115" s="21"/>
      <c r="F115" s="5"/>
      <c r="G115" s="5"/>
    </row>
    <row r="116" ht="13.5" customHeight="1" spans="1:7">
      <c r="A116" s="21"/>
      <c r="F116" s="5"/>
      <c r="G116" s="5"/>
    </row>
    <row r="117" ht="13.5" customHeight="1" spans="1:7">
      <c r="A117" s="21"/>
      <c r="F117" s="5"/>
      <c r="G117" s="5"/>
    </row>
    <row r="118" ht="13.5" customHeight="1" spans="1:7">
      <c r="A118" s="21"/>
      <c r="F118" s="5"/>
      <c r="G118" s="5"/>
    </row>
    <row r="119" ht="13.5" customHeight="1" spans="1:7">
      <c r="A119" s="21"/>
      <c r="F119" s="5"/>
      <c r="G119" s="5"/>
    </row>
    <row r="120" ht="13.5" customHeight="1" spans="1:7">
      <c r="A120" s="21"/>
      <c r="F120" s="5"/>
      <c r="G120" s="5"/>
    </row>
    <row r="121" ht="13.5" customHeight="1" spans="1:7">
      <c r="A121" s="21"/>
      <c r="F121" s="5"/>
      <c r="G121" s="5"/>
    </row>
    <row r="122" ht="13.5" customHeight="1" spans="1:7">
      <c r="A122" s="21"/>
      <c r="F122" s="5"/>
      <c r="G122" s="5"/>
    </row>
    <row r="123" ht="13.5" customHeight="1" spans="1:7">
      <c r="A123" s="21"/>
      <c r="F123" s="5"/>
      <c r="G123" s="5"/>
    </row>
    <row r="124" ht="13.5" customHeight="1" spans="1:7">
      <c r="A124" s="21"/>
      <c r="F124" s="5"/>
      <c r="G124" s="5"/>
    </row>
    <row r="125" ht="13.5" customHeight="1" spans="1:7">
      <c r="A125" s="21"/>
      <c r="F125" s="5"/>
      <c r="G125" s="5"/>
    </row>
    <row r="126" ht="13.5" customHeight="1" spans="1:7">
      <c r="A126" s="21"/>
      <c r="F126" s="5"/>
      <c r="G126" s="5"/>
    </row>
    <row r="127" ht="13.5" customHeight="1" spans="1:7">
      <c r="A127" s="21"/>
      <c r="F127" s="5"/>
      <c r="G127" s="5"/>
    </row>
    <row r="128" ht="13.5" customHeight="1" spans="1:7">
      <c r="A128" s="21"/>
      <c r="F128" s="5"/>
      <c r="G128" s="5"/>
    </row>
    <row r="129" ht="13.5" customHeight="1" spans="1:7">
      <c r="A129" s="21"/>
      <c r="F129" s="5"/>
      <c r="G129" s="5"/>
    </row>
    <row r="130" ht="13.5" customHeight="1" spans="1:7">
      <c r="A130" s="21"/>
      <c r="F130" s="5"/>
      <c r="G130" s="5"/>
    </row>
    <row r="131" ht="13.5" customHeight="1" spans="1:7">
      <c r="A131" s="21"/>
      <c r="F131" s="5"/>
      <c r="G131" s="5"/>
    </row>
    <row r="132" ht="13.5" customHeight="1" spans="1:7">
      <c r="A132" s="21"/>
      <c r="F132" s="5"/>
      <c r="G132" s="5"/>
    </row>
    <row r="133" ht="13.5" customHeight="1" spans="1:7">
      <c r="A133" s="21"/>
      <c r="F133" s="5"/>
      <c r="G133" s="5"/>
    </row>
    <row r="134" ht="13.5" customHeight="1" spans="1:7">
      <c r="A134" s="21"/>
      <c r="F134" s="5"/>
      <c r="G134" s="5"/>
    </row>
    <row r="135" ht="13.5" customHeight="1" spans="1:7">
      <c r="A135" s="21"/>
      <c r="F135" s="5"/>
      <c r="G135" s="5"/>
    </row>
    <row r="136" ht="13.5" customHeight="1" spans="1:7">
      <c r="A136" s="21"/>
      <c r="F136" s="5"/>
      <c r="G136" s="5"/>
    </row>
    <row r="137" ht="13.5" customHeight="1" spans="1:7">
      <c r="A137" s="21"/>
      <c r="F137" s="5"/>
      <c r="G137" s="5"/>
    </row>
    <row r="138" ht="13.5" customHeight="1" spans="1:7">
      <c r="A138" s="21"/>
      <c r="F138" s="5"/>
      <c r="G138" s="5"/>
    </row>
    <row r="139" ht="13.5" customHeight="1" spans="1:7">
      <c r="A139" s="21"/>
      <c r="F139" s="5"/>
      <c r="G139" s="5"/>
    </row>
    <row r="140" ht="13.5" customHeight="1" spans="1:7">
      <c r="A140" s="21"/>
      <c r="F140" s="5"/>
      <c r="G140" s="5"/>
    </row>
    <row r="141" ht="13.5" customHeight="1" spans="1:7">
      <c r="A141" s="21"/>
      <c r="F141" s="5"/>
      <c r="G141" s="5"/>
    </row>
    <row r="142" ht="13.5" customHeight="1" spans="1:7">
      <c r="A142" s="21"/>
      <c r="F142" s="5"/>
      <c r="G142" s="5"/>
    </row>
    <row r="143" ht="13.5" customHeight="1" spans="1:7">
      <c r="A143" s="21"/>
      <c r="F143" s="5"/>
      <c r="G143" s="5"/>
    </row>
    <row r="144" ht="13.5" customHeight="1" spans="1:7">
      <c r="A144" s="21"/>
      <c r="F144" s="5"/>
      <c r="G144" s="5"/>
    </row>
    <row r="145" ht="13.5" customHeight="1" spans="1:7">
      <c r="A145" s="21"/>
      <c r="F145" s="5"/>
      <c r="G145" s="5"/>
    </row>
    <row r="146" ht="13.5" customHeight="1" spans="1:7">
      <c r="A146" s="21"/>
      <c r="F146" s="5"/>
      <c r="G146" s="5"/>
    </row>
    <row r="147" ht="13.5" customHeight="1" spans="1:7">
      <c r="A147" s="21"/>
      <c r="F147" s="5"/>
      <c r="G147" s="5"/>
    </row>
    <row r="148" ht="13.5" customHeight="1" spans="1:7">
      <c r="A148" s="21"/>
      <c r="F148" s="5"/>
      <c r="G148" s="5"/>
    </row>
    <row r="149" ht="13.5" customHeight="1" spans="1:7">
      <c r="A149" s="21"/>
      <c r="F149" s="5"/>
      <c r="G149" s="5"/>
    </row>
    <row r="150" ht="13.5" customHeight="1" spans="1:7">
      <c r="A150" s="21"/>
      <c r="F150" s="5"/>
      <c r="G150" s="5"/>
    </row>
    <row r="151" ht="13.5" customHeight="1" spans="1:7">
      <c r="A151" s="21"/>
      <c r="F151" s="5"/>
      <c r="G151" s="5"/>
    </row>
    <row r="152" ht="13.5" customHeight="1" spans="1:7">
      <c r="A152" s="21"/>
      <c r="F152" s="5"/>
      <c r="G152" s="5"/>
    </row>
    <row r="153" ht="13.5" customHeight="1" spans="1:7">
      <c r="A153" s="21"/>
      <c r="F153" s="5"/>
      <c r="G153" s="5"/>
    </row>
    <row r="154" ht="13.5" customHeight="1" spans="1:7">
      <c r="A154" s="21"/>
      <c r="F154" s="5"/>
      <c r="G154" s="5"/>
    </row>
    <row r="155" ht="13.5" customHeight="1" spans="1:7">
      <c r="A155" s="21"/>
      <c r="F155" s="5"/>
      <c r="G155" s="5"/>
    </row>
    <row r="156" ht="13.5" customHeight="1" spans="1:7">
      <c r="A156" s="21"/>
      <c r="F156" s="5"/>
      <c r="G156" s="5"/>
    </row>
    <row r="157" ht="13.5" customHeight="1" spans="1:7">
      <c r="A157" s="21"/>
      <c r="F157" s="5"/>
      <c r="G157" s="5"/>
    </row>
    <row r="158" ht="13.5" customHeight="1" spans="1:7">
      <c r="A158" s="21"/>
      <c r="F158" s="5"/>
      <c r="G158" s="5"/>
    </row>
    <row r="159" ht="13.5" customHeight="1" spans="1:7">
      <c r="A159" s="21"/>
      <c r="F159" s="5"/>
      <c r="G159" s="5"/>
    </row>
    <row r="160" ht="13.5" customHeight="1" spans="1:7">
      <c r="A160" s="21"/>
      <c r="F160" s="5"/>
      <c r="G160" s="5"/>
    </row>
    <row r="161" ht="13.5" customHeight="1" spans="1:7">
      <c r="A161" s="21"/>
      <c r="F161" s="5"/>
      <c r="G161" s="5"/>
    </row>
    <row r="162" ht="13.5" customHeight="1" spans="1:7">
      <c r="A162" s="21"/>
      <c r="F162" s="5"/>
      <c r="G162" s="5"/>
    </row>
    <row r="163" ht="13.5" customHeight="1" spans="1:7">
      <c r="A163" s="21"/>
      <c r="F163" s="5"/>
      <c r="G163" s="5"/>
    </row>
    <row r="164" ht="13.5" customHeight="1" spans="1:7">
      <c r="A164" s="21"/>
      <c r="F164" s="5"/>
      <c r="G164" s="5"/>
    </row>
    <row r="165" ht="13.5" customHeight="1" spans="1:7">
      <c r="A165" s="21"/>
      <c r="F165" s="5"/>
      <c r="G165" s="5"/>
    </row>
    <row r="166" ht="13.5" customHeight="1" spans="1:7">
      <c r="A166" s="21"/>
      <c r="F166" s="5"/>
      <c r="G166" s="5"/>
    </row>
    <row r="167" ht="13.5" customHeight="1" spans="1:7">
      <c r="A167" s="21"/>
      <c r="F167" s="5"/>
      <c r="G167" s="5"/>
    </row>
    <row r="168" ht="13.5" customHeight="1" spans="1:7">
      <c r="A168" s="21"/>
      <c r="F168" s="5"/>
      <c r="G168" s="5"/>
    </row>
    <row r="169" ht="13.5" customHeight="1" spans="1:7">
      <c r="A169" s="21"/>
      <c r="F169" s="5"/>
      <c r="G169" s="5"/>
    </row>
    <row r="170" ht="13.5" customHeight="1" spans="1:7">
      <c r="A170" s="21"/>
      <c r="F170" s="5"/>
      <c r="G170" s="5"/>
    </row>
    <row r="171" ht="13.5" customHeight="1" spans="1:7">
      <c r="A171" s="21"/>
      <c r="F171" s="5"/>
      <c r="G171" s="5"/>
    </row>
    <row r="172" ht="13.5" customHeight="1" spans="1:7">
      <c r="A172" s="21"/>
      <c r="F172" s="5"/>
      <c r="G172" s="5"/>
    </row>
    <row r="173" ht="13.5" customHeight="1" spans="1:7">
      <c r="A173" s="21"/>
      <c r="F173" s="5"/>
      <c r="G173" s="5"/>
    </row>
    <row r="174" ht="13.5" customHeight="1" spans="1:7">
      <c r="A174" s="21"/>
      <c r="F174" s="5"/>
      <c r="G174" s="5"/>
    </row>
    <row r="175" ht="13.5" customHeight="1" spans="1:7">
      <c r="A175" s="21"/>
      <c r="F175" s="5"/>
      <c r="G175" s="5"/>
    </row>
    <row r="176" ht="13.5" customHeight="1" spans="1:7">
      <c r="A176" s="21"/>
      <c r="F176" s="5"/>
      <c r="G176" s="5"/>
    </row>
    <row r="177" ht="13.5" customHeight="1" spans="1:7">
      <c r="A177" s="21"/>
      <c r="F177" s="5"/>
      <c r="G177" s="5"/>
    </row>
    <row r="178" ht="13.5" customHeight="1" spans="1:7">
      <c r="A178" s="21"/>
      <c r="F178" s="5"/>
      <c r="G178" s="5"/>
    </row>
    <row r="179" ht="13.5" customHeight="1" spans="1:7">
      <c r="A179" s="21"/>
      <c r="F179" s="5"/>
      <c r="G179" s="5"/>
    </row>
    <row r="180" ht="13.5" customHeight="1" spans="1:7">
      <c r="A180" s="21"/>
      <c r="F180" s="5"/>
      <c r="G180" s="5"/>
    </row>
    <row r="181" ht="13.5" customHeight="1" spans="1:7">
      <c r="A181" s="21"/>
      <c r="F181" s="5"/>
      <c r="G181" s="5"/>
    </row>
    <row r="182" ht="13.5" customHeight="1" spans="1:7">
      <c r="A182" s="21"/>
      <c r="F182" s="5"/>
      <c r="G182" s="5"/>
    </row>
    <row r="183" ht="13.5" customHeight="1" spans="1:7">
      <c r="A183" s="21"/>
      <c r="F183" s="5"/>
      <c r="G183" s="5"/>
    </row>
    <row r="184" ht="13.5" customHeight="1" spans="1:7">
      <c r="A184" s="21"/>
      <c r="F184" s="5"/>
      <c r="G184" s="5"/>
    </row>
    <row r="185" ht="13.5" customHeight="1" spans="1:7">
      <c r="A185" s="21"/>
      <c r="F185" s="5"/>
      <c r="G185" s="5"/>
    </row>
    <row r="186" ht="13.5" customHeight="1" spans="1:7">
      <c r="A186" s="21"/>
      <c r="F186" s="5"/>
      <c r="G186" s="5"/>
    </row>
    <row r="187" ht="13.5" customHeight="1" spans="1:7">
      <c r="A187" s="21"/>
      <c r="F187" s="5"/>
      <c r="G187" s="5"/>
    </row>
    <row r="188" ht="13.5" customHeight="1" spans="1:7">
      <c r="A188" s="21"/>
      <c r="F188" s="5"/>
      <c r="G188" s="5"/>
    </row>
    <row r="189" ht="13.5" customHeight="1" spans="1:7">
      <c r="A189" s="21"/>
      <c r="F189" s="5"/>
      <c r="G189" s="5"/>
    </row>
    <row r="190" ht="13.5" customHeight="1" spans="1:7">
      <c r="A190" s="21"/>
      <c r="F190" s="5"/>
      <c r="G190" s="5"/>
    </row>
    <row r="191" ht="13.5" customHeight="1" spans="1:7">
      <c r="A191" s="21"/>
      <c r="F191" s="5"/>
      <c r="G191" s="5"/>
    </row>
    <row r="192" ht="13.5" customHeight="1" spans="1:7">
      <c r="A192" s="21"/>
      <c r="F192" s="5"/>
      <c r="G192" s="5"/>
    </row>
    <row r="193" ht="13.5" customHeight="1" spans="1:7">
      <c r="A193" s="21"/>
      <c r="F193" s="5"/>
      <c r="G193" s="5"/>
    </row>
    <row r="194" ht="13.5" customHeight="1" spans="1:7">
      <c r="A194" s="21"/>
      <c r="F194" s="5"/>
      <c r="G194" s="5"/>
    </row>
    <row r="195" ht="13.5" customHeight="1" spans="1:7">
      <c r="A195" s="21"/>
      <c r="F195" s="5"/>
      <c r="G195" s="5"/>
    </row>
    <row r="196" ht="13.5" customHeight="1" spans="1:7">
      <c r="A196" s="21"/>
      <c r="F196" s="5"/>
      <c r="G196" s="5"/>
    </row>
    <row r="197" ht="13.5" customHeight="1" spans="1:7">
      <c r="A197" s="21"/>
      <c r="F197" s="5"/>
      <c r="G197" s="5"/>
    </row>
    <row r="198" ht="13.5" customHeight="1" spans="1:7">
      <c r="A198" s="21"/>
      <c r="F198" s="5"/>
      <c r="G198" s="5"/>
    </row>
    <row r="199" ht="13.5" customHeight="1" spans="1:7">
      <c r="A199" s="21"/>
      <c r="F199" s="5"/>
      <c r="G199" s="5"/>
    </row>
    <row r="200" ht="13.5" customHeight="1" spans="1:7">
      <c r="A200" s="21"/>
      <c r="F200" s="5"/>
      <c r="G200" s="5"/>
    </row>
    <row r="201" ht="13.5" customHeight="1" spans="1:7">
      <c r="A201" s="21"/>
      <c r="F201" s="5"/>
      <c r="G201" s="5"/>
    </row>
    <row r="202" ht="13.5" customHeight="1" spans="1:7">
      <c r="A202" s="21"/>
      <c r="F202" s="5"/>
      <c r="G202" s="5"/>
    </row>
    <row r="203" ht="13.5" customHeight="1" spans="1:7">
      <c r="A203" s="21"/>
      <c r="F203" s="5"/>
      <c r="G203" s="5"/>
    </row>
    <row r="204" ht="13.5" customHeight="1" spans="1:7">
      <c r="A204" s="21"/>
      <c r="F204" s="5"/>
      <c r="G204" s="5"/>
    </row>
    <row r="205" ht="13.5" customHeight="1" spans="1:7">
      <c r="A205" s="21"/>
      <c r="F205" s="5"/>
      <c r="G205" s="5"/>
    </row>
    <row r="206" ht="13.5" customHeight="1" spans="1:7">
      <c r="A206" s="21"/>
      <c r="F206" s="5"/>
      <c r="G206" s="5"/>
    </row>
    <row r="207" ht="13.5" customHeight="1" spans="1:7">
      <c r="A207" s="21"/>
      <c r="F207" s="5"/>
      <c r="G207" s="5"/>
    </row>
    <row r="208" ht="13.5" customHeight="1" spans="1:7">
      <c r="A208" s="21"/>
      <c r="F208" s="5"/>
      <c r="G208" s="5"/>
    </row>
    <row r="209" ht="13.5" customHeight="1" spans="1:7">
      <c r="A209" s="21"/>
      <c r="F209" s="5"/>
      <c r="G209" s="5"/>
    </row>
    <row r="210" ht="13.5" customHeight="1" spans="1:7">
      <c r="A210" s="21"/>
      <c r="F210" s="5"/>
      <c r="G210" s="5"/>
    </row>
    <row r="211" ht="13.5" customHeight="1" spans="1:7">
      <c r="A211" s="21"/>
      <c r="F211" s="5"/>
      <c r="G211" s="5"/>
    </row>
    <row r="212" ht="13.5" customHeight="1" spans="1:7">
      <c r="A212" s="21"/>
      <c r="F212" s="5"/>
      <c r="G212" s="5"/>
    </row>
    <row r="213" ht="13.5" customHeight="1" spans="1:7">
      <c r="A213" s="21"/>
      <c r="F213" s="5"/>
      <c r="G213" s="5"/>
    </row>
    <row r="214" ht="13.5" customHeight="1" spans="1:7">
      <c r="A214" s="21"/>
      <c r="F214" s="5"/>
      <c r="G214" s="5"/>
    </row>
    <row r="215" ht="13.5" customHeight="1" spans="1:7">
      <c r="A215" s="21"/>
      <c r="F215" s="5"/>
      <c r="G215" s="5"/>
    </row>
    <row r="216" ht="13.5" customHeight="1" spans="1:7">
      <c r="A216" s="21"/>
      <c r="F216" s="5"/>
      <c r="G216" s="5"/>
    </row>
    <row r="217" ht="13.5" customHeight="1" spans="1:7">
      <c r="A217" s="21"/>
      <c r="F217" s="5"/>
      <c r="G217" s="5"/>
    </row>
    <row r="218" ht="13.5" customHeight="1" spans="1:7">
      <c r="A218" s="21"/>
      <c r="F218" s="5"/>
      <c r="G218" s="5"/>
    </row>
    <row r="219" ht="13.5" customHeight="1" spans="1:7">
      <c r="A219" s="21"/>
      <c r="F219" s="5"/>
      <c r="G219" s="5"/>
    </row>
    <row r="220" ht="13.5" customHeight="1" spans="1:7">
      <c r="A220" s="21"/>
      <c r="F220" s="5"/>
      <c r="G220" s="5"/>
    </row>
    <row r="221" ht="13.5" customHeight="1" spans="1:7">
      <c r="A221" s="21"/>
      <c r="F221" s="5"/>
      <c r="G221" s="5"/>
    </row>
    <row r="222" ht="13.5" customHeight="1" spans="1:7">
      <c r="A222" s="21"/>
      <c r="F222" s="5"/>
      <c r="G222" s="5"/>
    </row>
    <row r="223" ht="13.5" customHeight="1" spans="1:7">
      <c r="A223" s="21"/>
      <c r="F223" s="5"/>
      <c r="G223" s="5"/>
    </row>
    <row r="224" ht="13.5" customHeight="1" spans="1:7">
      <c r="A224" s="21"/>
      <c r="F224" s="5"/>
      <c r="G224" s="5"/>
    </row>
    <row r="225" ht="13.5" customHeight="1" spans="1:7">
      <c r="A225" s="21"/>
      <c r="F225" s="5"/>
      <c r="G225" s="5"/>
    </row>
    <row r="226" ht="13.5" customHeight="1" spans="1:7">
      <c r="A226" s="21"/>
      <c r="F226" s="5"/>
      <c r="G226" s="5"/>
    </row>
    <row r="227" ht="13.5" customHeight="1" spans="1:7">
      <c r="A227" s="21"/>
      <c r="F227" s="5"/>
      <c r="G227" s="5"/>
    </row>
    <row r="228" ht="13.5" customHeight="1" spans="1:7">
      <c r="A228" s="21"/>
      <c r="F228" s="5"/>
      <c r="G228" s="5"/>
    </row>
    <row r="229" ht="13.5" customHeight="1" spans="1:7">
      <c r="A229" s="21"/>
      <c r="F229" s="5"/>
      <c r="G229" s="5"/>
    </row>
    <row r="230" ht="13.5" customHeight="1" spans="1:7">
      <c r="A230" s="21"/>
      <c r="F230" s="5"/>
      <c r="G230" s="5"/>
    </row>
    <row r="231" ht="13.5" customHeight="1" spans="1:7">
      <c r="A231" s="21"/>
      <c r="F231" s="5"/>
      <c r="G231" s="5"/>
    </row>
    <row r="232" ht="13.5" customHeight="1" spans="1:7">
      <c r="A232" s="21"/>
      <c r="F232" s="5"/>
      <c r="G232" s="5"/>
    </row>
    <row r="233" ht="13.5" customHeight="1" spans="1:7">
      <c r="A233" s="21"/>
      <c r="F233" s="5"/>
      <c r="G233" s="5"/>
    </row>
    <row r="234" ht="13.5" customHeight="1" spans="1:7">
      <c r="A234" s="21"/>
      <c r="F234" s="5"/>
      <c r="G234" s="5"/>
    </row>
    <row r="235" ht="13.5" customHeight="1" spans="1:7">
      <c r="A235" s="21"/>
      <c r="F235" s="5"/>
      <c r="G235" s="5"/>
    </row>
    <row r="236" ht="13.5" customHeight="1" spans="1:7">
      <c r="A236" s="21"/>
      <c r="F236" s="5"/>
      <c r="G236" s="5"/>
    </row>
    <row r="237" ht="13.5" customHeight="1" spans="1:7">
      <c r="A237" s="21"/>
      <c r="F237" s="5"/>
      <c r="G237" s="5"/>
    </row>
    <row r="238" ht="13.5" customHeight="1" spans="1:7">
      <c r="A238" s="21"/>
      <c r="F238" s="5"/>
      <c r="G238" s="5"/>
    </row>
    <row r="239" ht="13.5" customHeight="1" spans="1:7">
      <c r="A239" s="21"/>
      <c r="F239" s="5"/>
      <c r="G239" s="5"/>
    </row>
    <row r="240" ht="13.5" customHeight="1" spans="1:7">
      <c r="A240" s="21"/>
      <c r="F240" s="5"/>
      <c r="G240" s="5"/>
    </row>
    <row r="241" ht="13.5" customHeight="1" spans="1:7">
      <c r="A241" s="21"/>
      <c r="F241" s="5"/>
      <c r="G241" s="5"/>
    </row>
    <row r="242" ht="13.5" customHeight="1" spans="1:7">
      <c r="A242" s="21"/>
      <c r="F242" s="5"/>
      <c r="G242" s="5"/>
    </row>
    <row r="243" ht="13.5" customHeight="1" spans="1:7">
      <c r="A243" s="21"/>
      <c r="F243" s="5"/>
      <c r="G243" s="5"/>
    </row>
    <row r="244" ht="13.5" customHeight="1" spans="1:7">
      <c r="A244" s="21"/>
      <c r="F244" s="5"/>
      <c r="G244" s="5"/>
    </row>
    <row r="245" ht="13.5" customHeight="1" spans="1:7">
      <c r="A245" s="21"/>
      <c r="F245" s="5"/>
      <c r="G245" s="5"/>
    </row>
    <row r="246" ht="13.5" customHeight="1" spans="1:7">
      <c r="A246" s="21"/>
      <c r="F246" s="5"/>
      <c r="G246" s="5"/>
    </row>
    <row r="247" ht="13.5" customHeight="1" spans="1:7">
      <c r="A247" s="21"/>
      <c r="F247" s="5"/>
      <c r="G247" s="5"/>
    </row>
    <row r="248" ht="13.5" customHeight="1" spans="1:7">
      <c r="A248" s="21"/>
      <c r="F248" s="5"/>
      <c r="G248" s="5"/>
    </row>
    <row r="249" ht="13.5" customHeight="1" spans="1:7">
      <c r="A249" s="21"/>
      <c r="F249" s="5"/>
      <c r="G249" s="5"/>
    </row>
    <row r="250" ht="13.5" customHeight="1" spans="1:7">
      <c r="A250" s="21"/>
      <c r="F250" s="5"/>
      <c r="G250" s="5"/>
    </row>
    <row r="251" ht="13.5" customHeight="1" spans="1:7">
      <c r="A251" s="21"/>
      <c r="F251" s="5"/>
      <c r="G251" s="5"/>
    </row>
    <row r="252" ht="13.5" customHeight="1" spans="1:7">
      <c r="A252" s="21"/>
      <c r="F252" s="5"/>
      <c r="G252" s="5"/>
    </row>
    <row r="253" ht="13.5" customHeight="1" spans="1:7">
      <c r="A253" s="21"/>
      <c r="F253" s="5"/>
      <c r="G253" s="5"/>
    </row>
    <row r="254" ht="13.5" customHeight="1" spans="1:7">
      <c r="A254" s="21"/>
      <c r="F254" s="5"/>
      <c r="G254" s="5"/>
    </row>
    <row r="255" ht="13.5" customHeight="1" spans="1:7">
      <c r="A255" s="21"/>
      <c r="F255" s="5"/>
      <c r="G255" s="5"/>
    </row>
    <row r="256" ht="13.5" customHeight="1" spans="1:7">
      <c r="A256" s="21"/>
      <c r="F256" s="5"/>
      <c r="G256" s="5"/>
    </row>
    <row r="257" ht="13.5" customHeight="1" spans="1:7">
      <c r="A257" s="21"/>
      <c r="F257" s="5"/>
      <c r="G257" s="5"/>
    </row>
    <row r="258" ht="13.5" customHeight="1" spans="1:7">
      <c r="A258" s="21"/>
      <c r="F258" s="5"/>
      <c r="G258" s="5"/>
    </row>
    <row r="259" ht="13.5" customHeight="1" spans="1:7">
      <c r="A259" s="21"/>
      <c r="F259" s="5"/>
      <c r="G259" s="5"/>
    </row>
    <row r="260" ht="13.5" customHeight="1" spans="1:7">
      <c r="A260" s="21"/>
      <c r="F260" s="5"/>
      <c r="G260" s="5"/>
    </row>
    <row r="261" ht="13.5" customHeight="1" spans="1:7">
      <c r="A261" s="21"/>
      <c r="F261" s="5"/>
      <c r="G261" s="5"/>
    </row>
    <row r="262" ht="13.5" customHeight="1" spans="1:7">
      <c r="A262" s="21"/>
      <c r="F262" s="5"/>
      <c r="G262" s="5"/>
    </row>
    <row r="263" ht="13.5" customHeight="1" spans="1:7">
      <c r="A263" s="21"/>
      <c r="F263" s="5"/>
      <c r="G263" s="5"/>
    </row>
    <row r="264" ht="13.5" customHeight="1" spans="1:7">
      <c r="A264" s="21"/>
      <c r="F264" s="5"/>
      <c r="G264" s="5"/>
    </row>
    <row r="265" ht="13.5" customHeight="1" spans="1:7">
      <c r="A265" s="21"/>
      <c r="F265" s="5"/>
      <c r="G265" s="5"/>
    </row>
    <row r="266" ht="13.5" customHeight="1" spans="1:7">
      <c r="A266" s="21"/>
      <c r="F266" s="5"/>
      <c r="G266" s="5"/>
    </row>
    <row r="267" ht="13.5" customHeight="1" spans="1:7">
      <c r="A267" s="21"/>
      <c r="F267" s="5"/>
      <c r="G267" s="5"/>
    </row>
    <row r="268" ht="13.5" customHeight="1" spans="1:7">
      <c r="A268" s="21"/>
      <c r="F268" s="5"/>
      <c r="G268" s="5"/>
    </row>
    <row r="269" ht="13.5" customHeight="1" spans="1:7">
      <c r="A269" s="21"/>
      <c r="F269" s="5"/>
      <c r="G269" s="5"/>
    </row>
    <row r="270" ht="13.5" customHeight="1" spans="1:7">
      <c r="A270" s="21"/>
      <c r="F270" s="5"/>
      <c r="G270" s="5"/>
    </row>
    <row r="271" ht="13.5" customHeight="1" spans="1:7">
      <c r="A271" s="21"/>
      <c r="F271" s="5"/>
      <c r="G271" s="5"/>
    </row>
    <row r="272" ht="13.5" customHeight="1" spans="1:7">
      <c r="A272" s="21"/>
      <c r="F272" s="5"/>
      <c r="G272" s="5"/>
    </row>
    <row r="273" ht="13.5" customHeight="1" spans="1:7">
      <c r="A273" s="21"/>
      <c r="F273" s="5"/>
      <c r="G273" s="5"/>
    </row>
    <row r="274" ht="13.5" customHeight="1" spans="1:7">
      <c r="A274" s="21"/>
      <c r="F274" s="5"/>
      <c r="G274" s="5"/>
    </row>
    <row r="275" ht="13.5" customHeight="1" spans="1:7">
      <c r="A275" s="21"/>
      <c r="F275" s="5"/>
      <c r="G275" s="5"/>
    </row>
    <row r="276" ht="13.5" customHeight="1" spans="1:7">
      <c r="A276" s="21"/>
      <c r="F276" s="5"/>
      <c r="G276" s="5"/>
    </row>
    <row r="277" ht="13.5" customHeight="1" spans="1:7">
      <c r="A277" s="21"/>
      <c r="F277" s="5"/>
      <c r="G277" s="5"/>
    </row>
    <row r="278" ht="13.5" customHeight="1" spans="1:7">
      <c r="A278" s="21"/>
      <c r="F278" s="5"/>
      <c r="G278" s="5"/>
    </row>
    <row r="279" ht="13.5" customHeight="1" spans="1:7">
      <c r="A279" s="21"/>
      <c r="F279" s="5"/>
      <c r="G279" s="5"/>
    </row>
    <row r="280" ht="13.5" customHeight="1" spans="1:7">
      <c r="A280" s="21"/>
      <c r="F280" s="5"/>
      <c r="G280" s="5"/>
    </row>
    <row r="281" ht="13.5" customHeight="1" spans="1:7">
      <c r="A281" s="21"/>
      <c r="F281" s="5"/>
      <c r="G281" s="5"/>
    </row>
    <row r="282" ht="13.5" customHeight="1" spans="1:7">
      <c r="A282" s="21"/>
      <c r="F282" s="5"/>
      <c r="G282" s="5"/>
    </row>
    <row r="283" ht="13.5" customHeight="1" spans="1:7">
      <c r="A283" s="21"/>
      <c r="F283" s="5"/>
      <c r="G283" s="5"/>
    </row>
    <row r="284" ht="13.5" customHeight="1" spans="1:7">
      <c r="A284" s="21"/>
      <c r="F284" s="5"/>
      <c r="G284" s="5"/>
    </row>
    <row r="285" ht="13.5" customHeight="1" spans="1:7">
      <c r="A285" s="21"/>
      <c r="F285" s="5"/>
      <c r="G285" s="5"/>
    </row>
    <row r="286" ht="13.5" customHeight="1" spans="1:7">
      <c r="A286" s="21"/>
      <c r="F286" s="5"/>
      <c r="G286" s="5"/>
    </row>
    <row r="287" ht="13.5" customHeight="1" spans="1:7">
      <c r="A287" s="21"/>
      <c r="F287" s="5"/>
      <c r="G287" s="5"/>
    </row>
    <row r="288" ht="13.5" customHeight="1" spans="1:7">
      <c r="A288" s="21"/>
      <c r="F288" s="5"/>
      <c r="G288" s="5"/>
    </row>
    <row r="289" ht="13.5" customHeight="1" spans="1:7">
      <c r="A289" s="21"/>
      <c r="F289" s="5"/>
      <c r="G289" s="5"/>
    </row>
    <row r="290" ht="13.5" customHeight="1" spans="1:7">
      <c r="A290" s="21"/>
      <c r="F290" s="5"/>
      <c r="G290" s="5"/>
    </row>
    <row r="291" ht="13.5" customHeight="1" spans="1:7">
      <c r="A291" s="21"/>
      <c r="F291" s="5"/>
      <c r="G291" s="5"/>
    </row>
    <row r="292" ht="13.5" customHeight="1" spans="1:7">
      <c r="A292" s="21"/>
      <c r="F292" s="5"/>
      <c r="G292" s="5"/>
    </row>
    <row r="293" ht="13.5" customHeight="1" spans="1:7">
      <c r="A293" s="21"/>
      <c r="F293" s="5"/>
      <c r="G293" s="5"/>
    </row>
    <row r="294" ht="13.5" customHeight="1" spans="1:7">
      <c r="A294" s="21"/>
      <c r="F294" s="5"/>
      <c r="G294" s="5"/>
    </row>
    <row r="295" ht="13.5" customHeight="1" spans="1:7">
      <c r="A295" s="21"/>
      <c r="F295" s="5"/>
      <c r="G295" s="5"/>
    </row>
    <row r="296" ht="13.5" customHeight="1" spans="1:7">
      <c r="A296" s="21"/>
      <c r="F296" s="5"/>
      <c r="G296" s="5"/>
    </row>
    <row r="297" ht="13.5" customHeight="1" spans="1:7">
      <c r="A297" s="21"/>
      <c r="F297" s="5"/>
      <c r="G297" s="5"/>
    </row>
    <row r="298" ht="13.5" customHeight="1" spans="1:7">
      <c r="A298" s="21"/>
      <c r="F298" s="5"/>
      <c r="G298" s="5"/>
    </row>
    <row r="299" ht="13.5" customHeight="1" spans="1:7">
      <c r="A299" s="21"/>
      <c r="F299" s="5"/>
      <c r="G299" s="5"/>
    </row>
    <row r="300" ht="13.5" customHeight="1" spans="1:7">
      <c r="A300" s="21"/>
      <c r="F300" s="5"/>
      <c r="G300" s="5"/>
    </row>
    <row r="301" ht="13.5" customHeight="1" spans="1:7">
      <c r="A301" s="21"/>
      <c r="F301" s="5"/>
      <c r="G301" s="5"/>
    </row>
    <row r="302" ht="13.5" customHeight="1" spans="1:7">
      <c r="A302" s="21"/>
      <c r="F302" s="5"/>
      <c r="G302" s="5"/>
    </row>
    <row r="303" ht="13.5" customHeight="1" spans="1:7">
      <c r="A303" s="21"/>
      <c r="F303" s="5"/>
      <c r="G303" s="5"/>
    </row>
    <row r="304" ht="13.5" customHeight="1" spans="1:7">
      <c r="A304" s="21"/>
      <c r="F304" s="5"/>
      <c r="G304" s="5"/>
    </row>
    <row r="305" ht="13.5" customHeight="1" spans="1:7">
      <c r="A305" s="21"/>
      <c r="F305" s="5"/>
      <c r="G305" s="5"/>
    </row>
    <row r="306" ht="13.5" customHeight="1" spans="1:7">
      <c r="A306" s="21"/>
      <c r="F306" s="5"/>
      <c r="G306" s="5"/>
    </row>
    <row r="307" ht="13.5" customHeight="1" spans="1:7">
      <c r="A307" s="21"/>
      <c r="F307" s="5"/>
      <c r="G307" s="5"/>
    </row>
    <row r="308" ht="13.5" customHeight="1" spans="1:7">
      <c r="A308" s="21"/>
      <c r="F308" s="5"/>
      <c r="G308" s="5"/>
    </row>
    <row r="309" ht="13.5" customHeight="1" spans="1:7">
      <c r="A309" s="21"/>
      <c r="F309" s="5"/>
      <c r="G309" s="5"/>
    </row>
    <row r="310" ht="13.5" customHeight="1" spans="1:7">
      <c r="A310" s="21"/>
      <c r="F310" s="5"/>
      <c r="G310" s="5"/>
    </row>
    <row r="311" ht="13.5" customHeight="1" spans="1:7">
      <c r="A311" s="21"/>
      <c r="F311" s="5"/>
      <c r="G311" s="5"/>
    </row>
    <row r="312" ht="13.5" customHeight="1" spans="1:7">
      <c r="A312" s="21"/>
      <c r="F312" s="5"/>
      <c r="G312" s="5"/>
    </row>
    <row r="313" ht="13.5" customHeight="1" spans="1:7">
      <c r="A313" s="21"/>
      <c r="F313" s="5"/>
      <c r="G313" s="5"/>
    </row>
    <row r="314" ht="13.5" customHeight="1" spans="1:7">
      <c r="A314" s="21"/>
      <c r="F314" s="5"/>
      <c r="G314" s="5"/>
    </row>
    <row r="315" ht="13.5" customHeight="1" spans="1:7">
      <c r="A315" s="21"/>
      <c r="F315" s="5"/>
      <c r="G315" s="5"/>
    </row>
    <row r="316" ht="13.5" customHeight="1" spans="1:7">
      <c r="A316" s="21"/>
      <c r="F316" s="5"/>
      <c r="G316" s="5"/>
    </row>
    <row r="317" ht="13.5" customHeight="1" spans="1:7">
      <c r="A317" s="21"/>
      <c r="F317" s="5"/>
      <c r="G317" s="5"/>
    </row>
    <row r="318" ht="13.5" customHeight="1" spans="1:7">
      <c r="A318" s="21"/>
      <c r="F318" s="5"/>
      <c r="G318" s="5"/>
    </row>
    <row r="319" ht="13.5" customHeight="1" spans="1:7">
      <c r="A319" s="21"/>
      <c r="F319" s="5"/>
      <c r="G319" s="5"/>
    </row>
    <row r="320" ht="13.5" customHeight="1" spans="1:7">
      <c r="A320" s="21"/>
      <c r="F320" s="5"/>
      <c r="G320" s="5"/>
    </row>
    <row r="321" ht="13.5" customHeight="1" spans="1:7">
      <c r="A321" s="21"/>
      <c r="F321" s="5"/>
      <c r="G321" s="5"/>
    </row>
    <row r="322" ht="13.5" customHeight="1" spans="1:7">
      <c r="A322" s="21"/>
      <c r="F322" s="5"/>
      <c r="G322" s="5"/>
    </row>
    <row r="323" ht="13.5" customHeight="1" spans="1:7">
      <c r="A323" s="21"/>
      <c r="F323" s="5"/>
      <c r="G323" s="5"/>
    </row>
    <row r="324" ht="13.5" customHeight="1" spans="1:7">
      <c r="A324" s="21"/>
      <c r="F324" s="5"/>
      <c r="G324" s="5"/>
    </row>
    <row r="325" ht="13.5" customHeight="1" spans="1:7">
      <c r="A325" s="21"/>
      <c r="F325" s="5"/>
      <c r="G325" s="5"/>
    </row>
    <row r="326" ht="13.5" customHeight="1" spans="1:7">
      <c r="A326" s="21"/>
      <c r="F326" s="5"/>
      <c r="G326" s="5"/>
    </row>
    <row r="327" ht="13.5" customHeight="1" spans="1:7">
      <c r="A327" s="21"/>
      <c r="F327" s="5"/>
      <c r="G327" s="5"/>
    </row>
    <row r="328" ht="13.5" customHeight="1" spans="1:7">
      <c r="A328" s="21"/>
      <c r="F328" s="5"/>
      <c r="G328" s="5"/>
    </row>
    <row r="329" ht="13.5" customHeight="1" spans="1:7">
      <c r="A329" s="21"/>
      <c r="F329" s="5"/>
      <c r="G329" s="5"/>
    </row>
    <row r="330" ht="13.5" customHeight="1" spans="1:7">
      <c r="A330" s="21"/>
      <c r="F330" s="5"/>
      <c r="G330" s="5"/>
    </row>
    <row r="331" ht="13.5" customHeight="1" spans="1:7">
      <c r="A331" s="21"/>
      <c r="F331" s="5"/>
      <c r="G331" s="5"/>
    </row>
    <row r="332" ht="13.5" customHeight="1" spans="1:7">
      <c r="A332" s="21"/>
      <c r="F332" s="5"/>
      <c r="G332" s="5"/>
    </row>
    <row r="333" ht="13.5" customHeight="1" spans="1:7">
      <c r="A333" s="21"/>
      <c r="F333" s="5"/>
      <c r="G333" s="5"/>
    </row>
    <row r="334" ht="13.5" customHeight="1" spans="1:7">
      <c r="A334" s="21"/>
      <c r="F334" s="5"/>
      <c r="G334" s="5"/>
    </row>
    <row r="335" ht="13.5" customHeight="1" spans="1:7">
      <c r="A335" s="21"/>
      <c r="F335" s="5"/>
      <c r="G335" s="5"/>
    </row>
    <row r="336" ht="13.5" customHeight="1" spans="1:7">
      <c r="A336" s="21"/>
      <c r="F336" s="5"/>
      <c r="G336" s="5"/>
    </row>
    <row r="337" ht="13.5" customHeight="1" spans="1:7">
      <c r="A337" s="21"/>
      <c r="F337" s="5"/>
      <c r="G337" s="5"/>
    </row>
    <row r="338" ht="13.5" customHeight="1" spans="1:7">
      <c r="A338" s="21"/>
      <c r="F338" s="5"/>
      <c r="G338" s="5"/>
    </row>
    <row r="339" ht="13.5" customHeight="1" spans="1:7">
      <c r="A339" s="21"/>
      <c r="F339" s="5"/>
      <c r="G339" s="5"/>
    </row>
    <row r="340" ht="13.5" customHeight="1" spans="1:7">
      <c r="A340" s="21"/>
      <c r="F340" s="5"/>
      <c r="G340" s="5"/>
    </row>
    <row r="341" ht="13.5" customHeight="1" spans="1:7">
      <c r="A341" s="21"/>
      <c r="F341" s="5"/>
      <c r="G341" s="5"/>
    </row>
    <row r="342" ht="13.5" customHeight="1" spans="1:7">
      <c r="A342" s="21"/>
      <c r="F342" s="5"/>
      <c r="G342" s="5"/>
    </row>
    <row r="343" ht="13.5" customHeight="1" spans="1:7">
      <c r="A343" s="21"/>
      <c r="F343" s="5"/>
      <c r="G343" s="5"/>
    </row>
    <row r="344" ht="13.5" customHeight="1" spans="1:7">
      <c r="A344" s="21"/>
      <c r="F344" s="5"/>
      <c r="G344" s="5"/>
    </row>
    <row r="345" ht="13.5" customHeight="1" spans="1:7">
      <c r="A345" s="21"/>
      <c r="F345" s="5"/>
      <c r="G345" s="5"/>
    </row>
    <row r="346" ht="13.5" customHeight="1" spans="1:7">
      <c r="A346" s="21"/>
      <c r="F346" s="5"/>
      <c r="G346" s="5"/>
    </row>
    <row r="347" ht="13.5" customHeight="1" spans="1:7">
      <c r="A347" s="21"/>
      <c r="F347" s="5"/>
      <c r="G347" s="5"/>
    </row>
    <row r="348" ht="13.5" customHeight="1" spans="1:7">
      <c r="A348" s="21"/>
      <c r="F348" s="5"/>
      <c r="G348" s="5"/>
    </row>
    <row r="349" ht="13.5" customHeight="1" spans="1:7">
      <c r="A349" s="21"/>
      <c r="F349" s="5"/>
      <c r="G349" s="5"/>
    </row>
    <row r="350" ht="13.5" customHeight="1" spans="1:7">
      <c r="A350" s="21"/>
      <c r="F350" s="5"/>
      <c r="G350" s="5"/>
    </row>
    <row r="351" ht="13.5" customHeight="1" spans="1:7">
      <c r="A351" s="21"/>
      <c r="F351" s="5"/>
      <c r="G351" s="5"/>
    </row>
    <row r="352" ht="13.5" customHeight="1" spans="1:7">
      <c r="A352" s="21"/>
      <c r="F352" s="5"/>
      <c r="G352" s="5"/>
    </row>
    <row r="353" ht="13.5" customHeight="1" spans="1:7">
      <c r="A353" s="21"/>
      <c r="F353" s="5"/>
      <c r="G353" s="5"/>
    </row>
    <row r="354" ht="13.5" customHeight="1" spans="1:7">
      <c r="A354" s="21"/>
      <c r="F354" s="5"/>
      <c r="G354" s="5"/>
    </row>
    <row r="355" ht="13.5" customHeight="1" spans="1:7">
      <c r="A355" s="21"/>
      <c r="F355" s="5"/>
      <c r="G355" s="5"/>
    </row>
    <row r="356" ht="13.5" customHeight="1" spans="1:7">
      <c r="A356" s="21"/>
      <c r="F356" s="5"/>
      <c r="G356" s="5"/>
    </row>
    <row r="357" ht="13.5" customHeight="1" spans="1:7">
      <c r="A357" s="21"/>
      <c r="F357" s="5"/>
      <c r="G357" s="5"/>
    </row>
    <row r="358" ht="13.5" customHeight="1" spans="1:7">
      <c r="A358" s="21"/>
      <c r="F358" s="5"/>
      <c r="G358" s="5"/>
    </row>
    <row r="359" ht="13.5" customHeight="1" spans="1:7">
      <c r="A359" s="21"/>
      <c r="F359" s="5"/>
      <c r="G359" s="5"/>
    </row>
    <row r="360" ht="13.5" customHeight="1" spans="1:7">
      <c r="A360" s="21"/>
      <c r="F360" s="5"/>
      <c r="G360" s="5"/>
    </row>
    <row r="361" ht="13.5" customHeight="1" spans="1:7">
      <c r="A361" s="21"/>
      <c r="F361" s="5"/>
      <c r="G361" s="5"/>
    </row>
    <row r="362" ht="13.5" customHeight="1" spans="1:7">
      <c r="A362" s="21"/>
      <c r="F362" s="5"/>
      <c r="G362" s="5"/>
    </row>
    <row r="363" ht="13.5" customHeight="1" spans="1:7">
      <c r="A363" s="21"/>
      <c r="F363" s="5"/>
      <c r="G363" s="5"/>
    </row>
    <row r="364" ht="13.5" customHeight="1" spans="1:7">
      <c r="A364" s="21"/>
      <c r="F364" s="5"/>
      <c r="G364" s="5"/>
    </row>
    <row r="365" ht="13.5" customHeight="1" spans="1:7">
      <c r="A365" s="21"/>
      <c r="F365" s="5"/>
      <c r="G365" s="5"/>
    </row>
    <row r="366" ht="13.5" customHeight="1" spans="1:7">
      <c r="A366" s="21"/>
      <c r="F366" s="5"/>
      <c r="G366" s="5"/>
    </row>
    <row r="367" ht="13.5" customHeight="1" spans="1:7">
      <c r="A367" s="21"/>
      <c r="F367" s="5"/>
      <c r="G367" s="5"/>
    </row>
    <row r="368" ht="13.5" customHeight="1" spans="1:7">
      <c r="A368" s="21"/>
      <c r="F368" s="5"/>
      <c r="G368" s="5"/>
    </row>
    <row r="369" ht="13.5" customHeight="1" spans="1:7">
      <c r="A369" s="21"/>
      <c r="F369" s="5"/>
      <c r="G369" s="5"/>
    </row>
    <row r="370" ht="13.5" customHeight="1" spans="1:7">
      <c r="A370" s="21"/>
      <c r="F370" s="5"/>
      <c r="G370" s="5"/>
    </row>
    <row r="371" ht="13.5" customHeight="1" spans="1:7">
      <c r="A371" s="21"/>
      <c r="F371" s="5"/>
      <c r="G371" s="5"/>
    </row>
    <row r="372" ht="13.5" customHeight="1" spans="1:7">
      <c r="A372" s="21"/>
      <c r="F372" s="5"/>
      <c r="G372" s="5"/>
    </row>
    <row r="373" ht="13.5" customHeight="1" spans="1:7">
      <c r="A373" s="21"/>
      <c r="F373" s="5"/>
      <c r="G373" s="5"/>
    </row>
    <row r="374" ht="13.5" customHeight="1" spans="1:7">
      <c r="A374" s="21"/>
      <c r="F374" s="5"/>
      <c r="G374" s="5"/>
    </row>
    <row r="375" ht="13.5" customHeight="1" spans="1:7">
      <c r="A375" s="21"/>
      <c r="F375" s="5"/>
      <c r="G375" s="5"/>
    </row>
    <row r="376" ht="13.5" customHeight="1" spans="1:7">
      <c r="A376" s="21"/>
      <c r="F376" s="5"/>
      <c r="G376" s="5"/>
    </row>
    <row r="377" ht="13.5" customHeight="1" spans="1:7">
      <c r="A377" s="21"/>
      <c r="F377" s="5"/>
      <c r="G377" s="5"/>
    </row>
    <row r="378" ht="13.5" customHeight="1" spans="1:7">
      <c r="A378" s="21"/>
      <c r="F378" s="5"/>
      <c r="G378" s="5"/>
    </row>
    <row r="379" ht="13.5" customHeight="1" spans="1:7">
      <c r="A379" s="21"/>
      <c r="F379" s="5"/>
      <c r="G379" s="5"/>
    </row>
    <row r="380" ht="13.5" customHeight="1" spans="1:7">
      <c r="A380" s="21"/>
      <c r="F380" s="5"/>
      <c r="G380" s="5"/>
    </row>
    <row r="381" ht="13.5" customHeight="1" spans="1:7">
      <c r="A381" s="21"/>
      <c r="F381" s="5"/>
      <c r="G381" s="5"/>
    </row>
    <row r="382" ht="13.5" customHeight="1" spans="1:7">
      <c r="A382" s="21"/>
      <c r="F382" s="5"/>
      <c r="G382" s="5"/>
    </row>
    <row r="383" ht="13.5" customHeight="1" spans="1:7">
      <c r="A383" s="21"/>
      <c r="F383" s="5"/>
      <c r="G383" s="5"/>
    </row>
    <row r="384" ht="13.5" customHeight="1" spans="1:7">
      <c r="A384" s="21"/>
      <c r="F384" s="5"/>
      <c r="G384" s="5"/>
    </row>
    <row r="385" ht="13.5" customHeight="1" spans="1:7">
      <c r="A385" s="21"/>
      <c r="F385" s="5"/>
      <c r="G385" s="5"/>
    </row>
    <row r="386" ht="13.5" customHeight="1" spans="1:7">
      <c r="A386" s="21"/>
      <c r="F386" s="5"/>
      <c r="G386" s="5"/>
    </row>
    <row r="387" ht="13.5" customHeight="1" spans="1:7">
      <c r="A387" s="21"/>
      <c r="F387" s="5"/>
      <c r="G387" s="5"/>
    </row>
    <row r="388" ht="13.5" customHeight="1" spans="1:7">
      <c r="A388" s="21"/>
      <c r="F388" s="5"/>
      <c r="G388" s="5"/>
    </row>
    <row r="389" ht="13.5" customHeight="1" spans="1:7">
      <c r="A389" s="21"/>
      <c r="F389" s="5"/>
      <c r="G389" s="5"/>
    </row>
    <row r="390" ht="13.5" customHeight="1" spans="1:7">
      <c r="A390" s="21"/>
      <c r="F390" s="5"/>
      <c r="G390" s="5"/>
    </row>
    <row r="391" ht="13.5" customHeight="1" spans="1:7">
      <c r="A391" s="21"/>
      <c r="F391" s="5"/>
      <c r="G391" s="5"/>
    </row>
    <row r="392" ht="13.5" customHeight="1" spans="1:7">
      <c r="A392" s="21"/>
      <c r="F392" s="5"/>
      <c r="G392" s="5"/>
    </row>
    <row r="393" ht="13.5" customHeight="1" spans="1:7">
      <c r="A393" s="21"/>
      <c r="F393" s="5"/>
      <c r="G393" s="5"/>
    </row>
    <row r="394" ht="13.5" customHeight="1" spans="1:7">
      <c r="A394" s="21"/>
      <c r="F394" s="5"/>
      <c r="G394" s="5"/>
    </row>
    <row r="395" ht="13.5" customHeight="1" spans="1:7">
      <c r="A395" s="21"/>
      <c r="F395" s="5"/>
      <c r="G395" s="5"/>
    </row>
    <row r="396" ht="13.5" customHeight="1" spans="1:7">
      <c r="A396" s="21"/>
      <c r="F396" s="5"/>
      <c r="G396" s="5"/>
    </row>
    <row r="397" ht="13.5" customHeight="1" spans="1:7">
      <c r="A397" s="21"/>
      <c r="F397" s="5"/>
      <c r="G397" s="5"/>
    </row>
    <row r="398" ht="13.5" customHeight="1" spans="1:7">
      <c r="A398" s="21"/>
      <c r="F398" s="5"/>
      <c r="G398" s="5"/>
    </row>
    <row r="399" ht="13.5" customHeight="1" spans="1:7">
      <c r="A399" s="21"/>
      <c r="F399" s="5"/>
      <c r="G399" s="5"/>
    </row>
    <row r="400" ht="13.5" customHeight="1" spans="1:7">
      <c r="A400" s="21"/>
      <c r="F400" s="5"/>
      <c r="G400" s="5"/>
    </row>
    <row r="401" ht="13.5" customHeight="1" spans="1:7">
      <c r="A401" s="21"/>
      <c r="F401" s="5"/>
      <c r="G401" s="5"/>
    </row>
    <row r="402" ht="13.5" customHeight="1" spans="1:7">
      <c r="A402" s="21"/>
      <c r="F402" s="5"/>
      <c r="G402" s="5"/>
    </row>
    <row r="403" ht="13.5" customHeight="1" spans="1:7">
      <c r="A403" s="21"/>
      <c r="F403" s="5"/>
      <c r="G403" s="5"/>
    </row>
    <row r="404" ht="13.5" customHeight="1" spans="1:7">
      <c r="A404" s="21"/>
      <c r="F404" s="5"/>
      <c r="G404" s="5"/>
    </row>
    <row r="405" ht="13.5" customHeight="1" spans="1:7">
      <c r="A405" s="21"/>
      <c r="F405" s="5"/>
      <c r="G405" s="5"/>
    </row>
    <row r="406" ht="13.5" customHeight="1" spans="1:7">
      <c r="A406" s="21"/>
      <c r="F406" s="5"/>
      <c r="G406" s="5"/>
    </row>
    <row r="407" ht="13.5" customHeight="1" spans="1:7">
      <c r="A407" s="21"/>
      <c r="F407" s="5"/>
      <c r="G407" s="5"/>
    </row>
    <row r="408" ht="13.5" customHeight="1" spans="1:7">
      <c r="A408" s="21"/>
      <c r="F408" s="5"/>
      <c r="G408" s="5"/>
    </row>
    <row r="409" ht="13.5" customHeight="1" spans="1:7">
      <c r="A409" s="21"/>
      <c r="F409" s="5"/>
      <c r="G409" s="5"/>
    </row>
    <row r="410" ht="13.5" customHeight="1" spans="1:7">
      <c r="A410" s="21"/>
      <c r="F410" s="5"/>
      <c r="G410" s="5"/>
    </row>
    <row r="411" ht="13.5" customHeight="1" spans="1:7">
      <c r="A411" s="21"/>
      <c r="F411" s="5"/>
      <c r="G411" s="5"/>
    </row>
    <row r="412" ht="13.5" customHeight="1" spans="1:7">
      <c r="A412" s="21"/>
      <c r="F412" s="5"/>
      <c r="G412" s="5"/>
    </row>
    <row r="413" ht="13.5" customHeight="1" spans="1:7">
      <c r="A413" s="21"/>
      <c r="F413" s="5"/>
      <c r="G413" s="5"/>
    </row>
    <row r="414" ht="13.5" customHeight="1" spans="1:7">
      <c r="A414" s="21"/>
      <c r="F414" s="5"/>
      <c r="G414" s="5"/>
    </row>
    <row r="415" ht="13.5" customHeight="1" spans="1:7">
      <c r="A415" s="21"/>
      <c r="F415" s="5"/>
      <c r="G415" s="5"/>
    </row>
    <row r="416" ht="13.5" customHeight="1" spans="1:7">
      <c r="A416" s="21"/>
      <c r="F416" s="5"/>
      <c r="G416" s="5"/>
    </row>
    <row r="417" ht="13.5" customHeight="1" spans="1:7">
      <c r="A417" s="21"/>
      <c r="F417" s="5"/>
      <c r="G417" s="5"/>
    </row>
    <row r="418" ht="13.5" customHeight="1" spans="1:7">
      <c r="A418" s="21"/>
      <c r="F418" s="5"/>
      <c r="G418" s="5"/>
    </row>
    <row r="419" ht="13.5" customHeight="1" spans="1:7">
      <c r="A419" s="21"/>
      <c r="F419" s="5"/>
      <c r="G419" s="5"/>
    </row>
    <row r="420" ht="13.5" customHeight="1" spans="1:7">
      <c r="A420" s="21"/>
      <c r="F420" s="5"/>
      <c r="G420" s="5"/>
    </row>
    <row r="421" ht="13.5" customHeight="1" spans="1:7">
      <c r="A421" s="21"/>
      <c r="F421" s="5"/>
      <c r="G421" s="5"/>
    </row>
    <row r="422" ht="13.5" customHeight="1" spans="1:7">
      <c r="A422" s="21"/>
      <c r="F422" s="5"/>
      <c r="G422" s="5"/>
    </row>
    <row r="423" ht="13.5" customHeight="1" spans="1:7">
      <c r="A423" s="21"/>
      <c r="F423" s="5"/>
      <c r="G423" s="5"/>
    </row>
    <row r="424" ht="13.5" customHeight="1" spans="1:7">
      <c r="A424" s="21"/>
      <c r="F424" s="5"/>
      <c r="G424" s="5"/>
    </row>
    <row r="425" ht="13.5" customHeight="1" spans="1:7">
      <c r="A425" s="21"/>
      <c r="F425" s="5"/>
      <c r="G425" s="5"/>
    </row>
    <row r="426" ht="13.5" customHeight="1" spans="1:7">
      <c r="A426" s="21"/>
      <c r="F426" s="5"/>
      <c r="G426" s="5"/>
    </row>
    <row r="427" ht="13.5" customHeight="1" spans="1:7">
      <c r="A427" s="21"/>
      <c r="F427" s="5"/>
      <c r="G427" s="5"/>
    </row>
    <row r="428" ht="13.5" customHeight="1" spans="1:7">
      <c r="A428" s="21"/>
      <c r="F428" s="5"/>
      <c r="G428" s="5"/>
    </row>
    <row r="429" ht="13.5" customHeight="1" spans="1:7">
      <c r="A429" s="21"/>
      <c r="F429" s="5"/>
      <c r="G429" s="5"/>
    </row>
    <row r="430" ht="13.5" customHeight="1" spans="1:7">
      <c r="A430" s="21"/>
      <c r="F430" s="5"/>
      <c r="G430" s="5"/>
    </row>
    <row r="431" ht="13.5" customHeight="1" spans="1:7">
      <c r="A431" s="21"/>
      <c r="F431" s="5"/>
      <c r="G431" s="5"/>
    </row>
    <row r="432" ht="13.5" customHeight="1" spans="1:7">
      <c r="A432" s="21"/>
      <c r="F432" s="5"/>
      <c r="G432" s="5"/>
    </row>
    <row r="433" ht="13.5" customHeight="1" spans="1:7">
      <c r="A433" s="21"/>
      <c r="F433" s="5"/>
      <c r="G433" s="5"/>
    </row>
    <row r="434" ht="13.5" customHeight="1" spans="1:7">
      <c r="A434" s="21"/>
      <c r="F434" s="5"/>
      <c r="G434" s="5"/>
    </row>
    <row r="435" ht="13.5" customHeight="1" spans="1:7">
      <c r="A435" s="21"/>
      <c r="F435" s="5"/>
      <c r="G435" s="5"/>
    </row>
    <row r="436" ht="13.5" customHeight="1" spans="1:7">
      <c r="A436" s="21"/>
      <c r="F436" s="5"/>
      <c r="G436" s="5"/>
    </row>
    <row r="437" ht="13.5" customHeight="1" spans="1:7">
      <c r="A437" s="21"/>
      <c r="F437" s="5"/>
      <c r="G437" s="5"/>
    </row>
    <row r="438" ht="13.5" customHeight="1" spans="1:7">
      <c r="A438" s="21"/>
      <c r="F438" s="5"/>
      <c r="G438" s="5"/>
    </row>
    <row r="439" ht="13.5" customHeight="1" spans="1:7">
      <c r="A439" s="21"/>
      <c r="F439" s="5"/>
      <c r="G439" s="5"/>
    </row>
    <row r="440" ht="13.5" customHeight="1" spans="1:7">
      <c r="A440" s="21"/>
      <c r="F440" s="5"/>
      <c r="G440" s="5"/>
    </row>
    <row r="441" ht="13.5" customHeight="1" spans="1:7">
      <c r="A441" s="21"/>
      <c r="F441" s="5"/>
      <c r="G441" s="5"/>
    </row>
    <row r="442" ht="13.5" customHeight="1" spans="1:7">
      <c r="A442" s="21"/>
      <c r="F442" s="5"/>
      <c r="G442" s="5"/>
    </row>
    <row r="443" ht="13.5" customHeight="1" spans="1:7">
      <c r="A443" s="21"/>
      <c r="F443" s="5"/>
      <c r="G443" s="5"/>
    </row>
    <row r="444" ht="13.5" customHeight="1" spans="1:7">
      <c r="A444" s="21"/>
      <c r="F444" s="5"/>
      <c r="G444" s="5"/>
    </row>
    <row r="445" ht="13.5" customHeight="1" spans="1:7">
      <c r="A445" s="21"/>
      <c r="F445" s="5"/>
      <c r="G445" s="5"/>
    </row>
    <row r="446" ht="13.5" customHeight="1" spans="1:7">
      <c r="A446" s="21"/>
      <c r="F446" s="5"/>
      <c r="G446" s="5"/>
    </row>
    <row r="447" ht="13.5" customHeight="1" spans="1:7">
      <c r="A447" s="21"/>
      <c r="F447" s="5"/>
      <c r="G447" s="5"/>
    </row>
    <row r="448" ht="13.5" customHeight="1" spans="1:7">
      <c r="A448" s="21"/>
      <c r="F448" s="5"/>
      <c r="G448" s="5"/>
    </row>
    <row r="449" ht="13.5" customHeight="1" spans="1:7">
      <c r="A449" s="21"/>
      <c r="F449" s="5"/>
      <c r="G449" s="5"/>
    </row>
    <row r="450" ht="13.5" customHeight="1" spans="1:7">
      <c r="A450" s="21"/>
      <c r="F450" s="5"/>
      <c r="G450" s="5"/>
    </row>
    <row r="451" ht="13.5" customHeight="1" spans="1:7">
      <c r="A451" s="21"/>
      <c r="F451" s="5"/>
      <c r="G451" s="5"/>
    </row>
    <row r="452" ht="13.5" customHeight="1" spans="1:7">
      <c r="A452" s="21"/>
      <c r="F452" s="5"/>
      <c r="G452" s="5"/>
    </row>
    <row r="453" ht="13.5" customHeight="1" spans="1:7">
      <c r="A453" s="21"/>
      <c r="F453" s="5"/>
      <c r="G453" s="5"/>
    </row>
    <row r="454" ht="13.5" customHeight="1" spans="1:7">
      <c r="A454" s="21"/>
      <c r="F454" s="5"/>
      <c r="G454" s="5"/>
    </row>
    <row r="455" ht="13.5" customHeight="1" spans="1:7">
      <c r="A455" s="21"/>
      <c r="F455" s="5"/>
      <c r="G455" s="5"/>
    </row>
    <row r="456" ht="13.5" customHeight="1" spans="1:7">
      <c r="A456" s="21"/>
      <c r="F456" s="5"/>
      <c r="G456" s="5"/>
    </row>
    <row r="457" ht="13.5" customHeight="1" spans="1:7">
      <c r="A457" s="21"/>
      <c r="F457" s="5"/>
      <c r="G457" s="5"/>
    </row>
    <row r="458" ht="13.5" customHeight="1" spans="1:7">
      <c r="A458" s="21"/>
      <c r="F458" s="5"/>
      <c r="G458" s="5"/>
    </row>
    <row r="459" ht="13.5" customHeight="1" spans="1:7">
      <c r="A459" s="21"/>
      <c r="F459" s="5"/>
      <c r="G459" s="5"/>
    </row>
    <row r="460" ht="13.5" customHeight="1" spans="1:7">
      <c r="A460" s="21"/>
      <c r="F460" s="5"/>
      <c r="G460" s="5"/>
    </row>
    <row r="461" ht="13.5" customHeight="1" spans="1:7">
      <c r="A461" s="21"/>
      <c r="F461" s="5"/>
      <c r="G461" s="5"/>
    </row>
    <row r="462" ht="13.5" customHeight="1" spans="1:7">
      <c r="A462" s="21"/>
      <c r="F462" s="5"/>
      <c r="G462" s="5"/>
    </row>
    <row r="463" ht="13.5" customHeight="1" spans="1:7">
      <c r="A463" s="21"/>
      <c r="F463" s="5"/>
      <c r="G463" s="5"/>
    </row>
    <row r="464" ht="13.5" customHeight="1" spans="1:7">
      <c r="A464" s="21"/>
      <c r="F464" s="5"/>
      <c r="G464" s="5"/>
    </row>
    <row r="465" ht="13.5" customHeight="1" spans="1:7">
      <c r="A465" s="21"/>
      <c r="F465" s="5"/>
      <c r="G465" s="5"/>
    </row>
    <row r="466" ht="13.5" customHeight="1" spans="1:7">
      <c r="A466" s="21"/>
      <c r="F466" s="5"/>
      <c r="G466" s="5"/>
    </row>
    <row r="467" ht="13.5" customHeight="1" spans="1:7">
      <c r="A467" s="21"/>
      <c r="F467" s="5"/>
      <c r="G467" s="5"/>
    </row>
    <row r="468" ht="13.5" customHeight="1" spans="1:7">
      <c r="A468" s="21"/>
      <c r="F468" s="5"/>
      <c r="G468" s="5"/>
    </row>
    <row r="469" ht="13.5" customHeight="1" spans="1:7">
      <c r="A469" s="21"/>
      <c r="F469" s="5"/>
      <c r="G469" s="5"/>
    </row>
    <row r="470" ht="13.5" customHeight="1" spans="1:7">
      <c r="A470" s="21"/>
      <c r="F470" s="5"/>
      <c r="G470" s="5"/>
    </row>
    <row r="471" ht="13.5" customHeight="1" spans="1:7">
      <c r="A471" s="21"/>
      <c r="F471" s="5"/>
      <c r="G471" s="5"/>
    </row>
    <row r="472" ht="13.5" customHeight="1" spans="1:7">
      <c r="A472" s="21"/>
      <c r="F472" s="5"/>
      <c r="G472" s="5"/>
    </row>
    <row r="473" ht="13.5" customHeight="1" spans="1:7">
      <c r="A473" s="21"/>
      <c r="F473" s="5"/>
      <c r="G473" s="5"/>
    </row>
    <row r="474" ht="13.5" customHeight="1" spans="1:7">
      <c r="A474" s="21"/>
      <c r="F474" s="5"/>
      <c r="G474" s="5"/>
    </row>
    <row r="475" ht="13.5" customHeight="1" spans="1:7">
      <c r="A475" s="21"/>
      <c r="F475" s="5"/>
      <c r="G475" s="5"/>
    </row>
    <row r="476" ht="13.5" customHeight="1" spans="1:7">
      <c r="A476" s="21"/>
      <c r="F476" s="5"/>
      <c r="G476" s="5"/>
    </row>
    <row r="477" ht="13.5" customHeight="1" spans="1:7">
      <c r="A477" s="21"/>
      <c r="F477" s="5"/>
      <c r="G477" s="5"/>
    </row>
    <row r="478" ht="13.5" customHeight="1" spans="1:7">
      <c r="A478" s="21"/>
      <c r="F478" s="5"/>
      <c r="G478" s="5"/>
    </row>
    <row r="479" ht="13.5" customHeight="1" spans="1:7">
      <c r="A479" s="21"/>
      <c r="F479" s="5"/>
      <c r="G479" s="5"/>
    </row>
    <row r="480" ht="13.5" customHeight="1" spans="1:7">
      <c r="A480" s="21"/>
      <c r="F480" s="5"/>
      <c r="G480" s="5"/>
    </row>
    <row r="481" ht="13.5" customHeight="1" spans="1:7">
      <c r="A481" s="21"/>
      <c r="F481" s="5"/>
      <c r="G481" s="5"/>
    </row>
    <row r="482" ht="13.5" customHeight="1" spans="1:7">
      <c r="A482" s="21"/>
      <c r="F482" s="5"/>
      <c r="G482" s="5"/>
    </row>
    <row r="483" ht="13.5" customHeight="1" spans="1:7">
      <c r="A483" s="21"/>
      <c r="F483" s="5"/>
      <c r="G483" s="5"/>
    </row>
    <row r="484" ht="13.5" customHeight="1" spans="1:7">
      <c r="A484" s="21"/>
      <c r="F484" s="5"/>
      <c r="G484" s="5"/>
    </row>
    <row r="485" ht="13.5" customHeight="1" spans="1:7">
      <c r="A485" s="21"/>
      <c r="F485" s="5"/>
      <c r="G485" s="5"/>
    </row>
    <row r="486" ht="13.5" customHeight="1" spans="1:7">
      <c r="A486" s="21"/>
      <c r="F486" s="5"/>
      <c r="G486" s="5"/>
    </row>
    <row r="487" ht="13.5" customHeight="1" spans="1:7">
      <c r="A487" s="21"/>
      <c r="F487" s="5"/>
      <c r="G487" s="5"/>
    </row>
    <row r="488" ht="13.5" customHeight="1" spans="1:7">
      <c r="A488" s="21"/>
      <c r="F488" s="5"/>
      <c r="G488" s="5"/>
    </row>
    <row r="489" ht="13.5" customHeight="1" spans="1:7">
      <c r="A489" s="21"/>
      <c r="F489" s="5"/>
      <c r="G489" s="5"/>
    </row>
    <row r="490" ht="13.5" customHeight="1" spans="1:7">
      <c r="A490" s="21"/>
      <c r="F490" s="5"/>
      <c r="G490" s="5"/>
    </row>
    <row r="491" ht="13.5" customHeight="1" spans="1:7">
      <c r="A491" s="21"/>
      <c r="F491" s="5"/>
      <c r="G491" s="5"/>
    </row>
    <row r="492" ht="13.5" customHeight="1" spans="1:7">
      <c r="A492" s="21"/>
      <c r="F492" s="5"/>
      <c r="G492" s="5"/>
    </row>
    <row r="493" ht="13.5" customHeight="1" spans="1:7">
      <c r="A493" s="21"/>
      <c r="F493" s="5"/>
      <c r="G493" s="5"/>
    </row>
    <row r="494" ht="13.5" customHeight="1" spans="1:7">
      <c r="A494" s="21"/>
      <c r="F494" s="5"/>
      <c r="G494" s="5"/>
    </row>
    <row r="495" ht="13.5" customHeight="1" spans="1:7">
      <c r="A495" s="21"/>
      <c r="F495" s="5"/>
      <c r="G495" s="5"/>
    </row>
    <row r="496" ht="13.5" customHeight="1" spans="1:7">
      <c r="A496" s="21"/>
      <c r="F496" s="5"/>
      <c r="G496" s="5"/>
    </row>
    <row r="497" ht="13.5" customHeight="1" spans="1:7">
      <c r="A497" s="21"/>
      <c r="F497" s="5"/>
      <c r="G497" s="5"/>
    </row>
    <row r="498" ht="13.5" customHeight="1" spans="1:7">
      <c r="A498" s="21"/>
      <c r="F498" s="5"/>
      <c r="G498" s="5"/>
    </row>
    <row r="499" ht="13.5" customHeight="1" spans="1:7">
      <c r="A499" s="21"/>
      <c r="F499" s="5"/>
      <c r="G499" s="5"/>
    </row>
    <row r="500" ht="13.5" customHeight="1" spans="1:7">
      <c r="A500" s="21"/>
      <c r="F500" s="5"/>
      <c r="G500" s="5"/>
    </row>
    <row r="501" ht="13.5" customHeight="1" spans="1:7">
      <c r="A501" s="21"/>
      <c r="F501" s="5"/>
      <c r="G501" s="5"/>
    </row>
    <row r="502" ht="13.5" customHeight="1" spans="1:7">
      <c r="A502" s="21"/>
      <c r="F502" s="5"/>
      <c r="G502" s="5"/>
    </row>
    <row r="503" ht="13.5" customHeight="1" spans="1:7">
      <c r="A503" s="21"/>
      <c r="F503" s="5"/>
      <c r="G503" s="5"/>
    </row>
    <row r="504" ht="13.5" customHeight="1" spans="1:7">
      <c r="A504" s="21"/>
      <c r="F504" s="5"/>
      <c r="G504" s="5"/>
    </row>
    <row r="505" ht="13.5" customHeight="1" spans="1:7">
      <c r="A505" s="21"/>
      <c r="F505" s="5"/>
      <c r="G505" s="5"/>
    </row>
    <row r="506" ht="13.5" customHeight="1" spans="1:7">
      <c r="A506" s="21"/>
      <c r="F506" s="5"/>
      <c r="G506" s="5"/>
    </row>
    <row r="507" ht="13.5" customHeight="1" spans="1:7">
      <c r="A507" s="21"/>
      <c r="F507" s="5"/>
      <c r="G507" s="5"/>
    </row>
    <row r="508" ht="13.5" customHeight="1" spans="1:7">
      <c r="A508" s="21"/>
      <c r="F508" s="5"/>
      <c r="G508" s="5"/>
    </row>
    <row r="509" ht="13.5" customHeight="1" spans="1:7">
      <c r="A509" s="21"/>
      <c r="F509" s="5"/>
      <c r="G509" s="5"/>
    </row>
    <row r="510" ht="13.5" customHeight="1" spans="1:7">
      <c r="A510" s="21"/>
      <c r="F510" s="5"/>
      <c r="G510" s="5"/>
    </row>
    <row r="511" ht="13.5" customHeight="1" spans="1:7">
      <c r="A511" s="21"/>
      <c r="F511" s="5"/>
      <c r="G511" s="5"/>
    </row>
    <row r="512" ht="13.5" customHeight="1" spans="1:7">
      <c r="A512" s="21"/>
      <c r="F512" s="5"/>
      <c r="G512" s="5"/>
    </row>
    <row r="513" ht="13.5" customHeight="1" spans="1:7">
      <c r="A513" s="21"/>
      <c r="F513" s="5"/>
      <c r="G513" s="5"/>
    </row>
    <row r="514" ht="13.5" customHeight="1" spans="1:7">
      <c r="A514" s="21"/>
      <c r="F514" s="5"/>
      <c r="G514" s="5"/>
    </row>
    <row r="515" ht="13.5" customHeight="1" spans="1:7">
      <c r="A515" s="21"/>
      <c r="F515" s="5"/>
      <c r="G515" s="5"/>
    </row>
    <row r="516" ht="13.5" customHeight="1" spans="1:7">
      <c r="A516" s="21"/>
      <c r="F516" s="5"/>
      <c r="G516" s="5"/>
    </row>
    <row r="517" ht="13.5" customHeight="1" spans="1:7">
      <c r="A517" s="21"/>
      <c r="F517" s="5"/>
      <c r="G517" s="5"/>
    </row>
    <row r="518" ht="13.5" customHeight="1" spans="1:7">
      <c r="A518" s="21"/>
      <c r="F518" s="5"/>
      <c r="G518" s="5"/>
    </row>
    <row r="519" ht="13.5" customHeight="1" spans="1:7">
      <c r="A519" s="21"/>
      <c r="F519" s="5"/>
      <c r="G519" s="5"/>
    </row>
    <row r="520" ht="13.5" customHeight="1" spans="1:7">
      <c r="A520" s="21"/>
      <c r="F520" s="5"/>
      <c r="G520" s="5"/>
    </row>
    <row r="521" ht="13.5" customHeight="1" spans="1:7">
      <c r="A521" s="21"/>
      <c r="F521" s="5"/>
      <c r="G521" s="5"/>
    </row>
    <row r="522" ht="13.5" customHeight="1" spans="1:7">
      <c r="A522" s="21"/>
      <c r="F522" s="5"/>
      <c r="G522" s="5"/>
    </row>
    <row r="523" ht="13.5" customHeight="1" spans="1:7">
      <c r="A523" s="21"/>
      <c r="F523" s="5"/>
      <c r="G523" s="5"/>
    </row>
    <row r="524" ht="13.5" customHeight="1" spans="1:7">
      <c r="A524" s="21"/>
      <c r="F524" s="5"/>
      <c r="G524" s="5"/>
    </row>
    <row r="525" ht="13.5" customHeight="1" spans="1:7">
      <c r="A525" s="21"/>
      <c r="F525" s="5"/>
      <c r="G525" s="5"/>
    </row>
    <row r="526" ht="13.5" customHeight="1" spans="1:7">
      <c r="A526" s="21"/>
      <c r="F526" s="5"/>
      <c r="G526" s="5"/>
    </row>
    <row r="527" ht="13.5" customHeight="1" spans="1:7">
      <c r="A527" s="21"/>
      <c r="F527" s="5"/>
      <c r="G527" s="5"/>
    </row>
    <row r="528" ht="13.5" customHeight="1" spans="1:7">
      <c r="A528" s="21"/>
      <c r="F528" s="5"/>
      <c r="G528" s="5"/>
    </row>
    <row r="529" ht="13.5" customHeight="1" spans="1:7">
      <c r="A529" s="21"/>
      <c r="F529" s="5"/>
      <c r="G529" s="5"/>
    </row>
    <row r="530" ht="13.5" customHeight="1" spans="1:7">
      <c r="A530" s="21"/>
      <c r="F530" s="5"/>
      <c r="G530" s="5"/>
    </row>
    <row r="531" ht="13.5" customHeight="1" spans="1:7">
      <c r="A531" s="21"/>
      <c r="F531" s="5"/>
      <c r="G531" s="5"/>
    </row>
    <row r="532" ht="13.5" customHeight="1" spans="1:7">
      <c r="A532" s="21"/>
      <c r="F532" s="5"/>
      <c r="G532" s="5"/>
    </row>
    <row r="533" ht="13.5" customHeight="1" spans="1:7">
      <c r="A533" s="21"/>
      <c r="F533" s="5"/>
      <c r="G533" s="5"/>
    </row>
    <row r="534" ht="13.5" customHeight="1" spans="1:7">
      <c r="A534" s="21"/>
      <c r="F534" s="5"/>
      <c r="G534" s="5"/>
    </row>
    <row r="535" ht="13.5" customHeight="1" spans="1:7">
      <c r="A535" s="21"/>
      <c r="F535" s="5"/>
      <c r="G535" s="5"/>
    </row>
    <row r="536" ht="13.5" customHeight="1" spans="1:7">
      <c r="A536" s="21"/>
      <c r="F536" s="5"/>
      <c r="G536" s="5"/>
    </row>
    <row r="537" ht="13.5" customHeight="1" spans="1:7">
      <c r="A537" s="21"/>
      <c r="F537" s="5"/>
      <c r="G537" s="5"/>
    </row>
    <row r="538" ht="13.5" customHeight="1" spans="1:7">
      <c r="A538" s="21"/>
      <c r="F538" s="5"/>
      <c r="G538" s="5"/>
    </row>
    <row r="539" ht="13.5" customHeight="1" spans="1:7">
      <c r="A539" s="21"/>
      <c r="F539" s="5"/>
      <c r="G539" s="5"/>
    </row>
    <row r="540" ht="13.5" customHeight="1" spans="1:7">
      <c r="A540" s="21"/>
      <c r="F540" s="5"/>
      <c r="G540" s="5"/>
    </row>
    <row r="541" ht="13.5" customHeight="1" spans="1:7">
      <c r="A541" s="21"/>
      <c r="F541" s="5"/>
      <c r="G541" s="5"/>
    </row>
    <row r="542" ht="13.5" customHeight="1" spans="1:7">
      <c r="A542" s="21"/>
      <c r="F542" s="5"/>
      <c r="G542" s="5"/>
    </row>
    <row r="543" ht="13.5" customHeight="1" spans="1:7">
      <c r="A543" s="21"/>
      <c r="F543" s="5"/>
      <c r="G543" s="5"/>
    </row>
    <row r="544" ht="13.5" customHeight="1" spans="1:7">
      <c r="A544" s="21"/>
      <c r="F544" s="5"/>
      <c r="G544" s="5"/>
    </row>
    <row r="545" ht="13.5" customHeight="1" spans="1:7">
      <c r="A545" s="21"/>
      <c r="F545" s="5"/>
      <c r="G545" s="5"/>
    </row>
    <row r="546" ht="13.5" customHeight="1" spans="1:7">
      <c r="A546" s="21"/>
      <c r="F546" s="5"/>
      <c r="G546" s="5"/>
    </row>
    <row r="547" ht="13.5" customHeight="1" spans="1:7">
      <c r="A547" s="21"/>
      <c r="F547" s="5"/>
      <c r="G547" s="5"/>
    </row>
    <row r="548" ht="13.5" customHeight="1" spans="1:7">
      <c r="A548" s="21"/>
      <c r="F548" s="5"/>
      <c r="G548" s="5"/>
    </row>
    <row r="549" ht="13.5" customHeight="1" spans="1:7">
      <c r="A549" s="21"/>
      <c r="F549" s="5"/>
      <c r="G549" s="5"/>
    </row>
    <row r="550" ht="13.5" customHeight="1" spans="1:7">
      <c r="A550" s="21"/>
      <c r="F550" s="5"/>
      <c r="G550" s="5"/>
    </row>
    <row r="551" ht="13.5" customHeight="1" spans="1:7">
      <c r="A551" s="21"/>
      <c r="F551" s="5"/>
      <c r="G551" s="5"/>
    </row>
    <row r="552" ht="13.5" customHeight="1" spans="1:7">
      <c r="A552" s="21"/>
      <c r="F552" s="5"/>
      <c r="G552" s="5"/>
    </row>
    <row r="553" ht="13.5" customHeight="1" spans="1:7">
      <c r="A553" s="21"/>
      <c r="F553" s="5"/>
      <c r="G553" s="5"/>
    </row>
    <row r="554" ht="13.5" customHeight="1" spans="1:7">
      <c r="A554" s="21"/>
      <c r="F554" s="5"/>
      <c r="G554" s="5"/>
    </row>
    <row r="555" ht="13.5" customHeight="1" spans="1:7">
      <c r="A555" s="21"/>
      <c r="F555" s="5"/>
      <c r="G555" s="5"/>
    </row>
    <row r="556" ht="13.5" customHeight="1" spans="1:7">
      <c r="A556" s="21"/>
      <c r="F556" s="5"/>
      <c r="G556" s="5"/>
    </row>
    <row r="557" ht="13.5" customHeight="1" spans="1:7">
      <c r="A557" s="21"/>
      <c r="F557" s="5"/>
      <c r="G557" s="5"/>
    </row>
    <row r="558" ht="13.5" customHeight="1" spans="1:7">
      <c r="A558" s="21"/>
      <c r="F558" s="5"/>
      <c r="G558" s="5"/>
    </row>
    <row r="559" ht="13.5" customHeight="1" spans="1:7">
      <c r="A559" s="21"/>
      <c r="F559" s="5"/>
      <c r="G559" s="5"/>
    </row>
    <row r="560" ht="13.5" customHeight="1" spans="1:7">
      <c r="A560" s="21"/>
      <c r="F560" s="5"/>
      <c r="G560" s="5"/>
    </row>
    <row r="561" ht="13.5" customHeight="1" spans="1:7">
      <c r="A561" s="21"/>
      <c r="F561" s="5"/>
      <c r="G561" s="5"/>
    </row>
    <row r="562" ht="13.5" customHeight="1" spans="1:7">
      <c r="A562" s="21"/>
      <c r="F562" s="5"/>
      <c r="G562" s="5"/>
    </row>
    <row r="563" ht="13.5" customHeight="1" spans="1:7">
      <c r="A563" s="21"/>
      <c r="F563" s="5"/>
      <c r="G563" s="5"/>
    </row>
    <row r="564" ht="13.5" customHeight="1" spans="1:7">
      <c r="A564" s="21"/>
      <c r="F564" s="5"/>
      <c r="G564" s="5"/>
    </row>
    <row r="565" ht="13.5" customHeight="1" spans="1:7">
      <c r="A565" s="21"/>
      <c r="F565" s="5"/>
      <c r="G565" s="5"/>
    </row>
    <row r="566" ht="13.5" customHeight="1" spans="1:7">
      <c r="A566" s="21"/>
      <c r="F566" s="5"/>
      <c r="G566" s="5"/>
    </row>
    <row r="567" ht="13.5" customHeight="1" spans="1:7">
      <c r="A567" s="21"/>
      <c r="F567" s="5"/>
      <c r="G567" s="5"/>
    </row>
    <row r="568" ht="13.5" customHeight="1" spans="1:7">
      <c r="A568" s="21"/>
      <c r="F568" s="5"/>
      <c r="G568" s="5"/>
    </row>
    <row r="569" ht="13.5" customHeight="1" spans="1:7">
      <c r="A569" s="21"/>
      <c r="F569" s="5"/>
      <c r="G569" s="5"/>
    </row>
    <row r="570" ht="13.5" customHeight="1" spans="1:7">
      <c r="A570" s="21"/>
      <c r="F570" s="5"/>
      <c r="G570" s="5"/>
    </row>
    <row r="571" ht="13.5" customHeight="1" spans="1:7">
      <c r="A571" s="21"/>
      <c r="F571" s="5"/>
      <c r="G571" s="5"/>
    </row>
    <row r="572" ht="13.5" customHeight="1" spans="1:7">
      <c r="A572" s="21"/>
      <c r="F572" s="5"/>
      <c r="G572" s="5"/>
    </row>
    <row r="573" ht="13.5" customHeight="1" spans="1:7">
      <c r="A573" s="21"/>
      <c r="F573" s="5"/>
      <c r="G573" s="5"/>
    </row>
    <row r="574" ht="13.5" customHeight="1" spans="1:7">
      <c r="A574" s="21"/>
      <c r="F574" s="5"/>
      <c r="G574" s="5"/>
    </row>
    <row r="575" ht="13.5" customHeight="1" spans="1:7">
      <c r="A575" s="21"/>
      <c r="F575" s="5"/>
      <c r="G575" s="5"/>
    </row>
    <row r="576" ht="13.5" customHeight="1" spans="1:7">
      <c r="A576" s="21"/>
      <c r="F576" s="5"/>
      <c r="G576" s="5"/>
    </row>
    <row r="577" ht="13.5" customHeight="1" spans="1:7">
      <c r="A577" s="21"/>
      <c r="F577" s="5"/>
      <c r="G577" s="5"/>
    </row>
    <row r="578" ht="13.5" customHeight="1" spans="1:7">
      <c r="A578" s="21"/>
      <c r="F578" s="5"/>
      <c r="G578" s="5"/>
    </row>
    <row r="579" ht="13.5" customHeight="1" spans="1:7">
      <c r="A579" s="21"/>
      <c r="F579" s="5"/>
      <c r="G579" s="5"/>
    </row>
    <row r="580" ht="13.5" customHeight="1" spans="1:7">
      <c r="A580" s="21"/>
      <c r="F580" s="5"/>
      <c r="G580" s="5"/>
    </row>
    <row r="581" ht="13.5" customHeight="1" spans="1:7">
      <c r="A581" s="21"/>
      <c r="F581" s="5"/>
      <c r="G581" s="5"/>
    </row>
    <row r="582" ht="13.5" customHeight="1" spans="1:7">
      <c r="A582" s="21"/>
      <c r="F582" s="5"/>
      <c r="G582" s="5"/>
    </row>
    <row r="583" ht="13.5" customHeight="1" spans="1:7">
      <c r="A583" s="21"/>
      <c r="F583" s="5"/>
      <c r="G583" s="5"/>
    </row>
    <row r="584" ht="13.5" customHeight="1" spans="1:7">
      <c r="A584" s="21"/>
      <c r="F584" s="5"/>
      <c r="G584" s="5"/>
    </row>
    <row r="585" ht="13.5" customHeight="1" spans="1:7">
      <c r="A585" s="21"/>
      <c r="F585" s="5"/>
      <c r="G585" s="5"/>
    </row>
    <row r="586" ht="13.5" customHeight="1" spans="1:7">
      <c r="A586" s="21"/>
      <c r="F586" s="5"/>
      <c r="G586" s="5"/>
    </row>
    <row r="587" ht="13.5" customHeight="1" spans="1:7">
      <c r="A587" s="21"/>
      <c r="F587" s="5"/>
      <c r="G587" s="5"/>
    </row>
    <row r="588" ht="13.5" customHeight="1" spans="1:7">
      <c r="A588" s="21"/>
      <c r="F588" s="5"/>
      <c r="G588" s="5"/>
    </row>
    <row r="589" ht="13.5" customHeight="1" spans="1:7">
      <c r="A589" s="21"/>
      <c r="F589" s="5"/>
      <c r="G589" s="5"/>
    </row>
    <row r="590" ht="13.5" customHeight="1" spans="1:7">
      <c r="A590" s="21"/>
      <c r="F590" s="5"/>
      <c r="G590" s="5"/>
    </row>
    <row r="591" ht="13.5" customHeight="1" spans="1:7">
      <c r="A591" s="21"/>
      <c r="F591" s="5"/>
      <c r="G591" s="5"/>
    </row>
    <row r="592" ht="13.5" customHeight="1" spans="1:7">
      <c r="A592" s="21"/>
      <c r="F592" s="5"/>
      <c r="G592" s="5"/>
    </row>
    <row r="593" ht="13.5" customHeight="1" spans="1:7">
      <c r="A593" s="21"/>
      <c r="F593" s="5"/>
      <c r="G593" s="5"/>
    </row>
    <row r="594" ht="13.5" customHeight="1" spans="1:7">
      <c r="A594" s="21"/>
      <c r="F594" s="5"/>
      <c r="G594" s="5"/>
    </row>
    <row r="595" ht="13.5" customHeight="1" spans="1:7">
      <c r="A595" s="21"/>
      <c r="F595" s="5"/>
      <c r="G595" s="5"/>
    </row>
    <row r="596" ht="13.5" customHeight="1" spans="1:7">
      <c r="A596" s="21"/>
      <c r="F596" s="5"/>
      <c r="G596" s="5"/>
    </row>
    <row r="597" ht="13.5" customHeight="1" spans="1:7">
      <c r="A597" s="21"/>
      <c r="F597" s="5"/>
      <c r="G597" s="5"/>
    </row>
    <row r="598" ht="13.5" customHeight="1" spans="1:7">
      <c r="A598" s="21"/>
      <c r="F598" s="5"/>
      <c r="G598" s="5"/>
    </row>
    <row r="599" ht="13.5" customHeight="1" spans="1:7">
      <c r="A599" s="21"/>
      <c r="F599" s="5"/>
      <c r="G599" s="5"/>
    </row>
    <row r="600" ht="13.5" customHeight="1" spans="1:7">
      <c r="A600" s="21"/>
      <c r="F600" s="5"/>
      <c r="G600" s="5"/>
    </row>
    <row r="601" ht="13.5" customHeight="1" spans="1:7">
      <c r="A601" s="21"/>
      <c r="F601" s="5"/>
      <c r="G601" s="5"/>
    </row>
    <row r="602" ht="13.5" customHeight="1" spans="1:7">
      <c r="A602" s="21"/>
      <c r="F602" s="5"/>
      <c r="G602" s="5"/>
    </row>
    <row r="603" ht="13.5" customHeight="1" spans="1:7">
      <c r="A603" s="21"/>
      <c r="F603" s="5"/>
      <c r="G603" s="5"/>
    </row>
    <row r="604" ht="13.5" customHeight="1" spans="1:7">
      <c r="A604" s="21"/>
      <c r="F604" s="5"/>
      <c r="G604" s="5"/>
    </row>
    <row r="605" ht="13.5" customHeight="1" spans="1:7">
      <c r="A605" s="21"/>
      <c r="F605" s="5"/>
      <c r="G605" s="5"/>
    </row>
    <row r="606" ht="13.5" customHeight="1" spans="1:7">
      <c r="A606" s="21"/>
      <c r="F606" s="5"/>
      <c r="G606" s="5"/>
    </row>
    <row r="607" ht="13.5" customHeight="1" spans="1:7">
      <c r="A607" s="21"/>
      <c r="F607" s="5"/>
      <c r="G607" s="5"/>
    </row>
    <row r="608" ht="13.5" customHeight="1" spans="1:7">
      <c r="A608" s="21"/>
      <c r="F608" s="5"/>
      <c r="G608" s="5"/>
    </row>
    <row r="609" ht="13.5" customHeight="1" spans="1:7">
      <c r="A609" s="21"/>
      <c r="F609" s="5"/>
      <c r="G609" s="5"/>
    </row>
    <row r="610" ht="13.5" customHeight="1" spans="1:7">
      <c r="A610" s="21"/>
      <c r="F610" s="5"/>
      <c r="G610" s="5"/>
    </row>
    <row r="611" ht="13.5" customHeight="1" spans="1:7">
      <c r="A611" s="21"/>
      <c r="F611" s="5"/>
      <c r="G611" s="5"/>
    </row>
    <row r="612" ht="13.5" customHeight="1" spans="1:7">
      <c r="A612" s="21"/>
      <c r="F612" s="5"/>
      <c r="G612" s="5"/>
    </row>
    <row r="613" ht="13.5" customHeight="1" spans="1:7">
      <c r="A613" s="21"/>
      <c r="F613" s="5"/>
      <c r="G613" s="5"/>
    </row>
    <row r="614" ht="13.5" customHeight="1" spans="1:7">
      <c r="A614" s="21"/>
      <c r="F614" s="5"/>
      <c r="G614" s="5"/>
    </row>
    <row r="615" ht="13.5" customHeight="1" spans="1:7">
      <c r="A615" s="21"/>
      <c r="F615" s="5"/>
      <c r="G615" s="5"/>
    </row>
    <row r="616" ht="13.5" customHeight="1" spans="1:7">
      <c r="A616" s="21"/>
      <c r="F616" s="5"/>
      <c r="G616" s="5"/>
    </row>
    <row r="617" ht="13.5" customHeight="1" spans="1:7">
      <c r="A617" s="21"/>
      <c r="F617" s="5"/>
      <c r="G617" s="5"/>
    </row>
    <row r="618" ht="13.5" customHeight="1" spans="1:7">
      <c r="A618" s="21"/>
      <c r="F618" s="5"/>
      <c r="G618" s="5"/>
    </row>
    <row r="619" ht="13.5" customHeight="1" spans="1:7">
      <c r="A619" s="21"/>
      <c r="F619" s="5"/>
      <c r="G619" s="5"/>
    </row>
    <row r="620" ht="13.5" customHeight="1" spans="1:7">
      <c r="A620" s="21"/>
      <c r="F620" s="5"/>
      <c r="G620" s="5"/>
    </row>
    <row r="621" ht="13.5" customHeight="1" spans="1:7">
      <c r="A621" s="21"/>
      <c r="F621" s="5"/>
      <c r="G621" s="5"/>
    </row>
    <row r="622" ht="13.5" customHeight="1" spans="1:7">
      <c r="A622" s="21"/>
      <c r="F622" s="5"/>
      <c r="G622" s="5"/>
    </row>
    <row r="623" ht="13.5" customHeight="1" spans="1:7">
      <c r="A623" s="21"/>
      <c r="F623" s="5"/>
      <c r="G623" s="5"/>
    </row>
    <row r="624" ht="13.5" customHeight="1" spans="1:7">
      <c r="A624" s="21"/>
      <c r="F624" s="5"/>
      <c r="G624" s="5"/>
    </row>
    <row r="625" ht="13.5" customHeight="1" spans="1:7">
      <c r="A625" s="21"/>
      <c r="F625" s="5"/>
      <c r="G625" s="5"/>
    </row>
    <row r="626" ht="13.5" customHeight="1" spans="1:7">
      <c r="A626" s="21"/>
      <c r="F626" s="5"/>
      <c r="G626" s="5"/>
    </row>
    <row r="627" ht="13.5" customHeight="1" spans="1:7">
      <c r="A627" s="21"/>
      <c r="F627" s="5"/>
      <c r="G627" s="5"/>
    </row>
    <row r="628" ht="13.5" customHeight="1" spans="1:7">
      <c r="A628" s="21"/>
      <c r="F628" s="5"/>
      <c r="G628" s="5"/>
    </row>
    <row r="629" ht="13.5" customHeight="1" spans="1:7">
      <c r="A629" s="21"/>
      <c r="F629" s="5"/>
      <c r="G629" s="5"/>
    </row>
    <row r="630" ht="13.5" customHeight="1" spans="1:7">
      <c r="A630" s="21"/>
      <c r="F630" s="5"/>
      <c r="G630" s="5"/>
    </row>
    <row r="631" ht="13.5" customHeight="1" spans="1:7">
      <c r="A631" s="21"/>
      <c r="F631" s="5"/>
      <c r="G631" s="5"/>
    </row>
    <row r="632" ht="13.5" customHeight="1" spans="1:7">
      <c r="A632" s="21"/>
      <c r="F632" s="5"/>
      <c r="G632" s="5"/>
    </row>
    <row r="633" ht="13.5" customHeight="1" spans="1:7">
      <c r="A633" s="21"/>
      <c r="F633" s="5"/>
      <c r="G633" s="5"/>
    </row>
    <row r="634" ht="13.5" customHeight="1" spans="1:7">
      <c r="A634" s="21"/>
      <c r="F634" s="5"/>
      <c r="G634" s="5"/>
    </row>
    <row r="635" ht="13.5" customHeight="1" spans="1:7">
      <c r="A635" s="21"/>
      <c r="F635" s="5"/>
      <c r="G635" s="5"/>
    </row>
    <row r="636" ht="13.5" customHeight="1" spans="1:7">
      <c r="A636" s="21"/>
      <c r="F636" s="5"/>
      <c r="G636" s="5"/>
    </row>
    <row r="637" ht="13.5" customHeight="1" spans="1:7">
      <c r="A637" s="21"/>
      <c r="F637" s="5"/>
      <c r="G637" s="5"/>
    </row>
    <row r="638" ht="13.5" customHeight="1" spans="1:7">
      <c r="A638" s="21"/>
      <c r="F638" s="5"/>
      <c r="G638" s="5"/>
    </row>
    <row r="639" ht="13.5" customHeight="1" spans="1:7">
      <c r="A639" s="21"/>
      <c r="F639" s="5"/>
      <c r="G639" s="5"/>
    </row>
    <row r="640" ht="13.5" customHeight="1" spans="1:7">
      <c r="A640" s="21"/>
      <c r="F640" s="5"/>
      <c r="G640" s="5"/>
    </row>
    <row r="641" ht="13.5" customHeight="1" spans="1:7">
      <c r="A641" s="21"/>
      <c r="F641" s="5"/>
      <c r="G641" s="5"/>
    </row>
    <row r="642" ht="13.5" customHeight="1" spans="1:7">
      <c r="A642" s="21"/>
      <c r="F642" s="5"/>
      <c r="G642" s="5"/>
    </row>
    <row r="643" ht="13.5" customHeight="1" spans="1:7">
      <c r="A643" s="21"/>
      <c r="F643" s="5"/>
      <c r="G643" s="5"/>
    </row>
    <row r="644" ht="13.5" customHeight="1" spans="1:7">
      <c r="A644" s="21"/>
      <c r="F644" s="5"/>
      <c r="G644" s="5"/>
    </row>
    <row r="645" ht="13.5" customHeight="1" spans="1:7">
      <c r="A645" s="21"/>
      <c r="F645" s="5"/>
      <c r="G645" s="5"/>
    </row>
    <row r="646" ht="13.5" customHeight="1" spans="1:7">
      <c r="A646" s="21"/>
      <c r="F646" s="5"/>
      <c r="G646" s="5"/>
    </row>
    <row r="647" ht="13.5" customHeight="1" spans="1:7">
      <c r="A647" s="21"/>
      <c r="F647" s="5"/>
      <c r="G647" s="5"/>
    </row>
    <row r="648" ht="13.5" customHeight="1" spans="1:7">
      <c r="A648" s="21"/>
      <c r="F648" s="5"/>
      <c r="G648" s="5"/>
    </row>
    <row r="649" ht="13.5" customHeight="1" spans="1:7">
      <c r="A649" s="21"/>
      <c r="F649" s="5"/>
      <c r="G649" s="5"/>
    </row>
    <row r="650" ht="13.5" customHeight="1" spans="1:7">
      <c r="A650" s="21"/>
      <c r="F650" s="5"/>
      <c r="G650" s="5"/>
    </row>
    <row r="651" ht="13.5" customHeight="1" spans="1:7">
      <c r="A651" s="21"/>
      <c r="F651" s="5"/>
      <c r="G651" s="5"/>
    </row>
    <row r="652" ht="13.5" customHeight="1" spans="1:7">
      <c r="A652" s="21"/>
      <c r="F652" s="5"/>
      <c r="G652" s="5"/>
    </row>
    <row r="653" ht="13.5" customHeight="1" spans="1:7">
      <c r="A653" s="21"/>
      <c r="F653" s="5"/>
      <c r="G653" s="5"/>
    </row>
    <row r="654" ht="13.5" customHeight="1" spans="1:7">
      <c r="A654" s="21"/>
      <c r="F654" s="5"/>
      <c r="G654" s="5"/>
    </row>
    <row r="655" ht="13.5" customHeight="1" spans="1:7">
      <c r="A655" s="21"/>
      <c r="F655" s="5"/>
      <c r="G655" s="5"/>
    </row>
    <row r="656" ht="13.5" customHeight="1" spans="1:7">
      <c r="A656" s="21"/>
      <c r="F656" s="5"/>
      <c r="G656" s="5"/>
    </row>
    <row r="657" ht="13.5" customHeight="1" spans="1:7">
      <c r="A657" s="21"/>
      <c r="F657" s="5"/>
      <c r="G657" s="5"/>
    </row>
    <row r="658" ht="13.5" customHeight="1" spans="1:7">
      <c r="A658" s="21"/>
      <c r="F658" s="5"/>
      <c r="G658" s="5"/>
    </row>
    <row r="659" ht="13.5" customHeight="1" spans="1:7">
      <c r="A659" s="21"/>
      <c r="F659" s="5"/>
      <c r="G659" s="5"/>
    </row>
    <row r="660" ht="13.5" customHeight="1" spans="1:7">
      <c r="A660" s="21"/>
      <c r="F660" s="5"/>
      <c r="G660" s="5"/>
    </row>
    <row r="661" ht="13.5" customHeight="1" spans="1:7">
      <c r="A661" s="21"/>
      <c r="F661" s="5"/>
      <c r="G661" s="5"/>
    </row>
    <row r="662" ht="13.5" customHeight="1" spans="1:7">
      <c r="A662" s="21"/>
      <c r="F662" s="5"/>
      <c r="G662" s="5"/>
    </row>
    <row r="663" ht="13.5" customHeight="1" spans="1:7">
      <c r="A663" s="21"/>
      <c r="F663" s="5"/>
      <c r="G663" s="5"/>
    </row>
    <row r="664" ht="13.5" customHeight="1" spans="1:7">
      <c r="A664" s="21"/>
      <c r="F664" s="5"/>
      <c r="G664" s="5"/>
    </row>
    <row r="665" ht="13.5" customHeight="1" spans="1:7">
      <c r="A665" s="21"/>
      <c r="F665" s="5"/>
      <c r="G665" s="5"/>
    </row>
    <row r="666" ht="13.5" customHeight="1" spans="1:7">
      <c r="A666" s="21"/>
      <c r="F666" s="5"/>
      <c r="G666" s="5"/>
    </row>
    <row r="667" ht="13.5" customHeight="1" spans="1:7">
      <c r="A667" s="21"/>
      <c r="F667" s="5"/>
      <c r="G667" s="5"/>
    </row>
    <row r="668" ht="13.5" customHeight="1" spans="1:7">
      <c r="A668" s="21"/>
      <c r="F668" s="5"/>
      <c r="G668" s="5"/>
    </row>
    <row r="669" ht="13.5" customHeight="1" spans="1:7">
      <c r="A669" s="21"/>
      <c r="F669" s="5"/>
      <c r="G669" s="5"/>
    </row>
    <row r="670" ht="13.5" customHeight="1" spans="1:7">
      <c r="A670" s="21"/>
      <c r="F670" s="5"/>
      <c r="G670" s="5"/>
    </row>
    <row r="671" ht="13.5" customHeight="1" spans="1:7">
      <c r="A671" s="21"/>
      <c r="F671" s="5"/>
      <c r="G671" s="5"/>
    </row>
    <row r="672" ht="13.5" customHeight="1" spans="1:7">
      <c r="A672" s="21"/>
      <c r="F672" s="5"/>
      <c r="G672" s="5"/>
    </row>
    <row r="673" ht="13.5" customHeight="1" spans="1:7">
      <c r="A673" s="21"/>
      <c r="F673" s="5"/>
      <c r="G673" s="5"/>
    </row>
    <row r="674" ht="13.5" customHeight="1" spans="1:7">
      <c r="A674" s="21"/>
      <c r="F674" s="5"/>
      <c r="G674" s="5"/>
    </row>
    <row r="675" ht="13.5" customHeight="1" spans="1:7">
      <c r="A675" s="21"/>
      <c r="F675" s="5"/>
      <c r="G675" s="5"/>
    </row>
    <row r="676" ht="13.5" customHeight="1" spans="1:7">
      <c r="A676" s="21"/>
      <c r="F676" s="5"/>
      <c r="G676" s="5"/>
    </row>
    <row r="677" ht="13.5" customHeight="1" spans="1:7">
      <c r="A677" s="21"/>
      <c r="F677" s="5"/>
      <c r="G677" s="5"/>
    </row>
    <row r="678" ht="13.5" customHeight="1" spans="1:7">
      <c r="A678" s="21"/>
      <c r="F678" s="5"/>
      <c r="G678" s="5"/>
    </row>
    <row r="679" ht="13.5" customHeight="1" spans="1:7">
      <c r="A679" s="21"/>
      <c r="F679" s="5"/>
      <c r="G679" s="5"/>
    </row>
    <row r="680" ht="13.5" customHeight="1" spans="1:7">
      <c r="A680" s="21"/>
      <c r="F680" s="5"/>
      <c r="G680" s="5"/>
    </row>
    <row r="681" ht="13.5" customHeight="1" spans="1:7">
      <c r="A681" s="21"/>
      <c r="F681" s="5"/>
      <c r="G681" s="5"/>
    </row>
    <row r="682" ht="13.5" customHeight="1" spans="1:7">
      <c r="A682" s="21"/>
      <c r="F682" s="5"/>
      <c r="G682" s="5"/>
    </row>
    <row r="683" ht="13.5" customHeight="1" spans="1:7">
      <c r="A683" s="21"/>
      <c r="F683" s="5"/>
      <c r="G683" s="5"/>
    </row>
    <row r="684" ht="13.5" customHeight="1" spans="1:7">
      <c r="A684" s="21"/>
      <c r="F684" s="5"/>
      <c r="G684" s="5"/>
    </row>
    <row r="685" ht="13.5" customHeight="1" spans="1:7">
      <c r="A685" s="21"/>
      <c r="F685" s="5"/>
      <c r="G685" s="5"/>
    </row>
    <row r="686" ht="13.5" customHeight="1" spans="1:7">
      <c r="A686" s="21"/>
      <c r="F686" s="5"/>
      <c r="G686" s="5"/>
    </row>
    <row r="687" ht="13.5" customHeight="1" spans="1:7">
      <c r="A687" s="21"/>
      <c r="F687" s="5"/>
      <c r="G687" s="5"/>
    </row>
    <row r="688" ht="13.5" customHeight="1" spans="1:7">
      <c r="A688" s="21"/>
      <c r="F688" s="5"/>
      <c r="G688" s="5"/>
    </row>
    <row r="689" ht="13.5" customHeight="1" spans="1:7">
      <c r="A689" s="21"/>
      <c r="F689" s="5"/>
      <c r="G689" s="5"/>
    </row>
    <row r="690" ht="13.5" customHeight="1" spans="1:7">
      <c r="A690" s="21"/>
      <c r="F690" s="5"/>
      <c r="G690" s="5"/>
    </row>
    <row r="691" ht="13.5" customHeight="1" spans="1:7">
      <c r="A691" s="21"/>
      <c r="F691" s="5"/>
      <c r="G691" s="5"/>
    </row>
    <row r="692" ht="13.5" customHeight="1" spans="1:7">
      <c r="A692" s="21"/>
      <c r="F692" s="5"/>
      <c r="G692" s="5"/>
    </row>
    <row r="693" ht="13.5" customHeight="1" spans="1:7">
      <c r="A693" s="21"/>
      <c r="F693" s="5"/>
      <c r="G693" s="5"/>
    </row>
    <row r="694" ht="13.5" customHeight="1" spans="1:7">
      <c r="A694" s="21"/>
      <c r="F694" s="5"/>
      <c r="G694" s="5"/>
    </row>
    <row r="695" ht="13.5" customHeight="1" spans="1:7">
      <c r="A695" s="21"/>
      <c r="F695" s="5"/>
      <c r="G695" s="5"/>
    </row>
    <row r="696" ht="13.5" customHeight="1" spans="1:7">
      <c r="A696" s="21"/>
      <c r="F696" s="5"/>
      <c r="G696" s="5"/>
    </row>
    <row r="697" ht="13.5" customHeight="1" spans="1:7">
      <c r="A697" s="21"/>
      <c r="F697" s="5"/>
      <c r="G697" s="5"/>
    </row>
    <row r="698" ht="13.5" customHeight="1" spans="1:7">
      <c r="A698" s="21"/>
      <c r="F698" s="5"/>
      <c r="G698" s="5"/>
    </row>
    <row r="699" ht="13.5" customHeight="1" spans="1:7">
      <c r="A699" s="21"/>
      <c r="F699" s="5"/>
      <c r="G699" s="5"/>
    </row>
    <row r="700" ht="13.5" customHeight="1" spans="1:7">
      <c r="A700" s="21"/>
      <c r="F700" s="5"/>
      <c r="G700" s="5"/>
    </row>
    <row r="701" ht="13.5" customHeight="1" spans="1:7">
      <c r="A701" s="21"/>
      <c r="F701" s="5"/>
      <c r="G701" s="5"/>
    </row>
    <row r="702" ht="13.5" customHeight="1" spans="1:7">
      <c r="A702" s="21"/>
      <c r="F702" s="5"/>
      <c r="G702" s="5"/>
    </row>
    <row r="703" ht="13.5" customHeight="1" spans="1:7">
      <c r="A703" s="21"/>
      <c r="F703" s="5"/>
      <c r="G703" s="5"/>
    </row>
    <row r="704" ht="13.5" customHeight="1" spans="1:7">
      <c r="A704" s="21"/>
      <c r="F704" s="5"/>
      <c r="G704" s="5"/>
    </row>
    <row r="705" ht="13.5" customHeight="1" spans="1:7">
      <c r="A705" s="21"/>
      <c r="F705" s="5"/>
      <c r="G705" s="5"/>
    </row>
    <row r="706" ht="13.5" customHeight="1" spans="1:7">
      <c r="A706" s="21"/>
      <c r="F706" s="5"/>
      <c r="G706" s="5"/>
    </row>
    <row r="707" ht="13.5" customHeight="1" spans="1:7">
      <c r="A707" s="21"/>
      <c r="F707" s="5"/>
      <c r="G707" s="5"/>
    </row>
    <row r="708" ht="13.5" customHeight="1" spans="1:7">
      <c r="A708" s="21"/>
      <c r="F708" s="5"/>
      <c r="G708" s="5"/>
    </row>
    <row r="709" ht="13.5" customHeight="1" spans="1:7">
      <c r="A709" s="21"/>
      <c r="F709" s="5"/>
      <c r="G709" s="5"/>
    </row>
    <row r="710" ht="13.5" customHeight="1" spans="1:7">
      <c r="A710" s="21"/>
      <c r="F710" s="5"/>
      <c r="G710" s="5"/>
    </row>
    <row r="711" ht="13.5" customHeight="1" spans="1:7">
      <c r="A711" s="21"/>
      <c r="F711" s="5"/>
      <c r="G711" s="5"/>
    </row>
    <row r="712" ht="13.5" customHeight="1" spans="1:7">
      <c r="A712" s="21"/>
      <c r="F712" s="5"/>
      <c r="G712" s="5"/>
    </row>
    <row r="713" ht="13.5" customHeight="1" spans="1:7">
      <c r="A713" s="21"/>
      <c r="F713" s="5"/>
      <c r="G713" s="5"/>
    </row>
    <row r="714" ht="13.5" customHeight="1" spans="1:7">
      <c r="A714" s="21"/>
      <c r="F714" s="5"/>
      <c r="G714" s="5"/>
    </row>
    <row r="715" ht="13.5" customHeight="1" spans="1:7">
      <c r="A715" s="21"/>
      <c r="F715" s="5"/>
      <c r="G715" s="5"/>
    </row>
    <row r="716" ht="13.5" customHeight="1" spans="1:7">
      <c r="A716" s="21"/>
      <c r="F716" s="5"/>
      <c r="G716" s="5"/>
    </row>
    <row r="717" ht="13.5" customHeight="1" spans="1:7">
      <c r="A717" s="21"/>
      <c r="F717" s="5"/>
      <c r="G717" s="5"/>
    </row>
    <row r="718" ht="13.5" customHeight="1" spans="1:7">
      <c r="A718" s="21"/>
      <c r="F718" s="5"/>
      <c r="G718" s="5"/>
    </row>
    <row r="719" ht="13.5" customHeight="1" spans="1:7">
      <c r="A719" s="21"/>
      <c r="F719" s="5"/>
      <c r="G719" s="5"/>
    </row>
    <row r="720" ht="13.5" customHeight="1" spans="1:7">
      <c r="A720" s="21"/>
      <c r="F720" s="5"/>
      <c r="G720" s="5"/>
    </row>
    <row r="721" ht="13.5" customHeight="1" spans="1:7">
      <c r="A721" s="21"/>
      <c r="F721" s="5"/>
      <c r="G721" s="5"/>
    </row>
    <row r="722" ht="13.5" customHeight="1" spans="1:7">
      <c r="A722" s="21"/>
      <c r="F722" s="5"/>
      <c r="G722" s="5"/>
    </row>
    <row r="723" ht="13.5" customHeight="1" spans="1:7">
      <c r="A723" s="21"/>
      <c r="F723" s="5"/>
      <c r="G723" s="5"/>
    </row>
    <row r="724" ht="13.5" customHeight="1" spans="1:7">
      <c r="A724" s="21"/>
      <c r="F724" s="5"/>
      <c r="G724" s="5"/>
    </row>
    <row r="725" ht="13.5" customHeight="1" spans="1:7">
      <c r="A725" s="21"/>
      <c r="F725" s="5"/>
      <c r="G725" s="5"/>
    </row>
    <row r="726" ht="13.5" customHeight="1" spans="1:7">
      <c r="A726" s="21"/>
      <c r="F726" s="5"/>
      <c r="G726" s="5"/>
    </row>
    <row r="727" ht="13.5" customHeight="1" spans="1:7">
      <c r="A727" s="21"/>
      <c r="F727" s="5"/>
      <c r="G727" s="5"/>
    </row>
    <row r="728" ht="13.5" customHeight="1" spans="1:7">
      <c r="A728" s="21"/>
      <c r="F728" s="5"/>
      <c r="G728" s="5"/>
    </row>
    <row r="729" ht="13.5" customHeight="1" spans="1:7">
      <c r="A729" s="21"/>
      <c r="F729" s="5"/>
      <c r="G729" s="5"/>
    </row>
    <row r="730" ht="13.5" customHeight="1" spans="1:7">
      <c r="A730" s="21"/>
      <c r="F730" s="5"/>
      <c r="G730" s="5"/>
    </row>
    <row r="731" ht="13.5" customHeight="1" spans="1:7">
      <c r="A731" s="21"/>
      <c r="F731" s="5"/>
      <c r="G731" s="5"/>
    </row>
    <row r="732" ht="13.5" customHeight="1" spans="1:7">
      <c r="A732" s="21"/>
      <c r="F732" s="5"/>
      <c r="G732" s="5"/>
    </row>
    <row r="733" ht="13.5" customHeight="1" spans="1:7">
      <c r="A733" s="21"/>
      <c r="F733" s="5"/>
      <c r="G733" s="5"/>
    </row>
    <row r="734" ht="13.5" customHeight="1" spans="1:7">
      <c r="A734" s="21"/>
      <c r="F734" s="5"/>
      <c r="G734" s="5"/>
    </row>
    <row r="735" ht="13.5" customHeight="1" spans="1:7">
      <c r="A735" s="21"/>
      <c r="F735" s="5"/>
      <c r="G735" s="5"/>
    </row>
    <row r="736" ht="13.5" customHeight="1" spans="1:7">
      <c r="A736" s="21"/>
      <c r="F736" s="5"/>
      <c r="G736" s="5"/>
    </row>
    <row r="737" ht="13.5" customHeight="1" spans="1:7">
      <c r="A737" s="21"/>
      <c r="F737" s="5"/>
      <c r="G737" s="5"/>
    </row>
    <row r="738" ht="13.5" customHeight="1" spans="1:7">
      <c r="A738" s="21"/>
      <c r="F738" s="5"/>
      <c r="G738" s="5"/>
    </row>
    <row r="739" ht="13.5" customHeight="1" spans="1:7">
      <c r="A739" s="21"/>
      <c r="F739" s="5"/>
      <c r="G739" s="5"/>
    </row>
    <row r="740" ht="13.5" customHeight="1" spans="1:7">
      <c r="A740" s="21"/>
      <c r="F740" s="5"/>
      <c r="G740" s="5"/>
    </row>
    <row r="741" ht="13.5" customHeight="1" spans="1:7">
      <c r="A741" s="21"/>
      <c r="F741" s="5"/>
      <c r="G741" s="5"/>
    </row>
    <row r="742" ht="13.5" customHeight="1" spans="1:7">
      <c r="A742" s="21"/>
      <c r="F742" s="5"/>
      <c r="G742" s="5"/>
    </row>
    <row r="743" ht="13.5" customHeight="1" spans="1:7">
      <c r="A743" s="21"/>
      <c r="F743" s="5"/>
      <c r="G743" s="5"/>
    </row>
    <row r="744" ht="13.5" customHeight="1" spans="1:7">
      <c r="A744" s="21"/>
      <c r="F744" s="5"/>
      <c r="G744" s="5"/>
    </row>
    <row r="745" ht="13.5" customHeight="1" spans="1:7">
      <c r="A745" s="21"/>
      <c r="F745" s="5"/>
      <c r="G745" s="5"/>
    </row>
    <row r="746" ht="13.5" customHeight="1" spans="1:7">
      <c r="A746" s="21"/>
      <c r="F746" s="5"/>
      <c r="G746" s="5"/>
    </row>
    <row r="747" ht="13.5" customHeight="1" spans="1:7">
      <c r="A747" s="21"/>
      <c r="F747" s="5"/>
      <c r="G747" s="5"/>
    </row>
    <row r="748" ht="13.5" customHeight="1" spans="1:7">
      <c r="A748" s="21"/>
      <c r="F748" s="5"/>
      <c r="G748" s="5"/>
    </row>
    <row r="749" ht="13.5" customHeight="1" spans="1:7">
      <c r="A749" s="21"/>
      <c r="F749" s="5"/>
      <c r="G749" s="5"/>
    </row>
    <row r="750" ht="13.5" customHeight="1" spans="1:7">
      <c r="A750" s="21"/>
      <c r="F750" s="5"/>
      <c r="G750" s="5"/>
    </row>
    <row r="751" ht="13.5" customHeight="1" spans="1:7">
      <c r="A751" s="21"/>
      <c r="F751" s="5"/>
      <c r="G751" s="5"/>
    </row>
    <row r="752" ht="13.5" customHeight="1" spans="1:7">
      <c r="A752" s="21"/>
      <c r="F752" s="5"/>
      <c r="G752" s="5"/>
    </row>
    <row r="753" ht="13.5" customHeight="1" spans="1:7">
      <c r="A753" s="21"/>
      <c r="F753" s="5"/>
      <c r="G753" s="5"/>
    </row>
    <row r="754" ht="13.5" customHeight="1" spans="1:7">
      <c r="A754" s="21"/>
      <c r="F754" s="5"/>
      <c r="G754" s="5"/>
    </row>
    <row r="755" ht="13.5" customHeight="1" spans="1:7">
      <c r="A755" s="21"/>
      <c r="F755" s="5"/>
      <c r="G755" s="5"/>
    </row>
    <row r="756" ht="13.5" customHeight="1" spans="1:7">
      <c r="A756" s="21"/>
      <c r="F756" s="5"/>
      <c r="G756" s="5"/>
    </row>
    <row r="757" ht="13.5" customHeight="1" spans="1:7">
      <c r="A757" s="21"/>
      <c r="F757" s="5"/>
      <c r="G757" s="5"/>
    </row>
    <row r="758" ht="13.5" customHeight="1" spans="1:7">
      <c r="A758" s="21"/>
      <c r="F758" s="5"/>
      <c r="G758" s="5"/>
    </row>
    <row r="759" ht="13.5" customHeight="1" spans="1:7">
      <c r="A759" s="21"/>
      <c r="F759" s="5"/>
      <c r="G759" s="5"/>
    </row>
    <row r="760" ht="13.5" customHeight="1" spans="1:7">
      <c r="A760" s="21"/>
      <c r="F760" s="5"/>
      <c r="G760" s="5"/>
    </row>
    <row r="761" ht="13.5" customHeight="1" spans="1:7">
      <c r="A761" s="21"/>
      <c r="F761" s="5"/>
      <c r="G761" s="5"/>
    </row>
    <row r="762" ht="13.5" customHeight="1" spans="1:7">
      <c r="A762" s="21"/>
      <c r="F762" s="5"/>
      <c r="G762" s="5"/>
    </row>
    <row r="763" ht="13.5" customHeight="1" spans="1:7">
      <c r="A763" s="21"/>
      <c r="F763" s="5"/>
      <c r="G763" s="5"/>
    </row>
    <row r="764" ht="13.5" customHeight="1" spans="1:7">
      <c r="A764" s="21"/>
      <c r="F764" s="5"/>
      <c r="G764" s="5"/>
    </row>
    <row r="765" ht="13.5" customHeight="1" spans="1:7">
      <c r="A765" s="21"/>
      <c r="F765" s="5"/>
      <c r="G765" s="5"/>
    </row>
    <row r="766" ht="13.5" customHeight="1" spans="1:7">
      <c r="A766" s="21"/>
      <c r="F766" s="5"/>
      <c r="G766" s="5"/>
    </row>
    <row r="767" ht="13.5" customHeight="1" spans="1:7">
      <c r="A767" s="21"/>
      <c r="F767" s="5"/>
      <c r="G767" s="5"/>
    </row>
    <row r="768" ht="13.5" customHeight="1" spans="1:7">
      <c r="A768" s="21"/>
      <c r="F768" s="5"/>
      <c r="G768" s="5"/>
    </row>
    <row r="769" ht="13.5" customHeight="1" spans="1:7">
      <c r="A769" s="21"/>
      <c r="F769" s="5"/>
      <c r="G769" s="5"/>
    </row>
    <row r="770" ht="13.5" customHeight="1" spans="1:7">
      <c r="A770" s="21"/>
      <c r="F770" s="5"/>
      <c r="G770" s="5"/>
    </row>
    <row r="771" ht="13.5" customHeight="1" spans="1:7">
      <c r="A771" s="21"/>
      <c r="F771" s="5"/>
      <c r="G771" s="5"/>
    </row>
    <row r="772" ht="13.5" customHeight="1" spans="1:7">
      <c r="A772" s="21"/>
      <c r="F772" s="5"/>
      <c r="G772" s="5"/>
    </row>
    <row r="773" ht="13.5" customHeight="1" spans="1:7">
      <c r="A773" s="21"/>
      <c r="F773" s="5"/>
      <c r="G773" s="5"/>
    </row>
    <row r="774" ht="13.5" customHeight="1" spans="1:7">
      <c r="A774" s="21"/>
      <c r="F774" s="5"/>
      <c r="G774" s="5"/>
    </row>
    <row r="775" ht="13.5" customHeight="1" spans="1:7">
      <c r="A775" s="21"/>
      <c r="F775" s="5"/>
      <c r="G775" s="5"/>
    </row>
    <row r="776" ht="13.5" customHeight="1" spans="1:7">
      <c r="A776" s="21"/>
      <c r="F776" s="5"/>
      <c r="G776" s="5"/>
    </row>
    <row r="777" ht="13.5" customHeight="1" spans="1:7">
      <c r="A777" s="21"/>
      <c r="F777" s="5"/>
      <c r="G777" s="5"/>
    </row>
    <row r="778" ht="13.5" customHeight="1" spans="1:7">
      <c r="A778" s="21"/>
      <c r="F778" s="5"/>
      <c r="G778" s="5"/>
    </row>
    <row r="779" ht="13.5" customHeight="1" spans="1:7">
      <c r="A779" s="21"/>
      <c r="F779" s="5"/>
      <c r="G779" s="5"/>
    </row>
    <row r="780" ht="13.5" customHeight="1" spans="1:7">
      <c r="A780" s="21"/>
      <c r="F780" s="5"/>
      <c r="G780" s="5"/>
    </row>
    <row r="781" ht="13.5" customHeight="1" spans="1:7">
      <c r="A781" s="21"/>
      <c r="F781" s="5"/>
      <c r="G781" s="5"/>
    </row>
    <row r="782" ht="13.5" customHeight="1" spans="1:7">
      <c r="A782" s="21"/>
      <c r="F782" s="5"/>
      <c r="G782" s="5"/>
    </row>
    <row r="783" ht="13.5" customHeight="1" spans="1:7">
      <c r="A783" s="21"/>
      <c r="F783" s="5"/>
      <c r="G783" s="5"/>
    </row>
    <row r="784" ht="13.5" customHeight="1" spans="1:7">
      <c r="A784" s="21"/>
      <c r="F784" s="5"/>
      <c r="G784" s="5"/>
    </row>
    <row r="785" ht="13.5" customHeight="1" spans="1:7">
      <c r="A785" s="21"/>
      <c r="F785" s="5"/>
      <c r="G785" s="5"/>
    </row>
    <row r="786" ht="13.5" customHeight="1" spans="1:7">
      <c r="A786" s="21"/>
      <c r="F786" s="5"/>
      <c r="G786" s="5"/>
    </row>
    <row r="787" ht="13.5" customHeight="1" spans="1:7">
      <c r="A787" s="21"/>
      <c r="F787" s="5"/>
      <c r="G787" s="5"/>
    </row>
    <row r="788" ht="13.5" customHeight="1" spans="1:7">
      <c r="A788" s="21"/>
      <c r="F788" s="5"/>
      <c r="G788" s="5"/>
    </row>
    <row r="789" ht="13.5" customHeight="1" spans="1:7">
      <c r="A789" s="21"/>
      <c r="F789" s="5"/>
      <c r="G789" s="5"/>
    </row>
    <row r="790" ht="13.5" customHeight="1" spans="1:7">
      <c r="A790" s="21"/>
      <c r="F790" s="5"/>
      <c r="G790" s="5"/>
    </row>
    <row r="791" ht="13.5" customHeight="1" spans="1:7">
      <c r="A791" s="21"/>
      <c r="F791" s="5"/>
      <c r="G791" s="5"/>
    </row>
    <row r="792" ht="13.5" customHeight="1" spans="1:7">
      <c r="A792" s="21"/>
      <c r="F792" s="5"/>
      <c r="G792" s="5"/>
    </row>
    <row r="793" ht="13.5" customHeight="1" spans="1:7">
      <c r="A793" s="21"/>
      <c r="F793" s="5"/>
      <c r="G793" s="5"/>
    </row>
    <row r="794" ht="13.5" customHeight="1" spans="1:7">
      <c r="A794" s="21"/>
      <c r="F794" s="5"/>
      <c r="G794" s="5"/>
    </row>
    <row r="795" ht="13.5" customHeight="1" spans="1:7">
      <c r="A795" s="21"/>
      <c r="F795" s="5"/>
      <c r="G795" s="5"/>
    </row>
    <row r="796" ht="13.5" customHeight="1" spans="1:7">
      <c r="A796" s="21"/>
      <c r="F796" s="5"/>
      <c r="G796" s="5"/>
    </row>
    <row r="797" ht="13.5" customHeight="1" spans="1:7">
      <c r="A797" s="21"/>
      <c r="F797" s="5"/>
      <c r="G797" s="5"/>
    </row>
    <row r="798" ht="13.5" customHeight="1" spans="1:7">
      <c r="A798" s="21"/>
      <c r="F798" s="5"/>
      <c r="G798" s="5"/>
    </row>
    <row r="799" ht="13.5" customHeight="1" spans="1:7">
      <c r="A799" s="21"/>
      <c r="F799" s="5"/>
      <c r="G799" s="5"/>
    </row>
    <row r="800" ht="13.5" customHeight="1" spans="1:7">
      <c r="A800" s="21"/>
      <c r="F800" s="5"/>
      <c r="G800" s="5"/>
    </row>
    <row r="801" ht="13.5" customHeight="1" spans="1:7">
      <c r="A801" s="21"/>
      <c r="F801" s="5"/>
      <c r="G801" s="5"/>
    </row>
    <row r="802" ht="13.5" customHeight="1" spans="1:7">
      <c r="A802" s="21"/>
      <c r="F802" s="5"/>
      <c r="G802" s="5"/>
    </row>
    <row r="803" ht="13.5" customHeight="1" spans="1:7">
      <c r="A803" s="21"/>
      <c r="F803" s="5"/>
      <c r="G803" s="5"/>
    </row>
    <row r="804" ht="13.5" customHeight="1" spans="1:7">
      <c r="A804" s="21"/>
      <c r="F804" s="5"/>
      <c r="G804" s="5"/>
    </row>
    <row r="805" ht="13.5" customHeight="1" spans="1:7">
      <c r="A805" s="21"/>
      <c r="F805" s="5"/>
      <c r="G805" s="5"/>
    </row>
    <row r="806" ht="13.5" customHeight="1" spans="1:7">
      <c r="A806" s="21"/>
      <c r="F806" s="5"/>
      <c r="G806" s="5"/>
    </row>
    <row r="807" ht="13.5" customHeight="1" spans="1:7">
      <c r="A807" s="21"/>
      <c r="F807" s="5"/>
      <c r="G807" s="5"/>
    </row>
    <row r="808" ht="13.5" customHeight="1" spans="1:7">
      <c r="A808" s="21"/>
      <c r="F808" s="5"/>
      <c r="G808" s="5"/>
    </row>
    <row r="809" ht="13.5" customHeight="1" spans="1:7">
      <c r="A809" s="21"/>
      <c r="F809" s="5"/>
      <c r="G809" s="5"/>
    </row>
    <row r="810" ht="13.5" customHeight="1" spans="1:7">
      <c r="A810" s="21"/>
      <c r="F810" s="5"/>
      <c r="G810" s="5"/>
    </row>
    <row r="811" ht="13.5" customHeight="1" spans="1:7">
      <c r="A811" s="21"/>
      <c r="F811" s="5"/>
      <c r="G811" s="5"/>
    </row>
    <row r="812" ht="13.5" customHeight="1" spans="1:7">
      <c r="A812" s="21"/>
      <c r="F812" s="5"/>
      <c r="G812" s="5"/>
    </row>
    <row r="813" ht="13.5" customHeight="1" spans="1:7">
      <c r="A813" s="21"/>
      <c r="F813" s="5"/>
      <c r="G813" s="5"/>
    </row>
    <row r="814" ht="13.5" customHeight="1" spans="1:7">
      <c r="A814" s="21"/>
      <c r="F814" s="5"/>
      <c r="G814" s="5"/>
    </row>
    <row r="815" ht="13.5" customHeight="1" spans="1:7">
      <c r="A815" s="21"/>
      <c r="F815" s="5"/>
      <c r="G815" s="5"/>
    </row>
    <row r="816" ht="13.5" customHeight="1" spans="1:7">
      <c r="A816" s="21"/>
      <c r="F816" s="5"/>
      <c r="G816" s="5"/>
    </row>
    <row r="817" ht="13.5" customHeight="1" spans="1:7">
      <c r="A817" s="21"/>
      <c r="F817" s="5"/>
      <c r="G817" s="5"/>
    </row>
    <row r="818" ht="13.5" customHeight="1" spans="1:7">
      <c r="A818" s="21"/>
      <c r="F818" s="5"/>
      <c r="G818" s="5"/>
    </row>
    <row r="819" ht="13.5" customHeight="1" spans="1:7">
      <c r="A819" s="21"/>
      <c r="F819" s="5"/>
      <c r="G819" s="5"/>
    </row>
    <row r="820" ht="13.5" customHeight="1" spans="1:7">
      <c r="A820" s="21"/>
      <c r="F820" s="5"/>
      <c r="G820" s="5"/>
    </row>
    <row r="821" ht="13.5" customHeight="1" spans="1:7">
      <c r="A821" s="21"/>
      <c r="F821" s="5"/>
      <c r="G821" s="5"/>
    </row>
    <row r="822" ht="13.5" customHeight="1" spans="1:7">
      <c r="A822" s="21"/>
      <c r="F822" s="5"/>
      <c r="G822" s="5"/>
    </row>
    <row r="823" ht="13.5" customHeight="1" spans="1:7">
      <c r="A823" s="21"/>
      <c r="F823" s="5"/>
      <c r="G823" s="5"/>
    </row>
    <row r="824" ht="13.5" customHeight="1" spans="1:7">
      <c r="A824" s="21"/>
      <c r="F824" s="5"/>
      <c r="G824" s="5"/>
    </row>
    <row r="825" ht="13.5" customHeight="1" spans="1:7">
      <c r="A825" s="21"/>
      <c r="F825" s="5"/>
      <c r="G825" s="5"/>
    </row>
    <row r="826" ht="13.5" customHeight="1" spans="1:7">
      <c r="A826" s="21"/>
      <c r="F826" s="5"/>
      <c r="G826" s="5"/>
    </row>
    <row r="827" ht="13.5" customHeight="1" spans="1:7">
      <c r="A827" s="21"/>
      <c r="F827" s="5"/>
      <c r="G827" s="5"/>
    </row>
    <row r="828" ht="13.5" customHeight="1" spans="1:7">
      <c r="A828" s="21"/>
      <c r="F828" s="5"/>
      <c r="G828" s="5"/>
    </row>
    <row r="829" ht="13.5" customHeight="1" spans="1:7">
      <c r="A829" s="21"/>
      <c r="F829" s="5"/>
      <c r="G829" s="5"/>
    </row>
    <row r="830" ht="13.5" customHeight="1" spans="1:7">
      <c r="A830" s="21"/>
      <c r="F830" s="5"/>
      <c r="G830" s="5"/>
    </row>
    <row r="831" ht="13.5" customHeight="1" spans="1:7">
      <c r="A831" s="21"/>
      <c r="F831" s="5"/>
      <c r="G831" s="5"/>
    </row>
    <row r="832" ht="13.5" customHeight="1" spans="1:7">
      <c r="A832" s="21"/>
      <c r="F832" s="5"/>
      <c r="G832" s="5"/>
    </row>
    <row r="833" ht="13.5" customHeight="1" spans="1:7">
      <c r="A833" s="21"/>
      <c r="F833" s="5"/>
      <c r="G833" s="5"/>
    </row>
    <row r="834" ht="13.5" customHeight="1" spans="1:7">
      <c r="A834" s="21"/>
      <c r="F834" s="5"/>
      <c r="G834" s="5"/>
    </row>
    <row r="835" ht="13.5" customHeight="1" spans="1:7">
      <c r="A835" s="21"/>
      <c r="F835" s="5"/>
      <c r="G835" s="5"/>
    </row>
    <row r="836" ht="13.5" customHeight="1" spans="1:7">
      <c r="A836" s="21"/>
      <c r="F836" s="5"/>
      <c r="G836" s="5"/>
    </row>
    <row r="837" ht="13.5" customHeight="1" spans="1:7">
      <c r="A837" s="21"/>
      <c r="F837" s="5"/>
      <c r="G837" s="5"/>
    </row>
    <row r="838" ht="13.5" customHeight="1" spans="1:7">
      <c r="A838" s="21"/>
      <c r="F838" s="5"/>
      <c r="G838" s="5"/>
    </row>
    <row r="839" ht="13.5" customHeight="1" spans="1:7">
      <c r="A839" s="21"/>
      <c r="F839" s="5"/>
      <c r="G839" s="5"/>
    </row>
    <row r="840" ht="13.5" customHeight="1" spans="1:7">
      <c r="A840" s="21"/>
      <c r="F840" s="5"/>
      <c r="G840" s="5"/>
    </row>
    <row r="841" ht="13.5" customHeight="1" spans="1:7">
      <c r="A841" s="21"/>
      <c r="F841" s="5"/>
      <c r="G841" s="5"/>
    </row>
    <row r="842" ht="13.5" customHeight="1" spans="1:7">
      <c r="A842" s="21"/>
      <c r="F842" s="5"/>
      <c r="G842" s="5"/>
    </row>
    <row r="843" ht="13.5" customHeight="1" spans="1:7">
      <c r="A843" s="21"/>
      <c r="F843" s="5"/>
      <c r="G843" s="5"/>
    </row>
    <row r="844" ht="13.5" customHeight="1" spans="1:7">
      <c r="A844" s="21"/>
      <c r="F844" s="5"/>
      <c r="G844" s="5"/>
    </row>
    <row r="845" ht="13.5" customHeight="1" spans="1:7">
      <c r="A845" s="21"/>
      <c r="F845" s="5"/>
      <c r="G845" s="5"/>
    </row>
    <row r="846" ht="13.5" customHeight="1" spans="1:7">
      <c r="A846" s="21"/>
      <c r="F846" s="5"/>
      <c r="G846" s="5"/>
    </row>
    <row r="847" ht="13.5" customHeight="1" spans="1:7">
      <c r="A847" s="21"/>
      <c r="F847" s="5"/>
      <c r="G847" s="5"/>
    </row>
    <row r="848" ht="13.5" customHeight="1" spans="1:7">
      <c r="A848" s="21"/>
      <c r="F848" s="5"/>
      <c r="G848" s="5"/>
    </row>
    <row r="849" ht="13.5" customHeight="1" spans="1:7">
      <c r="A849" s="21"/>
      <c r="F849" s="5"/>
      <c r="G849" s="5"/>
    </row>
    <row r="850" ht="13.5" customHeight="1" spans="1:7">
      <c r="A850" s="21"/>
      <c r="F850" s="5"/>
      <c r="G850" s="5"/>
    </row>
    <row r="851" ht="13.5" customHeight="1" spans="1:7">
      <c r="A851" s="21"/>
      <c r="F851" s="5"/>
      <c r="G851" s="5"/>
    </row>
    <row r="852" ht="13.5" customHeight="1" spans="1:7">
      <c r="A852" s="21"/>
      <c r="F852" s="5"/>
      <c r="G852" s="5"/>
    </row>
    <row r="853" ht="13.5" customHeight="1" spans="1:7">
      <c r="A853" s="21"/>
      <c r="F853" s="5"/>
      <c r="G853" s="5"/>
    </row>
    <row r="854" ht="13.5" customHeight="1" spans="1:7">
      <c r="A854" s="21"/>
      <c r="F854" s="5"/>
      <c r="G854" s="5"/>
    </row>
    <row r="855" ht="13.5" customHeight="1" spans="1:7">
      <c r="A855" s="21"/>
      <c r="F855" s="5"/>
      <c r="G855" s="5"/>
    </row>
    <row r="856" ht="13.5" customHeight="1" spans="1:7">
      <c r="A856" s="21"/>
      <c r="F856" s="5"/>
      <c r="G856" s="5"/>
    </row>
    <row r="857" ht="13.5" customHeight="1" spans="1:7">
      <c r="A857" s="21"/>
      <c r="F857" s="5"/>
      <c r="G857" s="5"/>
    </row>
    <row r="858" ht="13.5" customHeight="1" spans="1:7">
      <c r="A858" s="21"/>
      <c r="F858" s="5"/>
      <c r="G858" s="5"/>
    </row>
    <row r="859" ht="13.5" customHeight="1" spans="1:7">
      <c r="A859" s="21"/>
      <c r="F859" s="5"/>
      <c r="G859" s="5"/>
    </row>
    <row r="860" ht="13.5" customHeight="1" spans="1:7">
      <c r="A860" s="21"/>
      <c r="F860" s="5"/>
      <c r="G860" s="5"/>
    </row>
    <row r="861" ht="13.5" customHeight="1" spans="1:7">
      <c r="A861" s="21"/>
      <c r="F861" s="5"/>
      <c r="G861" s="5"/>
    </row>
    <row r="862" ht="13.5" customHeight="1" spans="1:7">
      <c r="A862" s="21"/>
      <c r="F862" s="5"/>
      <c r="G862" s="5"/>
    </row>
    <row r="863" ht="13.5" customHeight="1" spans="1:7">
      <c r="A863" s="21"/>
      <c r="F863" s="5"/>
      <c r="G863" s="5"/>
    </row>
    <row r="864" ht="13.5" customHeight="1" spans="1:7">
      <c r="A864" s="21"/>
      <c r="F864" s="5"/>
      <c r="G864" s="5"/>
    </row>
    <row r="865" ht="13.5" customHeight="1" spans="1:7">
      <c r="A865" s="21"/>
      <c r="F865" s="5"/>
      <c r="G865" s="5"/>
    </row>
    <row r="866" ht="13.5" customHeight="1" spans="1:7">
      <c r="A866" s="21"/>
      <c r="F866" s="5"/>
      <c r="G866" s="5"/>
    </row>
    <row r="867" ht="13.5" customHeight="1" spans="1:7">
      <c r="A867" s="21"/>
      <c r="F867" s="5"/>
      <c r="G867" s="5"/>
    </row>
    <row r="868" ht="13.5" customHeight="1" spans="1:7">
      <c r="A868" s="21"/>
      <c r="F868" s="5"/>
      <c r="G868" s="5"/>
    </row>
    <row r="869" ht="13.5" customHeight="1" spans="1:7">
      <c r="A869" s="21"/>
      <c r="F869" s="5"/>
      <c r="G869" s="5"/>
    </row>
    <row r="870" ht="13.5" customHeight="1" spans="1:7">
      <c r="A870" s="21"/>
      <c r="F870" s="5"/>
      <c r="G870" s="5"/>
    </row>
    <row r="871" ht="13.5" customHeight="1" spans="1:7">
      <c r="A871" s="21"/>
      <c r="F871" s="5"/>
      <c r="G871" s="5"/>
    </row>
    <row r="872" ht="13.5" customHeight="1" spans="1:7">
      <c r="A872" s="21"/>
      <c r="F872" s="5"/>
      <c r="G872" s="5"/>
    </row>
    <row r="873" ht="13.5" customHeight="1" spans="1:7">
      <c r="A873" s="21"/>
      <c r="F873" s="5"/>
      <c r="G873" s="5"/>
    </row>
    <row r="874" ht="13.5" customHeight="1" spans="1:7">
      <c r="A874" s="21"/>
      <c r="F874" s="5"/>
      <c r="G874" s="5"/>
    </row>
    <row r="875" ht="13.5" customHeight="1" spans="1:7">
      <c r="A875" s="21"/>
      <c r="F875" s="5"/>
      <c r="G875" s="5"/>
    </row>
    <row r="876" ht="13.5" customHeight="1" spans="1:7">
      <c r="A876" s="21"/>
      <c r="F876" s="5"/>
      <c r="G876" s="5"/>
    </row>
    <row r="877" ht="13.5" customHeight="1" spans="1:7">
      <c r="A877" s="21"/>
      <c r="F877" s="5"/>
      <c r="G877" s="5"/>
    </row>
    <row r="878" ht="13.5" customHeight="1" spans="1:7">
      <c r="A878" s="21"/>
      <c r="F878" s="5"/>
      <c r="G878" s="5"/>
    </row>
    <row r="879" ht="13.5" customHeight="1" spans="1:7">
      <c r="A879" s="21"/>
      <c r="F879" s="5"/>
      <c r="G879" s="5"/>
    </row>
    <row r="880" ht="13.5" customHeight="1" spans="1:7">
      <c r="A880" s="21"/>
      <c r="F880" s="5"/>
      <c r="G880" s="5"/>
    </row>
    <row r="881" ht="13.5" customHeight="1" spans="1:7">
      <c r="A881" s="21"/>
      <c r="F881" s="5"/>
      <c r="G881" s="5"/>
    </row>
    <row r="882" ht="13.5" customHeight="1" spans="1:7">
      <c r="A882" s="21"/>
      <c r="F882" s="5"/>
      <c r="G882" s="5"/>
    </row>
    <row r="883" ht="13.5" customHeight="1" spans="1:7">
      <c r="A883" s="21"/>
      <c r="F883" s="5"/>
      <c r="G883" s="5"/>
    </row>
    <row r="884" ht="13.5" customHeight="1" spans="1:7">
      <c r="A884" s="21"/>
      <c r="F884" s="5"/>
      <c r="G884" s="5"/>
    </row>
    <row r="885" ht="13.5" customHeight="1" spans="1:7">
      <c r="A885" s="21"/>
      <c r="F885" s="5"/>
      <c r="G885" s="5"/>
    </row>
    <row r="886" ht="13.5" customHeight="1" spans="1:7">
      <c r="A886" s="21"/>
      <c r="F886" s="5"/>
      <c r="G886" s="5"/>
    </row>
    <row r="887" ht="13.5" customHeight="1" spans="1:7">
      <c r="A887" s="21"/>
      <c r="F887" s="5"/>
      <c r="G887" s="5"/>
    </row>
    <row r="888" ht="13.5" customHeight="1" spans="1:7">
      <c r="A888" s="21"/>
      <c r="F888" s="5"/>
      <c r="G888" s="5"/>
    </row>
    <row r="889" ht="13.5" customHeight="1" spans="1:7">
      <c r="A889" s="21"/>
      <c r="F889" s="5"/>
      <c r="G889" s="5"/>
    </row>
    <row r="890" ht="13.5" customHeight="1" spans="1:7">
      <c r="A890" s="21"/>
      <c r="F890" s="5"/>
      <c r="G890" s="5"/>
    </row>
    <row r="891" ht="13.5" customHeight="1" spans="1:7">
      <c r="A891" s="21"/>
      <c r="F891" s="5"/>
      <c r="G891" s="5"/>
    </row>
    <row r="892" ht="13.5" customHeight="1" spans="1:7">
      <c r="A892" s="21"/>
      <c r="F892" s="5"/>
      <c r="G892" s="5"/>
    </row>
    <row r="893" ht="13.5" customHeight="1" spans="1:7">
      <c r="A893" s="21"/>
      <c r="F893" s="5"/>
      <c r="G893" s="5"/>
    </row>
    <row r="894" ht="13.5" customHeight="1" spans="1:7">
      <c r="A894" s="21"/>
      <c r="F894" s="5"/>
      <c r="G894" s="5"/>
    </row>
    <row r="895" ht="13.5" customHeight="1" spans="1:7">
      <c r="A895" s="21"/>
      <c r="F895" s="5"/>
      <c r="G895" s="5"/>
    </row>
    <row r="896" ht="13.5" customHeight="1" spans="1:7">
      <c r="A896" s="21"/>
      <c r="F896" s="5"/>
      <c r="G896" s="5"/>
    </row>
    <row r="897" ht="13.5" customHeight="1" spans="1:7">
      <c r="A897" s="21"/>
      <c r="F897" s="5"/>
      <c r="G897" s="5"/>
    </row>
    <row r="898" ht="13.5" customHeight="1" spans="1:7">
      <c r="A898" s="21"/>
      <c r="F898" s="5"/>
      <c r="G898" s="5"/>
    </row>
    <row r="899" ht="13.5" customHeight="1" spans="1:7">
      <c r="A899" s="21"/>
      <c r="F899" s="5"/>
      <c r="G899" s="5"/>
    </row>
    <row r="900" ht="13.5" customHeight="1" spans="1:7">
      <c r="A900" s="21"/>
      <c r="F900" s="5"/>
      <c r="G900" s="5"/>
    </row>
    <row r="901" ht="13.5" customHeight="1" spans="1:7">
      <c r="A901" s="21"/>
      <c r="F901" s="5"/>
      <c r="G901" s="5"/>
    </row>
    <row r="902" ht="13.5" customHeight="1" spans="1:7">
      <c r="A902" s="21"/>
      <c r="F902" s="5"/>
      <c r="G902" s="5"/>
    </row>
    <row r="903" ht="13.5" customHeight="1" spans="1:7">
      <c r="A903" s="21"/>
      <c r="F903" s="5"/>
      <c r="G903" s="5"/>
    </row>
    <row r="904" ht="13.5" customHeight="1" spans="1:7">
      <c r="A904" s="21"/>
      <c r="F904" s="5"/>
      <c r="G904" s="5"/>
    </row>
    <row r="905" ht="13.5" customHeight="1" spans="1:7">
      <c r="A905" s="21"/>
      <c r="F905" s="5"/>
      <c r="G905" s="5"/>
    </row>
    <row r="906" ht="13.5" customHeight="1" spans="1:7">
      <c r="A906" s="21"/>
      <c r="F906" s="5"/>
      <c r="G906" s="5"/>
    </row>
    <row r="907" ht="13.5" customHeight="1" spans="1:7">
      <c r="A907" s="21"/>
      <c r="F907" s="5"/>
      <c r="G907" s="5"/>
    </row>
    <row r="908" ht="13.5" customHeight="1" spans="1:7">
      <c r="A908" s="21"/>
      <c r="F908" s="5"/>
      <c r="G908" s="5"/>
    </row>
    <row r="909" ht="13.5" customHeight="1" spans="1:7">
      <c r="A909" s="21"/>
      <c r="F909" s="5"/>
      <c r="G909" s="5"/>
    </row>
    <row r="910" ht="13.5" customHeight="1" spans="1:7">
      <c r="A910" s="21"/>
      <c r="F910" s="5"/>
      <c r="G910" s="5"/>
    </row>
    <row r="911" ht="13.5" customHeight="1" spans="1:7">
      <c r="A911" s="21"/>
      <c r="F911" s="5"/>
      <c r="G911" s="5"/>
    </row>
    <row r="912" ht="13.5" customHeight="1" spans="1:7">
      <c r="A912" s="21"/>
      <c r="F912" s="5"/>
      <c r="G912" s="5"/>
    </row>
    <row r="913" ht="13.5" customHeight="1" spans="1:7">
      <c r="A913" s="21"/>
      <c r="F913" s="5"/>
      <c r="G913" s="5"/>
    </row>
    <row r="914" ht="13.5" customHeight="1" spans="1:7">
      <c r="A914" s="21"/>
      <c r="F914" s="5"/>
      <c r="G914" s="5"/>
    </row>
    <row r="915" ht="13.5" customHeight="1" spans="1:7">
      <c r="A915" s="21"/>
      <c r="F915" s="5"/>
      <c r="G915" s="5"/>
    </row>
    <row r="916" ht="13.5" customHeight="1" spans="1:7">
      <c r="A916" s="21"/>
      <c r="F916" s="5"/>
      <c r="G916" s="5"/>
    </row>
    <row r="917" ht="13.5" customHeight="1" spans="1:7">
      <c r="A917" s="21"/>
      <c r="F917" s="5"/>
      <c r="G917" s="5"/>
    </row>
    <row r="918" ht="13.5" customHeight="1" spans="1:7">
      <c r="A918" s="21"/>
      <c r="F918" s="5"/>
      <c r="G918" s="5"/>
    </row>
    <row r="919" ht="13.5" customHeight="1" spans="1:7">
      <c r="A919" s="21"/>
      <c r="F919" s="5"/>
      <c r="G919" s="5"/>
    </row>
    <row r="920" ht="13.5" customHeight="1" spans="1:7">
      <c r="A920" s="21"/>
      <c r="F920" s="5"/>
      <c r="G920" s="5"/>
    </row>
    <row r="921" ht="13.5" customHeight="1" spans="1:7">
      <c r="A921" s="21"/>
      <c r="F921" s="5"/>
      <c r="G921" s="5"/>
    </row>
    <row r="922" ht="13.5" customHeight="1" spans="1:7">
      <c r="A922" s="21"/>
      <c r="F922" s="5"/>
      <c r="G922" s="5"/>
    </row>
    <row r="923" ht="13.5" customHeight="1" spans="1:7">
      <c r="A923" s="21"/>
      <c r="F923" s="5"/>
      <c r="G923" s="5"/>
    </row>
    <row r="924" ht="13.5" customHeight="1" spans="1:7">
      <c r="A924" s="21"/>
      <c r="F924" s="5"/>
      <c r="G924" s="5"/>
    </row>
    <row r="925" ht="13.5" customHeight="1" spans="1:7">
      <c r="A925" s="21"/>
      <c r="F925" s="5"/>
      <c r="G925" s="5"/>
    </row>
    <row r="926" ht="13.5" customHeight="1" spans="1:7">
      <c r="A926" s="21"/>
      <c r="F926" s="5"/>
      <c r="G926" s="5"/>
    </row>
    <row r="927" ht="13.5" customHeight="1" spans="1:7">
      <c r="A927" s="21"/>
      <c r="F927" s="5"/>
      <c r="G927" s="5"/>
    </row>
    <row r="928" ht="13.5" customHeight="1" spans="1:7">
      <c r="A928" s="21"/>
      <c r="F928" s="5"/>
      <c r="G928" s="5"/>
    </row>
    <row r="929" ht="13.5" customHeight="1" spans="1:7">
      <c r="A929" s="21"/>
      <c r="F929" s="5"/>
      <c r="G929" s="5"/>
    </row>
    <row r="930" ht="13.5" customHeight="1" spans="1:7">
      <c r="A930" s="21"/>
      <c r="F930" s="5"/>
      <c r="G930" s="5"/>
    </row>
    <row r="931" ht="13.5" customHeight="1" spans="1:7">
      <c r="A931" s="21"/>
      <c r="F931" s="5"/>
      <c r="G931" s="5"/>
    </row>
    <row r="932" ht="13.5" customHeight="1" spans="1:7">
      <c r="A932" s="21"/>
      <c r="F932" s="5"/>
      <c r="G932" s="5"/>
    </row>
    <row r="933" ht="13.5" customHeight="1" spans="1:7">
      <c r="A933" s="21"/>
      <c r="F933" s="5"/>
      <c r="G933" s="5"/>
    </row>
    <row r="934" ht="13.5" customHeight="1" spans="1:7">
      <c r="A934" s="21"/>
      <c r="F934" s="5"/>
      <c r="G934" s="5"/>
    </row>
    <row r="935" ht="13.5" customHeight="1" spans="1:7">
      <c r="A935" s="21"/>
      <c r="F935" s="5"/>
      <c r="G935" s="5"/>
    </row>
    <row r="936" ht="13.5" customHeight="1" spans="1:7">
      <c r="A936" s="21"/>
      <c r="F936" s="5"/>
      <c r="G936" s="5"/>
    </row>
    <row r="937" ht="13.5" customHeight="1" spans="1:7">
      <c r="A937" s="21"/>
      <c r="F937" s="5"/>
      <c r="G937" s="5"/>
    </row>
    <row r="938" ht="13.5" customHeight="1" spans="1:7">
      <c r="A938" s="21"/>
      <c r="F938" s="5"/>
      <c r="G938" s="5"/>
    </row>
    <row r="939" ht="13.5" customHeight="1" spans="1:7">
      <c r="A939" s="21"/>
      <c r="F939" s="5"/>
      <c r="G939" s="5"/>
    </row>
    <row r="940" ht="13.5" customHeight="1" spans="1:7">
      <c r="A940" s="21"/>
      <c r="F940" s="5"/>
      <c r="G940" s="5"/>
    </row>
    <row r="941" ht="13.5" customHeight="1" spans="1:7">
      <c r="A941" s="21"/>
      <c r="F941" s="5"/>
      <c r="G941" s="5"/>
    </row>
    <row r="942" ht="13.5" customHeight="1" spans="1:7">
      <c r="A942" s="21"/>
      <c r="F942" s="5"/>
      <c r="G942" s="5"/>
    </row>
    <row r="943" ht="13.5" customHeight="1" spans="1:7">
      <c r="A943" s="21"/>
      <c r="F943" s="5"/>
      <c r="G943" s="5"/>
    </row>
    <row r="944" ht="13.5" customHeight="1" spans="1:7">
      <c r="A944" s="21"/>
      <c r="F944" s="5"/>
      <c r="G944" s="5"/>
    </row>
    <row r="945" ht="13.5" customHeight="1" spans="1:7">
      <c r="A945" s="21"/>
      <c r="F945" s="5"/>
      <c r="G945" s="5"/>
    </row>
    <row r="946" ht="13.5" customHeight="1" spans="1:7">
      <c r="A946" s="21"/>
      <c r="F946" s="5"/>
      <c r="G946" s="5"/>
    </row>
    <row r="947" ht="13.5" customHeight="1" spans="1:7">
      <c r="A947" s="21"/>
      <c r="F947" s="5"/>
      <c r="G947" s="5"/>
    </row>
    <row r="948" ht="13.5" customHeight="1" spans="1:7">
      <c r="A948" s="21"/>
      <c r="F948" s="5"/>
      <c r="G948" s="5"/>
    </row>
    <row r="949" ht="13.5" customHeight="1" spans="1:7">
      <c r="A949" s="21"/>
      <c r="F949" s="5"/>
      <c r="G949" s="5"/>
    </row>
    <row r="950" ht="13.5" customHeight="1" spans="1:7">
      <c r="A950" s="21"/>
      <c r="F950" s="5"/>
      <c r="G950" s="5"/>
    </row>
    <row r="951" ht="13.5" customHeight="1" spans="1:7">
      <c r="A951" s="21"/>
      <c r="F951" s="5"/>
      <c r="G951" s="5"/>
    </row>
    <row r="952" ht="13.5" customHeight="1" spans="1:7">
      <c r="A952" s="21"/>
      <c r="F952" s="5"/>
      <c r="G952" s="5"/>
    </row>
    <row r="953" ht="13.5" customHeight="1" spans="1:7">
      <c r="A953" s="21"/>
      <c r="F953" s="5"/>
      <c r="G953" s="5"/>
    </row>
    <row r="954" ht="13.5" customHeight="1" spans="1:7">
      <c r="A954" s="21"/>
      <c r="F954" s="5"/>
      <c r="G954" s="5"/>
    </row>
    <row r="955" ht="13.5" customHeight="1" spans="1:7">
      <c r="A955" s="21"/>
      <c r="F955" s="5"/>
      <c r="G955" s="5"/>
    </row>
    <row r="956" ht="13.5" customHeight="1" spans="1:7">
      <c r="A956" s="21"/>
      <c r="F956" s="5"/>
      <c r="G956" s="5"/>
    </row>
    <row r="957" ht="13.5" customHeight="1" spans="1:7">
      <c r="A957" s="21"/>
      <c r="F957" s="5"/>
      <c r="G957" s="5"/>
    </row>
    <row r="958" ht="13.5" customHeight="1" spans="1:7">
      <c r="A958" s="21"/>
      <c r="F958" s="5"/>
      <c r="G958" s="5"/>
    </row>
    <row r="959" ht="13.5" customHeight="1" spans="1:7">
      <c r="A959" s="21"/>
      <c r="F959" s="5"/>
      <c r="G959" s="5"/>
    </row>
    <row r="960" ht="13.5" customHeight="1" spans="1:7">
      <c r="A960" s="21"/>
      <c r="F960" s="5"/>
      <c r="G960" s="5"/>
    </row>
    <row r="961" ht="13.5" customHeight="1" spans="1:7">
      <c r="A961" s="21"/>
      <c r="F961" s="5"/>
      <c r="G961" s="5"/>
    </row>
    <row r="962" ht="13.5" customHeight="1" spans="1:7">
      <c r="A962" s="21"/>
      <c r="F962" s="5"/>
      <c r="G962" s="5"/>
    </row>
    <row r="963" ht="13.5" customHeight="1" spans="1:7">
      <c r="A963" s="21"/>
      <c r="F963" s="5"/>
      <c r="G963" s="5"/>
    </row>
    <row r="964" ht="13.5" customHeight="1" spans="1:7">
      <c r="A964" s="21"/>
      <c r="F964" s="5"/>
      <c r="G964" s="5"/>
    </row>
    <row r="965" ht="13.5" customHeight="1" spans="1:7">
      <c r="A965" s="21"/>
      <c r="F965" s="5"/>
      <c r="G965" s="5"/>
    </row>
    <row r="966" ht="13.5" customHeight="1" spans="1:7">
      <c r="A966" s="21"/>
      <c r="F966" s="5"/>
      <c r="G966" s="5"/>
    </row>
    <row r="967" ht="13.5" customHeight="1" spans="1:7">
      <c r="A967" s="21"/>
      <c r="F967" s="5"/>
      <c r="G967" s="5"/>
    </row>
    <row r="968" ht="13.5" customHeight="1" spans="1:7">
      <c r="A968" s="21"/>
      <c r="F968" s="5"/>
      <c r="G968" s="5"/>
    </row>
    <row r="969" ht="13.5" customHeight="1" spans="1:7">
      <c r="A969" s="21"/>
      <c r="F969" s="5"/>
      <c r="G969" s="5"/>
    </row>
    <row r="970" ht="13.5" customHeight="1" spans="1:7">
      <c r="A970" s="21"/>
      <c r="F970" s="5"/>
      <c r="G970" s="5"/>
    </row>
    <row r="971" ht="13.5" customHeight="1" spans="1:7">
      <c r="A971" s="21"/>
      <c r="F971" s="5"/>
      <c r="G971" s="5"/>
    </row>
    <row r="972" ht="13.5" customHeight="1" spans="1:7">
      <c r="A972" s="21"/>
      <c r="F972" s="5"/>
      <c r="G972" s="5"/>
    </row>
    <row r="973" ht="13.5" customHeight="1" spans="1:7">
      <c r="A973" s="21"/>
      <c r="F973" s="5"/>
      <c r="G973" s="5"/>
    </row>
    <row r="974" ht="13.5" customHeight="1" spans="1:7">
      <c r="A974" s="21"/>
      <c r="F974" s="5"/>
      <c r="G974" s="5"/>
    </row>
    <row r="975" ht="13.5" customHeight="1" spans="1:7">
      <c r="A975" s="21"/>
      <c r="F975" s="5"/>
      <c r="G975" s="5"/>
    </row>
    <row r="976" ht="13.5" customHeight="1" spans="1:7">
      <c r="A976" s="21"/>
      <c r="F976" s="5"/>
      <c r="G976" s="5"/>
    </row>
    <row r="977" ht="13.5" customHeight="1" spans="1:7">
      <c r="A977" s="21"/>
      <c r="F977" s="5"/>
      <c r="G977" s="5"/>
    </row>
    <row r="978" ht="13.5" customHeight="1" spans="1:7">
      <c r="A978" s="21"/>
      <c r="F978" s="5"/>
      <c r="G978" s="5"/>
    </row>
    <row r="979" ht="13.5" customHeight="1" spans="1:7">
      <c r="A979" s="21"/>
      <c r="F979" s="5"/>
      <c r="G979" s="5"/>
    </row>
    <row r="980" ht="13.5" customHeight="1" spans="1:7">
      <c r="A980" s="21"/>
      <c r="F980" s="5"/>
      <c r="G980" s="5"/>
    </row>
    <row r="981" ht="13.5" customHeight="1" spans="1:7">
      <c r="A981" s="21"/>
      <c r="F981" s="5"/>
      <c r="G981" s="5"/>
    </row>
    <row r="982" ht="13.5" customHeight="1" spans="1:7">
      <c r="A982" s="21"/>
      <c r="F982" s="5"/>
      <c r="G982" s="5"/>
    </row>
    <row r="983" ht="13.5" customHeight="1" spans="1:7">
      <c r="A983" s="21"/>
      <c r="F983" s="5"/>
      <c r="G983" s="5"/>
    </row>
    <row r="984" ht="13.5" customHeight="1" spans="1:7">
      <c r="A984" s="21"/>
      <c r="F984" s="5"/>
      <c r="G984" s="5"/>
    </row>
    <row r="985" ht="13.5" customHeight="1" spans="1:7">
      <c r="A985" s="21"/>
      <c r="F985" s="5"/>
      <c r="G985" s="5"/>
    </row>
    <row r="986" ht="13.5" customHeight="1" spans="1:7">
      <c r="A986" s="21"/>
      <c r="F986" s="5"/>
      <c r="G986" s="5"/>
    </row>
    <row r="987" ht="13.5" customHeight="1" spans="1:7">
      <c r="A987" s="21"/>
      <c r="F987" s="5"/>
      <c r="G987" s="5"/>
    </row>
    <row r="988" ht="13.5" customHeight="1" spans="1:7">
      <c r="A988" s="21"/>
      <c r="F988" s="5"/>
      <c r="G988" s="5"/>
    </row>
    <row r="989" ht="13.5" customHeight="1" spans="1:7">
      <c r="A989" s="21"/>
      <c r="F989" s="5"/>
      <c r="G989" s="5"/>
    </row>
    <row r="990" ht="13.5" customHeight="1" spans="1:7">
      <c r="A990" s="21"/>
      <c r="F990" s="5"/>
      <c r="G990" s="5"/>
    </row>
    <row r="991" ht="13.5" customHeight="1" spans="1:7">
      <c r="A991" s="21"/>
      <c r="F991" s="5"/>
      <c r="G991" s="5"/>
    </row>
    <row r="992" ht="13.5" customHeight="1" spans="1:7">
      <c r="A992" s="21"/>
      <c r="F992" s="5"/>
      <c r="G992" s="5"/>
    </row>
    <row r="993" ht="13.5" customHeight="1" spans="1:7">
      <c r="A993" s="21"/>
      <c r="F993" s="5"/>
      <c r="G993" s="5"/>
    </row>
    <row r="994" ht="13.5" customHeight="1" spans="1:7">
      <c r="A994" s="21"/>
      <c r="F994" s="5"/>
      <c r="G994" s="5"/>
    </row>
    <row r="995" ht="13.5" customHeight="1" spans="1:7">
      <c r="A995" s="21"/>
      <c r="F995" s="5"/>
      <c r="G995" s="5"/>
    </row>
    <row r="996" ht="13.5" customHeight="1" spans="1:7">
      <c r="A996" s="21"/>
      <c r="F996" s="5"/>
      <c r="G996" s="5"/>
    </row>
    <row r="997" ht="13.5" customHeight="1" spans="1:7">
      <c r="A997" s="21"/>
      <c r="F997" s="5"/>
      <c r="G997" s="5"/>
    </row>
    <row r="998" ht="13.5" customHeight="1" spans="1:7">
      <c r="A998" s="21"/>
      <c r="F998" s="5"/>
      <c r="G998" s="5"/>
    </row>
    <row r="999" ht="13.5" customHeight="1" spans="1:7">
      <c r="A999" s="21"/>
      <c r="F999" s="5"/>
      <c r="G999" s="5"/>
    </row>
    <row r="1000" ht="13.5" customHeight="1" spans="1:7">
      <c r="A1000" s="21"/>
      <c r="F1000" s="5"/>
      <c r="G1000" s="5"/>
    </row>
  </sheetData>
  <pageMargins left="0.7" right="0.7" top="0.75" bottom="0.75" header="0" footer="0"/>
  <pageSetup paperSize="1" orientation="landscape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1.2857142857143" customWidth="1"/>
    <col min="2" max="2" width="16.2857142857143" customWidth="1"/>
    <col min="3" max="3" width="36.4285714285714" customWidth="1"/>
    <col min="4" max="4" width="12.7142857142857" customWidth="1"/>
    <col min="5" max="5" width="10.2857142857143" customWidth="1"/>
    <col min="6" max="6" width="13" customWidth="1"/>
    <col min="7" max="7" width="13.2857142857143" customWidth="1"/>
    <col min="8" max="26" width="9.14285714285714" customWidth="1"/>
  </cols>
  <sheetData>
    <row r="1" ht="13.5" customHeight="1" spans="1:6">
      <c r="A1" s="21" t="s">
        <v>0</v>
      </c>
      <c r="B1" s="3" t="s">
        <v>1</v>
      </c>
      <c r="C1" s="3" t="s">
        <v>2</v>
      </c>
      <c r="D1" s="4" t="s">
        <v>3</v>
      </c>
      <c r="E1" s="5" t="s">
        <v>863</v>
      </c>
      <c r="F1" s="5"/>
    </row>
    <row r="2" ht="13.5" customHeight="1" spans="1:6">
      <c r="A2" s="2">
        <v>42856</v>
      </c>
      <c r="B2" s="3" t="s">
        <v>44</v>
      </c>
      <c r="C2" s="3" t="s">
        <v>239</v>
      </c>
      <c r="D2" s="4">
        <v>800</v>
      </c>
      <c r="E2" s="5"/>
      <c r="F2" s="5"/>
    </row>
    <row r="3" ht="13.5" customHeight="1" spans="1:6">
      <c r="A3" s="2">
        <v>42856</v>
      </c>
      <c r="B3" s="3" t="s">
        <v>44</v>
      </c>
      <c r="C3" s="3" t="s">
        <v>669</v>
      </c>
      <c r="D3" s="4">
        <v>60</v>
      </c>
      <c r="E3" s="5"/>
      <c r="F3" s="5"/>
    </row>
    <row r="4" ht="13.5" customHeight="1" spans="1:6">
      <c r="A4" s="2">
        <v>42875</v>
      </c>
      <c r="B4" s="3" t="s">
        <v>44</v>
      </c>
      <c r="C4" s="3" t="s">
        <v>915</v>
      </c>
      <c r="D4" s="4">
        <v>33</v>
      </c>
      <c r="E4" s="5"/>
      <c r="F4" s="5"/>
    </row>
    <row r="5" ht="13.5" customHeight="1" spans="1:6">
      <c r="A5" s="2">
        <v>42861</v>
      </c>
      <c r="B5" s="3" t="s">
        <v>44</v>
      </c>
      <c r="C5" s="3" t="s">
        <v>916</v>
      </c>
      <c r="D5" s="4">
        <v>12</v>
      </c>
      <c r="E5" s="5"/>
      <c r="F5" s="5"/>
    </row>
    <row r="6" ht="13.5" customHeight="1" spans="1:6">
      <c r="A6" s="2">
        <v>42870</v>
      </c>
      <c r="B6" s="3" t="s">
        <v>44</v>
      </c>
      <c r="C6" s="3" t="s">
        <v>524</v>
      </c>
      <c r="D6" s="4">
        <v>47.6</v>
      </c>
      <c r="E6" s="5"/>
      <c r="F6" s="5"/>
    </row>
    <row r="7" ht="13.5" customHeight="1" spans="1:6">
      <c r="A7" s="2">
        <v>42882</v>
      </c>
      <c r="B7" s="3" t="s">
        <v>44</v>
      </c>
      <c r="C7" s="3" t="s">
        <v>917</v>
      </c>
      <c r="D7" s="4">
        <f>35*8</f>
        <v>280</v>
      </c>
      <c r="E7" s="5"/>
      <c r="F7" s="5"/>
    </row>
    <row r="8" ht="13.5" customHeight="1" spans="1:7">
      <c r="A8" s="2">
        <v>42856</v>
      </c>
      <c r="B8" s="3" t="s">
        <v>11</v>
      </c>
      <c r="C8" s="3" t="s">
        <v>777</v>
      </c>
      <c r="D8" s="4">
        <v>180</v>
      </c>
      <c r="E8" s="5"/>
      <c r="F8" s="5"/>
      <c r="G8" s="3" t="s">
        <v>286</v>
      </c>
    </row>
    <row r="9" ht="13.5" customHeight="1" spans="1:8">
      <c r="A9" s="2">
        <v>42861</v>
      </c>
      <c r="B9" s="3" t="s">
        <v>11</v>
      </c>
      <c r="C9" s="3" t="s">
        <v>492</v>
      </c>
      <c r="D9" s="4">
        <v>15</v>
      </c>
      <c r="E9" s="5"/>
      <c r="F9" s="5"/>
      <c r="G9" s="3" t="s">
        <v>44</v>
      </c>
      <c r="H9" s="4">
        <f>SUM(D2:D7)</f>
        <v>1232.6</v>
      </c>
    </row>
    <row r="10" ht="13.5" customHeight="1" spans="1:8">
      <c r="A10" s="2">
        <v>42858</v>
      </c>
      <c r="B10" s="3" t="s">
        <v>11</v>
      </c>
      <c r="C10" s="3" t="s">
        <v>918</v>
      </c>
      <c r="D10" s="4">
        <v>15.1</v>
      </c>
      <c r="E10" s="5"/>
      <c r="F10" s="5"/>
      <c r="G10" s="3" t="s">
        <v>294</v>
      </c>
      <c r="H10" s="4">
        <f>SUM(0)</f>
        <v>0</v>
      </c>
    </row>
    <row r="11" ht="13.5" customHeight="1" spans="1:8">
      <c r="A11" s="2">
        <v>42866</v>
      </c>
      <c r="B11" s="3" t="s">
        <v>11</v>
      </c>
      <c r="C11" s="3" t="s">
        <v>824</v>
      </c>
      <c r="D11" s="4">
        <v>35.3</v>
      </c>
      <c r="E11" s="5"/>
      <c r="F11" s="5"/>
      <c r="G11" s="3" t="s">
        <v>11</v>
      </c>
      <c r="H11" s="4">
        <f>SUM(D8:D14)</f>
        <v>269.4</v>
      </c>
    </row>
    <row r="12" ht="13.5" customHeight="1" spans="1:8">
      <c r="A12" s="2">
        <v>42868</v>
      </c>
      <c r="B12" s="3" t="s">
        <v>11</v>
      </c>
      <c r="C12" s="3" t="s">
        <v>492</v>
      </c>
      <c r="D12" s="4">
        <v>12</v>
      </c>
      <c r="E12" s="5"/>
      <c r="F12" s="5"/>
      <c r="G12" s="3" t="s">
        <v>68</v>
      </c>
      <c r="H12" s="4">
        <f>SUM(D15:D28)</f>
        <v>628.42</v>
      </c>
    </row>
    <row r="13" ht="13.5" customHeight="1" spans="1:8">
      <c r="A13" s="2">
        <v>42869</v>
      </c>
      <c r="B13" s="3" t="s">
        <v>11</v>
      </c>
      <c r="C13" s="3" t="s">
        <v>492</v>
      </c>
      <c r="D13" s="4">
        <v>6</v>
      </c>
      <c r="E13" s="5"/>
      <c r="F13" s="5"/>
      <c r="G13" s="3" t="s">
        <v>197</v>
      </c>
      <c r="H13" s="4">
        <f>SUM(D29:D32)</f>
        <v>83.9</v>
      </c>
    </row>
    <row r="14" ht="13.5" customHeight="1" spans="1:8">
      <c r="A14" s="2">
        <v>42875</v>
      </c>
      <c r="B14" s="3" t="s">
        <v>11</v>
      </c>
      <c r="C14" s="3" t="s">
        <v>492</v>
      </c>
      <c r="D14" s="4">
        <v>6</v>
      </c>
      <c r="E14" s="5"/>
      <c r="F14" s="5"/>
      <c r="G14" s="3" t="s">
        <v>125</v>
      </c>
      <c r="H14" s="4">
        <f>SUM(D33:D36)</f>
        <v>763.5</v>
      </c>
    </row>
    <row r="15" ht="13.5" customHeight="1" spans="1:8">
      <c r="A15" s="2">
        <v>42856</v>
      </c>
      <c r="B15" s="3" t="s">
        <v>68</v>
      </c>
      <c r="C15" s="3" t="s">
        <v>919</v>
      </c>
      <c r="D15" s="4">
        <v>16.2</v>
      </c>
      <c r="E15" s="5"/>
      <c r="F15" s="5"/>
      <c r="G15" s="3" t="s">
        <v>644</v>
      </c>
      <c r="H15" s="4">
        <f>D37+D38</f>
        <v>1050</v>
      </c>
    </row>
    <row r="16" ht="13.5" customHeight="1" spans="1:8">
      <c r="A16" s="2">
        <v>42861</v>
      </c>
      <c r="B16" s="3" t="s">
        <v>68</v>
      </c>
      <c r="C16" s="3" t="s">
        <v>20</v>
      </c>
      <c r="D16" s="4">
        <v>138.15</v>
      </c>
      <c r="E16" s="5"/>
      <c r="F16" s="5"/>
      <c r="G16" s="3" t="s">
        <v>646</v>
      </c>
      <c r="H16" s="4">
        <f>SUM(0)</f>
        <v>0</v>
      </c>
    </row>
    <row r="17" ht="13.5" customHeight="1" spans="1:8">
      <c r="A17" s="2">
        <v>42864</v>
      </c>
      <c r="B17" s="3" t="s">
        <v>68</v>
      </c>
      <c r="C17" s="3" t="s">
        <v>122</v>
      </c>
      <c r="D17" s="4">
        <v>11.2</v>
      </c>
      <c r="E17" s="5"/>
      <c r="F17" s="5"/>
      <c r="G17" s="3" t="s">
        <v>163</v>
      </c>
      <c r="H17" s="4">
        <f>SUM(0)</f>
        <v>0</v>
      </c>
    </row>
    <row r="18" ht="13.5" customHeight="1" spans="1:8">
      <c r="A18" s="2">
        <v>42868</v>
      </c>
      <c r="B18" s="3" t="s">
        <v>68</v>
      </c>
      <c r="C18" s="3" t="s">
        <v>20</v>
      </c>
      <c r="D18" s="4">
        <v>95.25</v>
      </c>
      <c r="E18" s="5"/>
      <c r="F18" s="5"/>
      <c r="G18" s="3" t="s">
        <v>134</v>
      </c>
      <c r="H18" s="4">
        <f>SUM(0)</f>
        <v>0</v>
      </c>
    </row>
    <row r="19" ht="13.5" customHeight="1" spans="1:8">
      <c r="A19" s="2">
        <v>42882</v>
      </c>
      <c r="B19" s="3" t="s">
        <v>68</v>
      </c>
      <c r="C19" s="3" t="s">
        <v>20</v>
      </c>
      <c r="D19" s="4">
        <v>93.82</v>
      </c>
      <c r="E19" s="5"/>
      <c r="F19" s="5"/>
      <c r="G19" s="3" t="s">
        <v>34</v>
      </c>
      <c r="H19" s="4">
        <f>SUM(D39:D40)</f>
        <v>23.95</v>
      </c>
    </row>
    <row r="20" ht="13.5" customHeight="1" spans="1:8">
      <c r="A20" s="2">
        <v>42886</v>
      </c>
      <c r="B20" s="3" t="s">
        <v>68</v>
      </c>
      <c r="C20" s="3" t="s">
        <v>122</v>
      </c>
      <c r="D20" s="4">
        <v>15.4</v>
      </c>
      <c r="E20" s="5"/>
      <c r="F20" s="5"/>
      <c r="G20" s="3" t="s">
        <v>36</v>
      </c>
      <c r="H20" s="4">
        <f>SUM(D41:D42)</f>
        <v>1000</v>
      </c>
    </row>
    <row r="21" ht="13.5" customHeight="1" spans="1:8">
      <c r="A21" s="2">
        <v>42884</v>
      </c>
      <c r="B21" s="3" t="s">
        <v>68</v>
      </c>
      <c r="C21" s="3" t="s">
        <v>790</v>
      </c>
      <c r="D21" s="4">
        <v>7.3</v>
      </c>
      <c r="E21" s="5"/>
      <c r="F21" s="5"/>
      <c r="G21" s="3" t="s">
        <v>39</v>
      </c>
      <c r="H21" s="4">
        <f>SUM(D43:D47)</f>
        <v>332.65</v>
      </c>
    </row>
    <row r="22" ht="13.5" customHeight="1" spans="1:8">
      <c r="A22" s="2">
        <v>42885</v>
      </c>
      <c r="B22" s="3" t="s">
        <v>68</v>
      </c>
      <c r="C22" s="3" t="s">
        <v>122</v>
      </c>
      <c r="D22" s="4">
        <v>14.3</v>
      </c>
      <c r="E22" s="5"/>
      <c r="F22" s="5"/>
      <c r="G22" s="3" t="s">
        <v>375</v>
      </c>
      <c r="H22" s="4">
        <f>SUM(D48:D51)</f>
        <v>338</v>
      </c>
    </row>
    <row r="23" ht="13.5" customHeight="1" spans="1:26">
      <c r="A23" s="2">
        <v>42879</v>
      </c>
      <c r="B23" s="3" t="s">
        <v>68</v>
      </c>
      <c r="C23" s="3" t="s">
        <v>20</v>
      </c>
      <c r="D23" s="4">
        <v>67.1</v>
      </c>
      <c r="E23" s="5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42868</v>
      </c>
      <c r="B24" s="3" t="s">
        <v>68</v>
      </c>
      <c r="C24" s="3" t="s">
        <v>122</v>
      </c>
      <c r="D24" s="4">
        <v>7.15</v>
      </c>
      <c r="E24" s="5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42861</v>
      </c>
      <c r="B25" s="3" t="s">
        <v>68</v>
      </c>
      <c r="C25" s="3" t="s">
        <v>23</v>
      </c>
      <c r="D25" s="4">
        <v>23.9</v>
      </c>
      <c r="E25" s="5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42870</v>
      </c>
      <c r="B26" s="3" t="s">
        <v>68</v>
      </c>
      <c r="C26" s="3" t="s">
        <v>218</v>
      </c>
      <c r="D26" s="4">
        <v>38.15</v>
      </c>
      <c r="E26" s="5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42864</v>
      </c>
      <c r="B27" s="3" t="s">
        <v>68</v>
      </c>
      <c r="C27" s="3" t="s">
        <v>218</v>
      </c>
      <c r="D27" s="4">
        <v>78</v>
      </c>
      <c r="E27" s="5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42865</v>
      </c>
      <c r="B28" s="3" t="s">
        <v>68</v>
      </c>
      <c r="C28" s="3" t="s">
        <v>790</v>
      </c>
      <c r="D28" s="4">
        <v>22.5</v>
      </c>
      <c r="E28" s="5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42861</v>
      </c>
      <c r="B29" s="3" t="s">
        <v>197</v>
      </c>
      <c r="C29" s="3" t="s">
        <v>920</v>
      </c>
      <c r="D29" s="4">
        <v>13.5</v>
      </c>
      <c r="E29" s="5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42884</v>
      </c>
      <c r="B30" s="3" t="s">
        <v>197</v>
      </c>
      <c r="C30" s="3" t="s">
        <v>124</v>
      </c>
      <c r="D30" s="4">
        <v>5.4</v>
      </c>
      <c r="E30" s="5"/>
      <c r="F30" s="5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42884</v>
      </c>
      <c r="B31" s="3" t="s">
        <v>197</v>
      </c>
      <c r="C31" s="3" t="s">
        <v>105</v>
      </c>
      <c r="D31" s="4">
        <v>50.5</v>
      </c>
      <c r="E31" s="5"/>
      <c r="F31" s="5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42869</v>
      </c>
      <c r="B32" s="3" t="s">
        <v>197</v>
      </c>
      <c r="C32" s="3" t="s">
        <v>394</v>
      </c>
      <c r="D32" s="4">
        <v>14.5</v>
      </c>
      <c r="E32" s="5"/>
      <c r="F32" s="5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42856</v>
      </c>
      <c r="B33" s="3" t="s">
        <v>125</v>
      </c>
      <c r="C33" s="3" t="s">
        <v>640</v>
      </c>
      <c r="D33" s="4">
        <v>60</v>
      </c>
      <c r="E33" s="5"/>
      <c r="F33" s="5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42856</v>
      </c>
      <c r="B34" s="3" t="s">
        <v>125</v>
      </c>
      <c r="C34" s="3" t="s">
        <v>641</v>
      </c>
      <c r="D34" s="4">
        <v>600</v>
      </c>
      <c r="E34" s="5"/>
      <c r="F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42856</v>
      </c>
      <c r="B35" s="3" t="s">
        <v>125</v>
      </c>
      <c r="C35" s="3" t="s">
        <v>509</v>
      </c>
      <c r="D35" s="4">
        <v>55.5</v>
      </c>
      <c r="E35" s="5"/>
      <c r="F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42867</v>
      </c>
      <c r="B36" s="3" t="s">
        <v>125</v>
      </c>
      <c r="C36" s="3" t="s">
        <v>921</v>
      </c>
      <c r="D36" s="4">
        <v>48</v>
      </c>
      <c r="E36" s="5"/>
      <c r="F36" s="5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42856</v>
      </c>
      <c r="B37" s="3" t="s">
        <v>644</v>
      </c>
      <c r="C37" s="3" t="s">
        <v>645</v>
      </c>
      <c r="D37" s="4">
        <v>750</v>
      </c>
      <c r="E37" s="5"/>
      <c r="F37" s="5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42856</v>
      </c>
      <c r="B38" s="3" t="s">
        <v>644</v>
      </c>
      <c r="C38" s="3" t="s">
        <v>684</v>
      </c>
      <c r="D38" s="4">
        <v>300</v>
      </c>
      <c r="E38" s="5"/>
      <c r="F38" s="5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42861</v>
      </c>
      <c r="B39" s="3" t="s">
        <v>34</v>
      </c>
      <c r="C39" s="3" t="s">
        <v>81</v>
      </c>
      <c r="D39" s="4">
        <v>14.15</v>
      </c>
      <c r="E39" s="5"/>
      <c r="F39" s="5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42885</v>
      </c>
      <c r="B40" s="3" t="s">
        <v>34</v>
      </c>
      <c r="C40" s="3" t="s">
        <v>81</v>
      </c>
      <c r="D40" s="4">
        <v>9.8</v>
      </c>
      <c r="E40" s="5"/>
      <c r="F40" s="5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42856</v>
      </c>
      <c r="B41" s="3" t="s">
        <v>36</v>
      </c>
      <c r="C41" s="3" t="s">
        <v>37</v>
      </c>
      <c r="D41" s="4">
        <v>600</v>
      </c>
      <c r="E41" s="5"/>
      <c r="F41" s="5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42856</v>
      </c>
      <c r="B42" s="3" t="s">
        <v>36</v>
      </c>
      <c r="C42" s="3" t="s">
        <v>38</v>
      </c>
      <c r="D42" s="4">
        <v>400</v>
      </c>
      <c r="E42" s="5"/>
      <c r="F42" s="5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42856</v>
      </c>
      <c r="B43" s="3" t="s">
        <v>39</v>
      </c>
      <c r="C43" s="3" t="s">
        <v>42</v>
      </c>
      <c r="D43" s="4">
        <v>110</v>
      </c>
      <c r="E43" s="5"/>
      <c r="F43" s="5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42865</v>
      </c>
      <c r="B44" s="3" t="s">
        <v>39</v>
      </c>
      <c r="C44" s="3" t="s">
        <v>83</v>
      </c>
      <c r="D44" s="4">
        <v>70.57</v>
      </c>
      <c r="E44" s="5"/>
      <c r="F44" s="5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42866</v>
      </c>
      <c r="B45" s="3" t="s">
        <v>39</v>
      </c>
      <c r="C45" s="3" t="s">
        <v>306</v>
      </c>
      <c r="D45" s="4">
        <v>5.4</v>
      </c>
      <c r="E45" s="5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42885</v>
      </c>
      <c r="B46" s="3" t="s">
        <v>39</v>
      </c>
      <c r="C46" s="3" t="s">
        <v>83</v>
      </c>
      <c r="D46" s="4">
        <v>76.5</v>
      </c>
      <c r="E46" s="5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42874</v>
      </c>
      <c r="B47" s="3" t="s">
        <v>39</v>
      </c>
      <c r="C47" s="3" t="s">
        <v>83</v>
      </c>
      <c r="D47" s="4">
        <v>70.18</v>
      </c>
      <c r="E47" s="5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42856</v>
      </c>
      <c r="B48" s="3" t="s">
        <v>375</v>
      </c>
      <c r="C48" s="3" t="s">
        <v>547</v>
      </c>
      <c r="D48" s="4">
        <v>200</v>
      </c>
      <c r="E48" s="5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42856</v>
      </c>
      <c r="B49" s="3" t="s">
        <v>375</v>
      </c>
      <c r="C49" s="3" t="s">
        <v>548</v>
      </c>
      <c r="D49" s="4">
        <v>44</v>
      </c>
      <c r="E49" s="5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42856</v>
      </c>
      <c r="B50" s="3" t="s">
        <v>375</v>
      </c>
      <c r="C50" s="3" t="s">
        <v>549</v>
      </c>
      <c r="D50" s="4">
        <v>44</v>
      </c>
      <c r="E50" s="5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42856</v>
      </c>
      <c r="B51" s="3" t="s">
        <v>375</v>
      </c>
      <c r="C51" s="3" t="s">
        <v>550</v>
      </c>
      <c r="D51" s="4">
        <v>50</v>
      </c>
      <c r="E51" s="5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/>
      <c r="D52" s="4"/>
      <c r="E52" s="5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/>
      <c r="D53" s="4"/>
      <c r="E53" s="5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/>
      <c r="D54" s="4"/>
      <c r="E54" s="5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/>
      <c r="D55" s="4"/>
      <c r="E55" s="5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/>
      <c r="D56" s="4"/>
      <c r="E56" s="5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D57" s="4"/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D58" s="4"/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D59" s="4"/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D60" s="4"/>
      <c r="E60" s="5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/>
      <c r="D61" s="4"/>
      <c r="E61" s="5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/>
      <c r="D62" s="4"/>
      <c r="E62" s="5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/>
      <c r="D63" s="4"/>
      <c r="E63" s="5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/>
      <c r="D64" s="4"/>
      <c r="E64" s="5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D65" s="4"/>
      <c r="E65" s="5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D66" s="4"/>
      <c r="E66" s="5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D67" s="4"/>
      <c r="E67" s="5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D68" s="4"/>
      <c r="E68" s="5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4"/>
      <c r="E69" s="5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1"/>
      <c r="D70" s="4">
        <f>SUM(D2:D61)</f>
        <v>5722.42</v>
      </c>
      <c r="E70" s="5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1"/>
      <c r="E71" s="5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6">
      <c r="A72" s="21"/>
      <c r="E72" s="5"/>
      <c r="F72" s="5"/>
    </row>
    <row r="73" ht="13.5" customHeight="1" spans="1:6">
      <c r="A73" s="21"/>
      <c r="E73" s="5"/>
      <c r="F73" s="5"/>
    </row>
    <row r="74" ht="13.5" customHeight="1" spans="1:6">
      <c r="A74" s="21"/>
      <c r="E74" s="5"/>
      <c r="F74" s="5"/>
    </row>
    <row r="75" ht="13.5" customHeight="1" spans="1:6">
      <c r="A75" s="21"/>
      <c r="E75" s="5"/>
      <c r="F75" s="5"/>
    </row>
    <row r="76" ht="13.5" customHeight="1" spans="1:6">
      <c r="A76" s="21"/>
      <c r="E76" s="5"/>
      <c r="F76" s="5"/>
    </row>
    <row r="77" ht="13.5" customHeight="1" spans="1:6">
      <c r="A77" s="21"/>
      <c r="E77" s="5"/>
      <c r="F77" s="5"/>
    </row>
    <row r="78" ht="13.5" customHeight="1" spans="1:6">
      <c r="A78" s="21"/>
      <c r="E78" s="5"/>
      <c r="F78" s="5"/>
    </row>
    <row r="79" ht="13.5" customHeight="1" spans="1:6">
      <c r="A79" s="21"/>
      <c r="E79" s="5"/>
      <c r="F79" s="5"/>
    </row>
    <row r="80" ht="13.5" customHeight="1" spans="1:6">
      <c r="A80" s="21"/>
      <c r="E80" s="5"/>
      <c r="F80" s="5"/>
    </row>
    <row r="81" ht="13.5" customHeight="1" spans="1:6">
      <c r="A81" s="21"/>
      <c r="E81" s="5"/>
      <c r="F81" s="5"/>
    </row>
    <row r="82" ht="13.5" customHeight="1" spans="1:6">
      <c r="A82" s="21"/>
      <c r="E82" s="5"/>
      <c r="F82" s="5"/>
    </row>
    <row r="83" ht="13.5" customHeight="1" spans="1:6">
      <c r="A83" s="21"/>
      <c r="E83" s="5"/>
      <c r="F83" s="5"/>
    </row>
    <row r="84" ht="13.5" customHeight="1" spans="1:6">
      <c r="A84" s="21"/>
      <c r="E84" s="5"/>
      <c r="F84" s="5"/>
    </row>
    <row r="85" ht="13.5" customHeight="1" spans="1:6">
      <c r="A85" s="21"/>
      <c r="E85" s="5"/>
      <c r="F85" s="5"/>
    </row>
    <row r="86" ht="13.5" customHeight="1" spans="1:6">
      <c r="A86" s="21"/>
      <c r="E86" s="5"/>
      <c r="F86" s="5"/>
    </row>
    <row r="87" ht="13.5" customHeight="1" spans="1:6">
      <c r="A87" s="21"/>
      <c r="E87" s="5"/>
      <c r="F87" s="5"/>
    </row>
    <row r="88" ht="13.5" customHeight="1" spans="1:6">
      <c r="A88" s="21"/>
      <c r="E88" s="5"/>
      <c r="F88" s="5"/>
    </row>
    <row r="89" ht="13.5" customHeight="1" spans="1:6">
      <c r="A89" s="21"/>
      <c r="E89" s="5"/>
      <c r="F89" s="5"/>
    </row>
    <row r="90" ht="13.5" customHeight="1" spans="1:6">
      <c r="A90" s="21"/>
      <c r="E90" s="5"/>
      <c r="F90" s="5"/>
    </row>
    <row r="91" ht="13.5" customHeight="1" spans="1:6">
      <c r="A91" s="21"/>
      <c r="E91" s="5"/>
      <c r="F91" s="5"/>
    </row>
    <row r="92" ht="13.5" customHeight="1" spans="1:6">
      <c r="A92" s="21"/>
      <c r="E92" s="5"/>
      <c r="F92" s="5"/>
    </row>
    <row r="93" ht="13.5" customHeight="1" spans="1:6">
      <c r="A93" s="21"/>
      <c r="E93" s="5"/>
      <c r="F93" s="5"/>
    </row>
    <row r="94" ht="13.5" customHeight="1" spans="1:6">
      <c r="A94" s="21"/>
      <c r="E94" s="5"/>
      <c r="F94" s="5"/>
    </row>
    <row r="95" ht="13.5" customHeight="1" spans="1:6">
      <c r="A95" s="21"/>
      <c r="E95" s="5"/>
      <c r="F95" s="5"/>
    </row>
    <row r="96" ht="13.5" customHeight="1" spans="1:6">
      <c r="A96" s="21"/>
      <c r="E96" s="5"/>
      <c r="F96" s="5"/>
    </row>
    <row r="97" ht="13.5" customHeight="1" spans="1:6">
      <c r="A97" s="21"/>
      <c r="E97" s="5"/>
      <c r="F97" s="5"/>
    </row>
    <row r="98" ht="13.5" customHeight="1" spans="1:6">
      <c r="A98" s="21"/>
      <c r="E98" s="5"/>
      <c r="F98" s="5"/>
    </row>
    <row r="99" ht="13.5" customHeight="1" spans="1:6">
      <c r="A99" s="21"/>
      <c r="E99" s="5"/>
      <c r="F99" s="5"/>
    </row>
    <row r="100" ht="13.5" customHeight="1" spans="1:6">
      <c r="A100" s="21"/>
      <c r="E100" s="5"/>
      <c r="F100" s="5"/>
    </row>
    <row r="101" ht="13.5" customHeight="1" spans="1:6">
      <c r="A101" s="21"/>
      <c r="E101" s="5"/>
      <c r="F101" s="5"/>
    </row>
    <row r="102" ht="13.5" customHeight="1" spans="1:6">
      <c r="A102" s="21"/>
      <c r="E102" s="5"/>
      <c r="F102" s="5"/>
    </row>
    <row r="103" ht="13.5" customHeight="1" spans="1:6">
      <c r="A103" s="21"/>
      <c r="E103" s="5"/>
      <c r="F103" s="5"/>
    </row>
    <row r="104" ht="13.5" customHeight="1" spans="1:6">
      <c r="A104" s="21"/>
      <c r="E104" s="5"/>
      <c r="F104" s="5"/>
    </row>
    <row r="105" ht="13.5" customHeight="1" spans="1:6">
      <c r="A105" s="21"/>
      <c r="E105" s="5"/>
      <c r="F105" s="5"/>
    </row>
    <row r="106" ht="13.5" customHeight="1" spans="1:6">
      <c r="A106" s="21"/>
      <c r="E106" s="5"/>
      <c r="F106" s="5"/>
    </row>
    <row r="107" ht="13.5" customHeight="1" spans="1:6">
      <c r="A107" s="21"/>
      <c r="E107" s="5"/>
      <c r="F107" s="5"/>
    </row>
    <row r="108" ht="13.5" customHeight="1" spans="1:6">
      <c r="A108" s="21"/>
      <c r="E108" s="5"/>
      <c r="F108" s="5"/>
    </row>
    <row r="109" ht="13.5" customHeight="1" spans="1:6">
      <c r="A109" s="21"/>
      <c r="E109" s="5"/>
      <c r="F109" s="5"/>
    </row>
    <row r="110" ht="13.5" customHeight="1" spans="1:6">
      <c r="A110" s="21"/>
      <c r="E110" s="5"/>
      <c r="F110" s="5"/>
    </row>
    <row r="111" ht="13.5" customHeight="1" spans="1:6">
      <c r="A111" s="21"/>
      <c r="E111" s="5"/>
      <c r="F111" s="5"/>
    </row>
    <row r="112" ht="13.5" customHeight="1" spans="1:6">
      <c r="A112" s="21"/>
      <c r="E112" s="5"/>
      <c r="F112" s="5"/>
    </row>
    <row r="113" ht="13.5" customHeight="1" spans="1:6">
      <c r="A113" s="21"/>
      <c r="E113" s="5"/>
      <c r="F113" s="5"/>
    </row>
    <row r="114" ht="13.5" customHeight="1" spans="1:6">
      <c r="A114" s="21"/>
      <c r="E114" s="5"/>
      <c r="F114" s="5"/>
    </row>
    <row r="115" ht="13.5" customHeight="1" spans="1:6">
      <c r="A115" s="21"/>
      <c r="E115" s="5"/>
      <c r="F115" s="5"/>
    </row>
    <row r="116" ht="13.5" customHeight="1" spans="1:6">
      <c r="A116" s="21"/>
      <c r="E116" s="5"/>
      <c r="F116" s="5"/>
    </row>
    <row r="117" ht="13.5" customHeight="1" spans="1:6">
      <c r="A117" s="21"/>
      <c r="E117" s="5"/>
      <c r="F117" s="5"/>
    </row>
    <row r="118" ht="13.5" customHeight="1" spans="1:6">
      <c r="A118" s="21"/>
      <c r="E118" s="5"/>
      <c r="F118" s="5"/>
    </row>
    <row r="119" ht="13.5" customHeight="1" spans="1:6">
      <c r="A119" s="21"/>
      <c r="E119" s="5"/>
      <c r="F119" s="5"/>
    </row>
    <row r="120" ht="13.5" customHeight="1" spans="1:6">
      <c r="A120" s="21"/>
      <c r="E120" s="5"/>
      <c r="F120" s="5"/>
    </row>
    <row r="121" ht="13.5" customHeight="1" spans="1:6">
      <c r="A121" s="21"/>
      <c r="E121" s="5"/>
      <c r="F121" s="5"/>
    </row>
    <row r="122" ht="13.5" customHeight="1" spans="1:6">
      <c r="A122" s="21"/>
      <c r="E122" s="5"/>
      <c r="F122" s="5"/>
    </row>
    <row r="123" ht="13.5" customHeight="1" spans="1:6">
      <c r="A123" s="21"/>
      <c r="E123" s="5"/>
      <c r="F123" s="5"/>
    </row>
    <row r="124" ht="13.5" customHeight="1" spans="1:6">
      <c r="A124" s="21"/>
      <c r="E124" s="5"/>
      <c r="F124" s="5"/>
    </row>
    <row r="125" ht="13.5" customHeight="1" spans="1:6">
      <c r="A125" s="21"/>
      <c r="E125" s="5"/>
      <c r="F125" s="5"/>
    </row>
    <row r="126" ht="13.5" customHeight="1" spans="1:6">
      <c r="A126" s="21"/>
      <c r="E126" s="5"/>
      <c r="F126" s="5"/>
    </row>
    <row r="127" ht="13.5" customHeight="1" spans="1:6">
      <c r="A127" s="21"/>
      <c r="E127" s="5"/>
      <c r="F127" s="5"/>
    </row>
    <row r="128" ht="13.5" customHeight="1" spans="1:6">
      <c r="A128" s="21"/>
      <c r="E128" s="5"/>
      <c r="F128" s="5"/>
    </row>
    <row r="129" ht="13.5" customHeight="1" spans="1:6">
      <c r="A129" s="21"/>
      <c r="E129" s="5"/>
      <c r="F129" s="5"/>
    </row>
    <row r="130" ht="13.5" customHeight="1" spans="1:6">
      <c r="A130" s="21"/>
      <c r="E130" s="5"/>
      <c r="F130" s="5"/>
    </row>
    <row r="131" ht="13.5" customHeight="1" spans="1:6">
      <c r="A131" s="21"/>
      <c r="E131" s="5"/>
      <c r="F131" s="5"/>
    </row>
    <row r="132" ht="13.5" customHeight="1" spans="1:6">
      <c r="A132" s="21"/>
      <c r="E132" s="5"/>
      <c r="F132" s="5"/>
    </row>
    <row r="133" ht="13.5" customHeight="1" spans="1:6">
      <c r="A133" s="21"/>
      <c r="E133" s="5"/>
      <c r="F133" s="5"/>
    </row>
    <row r="134" ht="13.5" customHeight="1" spans="1:6">
      <c r="A134" s="21"/>
      <c r="E134" s="5"/>
      <c r="F134" s="5"/>
    </row>
    <row r="135" ht="13.5" customHeight="1" spans="1:6">
      <c r="A135" s="21"/>
      <c r="E135" s="5"/>
      <c r="F135" s="5"/>
    </row>
    <row r="136" ht="13.5" customHeight="1" spans="1:6">
      <c r="A136" s="21"/>
      <c r="E136" s="5"/>
      <c r="F136" s="5"/>
    </row>
    <row r="137" ht="13.5" customHeight="1" spans="1:6">
      <c r="A137" s="21"/>
      <c r="E137" s="5"/>
      <c r="F137" s="5"/>
    </row>
    <row r="138" ht="13.5" customHeight="1" spans="1:6">
      <c r="A138" s="21"/>
      <c r="E138" s="5"/>
      <c r="F138" s="5"/>
    </row>
    <row r="139" ht="13.5" customHeight="1" spans="1:6">
      <c r="A139" s="21"/>
      <c r="E139" s="5"/>
      <c r="F139" s="5"/>
    </row>
    <row r="140" ht="13.5" customHeight="1" spans="1:6">
      <c r="A140" s="21"/>
      <c r="E140" s="5"/>
      <c r="F140" s="5"/>
    </row>
    <row r="141" ht="13.5" customHeight="1" spans="1:6">
      <c r="A141" s="21"/>
      <c r="E141" s="5"/>
      <c r="F141" s="5"/>
    </row>
    <row r="142" ht="13.5" customHeight="1" spans="1:6">
      <c r="A142" s="21"/>
      <c r="E142" s="5"/>
      <c r="F142" s="5"/>
    </row>
    <row r="143" ht="13.5" customHeight="1" spans="1:6">
      <c r="A143" s="21"/>
      <c r="E143" s="5"/>
      <c r="F143" s="5"/>
    </row>
    <row r="144" ht="13.5" customHeight="1" spans="1:6">
      <c r="A144" s="21"/>
      <c r="E144" s="5"/>
      <c r="F144" s="5"/>
    </row>
    <row r="145" ht="13.5" customHeight="1" spans="1:6">
      <c r="A145" s="21"/>
      <c r="E145" s="5"/>
      <c r="F145" s="5"/>
    </row>
    <row r="146" ht="13.5" customHeight="1" spans="1:6">
      <c r="A146" s="21"/>
      <c r="E146" s="5"/>
      <c r="F146" s="5"/>
    </row>
    <row r="147" ht="13.5" customHeight="1" spans="1:6">
      <c r="A147" s="21"/>
      <c r="E147" s="5"/>
      <c r="F147" s="5"/>
    </row>
    <row r="148" ht="13.5" customHeight="1" spans="1:6">
      <c r="A148" s="21"/>
      <c r="E148" s="5"/>
      <c r="F148" s="5"/>
    </row>
    <row r="149" ht="13.5" customHeight="1" spans="1:6">
      <c r="A149" s="21"/>
      <c r="E149" s="5"/>
      <c r="F149" s="5"/>
    </row>
    <row r="150" ht="13.5" customHeight="1" spans="1:6">
      <c r="A150" s="21"/>
      <c r="E150" s="5"/>
      <c r="F150" s="5"/>
    </row>
    <row r="151" ht="13.5" customHeight="1" spans="1:6">
      <c r="A151" s="21"/>
      <c r="E151" s="5"/>
      <c r="F151" s="5"/>
    </row>
    <row r="152" ht="13.5" customHeight="1" spans="1:6">
      <c r="A152" s="21"/>
      <c r="E152" s="5"/>
      <c r="F152" s="5"/>
    </row>
    <row r="153" ht="13.5" customHeight="1" spans="1:6">
      <c r="A153" s="21"/>
      <c r="E153" s="5"/>
      <c r="F153" s="5"/>
    </row>
    <row r="154" ht="13.5" customHeight="1" spans="1:6">
      <c r="A154" s="21"/>
      <c r="E154" s="5"/>
      <c r="F154" s="5"/>
    </row>
    <row r="155" ht="13.5" customHeight="1" spans="1:6">
      <c r="A155" s="21"/>
      <c r="E155" s="5"/>
      <c r="F155" s="5"/>
    </row>
    <row r="156" ht="13.5" customHeight="1" spans="1:6">
      <c r="A156" s="21"/>
      <c r="E156" s="5"/>
      <c r="F156" s="5"/>
    </row>
    <row r="157" ht="13.5" customHeight="1" spans="1:6">
      <c r="A157" s="21"/>
      <c r="E157" s="5"/>
      <c r="F157" s="5"/>
    </row>
    <row r="158" ht="13.5" customHeight="1" spans="1:6">
      <c r="A158" s="21"/>
      <c r="E158" s="5"/>
      <c r="F158" s="5"/>
    </row>
    <row r="159" ht="13.5" customHeight="1" spans="1:6">
      <c r="A159" s="21"/>
      <c r="E159" s="5"/>
      <c r="F159" s="5"/>
    </row>
    <row r="160" ht="13.5" customHeight="1" spans="1:6">
      <c r="A160" s="21"/>
      <c r="E160" s="5"/>
      <c r="F160" s="5"/>
    </row>
    <row r="161" ht="13.5" customHeight="1" spans="1:6">
      <c r="A161" s="21"/>
      <c r="E161" s="5"/>
      <c r="F161" s="5"/>
    </row>
    <row r="162" ht="13.5" customHeight="1" spans="1:6">
      <c r="A162" s="21"/>
      <c r="E162" s="5"/>
      <c r="F162" s="5"/>
    </row>
    <row r="163" ht="13.5" customHeight="1" spans="1:6">
      <c r="A163" s="21"/>
      <c r="E163" s="5"/>
      <c r="F163" s="5"/>
    </row>
    <row r="164" ht="13.5" customHeight="1" spans="1:6">
      <c r="A164" s="21"/>
      <c r="E164" s="5"/>
      <c r="F164" s="5"/>
    </row>
    <row r="165" ht="13.5" customHeight="1" spans="1:6">
      <c r="A165" s="21"/>
      <c r="E165" s="5"/>
      <c r="F165" s="5"/>
    </row>
    <row r="166" ht="13.5" customHeight="1" spans="1:6">
      <c r="A166" s="21"/>
      <c r="E166" s="5"/>
      <c r="F166" s="5"/>
    </row>
    <row r="167" ht="13.5" customHeight="1" spans="1:6">
      <c r="A167" s="21"/>
      <c r="E167" s="5"/>
      <c r="F167" s="5"/>
    </row>
    <row r="168" ht="13.5" customHeight="1" spans="1:6">
      <c r="A168" s="21"/>
      <c r="E168" s="5"/>
      <c r="F168" s="5"/>
    </row>
    <row r="169" ht="13.5" customHeight="1" spans="1:6">
      <c r="A169" s="21"/>
      <c r="E169" s="5"/>
      <c r="F169" s="5"/>
    </row>
    <row r="170" ht="13.5" customHeight="1" spans="1:6">
      <c r="A170" s="21"/>
      <c r="E170" s="5"/>
      <c r="F170" s="5"/>
    </row>
    <row r="171" ht="13.5" customHeight="1" spans="1:6">
      <c r="A171" s="21"/>
      <c r="E171" s="5"/>
      <c r="F171" s="5"/>
    </row>
    <row r="172" ht="13.5" customHeight="1" spans="1:6">
      <c r="A172" s="21"/>
      <c r="E172" s="5"/>
      <c r="F172" s="5"/>
    </row>
    <row r="173" ht="13.5" customHeight="1" spans="1:6">
      <c r="A173" s="21"/>
      <c r="E173" s="5"/>
      <c r="F173" s="5"/>
    </row>
    <row r="174" ht="13.5" customHeight="1" spans="1:6">
      <c r="A174" s="21"/>
      <c r="E174" s="5"/>
      <c r="F174" s="5"/>
    </row>
    <row r="175" ht="13.5" customHeight="1" spans="1:6">
      <c r="A175" s="21"/>
      <c r="E175" s="5"/>
      <c r="F175" s="5"/>
    </row>
    <row r="176" ht="13.5" customHeight="1" spans="1:6">
      <c r="A176" s="21"/>
      <c r="E176" s="5"/>
      <c r="F176" s="5"/>
    </row>
    <row r="177" ht="13.5" customHeight="1" spans="1:6">
      <c r="A177" s="21"/>
      <c r="E177" s="5"/>
      <c r="F177" s="5"/>
    </row>
    <row r="178" ht="13.5" customHeight="1" spans="1:6">
      <c r="A178" s="21"/>
      <c r="E178" s="5"/>
      <c r="F178" s="5"/>
    </row>
    <row r="179" ht="13.5" customHeight="1" spans="1:6">
      <c r="A179" s="21"/>
      <c r="E179" s="5"/>
      <c r="F179" s="5"/>
    </row>
    <row r="180" ht="13.5" customHeight="1" spans="1:6">
      <c r="A180" s="21"/>
      <c r="E180" s="5"/>
      <c r="F180" s="5"/>
    </row>
    <row r="181" ht="13.5" customHeight="1" spans="1:6">
      <c r="A181" s="21"/>
      <c r="E181" s="5"/>
      <c r="F181" s="5"/>
    </row>
    <row r="182" ht="13.5" customHeight="1" spans="1:6">
      <c r="A182" s="21"/>
      <c r="E182" s="5"/>
      <c r="F182" s="5"/>
    </row>
    <row r="183" ht="13.5" customHeight="1" spans="1:6">
      <c r="A183" s="21"/>
      <c r="E183" s="5"/>
      <c r="F183" s="5"/>
    </row>
    <row r="184" ht="13.5" customHeight="1" spans="1:6">
      <c r="A184" s="21"/>
      <c r="E184" s="5"/>
      <c r="F184" s="5"/>
    </row>
    <row r="185" ht="13.5" customHeight="1" spans="1:6">
      <c r="A185" s="21"/>
      <c r="E185" s="5"/>
      <c r="F185" s="5"/>
    </row>
    <row r="186" ht="13.5" customHeight="1" spans="1:6">
      <c r="A186" s="21"/>
      <c r="E186" s="5"/>
      <c r="F186" s="5"/>
    </row>
    <row r="187" ht="13.5" customHeight="1" spans="1:6">
      <c r="A187" s="21"/>
      <c r="E187" s="5"/>
      <c r="F187" s="5"/>
    </row>
    <row r="188" ht="13.5" customHeight="1" spans="1:6">
      <c r="A188" s="21"/>
      <c r="E188" s="5"/>
      <c r="F188" s="5"/>
    </row>
    <row r="189" ht="13.5" customHeight="1" spans="1:6">
      <c r="A189" s="21"/>
      <c r="E189" s="5"/>
      <c r="F189" s="5"/>
    </row>
    <row r="190" ht="13.5" customHeight="1" spans="1:6">
      <c r="A190" s="21"/>
      <c r="E190" s="5"/>
      <c r="F190" s="5"/>
    </row>
    <row r="191" ht="13.5" customHeight="1" spans="1:6">
      <c r="A191" s="21"/>
      <c r="E191" s="5"/>
      <c r="F191" s="5"/>
    </row>
    <row r="192" ht="13.5" customHeight="1" spans="1:6">
      <c r="A192" s="21"/>
      <c r="E192" s="5"/>
      <c r="F192" s="5"/>
    </row>
    <row r="193" ht="13.5" customHeight="1" spans="1:6">
      <c r="A193" s="21"/>
      <c r="E193" s="5"/>
      <c r="F193" s="5"/>
    </row>
    <row r="194" ht="13.5" customHeight="1" spans="1:6">
      <c r="A194" s="21"/>
      <c r="E194" s="5"/>
      <c r="F194" s="5"/>
    </row>
    <row r="195" ht="13.5" customHeight="1" spans="1:6">
      <c r="A195" s="21"/>
      <c r="E195" s="5"/>
      <c r="F195" s="5"/>
    </row>
    <row r="196" ht="13.5" customHeight="1" spans="1:6">
      <c r="A196" s="21"/>
      <c r="E196" s="5"/>
      <c r="F196" s="5"/>
    </row>
    <row r="197" ht="13.5" customHeight="1" spans="1:6">
      <c r="A197" s="21"/>
      <c r="E197" s="5"/>
      <c r="F197" s="5"/>
    </row>
    <row r="198" ht="13.5" customHeight="1" spans="1:6">
      <c r="A198" s="21"/>
      <c r="E198" s="5"/>
      <c r="F198" s="5"/>
    </row>
    <row r="199" ht="13.5" customHeight="1" spans="1:6">
      <c r="A199" s="21"/>
      <c r="E199" s="5"/>
      <c r="F199" s="5"/>
    </row>
    <row r="200" ht="13.5" customHeight="1" spans="1:6">
      <c r="A200" s="21"/>
      <c r="E200" s="5"/>
      <c r="F200" s="5"/>
    </row>
    <row r="201" ht="13.5" customHeight="1" spans="1:6">
      <c r="A201" s="21"/>
      <c r="E201" s="5"/>
      <c r="F201" s="5"/>
    </row>
    <row r="202" ht="13.5" customHeight="1" spans="1:6">
      <c r="A202" s="21"/>
      <c r="E202" s="5"/>
      <c r="F202" s="5"/>
    </row>
    <row r="203" ht="13.5" customHeight="1" spans="1:6">
      <c r="A203" s="21"/>
      <c r="E203" s="5"/>
      <c r="F203" s="5"/>
    </row>
    <row r="204" ht="13.5" customHeight="1" spans="1:6">
      <c r="A204" s="21"/>
      <c r="E204" s="5"/>
      <c r="F204" s="5"/>
    </row>
    <row r="205" ht="13.5" customHeight="1" spans="1:6">
      <c r="A205" s="21"/>
      <c r="E205" s="5"/>
      <c r="F205" s="5"/>
    </row>
    <row r="206" ht="13.5" customHeight="1" spans="1:6">
      <c r="A206" s="21"/>
      <c r="E206" s="5"/>
      <c r="F206" s="5"/>
    </row>
    <row r="207" ht="13.5" customHeight="1" spans="1:6">
      <c r="A207" s="21"/>
      <c r="E207" s="5"/>
      <c r="F207" s="5"/>
    </row>
    <row r="208" ht="13.5" customHeight="1" spans="1:6">
      <c r="A208" s="21"/>
      <c r="E208" s="5"/>
      <c r="F208" s="5"/>
    </row>
    <row r="209" ht="13.5" customHeight="1" spans="1:6">
      <c r="A209" s="21"/>
      <c r="E209" s="5"/>
      <c r="F209" s="5"/>
    </row>
    <row r="210" ht="13.5" customHeight="1" spans="1:6">
      <c r="A210" s="21"/>
      <c r="E210" s="5"/>
      <c r="F210" s="5"/>
    </row>
    <row r="211" ht="13.5" customHeight="1" spans="1:6">
      <c r="A211" s="21"/>
      <c r="E211" s="5"/>
      <c r="F211" s="5"/>
    </row>
    <row r="212" ht="13.5" customHeight="1" spans="1:6">
      <c r="A212" s="21"/>
      <c r="E212" s="5"/>
      <c r="F212" s="5"/>
    </row>
    <row r="213" ht="13.5" customHeight="1" spans="1:6">
      <c r="A213" s="21"/>
      <c r="E213" s="5"/>
      <c r="F213" s="5"/>
    </row>
    <row r="214" ht="13.5" customHeight="1" spans="1:6">
      <c r="A214" s="21"/>
      <c r="E214" s="5"/>
      <c r="F214" s="5"/>
    </row>
    <row r="215" ht="13.5" customHeight="1" spans="1:6">
      <c r="A215" s="21"/>
      <c r="E215" s="5"/>
      <c r="F215" s="5"/>
    </row>
    <row r="216" ht="13.5" customHeight="1" spans="1:6">
      <c r="A216" s="21"/>
      <c r="E216" s="5"/>
      <c r="F216" s="5"/>
    </row>
    <row r="217" ht="13.5" customHeight="1" spans="1:6">
      <c r="A217" s="21"/>
      <c r="E217" s="5"/>
      <c r="F217" s="5"/>
    </row>
    <row r="218" ht="13.5" customHeight="1" spans="1:6">
      <c r="A218" s="21"/>
      <c r="E218" s="5"/>
      <c r="F218" s="5"/>
    </row>
    <row r="219" ht="13.5" customHeight="1" spans="1:6">
      <c r="A219" s="21"/>
      <c r="E219" s="5"/>
      <c r="F219" s="5"/>
    </row>
    <row r="220" ht="13.5" customHeight="1" spans="1:6">
      <c r="A220" s="21"/>
      <c r="E220" s="5"/>
      <c r="F220" s="5"/>
    </row>
    <row r="221" ht="13.5" customHeight="1" spans="1:6">
      <c r="A221" s="21"/>
      <c r="E221" s="5"/>
      <c r="F221" s="5"/>
    </row>
    <row r="222" ht="13.5" customHeight="1" spans="1:6">
      <c r="A222" s="21"/>
      <c r="E222" s="5"/>
      <c r="F222" s="5"/>
    </row>
    <row r="223" ht="13.5" customHeight="1" spans="1:6">
      <c r="A223" s="21"/>
      <c r="E223" s="5"/>
      <c r="F223" s="5"/>
    </row>
    <row r="224" ht="13.5" customHeight="1" spans="1:6">
      <c r="A224" s="21"/>
      <c r="E224" s="5"/>
      <c r="F224" s="5"/>
    </row>
    <row r="225" ht="13.5" customHeight="1" spans="1:6">
      <c r="A225" s="21"/>
      <c r="E225" s="5"/>
      <c r="F225" s="5"/>
    </row>
    <row r="226" ht="13.5" customHeight="1" spans="1:6">
      <c r="A226" s="21"/>
      <c r="E226" s="5"/>
      <c r="F226" s="5"/>
    </row>
    <row r="227" ht="13.5" customHeight="1" spans="1:6">
      <c r="A227" s="21"/>
      <c r="E227" s="5"/>
      <c r="F227" s="5"/>
    </row>
    <row r="228" ht="13.5" customHeight="1" spans="1:6">
      <c r="A228" s="21"/>
      <c r="E228" s="5"/>
      <c r="F228" s="5"/>
    </row>
    <row r="229" ht="13.5" customHeight="1" spans="1:6">
      <c r="A229" s="21"/>
      <c r="E229" s="5"/>
      <c r="F229" s="5"/>
    </row>
    <row r="230" ht="13.5" customHeight="1" spans="1:6">
      <c r="A230" s="21"/>
      <c r="E230" s="5"/>
      <c r="F230" s="5"/>
    </row>
    <row r="231" ht="13.5" customHeight="1" spans="1:6">
      <c r="A231" s="21"/>
      <c r="E231" s="5"/>
      <c r="F231" s="5"/>
    </row>
    <row r="232" ht="13.5" customHeight="1" spans="1:6">
      <c r="A232" s="21"/>
      <c r="E232" s="5"/>
      <c r="F232" s="5"/>
    </row>
    <row r="233" ht="13.5" customHeight="1" spans="1:6">
      <c r="A233" s="21"/>
      <c r="E233" s="5"/>
      <c r="F233" s="5"/>
    </row>
    <row r="234" ht="13.5" customHeight="1" spans="1:6">
      <c r="A234" s="21"/>
      <c r="E234" s="5"/>
      <c r="F234" s="5"/>
    </row>
    <row r="235" ht="13.5" customHeight="1" spans="1:6">
      <c r="A235" s="21"/>
      <c r="E235" s="5"/>
      <c r="F235" s="5"/>
    </row>
    <row r="236" ht="13.5" customHeight="1" spans="1:6">
      <c r="A236" s="21"/>
      <c r="E236" s="5"/>
      <c r="F236" s="5"/>
    </row>
    <row r="237" ht="13.5" customHeight="1" spans="1:6">
      <c r="A237" s="21"/>
      <c r="E237" s="5"/>
      <c r="F237" s="5"/>
    </row>
    <row r="238" ht="13.5" customHeight="1" spans="1:6">
      <c r="A238" s="21"/>
      <c r="E238" s="5"/>
      <c r="F238" s="5"/>
    </row>
    <row r="239" ht="13.5" customHeight="1" spans="1:6">
      <c r="A239" s="21"/>
      <c r="E239" s="5"/>
      <c r="F239" s="5"/>
    </row>
    <row r="240" ht="13.5" customHeight="1" spans="1:6">
      <c r="A240" s="21"/>
      <c r="E240" s="5"/>
      <c r="F240" s="5"/>
    </row>
    <row r="241" ht="13.5" customHeight="1" spans="1:6">
      <c r="A241" s="21"/>
      <c r="E241" s="5"/>
      <c r="F241" s="5"/>
    </row>
    <row r="242" ht="13.5" customHeight="1" spans="1:6">
      <c r="A242" s="21"/>
      <c r="E242" s="5"/>
      <c r="F242" s="5"/>
    </row>
    <row r="243" ht="13.5" customHeight="1" spans="1:6">
      <c r="A243" s="21"/>
      <c r="E243" s="5"/>
      <c r="F243" s="5"/>
    </row>
    <row r="244" ht="13.5" customHeight="1" spans="1:6">
      <c r="A244" s="21"/>
      <c r="E244" s="5"/>
      <c r="F244" s="5"/>
    </row>
    <row r="245" ht="13.5" customHeight="1" spans="1:6">
      <c r="A245" s="21"/>
      <c r="E245" s="5"/>
      <c r="F245" s="5"/>
    </row>
    <row r="246" ht="13.5" customHeight="1" spans="1:6">
      <c r="A246" s="21"/>
      <c r="E246" s="5"/>
      <c r="F246" s="5"/>
    </row>
    <row r="247" ht="13.5" customHeight="1" spans="1:6">
      <c r="A247" s="21"/>
      <c r="E247" s="5"/>
      <c r="F247" s="5"/>
    </row>
    <row r="248" ht="13.5" customHeight="1" spans="1:6">
      <c r="A248" s="21"/>
      <c r="E248" s="5"/>
      <c r="F248" s="5"/>
    </row>
    <row r="249" ht="13.5" customHeight="1" spans="1:6">
      <c r="A249" s="21"/>
      <c r="E249" s="5"/>
      <c r="F249" s="5"/>
    </row>
    <row r="250" ht="13.5" customHeight="1" spans="1:6">
      <c r="A250" s="21"/>
      <c r="E250" s="5"/>
      <c r="F250" s="5"/>
    </row>
    <row r="251" ht="13.5" customHeight="1" spans="1:6">
      <c r="A251" s="21"/>
      <c r="E251" s="5"/>
      <c r="F251" s="5"/>
    </row>
    <row r="252" ht="13.5" customHeight="1" spans="1:6">
      <c r="A252" s="21"/>
      <c r="E252" s="5"/>
      <c r="F252" s="5"/>
    </row>
    <row r="253" ht="13.5" customHeight="1" spans="1:6">
      <c r="A253" s="21"/>
      <c r="E253" s="5"/>
      <c r="F253" s="5"/>
    </row>
    <row r="254" ht="13.5" customHeight="1" spans="1:6">
      <c r="A254" s="21"/>
      <c r="E254" s="5"/>
      <c r="F254" s="5"/>
    </row>
    <row r="255" ht="13.5" customHeight="1" spans="1:6">
      <c r="A255" s="21"/>
      <c r="E255" s="5"/>
      <c r="F255" s="5"/>
    </row>
    <row r="256" ht="13.5" customHeight="1" spans="1:6">
      <c r="A256" s="21"/>
      <c r="E256" s="5"/>
      <c r="F256" s="5"/>
    </row>
    <row r="257" ht="13.5" customHeight="1" spans="1:6">
      <c r="A257" s="21"/>
      <c r="E257" s="5"/>
      <c r="F257" s="5"/>
    </row>
    <row r="258" ht="13.5" customHeight="1" spans="1:6">
      <c r="A258" s="21"/>
      <c r="E258" s="5"/>
      <c r="F258" s="5"/>
    </row>
    <row r="259" ht="13.5" customHeight="1" spans="1:6">
      <c r="A259" s="21"/>
      <c r="E259" s="5"/>
      <c r="F259" s="5"/>
    </row>
    <row r="260" ht="13.5" customHeight="1" spans="1:6">
      <c r="A260" s="21"/>
      <c r="E260" s="5"/>
      <c r="F260" s="5"/>
    </row>
    <row r="261" ht="13.5" customHeight="1" spans="1:6">
      <c r="A261" s="21"/>
      <c r="E261" s="5"/>
      <c r="F261" s="5"/>
    </row>
    <row r="262" ht="13.5" customHeight="1" spans="1:6">
      <c r="A262" s="21"/>
      <c r="E262" s="5"/>
      <c r="F262" s="5"/>
    </row>
    <row r="263" ht="13.5" customHeight="1" spans="1:6">
      <c r="A263" s="21"/>
      <c r="E263" s="5"/>
      <c r="F263" s="5"/>
    </row>
    <row r="264" ht="13.5" customHeight="1" spans="1:6">
      <c r="A264" s="21"/>
      <c r="E264" s="5"/>
      <c r="F264" s="5"/>
    </row>
    <row r="265" ht="13.5" customHeight="1" spans="1:6">
      <c r="A265" s="21"/>
      <c r="E265" s="5"/>
      <c r="F265" s="5"/>
    </row>
    <row r="266" ht="13.5" customHeight="1" spans="1:6">
      <c r="A266" s="21"/>
      <c r="E266" s="5"/>
      <c r="F266" s="5"/>
    </row>
    <row r="267" ht="13.5" customHeight="1" spans="1:6">
      <c r="A267" s="21"/>
      <c r="E267" s="5"/>
      <c r="F267" s="5"/>
    </row>
    <row r="268" ht="13.5" customHeight="1" spans="1:6">
      <c r="A268" s="21"/>
      <c r="E268" s="5"/>
      <c r="F268" s="5"/>
    </row>
    <row r="269" ht="13.5" customHeight="1" spans="1:6">
      <c r="A269" s="21"/>
      <c r="E269" s="5"/>
      <c r="F269" s="5"/>
    </row>
    <row r="270" ht="13.5" customHeight="1" spans="1:6">
      <c r="A270" s="21"/>
      <c r="E270" s="5"/>
      <c r="F270" s="5"/>
    </row>
    <row r="271" ht="13.5" customHeight="1" spans="1:6">
      <c r="A271" s="21"/>
      <c r="E271" s="5"/>
      <c r="F271" s="5"/>
    </row>
    <row r="272" ht="13.5" customHeight="1" spans="1:6">
      <c r="A272" s="21"/>
      <c r="E272" s="5"/>
      <c r="F272" s="5"/>
    </row>
    <row r="273" ht="13.5" customHeight="1" spans="1:6">
      <c r="A273" s="21"/>
      <c r="E273" s="5"/>
      <c r="F273" s="5"/>
    </row>
    <row r="274" ht="13.5" customHeight="1" spans="1:6">
      <c r="A274" s="21"/>
      <c r="E274" s="5"/>
      <c r="F274" s="5"/>
    </row>
    <row r="275" ht="13.5" customHeight="1" spans="1:6">
      <c r="A275" s="21"/>
      <c r="E275" s="5"/>
      <c r="F275" s="5"/>
    </row>
    <row r="276" ht="13.5" customHeight="1" spans="1:6">
      <c r="A276" s="21"/>
      <c r="E276" s="5"/>
      <c r="F276" s="5"/>
    </row>
    <row r="277" ht="13.5" customHeight="1" spans="1:6">
      <c r="A277" s="21"/>
      <c r="E277" s="5"/>
      <c r="F277" s="5"/>
    </row>
    <row r="278" ht="13.5" customHeight="1" spans="1:6">
      <c r="A278" s="21"/>
      <c r="E278" s="5"/>
      <c r="F278" s="5"/>
    </row>
    <row r="279" ht="13.5" customHeight="1" spans="1:6">
      <c r="A279" s="21"/>
      <c r="E279" s="5"/>
      <c r="F279" s="5"/>
    </row>
    <row r="280" ht="13.5" customHeight="1" spans="1:6">
      <c r="A280" s="21"/>
      <c r="E280" s="5"/>
      <c r="F280" s="5"/>
    </row>
    <row r="281" ht="13.5" customHeight="1" spans="1:6">
      <c r="A281" s="21"/>
      <c r="E281" s="5"/>
      <c r="F281" s="5"/>
    </row>
    <row r="282" ht="13.5" customHeight="1" spans="1:6">
      <c r="A282" s="21"/>
      <c r="E282" s="5"/>
      <c r="F282" s="5"/>
    </row>
    <row r="283" ht="13.5" customHeight="1" spans="1:6">
      <c r="A283" s="21"/>
      <c r="E283" s="5"/>
      <c r="F283" s="5"/>
    </row>
    <row r="284" ht="13.5" customHeight="1" spans="1:6">
      <c r="A284" s="21"/>
      <c r="E284" s="5"/>
      <c r="F284" s="5"/>
    </row>
    <row r="285" ht="13.5" customHeight="1" spans="1:6">
      <c r="A285" s="21"/>
      <c r="E285" s="5"/>
      <c r="F285" s="5"/>
    </row>
    <row r="286" ht="13.5" customHeight="1" spans="1:6">
      <c r="A286" s="21"/>
      <c r="E286" s="5"/>
      <c r="F286" s="5"/>
    </row>
    <row r="287" ht="13.5" customHeight="1" spans="1:6">
      <c r="A287" s="21"/>
      <c r="E287" s="5"/>
      <c r="F287" s="5"/>
    </row>
    <row r="288" ht="13.5" customHeight="1" spans="1:6">
      <c r="A288" s="21"/>
      <c r="E288" s="5"/>
      <c r="F288" s="5"/>
    </row>
    <row r="289" ht="13.5" customHeight="1" spans="1:6">
      <c r="A289" s="21"/>
      <c r="E289" s="5"/>
      <c r="F289" s="5"/>
    </row>
    <row r="290" ht="13.5" customHeight="1" spans="1:6">
      <c r="A290" s="21"/>
      <c r="E290" s="5"/>
      <c r="F290" s="5"/>
    </row>
    <row r="291" ht="13.5" customHeight="1" spans="1:6">
      <c r="A291" s="21"/>
      <c r="E291" s="5"/>
      <c r="F291" s="5"/>
    </row>
    <row r="292" ht="13.5" customHeight="1" spans="1:6">
      <c r="A292" s="21"/>
      <c r="E292" s="5"/>
      <c r="F292" s="5"/>
    </row>
    <row r="293" ht="13.5" customHeight="1" spans="1:6">
      <c r="A293" s="21"/>
      <c r="E293" s="5"/>
      <c r="F293" s="5"/>
    </row>
    <row r="294" ht="13.5" customHeight="1" spans="1:6">
      <c r="A294" s="21"/>
      <c r="E294" s="5"/>
      <c r="F294" s="5"/>
    </row>
    <row r="295" ht="13.5" customHeight="1" spans="1:6">
      <c r="A295" s="21"/>
      <c r="E295" s="5"/>
      <c r="F295" s="5"/>
    </row>
    <row r="296" ht="13.5" customHeight="1" spans="1:6">
      <c r="A296" s="21"/>
      <c r="E296" s="5"/>
      <c r="F296" s="5"/>
    </row>
    <row r="297" ht="13.5" customHeight="1" spans="1:6">
      <c r="A297" s="21"/>
      <c r="E297" s="5"/>
      <c r="F297" s="5"/>
    </row>
    <row r="298" ht="13.5" customHeight="1" spans="1:6">
      <c r="A298" s="21"/>
      <c r="E298" s="5"/>
      <c r="F298" s="5"/>
    </row>
    <row r="299" ht="13.5" customHeight="1" spans="1:6">
      <c r="A299" s="21"/>
      <c r="E299" s="5"/>
      <c r="F299" s="5"/>
    </row>
    <row r="300" ht="13.5" customHeight="1" spans="1:6">
      <c r="A300" s="21"/>
      <c r="E300" s="5"/>
      <c r="F300" s="5"/>
    </row>
    <row r="301" ht="13.5" customHeight="1" spans="1:6">
      <c r="A301" s="21"/>
      <c r="E301" s="5"/>
      <c r="F301" s="5"/>
    </row>
    <row r="302" ht="13.5" customHeight="1" spans="1:6">
      <c r="A302" s="21"/>
      <c r="E302" s="5"/>
      <c r="F302" s="5"/>
    </row>
    <row r="303" ht="13.5" customHeight="1" spans="1:6">
      <c r="A303" s="21"/>
      <c r="E303" s="5"/>
      <c r="F303" s="5"/>
    </row>
    <row r="304" ht="13.5" customHeight="1" spans="1:6">
      <c r="A304" s="21"/>
      <c r="E304" s="5"/>
      <c r="F304" s="5"/>
    </row>
    <row r="305" ht="13.5" customHeight="1" spans="1:6">
      <c r="A305" s="21"/>
      <c r="E305" s="5"/>
      <c r="F305" s="5"/>
    </row>
    <row r="306" ht="13.5" customHeight="1" spans="1:6">
      <c r="A306" s="21"/>
      <c r="E306" s="5"/>
      <c r="F306" s="5"/>
    </row>
    <row r="307" ht="13.5" customHeight="1" spans="1:6">
      <c r="A307" s="21"/>
      <c r="E307" s="5"/>
      <c r="F307" s="5"/>
    </row>
    <row r="308" ht="13.5" customHeight="1" spans="1:6">
      <c r="A308" s="21"/>
      <c r="E308" s="5"/>
      <c r="F308" s="5"/>
    </row>
    <row r="309" ht="13.5" customHeight="1" spans="1:6">
      <c r="A309" s="21"/>
      <c r="E309" s="5"/>
      <c r="F309" s="5"/>
    </row>
    <row r="310" ht="13.5" customHeight="1" spans="1:6">
      <c r="A310" s="21"/>
      <c r="E310" s="5"/>
      <c r="F310" s="5"/>
    </row>
    <row r="311" ht="13.5" customHeight="1" spans="1:6">
      <c r="A311" s="21"/>
      <c r="E311" s="5"/>
      <c r="F311" s="5"/>
    </row>
    <row r="312" ht="13.5" customHeight="1" spans="1:6">
      <c r="A312" s="21"/>
      <c r="E312" s="5"/>
      <c r="F312" s="5"/>
    </row>
    <row r="313" ht="13.5" customHeight="1" spans="1:6">
      <c r="A313" s="21"/>
      <c r="E313" s="5"/>
      <c r="F313" s="5"/>
    </row>
    <row r="314" ht="13.5" customHeight="1" spans="1:6">
      <c r="A314" s="21"/>
      <c r="E314" s="5"/>
      <c r="F314" s="5"/>
    </row>
    <row r="315" ht="13.5" customHeight="1" spans="1:6">
      <c r="A315" s="21"/>
      <c r="E315" s="5"/>
      <c r="F315" s="5"/>
    </row>
    <row r="316" ht="13.5" customHeight="1" spans="1:6">
      <c r="A316" s="21"/>
      <c r="E316" s="5"/>
      <c r="F316" s="5"/>
    </row>
    <row r="317" ht="13.5" customHeight="1" spans="1:6">
      <c r="A317" s="21"/>
      <c r="E317" s="5"/>
      <c r="F317" s="5"/>
    </row>
    <row r="318" ht="13.5" customHeight="1" spans="1:6">
      <c r="A318" s="21"/>
      <c r="E318" s="5"/>
      <c r="F318" s="5"/>
    </row>
    <row r="319" ht="13.5" customHeight="1" spans="1:6">
      <c r="A319" s="21"/>
      <c r="E319" s="5"/>
      <c r="F319" s="5"/>
    </row>
    <row r="320" ht="13.5" customHeight="1" spans="1:6">
      <c r="A320" s="21"/>
      <c r="E320" s="5"/>
      <c r="F320" s="5"/>
    </row>
    <row r="321" ht="13.5" customHeight="1" spans="1:6">
      <c r="A321" s="21"/>
      <c r="E321" s="5"/>
      <c r="F321" s="5"/>
    </row>
    <row r="322" ht="13.5" customHeight="1" spans="1:6">
      <c r="A322" s="21"/>
      <c r="E322" s="5"/>
      <c r="F322" s="5"/>
    </row>
    <row r="323" ht="13.5" customHeight="1" spans="1:6">
      <c r="A323" s="21"/>
      <c r="E323" s="5"/>
      <c r="F323" s="5"/>
    </row>
    <row r="324" ht="13.5" customHeight="1" spans="1:6">
      <c r="A324" s="21"/>
      <c r="E324" s="5"/>
      <c r="F324" s="5"/>
    </row>
    <row r="325" ht="13.5" customHeight="1" spans="1:6">
      <c r="A325" s="21"/>
      <c r="E325" s="5"/>
      <c r="F325" s="5"/>
    </row>
    <row r="326" ht="13.5" customHeight="1" spans="1:6">
      <c r="A326" s="21"/>
      <c r="E326" s="5"/>
      <c r="F326" s="5"/>
    </row>
    <row r="327" ht="13.5" customHeight="1" spans="1:6">
      <c r="A327" s="21"/>
      <c r="E327" s="5"/>
      <c r="F327" s="5"/>
    </row>
    <row r="328" ht="13.5" customHeight="1" spans="1:6">
      <c r="A328" s="21"/>
      <c r="E328" s="5"/>
      <c r="F328" s="5"/>
    </row>
    <row r="329" ht="13.5" customHeight="1" spans="1:6">
      <c r="A329" s="21"/>
      <c r="E329" s="5"/>
      <c r="F329" s="5"/>
    </row>
    <row r="330" ht="13.5" customHeight="1" spans="1:6">
      <c r="A330" s="21"/>
      <c r="E330" s="5"/>
      <c r="F330" s="5"/>
    </row>
    <row r="331" ht="13.5" customHeight="1" spans="1:6">
      <c r="A331" s="21"/>
      <c r="E331" s="5"/>
      <c r="F331" s="5"/>
    </row>
    <row r="332" ht="13.5" customHeight="1" spans="1:6">
      <c r="A332" s="21"/>
      <c r="E332" s="5"/>
      <c r="F332" s="5"/>
    </row>
    <row r="333" ht="13.5" customHeight="1" spans="1:6">
      <c r="A333" s="21"/>
      <c r="E333" s="5"/>
      <c r="F333" s="5"/>
    </row>
    <row r="334" ht="13.5" customHeight="1" spans="1:6">
      <c r="A334" s="21"/>
      <c r="E334" s="5"/>
      <c r="F334" s="5"/>
    </row>
    <row r="335" ht="13.5" customHeight="1" spans="1:6">
      <c r="A335" s="21"/>
      <c r="E335" s="5"/>
      <c r="F335" s="5"/>
    </row>
    <row r="336" ht="13.5" customHeight="1" spans="1:6">
      <c r="A336" s="21"/>
      <c r="E336" s="5"/>
      <c r="F336" s="5"/>
    </row>
    <row r="337" ht="13.5" customHeight="1" spans="1:6">
      <c r="A337" s="21"/>
      <c r="E337" s="5"/>
      <c r="F337" s="5"/>
    </row>
    <row r="338" ht="13.5" customHeight="1" spans="1:6">
      <c r="A338" s="21"/>
      <c r="E338" s="5"/>
      <c r="F338" s="5"/>
    </row>
    <row r="339" ht="13.5" customHeight="1" spans="1:6">
      <c r="A339" s="21"/>
      <c r="E339" s="5"/>
      <c r="F339" s="5"/>
    </row>
    <row r="340" ht="13.5" customHeight="1" spans="1:6">
      <c r="A340" s="21"/>
      <c r="E340" s="5"/>
      <c r="F340" s="5"/>
    </row>
    <row r="341" ht="13.5" customHeight="1" spans="1:6">
      <c r="A341" s="21"/>
      <c r="E341" s="5"/>
      <c r="F341" s="5"/>
    </row>
    <row r="342" ht="13.5" customHeight="1" spans="1:6">
      <c r="A342" s="21"/>
      <c r="E342" s="5"/>
      <c r="F342" s="5"/>
    </row>
    <row r="343" ht="13.5" customHeight="1" spans="1:6">
      <c r="A343" s="21"/>
      <c r="E343" s="5"/>
      <c r="F343" s="5"/>
    </row>
    <row r="344" ht="13.5" customHeight="1" spans="1:6">
      <c r="A344" s="21"/>
      <c r="E344" s="5"/>
      <c r="F344" s="5"/>
    </row>
    <row r="345" ht="13.5" customHeight="1" spans="1:6">
      <c r="A345" s="21"/>
      <c r="E345" s="5"/>
      <c r="F345" s="5"/>
    </row>
    <row r="346" ht="13.5" customHeight="1" spans="1:6">
      <c r="A346" s="21"/>
      <c r="E346" s="5"/>
      <c r="F346" s="5"/>
    </row>
    <row r="347" ht="13.5" customHeight="1" spans="1:6">
      <c r="A347" s="21"/>
      <c r="E347" s="5"/>
      <c r="F347" s="5"/>
    </row>
    <row r="348" ht="13.5" customHeight="1" spans="1:6">
      <c r="A348" s="21"/>
      <c r="E348" s="5"/>
      <c r="F348" s="5"/>
    </row>
    <row r="349" ht="13.5" customHeight="1" spans="1:6">
      <c r="A349" s="21"/>
      <c r="E349" s="5"/>
      <c r="F349" s="5"/>
    </row>
    <row r="350" ht="13.5" customHeight="1" spans="1:6">
      <c r="A350" s="21"/>
      <c r="E350" s="5"/>
      <c r="F350" s="5"/>
    </row>
    <row r="351" ht="13.5" customHeight="1" spans="1:6">
      <c r="A351" s="21"/>
      <c r="E351" s="5"/>
      <c r="F351" s="5"/>
    </row>
    <row r="352" ht="13.5" customHeight="1" spans="1:6">
      <c r="A352" s="21"/>
      <c r="E352" s="5"/>
      <c r="F352" s="5"/>
    </row>
    <row r="353" ht="13.5" customHeight="1" spans="1:6">
      <c r="A353" s="21"/>
      <c r="E353" s="5"/>
      <c r="F353" s="5"/>
    </row>
    <row r="354" ht="13.5" customHeight="1" spans="1:6">
      <c r="A354" s="21"/>
      <c r="E354" s="5"/>
      <c r="F354" s="5"/>
    </row>
    <row r="355" ht="13.5" customHeight="1" spans="1:6">
      <c r="A355" s="21"/>
      <c r="E355" s="5"/>
      <c r="F355" s="5"/>
    </row>
    <row r="356" ht="13.5" customHeight="1" spans="1:6">
      <c r="A356" s="21"/>
      <c r="E356" s="5"/>
      <c r="F356" s="5"/>
    </row>
    <row r="357" ht="13.5" customHeight="1" spans="1:6">
      <c r="A357" s="21"/>
      <c r="E357" s="5"/>
      <c r="F357" s="5"/>
    </row>
    <row r="358" ht="13.5" customHeight="1" spans="1:6">
      <c r="A358" s="21"/>
      <c r="E358" s="5"/>
      <c r="F358" s="5"/>
    </row>
    <row r="359" ht="13.5" customHeight="1" spans="1:6">
      <c r="A359" s="21"/>
      <c r="E359" s="5"/>
      <c r="F359" s="5"/>
    </row>
    <row r="360" ht="13.5" customHeight="1" spans="1:6">
      <c r="A360" s="21"/>
      <c r="E360" s="5"/>
      <c r="F360" s="5"/>
    </row>
    <row r="361" ht="13.5" customHeight="1" spans="1:6">
      <c r="A361" s="21"/>
      <c r="E361" s="5"/>
      <c r="F361" s="5"/>
    </row>
    <row r="362" ht="13.5" customHeight="1" spans="1:6">
      <c r="A362" s="21"/>
      <c r="E362" s="5"/>
      <c r="F362" s="5"/>
    </row>
    <row r="363" ht="13.5" customHeight="1" spans="1:6">
      <c r="A363" s="21"/>
      <c r="E363" s="5"/>
      <c r="F363" s="5"/>
    </row>
    <row r="364" ht="13.5" customHeight="1" spans="1:6">
      <c r="A364" s="21"/>
      <c r="E364" s="5"/>
      <c r="F364" s="5"/>
    </row>
    <row r="365" ht="13.5" customHeight="1" spans="1:6">
      <c r="A365" s="21"/>
      <c r="E365" s="5"/>
      <c r="F365" s="5"/>
    </row>
    <row r="366" ht="13.5" customHeight="1" spans="1:6">
      <c r="A366" s="21"/>
      <c r="E366" s="5"/>
      <c r="F366" s="5"/>
    </row>
    <row r="367" ht="13.5" customHeight="1" spans="1:6">
      <c r="A367" s="21"/>
      <c r="E367" s="5"/>
      <c r="F367" s="5"/>
    </row>
    <row r="368" ht="13.5" customHeight="1" spans="1:6">
      <c r="A368" s="21"/>
      <c r="E368" s="5"/>
      <c r="F368" s="5"/>
    </row>
    <row r="369" ht="13.5" customHeight="1" spans="1:6">
      <c r="A369" s="21"/>
      <c r="E369" s="5"/>
      <c r="F369" s="5"/>
    </row>
    <row r="370" ht="13.5" customHeight="1" spans="1:6">
      <c r="A370" s="21"/>
      <c r="E370" s="5"/>
      <c r="F370" s="5"/>
    </row>
    <row r="371" ht="13.5" customHeight="1" spans="1:6">
      <c r="A371" s="21"/>
      <c r="E371" s="5"/>
      <c r="F371" s="5"/>
    </row>
    <row r="372" ht="13.5" customHeight="1" spans="1:6">
      <c r="A372" s="21"/>
      <c r="E372" s="5"/>
      <c r="F372" s="5"/>
    </row>
    <row r="373" ht="13.5" customHeight="1" spans="1:6">
      <c r="A373" s="21"/>
      <c r="E373" s="5"/>
      <c r="F373" s="5"/>
    </row>
    <row r="374" ht="13.5" customHeight="1" spans="1:6">
      <c r="A374" s="21"/>
      <c r="E374" s="5"/>
      <c r="F374" s="5"/>
    </row>
    <row r="375" ht="13.5" customHeight="1" spans="1:6">
      <c r="A375" s="21"/>
      <c r="E375" s="5"/>
      <c r="F375" s="5"/>
    </row>
    <row r="376" ht="13.5" customHeight="1" spans="1:6">
      <c r="A376" s="21"/>
      <c r="E376" s="5"/>
      <c r="F376" s="5"/>
    </row>
    <row r="377" ht="13.5" customHeight="1" spans="1:6">
      <c r="A377" s="21"/>
      <c r="E377" s="5"/>
      <c r="F377" s="5"/>
    </row>
    <row r="378" ht="13.5" customHeight="1" spans="1:6">
      <c r="A378" s="21"/>
      <c r="E378" s="5"/>
      <c r="F378" s="5"/>
    </row>
    <row r="379" ht="13.5" customHeight="1" spans="1:6">
      <c r="A379" s="21"/>
      <c r="E379" s="5"/>
      <c r="F379" s="5"/>
    </row>
    <row r="380" ht="13.5" customHeight="1" spans="1:6">
      <c r="A380" s="21"/>
      <c r="E380" s="5"/>
      <c r="F380" s="5"/>
    </row>
    <row r="381" ht="13.5" customHeight="1" spans="1:6">
      <c r="A381" s="21"/>
      <c r="E381" s="5"/>
      <c r="F381" s="5"/>
    </row>
    <row r="382" ht="13.5" customHeight="1" spans="1:6">
      <c r="A382" s="21"/>
      <c r="E382" s="5"/>
      <c r="F382" s="5"/>
    </row>
    <row r="383" ht="13.5" customHeight="1" spans="1:6">
      <c r="A383" s="21"/>
      <c r="E383" s="5"/>
      <c r="F383" s="5"/>
    </row>
    <row r="384" ht="13.5" customHeight="1" spans="1:6">
      <c r="A384" s="21"/>
      <c r="E384" s="5"/>
      <c r="F384" s="5"/>
    </row>
    <row r="385" ht="13.5" customHeight="1" spans="1:6">
      <c r="A385" s="21"/>
      <c r="E385" s="5"/>
      <c r="F385" s="5"/>
    </row>
    <row r="386" ht="13.5" customHeight="1" spans="1:6">
      <c r="A386" s="21"/>
      <c r="E386" s="5"/>
      <c r="F386" s="5"/>
    </row>
    <row r="387" ht="13.5" customHeight="1" spans="1:6">
      <c r="A387" s="21"/>
      <c r="E387" s="5"/>
      <c r="F387" s="5"/>
    </row>
    <row r="388" ht="13.5" customHeight="1" spans="1:6">
      <c r="A388" s="21"/>
      <c r="E388" s="5"/>
      <c r="F388" s="5"/>
    </row>
    <row r="389" ht="13.5" customHeight="1" spans="1:6">
      <c r="A389" s="21"/>
      <c r="E389" s="5"/>
      <c r="F389" s="5"/>
    </row>
    <row r="390" ht="13.5" customHeight="1" spans="1:6">
      <c r="A390" s="21"/>
      <c r="E390" s="5"/>
      <c r="F390" s="5"/>
    </row>
    <row r="391" ht="13.5" customHeight="1" spans="1:6">
      <c r="A391" s="21"/>
      <c r="E391" s="5"/>
      <c r="F391" s="5"/>
    </row>
    <row r="392" ht="13.5" customHeight="1" spans="1:6">
      <c r="A392" s="21"/>
      <c r="E392" s="5"/>
      <c r="F392" s="5"/>
    </row>
    <row r="393" ht="13.5" customHeight="1" spans="1:6">
      <c r="A393" s="21"/>
      <c r="E393" s="5"/>
      <c r="F393" s="5"/>
    </row>
    <row r="394" ht="13.5" customHeight="1" spans="1:6">
      <c r="A394" s="21"/>
      <c r="E394" s="5"/>
      <c r="F394" s="5"/>
    </row>
    <row r="395" ht="13.5" customHeight="1" spans="1:6">
      <c r="A395" s="21"/>
      <c r="E395" s="5"/>
      <c r="F395" s="5"/>
    </row>
    <row r="396" ht="13.5" customHeight="1" spans="1:6">
      <c r="A396" s="21"/>
      <c r="E396" s="5"/>
      <c r="F396" s="5"/>
    </row>
    <row r="397" ht="13.5" customHeight="1" spans="1:6">
      <c r="A397" s="21"/>
      <c r="E397" s="5"/>
      <c r="F397" s="5"/>
    </row>
    <row r="398" ht="13.5" customHeight="1" spans="1:6">
      <c r="A398" s="21"/>
      <c r="E398" s="5"/>
      <c r="F398" s="5"/>
    </row>
    <row r="399" ht="13.5" customHeight="1" spans="1:6">
      <c r="A399" s="21"/>
      <c r="E399" s="5"/>
      <c r="F399" s="5"/>
    </row>
    <row r="400" ht="13.5" customHeight="1" spans="1:6">
      <c r="A400" s="21"/>
      <c r="E400" s="5"/>
      <c r="F400" s="5"/>
    </row>
    <row r="401" ht="13.5" customHeight="1" spans="1:6">
      <c r="A401" s="21"/>
      <c r="E401" s="5"/>
      <c r="F401" s="5"/>
    </row>
    <row r="402" ht="13.5" customHeight="1" spans="1:6">
      <c r="A402" s="21"/>
      <c r="E402" s="5"/>
      <c r="F402" s="5"/>
    </row>
    <row r="403" ht="13.5" customHeight="1" spans="1:6">
      <c r="A403" s="21"/>
      <c r="E403" s="5"/>
      <c r="F403" s="5"/>
    </row>
    <row r="404" ht="13.5" customHeight="1" spans="1:6">
      <c r="A404" s="21"/>
      <c r="E404" s="5"/>
      <c r="F404" s="5"/>
    </row>
    <row r="405" ht="13.5" customHeight="1" spans="1:6">
      <c r="A405" s="21"/>
      <c r="E405" s="5"/>
      <c r="F405" s="5"/>
    </row>
    <row r="406" ht="13.5" customHeight="1" spans="1:6">
      <c r="A406" s="21"/>
      <c r="E406" s="5"/>
      <c r="F406" s="5"/>
    </row>
    <row r="407" ht="13.5" customHeight="1" spans="1:6">
      <c r="A407" s="21"/>
      <c r="E407" s="5"/>
      <c r="F407" s="5"/>
    </row>
    <row r="408" ht="13.5" customHeight="1" spans="1:6">
      <c r="A408" s="21"/>
      <c r="E408" s="5"/>
      <c r="F408" s="5"/>
    </row>
    <row r="409" ht="13.5" customHeight="1" spans="1:6">
      <c r="A409" s="21"/>
      <c r="E409" s="5"/>
      <c r="F409" s="5"/>
    </row>
    <row r="410" ht="13.5" customHeight="1" spans="1:6">
      <c r="A410" s="21"/>
      <c r="E410" s="5"/>
      <c r="F410" s="5"/>
    </row>
    <row r="411" ht="13.5" customHeight="1" spans="1:6">
      <c r="A411" s="21"/>
      <c r="E411" s="5"/>
      <c r="F411" s="5"/>
    </row>
    <row r="412" ht="13.5" customHeight="1" spans="1:6">
      <c r="A412" s="21"/>
      <c r="E412" s="5"/>
      <c r="F412" s="5"/>
    </row>
    <row r="413" ht="13.5" customHeight="1" spans="1:6">
      <c r="A413" s="21"/>
      <c r="E413" s="5"/>
      <c r="F413" s="5"/>
    </row>
    <row r="414" ht="13.5" customHeight="1" spans="1:6">
      <c r="A414" s="21"/>
      <c r="E414" s="5"/>
      <c r="F414" s="5"/>
    </row>
    <row r="415" ht="13.5" customHeight="1" spans="1:6">
      <c r="A415" s="21"/>
      <c r="E415" s="5"/>
      <c r="F415" s="5"/>
    </row>
    <row r="416" ht="13.5" customHeight="1" spans="1:6">
      <c r="A416" s="21"/>
      <c r="E416" s="5"/>
      <c r="F416" s="5"/>
    </row>
    <row r="417" ht="13.5" customHeight="1" spans="1:6">
      <c r="A417" s="21"/>
      <c r="E417" s="5"/>
      <c r="F417" s="5"/>
    </row>
    <row r="418" ht="13.5" customHeight="1" spans="1:6">
      <c r="A418" s="21"/>
      <c r="E418" s="5"/>
      <c r="F418" s="5"/>
    </row>
    <row r="419" ht="13.5" customHeight="1" spans="1:6">
      <c r="A419" s="21"/>
      <c r="E419" s="5"/>
      <c r="F419" s="5"/>
    </row>
    <row r="420" ht="13.5" customHeight="1" spans="1:6">
      <c r="A420" s="21"/>
      <c r="E420" s="5"/>
      <c r="F420" s="5"/>
    </row>
    <row r="421" ht="13.5" customHeight="1" spans="1:6">
      <c r="A421" s="21"/>
      <c r="E421" s="5"/>
      <c r="F421" s="5"/>
    </row>
    <row r="422" ht="13.5" customHeight="1" spans="1:6">
      <c r="A422" s="21"/>
      <c r="E422" s="5"/>
      <c r="F422" s="5"/>
    </row>
    <row r="423" ht="13.5" customHeight="1" spans="1:6">
      <c r="A423" s="21"/>
      <c r="E423" s="5"/>
      <c r="F423" s="5"/>
    </row>
    <row r="424" ht="13.5" customHeight="1" spans="1:6">
      <c r="A424" s="21"/>
      <c r="E424" s="5"/>
      <c r="F424" s="5"/>
    </row>
    <row r="425" ht="13.5" customHeight="1" spans="1:6">
      <c r="A425" s="21"/>
      <c r="E425" s="5"/>
      <c r="F425" s="5"/>
    </row>
    <row r="426" ht="13.5" customHeight="1" spans="1:6">
      <c r="A426" s="21"/>
      <c r="E426" s="5"/>
      <c r="F426" s="5"/>
    </row>
    <row r="427" ht="13.5" customHeight="1" spans="1:6">
      <c r="A427" s="21"/>
      <c r="E427" s="5"/>
      <c r="F427" s="5"/>
    </row>
    <row r="428" ht="13.5" customHeight="1" spans="1:6">
      <c r="A428" s="21"/>
      <c r="E428" s="5"/>
      <c r="F428" s="5"/>
    </row>
    <row r="429" ht="13.5" customHeight="1" spans="1:6">
      <c r="A429" s="21"/>
      <c r="E429" s="5"/>
      <c r="F429" s="5"/>
    </row>
    <row r="430" ht="13.5" customHeight="1" spans="1:6">
      <c r="A430" s="21"/>
      <c r="E430" s="5"/>
      <c r="F430" s="5"/>
    </row>
    <row r="431" ht="13.5" customHeight="1" spans="1:6">
      <c r="A431" s="21"/>
      <c r="E431" s="5"/>
      <c r="F431" s="5"/>
    </row>
    <row r="432" ht="13.5" customHeight="1" spans="1:6">
      <c r="A432" s="21"/>
      <c r="E432" s="5"/>
      <c r="F432" s="5"/>
    </row>
    <row r="433" ht="13.5" customHeight="1" spans="1:6">
      <c r="A433" s="21"/>
      <c r="E433" s="5"/>
      <c r="F433" s="5"/>
    </row>
    <row r="434" ht="13.5" customHeight="1" spans="1:6">
      <c r="A434" s="21"/>
      <c r="E434" s="5"/>
      <c r="F434" s="5"/>
    </row>
    <row r="435" ht="13.5" customHeight="1" spans="1:6">
      <c r="A435" s="21"/>
      <c r="E435" s="5"/>
      <c r="F435" s="5"/>
    </row>
    <row r="436" ht="13.5" customHeight="1" spans="1:6">
      <c r="A436" s="21"/>
      <c r="E436" s="5"/>
      <c r="F436" s="5"/>
    </row>
    <row r="437" ht="13.5" customHeight="1" spans="1:6">
      <c r="A437" s="21"/>
      <c r="E437" s="5"/>
      <c r="F437" s="5"/>
    </row>
    <row r="438" ht="13.5" customHeight="1" spans="1:6">
      <c r="A438" s="21"/>
      <c r="E438" s="5"/>
      <c r="F438" s="5"/>
    </row>
    <row r="439" ht="13.5" customHeight="1" spans="1:6">
      <c r="A439" s="21"/>
      <c r="E439" s="5"/>
      <c r="F439" s="5"/>
    </row>
    <row r="440" ht="13.5" customHeight="1" spans="1:6">
      <c r="A440" s="21"/>
      <c r="E440" s="5"/>
      <c r="F440" s="5"/>
    </row>
    <row r="441" ht="13.5" customHeight="1" spans="1:6">
      <c r="A441" s="21"/>
      <c r="E441" s="5"/>
      <c r="F441" s="5"/>
    </row>
    <row r="442" ht="13.5" customHeight="1" spans="1:6">
      <c r="A442" s="21"/>
      <c r="E442" s="5"/>
      <c r="F442" s="5"/>
    </row>
    <row r="443" ht="13.5" customHeight="1" spans="1:6">
      <c r="A443" s="21"/>
      <c r="E443" s="5"/>
      <c r="F443" s="5"/>
    </row>
    <row r="444" ht="13.5" customHeight="1" spans="1:6">
      <c r="A444" s="21"/>
      <c r="E444" s="5"/>
      <c r="F444" s="5"/>
    </row>
    <row r="445" ht="13.5" customHeight="1" spans="1:6">
      <c r="A445" s="21"/>
      <c r="E445" s="5"/>
      <c r="F445" s="5"/>
    </row>
    <row r="446" ht="13.5" customHeight="1" spans="1:6">
      <c r="A446" s="21"/>
      <c r="E446" s="5"/>
      <c r="F446" s="5"/>
    </row>
    <row r="447" ht="13.5" customHeight="1" spans="1:6">
      <c r="A447" s="21"/>
      <c r="E447" s="5"/>
      <c r="F447" s="5"/>
    </row>
    <row r="448" ht="13.5" customHeight="1" spans="1:6">
      <c r="A448" s="21"/>
      <c r="E448" s="5"/>
      <c r="F448" s="5"/>
    </row>
    <row r="449" ht="13.5" customHeight="1" spans="1:6">
      <c r="A449" s="21"/>
      <c r="E449" s="5"/>
      <c r="F449" s="5"/>
    </row>
    <row r="450" ht="13.5" customHeight="1" spans="1:6">
      <c r="A450" s="21"/>
      <c r="E450" s="5"/>
      <c r="F450" s="5"/>
    </row>
    <row r="451" ht="13.5" customHeight="1" spans="1:6">
      <c r="A451" s="21"/>
      <c r="E451" s="5"/>
      <c r="F451" s="5"/>
    </row>
    <row r="452" ht="13.5" customHeight="1" spans="1:6">
      <c r="A452" s="21"/>
      <c r="E452" s="5"/>
      <c r="F452" s="5"/>
    </row>
    <row r="453" ht="13.5" customHeight="1" spans="1:6">
      <c r="A453" s="21"/>
      <c r="E453" s="5"/>
      <c r="F453" s="5"/>
    </row>
    <row r="454" ht="13.5" customHeight="1" spans="1:6">
      <c r="A454" s="21"/>
      <c r="E454" s="5"/>
      <c r="F454" s="5"/>
    </row>
    <row r="455" ht="13.5" customHeight="1" spans="1:6">
      <c r="A455" s="21"/>
      <c r="E455" s="5"/>
      <c r="F455" s="5"/>
    </row>
    <row r="456" ht="13.5" customHeight="1" spans="1:6">
      <c r="A456" s="21"/>
      <c r="E456" s="5"/>
      <c r="F456" s="5"/>
    </row>
    <row r="457" ht="13.5" customHeight="1" spans="1:6">
      <c r="A457" s="21"/>
      <c r="E457" s="5"/>
      <c r="F457" s="5"/>
    </row>
    <row r="458" ht="13.5" customHeight="1" spans="1:6">
      <c r="A458" s="21"/>
      <c r="E458" s="5"/>
      <c r="F458" s="5"/>
    </row>
    <row r="459" ht="13.5" customHeight="1" spans="1:6">
      <c r="A459" s="21"/>
      <c r="E459" s="5"/>
      <c r="F459" s="5"/>
    </row>
    <row r="460" ht="13.5" customHeight="1" spans="1:6">
      <c r="A460" s="21"/>
      <c r="E460" s="5"/>
      <c r="F460" s="5"/>
    </row>
    <row r="461" ht="13.5" customHeight="1" spans="1:6">
      <c r="A461" s="21"/>
      <c r="E461" s="5"/>
      <c r="F461" s="5"/>
    </row>
    <row r="462" ht="13.5" customHeight="1" spans="1:6">
      <c r="A462" s="21"/>
      <c r="E462" s="5"/>
      <c r="F462" s="5"/>
    </row>
    <row r="463" ht="13.5" customHeight="1" spans="1:6">
      <c r="A463" s="21"/>
      <c r="E463" s="5"/>
      <c r="F463" s="5"/>
    </row>
    <row r="464" ht="13.5" customHeight="1" spans="1:6">
      <c r="A464" s="21"/>
      <c r="E464" s="5"/>
      <c r="F464" s="5"/>
    </row>
    <row r="465" ht="13.5" customHeight="1" spans="1:6">
      <c r="A465" s="21"/>
      <c r="E465" s="5"/>
      <c r="F465" s="5"/>
    </row>
    <row r="466" ht="13.5" customHeight="1" spans="1:6">
      <c r="A466" s="21"/>
      <c r="E466" s="5"/>
      <c r="F466" s="5"/>
    </row>
    <row r="467" ht="13.5" customHeight="1" spans="1:6">
      <c r="A467" s="21"/>
      <c r="E467" s="5"/>
      <c r="F467" s="5"/>
    </row>
    <row r="468" ht="13.5" customHeight="1" spans="1:6">
      <c r="A468" s="21"/>
      <c r="E468" s="5"/>
      <c r="F468" s="5"/>
    </row>
    <row r="469" ht="13.5" customHeight="1" spans="1:6">
      <c r="A469" s="21"/>
      <c r="E469" s="5"/>
      <c r="F469" s="5"/>
    </row>
    <row r="470" ht="13.5" customHeight="1" spans="1:6">
      <c r="A470" s="21"/>
      <c r="E470" s="5"/>
      <c r="F470" s="5"/>
    </row>
    <row r="471" ht="13.5" customHeight="1" spans="1:6">
      <c r="A471" s="21"/>
      <c r="E471" s="5"/>
      <c r="F471" s="5"/>
    </row>
    <row r="472" ht="13.5" customHeight="1" spans="1:6">
      <c r="A472" s="21"/>
      <c r="E472" s="5"/>
      <c r="F472" s="5"/>
    </row>
    <row r="473" ht="13.5" customHeight="1" spans="1:6">
      <c r="A473" s="21"/>
      <c r="E473" s="5"/>
      <c r="F473" s="5"/>
    </row>
    <row r="474" ht="13.5" customHeight="1" spans="1:6">
      <c r="A474" s="21"/>
      <c r="E474" s="5"/>
      <c r="F474" s="5"/>
    </row>
    <row r="475" ht="13.5" customHeight="1" spans="1:6">
      <c r="A475" s="21"/>
      <c r="E475" s="5"/>
      <c r="F475" s="5"/>
    </row>
    <row r="476" ht="13.5" customHeight="1" spans="1:6">
      <c r="A476" s="21"/>
      <c r="E476" s="5"/>
      <c r="F476" s="5"/>
    </row>
    <row r="477" ht="13.5" customHeight="1" spans="1:6">
      <c r="A477" s="21"/>
      <c r="E477" s="5"/>
      <c r="F477" s="5"/>
    </row>
    <row r="478" ht="13.5" customHeight="1" spans="1:6">
      <c r="A478" s="21"/>
      <c r="E478" s="5"/>
      <c r="F478" s="5"/>
    </row>
    <row r="479" ht="13.5" customHeight="1" spans="1:6">
      <c r="A479" s="21"/>
      <c r="E479" s="5"/>
      <c r="F479" s="5"/>
    </row>
    <row r="480" ht="13.5" customHeight="1" spans="1:6">
      <c r="A480" s="21"/>
      <c r="E480" s="5"/>
      <c r="F480" s="5"/>
    </row>
    <row r="481" ht="13.5" customHeight="1" spans="1:6">
      <c r="A481" s="21"/>
      <c r="E481" s="5"/>
      <c r="F481" s="5"/>
    </row>
    <row r="482" ht="13.5" customHeight="1" spans="1:6">
      <c r="A482" s="21"/>
      <c r="E482" s="5"/>
      <c r="F482" s="5"/>
    </row>
    <row r="483" ht="13.5" customHeight="1" spans="1:6">
      <c r="A483" s="21"/>
      <c r="E483" s="5"/>
      <c r="F483" s="5"/>
    </row>
    <row r="484" ht="13.5" customHeight="1" spans="1:6">
      <c r="A484" s="21"/>
      <c r="E484" s="5"/>
      <c r="F484" s="5"/>
    </row>
    <row r="485" ht="13.5" customHeight="1" spans="1:6">
      <c r="A485" s="21"/>
      <c r="E485" s="5"/>
      <c r="F485" s="5"/>
    </row>
    <row r="486" ht="13.5" customHeight="1" spans="1:6">
      <c r="A486" s="21"/>
      <c r="E486" s="5"/>
      <c r="F486" s="5"/>
    </row>
    <row r="487" ht="13.5" customHeight="1" spans="1:6">
      <c r="A487" s="21"/>
      <c r="E487" s="5"/>
      <c r="F487" s="5"/>
    </row>
    <row r="488" ht="13.5" customHeight="1" spans="1:6">
      <c r="A488" s="21"/>
      <c r="E488" s="5"/>
      <c r="F488" s="5"/>
    </row>
    <row r="489" ht="13.5" customHeight="1" spans="1:6">
      <c r="A489" s="21"/>
      <c r="E489" s="5"/>
      <c r="F489" s="5"/>
    </row>
    <row r="490" ht="13.5" customHeight="1" spans="1:6">
      <c r="A490" s="21"/>
      <c r="E490" s="5"/>
      <c r="F490" s="5"/>
    </row>
    <row r="491" ht="13.5" customHeight="1" spans="1:6">
      <c r="A491" s="21"/>
      <c r="E491" s="5"/>
      <c r="F491" s="5"/>
    </row>
    <row r="492" ht="13.5" customHeight="1" spans="1:6">
      <c r="A492" s="21"/>
      <c r="E492" s="5"/>
      <c r="F492" s="5"/>
    </row>
    <row r="493" ht="13.5" customHeight="1" spans="1:6">
      <c r="A493" s="21"/>
      <c r="E493" s="5"/>
      <c r="F493" s="5"/>
    </row>
    <row r="494" ht="13.5" customHeight="1" spans="1:6">
      <c r="A494" s="21"/>
      <c r="E494" s="5"/>
      <c r="F494" s="5"/>
    </row>
    <row r="495" ht="13.5" customHeight="1" spans="1:6">
      <c r="A495" s="21"/>
      <c r="E495" s="5"/>
      <c r="F495" s="5"/>
    </row>
    <row r="496" ht="13.5" customHeight="1" spans="1:6">
      <c r="A496" s="21"/>
      <c r="E496" s="5"/>
      <c r="F496" s="5"/>
    </row>
    <row r="497" ht="13.5" customHeight="1" spans="1:6">
      <c r="A497" s="21"/>
      <c r="E497" s="5"/>
      <c r="F497" s="5"/>
    </row>
    <row r="498" ht="13.5" customHeight="1" spans="1:6">
      <c r="A498" s="21"/>
      <c r="E498" s="5"/>
      <c r="F498" s="5"/>
    </row>
    <row r="499" ht="13.5" customHeight="1" spans="1:6">
      <c r="A499" s="21"/>
      <c r="E499" s="5"/>
      <c r="F499" s="5"/>
    </row>
    <row r="500" ht="13.5" customHeight="1" spans="1:6">
      <c r="A500" s="21"/>
      <c r="E500" s="5"/>
      <c r="F500" s="5"/>
    </row>
    <row r="501" ht="13.5" customHeight="1" spans="1:6">
      <c r="A501" s="21"/>
      <c r="E501" s="5"/>
      <c r="F501" s="5"/>
    </row>
    <row r="502" ht="13.5" customHeight="1" spans="1:6">
      <c r="A502" s="21"/>
      <c r="E502" s="5"/>
      <c r="F502" s="5"/>
    </row>
    <row r="503" ht="13.5" customHeight="1" spans="1:6">
      <c r="A503" s="21"/>
      <c r="E503" s="5"/>
      <c r="F503" s="5"/>
    </row>
    <row r="504" ht="13.5" customHeight="1" spans="1:6">
      <c r="A504" s="21"/>
      <c r="E504" s="5"/>
      <c r="F504" s="5"/>
    </row>
    <row r="505" ht="13.5" customHeight="1" spans="1:6">
      <c r="A505" s="21"/>
      <c r="E505" s="5"/>
      <c r="F505" s="5"/>
    </row>
    <row r="506" ht="13.5" customHeight="1" spans="1:6">
      <c r="A506" s="21"/>
      <c r="E506" s="5"/>
      <c r="F506" s="5"/>
    </row>
    <row r="507" ht="13.5" customHeight="1" spans="1:6">
      <c r="A507" s="21"/>
      <c r="E507" s="5"/>
      <c r="F507" s="5"/>
    </row>
    <row r="508" ht="13.5" customHeight="1" spans="1:6">
      <c r="A508" s="21"/>
      <c r="E508" s="5"/>
      <c r="F508" s="5"/>
    </row>
    <row r="509" ht="13.5" customHeight="1" spans="1:6">
      <c r="A509" s="21"/>
      <c r="E509" s="5"/>
      <c r="F509" s="5"/>
    </row>
    <row r="510" ht="13.5" customHeight="1" spans="1:6">
      <c r="A510" s="21"/>
      <c r="E510" s="5"/>
      <c r="F510" s="5"/>
    </row>
    <row r="511" ht="13.5" customHeight="1" spans="1:6">
      <c r="A511" s="21"/>
      <c r="E511" s="5"/>
      <c r="F511" s="5"/>
    </row>
    <row r="512" ht="13.5" customHeight="1" spans="1:6">
      <c r="A512" s="21"/>
      <c r="E512" s="5"/>
      <c r="F512" s="5"/>
    </row>
    <row r="513" ht="13.5" customHeight="1" spans="1:6">
      <c r="A513" s="21"/>
      <c r="E513" s="5"/>
      <c r="F513" s="5"/>
    </row>
    <row r="514" ht="13.5" customHeight="1" spans="1:6">
      <c r="A514" s="21"/>
      <c r="E514" s="5"/>
      <c r="F514" s="5"/>
    </row>
    <row r="515" ht="13.5" customHeight="1" spans="1:6">
      <c r="A515" s="21"/>
      <c r="E515" s="5"/>
      <c r="F515" s="5"/>
    </row>
    <row r="516" ht="13.5" customHeight="1" spans="1:6">
      <c r="A516" s="21"/>
      <c r="E516" s="5"/>
      <c r="F516" s="5"/>
    </row>
    <row r="517" ht="13.5" customHeight="1" spans="1:6">
      <c r="A517" s="21"/>
      <c r="E517" s="5"/>
      <c r="F517" s="5"/>
    </row>
    <row r="518" ht="13.5" customHeight="1" spans="1:6">
      <c r="A518" s="21"/>
      <c r="E518" s="5"/>
      <c r="F518" s="5"/>
    </row>
    <row r="519" ht="13.5" customHeight="1" spans="1:6">
      <c r="A519" s="21"/>
      <c r="E519" s="5"/>
      <c r="F519" s="5"/>
    </row>
    <row r="520" ht="13.5" customHeight="1" spans="1:6">
      <c r="A520" s="21"/>
      <c r="E520" s="5"/>
      <c r="F520" s="5"/>
    </row>
    <row r="521" ht="13.5" customHeight="1" spans="1:6">
      <c r="A521" s="21"/>
      <c r="E521" s="5"/>
      <c r="F521" s="5"/>
    </row>
    <row r="522" ht="13.5" customHeight="1" spans="1:6">
      <c r="A522" s="21"/>
      <c r="E522" s="5"/>
      <c r="F522" s="5"/>
    </row>
    <row r="523" ht="13.5" customHeight="1" spans="1:6">
      <c r="A523" s="21"/>
      <c r="E523" s="5"/>
      <c r="F523" s="5"/>
    </row>
    <row r="524" ht="13.5" customHeight="1" spans="1:6">
      <c r="A524" s="21"/>
      <c r="E524" s="5"/>
      <c r="F524" s="5"/>
    </row>
    <row r="525" ht="13.5" customHeight="1" spans="1:6">
      <c r="A525" s="21"/>
      <c r="E525" s="5"/>
      <c r="F525" s="5"/>
    </row>
    <row r="526" ht="13.5" customHeight="1" spans="1:6">
      <c r="A526" s="21"/>
      <c r="E526" s="5"/>
      <c r="F526" s="5"/>
    </row>
    <row r="527" ht="13.5" customHeight="1" spans="1:6">
      <c r="A527" s="21"/>
      <c r="E527" s="5"/>
      <c r="F527" s="5"/>
    </row>
    <row r="528" ht="13.5" customHeight="1" spans="1:6">
      <c r="A528" s="21"/>
      <c r="E528" s="5"/>
      <c r="F528" s="5"/>
    </row>
    <row r="529" ht="13.5" customHeight="1" spans="1:6">
      <c r="A529" s="21"/>
      <c r="E529" s="5"/>
      <c r="F529" s="5"/>
    </row>
    <row r="530" ht="13.5" customHeight="1" spans="1:6">
      <c r="A530" s="21"/>
      <c r="E530" s="5"/>
      <c r="F530" s="5"/>
    </row>
    <row r="531" ht="13.5" customHeight="1" spans="1:6">
      <c r="A531" s="21"/>
      <c r="E531" s="5"/>
      <c r="F531" s="5"/>
    </row>
    <row r="532" ht="13.5" customHeight="1" spans="1:6">
      <c r="A532" s="21"/>
      <c r="E532" s="5"/>
      <c r="F532" s="5"/>
    </row>
    <row r="533" ht="13.5" customHeight="1" spans="1:6">
      <c r="A533" s="21"/>
      <c r="E533" s="5"/>
      <c r="F533" s="5"/>
    </row>
    <row r="534" ht="13.5" customHeight="1" spans="1:6">
      <c r="A534" s="21"/>
      <c r="E534" s="5"/>
      <c r="F534" s="5"/>
    </row>
    <row r="535" ht="13.5" customHeight="1" spans="1:6">
      <c r="A535" s="21"/>
      <c r="E535" s="5"/>
      <c r="F535" s="5"/>
    </row>
    <row r="536" ht="13.5" customHeight="1" spans="1:6">
      <c r="A536" s="21"/>
      <c r="E536" s="5"/>
      <c r="F536" s="5"/>
    </row>
    <row r="537" ht="13.5" customHeight="1" spans="1:6">
      <c r="A537" s="21"/>
      <c r="E537" s="5"/>
      <c r="F537" s="5"/>
    </row>
    <row r="538" ht="13.5" customHeight="1" spans="1:6">
      <c r="A538" s="21"/>
      <c r="E538" s="5"/>
      <c r="F538" s="5"/>
    </row>
    <row r="539" ht="13.5" customHeight="1" spans="1:6">
      <c r="A539" s="21"/>
      <c r="E539" s="5"/>
      <c r="F539" s="5"/>
    </row>
    <row r="540" ht="13.5" customHeight="1" spans="1:6">
      <c r="A540" s="21"/>
      <c r="E540" s="5"/>
      <c r="F540" s="5"/>
    </row>
    <row r="541" ht="13.5" customHeight="1" spans="1:6">
      <c r="A541" s="21"/>
      <c r="E541" s="5"/>
      <c r="F541" s="5"/>
    </row>
    <row r="542" ht="13.5" customHeight="1" spans="1:6">
      <c r="A542" s="21"/>
      <c r="E542" s="5"/>
      <c r="F542" s="5"/>
    </row>
    <row r="543" ht="13.5" customHeight="1" spans="1:6">
      <c r="A543" s="21"/>
      <c r="E543" s="5"/>
      <c r="F543" s="5"/>
    </row>
    <row r="544" ht="13.5" customHeight="1" spans="1:6">
      <c r="A544" s="21"/>
      <c r="E544" s="5"/>
      <c r="F544" s="5"/>
    </row>
    <row r="545" ht="13.5" customHeight="1" spans="1:6">
      <c r="A545" s="21"/>
      <c r="E545" s="5"/>
      <c r="F545" s="5"/>
    </row>
    <row r="546" ht="13.5" customHeight="1" spans="1:6">
      <c r="A546" s="21"/>
      <c r="E546" s="5"/>
      <c r="F546" s="5"/>
    </row>
    <row r="547" ht="13.5" customHeight="1" spans="1:6">
      <c r="A547" s="21"/>
      <c r="E547" s="5"/>
      <c r="F547" s="5"/>
    </row>
    <row r="548" ht="13.5" customHeight="1" spans="1:6">
      <c r="A548" s="21"/>
      <c r="E548" s="5"/>
      <c r="F548" s="5"/>
    </row>
    <row r="549" ht="13.5" customHeight="1" spans="1:6">
      <c r="A549" s="21"/>
      <c r="E549" s="5"/>
      <c r="F549" s="5"/>
    </row>
    <row r="550" ht="13.5" customHeight="1" spans="1:6">
      <c r="A550" s="21"/>
      <c r="E550" s="5"/>
      <c r="F550" s="5"/>
    </row>
    <row r="551" ht="13.5" customHeight="1" spans="1:6">
      <c r="A551" s="21"/>
      <c r="E551" s="5"/>
      <c r="F551" s="5"/>
    </row>
    <row r="552" ht="13.5" customHeight="1" spans="1:6">
      <c r="A552" s="21"/>
      <c r="E552" s="5"/>
      <c r="F552" s="5"/>
    </row>
    <row r="553" ht="13.5" customHeight="1" spans="1:6">
      <c r="A553" s="21"/>
      <c r="E553" s="5"/>
      <c r="F553" s="5"/>
    </row>
    <row r="554" ht="13.5" customHeight="1" spans="1:6">
      <c r="A554" s="21"/>
      <c r="E554" s="5"/>
      <c r="F554" s="5"/>
    </row>
    <row r="555" ht="13.5" customHeight="1" spans="1:6">
      <c r="A555" s="21"/>
      <c r="E555" s="5"/>
      <c r="F555" s="5"/>
    </row>
    <row r="556" ht="13.5" customHeight="1" spans="1:6">
      <c r="A556" s="21"/>
      <c r="E556" s="5"/>
      <c r="F556" s="5"/>
    </row>
    <row r="557" ht="13.5" customHeight="1" spans="1:6">
      <c r="A557" s="21"/>
      <c r="E557" s="5"/>
      <c r="F557" s="5"/>
    </row>
    <row r="558" ht="13.5" customHeight="1" spans="1:6">
      <c r="A558" s="21"/>
      <c r="E558" s="5"/>
      <c r="F558" s="5"/>
    </row>
    <row r="559" ht="13.5" customHeight="1" spans="1:6">
      <c r="A559" s="21"/>
      <c r="E559" s="5"/>
      <c r="F559" s="5"/>
    </row>
    <row r="560" ht="13.5" customHeight="1" spans="1:6">
      <c r="A560" s="21"/>
      <c r="E560" s="5"/>
      <c r="F560" s="5"/>
    </row>
    <row r="561" ht="13.5" customHeight="1" spans="1:6">
      <c r="A561" s="21"/>
      <c r="E561" s="5"/>
      <c r="F561" s="5"/>
    </row>
    <row r="562" ht="13.5" customHeight="1" spans="1:6">
      <c r="A562" s="21"/>
      <c r="E562" s="5"/>
      <c r="F562" s="5"/>
    </row>
    <row r="563" ht="13.5" customHeight="1" spans="1:6">
      <c r="A563" s="21"/>
      <c r="E563" s="5"/>
      <c r="F563" s="5"/>
    </row>
    <row r="564" ht="13.5" customHeight="1" spans="1:6">
      <c r="A564" s="21"/>
      <c r="E564" s="5"/>
      <c r="F564" s="5"/>
    </row>
    <row r="565" ht="13.5" customHeight="1" spans="1:6">
      <c r="A565" s="21"/>
      <c r="E565" s="5"/>
      <c r="F565" s="5"/>
    </row>
    <row r="566" ht="13.5" customHeight="1" spans="1:6">
      <c r="A566" s="21"/>
      <c r="E566" s="5"/>
      <c r="F566" s="5"/>
    </row>
    <row r="567" ht="13.5" customHeight="1" spans="1:6">
      <c r="A567" s="21"/>
      <c r="E567" s="5"/>
      <c r="F567" s="5"/>
    </row>
    <row r="568" ht="13.5" customHeight="1" spans="1:6">
      <c r="A568" s="21"/>
      <c r="E568" s="5"/>
      <c r="F568" s="5"/>
    </row>
    <row r="569" ht="13.5" customHeight="1" spans="1:6">
      <c r="A569" s="21"/>
      <c r="E569" s="5"/>
      <c r="F569" s="5"/>
    </row>
    <row r="570" ht="13.5" customHeight="1" spans="1:6">
      <c r="A570" s="21"/>
      <c r="E570" s="5"/>
      <c r="F570" s="5"/>
    </row>
    <row r="571" ht="13.5" customHeight="1" spans="1:6">
      <c r="A571" s="21"/>
      <c r="E571" s="5"/>
      <c r="F571" s="5"/>
    </row>
    <row r="572" ht="13.5" customHeight="1" spans="1:6">
      <c r="A572" s="21"/>
      <c r="E572" s="5"/>
      <c r="F572" s="5"/>
    </row>
    <row r="573" ht="13.5" customHeight="1" spans="1:6">
      <c r="A573" s="21"/>
      <c r="E573" s="5"/>
      <c r="F573" s="5"/>
    </row>
    <row r="574" ht="13.5" customHeight="1" spans="1:6">
      <c r="A574" s="21"/>
      <c r="E574" s="5"/>
      <c r="F574" s="5"/>
    </row>
    <row r="575" ht="13.5" customHeight="1" spans="1:6">
      <c r="A575" s="21"/>
      <c r="E575" s="5"/>
      <c r="F575" s="5"/>
    </row>
    <row r="576" ht="13.5" customHeight="1" spans="1:6">
      <c r="A576" s="21"/>
      <c r="E576" s="5"/>
      <c r="F576" s="5"/>
    </row>
    <row r="577" ht="13.5" customHeight="1" spans="1:6">
      <c r="A577" s="21"/>
      <c r="E577" s="5"/>
      <c r="F577" s="5"/>
    </row>
    <row r="578" ht="13.5" customHeight="1" spans="1:6">
      <c r="A578" s="21"/>
      <c r="E578" s="5"/>
      <c r="F578" s="5"/>
    </row>
    <row r="579" ht="13.5" customHeight="1" spans="1:6">
      <c r="A579" s="21"/>
      <c r="E579" s="5"/>
      <c r="F579" s="5"/>
    </row>
    <row r="580" ht="13.5" customHeight="1" spans="1:6">
      <c r="A580" s="21"/>
      <c r="E580" s="5"/>
      <c r="F580" s="5"/>
    </row>
    <row r="581" ht="13.5" customHeight="1" spans="1:6">
      <c r="A581" s="21"/>
      <c r="E581" s="5"/>
      <c r="F581" s="5"/>
    </row>
    <row r="582" ht="13.5" customHeight="1" spans="1:6">
      <c r="A582" s="21"/>
      <c r="E582" s="5"/>
      <c r="F582" s="5"/>
    </row>
    <row r="583" ht="13.5" customHeight="1" spans="1:6">
      <c r="A583" s="21"/>
      <c r="E583" s="5"/>
      <c r="F583" s="5"/>
    </row>
    <row r="584" ht="13.5" customHeight="1" spans="1:6">
      <c r="A584" s="21"/>
      <c r="E584" s="5"/>
      <c r="F584" s="5"/>
    </row>
    <row r="585" ht="13.5" customHeight="1" spans="1:6">
      <c r="A585" s="21"/>
      <c r="E585" s="5"/>
      <c r="F585" s="5"/>
    </row>
    <row r="586" ht="13.5" customHeight="1" spans="1:6">
      <c r="A586" s="21"/>
      <c r="E586" s="5"/>
      <c r="F586" s="5"/>
    </row>
    <row r="587" ht="13.5" customHeight="1" spans="1:6">
      <c r="A587" s="21"/>
      <c r="E587" s="5"/>
      <c r="F587" s="5"/>
    </row>
    <row r="588" ht="13.5" customHeight="1" spans="1:6">
      <c r="A588" s="21"/>
      <c r="E588" s="5"/>
      <c r="F588" s="5"/>
    </row>
    <row r="589" ht="13.5" customHeight="1" spans="1:6">
      <c r="A589" s="21"/>
      <c r="E589" s="5"/>
      <c r="F589" s="5"/>
    </row>
    <row r="590" ht="13.5" customHeight="1" spans="1:6">
      <c r="A590" s="21"/>
      <c r="E590" s="5"/>
      <c r="F590" s="5"/>
    </row>
    <row r="591" ht="13.5" customHeight="1" spans="1:6">
      <c r="A591" s="21"/>
      <c r="E591" s="5"/>
      <c r="F591" s="5"/>
    </row>
    <row r="592" ht="13.5" customHeight="1" spans="1:6">
      <c r="A592" s="21"/>
      <c r="E592" s="5"/>
      <c r="F592" s="5"/>
    </row>
    <row r="593" ht="13.5" customHeight="1" spans="1:6">
      <c r="A593" s="21"/>
      <c r="E593" s="5"/>
      <c r="F593" s="5"/>
    </row>
    <row r="594" ht="13.5" customHeight="1" spans="1:6">
      <c r="A594" s="21"/>
      <c r="E594" s="5"/>
      <c r="F594" s="5"/>
    </row>
    <row r="595" ht="13.5" customHeight="1" spans="1:6">
      <c r="A595" s="21"/>
      <c r="E595" s="5"/>
      <c r="F595" s="5"/>
    </row>
    <row r="596" ht="13.5" customHeight="1" spans="1:6">
      <c r="A596" s="21"/>
      <c r="E596" s="5"/>
      <c r="F596" s="5"/>
    </row>
    <row r="597" ht="13.5" customHeight="1" spans="1:6">
      <c r="A597" s="21"/>
      <c r="E597" s="5"/>
      <c r="F597" s="5"/>
    </row>
    <row r="598" ht="13.5" customHeight="1" spans="1:6">
      <c r="A598" s="21"/>
      <c r="E598" s="5"/>
      <c r="F598" s="5"/>
    </row>
    <row r="599" ht="13.5" customHeight="1" spans="1:6">
      <c r="A599" s="21"/>
      <c r="E599" s="5"/>
      <c r="F599" s="5"/>
    </row>
    <row r="600" ht="13.5" customHeight="1" spans="1:6">
      <c r="A600" s="21"/>
      <c r="E600" s="5"/>
      <c r="F600" s="5"/>
    </row>
    <row r="601" ht="13.5" customHeight="1" spans="1:6">
      <c r="A601" s="21"/>
      <c r="E601" s="5"/>
      <c r="F601" s="5"/>
    </row>
    <row r="602" ht="13.5" customHeight="1" spans="1:6">
      <c r="A602" s="21"/>
      <c r="E602" s="5"/>
      <c r="F602" s="5"/>
    </row>
    <row r="603" ht="13.5" customHeight="1" spans="1:6">
      <c r="A603" s="21"/>
      <c r="E603" s="5"/>
      <c r="F603" s="5"/>
    </row>
    <row r="604" ht="13.5" customHeight="1" spans="1:6">
      <c r="A604" s="21"/>
      <c r="E604" s="5"/>
      <c r="F604" s="5"/>
    </row>
    <row r="605" ht="13.5" customHeight="1" spans="1:6">
      <c r="A605" s="21"/>
      <c r="E605" s="5"/>
      <c r="F605" s="5"/>
    </row>
    <row r="606" ht="13.5" customHeight="1" spans="1:6">
      <c r="A606" s="21"/>
      <c r="E606" s="5"/>
      <c r="F606" s="5"/>
    </row>
    <row r="607" ht="13.5" customHeight="1" spans="1:6">
      <c r="A607" s="21"/>
      <c r="E607" s="5"/>
      <c r="F607" s="5"/>
    </row>
    <row r="608" ht="13.5" customHeight="1" spans="1:6">
      <c r="A608" s="21"/>
      <c r="E608" s="5"/>
      <c r="F608" s="5"/>
    </row>
    <row r="609" ht="13.5" customHeight="1" spans="1:6">
      <c r="A609" s="21"/>
      <c r="E609" s="5"/>
      <c r="F609" s="5"/>
    </row>
    <row r="610" ht="13.5" customHeight="1" spans="1:6">
      <c r="A610" s="21"/>
      <c r="E610" s="5"/>
      <c r="F610" s="5"/>
    </row>
    <row r="611" ht="13.5" customHeight="1" spans="1:6">
      <c r="A611" s="21"/>
      <c r="E611" s="5"/>
      <c r="F611" s="5"/>
    </row>
    <row r="612" ht="13.5" customHeight="1" spans="1:6">
      <c r="A612" s="21"/>
      <c r="E612" s="5"/>
      <c r="F612" s="5"/>
    </row>
    <row r="613" ht="13.5" customHeight="1" spans="1:6">
      <c r="A613" s="21"/>
      <c r="E613" s="5"/>
      <c r="F613" s="5"/>
    </row>
    <row r="614" ht="13.5" customHeight="1" spans="1:6">
      <c r="A614" s="21"/>
      <c r="E614" s="5"/>
      <c r="F614" s="5"/>
    </row>
    <row r="615" ht="13.5" customHeight="1" spans="1:6">
      <c r="A615" s="21"/>
      <c r="E615" s="5"/>
      <c r="F615" s="5"/>
    </row>
    <row r="616" ht="13.5" customHeight="1" spans="1:6">
      <c r="A616" s="21"/>
      <c r="E616" s="5"/>
      <c r="F616" s="5"/>
    </row>
    <row r="617" ht="13.5" customHeight="1" spans="1:6">
      <c r="A617" s="21"/>
      <c r="E617" s="5"/>
      <c r="F617" s="5"/>
    </row>
    <row r="618" ht="13.5" customHeight="1" spans="1:6">
      <c r="A618" s="21"/>
      <c r="E618" s="5"/>
      <c r="F618" s="5"/>
    </row>
    <row r="619" ht="13.5" customHeight="1" spans="1:6">
      <c r="A619" s="21"/>
      <c r="E619" s="5"/>
      <c r="F619" s="5"/>
    </row>
    <row r="620" ht="13.5" customHeight="1" spans="1:6">
      <c r="A620" s="21"/>
      <c r="E620" s="5"/>
      <c r="F620" s="5"/>
    </row>
    <row r="621" ht="13.5" customHeight="1" spans="1:6">
      <c r="A621" s="21"/>
      <c r="E621" s="5"/>
      <c r="F621" s="5"/>
    </row>
    <row r="622" ht="13.5" customHeight="1" spans="1:6">
      <c r="A622" s="21"/>
      <c r="E622" s="5"/>
      <c r="F622" s="5"/>
    </row>
    <row r="623" ht="13.5" customHeight="1" spans="1:6">
      <c r="A623" s="21"/>
      <c r="E623" s="5"/>
      <c r="F623" s="5"/>
    </row>
    <row r="624" ht="13.5" customHeight="1" spans="1:6">
      <c r="A624" s="21"/>
      <c r="E624" s="5"/>
      <c r="F624" s="5"/>
    </row>
    <row r="625" ht="13.5" customHeight="1" spans="1:6">
      <c r="A625" s="21"/>
      <c r="E625" s="5"/>
      <c r="F625" s="5"/>
    </row>
    <row r="626" ht="13.5" customHeight="1" spans="1:6">
      <c r="A626" s="21"/>
      <c r="E626" s="5"/>
      <c r="F626" s="5"/>
    </row>
    <row r="627" ht="13.5" customHeight="1" spans="1:6">
      <c r="A627" s="21"/>
      <c r="E627" s="5"/>
      <c r="F627" s="5"/>
    </row>
    <row r="628" ht="13.5" customHeight="1" spans="1:6">
      <c r="A628" s="21"/>
      <c r="E628" s="5"/>
      <c r="F628" s="5"/>
    </row>
    <row r="629" ht="13.5" customHeight="1" spans="1:6">
      <c r="A629" s="21"/>
      <c r="E629" s="5"/>
      <c r="F629" s="5"/>
    </row>
    <row r="630" ht="13.5" customHeight="1" spans="1:6">
      <c r="A630" s="21"/>
      <c r="E630" s="5"/>
      <c r="F630" s="5"/>
    </row>
    <row r="631" ht="13.5" customHeight="1" spans="1:6">
      <c r="A631" s="21"/>
      <c r="E631" s="5"/>
      <c r="F631" s="5"/>
    </row>
    <row r="632" ht="13.5" customHeight="1" spans="1:6">
      <c r="A632" s="21"/>
      <c r="E632" s="5"/>
      <c r="F632" s="5"/>
    </row>
    <row r="633" ht="13.5" customHeight="1" spans="1:6">
      <c r="A633" s="21"/>
      <c r="E633" s="5"/>
      <c r="F633" s="5"/>
    </row>
    <row r="634" ht="13.5" customHeight="1" spans="1:6">
      <c r="A634" s="21"/>
      <c r="E634" s="5"/>
      <c r="F634" s="5"/>
    </row>
    <row r="635" ht="13.5" customHeight="1" spans="1:6">
      <c r="A635" s="21"/>
      <c r="E635" s="5"/>
      <c r="F635" s="5"/>
    </row>
    <row r="636" ht="13.5" customHeight="1" spans="1:6">
      <c r="A636" s="21"/>
      <c r="E636" s="5"/>
      <c r="F636" s="5"/>
    </row>
    <row r="637" ht="13.5" customHeight="1" spans="1:6">
      <c r="A637" s="21"/>
      <c r="E637" s="5"/>
      <c r="F637" s="5"/>
    </row>
    <row r="638" ht="13.5" customHeight="1" spans="1:6">
      <c r="A638" s="21"/>
      <c r="E638" s="5"/>
      <c r="F638" s="5"/>
    </row>
    <row r="639" ht="13.5" customHeight="1" spans="1:6">
      <c r="A639" s="21"/>
      <c r="E639" s="5"/>
      <c r="F639" s="5"/>
    </row>
    <row r="640" ht="13.5" customHeight="1" spans="1:6">
      <c r="A640" s="21"/>
      <c r="E640" s="5"/>
      <c r="F640" s="5"/>
    </row>
    <row r="641" ht="13.5" customHeight="1" spans="1:6">
      <c r="A641" s="21"/>
      <c r="E641" s="5"/>
      <c r="F641" s="5"/>
    </row>
    <row r="642" ht="13.5" customHeight="1" spans="1:6">
      <c r="A642" s="21"/>
      <c r="E642" s="5"/>
      <c r="F642" s="5"/>
    </row>
    <row r="643" ht="13.5" customHeight="1" spans="1:6">
      <c r="A643" s="21"/>
      <c r="E643" s="5"/>
      <c r="F643" s="5"/>
    </row>
    <row r="644" ht="13.5" customHeight="1" spans="1:6">
      <c r="A644" s="21"/>
      <c r="E644" s="5"/>
      <c r="F644" s="5"/>
    </row>
    <row r="645" ht="13.5" customHeight="1" spans="1:6">
      <c r="A645" s="21"/>
      <c r="E645" s="5"/>
      <c r="F645" s="5"/>
    </row>
    <row r="646" ht="13.5" customHeight="1" spans="1:6">
      <c r="A646" s="21"/>
      <c r="E646" s="5"/>
      <c r="F646" s="5"/>
    </row>
    <row r="647" ht="13.5" customHeight="1" spans="1:6">
      <c r="A647" s="21"/>
      <c r="E647" s="5"/>
      <c r="F647" s="5"/>
    </row>
    <row r="648" ht="13.5" customHeight="1" spans="1:6">
      <c r="A648" s="21"/>
      <c r="E648" s="5"/>
      <c r="F648" s="5"/>
    </row>
    <row r="649" ht="13.5" customHeight="1" spans="1:6">
      <c r="A649" s="21"/>
      <c r="E649" s="5"/>
      <c r="F649" s="5"/>
    </row>
    <row r="650" ht="13.5" customHeight="1" spans="1:6">
      <c r="A650" s="21"/>
      <c r="E650" s="5"/>
      <c r="F650" s="5"/>
    </row>
    <row r="651" ht="13.5" customHeight="1" spans="1:6">
      <c r="A651" s="21"/>
      <c r="E651" s="5"/>
      <c r="F651" s="5"/>
    </row>
    <row r="652" ht="13.5" customHeight="1" spans="1:6">
      <c r="A652" s="21"/>
      <c r="E652" s="5"/>
      <c r="F652" s="5"/>
    </row>
    <row r="653" ht="13.5" customHeight="1" spans="1:6">
      <c r="A653" s="21"/>
      <c r="E653" s="5"/>
      <c r="F653" s="5"/>
    </row>
    <row r="654" ht="13.5" customHeight="1" spans="1:6">
      <c r="A654" s="21"/>
      <c r="E654" s="5"/>
      <c r="F654" s="5"/>
    </row>
    <row r="655" ht="13.5" customHeight="1" spans="1:6">
      <c r="A655" s="21"/>
      <c r="E655" s="5"/>
      <c r="F655" s="5"/>
    </row>
    <row r="656" ht="13.5" customHeight="1" spans="1:6">
      <c r="A656" s="21"/>
      <c r="E656" s="5"/>
      <c r="F656" s="5"/>
    </row>
    <row r="657" ht="13.5" customHeight="1" spans="1:6">
      <c r="A657" s="21"/>
      <c r="E657" s="5"/>
      <c r="F657" s="5"/>
    </row>
    <row r="658" ht="13.5" customHeight="1" spans="1:6">
      <c r="A658" s="21"/>
      <c r="E658" s="5"/>
      <c r="F658" s="5"/>
    </row>
    <row r="659" ht="13.5" customHeight="1" spans="1:6">
      <c r="A659" s="21"/>
      <c r="E659" s="5"/>
      <c r="F659" s="5"/>
    </row>
    <row r="660" ht="13.5" customHeight="1" spans="1:6">
      <c r="A660" s="21"/>
      <c r="E660" s="5"/>
      <c r="F660" s="5"/>
    </row>
    <row r="661" ht="13.5" customHeight="1" spans="1:6">
      <c r="A661" s="21"/>
      <c r="E661" s="5"/>
      <c r="F661" s="5"/>
    </row>
    <row r="662" ht="13.5" customHeight="1" spans="1:6">
      <c r="A662" s="21"/>
      <c r="E662" s="5"/>
      <c r="F662" s="5"/>
    </row>
    <row r="663" ht="13.5" customHeight="1" spans="1:6">
      <c r="A663" s="21"/>
      <c r="E663" s="5"/>
      <c r="F663" s="5"/>
    </row>
    <row r="664" ht="13.5" customHeight="1" spans="1:6">
      <c r="A664" s="21"/>
      <c r="E664" s="5"/>
      <c r="F664" s="5"/>
    </row>
    <row r="665" ht="13.5" customHeight="1" spans="1:6">
      <c r="A665" s="21"/>
      <c r="E665" s="5"/>
      <c r="F665" s="5"/>
    </row>
    <row r="666" ht="13.5" customHeight="1" spans="1:6">
      <c r="A666" s="21"/>
      <c r="E666" s="5"/>
      <c r="F666" s="5"/>
    </row>
    <row r="667" ht="13.5" customHeight="1" spans="1:6">
      <c r="A667" s="21"/>
      <c r="E667" s="5"/>
      <c r="F667" s="5"/>
    </row>
    <row r="668" ht="13.5" customHeight="1" spans="1:6">
      <c r="A668" s="21"/>
      <c r="E668" s="5"/>
      <c r="F668" s="5"/>
    </row>
    <row r="669" ht="13.5" customHeight="1" spans="1:6">
      <c r="A669" s="21"/>
      <c r="E669" s="5"/>
      <c r="F669" s="5"/>
    </row>
    <row r="670" ht="13.5" customHeight="1" spans="1:6">
      <c r="A670" s="21"/>
      <c r="E670" s="5"/>
      <c r="F670" s="5"/>
    </row>
    <row r="671" ht="13.5" customHeight="1" spans="1:6">
      <c r="A671" s="21"/>
      <c r="E671" s="5"/>
      <c r="F671" s="5"/>
    </row>
    <row r="672" ht="13.5" customHeight="1" spans="1:6">
      <c r="A672" s="21"/>
      <c r="E672" s="5"/>
      <c r="F672" s="5"/>
    </row>
    <row r="673" ht="13.5" customHeight="1" spans="1:6">
      <c r="A673" s="21"/>
      <c r="E673" s="5"/>
      <c r="F673" s="5"/>
    </row>
    <row r="674" ht="13.5" customHeight="1" spans="1:6">
      <c r="A674" s="21"/>
      <c r="E674" s="5"/>
      <c r="F674" s="5"/>
    </row>
    <row r="675" ht="13.5" customHeight="1" spans="1:6">
      <c r="A675" s="21"/>
      <c r="E675" s="5"/>
      <c r="F675" s="5"/>
    </row>
    <row r="676" ht="13.5" customHeight="1" spans="1:6">
      <c r="A676" s="21"/>
      <c r="E676" s="5"/>
      <c r="F676" s="5"/>
    </row>
    <row r="677" ht="13.5" customHeight="1" spans="1:6">
      <c r="A677" s="21"/>
      <c r="E677" s="5"/>
      <c r="F677" s="5"/>
    </row>
    <row r="678" ht="13.5" customHeight="1" spans="1:6">
      <c r="A678" s="21"/>
      <c r="E678" s="5"/>
      <c r="F678" s="5"/>
    </row>
    <row r="679" ht="13.5" customHeight="1" spans="1:6">
      <c r="A679" s="21"/>
      <c r="E679" s="5"/>
      <c r="F679" s="5"/>
    </row>
    <row r="680" ht="13.5" customHeight="1" spans="1:6">
      <c r="A680" s="21"/>
      <c r="E680" s="5"/>
      <c r="F680" s="5"/>
    </row>
    <row r="681" ht="13.5" customHeight="1" spans="1:6">
      <c r="A681" s="21"/>
      <c r="E681" s="5"/>
      <c r="F681" s="5"/>
    </row>
    <row r="682" ht="13.5" customHeight="1" spans="1:6">
      <c r="A682" s="21"/>
      <c r="E682" s="5"/>
      <c r="F682" s="5"/>
    </row>
    <row r="683" ht="13.5" customHeight="1" spans="1:6">
      <c r="A683" s="21"/>
      <c r="E683" s="5"/>
      <c r="F683" s="5"/>
    </row>
    <row r="684" ht="13.5" customHeight="1" spans="1:6">
      <c r="A684" s="21"/>
      <c r="E684" s="5"/>
      <c r="F684" s="5"/>
    </row>
    <row r="685" ht="13.5" customHeight="1" spans="1:6">
      <c r="A685" s="21"/>
      <c r="E685" s="5"/>
      <c r="F685" s="5"/>
    </row>
    <row r="686" ht="13.5" customHeight="1" spans="1:6">
      <c r="A686" s="21"/>
      <c r="E686" s="5"/>
      <c r="F686" s="5"/>
    </row>
    <row r="687" ht="13.5" customHeight="1" spans="1:6">
      <c r="A687" s="21"/>
      <c r="E687" s="5"/>
      <c r="F687" s="5"/>
    </row>
    <row r="688" ht="13.5" customHeight="1" spans="1:6">
      <c r="A688" s="21"/>
      <c r="E688" s="5"/>
      <c r="F688" s="5"/>
    </row>
    <row r="689" ht="13.5" customHeight="1" spans="1:6">
      <c r="A689" s="21"/>
      <c r="E689" s="5"/>
      <c r="F689" s="5"/>
    </row>
    <row r="690" ht="13.5" customHeight="1" spans="1:6">
      <c r="A690" s="21"/>
      <c r="E690" s="5"/>
      <c r="F690" s="5"/>
    </row>
    <row r="691" ht="13.5" customHeight="1" spans="1:6">
      <c r="A691" s="21"/>
      <c r="E691" s="5"/>
      <c r="F691" s="5"/>
    </row>
    <row r="692" ht="13.5" customHeight="1" spans="1:6">
      <c r="A692" s="21"/>
      <c r="E692" s="5"/>
      <c r="F692" s="5"/>
    </row>
    <row r="693" ht="13.5" customHeight="1" spans="1:6">
      <c r="A693" s="21"/>
      <c r="E693" s="5"/>
      <c r="F693" s="5"/>
    </row>
    <row r="694" ht="13.5" customHeight="1" spans="1:6">
      <c r="A694" s="21"/>
      <c r="E694" s="5"/>
      <c r="F694" s="5"/>
    </row>
    <row r="695" ht="13.5" customHeight="1" spans="1:6">
      <c r="A695" s="21"/>
      <c r="E695" s="5"/>
      <c r="F695" s="5"/>
    </row>
    <row r="696" ht="13.5" customHeight="1" spans="1:6">
      <c r="A696" s="21"/>
      <c r="E696" s="5"/>
      <c r="F696" s="5"/>
    </row>
    <row r="697" ht="13.5" customHeight="1" spans="1:6">
      <c r="A697" s="21"/>
      <c r="E697" s="5"/>
      <c r="F697" s="5"/>
    </row>
    <row r="698" ht="13.5" customHeight="1" spans="1:6">
      <c r="A698" s="21"/>
      <c r="E698" s="5"/>
      <c r="F698" s="5"/>
    </row>
    <row r="699" ht="13.5" customHeight="1" spans="1:6">
      <c r="A699" s="21"/>
      <c r="E699" s="5"/>
      <c r="F699" s="5"/>
    </row>
    <row r="700" ht="13.5" customHeight="1" spans="1:6">
      <c r="A700" s="21"/>
      <c r="E700" s="5"/>
      <c r="F700" s="5"/>
    </row>
    <row r="701" ht="13.5" customHeight="1" spans="1:6">
      <c r="A701" s="21"/>
      <c r="E701" s="5"/>
      <c r="F701" s="5"/>
    </row>
    <row r="702" ht="13.5" customHeight="1" spans="1:6">
      <c r="A702" s="21"/>
      <c r="E702" s="5"/>
      <c r="F702" s="5"/>
    </row>
    <row r="703" ht="13.5" customHeight="1" spans="1:6">
      <c r="A703" s="21"/>
      <c r="E703" s="5"/>
      <c r="F703" s="5"/>
    </row>
    <row r="704" ht="13.5" customHeight="1" spans="1:6">
      <c r="A704" s="21"/>
      <c r="E704" s="5"/>
      <c r="F704" s="5"/>
    </row>
    <row r="705" ht="13.5" customHeight="1" spans="1:6">
      <c r="A705" s="21"/>
      <c r="E705" s="5"/>
      <c r="F705" s="5"/>
    </row>
    <row r="706" ht="13.5" customHeight="1" spans="1:6">
      <c r="A706" s="21"/>
      <c r="E706" s="5"/>
      <c r="F706" s="5"/>
    </row>
    <row r="707" ht="13.5" customHeight="1" spans="1:6">
      <c r="A707" s="21"/>
      <c r="E707" s="5"/>
      <c r="F707" s="5"/>
    </row>
    <row r="708" ht="13.5" customHeight="1" spans="1:6">
      <c r="A708" s="21"/>
      <c r="E708" s="5"/>
      <c r="F708" s="5"/>
    </row>
    <row r="709" ht="13.5" customHeight="1" spans="1:6">
      <c r="A709" s="21"/>
      <c r="E709" s="5"/>
      <c r="F709" s="5"/>
    </row>
    <row r="710" ht="13.5" customHeight="1" spans="1:6">
      <c r="A710" s="21"/>
      <c r="E710" s="5"/>
      <c r="F710" s="5"/>
    </row>
    <row r="711" ht="13.5" customHeight="1" spans="1:6">
      <c r="A711" s="21"/>
      <c r="E711" s="5"/>
      <c r="F711" s="5"/>
    </row>
    <row r="712" ht="13.5" customHeight="1" spans="1:6">
      <c r="A712" s="21"/>
      <c r="E712" s="5"/>
      <c r="F712" s="5"/>
    </row>
    <row r="713" ht="13.5" customHeight="1" spans="1:6">
      <c r="A713" s="21"/>
      <c r="E713" s="5"/>
      <c r="F713" s="5"/>
    </row>
    <row r="714" ht="13.5" customHeight="1" spans="1:6">
      <c r="A714" s="21"/>
      <c r="E714" s="5"/>
      <c r="F714" s="5"/>
    </row>
    <row r="715" ht="13.5" customHeight="1" spans="1:6">
      <c r="A715" s="21"/>
      <c r="E715" s="5"/>
      <c r="F715" s="5"/>
    </row>
    <row r="716" ht="13.5" customHeight="1" spans="1:6">
      <c r="A716" s="21"/>
      <c r="E716" s="5"/>
      <c r="F716" s="5"/>
    </row>
    <row r="717" ht="13.5" customHeight="1" spans="1:6">
      <c r="A717" s="21"/>
      <c r="E717" s="5"/>
      <c r="F717" s="5"/>
    </row>
    <row r="718" ht="13.5" customHeight="1" spans="1:6">
      <c r="A718" s="21"/>
      <c r="E718" s="5"/>
      <c r="F718" s="5"/>
    </row>
    <row r="719" ht="13.5" customHeight="1" spans="1:6">
      <c r="A719" s="21"/>
      <c r="E719" s="5"/>
      <c r="F719" s="5"/>
    </row>
    <row r="720" ht="13.5" customHeight="1" spans="1:6">
      <c r="A720" s="21"/>
      <c r="E720" s="5"/>
      <c r="F720" s="5"/>
    </row>
    <row r="721" ht="13.5" customHeight="1" spans="1:6">
      <c r="A721" s="21"/>
      <c r="E721" s="5"/>
      <c r="F721" s="5"/>
    </row>
    <row r="722" ht="13.5" customHeight="1" spans="1:6">
      <c r="A722" s="21"/>
      <c r="E722" s="5"/>
      <c r="F722" s="5"/>
    </row>
    <row r="723" ht="13.5" customHeight="1" spans="1:6">
      <c r="A723" s="21"/>
      <c r="E723" s="5"/>
      <c r="F723" s="5"/>
    </row>
    <row r="724" ht="13.5" customHeight="1" spans="1:6">
      <c r="A724" s="21"/>
      <c r="E724" s="5"/>
      <c r="F724" s="5"/>
    </row>
    <row r="725" ht="13.5" customHeight="1" spans="1:6">
      <c r="A725" s="21"/>
      <c r="E725" s="5"/>
      <c r="F725" s="5"/>
    </row>
    <row r="726" ht="13.5" customHeight="1" spans="1:6">
      <c r="A726" s="21"/>
      <c r="E726" s="5"/>
      <c r="F726" s="5"/>
    </row>
    <row r="727" ht="13.5" customHeight="1" spans="1:6">
      <c r="A727" s="21"/>
      <c r="E727" s="5"/>
      <c r="F727" s="5"/>
    </row>
    <row r="728" ht="13.5" customHeight="1" spans="1:6">
      <c r="A728" s="21"/>
      <c r="E728" s="5"/>
      <c r="F728" s="5"/>
    </row>
    <row r="729" ht="13.5" customHeight="1" spans="1:6">
      <c r="A729" s="21"/>
      <c r="E729" s="5"/>
      <c r="F729" s="5"/>
    </row>
    <row r="730" ht="13.5" customHeight="1" spans="1:6">
      <c r="A730" s="21"/>
      <c r="E730" s="5"/>
      <c r="F730" s="5"/>
    </row>
    <row r="731" ht="13.5" customHeight="1" spans="1:6">
      <c r="A731" s="21"/>
      <c r="E731" s="5"/>
      <c r="F731" s="5"/>
    </row>
    <row r="732" ht="13.5" customHeight="1" spans="1:6">
      <c r="A732" s="21"/>
      <c r="E732" s="5"/>
      <c r="F732" s="5"/>
    </row>
    <row r="733" ht="13.5" customHeight="1" spans="1:6">
      <c r="A733" s="21"/>
      <c r="E733" s="5"/>
      <c r="F733" s="5"/>
    </row>
    <row r="734" ht="13.5" customHeight="1" spans="1:6">
      <c r="A734" s="21"/>
      <c r="E734" s="5"/>
      <c r="F734" s="5"/>
    </row>
    <row r="735" ht="13.5" customHeight="1" spans="1:6">
      <c r="A735" s="21"/>
      <c r="E735" s="5"/>
      <c r="F735" s="5"/>
    </row>
    <row r="736" ht="13.5" customHeight="1" spans="1:6">
      <c r="A736" s="21"/>
      <c r="E736" s="5"/>
      <c r="F736" s="5"/>
    </row>
    <row r="737" ht="13.5" customHeight="1" spans="1:6">
      <c r="A737" s="21"/>
      <c r="E737" s="5"/>
      <c r="F737" s="5"/>
    </row>
    <row r="738" ht="13.5" customHeight="1" spans="1:6">
      <c r="A738" s="21"/>
      <c r="E738" s="5"/>
      <c r="F738" s="5"/>
    </row>
    <row r="739" ht="13.5" customHeight="1" spans="1:6">
      <c r="A739" s="21"/>
      <c r="E739" s="5"/>
      <c r="F739" s="5"/>
    </row>
    <row r="740" ht="13.5" customHeight="1" spans="1:6">
      <c r="A740" s="21"/>
      <c r="E740" s="5"/>
      <c r="F740" s="5"/>
    </row>
    <row r="741" ht="13.5" customHeight="1" spans="1:6">
      <c r="A741" s="21"/>
      <c r="E741" s="5"/>
      <c r="F741" s="5"/>
    </row>
    <row r="742" ht="13.5" customHeight="1" spans="1:6">
      <c r="A742" s="21"/>
      <c r="E742" s="5"/>
      <c r="F742" s="5"/>
    </row>
    <row r="743" ht="13.5" customHeight="1" spans="1:6">
      <c r="A743" s="21"/>
      <c r="E743" s="5"/>
      <c r="F743" s="5"/>
    </row>
    <row r="744" ht="13.5" customHeight="1" spans="1:6">
      <c r="A744" s="21"/>
      <c r="E744" s="5"/>
      <c r="F744" s="5"/>
    </row>
    <row r="745" ht="13.5" customHeight="1" spans="1:6">
      <c r="A745" s="21"/>
      <c r="E745" s="5"/>
      <c r="F745" s="5"/>
    </row>
    <row r="746" ht="13.5" customHeight="1" spans="1:6">
      <c r="A746" s="21"/>
      <c r="E746" s="5"/>
      <c r="F746" s="5"/>
    </row>
    <row r="747" ht="13.5" customHeight="1" spans="1:6">
      <c r="A747" s="21"/>
      <c r="E747" s="5"/>
      <c r="F747" s="5"/>
    </row>
    <row r="748" ht="13.5" customHeight="1" spans="1:6">
      <c r="A748" s="21"/>
      <c r="E748" s="5"/>
      <c r="F748" s="5"/>
    </row>
    <row r="749" ht="13.5" customHeight="1" spans="1:6">
      <c r="A749" s="21"/>
      <c r="E749" s="5"/>
      <c r="F749" s="5"/>
    </row>
    <row r="750" ht="13.5" customHeight="1" spans="1:6">
      <c r="A750" s="21"/>
      <c r="E750" s="5"/>
      <c r="F750" s="5"/>
    </row>
    <row r="751" ht="13.5" customHeight="1" spans="1:6">
      <c r="A751" s="21"/>
      <c r="E751" s="5"/>
      <c r="F751" s="5"/>
    </row>
    <row r="752" ht="13.5" customHeight="1" spans="1:6">
      <c r="A752" s="21"/>
      <c r="E752" s="5"/>
      <c r="F752" s="5"/>
    </row>
    <row r="753" ht="13.5" customHeight="1" spans="1:6">
      <c r="A753" s="21"/>
      <c r="E753" s="5"/>
      <c r="F753" s="5"/>
    </row>
    <row r="754" ht="13.5" customHeight="1" spans="1:6">
      <c r="A754" s="21"/>
      <c r="E754" s="5"/>
      <c r="F754" s="5"/>
    </row>
    <row r="755" ht="13.5" customHeight="1" spans="1:6">
      <c r="A755" s="21"/>
      <c r="E755" s="5"/>
      <c r="F755" s="5"/>
    </row>
    <row r="756" ht="13.5" customHeight="1" spans="1:6">
      <c r="A756" s="21"/>
      <c r="E756" s="5"/>
      <c r="F756" s="5"/>
    </row>
    <row r="757" ht="13.5" customHeight="1" spans="1:6">
      <c r="A757" s="21"/>
      <c r="E757" s="5"/>
      <c r="F757" s="5"/>
    </row>
    <row r="758" ht="13.5" customHeight="1" spans="1:6">
      <c r="A758" s="21"/>
      <c r="E758" s="5"/>
      <c r="F758" s="5"/>
    </row>
    <row r="759" ht="13.5" customHeight="1" spans="1:6">
      <c r="A759" s="21"/>
      <c r="E759" s="5"/>
      <c r="F759" s="5"/>
    </row>
    <row r="760" ht="13.5" customHeight="1" spans="1:6">
      <c r="A760" s="21"/>
      <c r="E760" s="5"/>
      <c r="F760" s="5"/>
    </row>
    <row r="761" ht="13.5" customHeight="1" spans="1:6">
      <c r="A761" s="21"/>
      <c r="E761" s="5"/>
      <c r="F761" s="5"/>
    </row>
    <row r="762" ht="13.5" customHeight="1" spans="1:6">
      <c r="A762" s="21"/>
      <c r="E762" s="5"/>
      <c r="F762" s="5"/>
    </row>
    <row r="763" ht="13.5" customHeight="1" spans="1:6">
      <c r="A763" s="21"/>
      <c r="E763" s="5"/>
      <c r="F763" s="5"/>
    </row>
    <row r="764" ht="13.5" customHeight="1" spans="1:6">
      <c r="A764" s="21"/>
      <c r="E764" s="5"/>
      <c r="F764" s="5"/>
    </row>
    <row r="765" ht="13.5" customHeight="1" spans="1:6">
      <c r="A765" s="21"/>
      <c r="E765" s="5"/>
      <c r="F765" s="5"/>
    </row>
    <row r="766" ht="13.5" customHeight="1" spans="1:6">
      <c r="A766" s="21"/>
      <c r="E766" s="5"/>
      <c r="F766" s="5"/>
    </row>
    <row r="767" ht="13.5" customHeight="1" spans="1:6">
      <c r="A767" s="21"/>
      <c r="E767" s="5"/>
      <c r="F767" s="5"/>
    </row>
    <row r="768" ht="13.5" customHeight="1" spans="1:6">
      <c r="A768" s="21"/>
      <c r="E768" s="5"/>
      <c r="F768" s="5"/>
    </row>
    <row r="769" ht="13.5" customHeight="1" spans="1:6">
      <c r="A769" s="21"/>
      <c r="E769" s="5"/>
      <c r="F769" s="5"/>
    </row>
    <row r="770" ht="13.5" customHeight="1" spans="1:6">
      <c r="A770" s="21"/>
      <c r="E770" s="5"/>
      <c r="F770" s="5"/>
    </row>
    <row r="771" ht="13.5" customHeight="1" spans="1:6">
      <c r="A771" s="21"/>
      <c r="E771" s="5"/>
      <c r="F771" s="5"/>
    </row>
    <row r="772" ht="13.5" customHeight="1" spans="1:6">
      <c r="A772" s="21"/>
      <c r="E772" s="5"/>
      <c r="F772" s="5"/>
    </row>
    <row r="773" ht="13.5" customHeight="1" spans="1:6">
      <c r="A773" s="21"/>
      <c r="E773" s="5"/>
      <c r="F773" s="5"/>
    </row>
    <row r="774" ht="13.5" customHeight="1" spans="1:6">
      <c r="A774" s="21"/>
      <c r="E774" s="5"/>
      <c r="F774" s="5"/>
    </row>
    <row r="775" ht="13.5" customHeight="1" spans="1:6">
      <c r="A775" s="21"/>
      <c r="E775" s="5"/>
      <c r="F775" s="5"/>
    </row>
    <row r="776" ht="13.5" customHeight="1" spans="1:6">
      <c r="A776" s="21"/>
      <c r="E776" s="5"/>
      <c r="F776" s="5"/>
    </row>
    <row r="777" ht="13.5" customHeight="1" spans="1:6">
      <c r="A777" s="21"/>
      <c r="E777" s="5"/>
      <c r="F777" s="5"/>
    </row>
    <row r="778" ht="13.5" customHeight="1" spans="1:6">
      <c r="A778" s="21"/>
      <c r="E778" s="5"/>
      <c r="F778" s="5"/>
    </row>
    <row r="779" ht="13.5" customHeight="1" spans="1:6">
      <c r="A779" s="21"/>
      <c r="E779" s="5"/>
      <c r="F779" s="5"/>
    </row>
    <row r="780" ht="13.5" customHeight="1" spans="1:6">
      <c r="A780" s="21"/>
      <c r="E780" s="5"/>
      <c r="F780" s="5"/>
    </row>
    <row r="781" ht="13.5" customHeight="1" spans="1:6">
      <c r="A781" s="21"/>
      <c r="E781" s="5"/>
      <c r="F781" s="5"/>
    </row>
    <row r="782" ht="13.5" customHeight="1" spans="1:6">
      <c r="A782" s="21"/>
      <c r="E782" s="5"/>
      <c r="F782" s="5"/>
    </row>
    <row r="783" ht="13.5" customHeight="1" spans="1:6">
      <c r="A783" s="21"/>
      <c r="E783" s="5"/>
      <c r="F783" s="5"/>
    </row>
    <row r="784" ht="13.5" customHeight="1" spans="1:6">
      <c r="A784" s="21"/>
      <c r="E784" s="5"/>
      <c r="F784" s="5"/>
    </row>
    <row r="785" ht="13.5" customHeight="1" spans="1:6">
      <c r="A785" s="21"/>
      <c r="E785" s="5"/>
      <c r="F785" s="5"/>
    </row>
    <row r="786" ht="13.5" customHeight="1" spans="1:6">
      <c r="A786" s="21"/>
      <c r="E786" s="5"/>
      <c r="F786" s="5"/>
    </row>
    <row r="787" ht="13.5" customHeight="1" spans="1:6">
      <c r="A787" s="21"/>
      <c r="E787" s="5"/>
      <c r="F787" s="5"/>
    </row>
    <row r="788" ht="13.5" customHeight="1" spans="1:6">
      <c r="A788" s="21"/>
      <c r="E788" s="5"/>
      <c r="F788" s="5"/>
    </row>
    <row r="789" ht="13.5" customHeight="1" spans="1:6">
      <c r="A789" s="21"/>
      <c r="E789" s="5"/>
      <c r="F789" s="5"/>
    </row>
    <row r="790" ht="13.5" customHeight="1" spans="1:6">
      <c r="A790" s="21"/>
      <c r="E790" s="5"/>
      <c r="F790" s="5"/>
    </row>
    <row r="791" ht="13.5" customHeight="1" spans="1:6">
      <c r="A791" s="21"/>
      <c r="E791" s="5"/>
      <c r="F791" s="5"/>
    </row>
    <row r="792" ht="13.5" customHeight="1" spans="1:6">
      <c r="A792" s="21"/>
      <c r="E792" s="5"/>
      <c r="F792" s="5"/>
    </row>
    <row r="793" ht="13.5" customHeight="1" spans="1:6">
      <c r="A793" s="21"/>
      <c r="E793" s="5"/>
      <c r="F793" s="5"/>
    </row>
    <row r="794" ht="13.5" customHeight="1" spans="1:6">
      <c r="A794" s="21"/>
      <c r="E794" s="5"/>
      <c r="F794" s="5"/>
    </row>
    <row r="795" ht="13.5" customHeight="1" spans="1:6">
      <c r="A795" s="21"/>
      <c r="E795" s="5"/>
      <c r="F795" s="5"/>
    </row>
    <row r="796" ht="13.5" customHeight="1" spans="1:6">
      <c r="A796" s="21"/>
      <c r="E796" s="5"/>
      <c r="F796" s="5"/>
    </row>
    <row r="797" ht="13.5" customHeight="1" spans="1:6">
      <c r="A797" s="21"/>
      <c r="E797" s="5"/>
      <c r="F797" s="5"/>
    </row>
    <row r="798" ht="13.5" customHeight="1" spans="1:6">
      <c r="A798" s="21"/>
      <c r="E798" s="5"/>
      <c r="F798" s="5"/>
    </row>
    <row r="799" ht="13.5" customHeight="1" spans="1:6">
      <c r="A799" s="21"/>
      <c r="E799" s="5"/>
      <c r="F799" s="5"/>
    </row>
    <row r="800" ht="13.5" customHeight="1" spans="1:6">
      <c r="A800" s="21"/>
      <c r="E800" s="5"/>
      <c r="F800" s="5"/>
    </row>
    <row r="801" ht="13.5" customHeight="1" spans="1:6">
      <c r="A801" s="21"/>
      <c r="E801" s="5"/>
      <c r="F801" s="5"/>
    </row>
    <row r="802" ht="13.5" customHeight="1" spans="1:6">
      <c r="A802" s="21"/>
      <c r="E802" s="5"/>
      <c r="F802" s="5"/>
    </row>
    <row r="803" ht="13.5" customHeight="1" spans="1:6">
      <c r="A803" s="21"/>
      <c r="E803" s="5"/>
      <c r="F803" s="5"/>
    </row>
    <row r="804" ht="13.5" customHeight="1" spans="1:6">
      <c r="A804" s="21"/>
      <c r="E804" s="5"/>
      <c r="F804" s="5"/>
    </row>
    <row r="805" ht="13.5" customHeight="1" spans="1:6">
      <c r="A805" s="21"/>
      <c r="E805" s="5"/>
      <c r="F805" s="5"/>
    </row>
    <row r="806" ht="13.5" customHeight="1" spans="1:6">
      <c r="A806" s="21"/>
      <c r="E806" s="5"/>
      <c r="F806" s="5"/>
    </row>
    <row r="807" ht="13.5" customHeight="1" spans="1:6">
      <c r="A807" s="21"/>
      <c r="E807" s="5"/>
      <c r="F807" s="5"/>
    </row>
    <row r="808" ht="13.5" customHeight="1" spans="1:6">
      <c r="A808" s="21"/>
      <c r="E808" s="5"/>
      <c r="F808" s="5"/>
    </row>
    <row r="809" ht="13.5" customHeight="1" spans="1:6">
      <c r="A809" s="21"/>
      <c r="E809" s="5"/>
      <c r="F809" s="5"/>
    </row>
    <row r="810" ht="13.5" customHeight="1" spans="1:6">
      <c r="A810" s="21"/>
      <c r="E810" s="5"/>
      <c r="F810" s="5"/>
    </row>
    <row r="811" ht="13.5" customHeight="1" spans="1:6">
      <c r="A811" s="21"/>
      <c r="E811" s="5"/>
      <c r="F811" s="5"/>
    </row>
    <row r="812" ht="13.5" customHeight="1" spans="1:6">
      <c r="A812" s="21"/>
      <c r="E812" s="5"/>
      <c r="F812" s="5"/>
    </row>
    <row r="813" ht="13.5" customHeight="1" spans="1:6">
      <c r="A813" s="21"/>
      <c r="E813" s="5"/>
      <c r="F813" s="5"/>
    </row>
    <row r="814" ht="13.5" customHeight="1" spans="1:6">
      <c r="A814" s="21"/>
      <c r="E814" s="5"/>
      <c r="F814" s="5"/>
    </row>
    <row r="815" ht="13.5" customHeight="1" spans="1:6">
      <c r="A815" s="21"/>
      <c r="E815" s="5"/>
      <c r="F815" s="5"/>
    </row>
    <row r="816" ht="13.5" customHeight="1" spans="1:6">
      <c r="A816" s="21"/>
      <c r="E816" s="5"/>
      <c r="F816" s="5"/>
    </row>
    <row r="817" ht="13.5" customHeight="1" spans="1:6">
      <c r="A817" s="21"/>
      <c r="E817" s="5"/>
      <c r="F817" s="5"/>
    </row>
    <row r="818" ht="13.5" customHeight="1" spans="1:6">
      <c r="A818" s="21"/>
      <c r="E818" s="5"/>
      <c r="F818" s="5"/>
    </row>
    <row r="819" ht="13.5" customHeight="1" spans="1:6">
      <c r="A819" s="21"/>
      <c r="E819" s="5"/>
      <c r="F819" s="5"/>
    </row>
    <row r="820" ht="13.5" customHeight="1" spans="1:6">
      <c r="A820" s="21"/>
      <c r="E820" s="5"/>
      <c r="F820" s="5"/>
    </row>
    <row r="821" ht="13.5" customHeight="1" spans="1:6">
      <c r="A821" s="21"/>
      <c r="E821" s="5"/>
      <c r="F821" s="5"/>
    </row>
    <row r="822" ht="13.5" customHeight="1" spans="1:6">
      <c r="A822" s="21"/>
      <c r="E822" s="5"/>
      <c r="F822" s="5"/>
    </row>
    <row r="823" ht="13.5" customHeight="1" spans="1:6">
      <c r="A823" s="21"/>
      <c r="E823" s="5"/>
      <c r="F823" s="5"/>
    </row>
    <row r="824" ht="13.5" customHeight="1" spans="1:6">
      <c r="A824" s="21"/>
      <c r="E824" s="5"/>
      <c r="F824" s="5"/>
    </row>
    <row r="825" ht="13.5" customHeight="1" spans="1:6">
      <c r="A825" s="21"/>
      <c r="E825" s="5"/>
      <c r="F825" s="5"/>
    </row>
    <row r="826" ht="13.5" customHeight="1" spans="1:6">
      <c r="A826" s="21"/>
      <c r="E826" s="5"/>
      <c r="F826" s="5"/>
    </row>
    <row r="827" ht="13.5" customHeight="1" spans="1:6">
      <c r="A827" s="21"/>
      <c r="E827" s="5"/>
      <c r="F827" s="5"/>
    </row>
    <row r="828" ht="13.5" customHeight="1" spans="1:6">
      <c r="A828" s="21"/>
      <c r="E828" s="5"/>
      <c r="F828" s="5"/>
    </row>
    <row r="829" ht="13.5" customHeight="1" spans="1:6">
      <c r="A829" s="21"/>
      <c r="E829" s="5"/>
      <c r="F829" s="5"/>
    </row>
    <row r="830" ht="13.5" customHeight="1" spans="1:6">
      <c r="A830" s="21"/>
      <c r="E830" s="5"/>
      <c r="F830" s="5"/>
    </row>
    <row r="831" ht="13.5" customHeight="1" spans="1:6">
      <c r="A831" s="21"/>
      <c r="E831" s="5"/>
      <c r="F831" s="5"/>
    </row>
    <row r="832" ht="13.5" customHeight="1" spans="1:6">
      <c r="A832" s="21"/>
      <c r="E832" s="5"/>
      <c r="F832" s="5"/>
    </row>
    <row r="833" ht="13.5" customHeight="1" spans="1:6">
      <c r="A833" s="21"/>
      <c r="E833" s="5"/>
      <c r="F833" s="5"/>
    </row>
    <row r="834" ht="13.5" customHeight="1" spans="1:6">
      <c r="A834" s="21"/>
      <c r="E834" s="5"/>
      <c r="F834" s="5"/>
    </row>
    <row r="835" ht="13.5" customHeight="1" spans="1:6">
      <c r="A835" s="21"/>
      <c r="E835" s="5"/>
      <c r="F835" s="5"/>
    </row>
    <row r="836" ht="13.5" customHeight="1" spans="1:6">
      <c r="A836" s="21"/>
      <c r="E836" s="5"/>
      <c r="F836" s="5"/>
    </row>
    <row r="837" ht="13.5" customHeight="1" spans="1:6">
      <c r="A837" s="21"/>
      <c r="E837" s="5"/>
      <c r="F837" s="5"/>
    </row>
    <row r="838" ht="13.5" customHeight="1" spans="1:6">
      <c r="A838" s="21"/>
      <c r="E838" s="5"/>
      <c r="F838" s="5"/>
    </row>
    <row r="839" ht="13.5" customHeight="1" spans="1:6">
      <c r="A839" s="21"/>
      <c r="E839" s="5"/>
      <c r="F839" s="5"/>
    </row>
    <row r="840" ht="13.5" customHeight="1" spans="1:6">
      <c r="A840" s="21"/>
      <c r="E840" s="5"/>
      <c r="F840" s="5"/>
    </row>
    <row r="841" ht="13.5" customHeight="1" spans="1:6">
      <c r="A841" s="21"/>
      <c r="E841" s="5"/>
      <c r="F841" s="5"/>
    </row>
    <row r="842" ht="13.5" customHeight="1" spans="1:6">
      <c r="A842" s="21"/>
      <c r="E842" s="5"/>
      <c r="F842" s="5"/>
    </row>
    <row r="843" ht="13.5" customHeight="1" spans="1:6">
      <c r="A843" s="21"/>
      <c r="E843" s="5"/>
      <c r="F843" s="5"/>
    </row>
    <row r="844" ht="13.5" customHeight="1" spans="1:6">
      <c r="A844" s="21"/>
      <c r="E844" s="5"/>
      <c r="F844" s="5"/>
    </row>
    <row r="845" ht="13.5" customHeight="1" spans="1:6">
      <c r="A845" s="21"/>
      <c r="E845" s="5"/>
      <c r="F845" s="5"/>
    </row>
    <row r="846" ht="13.5" customHeight="1" spans="1:6">
      <c r="A846" s="21"/>
      <c r="E846" s="5"/>
      <c r="F846" s="5"/>
    </row>
    <row r="847" ht="13.5" customHeight="1" spans="1:6">
      <c r="A847" s="21"/>
      <c r="E847" s="5"/>
      <c r="F847" s="5"/>
    </row>
    <row r="848" ht="13.5" customHeight="1" spans="1:6">
      <c r="A848" s="21"/>
      <c r="E848" s="5"/>
      <c r="F848" s="5"/>
    </row>
    <row r="849" ht="13.5" customHeight="1" spans="1:6">
      <c r="A849" s="21"/>
      <c r="E849" s="5"/>
      <c r="F849" s="5"/>
    </row>
    <row r="850" ht="13.5" customHeight="1" spans="1:6">
      <c r="A850" s="21"/>
      <c r="E850" s="5"/>
      <c r="F850" s="5"/>
    </row>
    <row r="851" ht="13.5" customHeight="1" spans="1:6">
      <c r="A851" s="21"/>
      <c r="E851" s="5"/>
      <c r="F851" s="5"/>
    </row>
    <row r="852" ht="13.5" customHeight="1" spans="1:6">
      <c r="A852" s="21"/>
      <c r="E852" s="5"/>
      <c r="F852" s="5"/>
    </row>
    <row r="853" ht="13.5" customHeight="1" spans="1:6">
      <c r="A853" s="21"/>
      <c r="E853" s="5"/>
      <c r="F853" s="5"/>
    </row>
    <row r="854" ht="13.5" customHeight="1" spans="1:6">
      <c r="A854" s="21"/>
      <c r="E854" s="5"/>
      <c r="F854" s="5"/>
    </row>
    <row r="855" ht="13.5" customHeight="1" spans="1:6">
      <c r="A855" s="21"/>
      <c r="E855" s="5"/>
      <c r="F855" s="5"/>
    </row>
    <row r="856" ht="13.5" customHeight="1" spans="1:6">
      <c r="A856" s="21"/>
      <c r="E856" s="5"/>
      <c r="F856" s="5"/>
    </row>
    <row r="857" ht="13.5" customHeight="1" spans="1:6">
      <c r="A857" s="21"/>
      <c r="E857" s="5"/>
      <c r="F857" s="5"/>
    </row>
    <row r="858" ht="13.5" customHeight="1" spans="1:6">
      <c r="A858" s="21"/>
      <c r="E858" s="5"/>
      <c r="F858" s="5"/>
    </row>
    <row r="859" ht="13.5" customHeight="1" spans="1:6">
      <c r="A859" s="21"/>
      <c r="E859" s="5"/>
      <c r="F859" s="5"/>
    </row>
    <row r="860" ht="13.5" customHeight="1" spans="1:6">
      <c r="A860" s="21"/>
      <c r="E860" s="5"/>
      <c r="F860" s="5"/>
    </row>
    <row r="861" ht="13.5" customHeight="1" spans="1:6">
      <c r="A861" s="21"/>
      <c r="E861" s="5"/>
      <c r="F861" s="5"/>
    </row>
    <row r="862" ht="13.5" customHeight="1" spans="1:6">
      <c r="A862" s="21"/>
      <c r="E862" s="5"/>
      <c r="F862" s="5"/>
    </row>
    <row r="863" ht="13.5" customHeight="1" spans="1:6">
      <c r="A863" s="21"/>
      <c r="E863" s="5"/>
      <c r="F863" s="5"/>
    </row>
    <row r="864" ht="13.5" customHeight="1" spans="1:6">
      <c r="A864" s="21"/>
      <c r="E864" s="5"/>
      <c r="F864" s="5"/>
    </row>
    <row r="865" ht="13.5" customHeight="1" spans="1:6">
      <c r="A865" s="21"/>
      <c r="E865" s="5"/>
      <c r="F865" s="5"/>
    </row>
    <row r="866" ht="13.5" customHeight="1" spans="1:6">
      <c r="A866" s="21"/>
      <c r="E866" s="5"/>
      <c r="F866" s="5"/>
    </row>
    <row r="867" ht="13.5" customHeight="1" spans="1:6">
      <c r="A867" s="21"/>
      <c r="E867" s="5"/>
      <c r="F867" s="5"/>
    </row>
    <row r="868" ht="13.5" customHeight="1" spans="1:6">
      <c r="A868" s="21"/>
      <c r="E868" s="5"/>
      <c r="F868" s="5"/>
    </row>
    <row r="869" ht="13.5" customHeight="1" spans="1:6">
      <c r="A869" s="21"/>
      <c r="E869" s="5"/>
      <c r="F869" s="5"/>
    </row>
    <row r="870" ht="13.5" customHeight="1" spans="1:6">
      <c r="A870" s="21"/>
      <c r="E870" s="5"/>
      <c r="F870" s="5"/>
    </row>
    <row r="871" ht="13.5" customHeight="1" spans="1:6">
      <c r="A871" s="21"/>
      <c r="E871" s="5"/>
      <c r="F871" s="5"/>
    </row>
    <row r="872" ht="13.5" customHeight="1" spans="1:6">
      <c r="A872" s="21"/>
      <c r="E872" s="5"/>
      <c r="F872" s="5"/>
    </row>
    <row r="873" ht="13.5" customHeight="1" spans="1:6">
      <c r="A873" s="21"/>
      <c r="E873" s="5"/>
      <c r="F873" s="5"/>
    </row>
    <row r="874" ht="13.5" customHeight="1" spans="1:6">
      <c r="A874" s="21"/>
      <c r="E874" s="5"/>
      <c r="F874" s="5"/>
    </row>
    <row r="875" ht="13.5" customHeight="1" spans="1:6">
      <c r="A875" s="21"/>
      <c r="E875" s="5"/>
      <c r="F875" s="5"/>
    </row>
    <row r="876" ht="13.5" customHeight="1" spans="1:6">
      <c r="A876" s="21"/>
      <c r="E876" s="5"/>
      <c r="F876" s="5"/>
    </row>
    <row r="877" ht="13.5" customHeight="1" spans="1:6">
      <c r="A877" s="21"/>
      <c r="E877" s="5"/>
      <c r="F877" s="5"/>
    </row>
    <row r="878" ht="13.5" customHeight="1" spans="1:6">
      <c r="A878" s="21"/>
      <c r="E878" s="5"/>
      <c r="F878" s="5"/>
    </row>
    <row r="879" ht="13.5" customHeight="1" spans="1:6">
      <c r="A879" s="21"/>
      <c r="E879" s="5"/>
      <c r="F879" s="5"/>
    </row>
    <row r="880" ht="13.5" customHeight="1" spans="1:6">
      <c r="A880" s="21"/>
      <c r="E880" s="5"/>
      <c r="F880" s="5"/>
    </row>
    <row r="881" ht="13.5" customHeight="1" spans="1:6">
      <c r="A881" s="21"/>
      <c r="E881" s="5"/>
      <c r="F881" s="5"/>
    </row>
    <row r="882" ht="13.5" customHeight="1" spans="1:6">
      <c r="A882" s="21"/>
      <c r="E882" s="5"/>
      <c r="F882" s="5"/>
    </row>
    <row r="883" ht="13.5" customHeight="1" spans="1:6">
      <c r="A883" s="21"/>
      <c r="E883" s="5"/>
      <c r="F883" s="5"/>
    </row>
    <row r="884" ht="13.5" customHeight="1" spans="1:6">
      <c r="A884" s="21"/>
      <c r="E884" s="5"/>
      <c r="F884" s="5"/>
    </row>
    <row r="885" ht="13.5" customHeight="1" spans="1:6">
      <c r="A885" s="21"/>
      <c r="E885" s="5"/>
      <c r="F885" s="5"/>
    </row>
    <row r="886" ht="13.5" customHeight="1" spans="1:6">
      <c r="A886" s="21"/>
      <c r="E886" s="5"/>
      <c r="F886" s="5"/>
    </row>
    <row r="887" ht="13.5" customHeight="1" spans="1:6">
      <c r="A887" s="21"/>
      <c r="E887" s="5"/>
      <c r="F887" s="5"/>
    </row>
    <row r="888" ht="13.5" customHeight="1" spans="1:6">
      <c r="A888" s="21"/>
      <c r="E888" s="5"/>
      <c r="F888" s="5"/>
    </row>
    <row r="889" ht="13.5" customHeight="1" spans="1:6">
      <c r="A889" s="21"/>
      <c r="E889" s="5"/>
      <c r="F889" s="5"/>
    </row>
    <row r="890" ht="13.5" customHeight="1" spans="1:6">
      <c r="A890" s="21"/>
      <c r="E890" s="5"/>
      <c r="F890" s="5"/>
    </row>
    <row r="891" ht="13.5" customHeight="1" spans="1:6">
      <c r="A891" s="21"/>
      <c r="E891" s="5"/>
      <c r="F891" s="5"/>
    </row>
    <row r="892" ht="13.5" customHeight="1" spans="1:6">
      <c r="A892" s="21"/>
      <c r="E892" s="5"/>
      <c r="F892" s="5"/>
    </row>
    <row r="893" ht="13.5" customHeight="1" spans="1:6">
      <c r="A893" s="21"/>
      <c r="E893" s="5"/>
      <c r="F893" s="5"/>
    </row>
    <row r="894" ht="13.5" customHeight="1" spans="1:6">
      <c r="A894" s="21"/>
      <c r="E894" s="5"/>
      <c r="F894" s="5"/>
    </row>
    <row r="895" ht="13.5" customHeight="1" spans="1:6">
      <c r="A895" s="21"/>
      <c r="E895" s="5"/>
      <c r="F895" s="5"/>
    </row>
    <row r="896" ht="13.5" customHeight="1" spans="1:6">
      <c r="A896" s="21"/>
      <c r="E896" s="5"/>
      <c r="F896" s="5"/>
    </row>
    <row r="897" ht="13.5" customHeight="1" spans="1:6">
      <c r="A897" s="21"/>
      <c r="E897" s="5"/>
      <c r="F897" s="5"/>
    </row>
    <row r="898" ht="13.5" customHeight="1" spans="1:6">
      <c r="A898" s="21"/>
      <c r="E898" s="5"/>
      <c r="F898" s="5"/>
    </row>
    <row r="899" ht="13.5" customHeight="1" spans="1:6">
      <c r="A899" s="21"/>
      <c r="E899" s="5"/>
      <c r="F899" s="5"/>
    </row>
    <row r="900" ht="13.5" customHeight="1" spans="1:6">
      <c r="A900" s="21"/>
      <c r="E900" s="5"/>
      <c r="F900" s="5"/>
    </row>
    <row r="901" ht="13.5" customHeight="1" spans="1:6">
      <c r="A901" s="21"/>
      <c r="E901" s="5"/>
      <c r="F901" s="5"/>
    </row>
    <row r="902" ht="13.5" customHeight="1" spans="1:6">
      <c r="A902" s="21"/>
      <c r="E902" s="5"/>
      <c r="F902" s="5"/>
    </row>
    <row r="903" ht="13.5" customHeight="1" spans="1:6">
      <c r="A903" s="21"/>
      <c r="E903" s="5"/>
      <c r="F903" s="5"/>
    </row>
    <row r="904" ht="13.5" customHeight="1" spans="1:6">
      <c r="A904" s="21"/>
      <c r="E904" s="5"/>
      <c r="F904" s="5"/>
    </row>
    <row r="905" ht="13.5" customHeight="1" spans="1:6">
      <c r="A905" s="21"/>
      <c r="E905" s="5"/>
      <c r="F905" s="5"/>
    </row>
    <row r="906" ht="13.5" customHeight="1" spans="1:6">
      <c r="A906" s="21"/>
      <c r="E906" s="5"/>
      <c r="F906" s="5"/>
    </row>
    <row r="907" ht="13.5" customHeight="1" spans="1:6">
      <c r="A907" s="21"/>
      <c r="E907" s="5"/>
      <c r="F907" s="5"/>
    </row>
    <row r="908" ht="13.5" customHeight="1" spans="1:6">
      <c r="A908" s="21"/>
      <c r="E908" s="5"/>
      <c r="F908" s="5"/>
    </row>
    <row r="909" ht="13.5" customHeight="1" spans="1:6">
      <c r="A909" s="21"/>
      <c r="E909" s="5"/>
      <c r="F909" s="5"/>
    </row>
    <row r="910" ht="13.5" customHeight="1" spans="1:6">
      <c r="A910" s="21"/>
      <c r="E910" s="5"/>
      <c r="F910" s="5"/>
    </row>
    <row r="911" ht="13.5" customHeight="1" spans="1:6">
      <c r="A911" s="21"/>
      <c r="E911" s="5"/>
      <c r="F911" s="5"/>
    </row>
    <row r="912" ht="13.5" customHeight="1" spans="1:6">
      <c r="A912" s="21"/>
      <c r="E912" s="5"/>
      <c r="F912" s="5"/>
    </row>
    <row r="913" ht="13.5" customHeight="1" spans="1:6">
      <c r="A913" s="21"/>
      <c r="E913" s="5"/>
      <c r="F913" s="5"/>
    </row>
    <row r="914" ht="13.5" customHeight="1" spans="1:6">
      <c r="A914" s="21"/>
      <c r="E914" s="5"/>
      <c r="F914" s="5"/>
    </row>
    <row r="915" ht="13.5" customHeight="1" spans="1:6">
      <c r="A915" s="21"/>
      <c r="E915" s="5"/>
      <c r="F915" s="5"/>
    </row>
    <row r="916" ht="13.5" customHeight="1" spans="1:6">
      <c r="A916" s="21"/>
      <c r="E916" s="5"/>
      <c r="F916" s="5"/>
    </row>
    <row r="917" ht="13.5" customHeight="1" spans="1:6">
      <c r="A917" s="21"/>
      <c r="E917" s="5"/>
      <c r="F917" s="5"/>
    </row>
    <row r="918" ht="13.5" customHeight="1" spans="1:6">
      <c r="A918" s="21"/>
      <c r="E918" s="5"/>
      <c r="F918" s="5"/>
    </row>
    <row r="919" ht="13.5" customHeight="1" spans="1:6">
      <c r="A919" s="21"/>
      <c r="E919" s="5"/>
      <c r="F919" s="5"/>
    </row>
    <row r="920" ht="13.5" customHeight="1" spans="1:6">
      <c r="A920" s="21"/>
      <c r="E920" s="5"/>
      <c r="F920" s="5"/>
    </row>
    <row r="921" ht="13.5" customHeight="1" spans="1:6">
      <c r="A921" s="21"/>
      <c r="E921" s="5"/>
      <c r="F921" s="5"/>
    </row>
    <row r="922" ht="13.5" customHeight="1" spans="1:6">
      <c r="A922" s="21"/>
      <c r="E922" s="5"/>
      <c r="F922" s="5"/>
    </row>
    <row r="923" ht="13.5" customHeight="1" spans="1:6">
      <c r="A923" s="21"/>
      <c r="E923" s="5"/>
      <c r="F923" s="5"/>
    </row>
    <row r="924" ht="13.5" customHeight="1" spans="1:6">
      <c r="A924" s="21"/>
      <c r="E924" s="5"/>
      <c r="F924" s="5"/>
    </row>
    <row r="925" ht="13.5" customHeight="1" spans="1:6">
      <c r="A925" s="21"/>
      <c r="E925" s="5"/>
      <c r="F925" s="5"/>
    </row>
    <row r="926" ht="13.5" customHeight="1" spans="1:6">
      <c r="A926" s="21"/>
      <c r="E926" s="5"/>
      <c r="F926" s="5"/>
    </row>
    <row r="927" ht="13.5" customHeight="1" spans="1:6">
      <c r="A927" s="21"/>
      <c r="E927" s="5"/>
      <c r="F927" s="5"/>
    </row>
    <row r="928" ht="13.5" customHeight="1" spans="1:6">
      <c r="A928" s="21"/>
      <c r="E928" s="5"/>
      <c r="F928" s="5"/>
    </row>
    <row r="929" ht="13.5" customHeight="1" spans="1:6">
      <c r="A929" s="21"/>
      <c r="E929" s="5"/>
      <c r="F929" s="5"/>
    </row>
    <row r="930" ht="13.5" customHeight="1" spans="1:6">
      <c r="A930" s="21"/>
      <c r="E930" s="5"/>
      <c r="F930" s="5"/>
    </row>
    <row r="931" ht="13.5" customHeight="1" spans="1:6">
      <c r="A931" s="21"/>
      <c r="E931" s="5"/>
      <c r="F931" s="5"/>
    </row>
    <row r="932" ht="13.5" customHeight="1" spans="1:6">
      <c r="A932" s="21"/>
      <c r="E932" s="5"/>
      <c r="F932" s="5"/>
    </row>
    <row r="933" ht="13.5" customHeight="1" spans="1:6">
      <c r="A933" s="21"/>
      <c r="E933" s="5"/>
      <c r="F933" s="5"/>
    </row>
    <row r="934" ht="13.5" customHeight="1" spans="1:6">
      <c r="A934" s="21"/>
      <c r="E934" s="5"/>
      <c r="F934" s="5"/>
    </row>
    <row r="935" ht="13.5" customHeight="1" spans="1:6">
      <c r="A935" s="21"/>
      <c r="E935" s="5"/>
      <c r="F935" s="5"/>
    </row>
    <row r="936" ht="13.5" customHeight="1" spans="1:6">
      <c r="A936" s="21"/>
      <c r="E936" s="5"/>
      <c r="F936" s="5"/>
    </row>
    <row r="937" ht="13.5" customHeight="1" spans="1:6">
      <c r="A937" s="21"/>
      <c r="E937" s="5"/>
      <c r="F937" s="5"/>
    </row>
    <row r="938" ht="13.5" customHeight="1" spans="1:6">
      <c r="A938" s="21"/>
      <c r="E938" s="5"/>
      <c r="F938" s="5"/>
    </row>
    <row r="939" ht="13.5" customHeight="1" spans="1:6">
      <c r="A939" s="21"/>
      <c r="E939" s="5"/>
      <c r="F939" s="5"/>
    </row>
    <row r="940" ht="13.5" customHeight="1" spans="1:6">
      <c r="A940" s="21"/>
      <c r="E940" s="5"/>
      <c r="F940" s="5"/>
    </row>
    <row r="941" ht="13.5" customHeight="1" spans="1:6">
      <c r="A941" s="21"/>
      <c r="E941" s="5"/>
      <c r="F941" s="5"/>
    </row>
    <row r="942" ht="13.5" customHeight="1" spans="1:6">
      <c r="A942" s="21"/>
      <c r="E942" s="5"/>
      <c r="F942" s="5"/>
    </row>
    <row r="943" ht="13.5" customHeight="1" spans="1:6">
      <c r="A943" s="21"/>
      <c r="E943" s="5"/>
      <c r="F943" s="5"/>
    </row>
    <row r="944" ht="13.5" customHeight="1" spans="1:6">
      <c r="A944" s="21"/>
      <c r="E944" s="5"/>
      <c r="F944" s="5"/>
    </row>
    <row r="945" ht="13.5" customHeight="1" spans="1:6">
      <c r="A945" s="21"/>
      <c r="E945" s="5"/>
      <c r="F945" s="5"/>
    </row>
    <row r="946" ht="13.5" customHeight="1" spans="1:6">
      <c r="A946" s="21"/>
      <c r="E946" s="5"/>
      <c r="F946" s="5"/>
    </row>
    <row r="947" ht="13.5" customHeight="1" spans="1:6">
      <c r="A947" s="21"/>
      <c r="E947" s="5"/>
      <c r="F947" s="5"/>
    </row>
    <row r="948" ht="13.5" customHeight="1" spans="1:6">
      <c r="A948" s="21"/>
      <c r="E948" s="5"/>
      <c r="F948" s="5"/>
    </row>
    <row r="949" ht="13.5" customHeight="1" spans="1:6">
      <c r="A949" s="21"/>
      <c r="E949" s="5"/>
      <c r="F949" s="5"/>
    </row>
    <row r="950" ht="13.5" customHeight="1" spans="1:6">
      <c r="A950" s="21"/>
      <c r="E950" s="5"/>
      <c r="F950" s="5"/>
    </row>
    <row r="951" ht="13.5" customHeight="1" spans="1:6">
      <c r="A951" s="21"/>
      <c r="E951" s="5"/>
      <c r="F951" s="5"/>
    </row>
    <row r="952" ht="13.5" customHeight="1" spans="1:6">
      <c r="A952" s="21"/>
      <c r="E952" s="5"/>
      <c r="F952" s="5"/>
    </row>
    <row r="953" ht="13.5" customHeight="1" spans="1:6">
      <c r="A953" s="21"/>
      <c r="E953" s="5"/>
      <c r="F953" s="5"/>
    </row>
    <row r="954" ht="13.5" customHeight="1" spans="1:6">
      <c r="A954" s="21"/>
      <c r="E954" s="5"/>
      <c r="F954" s="5"/>
    </row>
    <row r="955" ht="13.5" customHeight="1" spans="1:6">
      <c r="A955" s="21"/>
      <c r="E955" s="5"/>
      <c r="F955" s="5"/>
    </row>
    <row r="956" ht="13.5" customHeight="1" spans="1:6">
      <c r="A956" s="21"/>
      <c r="E956" s="5"/>
      <c r="F956" s="5"/>
    </row>
    <row r="957" ht="13.5" customHeight="1" spans="1:6">
      <c r="A957" s="21"/>
      <c r="E957" s="5"/>
      <c r="F957" s="5"/>
    </row>
    <row r="958" ht="13.5" customHeight="1" spans="1:6">
      <c r="A958" s="21"/>
      <c r="E958" s="5"/>
      <c r="F958" s="5"/>
    </row>
    <row r="959" ht="13.5" customHeight="1" spans="1:6">
      <c r="A959" s="21"/>
      <c r="E959" s="5"/>
      <c r="F959" s="5"/>
    </row>
    <row r="960" ht="13.5" customHeight="1" spans="1:6">
      <c r="A960" s="21"/>
      <c r="E960" s="5"/>
      <c r="F960" s="5"/>
    </row>
    <row r="961" ht="13.5" customHeight="1" spans="1:6">
      <c r="A961" s="21"/>
      <c r="E961" s="5"/>
      <c r="F961" s="5"/>
    </row>
    <row r="962" ht="13.5" customHeight="1" spans="1:6">
      <c r="A962" s="21"/>
      <c r="E962" s="5"/>
      <c r="F962" s="5"/>
    </row>
    <row r="963" ht="13.5" customHeight="1" spans="1:6">
      <c r="A963" s="21"/>
      <c r="E963" s="5"/>
      <c r="F963" s="5"/>
    </row>
    <row r="964" ht="13.5" customHeight="1" spans="1:6">
      <c r="A964" s="21"/>
      <c r="E964" s="5"/>
      <c r="F964" s="5"/>
    </row>
    <row r="965" ht="13.5" customHeight="1" spans="1:6">
      <c r="A965" s="21"/>
      <c r="E965" s="5"/>
      <c r="F965" s="5"/>
    </row>
    <row r="966" ht="13.5" customHeight="1" spans="1:6">
      <c r="A966" s="21"/>
      <c r="E966" s="5"/>
      <c r="F966" s="5"/>
    </row>
    <row r="967" ht="13.5" customHeight="1" spans="1:6">
      <c r="A967" s="21"/>
      <c r="E967" s="5"/>
      <c r="F967" s="5"/>
    </row>
    <row r="968" ht="13.5" customHeight="1" spans="1:6">
      <c r="A968" s="21"/>
      <c r="E968" s="5"/>
      <c r="F968" s="5"/>
    </row>
    <row r="969" ht="13.5" customHeight="1" spans="1:6">
      <c r="A969" s="21"/>
      <c r="E969" s="5"/>
      <c r="F969" s="5"/>
    </row>
    <row r="970" ht="13.5" customHeight="1" spans="1:6">
      <c r="A970" s="21"/>
      <c r="E970" s="5"/>
      <c r="F970" s="5"/>
    </row>
    <row r="971" ht="13.5" customHeight="1" spans="1:6">
      <c r="A971" s="21"/>
      <c r="E971" s="5"/>
      <c r="F971" s="5"/>
    </row>
    <row r="972" ht="13.5" customHeight="1" spans="1:6">
      <c r="A972" s="21"/>
      <c r="E972" s="5"/>
      <c r="F972" s="5"/>
    </row>
    <row r="973" ht="13.5" customHeight="1" spans="1:6">
      <c r="A973" s="21"/>
      <c r="E973" s="5"/>
      <c r="F973" s="5"/>
    </row>
    <row r="974" ht="13.5" customHeight="1" spans="1:6">
      <c r="A974" s="21"/>
      <c r="E974" s="5"/>
      <c r="F974" s="5"/>
    </row>
    <row r="975" ht="13.5" customHeight="1" spans="1:6">
      <c r="A975" s="21"/>
      <c r="E975" s="5"/>
      <c r="F975" s="5"/>
    </row>
    <row r="976" ht="13.5" customHeight="1" spans="1:6">
      <c r="A976" s="21"/>
      <c r="E976" s="5"/>
      <c r="F976" s="5"/>
    </row>
    <row r="977" ht="13.5" customHeight="1" spans="1:6">
      <c r="A977" s="21"/>
      <c r="E977" s="5"/>
      <c r="F977" s="5"/>
    </row>
    <row r="978" ht="13.5" customHeight="1" spans="1:6">
      <c r="A978" s="21"/>
      <c r="E978" s="5"/>
      <c r="F978" s="5"/>
    </row>
    <row r="979" ht="13.5" customHeight="1" spans="1:6">
      <c r="A979" s="21"/>
      <c r="E979" s="5"/>
      <c r="F979" s="5"/>
    </row>
    <row r="980" ht="13.5" customHeight="1" spans="1:6">
      <c r="A980" s="21"/>
      <c r="E980" s="5"/>
      <c r="F980" s="5"/>
    </row>
    <row r="981" ht="13.5" customHeight="1" spans="1:6">
      <c r="A981" s="21"/>
      <c r="E981" s="5"/>
      <c r="F981" s="5"/>
    </row>
    <row r="982" ht="13.5" customHeight="1" spans="1:6">
      <c r="A982" s="21"/>
      <c r="E982" s="5"/>
      <c r="F982" s="5"/>
    </row>
    <row r="983" ht="13.5" customHeight="1" spans="1:6">
      <c r="A983" s="21"/>
      <c r="E983" s="5"/>
      <c r="F983" s="5"/>
    </row>
    <row r="984" ht="13.5" customHeight="1" spans="1:6">
      <c r="A984" s="21"/>
      <c r="E984" s="5"/>
      <c r="F984" s="5"/>
    </row>
    <row r="985" ht="13.5" customHeight="1" spans="1:6">
      <c r="A985" s="21"/>
      <c r="E985" s="5"/>
      <c r="F985" s="5"/>
    </row>
    <row r="986" ht="13.5" customHeight="1" spans="1:6">
      <c r="A986" s="21"/>
      <c r="E986" s="5"/>
      <c r="F986" s="5"/>
    </row>
    <row r="987" ht="13.5" customHeight="1" spans="1:6">
      <c r="A987" s="21"/>
      <c r="E987" s="5"/>
      <c r="F987" s="5"/>
    </row>
    <row r="988" ht="13.5" customHeight="1" spans="1:6">
      <c r="A988" s="21"/>
      <c r="E988" s="5"/>
      <c r="F988" s="5"/>
    </row>
    <row r="989" ht="13.5" customHeight="1" spans="1:6">
      <c r="A989" s="21"/>
      <c r="E989" s="5"/>
      <c r="F989" s="5"/>
    </row>
    <row r="990" ht="13.5" customHeight="1" spans="1:6">
      <c r="A990" s="21"/>
      <c r="E990" s="5"/>
      <c r="F990" s="5"/>
    </row>
    <row r="991" ht="13.5" customHeight="1" spans="1:6">
      <c r="A991" s="21"/>
      <c r="E991" s="5"/>
      <c r="F991" s="5"/>
    </row>
    <row r="992" ht="13.5" customHeight="1" spans="1:6">
      <c r="A992" s="21"/>
      <c r="E992" s="5"/>
      <c r="F992" s="5"/>
    </row>
    <row r="993" ht="13.5" customHeight="1" spans="1:6">
      <c r="A993" s="21"/>
      <c r="E993" s="5"/>
      <c r="F993" s="5"/>
    </row>
    <row r="994" ht="13.5" customHeight="1" spans="1:6">
      <c r="A994" s="21"/>
      <c r="E994" s="5"/>
      <c r="F994" s="5"/>
    </row>
    <row r="995" ht="13.5" customHeight="1" spans="1:6">
      <c r="A995" s="21"/>
      <c r="E995" s="5"/>
      <c r="F995" s="5"/>
    </row>
    <row r="996" ht="13.5" customHeight="1" spans="1:6">
      <c r="A996" s="21"/>
      <c r="E996" s="5"/>
      <c r="F996" s="5"/>
    </row>
    <row r="997" ht="13.5" customHeight="1" spans="1:6">
      <c r="A997" s="21"/>
      <c r="E997" s="5"/>
      <c r="F997" s="5"/>
    </row>
    <row r="998" ht="13.5" customHeight="1" spans="1:6">
      <c r="A998" s="21"/>
      <c r="E998" s="5"/>
      <c r="F998" s="5"/>
    </row>
    <row r="999" ht="13.5" customHeight="1" spans="1:6">
      <c r="A999" s="21"/>
      <c r="E999" s="5"/>
      <c r="F999" s="5"/>
    </row>
    <row r="1000" ht="13.5" customHeight="1" spans="1:6">
      <c r="A1000" s="21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1.2857142857143" customWidth="1"/>
    <col min="2" max="2" width="16.2857142857143" customWidth="1"/>
    <col min="3" max="3" width="36.4285714285714" customWidth="1"/>
    <col min="4" max="4" width="12.7142857142857" customWidth="1"/>
    <col min="5" max="5" width="10.2857142857143" customWidth="1"/>
    <col min="6" max="6" width="13" customWidth="1"/>
    <col min="7" max="7" width="13.2857142857143" customWidth="1"/>
    <col min="8" max="26" width="9.14285714285714" customWidth="1"/>
  </cols>
  <sheetData>
    <row r="1" ht="13.5" customHeight="1" spans="1:6">
      <c r="A1" s="21" t="s">
        <v>0</v>
      </c>
      <c r="B1" s="3" t="s">
        <v>1</v>
      </c>
      <c r="C1" s="3" t="s">
        <v>2</v>
      </c>
      <c r="D1" s="4" t="s">
        <v>3</v>
      </c>
      <c r="E1" s="5" t="s">
        <v>863</v>
      </c>
      <c r="F1" s="5"/>
    </row>
    <row r="2" ht="13.5" customHeight="1" spans="1:6">
      <c r="A2" s="2">
        <v>42887</v>
      </c>
      <c r="B2" s="3" t="s">
        <v>44</v>
      </c>
      <c r="C2" s="3" t="s">
        <v>239</v>
      </c>
      <c r="D2" s="4">
        <v>800</v>
      </c>
      <c r="E2" s="5"/>
      <c r="F2" s="5"/>
    </row>
    <row r="3" ht="13.5" customHeight="1" spans="1:6">
      <c r="A3" s="2">
        <v>42887</v>
      </c>
      <c r="B3" s="3" t="s">
        <v>44</v>
      </c>
      <c r="C3" s="3" t="s">
        <v>669</v>
      </c>
      <c r="D3" s="4">
        <v>60</v>
      </c>
      <c r="E3" s="5"/>
      <c r="F3" s="5"/>
    </row>
    <row r="4" ht="13.5" customHeight="1" spans="1:6">
      <c r="A4" s="2">
        <v>42890</v>
      </c>
      <c r="B4" s="3" t="s">
        <v>44</v>
      </c>
      <c r="C4" s="3" t="s">
        <v>524</v>
      </c>
      <c r="D4" s="4">
        <v>25.35</v>
      </c>
      <c r="E4" s="5"/>
      <c r="F4" s="5"/>
    </row>
    <row r="5" ht="13.5" customHeight="1" spans="1:6">
      <c r="A5" s="2">
        <v>42889</v>
      </c>
      <c r="B5" s="3" t="s">
        <v>44</v>
      </c>
      <c r="C5" s="3" t="s">
        <v>554</v>
      </c>
      <c r="D5" s="4">
        <v>6.95</v>
      </c>
      <c r="E5" s="5"/>
      <c r="F5" s="5"/>
    </row>
    <row r="6" ht="13.5" customHeight="1" spans="1:6">
      <c r="A6" s="2">
        <v>42896</v>
      </c>
      <c r="B6" s="3" t="s">
        <v>44</v>
      </c>
      <c r="C6" s="3" t="s">
        <v>922</v>
      </c>
      <c r="D6" s="4">
        <v>22</v>
      </c>
      <c r="E6" s="5"/>
      <c r="F6" s="5"/>
    </row>
    <row r="7" ht="13.5" customHeight="1" spans="1:6">
      <c r="A7" s="2">
        <v>42905</v>
      </c>
      <c r="B7" s="3" t="s">
        <v>44</v>
      </c>
      <c r="C7" s="3" t="s">
        <v>551</v>
      </c>
      <c r="D7" s="4">
        <v>706.2</v>
      </c>
      <c r="E7" s="5"/>
      <c r="F7" s="5"/>
    </row>
    <row r="8" ht="13.5" customHeight="1" spans="1:7">
      <c r="A8" s="2">
        <v>42900</v>
      </c>
      <c r="B8" s="3" t="s">
        <v>294</v>
      </c>
      <c r="C8" s="3" t="s">
        <v>923</v>
      </c>
      <c r="D8" s="4">
        <v>14.9</v>
      </c>
      <c r="E8" s="5"/>
      <c r="F8" s="5"/>
      <c r="G8" s="3" t="s">
        <v>286</v>
      </c>
    </row>
    <row r="9" ht="13.5" customHeight="1" spans="1:8">
      <c r="A9" s="2">
        <v>42887</v>
      </c>
      <c r="B9" s="3" t="s">
        <v>11</v>
      </c>
      <c r="C9" s="3" t="s">
        <v>777</v>
      </c>
      <c r="D9" s="4">
        <v>180</v>
      </c>
      <c r="E9" s="5"/>
      <c r="F9" s="5"/>
      <c r="G9" s="3" t="s">
        <v>44</v>
      </c>
      <c r="H9" s="4">
        <f>SUM(D2:D7)</f>
        <v>1620.5</v>
      </c>
    </row>
    <row r="10" ht="13.5" customHeight="1" spans="1:8">
      <c r="A10" s="2">
        <v>42889</v>
      </c>
      <c r="B10" s="3" t="s">
        <v>11</v>
      </c>
      <c r="C10" s="3" t="s">
        <v>492</v>
      </c>
      <c r="D10" s="4">
        <v>6</v>
      </c>
      <c r="E10" s="5"/>
      <c r="F10" s="5"/>
      <c r="G10" s="3" t="s">
        <v>294</v>
      </c>
      <c r="H10" s="4">
        <f>SUM(D8)</f>
        <v>14.9</v>
      </c>
    </row>
    <row r="11" ht="13.5" customHeight="1" spans="1:8">
      <c r="A11" s="2">
        <v>42894</v>
      </c>
      <c r="B11" s="3" t="s">
        <v>11</v>
      </c>
      <c r="C11" s="3" t="s">
        <v>824</v>
      </c>
      <c r="D11" s="4">
        <v>39.2</v>
      </c>
      <c r="E11" s="5"/>
      <c r="F11" s="5"/>
      <c r="G11" s="3" t="s">
        <v>11</v>
      </c>
      <c r="H11" s="4">
        <f>SUM(D9:D22)</f>
        <v>474.316666666667</v>
      </c>
    </row>
    <row r="12" ht="13.5" customHeight="1" spans="1:8">
      <c r="A12" s="2">
        <v>42896</v>
      </c>
      <c r="B12" s="3" t="s">
        <v>11</v>
      </c>
      <c r="C12" s="3" t="s">
        <v>727</v>
      </c>
      <c r="D12" s="4">
        <v>25</v>
      </c>
      <c r="E12" s="5"/>
      <c r="F12" s="5"/>
      <c r="G12" s="3" t="s">
        <v>68</v>
      </c>
      <c r="H12" s="4">
        <f>SUM(D23:D31)</f>
        <v>662.67</v>
      </c>
    </row>
    <row r="13" ht="13.5" customHeight="1" spans="1:8">
      <c r="A13" s="2">
        <v>42890</v>
      </c>
      <c r="B13" s="3" t="s">
        <v>11</v>
      </c>
      <c r="C13" s="3" t="s">
        <v>727</v>
      </c>
      <c r="D13" s="4">
        <v>20</v>
      </c>
      <c r="E13" s="5"/>
      <c r="F13" s="5"/>
      <c r="G13" s="3" t="s">
        <v>197</v>
      </c>
      <c r="H13" s="4">
        <f>SUM(D32:D37)</f>
        <v>191.45</v>
      </c>
    </row>
    <row r="14" ht="13.5" customHeight="1" spans="1:8">
      <c r="A14" s="2">
        <v>42890</v>
      </c>
      <c r="B14" s="3" t="s">
        <v>11</v>
      </c>
      <c r="C14" s="3" t="s">
        <v>492</v>
      </c>
      <c r="D14" s="4">
        <v>20</v>
      </c>
      <c r="E14" s="5"/>
      <c r="F14" s="5"/>
      <c r="G14" s="3" t="s">
        <v>125</v>
      </c>
      <c r="H14" s="4">
        <f>SUM(D38:D43)</f>
        <v>910.833333333333</v>
      </c>
    </row>
    <row r="15" ht="13.5" customHeight="1" spans="1:8">
      <c r="A15" s="2">
        <v>42896</v>
      </c>
      <c r="B15" s="3" t="s">
        <v>11</v>
      </c>
      <c r="C15" s="3" t="s">
        <v>924</v>
      </c>
      <c r="D15" s="11">
        <v>87.6666666666667</v>
      </c>
      <c r="E15" s="5"/>
      <c r="F15" s="5"/>
      <c r="G15" s="3" t="s">
        <v>644</v>
      </c>
      <c r="H15" s="4">
        <f>D44+D45</f>
        <v>1050</v>
      </c>
    </row>
    <row r="16" ht="13.5" customHeight="1" spans="1:8">
      <c r="A16" s="2">
        <v>42887</v>
      </c>
      <c r="B16" s="3" t="s">
        <v>11</v>
      </c>
      <c r="C16" s="3" t="s">
        <v>780</v>
      </c>
      <c r="D16" s="4">
        <v>8.5</v>
      </c>
      <c r="E16" s="5"/>
      <c r="F16" s="5"/>
      <c r="G16" s="3" t="s">
        <v>646</v>
      </c>
      <c r="H16" s="4">
        <f>SUM(0)</f>
        <v>0</v>
      </c>
    </row>
    <row r="17" ht="13.5" customHeight="1" spans="1:8">
      <c r="A17" s="2">
        <v>42901</v>
      </c>
      <c r="B17" s="3" t="s">
        <v>11</v>
      </c>
      <c r="C17" s="3" t="s">
        <v>824</v>
      </c>
      <c r="D17" s="4">
        <v>20</v>
      </c>
      <c r="E17" s="5"/>
      <c r="F17" s="5"/>
      <c r="G17" s="3" t="s">
        <v>163</v>
      </c>
      <c r="H17" s="4">
        <f>SUM(D46)</f>
        <v>119.266666666667</v>
      </c>
    </row>
    <row r="18" ht="13.5" customHeight="1" spans="1:8">
      <c r="A18" s="2">
        <v>42907</v>
      </c>
      <c r="B18" s="3" t="s">
        <v>11</v>
      </c>
      <c r="C18" s="3" t="s">
        <v>780</v>
      </c>
      <c r="D18" s="4">
        <v>17.75</v>
      </c>
      <c r="E18" s="5"/>
      <c r="F18" s="5"/>
      <c r="G18" s="3" t="s">
        <v>134</v>
      </c>
      <c r="H18" s="4">
        <f>SUM(0)</f>
        <v>0</v>
      </c>
    </row>
    <row r="19" ht="13.5" customHeight="1" spans="1:8">
      <c r="A19" s="2">
        <v>42891</v>
      </c>
      <c r="B19" s="3" t="s">
        <v>11</v>
      </c>
      <c r="C19" s="3" t="s">
        <v>780</v>
      </c>
      <c r="D19" s="4">
        <v>12.2</v>
      </c>
      <c r="E19" s="5"/>
      <c r="F19" s="5"/>
      <c r="G19" s="3" t="s">
        <v>34</v>
      </c>
      <c r="H19" s="4">
        <f>SUM(D47:D48)</f>
        <v>25</v>
      </c>
    </row>
    <row r="20" ht="13.5" customHeight="1" spans="1:8">
      <c r="A20" s="2">
        <v>42906</v>
      </c>
      <c r="B20" s="3" t="s">
        <v>11</v>
      </c>
      <c r="C20" s="3" t="s">
        <v>780</v>
      </c>
      <c r="D20" s="4">
        <v>5.5</v>
      </c>
      <c r="E20" s="5"/>
      <c r="F20" s="5"/>
      <c r="G20" s="3" t="s">
        <v>36</v>
      </c>
      <c r="H20" s="4">
        <f>SUM(D49:D60)</f>
        <v>1818.85333333333</v>
      </c>
    </row>
    <row r="21" ht="13.5" customHeight="1" spans="1:8">
      <c r="A21" s="2">
        <v>42915</v>
      </c>
      <c r="B21" s="3" t="s">
        <v>11</v>
      </c>
      <c r="C21" s="3" t="s">
        <v>824</v>
      </c>
      <c r="D21" s="4">
        <v>13.1</v>
      </c>
      <c r="E21" s="5"/>
      <c r="F21" s="5"/>
      <c r="G21" s="3" t="s">
        <v>39</v>
      </c>
      <c r="H21" s="4">
        <f>SUM(D61:D65)</f>
        <v>357</v>
      </c>
    </row>
    <row r="22" ht="13.5" customHeight="1" spans="1:8">
      <c r="A22" s="2">
        <v>42915</v>
      </c>
      <c r="B22" s="3" t="s">
        <v>11</v>
      </c>
      <c r="C22" s="3" t="s">
        <v>780</v>
      </c>
      <c r="D22" s="4">
        <v>19.4</v>
      </c>
      <c r="E22" s="5"/>
      <c r="F22" s="5"/>
      <c r="G22" s="3" t="s">
        <v>375</v>
      </c>
      <c r="H22" s="4">
        <f>SUM(D66:D69)</f>
        <v>338</v>
      </c>
    </row>
    <row r="23" ht="13.5" customHeight="1" spans="1:26">
      <c r="A23" s="2">
        <v>42889</v>
      </c>
      <c r="B23" s="3" t="s">
        <v>68</v>
      </c>
      <c r="C23" s="3" t="s">
        <v>20</v>
      </c>
      <c r="D23" s="4">
        <v>126.3</v>
      </c>
      <c r="E23" s="5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42896</v>
      </c>
      <c r="B24" s="3" t="s">
        <v>68</v>
      </c>
      <c r="C24" s="3" t="s">
        <v>925</v>
      </c>
      <c r="D24" s="11">
        <v>49.6</v>
      </c>
      <c r="E24" s="5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42897</v>
      </c>
      <c r="B25" s="3" t="s">
        <v>68</v>
      </c>
      <c r="C25" s="3" t="s">
        <v>20</v>
      </c>
      <c r="D25" s="4">
        <v>118.92</v>
      </c>
      <c r="E25" s="5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42900</v>
      </c>
      <c r="B26" s="3" t="s">
        <v>68</v>
      </c>
      <c r="C26" s="3" t="s">
        <v>445</v>
      </c>
      <c r="D26" s="4">
        <v>36.3</v>
      </c>
      <c r="E26" s="5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42898</v>
      </c>
      <c r="B27" s="3" t="s">
        <v>68</v>
      </c>
      <c r="C27" s="3" t="s">
        <v>122</v>
      </c>
      <c r="D27" s="4">
        <v>7.25</v>
      </c>
      <c r="E27" s="5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42871</v>
      </c>
      <c r="B28" s="3" t="s">
        <v>68</v>
      </c>
      <c r="C28" s="3" t="s">
        <v>926</v>
      </c>
      <c r="D28" s="4">
        <v>90.4</v>
      </c>
      <c r="E28" s="5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42903</v>
      </c>
      <c r="B29" s="3" t="s">
        <v>68</v>
      </c>
      <c r="C29" s="3" t="s">
        <v>20</v>
      </c>
      <c r="D29" s="4">
        <v>72.55</v>
      </c>
      <c r="E29" s="5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42903</v>
      </c>
      <c r="B30" s="3" t="s">
        <v>68</v>
      </c>
      <c r="C30" s="3" t="s">
        <v>765</v>
      </c>
      <c r="D30" s="4">
        <v>11.9</v>
      </c>
      <c r="E30" s="5"/>
      <c r="F30" s="5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42910</v>
      </c>
      <c r="B31" s="3" t="s">
        <v>68</v>
      </c>
      <c r="C31" s="3" t="s">
        <v>20</v>
      </c>
      <c r="D31" s="4">
        <v>149.45</v>
      </c>
      <c r="E31" s="5"/>
      <c r="F31" s="5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42889</v>
      </c>
      <c r="B32" s="3" t="s">
        <v>197</v>
      </c>
      <c r="C32" s="3" t="s">
        <v>105</v>
      </c>
      <c r="D32" s="4">
        <v>55.8</v>
      </c>
      <c r="E32" s="5"/>
      <c r="F32" s="5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42897</v>
      </c>
      <c r="B33" s="3" t="s">
        <v>197</v>
      </c>
      <c r="C33" s="3" t="s">
        <v>731</v>
      </c>
      <c r="D33" s="4">
        <v>42.5</v>
      </c>
      <c r="E33" s="5"/>
      <c r="F33" s="4">
        <f t="shared" ref="F33:F41" si="0">G33/H33</f>
        <v>87.6666666666667</v>
      </c>
      <c r="G33" s="3">
        <v>263</v>
      </c>
      <c r="H33" s="3">
        <v>3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42891</v>
      </c>
      <c r="B34" s="3" t="s">
        <v>197</v>
      </c>
      <c r="C34" s="3" t="s">
        <v>927</v>
      </c>
      <c r="D34" s="4">
        <v>18.8</v>
      </c>
      <c r="E34" s="5"/>
      <c r="F34" s="4">
        <f t="shared" si="0"/>
        <v>49.6</v>
      </c>
      <c r="G34" s="3">
        <v>148.8</v>
      </c>
      <c r="H34" s="3">
        <v>3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42889</v>
      </c>
      <c r="B35" s="3" t="s">
        <v>197</v>
      </c>
      <c r="C35" s="3" t="s">
        <v>928</v>
      </c>
      <c r="D35" s="4">
        <v>19.65</v>
      </c>
      <c r="E35" s="5"/>
      <c r="F35" s="4">
        <f t="shared" si="0"/>
        <v>19.3333333333333</v>
      </c>
      <c r="G35" s="10">
        <v>58</v>
      </c>
      <c r="H35" s="3">
        <v>3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42901</v>
      </c>
      <c r="B36" s="3" t="s">
        <v>197</v>
      </c>
      <c r="C36" s="3" t="s">
        <v>842</v>
      </c>
      <c r="D36" s="4">
        <v>5.5</v>
      </c>
      <c r="E36" s="5"/>
      <c r="F36" s="4">
        <f t="shared" si="0"/>
        <v>23.3333333333333</v>
      </c>
      <c r="G36" s="3">
        <v>70</v>
      </c>
      <c r="H36" s="3">
        <v>3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42911</v>
      </c>
      <c r="B37" s="3" t="s">
        <v>197</v>
      </c>
      <c r="C37" s="3" t="s">
        <v>105</v>
      </c>
      <c r="D37" s="4">
        <v>49.2</v>
      </c>
      <c r="E37" s="5"/>
      <c r="F37" s="4">
        <f t="shared" si="0"/>
        <v>119.266666666667</v>
      </c>
      <c r="G37" s="5">
        <v>357.8</v>
      </c>
      <c r="H37" s="3">
        <v>3</v>
      </c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42887</v>
      </c>
      <c r="B38" s="3" t="s">
        <v>125</v>
      </c>
      <c r="C38" s="3" t="s">
        <v>640</v>
      </c>
      <c r="D38" s="4">
        <v>60</v>
      </c>
      <c r="E38" s="5"/>
      <c r="F38" s="4">
        <f t="shared" si="0"/>
        <v>20</v>
      </c>
      <c r="G38" s="5">
        <v>60</v>
      </c>
      <c r="H38" s="3">
        <v>3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42887</v>
      </c>
      <c r="B39" s="3" t="s">
        <v>125</v>
      </c>
      <c r="C39" s="3" t="s">
        <v>641</v>
      </c>
      <c r="D39" s="4">
        <v>600</v>
      </c>
      <c r="E39" s="5"/>
      <c r="F39" s="4">
        <f t="shared" si="0"/>
        <v>0</v>
      </c>
      <c r="H39" s="3">
        <v>3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42887</v>
      </c>
      <c r="B40" s="3" t="s">
        <v>125</v>
      </c>
      <c r="C40" s="3" t="s">
        <v>509</v>
      </c>
      <c r="D40" s="4">
        <v>55.5</v>
      </c>
      <c r="E40" s="5"/>
      <c r="F40" s="4">
        <f t="shared" si="0"/>
        <v>0</v>
      </c>
      <c r="H40" s="3">
        <v>3</v>
      </c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42887</v>
      </c>
      <c r="B41" s="3" t="s">
        <v>125</v>
      </c>
      <c r="C41" s="3" t="s">
        <v>929</v>
      </c>
      <c r="D41" s="4">
        <v>56</v>
      </c>
      <c r="E41" s="5"/>
      <c r="F41" s="4">
        <f t="shared" si="0"/>
        <v>22</v>
      </c>
      <c r="G41" s="3">
        <v>66</v>
      </c>
      <c r="H41" s="3">
        <v>3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42889</v>
      </c>
      <c r="B42" s="3" t="s">
        <v>125</v>
      </c>
      <c r="C42" s="3" t="s">
        <v>930</v>
      </c>
      <c r="D42" s="4">
        <v>120</v>
      </c>
      <c r="E42" s="5"/>
      <c r="F42" s="5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42896</v>
      </c>
      <c r="B43" s="3" t="s">
        <v>125</v>
      </c>
      <c r="C43" s="3" t="s">
        <v>931</v>
      </c>
      <c r="D43" s="11">
        <v>19.3333333333333</v>
      </c>
      <c r="E43" s="5"/>
      <c r="F43" s="5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42887</v>
      </c>
      <c r="B44" s="3" t="s">
        <v>644</v>
      </c>
      <c r="C44" s="3" t="s">
        <v>645</v>
      </c>
      <c r="D44" s="4">
        <v>750</v>
      </c>
      <c r="E44" s="5"/>
      <c r="F44" s="5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42887</v>
      </c>
      <c r="B45" s="3" t="s">
        <v>644</v>
      </c>
      <c r="C45" s="3" t="s">
        <v>684</v>
      </c>
      <c r="D45" s="4">
        <v>300</v>
      </c>
      <c r="E45" s="5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42896</v>
      </c>
      <c r="B46" s="3" t="s">
        <v>163</v>
      </c>
      <c r="C46" s="10" t="s">
        <v>768</v>
      </c>
      <c r="D46" s="11">
        <v>119.266666666667</v>
      </c>
      <c r="E46" s="5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42911</v>
      </c>
      <c r="B47" s="3" t="s">
        <v>34</v>
      </c>
      <c r="C47" s="3" t="s">
        <v>81</v>
      </c>
      <c r="D47" s="4">
        <v>10</v>
      </c>
      <c r="E47" s="5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42916</v>
      </c>
      <c r="B48" s="3" t="s">
        <v>34</v>
      </c>
      <c r="C48" s="3" t="s">
        <v>81</v>
      </c>
      <c r="D48" s="4">
        <v>15</v>
      </c>
      <c r="E48" s="5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42903</v>
      </c>
      <c r="B49" s="3" t="s">
        <v>36</v>
      </c>
      <c r="C49" s="3" t="s">
        <v>932</v>
      </c>
      <c r="D49" s="4">
        <v>45</v>
      </c>
      <c r="E49" s="5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42887</v>
      </c>
      <c r="B50" s="3" t="s">
        <v>36</v>
      </c>
      <c r="C50" s="3" t="s">
        <v>37</v>
      </c>
      <c r="D50" s="4">
        <v>600</v>
      </c>
      <c r="E50" s="5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42887</v>
      </c>
      <c r="B51" s="3" t="s">
        <v>36</v>
      </c>
      <c r="C51" s="3" t="s">
        <v>38</v>
      </c>
      <c r="D51" s="4">
        <v>400</v>
      </c>
      <c r="E51" s="5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42896</v>
      </c>
      <c r="B52" s="3" t="s">
        <v>36</v>
      </c>
      <c r="C52" s="3" t="s">
        <v>933</v>
      </c>
      <c r="D52" s="11">
        <v>23.3333333333333</v>
      </c>
      <c r="E52" s="5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42896</v>
      </c>
      <c r="B53" s="3" t="s">
        <v>36</v>
      </c>
      <c r="C53" s="3" t="s">
        <v>934</v>
      </c>
      <c r="D53" s="11">
        <v>20</v>
      </c>
      <c r="E53" s="5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42896</v>
      </c>
      <c r="B54" s="3" t="s">
        <v>36</v>
      </c>
      <c r="C54" s="3" t="s">
        <v>935</v>
      </c>
      <c r="D54" s="4">
        <v>350</v>
      </c>
      <c r="E54" s="5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42907</v>
      </c>
      <c r="B55" s="3" t="s">
        <v>36</v>
      </c>
      <c r="C55" s="3" t="s">
        <v>936</v>
      </c>
      <c r="D55" s="4">
        <v>95.05</v>
      </c>
      <c r="E55" s="5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42907</v>
      </c>
      <c r="B56" s="3" t="s">
        <v>36</v>
      </c>
      <c r="C56" s="3" t="s">
        <v>937</v>
      </c>
      <c r="D56" s="4">
        <v>30</v>
      </c>
      <c r="E56" s="5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42908</v>
      </c>
      <c r="B57" s="3" t="s">
        <v>36</v>
      </c>
      <c r="C57" s="3" t="s">
        <v>938</v>
      </c>
      <c r="D57" s="4">
        <v>92.99</v>
      </c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>
        <v>42908</v>
      </c>
      <c r="B58" s="3" t="s">
        <v>36</v>
      </c>
      <c r="C58" s="3" t="s">
        <v>939</v>
      </c>
      <c r="D58" s="4">
        <v>117.58</v>
      </c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>
        <v>42905</v>
      </c>
      <c r="B59" s="3" t="s">
        <v>36</v>
      </c>
      <c r="C59" s="3" t="s">
        <v>940</v>
      </c>
      <c r="D59" s="4">
        <v>20</v>
      </c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>
        <v>42912</v>
      </c>
      <c r="B60" s="3" t="s">
        <v>36</v>
      </c>
      <c r="C60" s="3" t="s">
        <v>941</v>
      </c>
      <c r="D60" s="4">
        <v>24.9</v>
      </c>
      <c r="E60" s="5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>
        <v>42887</v>
      </c>
      <c r="B61" s="3" t="s">
        <v>39</v>
      </c>
      <c r="C61" s="3" t="s">
        <v>42</v>
      </c>
      <c r="D61" s="4">
        <v>110</v>
      </c>
      <c r="E61" s="5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>
        <v>42895</v>
      </c>
      <c r="B62" s="3" t="s">
        <v>39</v>
      </c>
      <c r="C62" s="3" t="s">
        <v>83</v>
      </c>
      <c r="D62" s="4">
        <v>42.5</v>
      </c>
      <c r="E62" s="5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>
        <v>42893</v>
      </c>
      <c r="B63" s="3" t="s">
        <v>39</v>
      </c>
      <c r="C63" s="3" t="s">
        <v>391</v>
      </c>
      <c r="D63" s="4">
        <v>50</v>
      </c>
      <c r="E63" s="5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>
        <v>42906</v>
      </c>
      <c r="B64" s="3" t="s">
        <v>39</v>
      </c>
      <c r="C64" s="3" t="s">
        <v>83</v>
      </c>
      <c r="D64" s="4">
        <v>81.06</v>
      </c>
      <c r="E64" s="5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>
        <v>42916</v>
      </c>
      <c r="B65" s="3" t="s">
        <v>39</v>
      </c>
      <c r="C65" s="3" t="s">
        <v>83</v>
      </c>
      <c r="D65" s="4">
        <v>73.44</v>
      </c>
      <c r="E65" s="5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>
        <v>42887</v>
      </c>
      <c r="B66" s="3" t="s">
        <v>375</v>
      </c>
      <c r="C66" s="3" t="s">
        <v>547</v>
      </c>
      <c r="D66" s="4">
        <v>200</v>
      </c>
      <c r="E66" s="5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>
        <v>42887</v>
      </c>
      <c r="B67" s="3" t="s">
        <v>375</v>
      </c>
      <c r="C67" s="3" t="s">
        <v>548</v>
      </c>
      <c r="D67" s="4">
        <v>44</v>
      </c>
      <c r="E67" s="5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>
        <v>42887</v>
      </c>
      <c r="B68" s="3" t="s">
        <v>375</v>
      </c>
      <c r="C68" s="3" t="s">
        <v>549</v>
      </c>
      <c r="D68" s="4">
        <v>44</v>
      </c>
      <c r="E68" s="5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>
        <v>42887</v>
      </c>
      <c r="B69" s="3" t="s">
        <v>375</v>
      </c>
      <c r="C69" s="3" t="s">
        <v>550</v>
      </c>
      <c r="D69" s="4">
        <v>50</v>
      </c>
      <c r="E69" s="5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4"/>
      <c r="E70" s="5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4"/>
      <c r="E71" s="5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/>
      <c r="D72" s="4"/>
      <c r="E72" s="5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/>
      <c r="D73" s="4"/>
      <c r="E73" s="5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/>
      <c r="D74" s="4"/>
      <c r="E74" s="5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/>
      <c r="D75" s="4"/>
      <c r="E75" s="5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1"/>
      <c r="D76" s="4">
        <f>SUM(D2:D69)</f>
        <v>7582.79</v>
      </c>
      <c r="E76" s="5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1"/>
      <c r="D77" s="4"/>
      <c r="E77" s="5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6">
      <c r="A78" s="21"/>
      <c r="D78" s="4"/>
      <c r="E78" s="5"/>
      <c r="F78" s="5"/>
    </row>
    <row r="79" ht="13.5" customHeight="1" spans="1:6">
      <c r="A79" s="21"/>
      <c r="D79" s="4"/>
      <c r="E79" s="5"/>
      <c r="F79" s="5"/>
    </row>
    <row r="80" ht="13.5" customHeight="1" spans="1:6">
      <c r="A80" s="21"/>
      <c r="D80" s="4"/>
      <c r="E80" s="5"/>
      <c r="F80" s="5"/>
    </row>
    <row r="81" ht="13.5" customHeight="1" spans="1:6">
      <c r="A81" s="21"/>
      <c r="D81" s="4"/>
      <c r="E81" s="5"/>
      <c r="F81" s="5"/>
    </row>
    <row r="82" ht="13.5" customHeight="1" spans="1:6">
      <c r="A82" s="21"/>
      <c r="D82" s="4"/>
      <c r="E82" s="5"/>
      <c r="F82" s="5"/>
    </row>
    <row r="83" ht="13.5" customHeight="1" spans="1:6">
      <c r="A83" s="21"/>
      <c r="D83" s="4"/>
      <c r="E83" s="5"/>
      <c r="F83" s="5"/>
    </row>
    <row r="84" ht="13.5" customHeight="1" spans="1:6">
      <c r="A84" s="21"/>
      <c r="D84" s="4"/>
      <c r="E84" s="5"/>
      <c r="F84" s="5"/>
    </row>
    <row r="85" ht="13.5" customHeight="1" spans="1:6">
      <c r="A85" s="21"/>
      <c r="D85" s="4"/>
      <c r="E85" s="5"/>
      <c r="F85" s="5"/>
    </row>
    <row r="86" ht="13.5" customHeight="1" spans="1:6">
      <c r="A86" s="21"/>
      <c r="D86" s="4"/>
      <c r="E86" s="5"/>
      <c r="F86" s="5"/>
    </row>
    <row r="87" ht="13.5" customHeight="1" spans="1:6">
      <c r="A87" s="21"/>
      <c r="D87" s="4"/>
      <c r="E87" s="5"/>
      <c r="F87" s="5"/>
    </row>
    <row r="88" ht="13.5" customHeight="1" spans="1:6">
      <c r="A88" s="21"/>
      <c r="D88" s="4"/>
      <c r="E88" s="5"/>
      <c r="F88" s="5"/>
    </row>
    <row r="89" ht="13.5" customHeight="1" spans="1:6">
      <c r="A89" s="21"/>
      <c r="D89" s="4"/>
      <c r="E89" s="5"/>
      <c r="F89" s="5"/>
    </row>
    <row r="90" ht="13.5" customHeight="1" spans="1:6">
      <c r="A90" s="21"/>
      <c r="D90" s="4"/>
      <c r="E90" s="5"/>
      <c r="F90" s="5"/>
    </row>
    <row r="91" ht="13.5" customHeight="1" spans="1:6">
      <c r="A91" s="21"/>
      <c r="D91" s="4"/>
      <c r="E91" s="5"/>
      <c r="F91" s="5"/>
    </row>
    <row r="92" ht="13.5" customHeight="1" spans="1:6">
      <c r="A92" s="21"/>
      <c r="D92" s="4"/>
      <c r="E92" s="5"/>
      <c r="F92" s="5"/>
    </row>
    <row r="93" ht="13.5" customHeight="1" spans="1:6">
      <c r="A93" s="21"/>
      <c r="D93" s="4"/>
      <c r="E93" s="5"/>
      <c r="F93" s="5"/>
    </row>
    <row r="94" ht="13.5" customHeight="1" spans="1:6">
      <c r="A94" s="21"/>
      <c r="D94" s="4"/>
      <c r="E94" s="5"/>
      <c r="F94" s="5"/>
    </row>
    <row r="95" ht="13.5" customHeight="1" spans="1:6">
      <c r="A95" s="21"/>
      <c r="D95" s="4"/>
      <c r="E95" s="5"/>
      <c r="F95" s="5"/>
    </row>
    <row r="96" ht="13.5" customHeight="1" spans="1:6">
      <c r="A96" s="21"/>
      <c r="D96" s="4"/>
      <c r="E96" s="5"/>
      <c r="F96" s="5"/>
    </row>
    <row r="97" ht="13.5" customHeight="1" spans="1:6">
      <c r="A97" s="21"/>
      <c r="D97" s="4"/>
      <c r="E97" s="5"/>
      <c r="F97" s="5"/>
    </row>
    <row r="98" ht="13.5" customHeight="1" spans="1:6">
      <c r="A98" s="21"/>
      <c r="D98" s="4"/>
      <c r="E98" s="5"/>
      <c r="F98" s="5"/>
    </row>
    <row r="99" ht="13.5" customHeight="1" spans="1:6">
      <c r="A99" s="21"/>
      <c r="D99" s="4"/>
      <c r="E99" s="5"/>
      <c r="F99" s="5"/>
    </row>
    <row r="100" ht="13.5" customHeight="1" spans="1:6">
      <c r="A100" s="21"/>
      <c r="D100" s="4"/>
      <c r="E100" s="5"/>
      <c r="F100" s="5"/>
    </row>
    <row r="101" ht="13.5" customHeight="1" spans="1:6">
      <c r="A101" s="21"/>
      <c r="D101" s="4"/>
      <c r="E101" s="5"/>
      <c r="F101" s="5"/>
    </row>
    <row r="102" ht="13.5" customHeight="1" spans="1:6">
      <c r="A102" s="21"/>
      <c r="D102" s="4"/>
      <c r="E102" s="5"/>
      <c r="F102" s="5"/>
    </row>
    <row r="103" ht="13.5" customHeight="1" spans="1:6">
      <c r="A103" s="21"/>
      <c r="D103" s="4"/>
      <c r="E103" s="5"/>
      <c r="F103" s="5"/>
    </row>
    <row r="104" ht="13.5" customHeight="1" spans="1:6">
      <c r="A104" s="21"/>
      <c r="D104" s="4"/>
      <c r="E104" s="5"/>
      <c r="F104" s="5"/>
    </row>
    <row r="105" ht="13.5" customHeight="1" spans="1:6">
      <c r="A105" s="21"/>
      <c r="D105" s="4"/>
      <c r="E105" s="5"/>
      <c r="F105" s="5"/>
    </row>
    <row r="106" ht="13.5" customHeight="1" spans="1:6">
      <c r="A106" s="21"/>
      <c r="D106" s="4"/>
      <c r="E106" s="5"/>
      <c r="F106" s="5"/>
    </row>
    <row r="107" ht="13.5" customHeight="1" spans="1:6">
      <c r="A107" s="21"/>
      <c r="D107" s="4"/>
      <c r="E107" s="5"/>
      <c r="F107" s="5"/>
    </row>
    <row r="108" ht="13.5" customHeight="1" spans="1:6">
      <c r="A108" s="21"/>
      <c r="D108" s="4"/>
      <c r="E108" s="5"/>
      <c r="F108" s="5"/>
    </row>
    <row r="109" ht="13.5" customHeight="1" spans="1:6">
      <c r="A109" s="21"/>
      <c r="D109" s="4"/>
      <c r="E109" s="5"/>
      <c r="F109" s="5"/>
    </row>
    <row r="110" ht="13.5" customHeight="1" spans="1:6">
      <c r="A110" s="21"/>
      <c r="D110" s="4"/>
      <c r="E110" s="5"/>
      <c r="F110" s="5"/>
    </row>
    <row r="111" ht="13.5" customHeight="1" spans="1:6">
      <c r="A111" s="21"/>
      <c r="D111" s="4"/>
      <c r="E111" s="5"/>
      <c r="F111" s="5"/>
    </row>
    <row r="112" ht="13.5" customHeight="1" spans="1:6">
      <c r="A112" s="21"/>
      <c r="D112" s="4"/>
      <c r="E112" s="5"/>
      <c r="F112" s="5"/>
    </row>
    <row r="113" ht="13.5" customHeight="1" spans="1:6">
      <c r="A113" s="21"/>
      <c r="D113" s="4"/>
      <c r="E113" s="5"/>
      <c r="F113" s="5"/>
    </row>
    <row r="114" ht="13.5" customHeight="1" spans="1:6">
      <c r="A114" s="21"/>
      <c r="D114" s="4"/>
      <c r="E114" s="5"/>
      <c r="F114" s="5"/>
    </row>
    <row r="115" ht="13.5" customHeight="1" spans="1:6">
      <c r="A115" s="21"/>
      <c r="D115" s="4"/>
      <c r="E115" s="5"/>
      <c r="F115" s="5"/>
    </row>
    <row r="116" ht="13.5" customHeight="1" spans="1:6">
      <c r="A116" s="21"/>
      <c r="D116" s="4"/>
      <c r="E116" s="5"/>
      <c r="F116" s="5"/>
    </row>
    <row r="117" ht="13.5" customHeight="1" spans="1:6">
      <c r="A117" s="21"/>
      <c r="D117" s="4"/>
      <c r="E117" s="5"/>
      <c r="F117" s="5"/>
    </row>
    <row r="118" ht="13.5" customHeight="1" spans="1:6">
      <c r="A118" s="21"/>
      <c r="D118" s="4"/>
      <c r="E118" s="5"/>
      <c r="F118" s="5"/>
    </row>
    <row r="119" ht="13.5" customHeight="1" spans="1:6">
      <c r="A119" s="21"/>
      <c r="D119" s="4"/>
      <c r="E119" s="5"/>
      <c r="F119" s="5"/>
    </row>
    <row r="120" ht="13.5" customHeight="1" spans="1:6">
      <c r="A120" s="21"/>
      <c r="D120" s="4"/>
      <c r="E120" s="5"/>
      <c r="F120" s="5"/>
    </row>
    <row r="121" ht="13.5" customHeight="1" spans="1:6">
      <c r="A121" s="21"/>
      <c r="D121" s="4"/>
      <c r="E121" s="5"/>
      <c r="F121" s="5"/>
    </row>
    <row r="122" ht="13.5" customHeight="1" spans="1:6">
      <c r="A122" s="21"/>
      <c r="D122" s="4"/>
      <c r="E122" s="5"/>
      <c r="F122" s="5"/>
    </row>
    <row r="123" ht="13.5" customHeight="1" spans="1:6">
      <c r="A123" s="21"/>
      <c r="D123" s="4"/>
      <c r="E123" s="5"/>
      <c r="F123" s="5"/>
    </row>
    <row r="124" ht="13.5" customHeight="1" spans="1:6">
      <c r="A124" s="21"/>
      <c r="D124" s="4"/>
      <c r="E124" s="5"/>
      <c r="F124" s="5"/>
    </row>
    <row r="125" ht="13.5" customHeight="1" spans="1:6">
      <c r="A125" s="21"/>
      <c r="D125" s="4"/>
      <c r="E125" s="5"/>
      <c r="F125" s="5"/>
    </row>
    <row r="126" ht="13.5" customHeight="1" spans="1:6">
      <c r="A126" s="21"/>
      <c r="D126" s="4"/>
      <c r="E126" s="5"/>
      <c r="F126" s="5"/>
    </row>
    <row r="127" ht="13.5" customHeight="1" spans="1:6">
      <c r="A127" s="21"/>
      <c r="D127" s="4"/>
      <c r="E127" s="5"/>
      <c r="F127" s="5"/>
    </row>
    <row r="128" ht="13.5" customHeight="1" spans="1:6">
      <c r="A128" s="21"/>
      <c r="D128" s="4"/>
      <c r="E128" s="5"/>
      <c r="F128" s="5"/>
    </row>
    <row r="129" ht="13.5" customHeight="1" spans="1:6">
      <c r="A129" s="21"/>
      <c r="D129" s="4"/>
      <c r="E129" s="5"/>
      <c r="F129" s="5"/>
    </row>
    <row r="130" ht="13.5" customHeight="1" spans="1:6">
      <c r="A130" s="21"/>
      <c r="D130" s="4"/>
      <c r="E130" s="5"/>
      <c r="F130" s="5"/>
    </row>
    <row r="131" ht="13.5" customHeight="1" spans="1:6">
      <c r="A131" s="21"/>
      <c r="D131" s="4"/>
      <c r="E131" s="5"/>
      <c r="F131" s="5"/>
    </row>
    <row r="132" ht="13.5" customHeight="1" spans="1:6">
      <c r="A132" s="21"/>
      <c r="D132" s="4"/>
      <c r="E132" s="5"/>
      <c r="F132" s="5"/>
    </row>
    <row r="133" ht="13.5" customHeight="1" spans="1:6">
      <c r="A133" s="21"/>
      <c r="D133" s="4"/>
      <c r="E133" s="5"/>
      <c r="F133" s="5"/>
    </row>
    <row r="134" ht="13.5" customHeight="1" spans="1:6">
      <c r="A134" s="21"/>
      <c r="D134" s="4"/>
      <c r="E134" s="5"/>
      <c r="F134" s="5"/>
    </row>
    <row r="135" ht="13.5" customHeight="1" spans="1:6">
      <c r="A135" s="21"/>
      <c r="D135" s="4"/>
      <c r="E135" s="5"/>
      <c r="F135" s="5"/>
    </row>
    <row r="136" ht="13.5" customHeight="1" spans="1:6">
      <c r="A136" s="21"/>
      <c r="D136" s="4"/>
      <c r="E136" s="5"/>
      <c r="F136" s="5"/>
    </row>
    <row r="137" ht="13.5" customHeight="1" spans="1:6">
      <c r="A137" s="21"/>
      <c r="D137" s="4"/>
      <c r="E137" s="5"/>
      <c r="F137" s="5"/>
    </row>
    <row r="138" ht="13.5" customHeight="1" spans="1:6">
      <c r="A138" s="21"/>
      <c r="D138" s="4"/>
      <c r="E138" s="5"/>
      <c r="F138" s="5"/>
    </row>
    <row r="139" ht="13.5" customHeight="1" spans="1:6">
      <c r="A139" s="21"/>
      <c r="D139" s="4"/>
      <c r="E139" s="5"/>
      <c r="F139" s="5"/>
    </row>
    <row r="140" ht="13.5" customHeight="1" spans="1:6">
      <c r="A140" s="21"/>
      <c r="D140" s="4"/>
      <c r="E140" s="5"/>
      <c r="F140" s="5"/>
    </row>
    <row r="141" ht="13.5" customHeight="1" spans="1:6">
      <c r="A141" s="21"/>
      <c r="D141" s="4"/>
      <c r="E141" s="5"/>
      <c r="F141" s="5"/>
    </row>
    <row r="142" ht="13.5" customHeight="1" spans="1:6">
      <c r="A142" s="21"/>
      <c r="D142" s="4"/>
      <c r="E142" s="5"/>
      <c r="F142" s="5"/>
    </row>
    <row r="143" ht="13.5" customHeight="1" spans="1:6">
      <c r="A143" s="21"/>
      <c r="D143" s="4"/>
      <c r="E143" s="5"/>
      <c r="F143" s="5"/>
    </row>
    <row r="144" ht="13.5" customHeight="1" spans="1:6">
      <c r="A144" s="21"/>
      <c r="D144" s="4"/>
      <c r="E144" s="5"/>
      <c r="F144" s="5"/>
    </row>
    <row r="145" ht="13.5" customHeight="1" spans="1:6">
      <c r="A145" s="21"/>
      <c r="D145" s="4"/>
      <c r="E145" s="5"/>
      <c r="F145" s="5"/>
    </row>
    <row r="146" ht="13.5" customHeight="1" spans="1:6">
      <c r="A146" s="21"/>
      <c r="D146" s="4"/>
      <c r="E146" s="5"/>
      <c r="F146" s="5"/>
    </row>
    <row r="147" ht="13.5" customHeight="1" spans="1:6">
      <c r="A147" s="21"/>
      <c r="D147" s="4"/>
      <c r="E147" s="5"/>
      <c r="F147" s="5"/>
    </row>
    <row r="148" ht="13.5" customHeight="1" spans="1:6">
      <c r="A148" s="21"/>
      <c r="D148" s="4"/>
      <c r="E148" s="5"/>
      <c r="F148" s="5"/>
    </row>
    <row r="149" ht="13.5" customHeight="1" spans="1:6">
      <c r="A149" s="21"/>
      <c r="D149" s="4"/>
      <c r="E149" s="5"/>
      <c r="F149" s="5"/>
    </row>
    <row r="150" ht="13.5" customHeight="1" spans="1:6">
      <c r="A150" s="21"/>
      <c r="D150" s="4"/>
      <c r="E150" s="5"/>
      <c r="F150" s="5"/>
    </row>
    <row r="151" ht="13.5" customHeight="1" spans="1:6">
      <c r="A151" s="21"/>
      <c r="D151" s="4"/>
      <c r="E151" s="5"/>
      <c r="F151" s="5"/>
    </row>
    <row r="152" ht="13.5" customHeight="1" spans="1:6">
      <c r="A152" s="21"/>
      <c r="D152" s="4"/>
      <c r="E152" s="5"/>
      <c r="F152" s="5"/>
    </row>
    <row r="153" ht="13.5" customHeight="1" spans="1:6">
      <c r="A153" s="21"/>
      <c r="D153" s="4"/>
      <c r="E153" s="5"/>
      <c r="F153" s="5"/>
    </row>
    <row r="154" ht="13.5" customHeight="1" spans="1:6">
      <c r="A154" s="21"/>
      <c r="D154" s="4"/>
      <c r="E154" s="5"/>
      <c r="F154" s="5"/>
    </row>
    <row r="155" ht="13.5" customHeight="1" spans="1:6">
      <c r="A155" s="21"/>
      <c r="D155" s="4"/>
      <c r="E155" s="5"/>
      <c r="F155" s="5"/>
    </row>
    <row r="156" ht="13.5" customHeight="1" spans="1:6">
      <c r="A156" s="21"/>
      <c r="D156" s="4"/>
      <c r="E156" s="5"/>
      <c r="F156" s="5"/>
    </row>
    <row r="157" ht="13.5" customHeight="1" spans="1:6">
      <c r="A157" s="21"/>
      <c r="D157" s="4"/>
      <c r="E157" s="5"/>
      <c r="F157" s="5"/>
    </row>
    <row r="158" ht="13.5" customHeight="1" spans="1:6">
      <c r="A158" s="21"/>
      <c r="D158" s="4"/>
      <c r="E158" s="5"/>
      <c r="F158" s="5"/>
    </row>
    <row r="159" ht="13.5" customHeight="1" spans="1:6">
      <c r="A159" s="21"/>
      <c r="D159" s="4"/>
      <c r="E159" s="5"/>
      <c r="F159" s="5"/>
    </row>
    <row r="160" ht="13.5" customHeight="1" spans="1:6">
      <c r="A160" s="21"/>
      <c r="D160" s="4"/>
      <c r="E160" s="5"/>
      <c r="F160" s="5"/>
    </row>
    <row r="161" ht="13.5" customHeight="1" spans="1:6">
      <c r="A161" s="21"/>
      <c r="D161" s="4"/>
      <c r="E161" s="5"/>
      <c r="F161" s="5"/>
    </row>
    <row r="162" ht="13.5" customHeight="1" spans="1:6">
      <c r="A162" s="21"/>
      <c r="D162" s="4"/>
      <c r="E162" s="5"/>
      <c r="F162" s="5"/>
    </row>
    <row r="163" ht="13.5" customHeight="1" spans="1:6">
      <c r="A163" s="21"/>
      <c r="D163" s="4"/>
      <c r="E163" s="5"/>
      <c r="F163" s="5"/>
    </row>
    <row r="164" ht="13.5" customHeight="1" spans="1:6">
      <c r="A164" s="21"/>
      <c r="D164" s="4"/>
      <c r="E164" s="5"/>
      <c r="F164" s="5"/>
    </row>
    <row r="165" ht="13.5" customHeight="1" spans="1:6">
      <c r="A165" s="21"/>
      <c r="D165" s="4"/>
      <c r="E165" s="5"/>
      <c r="F165" s="5"/>
    </row>
    <row r="166" ht="13.5" customHeight="1" spans="1:6">
      <c r="A166" s="21"/>
      <c r="D166" s="4"/>
      <c r="E166" s="5"/>
      <c r="F166" s="5"/>
    </row>
    <row r="167" ht="13.5" customHeight="1" spans="1:6">
      <c r="A167" s="21"/>
      <c r="D167" s="4"/>
      <c r="E167" s="5"/>
      <c r="F167" s="5"/>
    </row>
    <row r="168" ht="13.5" customHeight="1" spans="1:6">
      <c r="A168" s="21"/>
      <c r="D168" s="4"/>
      <c r="E168" s="5"/>
      <c r="F168" s="5"/>
    </row>
    <row r="169" ht="13.5" customHeight="1" spans="1:6">
      <c r="A169" s="21"/>
      <c r="D169" s="4"/>
      <c r="E169" s="5"/>
      <c r="F169" s="5"/>
    </row>
    <row r="170" ht="13.5" customHeight="1" spans="1:6">
      <c r="A170" s="21"/>
      <c r="D170" s="4"/>
      <c r="E170" s="5"/>
      <c r="F170" s="5"/>
    </row>
    <row r="171" ht="13.5" customHeight="1" spans="1:6">
      <c r="A171" s="21"/>
      <c r="D171" s="4"/>
      <c r="E171" s="5"/>
      <c r="F171" s="5"/>
    </row>
    <row r="172" ht="13.5" customHeight="1" spans="1:6">
      <c r="A172" s="21"/>
      <c r="D172" s="4"/>
      <c r="E172" s="5"/>
      <c r="F172" s="5"/>
    </row>
    <row r="173" ht="13.5" customHeight="1" spans="1:6">
      <c r="A173" s="21"/>
      <c r="D173" s="4"/>
      <c r="E173" s="5"/>
      <c r="F173" s="5"/>
    </row>
    <row r="174" ht="13.5" customHeight="1" spans="1:6">
      <c r="A174" s="21"/>
      <c r="D174" s="4"/>
      <c r="E174" s="5"/>
      <c r="F174" s="5"/>
    </row>
    <row r="175" ht="13.5" customHeight="1" spans="1:6">
      <c r="A175" s="21"/>
      <c r="D175" s="4"/>
      <c r="E175" s="5"/>
      <c r="F175" s="5"/>
    </row>
    <row r="176" ht="13.5" customHeight="1" spans="1:6">
      <c r="A176" s="21"/>
      <c r="D176" s="4"/>
      <c r="E176" s="5"/>
      <c r="F176" s="5"/>
    </row>
    <row r="177" ht="13.5" customHeight="1" spans="1:6">
      <c r="A177" s="21"/>
      <c r="D177" s="4"/>
      <c r="E177" s="5"/>
      <c r="F177" s="5"/>
    </row>
    <row r="178" ht="13.5" customHeight="1" spans="1:6">
      <c r="A178" s="21"/>
      <c r="D178" s="4"/>
      <c r="E178" s="5"/>
      <c r="F178" s="5"/>
    </row>
    <row r="179" ht="13.5" customHeight="1" spans="1:6">
      <c r="A179" s="21"/>
      <c r="D179" s="4"/>
      <c r="E179" s="5"/>
      <c r="F179" s="5"/>
    </row>
    <row r="180" ht="13.5" customHeight="1" spans="1:6">
      <c r="A180" s="21"/>
      <c r="D180" s="4"/>
      <c r="E180" s="5"/>
      <c r="F180" s="5"/>
    </row>
    <row r="181" ht="13.5" customHeight="1" spans="1:6">
      <c r="A181" s="21"/>
      <c r="D181" s="4"/>
      <c r="E181" s="5"/>
      <c r="F181" s="5"/>
    </row>
    <row r="182" ht="13.5" customHeight="1" spans="1:6">
      <c r="A182" s="21"/>
      <c r="D182" s="4"/>
      <c r="E182" s="5"/>
      <c r="F182" s="5"/>
    </row>
    <row r="183" ht="13.5" customHeight="1" spans="1:6">
      <c r="A183" s="21"/>
      <c r="D183" s="4"/>
      <c r="E183" s="5"/>
      <c r="F183" s="5"/>
    </row>
    <row r="184" ht="13.5" customHeight="1" spans="1:6">
      <c r="A184" s="21"/>
      <c r="D184" s="4"/>
      <c r="E184" s="5"/>
      <c r="F184" s="5"/>
    </row>
    <row r="185" ht="13.5" customHeight="1" spans="1:6">
      <c r="A185" s="21"/>
      <c r="D185" s="4"/>
      <c r="E185" s="5"/>
      <c r="F185" s="5"/>
    </row>
    <row r="186" ht="13.5" customHeight="1" spans="1:6">
      <c r="A186" s="21"/>
      <c r="D186" s="4"/>
      <c r="E186" s="5"/>
      <c r="F186" s="5"/>
    </row>
    <row r="187" ht="13.5" customHeight="1" spans="1:6">
      <c r="A187" s="21"/>
      <c r="D187" s="4"/>
      <c r="E187" s="5"/>
      <c r="F187" s="5"/>
    </row>
    <row r="188" ht="13.5" customHeight="1" spans="1:6">
      <c r="A188" s="21"/>
      <c r="D188" s="4"/>
      <c r="E188" s="5"/>
      <c r="F188" s="5"/>
    </row>
    <row r="189" ht="13.5" customHeight="1" spans="1:6">
      <c r="A189" s="21"/>
      <c r="D189" s="4"/>
      <c r="E189" s="5"/>
      <c r="F189" s="5"/>
    </row>
    <row r="190" ht="13.5" customHeight="1" spans="1:6">
      <c r="A190" s="21"/>
      <c r="D190" s="4"/>
      <c r="E190" s="5"/>
      <c r="F190" s="5"/>
    </row>
    <row r="191" ht="13.5" customHeight="1" spans="1:6">
      <c r="A191" s="21"/>
      <c r="D191" s="4"/>
      <c r="E191" s="5"/>
      <c r="F191" s="5"/>
    </row>
    <row r="192" ht="13.5" customHeight="1" spans="1:6">
      <c r="A192" s="21"/>
      <c r="D192" s="4"/>
      <c r="E192" s="5"/>
      <c r="F192" s="5"/>
    </row>
    <row r="193" ht="13.5" customHeight="1" spans="1:6">
      <c r="A193" s="21"/>
      <c r="D193" s="4"/>
      <c r="E193" s="5"/>
      <c r="F193" s="5"/>
    </row>
    <row r="194" ht="13.5" customHeight="1" spans="1:6">
      <c r="A194" s="21"/>
      <c r="D194" s="4"/>
      <c r="E194" s="5"/>
      <c r="F194" s="5"/>
    </row>
    <row r="195" ht="13.5" customHeight="1" spans="1:6">
      <c r="A195" s="21"/>
      <c r="D195" s="4"/>
      <c r="E195" s="5"/>
      <c r="F195" s="5"/>
    </row>
    <row r="196" ht="13.5" customHeight="1" spans="1:6">
      <c r="A196" s="21"/>
      <c r="D196" s="4"/>
      <c r="E196" s="5"/>
      <c r="F196" s="5"/>
    </row>
    <row r="197" ht="13.5" customHeight="1" spans="1:6">
      <c r="A197" s="21"/>
      <c r="D197" s="4"/>
      <c r="E197" s="5"/>
      <c r="F197" s="5"/>
    </row>
    <row r="198" ht="13.5" customHeight="1" spans="1:6">
      <c r="A198" s="21"/>
      <c r="D198" s="4"/>
      <c r="E198" s="5"/>
      <c r="F198" s="5"/>
    </row>
    <row r="199" ht="13.5" customHeight="1" spans="1:6">
      <c r="A199" s="21"/>
      <c r="D199" s="4"/>
      <c r="E199" s="5"/>
      <c r="F199" s="5"/>
    </row>
    <row r="200" ht="13.5" customHeight="1" spans="1:6">
      <c r="A200" s="21"/>
      <c r="D200" s="4"/>
      <c r="E200" s="5"/>
      <c r="F200" s="5"/>
    </row>
    <row r="201" ht="13.5" customHeight="1" spans="1:6">
      <c r="A201" s="21"/>
      <c r="D201" s="4"/>
      <c r="E201" s="5"/>
      <c r="F201" s="5"/>
    </row>
    <row r="202" ht="13.5" customHeight="1" spans="1:6">
      <c r="A202" s="21"/>
      <c r="D202" s="4"/>
      <c r="E202" s="5"/>
      <c r="F202" s="5"/>
    </row>
    <row r="203" ht="13.5" customHeight="1" spans="1:6">
      <c r="A203" s="21"/>
      <c r="D203" s="4"/>
      <c r="E203" s="5"/>
      <c r="F203" s="5"/>
    </row>
    <row r="204" ht="13.5" customHeight="1" spans="1:6">
      <c r="A204" s="21"/>
      <c r="D204" s="4"/>
      <c r="E204" s="5"/>
      <c r="F204" s="5"/>
    </row>
    <row r="205" ht="13.5" customHeight="1" spans="1:6">
      <c r="A205" s="21"/>
      <c r="D205" s="4"/>
      <c r="E205" s="5"/>
      <c r="F205" s="5"/>
    </row>
    <row r="206" ht="13.5" customHeight="1" spans="1:6">
      <c r="A206" s="21"/>
      <c r="D206" s="4"/>
      <c r="E206" s="5"/>
      <c r="F206" s="5"/>
    </row>
    <row r="207" ht="13.5" customHeight="1" spans="1:6">
      <c r="A207" s="21"/>
      <c r="D207" s="4"/>
      <c r="E207" s="5"/>
      <c r="F207" s="5"/>
    </row>
    <row r="208" ht="13.5" customHeight="1" spans="1:6">
      <c r="A208" s="21"/>
      <c r="D208" s="4"/>
      <c r="E208" s="5"/>
      <c r="F208" s="5"/>
    </row>
    <row r="209" ht="13.5" customHeight="1" spans="1:6">
      <c r="A209" s="21"/>
      <c r="D209" s="4"/>
      <c r="E209" s="5"/>
      <c r="F209" s="5"/>
    </row>
    <row r="210" ht="13.5" customHeight="1" spans="1:6">
      <c r="A210" s="21"/>
      <c r="D210" s="4"/>
      <c r="E210" s="5"/>
      <c r="F210" s="5"/>
    </row>
    <row r="211" ht="13.5" customHeight="1" spans="1:6">
      <c r="A211" s="21"/>
      <c r="D211" s="4"/>
      <c r="E211" s="5"/>
      <c r="F211" s="5"/>
    </row>
    <row r="212" ht="13.5" customHeight="1" spans="1:6">
      <c r="A212" s="21"/>
      <c r="D212" s="4"/>
      <c r="E212" s="5"/>
      <c r="F212" s="5"/>
    </row>
    <row r="213" ht="13.5" customHeight="1" spans="1:6">
      <c r="A213" s="21"/>
      <c r="D213" s="4"/>
      <c r="E213" s="5"/>
      <c r="F213" s="5"/>
    </row>
    <row r="214" ht="13.5" customHeight="1" spans="1:6">
      <c r="A214" s="21"/>
      <c r="D214" s="4"/>
      <c r="E214" s="5"/>
      <c r="F214" s="5"/>
    </row>
    <row r="215" ht="13.5" customHeight="1" spans="1:6">
      <c r="A215" s="21"/>
      <c r="D215" s="4"/>
      <c r="E215" s="5"/>
      <c r="F215" s="5"/>
    </row>
    <row r="216" ht="13.5" customHeight="1" spans="1:6">
      <c r="A216" s="21"/>
      <c r="D216" s="4"/>
      <c r="E216" s="5"/>
      <c r="F216" s="5"/>
    </row>
    <row r="217" ht="13.5" customHeight="1" spans="1:6">
      <c r="A217" s="21"/>
      <c r="D217" s="4"/>
      <c r="E217" s="5"/>
      <c r="F217" s="5"/>
    </row>
    <row r="218" ht="13.5" customHeight="1" spans="1:6">
      <c r="A218" s="21"/>
      <c r="D218" s="4"/>
      <c r="E218" s="5"/>
      <c r="F218" s="5"/>
    </row>
    <row r="219" ht="13.5" customHeight="1" spans="1:6">
      <c r="A219" s="21"/>
      <c r="D219" s="4"/>
      <c r="E219" s="5"/>
      <c r="F219" s="5"/>
    </row>
    <row r="220" ht="13.5" customHeight="1" spans="1:6">
      <c r="A220" s="21"/>
      <c r="D220" s="4"/>
      <c r="E220" s="5"/>
      <c r="F220" s="5"/>
    </row>
    <row r="221" ht="13.5" customHeight="1" spans="1:6">
      <c r="A221" s="21"/>
      <c r="D221" s="4"/>
      <c r="E221" s="5"/>
      <c r="F221" s="5"/>
    </row>
    <row r="222" ht="13.5" customHeight="1" spans="1:6">
      <c r="A222" s="21"/>
      <c r="D222" s="4"/>
      <c r="E222" s="5"/>
      <c r="F222" s="5"/>
    </row>
    <row r="223" ht="13.5" customHeight="1" spans="1:6">
      <c r="A223" s="21"/>
      <c r="D223" s="4"/>
      <c r="E223" s="5"/>
      <c r="F223" s="5"/>
    </row>
    <row r="224" ht="13.5" customHeight="1" spans="1:6">
      <c r="A224" s="21"/>
      <c r="D224" s="4"/>
      <c r="E224" s="5"/>
      <c r="F224" s="5"/>
    </row>
    <row r="225" ht="13.5" customHeight="1" spans="1:6">
      <c r="A225" s="21"/>
      <c r="D225" s="4"/>
      <c r="E225" s="5"/>
      <c r="F225" s="5"/>
    </row>
    <row r="226" ht="13.5" customHeight="1" spans="1:6">
      <c r="A226" s="21"/>
      <c r="D226" s="4"/>
      <c r="E226" s="5"/>
      <c r="F226" s="5"/>
    </row>
    <row r="227" ht="13.5" customHeight="1" spans="1:6">
      <c r="A227" s="21"/>
      <c r="D227" s="4"/>
      <c r="E227" s="5"/>
      <c r="F227" s="5"/>
    </row>
    <row r="228" ht="13.5" customHeight="1" spans="1:6">
      <c r="A228" s="21"/>
      <c r="D228" s="4"/>
      <c r="E228" s="5"/>
      <c r="F228" s="5"/>
    </row>
    <row r="229" ht="13.5" customHeight="1" spans="1:6">
      <c r="A229" s="21"/>
      <c r="D229" s="4"/>
      <c r="E229" s="5"/>
      <c r="F229" s="5"/>
    </row>
    <row r="230" ht="13.5" customHeight="1" spans="1:6">
      <c r="A230" s="21"/>
      <c r="D230" s="4"/>
      <c r="E230" s="5"/>
      <c r="F230" s="5"/>
    </row>
    <row r="231" ht="13.5" customHeight="1" spans="1:6">
      <c r="A231" s="21"/>
      <c r="D231" s="4"/>
      <c r="E231" s="5"/>
      <c r="F231" s="5"/>
    </row>
    <row r="232" ht="13.5" customHeight="1" spans="1:6">
      <c r="A232" s="21"/>
      <c r="D232" s="4"/>
      <c r="E232" s="5"/>
      <c r="F232" s="5"/>
    </row>
    <row r="233" ht="13.5" customHeight="1" spans="1:6">
      <c r="A233" s="21"/>
      <c r="D233" s="4"/>
      <c r="E233" s="5"/>
      <c r="F233" s="5"/>
    </row>
    <row r="234" ht="13.5" customHeight="1" spans="1:6">
      <c r="A234" s="21"/>
      <c r="D234" s="4"/>
      <c r="E234" s="5"/>
      <c r="F234" s="5"/>
    </row>
    <row r="235" ht="13.5" customHeight="1" spans="1:6">
      <c r="A235" s="21"/>
      <c r="D235" s="4"/>
      <c r="E235" s="5"/>
      <c r="F235" s="5"/>
    </row>
    <row r="236" ht="13.5" customHeight="1" spans="1:6">
      <c r="A236" s="21"/>
      <c r="D236" s="4"/>
      <c r="E236" s="5"/>
      <c r="F236" s="5"/>
    </row>
    <row r="237" ht="13.5" customHeight="1" spans="1:6">
      <c r="A237" s="21"/>
      <c r="D237" s="4"/>
      <c r="E237" s="5"/>
      <c r="F237" s="5"/>
    </row>
    <row r="238" ht="13.5" customHeight="1" spans="1:6">
      <c r="A238" s="21"/>
      <c r="D238" s="4"/>
      <c r="E238" s="5"/>
      <c r="F238" s="5"/>
    </row>
    <row r="239" ht="13.5" customHeight="1" spans="1:6">
      <c r="A239" s="21"/>
      <c r="D239" s="4"/>
      <c r="E239" s="5"/>
      <c r="F239" s="5"/>
    </row>
    <row r="240" ht="13.5" customHeight="1" spans="1:6">
      <c r="A240" s="21"/>
      <c r="D240" s="4"/>
      <c r="E240" s="5"/>
      <c r="F240" s="5"/>
    </row>
    <row r="241" ht="13.5" customHeight="1" spans="1:6">
      <c r="A241" s="21"/>
      <c r="D241" s="4"/>
      <c r="E241" s="5"/>
      <c r="F241" s="5"/>
    </row>
    <row r="242" ht="13.5" customHeight="1" spans="1:6">
      <c r="A242" s="21"/>
      <c r="D242" s="4"/>
      <c r="E242" s="5"/>
      <c r="F242" s="5"/>
    </row>
    <row r="243" ht="13.5" customHeight="1" spans="1:6">
      <c r="A243" s="21"/>
      <c r="D243" s="4"/>
      <c r="E243" s="5"/>
      <c r="F243" s="5"/>
    </row>
    <row r="244" ht="13.5" customHeight="1" spans="1:6">
      <c r="A244" s="21"/>
      <c r="D244" s="4"/>
      <c r="E244" s="5"/>
      <c r="F244" s="5"/>
    </row>
    <row r="245" ht="13.5" customHeight="1" spans="1:6">
      <c r="A245" s="21"/>
      <c r="D245" s="4"/>
      <c r="E245" s="5"/>
      <c r="F245" s="5"/>
    </row>
    <row r="246" ht="13.5" customHeight="1" spans="1:6">
      <c r="A246" s="21"/>
      <c r="D246" s="4"/>
      <c r="E246" s="5"/>
      <c r="F246" s="5"/>
    </row>
    <row r="247" ht="13.5" customHeight="1" spans="1:6">
      <c r="A247" s="21"/>
      <c r="D247" s="4"/>
      <c r="E247" s="5"/>
      <c r="F247" s="5"/>
    </row>
    <row r="248" ht="13.5" customHeight="1" spans="1:6">
      <c r="A248" s="21"/>
      <c r="D248" s="4"/>
      <c r="E248" s="5"/>
      <c r="F248" s="5"/>
    </row>
    <row r="249" ht="13.5" customHeight="1" spans="1:6">
      <c r="A249" s="21"/>
      <c r="D249" s="4"/>
      <c r="E249" s="5"/>
      <c r="F249" s="5"/>
    </row>
    <row r="250" ht="13.5" customHeight="1" spans="1:6">
      <c r="A250" s="21"/>
      <c r="D250" s="4"/>
      <c r="E250" s="5"/>
      <c r="F250" s="5"/>
    </row>
    <row r="251" ht="13.5" customHeight="1" spans="1:6">
      <c r="A251" s="21"/>
      <c r="D251" s="4"/>
      <c r="E251" s="5"/>
      <c r="F251" s="5"/>
    </row>
    <row r="252" ht="13.5" customHeight="1" spans="1:6">
      <c r="A252" s="21"/>
      <c r="D252" s="4"/>
      <c r="E252" s="5"/>
      <c r="F252" s="5"/>
    </row>
    <row r="253" ht="13.5" customHeight="1" spans="1:6">
      <c r="A253" s="21"/>
      <c r="D253" s="4"/>
      <c r="E253" s="5"/>
      <c r="F253" s="5"/>
    </row>
    <row r="254" ht="13.5" customHeight="1" spans="1:6">
      <c r="A254" s="21"/>
      <c r="D254" s="4"/>
      <c r="E254" s="5"/>
      <c r="F254" s="5"/>
    </row>
    <row r="255" ht="13.5" customHeight="1" spans="1:6">
      <c r="A255" s="21"/>
      <c r="D255" s="4"/>
      <c r="E255" s="5"/>
      <c r="F255" s="5"/>
    </row>
    <row r="256" ht="13.5" customHeight="1" spans="1:6">
      <c r="A256" s="21"/>
      <c r="D256" s="4"/>
      <c r="E256" s="5"/>
      <c r="F256" s="5"/>
    </row>
    <row r="257" ht="13.5" customHeight="1" spans="1:6">
      <c r="A257" s="21"/>
      <c r="D257" s="4"/>
      <c r="E257" s="5"/>
      <c r="F257" s="5"/>
    </row>
    <row r="258" ht="13.5" customHeight="1" spans="1:6">
      <c r="A258" s="21"/>
      <c r="D258" s="4"/>
      <c r="E258" s="5"/>
      <c r="F258" s="5"/>
    </row>
    <row r="259" ht="13.5" customHeight="1" spans="1:6">
      <c r="A259" s="21"/>
      <c r="D259" s="4"/>
      <c r="E259" s="5"/>
      <c r="F259" s="5"/>
    </row>
    <row r="260" ht="13.5" customHeight="1" spans="1:6">
      <c r="A260" s="21"/>
      <c r="D260" s="4"/>
      <c r="E260" s="5"/>
      <c r="F260" s="5"/>
    </row>
    <row r="261" ht="13.5" customHeight="1" spans="1:6">
      <c r="A261" s="21"/>
      <c r="D261" s="4"/>
      <c r="E261" s="5"/>
      <c r="F261" s="5"/>
    </row>
    <row r="262" ht="13.5" customHeight="1" spans="1:6">
      <c r="A262" s="21"/>
      <c r="D262" s="4"/>
      <c r="E262" s="5"/>
      <c r="F262" s="5"/>
    </row>
    <row r="263" ht="13.5" customHeight="1" spans="1:6">
      <c r="A263" s="21"/>
      <c r="D263" s="4"/>
      <c r="E263" s="5"/>
      <c r="F263" s="5"/>
    </row>
    <row r="264" ht="13.5" customHeight="1" spans="1:6">
      <c r="A264" s="21"/>
      <c r="D264" s="4"/>
      <c r="E264" s="5"/>
      <c r="F264" s="5"/>
    </row>
    <row r="265" ht="13.5" customHeight="1" spans="1:6">
      <c r="A265" s="21"/>
      <c r="D265" s="4"/>
      <c r="E265" s="5"/>
      <c r="F265" s="5"/>
    </row>
    <row r="266" ht="13.5" customHeight="1" spans="1:6">
      <c r="A266" s="21"/>
      <c r="D266" s="4"/>
      <c r="E266" s="5"/>
      <c r="F266" s="5"/>
    </row>
    <row r="267" ht="13.5" customHeight="1" spans="1:6">
      <c r="A267" s="21"/>
      <c r="D267" s="4"/>
      <c r="E267" s="5"/>
      <c r="F267" s="5"/>
    </row>
    <row r="268" ht="13.5" customHeight="1" spans="1:6">
      <c r="A268" s="21"/>
      <c r="D268" s="4"/>
      <c r="E268" s="5"/>
      <c r="F268" s="5"/>
    </row>
    <row r="269" ht="13.5" customHeight="1" spans="1:6">
      <c r="A269" s="21"/>
      <c r="D269" s="4"/>
      <c r="E269" s="5"/>
      <c r="F269" s="5"/>
    </row>
    <row r="270" ht="13.5" customHeight="1" spans="1:6">
      <c r="A270" s="21"/>
      <c r="D270" s="4"/>
      <c r="E270" s="5"/>
      <c r="F270" s="5"/>
    </row>
    <row r="271" ht="13.5" customHeight="1" spans="1:6">
      <c r="A271" s="21"/>
      <c r="D271" s="4"/>
      <c r="E271" s="5"/>
      <c r="F271" s="5"/>
    </row>
    <row r="272" ht="13.5" customHeight="1" spans="1:6">
      <c r="A272" s="21"/>
      <c r="D272" s="4"/>
      <c r="E272" s="5"/>
      <c r="F272" s="5"/>
    </row>
    <row r="273" ht="13.5" customHeight="1" spans="1:6">
      <c r="A273" s="21"/>
      <c r="D273" s="4"/>
      <c r="E273" s="5"/>
      <c r="F273" s="5"/>
    </row>
    <row r="274" ht="13.5" customHeight="1" spans="1:6">
      <c r="A274" s="21"/>
      <c r="D274" s="4"/>
      <c r="E274" s="5"/>
      <c r="F274" s="5"/>
    </row>
    <row r="275" ht="13.5" customHeight="1" spans="1:6">
      <c r="A275" s="21"/>
      <c r="D275" s="4"/>
      <c r="E275" s="5"/>
      <c r="F275" s="5"/>
    </row>
    <row r="276" ht="13.5" customHeight="1" spans="1:6">
      <c r="A276" s="21"/>
      <c r="D276" s="4"/>
      <c r="E276" s="5"/>
      <c r="F276" s="5"/>
    </row>
    <row r="277" ht="13.5" customHeight="1" spans="1:6">
      <c r="A277" s="21"/>
      <c r="D277" s="4"/>
      <c r="E277" s="5"/>
      <c r="F277" s="5"/>
    </row>
    <row r="278" ht="13.5" customHeight="1" spans="1:6">
      <c r="A278" s="21"/>
      <c r="D278" s="4"/>
      <c r="E278" s="5"/>
      <c r="F278" s="5"/>
    </row>
    <row r="279" ht="13.5" customHeight="1" spans="1:6">
      <c r="A279" s="21"/>
      <c r="D279" s="4"/>
      <c r="E279" s="5"/>
      <c r="F279" s="5"/>
    </row>
    <row r="280" ht="13.5" customHeight="1" spans="1:6">
      <c r="A280" s="21"/>
      <c r="D280" s="4"/>
      <c r="E280" s="5"/>
      <c r="F280" s="5"/>
    </row>
    <row r="281" ht="13.5" customHeight="1" spans="1:6">
      <c r="A281" s="21"/>
      <c r="D281" s="4"/>
      <c r="E281" s="5"/>
      <c r="F281" s="5"/>
    </row>
    <row r="282" ht="13.5" customHeight="1" spans="1:6">
      <c r="A282" s="21"/>
      <c r="D282" s="4"/>
      <c r="E282" s="5"/>
      <c r="F282" s="5"/>
    </row>
    <row r="283" ht="13.5" customHeight="1" spans="1:6">
      <c r="A283" s="21"/>
      <c r="D283" s="4"/>
      <c r="E283" s="5"/>
      <c r="F283" s="5"/>
    </row>
    <row r="284" ht="13.5" customHeight="1" spans="1:6">
      <c r="A284" s="21"/>
      <c r="D284" s="4"/>
      <c r="E284" s="5"/>
      <c r="F284" s="5"/>
    </row>
    <row r="285" ht="13.5" customHeight="1" spans="1:6">
      <c r="A285" s="21"/>
      <c r="D285" s="4"/>
      <c r="E285" s="5"/>
      <c r="F285" s="5"/>
    </row>
    <row r="286" ht="13.5" customHeight="1" spans="1:6">
      <c r="A286" s="21"/>
      <c r="D286" s="4"/>
      <c r="E286" s="5"/>
      <c r="F286" s="5"/>
    </row>
    <row r="287" ht="13.5" customHeight="1" spans="1:6">
      <c r="A287" s="21"/>
      <c r="D287" s="4"/>
      <c r="E287" s="5"/>
      <c r="F287" s="5"/>
    </row>
    <row r="288" ht="13.5" customHeight="1" spans="1:6">
      <c r="A288" s="21"/>
      <c r="D288" s="4"/>
      <c r="E288" s="5"/>
      <c r="F288" s="5"/>
    </row>
    <row r="289" ht="13.5" customHeight="1" spans="1:6">
      <c r="A289" s="21"/>
      <c r="D289" s="4"/>
      <c r="E289" s="5"/>
      <c r="F289" s="5"/>
    </row>
    <row r="290" ht="13.5" customHeight="1" spans="1:6">
      <c r="A290" s="21"/>
      <c r="D290" s="4"/>
      <c r="E290" s="5"/>
      <c r="F290" s="5"/>
    </row>
    <row r="291" ht="13.5" customHeight="1" spans="1:6">
      <c r="A291" s="21"/>
      <c r="D291" s="4"/>
      <c r="E291" s="5"/>
      <c r="F291" s="5"/>
    </row>
    <row r="292" ht="13.5" customHeight="1" spans="1:6">
      <c r="A292" s="21"/>
      <c r="D292" s="4"/>
      <c r="E292" s="5"/>
      <c r="F292" s="5"/>
    </row>
    <row r="293" ht="13.5" customHeight="1" spans="1:6">
      <c r="A293" s="21"/>
      <c r="D293" s="4"/>
      <c r="E293" s="5"/>
      <c r="F293" s="5"/>
    </row>
    <row r="294" ht="13.5" customHeight="1" spans="1:6">
      <c r="A294" s="21"/>
      <c r="D294" s="4"/>
      <c r="E294" s="5"/>
      <c r="F294" s="5"/>
    </row>
    <row r="295" ht="13.5" customHeight="1" spans="1:6">
      <c r="A295" s="21"/>
      <c r="D295" s="4"/>
      <c r="E295" s="5"/>
      <c r="F295" s="5"/>
    </row>
    <row r="296" ht="13.5" customHeight="1" spans="1:6">
      <c r="A296" s="21"/>
      <c r="D296" s="4"/>
      <c r="E296" s="5"/>
      <c r="F296" s="5"/>
    </row>
    <row r="297" ht="13.5" customHeight="1" spans="1:6">
      <c r="A297" s="21"/>
      <c r="D297" s="4"/>
      <c r="E297" s="5"/>
      <c r="F297" s="5"/>
    </row>
    <row r="298" ht="13.5" customHeight="1" spans="1:6">
      <c r="A298" s="21"/>
      <c r="D298" s="4"/>
      <c r="E298" s="5"/>
      <c r="F298" s="5"/>
    </row>
    <row r="299" ht="13.5" customHeight="1" spans="1:6">
      <c r="A299" s="21"/>
      <c r="D299" s="4"/>
      <c r="E299" s="5"/>
      <c r="F299" s="5"/>
    </row>
    <row r="300" ht="13.5" customHeight="1" spans="1:6">
      <c r="A300" s="21"/>
      <c r="D300" s="4"/>
      <c r="E300" s="5"/>
      <c r="F300" s="5"/>
    </row>
    <row r="301" ht="13.5" customHeight="1" spans="1:6">
      <c r="A301" s="21"/>
      <c r="D301" s="4"/>
      <c r="E301" s="5"/>
      <c r="F301" s="5"/>
    </row>
    <row r="302" ht="13.5" customHeight="1" spans="1:6">
      <c r="A302" s="21"/>
      <c r="D302" s="4"/>
      <c r="E302" s="5"/>
      <c r="F302" s="5"/>
    </row>
    <row r="303" ht="13.5" customHeight="1" spans="1:6">
      <c r="A303" s="21"/>
      <c r="D303" s="4"/>
      <c r="E303" s="5"/>
      <c r="F303" s="5"/>
    </row>
    <row r="304" ht="13.5" customHeight="1" spans="1:6">
      <c r="A304" s="21"/>
      <c r="D304" s="4"/>
      <c r="E304" s="5"/>
      <c r="F304" s="5"/>
    </row>
    <row r="305" ht="13.5" customHeight="1" spans="1:6">
      <c r="A305" s="21"/>
      <c r="D305" s="4"/>
      <c r="E305" s="5"/>
      <c r="F305" s="5"/>
    </row>
    <row r="306" ht="13.5" customHeight="1" spans="1:6">
      <c r="A306" s="21"/>
      <c r="D306" s="4"/>
      <c r="E306" s="5"/>
      <c r="F306" s="5"/>
    </row>
    <row r="307" ht="13.5" customHeight="1" spans="1:6">
      <c r="A307" s="21"/>
      <c r="D307" s="4"/>
      <c r="E307" s="5"/>
      <c r="F307" s="5"/>
    </row>
    <row r="308" ht="13.5" customHeight="1" spans="1:6">
      <c r="A308" s="21"/>
      <c r="D308" s="4"/>
      <c r="E308" s="5"/>
      <c r="F308" s="5"/>
    </row>
    <row r="309" ht="13.5" customHeight="1" spans="1:6">
      <c r="A309" s="21"/>
      <c r="D309" s="4"/>
      <c r="E309" s="5"/>
      <c r="F309" s="5"/>
    </row>
    <row r="310" ht="13.5" customHeight="1" spans="1:6">
      <c r="A310" s="21"/>
      <c r="D310" s="4"/>
      <c r="E310" s="5"/>
      <c r="F310" s="5"/>
    </row>
    <row r="311" ht="13.5" customHeight="1" spans="1:6">
      <c r="A311" s="21"/>
      <c r="D311" s="4"/>
      <c r="E311" s="5"/>
      <c r="F311" s="5"/>
    </row>
    <row r="312" ht="13.5" customHeight="1" spans="1:6">
      <c r="A312" s="21"/>
      <c r="D312" s="4"/>
      <c r="E312" s="5"/>
      <c r="F312" s="5"/>
    </row>
    <row r="313" ht="13.5" customHeight="1" spans="1:6">
      <c r="A313" s="21"/>
      <c r="D313" s="4"/>
      <c r="E313" s="5"/>
      <c r="F313" s="5"/>
    </row>
    <row r="314" ht="13.5" customHeight="1" spans="1:6">
      <c r="A314" s="21"/>
      <c r="D314" s="4"/>
      <c r="E314" s="5"/>
      <c r="F314" s="5"/>
    </row>
    <row r="315" ht="13.5" customHeight="1" spans="1:6">
      <c r="A315" s="21"/>
      <c r="D315" s="4"/>
      <c r="E315" s="5"/>
      <c r="F315" s="5"/>
    </row>
    <row r="316" ht="13.5" customHeight="1" spans="1:6">
      <c r="A316" s="21"/>
      <c r="D316" s="4"/>
      <c r="E316" s="5"/>
      <c r="F316" s="5"/>
    </row>
    <row r="317" ht="13.5" customHeight="1" spans="1:6">
      <c r="A317" s="21"/>
      <c r="D317" s="4"/>
      <c r="E317" s="5"/>
      <c r="F317" s="5"/>
    </row>
    <row r="318" ht="13.5" customHeight="1" spans="1:6">
      <c r="A318" s="21"/>
      <c r="D318" s="4"/>
      <c r="E318" s="5"/>
      <c r="F318" s="5"/>
    </row>
    <row r="319" ht="13.5" customHeight="1" spans="1:6">
      <c r="A319" s="21"/>
      <c r="D319" s="4"/>
      <c r="E319" s="5"/>
      <c r="F319" s="5"/>
    </row>
    <row r="320" ht="13.5" customHeight="1" spans="1:6">
      <c r="A320" s="21"/>
      <c r="D320" s="4"/>
      <c r="E320" s="5"/>
      <c r="F320" s="5"/>
    </row>
    <row r="321" ht="13.5" customHeight="1" spans="1:6">
      <c r="A321" s="21"/>
      <c r="D321" s="4"/>
      <c r="E321" s="5"/>
      <c r="F321" s="5"/>
    </row>
    <row r="322" ht="13.5" customHeight="1" spans="1:6">
      <c r="A322" s="21"/>
      <c r="D322" s="4"/>
      <c r="E322" s="5"/>
      <c r="F322" s="5"/>
    </row>
    <row r="323" ht="13.5" customHeight="1" spans="1:6">
      <c r="A323" s="21"/>
      <c r="D323" s="4"/>
      <c r="E323" s="5"/>
      <c r="F323" s="5"/>
    </row>
    <row r="324" ht="13.5" customHeight="1" spans="1:6">
      <c r="A324" s="21"/>
      <c r="D324" s="4"/>
      <c r="E324" s="5"/>
      <c r="F324" s="5"/>
    </row>
    <row r="325" ht="13.5" customHeight="1" spans="1:6">
      <c r="A325" s="21"/>
      <c r="D325" s="4"/>
      <c r="E325" s="5"/>
      <c r="F325" s="5"/>
    </row>
    <row r="326" ht="13.5" customHeight="1" spans="1:6">
      <c r="A326" s="21"/>
      <c r="D326" s="4"/>
      <c r="E326" s="5"/>
      <c r="F326" s="5"/>
    </row>
    <row r="327" ht="13.5" customHeight="1" spans="1:6">
      <c r="A327" s="21"/>
      <c r="D327" s="4"/>
      <c r="E327" s="5"/>
      <c r="F327" s="5"/>
    </row>
    <row r="328" ht="13.5" customHeight="1" spans="1:6">
      <c r="A328" s="21"/>
      <c r="D328" s="4"/>
      <c r="E328" s="5"/>
      <c r="F328" s="5"/>
    </row>
    <row r="329" ht="13.5" customHeight="1" spans="1:6">
      <c r="A329" s="21"/>
      <c r="D329" s="4"/>
      <c r="E329" s="5"/>
      <c r="F329" s="5"/>
    </row>
    <row r="330" ht="13.5" customHeight="1" spans="1:6">
      <c r="A330" s="21"/>
      <c r="D330" s="4"/>
      <c r="E330" s="5"/>
      <c r="F330" s="5"/>
    </row>
    <row r="331" ht="13.5" customHeight="1" spans="1:6">
      <c r="A331" s="21"/>
      <c r="D331" s="4"/>
      <c r="E331" s="5"/>
      <c r="F331" s="5"/>
    </row>
    <row r="332" ht="13.5" customHeight="1" spans="1:6">
      <c r="A332" s="21"/>
      <c r="D332" s="4"/>
      <c r="E332" s="5"/>
      <c r="F332" s="5"/>
    </row>
    <row r="333" ht="13.5" customHeight="1" spans="1:6">
      <c r="A333" s="21"/>
      <c r="D333" s="4"/>
      <c r="E333" s="5"/>
      <c r="F333" s="5"/>
    </row>
    <row r="334" ht="13.5" customHeight="1" spans="1:6">
      <c r="A334" s="21"/>
      <c r="D334" s="4"/>
      <c r="E334" s="5"/>
      <c r="F334" s="5"/>
    </row>
    <row r="335" ht="13.5" customHeight="1" spans="1:6">
      <c r="A335" s="21"/>
      <c r="D335" s="4"/>
      <c r="E335" s="5"/>
      <c r="F335" s="5"/>
    </row>
    <row r="336" ht="13.5" customHeight="1" spans="1:6">
      <c r="A336" s="21"/>
      <c r="D336" s="4"/>
      <c r="E336" s="5"/>
      <c r="F336" s="5"/>
    </row>
    <row r="337" ht="13.5" customHeight="1" spans="1:6">
      <c r="A337" s="21"/>
      <c r="D337" s="4"/>
      <c r="E337" s="5"/>
      <c r="F337" s="5"/>
    </row>
    <row r="338" ht="13.5" customHeight="1" spans="1:6">
      <c r="A338" s="21"/>
      <c r="D338" s="4"/>
      <c r="E338" s="5"/>
      <c r="F338" s="5"/>
    </row>
    <row r="339" ht="13.5" customHeight="1" spans="1:6">
      <c r="A339" s="21"/>
      <c r="D339" s="4"/>
      <c r="E339" s="5"/>
      <c r="F339" s="5"/>
    </row>
    <row r="340" ht="13.5" customHeight="1" spans="1:6">
      <c r="A340" s="21"/>
      <c r="D340" s="4"/>
      <c r="E340" s="5"/>
      <c r="F340" s="5"/>
    </row>
    <row r="341" ht="13.5" customHeight="1" spans="1:6">
      <c r="A341" s="21"/>
      <c r="D341" s="4"/>
      <c r="E341" s="5"/>
      <c r="F341" s="5"/>
    </row>
    <row r="342" ht="13.5" customHeight="1" spans="1:6">
      <c r="A342" s="21"/>
      <c r="D342" s="4"/>
      <c r="E342" s="5"/>
      <c r="F342" s="5"/>
    </row>
    <row r="343" ht="13.5" customHeight="1" spans="1:6">
      <c r="A343" s="21"/>
      <c r="D343" s="4"/>
      <c r="E343" s="5"/>
      <c r="F343" s="5"/>
    </row>
    <row r="344" ht="13.5" customHeight="1" spans="1:6">
      <c r="A344" s="21"/>
      <c r="D344" s="4"/>
      <c r="E344" s="5"/>
      <c r="F344" s="5"/>
    </row>
    <row r="345" ht="13.5" customHeight="1" spans="1:6">
      <c r="A345" s="21"/>
      <c r="D345" s="4"/>
      <c r="E345" s="5"/>
      <c r="F345" s="5"/>
    </row>
    <row r="346" ht="13.5" customHeight="1" spans="1:6">
      <c r="A346" s="21"/>
      <c r="D346" s="4"/>
      <c r="E346" s="5"/>
      <c r="F346" s="5"/>
    </row>
    <row r="347" ht="13.5" customHeight="1" spans="1:6">
      <c r="A347" s="21"/>
      <c r="D347" s="4"/>
      <c r="E347" s="5"/>
      <c r="F347" s="5"/>
    </row>
    <row r="348" ht="13.5" customHeight="1" spans="1:6">
      <c r="A348" s="21"/>
      <c r="D348" s="4"/>
      <c r="E348" s="5"/>
      <c r="F348" s="5"/>
    </row>
    <row r="349" ht="13.5" customHeight="1" spans="1:6">
      <c r="A349" s="21"/>
      <c r="D349" s="4"/>
      <c r="E349" s="5"/>
      <c r="F349" s="5"/>
    </row>
    <row r="350" ht="13.5" customHeight="1" spans="1:6">
      <c r="A350" s="21"/>
      <c r="D350" s="4"/>
      <c r="E350" s="5"/>
      <c r="F350" s="5"/>
    </row>
    <row r="351" ht="13.5" customHeight="1" spans="1:6">
      <c r="A351" s="21"/>
      <c r="D351" s="4"/>
      <c r="E351" s="5"/>
      <c r="F351" s="5"/>
    </row>
    <row r="352" ht="13.5" customHeight="1" spans="1:6">
      <c r="A352" s="21"/>
      <c r="D352" s="4"/>
      <c r="E352" s="5"/>
      <c r="F352" s="5"/>
    </row>
    <row r="353" ht="13.5" customHeight="1" spans="1:6">
      <c r="A353" s="21"/>
      <c r="D353" s="4"/>
      <c r="E353" s="5"/>
      <c r="F353" s="5"/>
    </row>
    <row r="354" ht="13.5" customHeight="1" spans="1:6">
      <c r="A354" s="21"/>
      <c r="D354" s="4"/>
      <c r="E354" s="5"/>
      <c r="F354" s="5"/>
    </row>
    <row r="355" ht="13.5" customHeight="1" spans="1:6">
      <c r="A355" s="21"/>
      <c r="D355" s="4"/>
      <c r="E355" s="5"/>
      <c r="F355" s="5"/>
    </row>
    <row r="356" ht="13.5" customHeight="1" spans="1:6">
      <c r="A356" s="21"/>
      <c r="D356" s="4"/>
      <c r="E356" s="5"/>
      <c r="F356" s="5"/>
    </row>
    <row r="357" ht="13.5" customHeight="1" spans="1:6">
      <c r="A357" s="21"/>
      <c r="D357" s="4"/>
      <c r="E357" s="5"/>
      <c r="F357" s="5"/>
    </row>
    <row r="358" ht="13.5" customHeight="1" spans="1:6">
      <c r="A358" s="21"/>
      <c r="D358" s="4"/>
      <c r="E358" s="5"/>
      <c r="F358" s="5"/>
    </row>
    <row r="359" ht="13.5" customHeight="1" spans="1:6">
      <c r="A359" s="21"/>
      <c r="D359" s="4"/>
      <c r="E359" s="5"/>
      <c r="F359" s="5"/>
    </row>
    <row r="360" ht="13.5" customHeight="1" spans="1:6">
      <c r="A360" s="21"/>
      <c r="D360" s="4"/>
      <c r="E360" s="5"/>
      <c r="F360" s="5"/>
    </row>
    <row r="361" ht="13.5" customHeight="1" spans="1:6">
      <c r="A361" s="21"/>
      <c r="D361" s="4"/>
      <c r="E361" s="5"/>
      <c r="F361" s="5"/>
    </row>
    <row r="362" ht="13.5" customHeight="1" spans="1:6">
      <c r="A362" s="21"/>
      <c r="D362" s="4"/>
      <c r="E362" s="5"/>
      <c r="F362" s="5"/>
    </row>
    <row r="363" ht="13.5" customHeight="1" spans="1:6">
      <c r="A363" s="21"/>
      <c r="D363" s="4"/>
      <c r="E363" s="5"/>
      <c r="F363" s="5"/>
    </row>
    <row r="364" ht="13.5" customHeight="1" spans="1:6">
      <c r="A364" s="21"/>
      <c r="D364" s="4"/>
      <c r="E364" s="5"/>
      <c r="F364" s="5"/>
    </row>
    <row r="365" ht="13.5" customHeight="1" spans="1:6">
      <c r="A365" s="21"/>
      <c r="D365" s="4"/>
      <c r="E365" s="5"/>
      <c r="F365" s="5"/>
    </row>
    <row r="366" ht="13.5" customHeight="1" spans="1:6">
      <c r="A366" s="21"/>
      <c r="D366" s="4"/>
      <c r="E366" s="5"/>
      <c r="F366" s="5"/>
    </row>
    <row r="367" ht="13.5" customHeight="1" spans="1:6">
      <c r="A367" s="21"/>
      <c r="D367" s="4"/>
      <c r="E367" s="5"/>
      <c r="F367" s="5"/>
    </row>
    <row r="368" ht="13.5" customHeight="1" spans="1:6">
      <c r="A368" s="21"/>
      <c r="D368" s="4"/>
      <c r="E368" s="5"/>
      <c r="F368" s="5"/>
    </row>
    <row r="369" ht="13.5" customHeight="1" spans="1:6">
      <c r="A369" s="21"/>
      <c r="D369" s="4"/>
      <c r="E369" s="5"/>
      <c r="F369" s="5"/>
    </row>
    <row r="370" ht="13.5" customHeight="1" spans="1:6">
      <c r="A370" s="21"/>
      <c r="D370" s="4"/>
      <c r="E370" s="5"/>
      <c r="F370" s="5"/>
    </row>
    <row r="371" ht="13.5" customHeight="1" spans="1:6">
      <c r="A371" s="21"/>
      <c r="D371" s="4"/>
      <c r="E371" s="5"/>
      <c r="F371" s="5"/>
    </row>
    <row r="372" ht="13.5" customHeight="1" spans="1:6">
      <c r="A372" s="21"/>
      <c r="D372" s="4"/>
      <c r="E372" s="5"/>
      <c r="F372" s="5"/>
    </row>
    <row r="373" ht="13.5" customHeight="1" spans="1:6">
      <c r="A373" s="21"/>
      <c r="D373" s="4"/>
      <c r="E373" s="5"/>
      <c r="F373" s="5"/>
    </row>
    <row r="374" ht="13.5" customHeight="1" spans="1:6">
      <c r="A374" s="21"/>
      <c r="D374" s="4"/>
      <c r="E374" s="5"/>
      <c r="F374" s="5"/>
    </row>
    <row r="375" ht="13.5" customHeight="1" spans="1:6">
      <c r="A375" s="21"/>
      <c r="D375" s="4"/>
      <c r="E375" s="5"/>
      <c r="F375" s="5"/>
    </row>
    <row r="376" ht="13.5" customHeight="1" spans="1:6">
      <c r="A376" s="21"/>
      <c r="D376" s="4"/>
      <c r="E376" s="5"/>
      <c r="F376" s="5"/>
    </row>
    <row r="377" ht="13.5" customHeight="1" spans="1:6">
      <c r="A377" s="21"/>
      <c r="D377" s="4"/>
      <c r="E377" s="5"/>
      <c r="F377" s="5"/>
    </row>
    <row r="378" ht="13.5" customHeight="1" spans="1:6">
      <c r="A378" s="21"/>
      <c r="D378" s="4"/>
      <c r="E378" s="5"/>
      <c r="F378" s="5"/>
    </row>
    <row r="379" ht="13.5" customHeight="1" spans="1:6">
      <c r="A379" s="21"/>
      <c r="D379" s="4"/>
      <c r="E379" s="5"/>
      <c r="F379" s="5"/>
    </row>
    <row r="380" ht="13.5" customHeight="1" spans="1:6">
      <c r="A380" s="21"/>
      <c r="D380" s="4"/>
      <c r="E380" s="5"/>
      <c r="F380" s="5"/>
    </row>
    <row r="381" ht="13.5" customHeight="1" spans="1:6">
      <c r="A381" s="21"/>
      <c r="D381" s="4"/>
      <c r="E381" s="5"/>
      <c r="F381" s="5"/>
    </row>
    <row r="382" ht="13.5" customHeight="1" spans="1:6">
      <c r="A382" s="21"/>
      <c r="D382" s="4"/>
      <c r="E382" s="5"/>
      <c r="F382" s="5"/>
    </row>
    <row r="383" ht="13.5" customHeight="1" spans="1:6">
      <c r="A383" s="21"/>
      <c r="D383" s="4"/>
      <c r="E383" s="5"/>
      <c r="F383" s="5"/>
    </row>
    <row r="384" ht="13.5" customHeight="1" spans="1:6">
      <c r="A384" s="21"/>
      <c r="D384" s="4"/>
      <c r="E384" s="5"/>
      <c r="F384" s="5"/>
    </row>
    <row r="385" ht="13.5" customHeight="1" spans="1:6">
      <c r="A385" s="21"/>
      <c r="D385" s="4"/>
      <c r="E385" s="5"/>
      <c r="F385" s="5"/>
    </row>
    <row r="386" ht="13.5" customHeight="1" spans="1:6">
      <c r="A386" s="21"/>
      <c r="D386" s="4"/>
      <c r="E386" s="5"/>
      <c r="F386" s="5"/>
    </row>
    <row r="387" ht="13.5" customHeight="1" spans="1:6">
      <c r="A387" s="21"/>
      <c r="D387" s="4"/>
      <c r="E387" s="5"/>
      <c r="F387" s="5"/>
    </row>
    <row r="388" ht="13.5" customHeight="1" spans="1:6">
      <c r="A388" s="21"/>
      <c r="D388" s="4"/>
      <c r="E388" s="5"/>
      <c r="F388" s="5"/>
    </row>
    <row r="389" ht="13.5" customHeight="1" spans="1:6">
      <c r="A389" s="21"/>
      <c r="D389" s="4"/>
      <c r="E389" s="5"/>
      <c r="F389" s="5"/>
    </row>
    <row r="390" ht="13.5" customHeight="1" spans="1:6">
      <c r="A390" s="21"/>
      <c r="D390" s="4"/>
      <c r="E390" s="5"/>
      <c r="F390" s="5"/>
    </row>
    <row r="391" ht="13.5" customHeight="1" spans="1:6">
      <c r="A391" s="21"/>
      <c r="D391" s="4"/>
      <c r="E391" s="5"/>
      <c r="F391" s="5"/>
    </row>
    <row r="392" ht="13.5" customHeight="1" spans="1:6">
      <c r="A392" s="21"/>
      <c r="D392" s="4"/>
      <c r="E392" s="5"/>
      <c r="F392" s="5"/>
    </row>
    <row r="393" ht="13.5" customHeight="1" spans="1:6">
      <c r="A393" s="21"/>
      <c r="D393" s="4"/>
      <c r="E393" s="5"/>
      <c r="F393" s="5"/>
    </row>
    <row r="394" ht="13.5" customHeight="1" spans="1:6">
      <c r="A394" s="21"/>
      <c r="D394" s="4"/>
      <c r="E394" s="5"/>
      <c r="F394" s="5"/>
    </row>
    <row r="395" ht="13.5" customHeight="1" spans="1:6">
      <c r="A395" s="21"/>
      <c r="D395" s="4"/>
      <c r="E395" s="5"/>
      <c r="F395" s="5"/>
    </row>
    <row r="396" ht="13.5" customHeight="1" spans="1:6">
      <c r="A396" s="21"/>
      <c r="D396" s="4"/>
      <c r="E396" s="5"/>
      <c r="F396" s="5"/>
    </row>
    <row r="397" ht="13.5" customHeight="1" spans="1:6">
      <c r="A397" s="21"/>
      <c r="D397" s="4"/>
      <c r="E397" s="5"/>
      <c r="F397" s="5"/>
    </row>
    <row r="398" ht="13.5" customHeight="1" spans="1:6">
      <c r="A398" s="21"/>
      <c r="D398" s="4"/>
      <c r="E398" s="5"/>
      <c r="F398" s="5"/>
    </row>
    <row r="399" ht="13.5" customHeight="1" spans="1:6">
      <c r="A399" s="21"/>
      <c r="D399" s="4"/>
      <c r="E399" s="5"/>
      <c r="F399" s="5"/>
    </row>
    <row r="400" ht="13.5" customHeight="1" spans="1:6">
      <c r="A400" s="21"/>
      <c r="D400" s="4"/>
      <c r="E400" s="5"/>
      <c r="F400" s="5"/>
    </row>
    <row r="401" ht="13.5" customHeight="1" spans="1:6">
      <c r="A401" s="21"/>
      <c r="D401" s="4"/>
      <c r="E401" s="5"/>
      <c r="F401" s="5"/>
    </row>
    <row r="402" ht="13.5" customHeight="1" spans="1:6">
      <c r="A402" s="21"/>
      <c r="D402" s="4"/>
      <c r="E402" s="5"/>
      <c r="F402" s="5"/>
    </row>
    <row r="403" ht="13.5" customHeight="1" spans="1:6">
      <c r="A403" s="21"/>
      <c r="D403" s="4"/>
      <c r="E403" s="5"/>
      <c r="F403" s="5"/>
    </row>
    <row r="404" ht="13.5" customHeight="1" spans="1:6">
      <c r="A404" s="21"/>
      <c r="D404" s="4"/>
      <c r="E404" s="5"/>
      <c r="F404" s="5"/>
    </row>
    <row r="405" ht="13.5" customHeight="1" spans="1:6">
      <c r="A405" s="21"/>
      <c r="D405" s="4"/>
      <c r="E405" s="5"/>
      <c r="F405" s="5"/>
    </row>
    <row r="406" ht="13.5" customHeight="1" spans="1:6">
      <c r="A406" s="21"/>
      <c r="D406" s="4"/>
      <c r="E406" s="5"/>
      <c r="F406" s="5"/>
    </row>
    <row r="407" ht="13.5" customHeight="1" spans="1:6">
      <c r="A407" s="21"/>
      <c r="D407" s="4"/>
      <c r="E407" s="5"/>
      <c r="F407" s="5"/>
    </row>
    <row r="408" ht="13.5" customHeight="1" spans="1:6">
      <c r="A408" s="21"/>
      <c r="D408" s="4"/>
      <c r="E408" s="5"/>
      <c r="F408" s="5"/>
    </row>
    <row r="409" ht="13.5" customHeight="1" spans="1:6">
      <c r="A409" s="21"/>
      <c r="D409" s="4"/>
      <c r="E409" s="5"/>
      <c r="F409" s="5"/>
    </row>
    <row r="410" ht="13.5" customHeight="1" spans="1:6">
      <c r="A410" s="21"/>
      <c r="D410" s="4"/>
      <c r="E410" s="5"/>
      <c r="F410" s="5"/>
    </row>
    <row r="411" ht="13.5" customHeight="1" spans="1:6">
      <c r="A411" s="21"/>
      <c r="D411" s="4"/>
      <c r="E411" s="5"/>
      <c r="F411" s="5"/>
    </row>
    <row r="412" ht="13.5" customHeight="1" spans="1:6">
      <c r="A412" s="21"/>
      <c r="D412" s="4"/>
      <c r="E412" s="5"/>
      <c r="F412" s="5"/>
    </row>
    <row r="413" ht="13.5" customHeight="1" spans="1:6">
      <c r="A413" s="21"/>
      <c r="D413" s="4"/>
      <c r="E413" s="5"/>
      <c r="F413" s="5"/>
    </row>
    <row r="414" ht="13.5" customHeight="1" spans="1:6">
      <c r="A414" s="21"/>
      <c r="D414" s="4"/>
      <c r="E414" s="5"/>
      <c r="F414" s="5"/>
    </row>
    <row r="415" ht="13.5" customHeight="1" spans="1:6">
      <c r="A415" s="21"/>
      <c r="D415" s="4"/>
      <c r="E415" s="5"/>
      <c r="F415" s="5"/>
    </row>
    <row r="416" ht="13.5" customHeight="1" spans="1:6">
      <c r="A416" s="21"/>
      <c r="D416" s="4"/>
      <c r="E416" s="5"/>
      <c r="F416" s="5"/>
    </row>
    <row r="417" ht="13.5" customHeight="1" spans="1:6">
      <c r="A417" s="21"/>
      <c r="D417" s="4"/>
      <c r="E417" s="5"/>
      <c r="F417" s="5"/>
    </row>
    <row r="418" ht="13.5" customHeight="1" spans="1:6">
      <c r="A418" s="21"/>
      <c r="D418" s="4"/>
      <c r="E418" s="5"/>
      <c r="F418" s="5"/>
    </row>
    <row r="419" ht="13.5" customHeight="1" spans="1:6">
      <c r="A419" s="21"/>
      <c r="D419" s="4"/>
      <c r="E419" s="5"/>
      <c r="F419" s="5"/>
    </row>
    <row r="420" ht="13.5" customHeight="1" spans="1:6">
      <c r="A420" s="21"/>
      <c r="D420" s="4"/>
      <c r="E420" s="5"/>
      <c r="F420" s="5"/>
    </row>
    <row r="421" ht="13.5" customHeight="1" spans="1:6">
      <c r="A421" s="21"/>
      <c r="D421" s="4"/>
      <c r="E421" s="5"/>
      <c r="F421" s="5"/>
    </row>
    <row r="422" ht="13.5" customHeight="1" spans="1:6">
      <c r="A422" s="21"/>
      <c r="D422" s="4"/>
      <c r="E422" s="5"/>
      <c r="F422" s="5"/>
    </row>
    <row r="423" ht="13.5" customHeight="1" spans="1:6">
      <c r="A423" s="21"/>
      <c r="D423" s="4"/>
      <c r="E423" s="5"/>
      <c r="F423" s="5"/>
    </row>
    <row r="424" ht="13.5" customHeight="1" spans="1:6">
      <c r="A424" s="21"/>
      <c r="D424" s="4"/>
      <c r="E424" s="5"/>
      <c r="F424" s="5"/>
    </row>
    <row r="425" ht="13.5" customHeight="1" spans="1:6">
      <c r="A425" s="21"/>
      <c r="D425" s="4"/>
      <c r="E425" s="5"/>
      <c r="F425" s="5"/>
    </row>
    <row r="426" ht="13.5" customHeight="1" spans="1:6">
      <c r="A426" s="21"/>
      <c r="D426" s="4"/>
      <c r="E426" s="5"/>
      <c r="F426" s="5"/>
    </row>
    <row r="427" ht="13.5" customHeight="1" spans="1:6">
      <c r="A427" s="21"/>
      <c r="D427" s="4"/>
      <c r="E427" s="5"/>
      <c r="F427" s="5"/>
    </row>
    <row r="428" ht="13.5" customHeight="1" spans="1:6">
      <c r="A428" s="21"/>
      <c r="D428" s="4"/>
      <c r="E428" s="5"/>
      <c r="F428" s="5"/>
    </row>
    <row r="429" ht="13.5" customHeight="1" spans="1:6">
      <c r="A429" s="21"/>
      <c r="D429" s="4"/>
      <c r="E429" s="5"/>
      <c r="F429" s="5"/>
    </row>
    <row r="430" ht="13.5" customHeight="1" spans="1:6">
      <c r="A430" s="21"/>
      <c r="D430" s="4"/>
      <c r="E430" s="5"/>
      <c r="F430" s="5"/>
    </row>
    <row r="431" ht="13.5" customHeight="1" spans="1:6">
      <c r="A431" s="21"/>
      <c r="D431" s="4"/>
      <c r="E431" s="5"/>
      <c r="F431" s="5"/>
    </row>
    <row r="432" ht="13.5" customHeight="1" spans="1:6">
      <c r="A432" s="21"/>
      <c r="D432" s="4"/>
      <c r="E432" s="5"/>
      <c r="F432" s="5"/>
    </row>
    <row r="433" ht="13.5" customHeight="1" spans="1:6">
      <c r="A433" s="21"/>
      <c r="D433" s="4"/>
      <c r="E433" s="5"/>
      <c r="F433" s="5"/>
    </row>
    <row r="434" ht="13.5" customHeight="1" spans="1:6">
      <c r="A434" s="21"/>
      <c r="D434" s="4"/>
      <c r="E434" s="5"/>
      <c r="F434" s="5"/>
    </row>
    <row r="435" ht="13.5" customHeight="1" spans="1:6">
      <c r="A435" s="21"/>
      <c r="D435" s="4"/>
      <c r="E435" s="5"/>
      <c r="F435" s="5"/>
    </row>
    <row r="436" ht="13.5" customHeight="1" spans="1:6">
      <c r="A436" s="21"/>
      <c r="D436" s="4"/>
      <c r="E436" s="5"/>
      <c r="F436" s="5"/>
    </row>
    <row r="437" ht="13.5" customHeight="1" spans="1:6">
      <c r="A437" s="21"/>
      <c r="D437" s="4"/>
      <c r="E437" s="5"/>
      <c r="F437" s="5"/>
    </row>
    <row r="438" ht="13.5" customHeight="1" spans="1:6">
      <c r="A438" s="21"/>
      <c r="D438" s="4"/>
      <c r="E438" s="5"/>
      <c r="F438" s="5"/>
    </row>
    <row r="439" ht="13.5" customHeight="1" spans="1:6">
      <c r="A439" s="21"/>
      <c r="D439" s="4"/>
      <c r="E439" s="5"/>
      <c r="F439" s="5"/>
    </row>
    <row r="440" ht="13.5" customHeight="1" spans="1:6">
      <c r="A440" s="21"/>
      <c r="D440" s="4"/>
      <c r="E440" s="5"/>
      <c r="F440" s="5"/>
    </row>
    <row r="441" ht="13.5" customHeight="1" spans="1:6">
      <c r="A441" s="21"/>
      <c r="D441" s="4"/>
      <c r="E441" s="5"/>
      <c r="F441" s="5"/>
    </row>
    <row r="442" ht="13.5" customHeight="1" spans="1:6">
      <c r="A442" s="21"/>
      <c r="D442" s="4"/>
      <c r="E442" s="5"/>
      <c r="F442" s="5"/>
    </row>
    <row r="443" ht="13.5" customHeight="1" spans="1:6">
      <c r="A443" s="21"/>
      <c r="D443" s="4"/>
      <c r="E443" s="5"/>
      <c r="F443" s="5"/>
    </row>
    <row r="444" ht="13.5" customHeight="1" spans="1:6">
      <c r="A444" s="21"/>
      <c r="D444" s="4"/>
      <c r="E444" s="5"/>
      <c r="F444" s="5"/>
    </row>
    <row r="445" ht="13.5" customHeight="1" spans="1:6">
      <c r="A445" s="21"/>
      <c r="D445" s="4"/>
      <c r="E445" s="5"/>
      <c r="F445" s="5"/>
    </row>
    <row r="446" ht="13.5" customHeight="1" spans="1:6">
      <c r="A446" s="21"/>
      <c r="D446" s="4"/>
      <c r="E446" s="5"/>
      <c r="F446" s="5"/>
    </row>
    <row r="447" ht="13.5" customHeight="1" spans="1:6">
      <c r="A447" s="21"/>
      <c r="D447" s="4"/>
      <c r="E447" s="5"/>
      <c r="F447" s="5"/>
    </row>
    <row r="448" ht="13.5" customHeight="1" spans="1:6">
      <c r="A448" s="21"/>
      <c r="D448" s="4"/>
      <c r="E448" s="5"/>
      <c r="F448" s="5"/>
    </row>
    <row r="449" ht="13.5" customHeight="1" spans="1:6">
      <c r="A449" s="21"/>
      <c r="D449" s="4"/>
      <c r="E449" s="5"/>
      <c r="F449" s="5"/>
    </row>
    <row r="450" ht="13.5" customHeight="1" spans="1:6">
      <c r="A450" s="21"/>
      <c r="D450" s="4"/>
      <c r="E450" s="5"/>
      <c r="F450" s="5"/>
    </row>
    <row r="451" ht="13.5" customHeight="1" spans="1:6">
      <c r="A451" s="21"/>
      <c r="D451" s="4"/>
      <c r="E451" s="5"/>
      <c r="F451" s="5"/>
    </row>
    <row r="452" ht="13.5" customHeight="1" spans="1:6">
      <c r="A452" s="21"/>
      <c r="D452" s="4"/>
      <c r="E452" s="5"/>
      <c r="F452" s="5"/>
    </row>
    <row r="453" ht="13.5" customHeight="1" spans="1:6">
      <c r="A453" s="21"/>
      <c r="D453" s="4"/>
      <c r="E453" s="5"/>
      <c r="F453" s="5"/>
    </row>
    <row r="454" ht="13.5" customHeight="1" spans="1:6">
      <c r="A454" s="21"/>
      <c r="D454" s="4"/>
      <c r="E454" s="5"/>
      <c r="F454" s="5"/>
    </row>
    <row r="455" ht="13.5" customHeight="1" spans="1:6">
      <c r="A455" s="21"/>
      <c r="D455" s="4"/>
      <c r="E455" s="5"/>
      <c r="F455" s="5"/>
    </row>
    <row r="456" ht="13.5" customHeight="1" spans="1:6">
      <c r="A456" s="21"/>
      <c r="D456" s="4"/>
      <c r="E456" s="5"/>
      <c r="F456" s="5"/>
    </row>
    <row r="457" ht="13.5" customHeight="1" spans="1:6">
      <c r="A457" s="21"/>
      <c r="D457" s="4"/>
      <c r="E457" s="5"/>
      <c r="F457" s="5"/>
    </row>
    <row r="458" ht="13.5" customHeight="1" spans="1:6">
      <c r="A458" s="21"/>
      <c r="D458" s="4"/>
      <c r="E458" s="5"/>
      <c r="F458" s="5"/>
    </row>
    <row r="459" ht="13.5" customHeight="1" spans="1:6">
      <c r="A459" s="21"/>
      <c r="D459" s="4"/>
      <c r="E459" s="5"/>
      <c r="F459" s="5"/>
    </row>
    <row r="460" ht="13.5" customHeight="1" spans="1:6">
      <c r="A460" s="21"/>
      <c r="D460" s="4"/>
      <c r="E460" s="5"/>
      <c r="F460" s="5"/>
    </row>
    <row r="461" ht="13.5" customHeight="1" spans="1:6">
      <c r="A461" s="21"/>
      <c r="D461" s="4"/>
      <c r="E461" s="5"/>
      <c r="F461" s="5"/>
    </row>
    <row r="462" ht="13.5" customHeight="1" spans="1:6">
      <c r="A462" s="21"/>
      <c r="D462" s="4"/>
      <c r="E462" s="5"/>
      <c r="F462" s="5"/>
    </row>
    <row r="463" ht="13.5" customHeight="1" spans="1:6">
      <c r="A463" s="21"/>
      <c r="D463" s="4"/>
      <c r="E463" s="5"/>
      <c r="F463" s="5"/>
    </row>
    <row r="464" ht="13.5" customHeight="1" spans="1:6">
      <c r="A464" s="21"/>
      <c r="D464" s="4"/>
      <c r="E464" s="5"/>
      <c r="F464" s="5"/>
    </row>
    <row r="465" ht="13.5" customHeight="1" spans="1:6">
      <c r="A465" s="21"/>
      <c r="D465" s="4"/>
      <c r="E465" s="5"/>
      <c r="F465" s="5"/>
    </row>
    <row r="466" ht="13.5" customHeight="1" spans="1:6">
      <c r="A466" s="21"/>
      <c r="D466" s="4"/>
      <c r="E466" s="5"/>
      <c r="F466" s="5"/>
    </row>
    <row r="467" ht="13.5" customHeight="1" spans="1:6">
      <c r="A467" s="21"/>
      <c r="D467" s="4"/>
      <c r="E467" s="5"/>
      <c r="F467" s="5"/>
    </row>
    <row r="468" ht="13.5" customHeight="1" spans="1:6">
      <c r="A468" s="21"/>
      <c r="D468" s="4"/>
      <c r="E468" s="5"/>
      <c r="F468" s="5"/>
    </row>
    <row r="469" ht="13.5" customHeight="1" spans="1:6">
      <c r="A469" s="21"/>
      <c r="D469" s="4"/>
      <c r="E469" s="5"/>
      <c r="F469" s="5"/>
    </row>
    <row r="470" ht="13.5" customHeight="1" spans="1:6">
      <c r="A470" s="21"/>
      <c r="D470" s="4"/>
      <c r="E470" s="5"/>
      <c r="F470" s="5"/>
    </row>
    <row r="471" ht="13.5" customHeight="1" spans="1:6">
      <c r="A471" s="21"/>
      <c r="D471" s="4"/>
      <c r="E471" s="5"/>
      <c r="F471" s="5"/>
    </row>
    <row r="472" ht="13.5" customHeight="1" spans="1:6">
      <c r="A472" s="21"/>
      <c r="D472" s="4"/>
      <c r="E472" s="5"/>
      <c r="F472" s="5"/>
    </row>
    <row r="473" ht="13.5" customHeight="1" spans="1:6">
      <c r="A473" s="21"/>
      <c r="D473" s="4"/>
      <c r="E473" s="5"/>
      <c r="F473" s="5"/>
    </row>
    <row r="474" ht="13.5" customHeight="1" spans="1:6">
      <c r="A474" s="21"/>
      <c r="D474" s="4"/>
      <c r="E474" s="5"/>
      <c r="F474" s="5"/>
    </row>
    <row r="475" ht="13.5" customHeight="1" spans="1:6">
      <c r="A475" s="21"/>
      <c r="D475" s="4"/>
      <c r="E475" s="5"/>
      <c r="F475" s="5"/>
    </row>
    <row r="476" ht="13.5" customHeight="1" spans="1:6">
      <c r="A476" s="21"/>
      <c r="D476" s="4"/>
      <c r="E476" s="5"/>
      <c r="F476" s="5"/>
    </row>
    <row r="477" ht="13.5" customHeight="1" spans="1:6">
      <c r="A477" s="21"/>
      <c r="D477" s="4"/>
      <c r="E477" s="5"/>
      <c r="F477" s="5"/>
    </row>
    <row r="478" ht="13.5" customHeight="1" spans="1:6">
      <c r="A478" s="21"/>
      <c r="D478" s="4"/>
      <c r="E478" s="5"/>
      <c r="F478" s="5"/>
    </row>
    <row r="479" ht="13.5" customHeight="1" spans="1:6">
      <c r="A479" s="21"/>
      <c r="D479" s="4"/>
      <c r="E479" s="5"/>
      <c r="F479" s="5"/>
    </row>
    <row r="480" ht="13.5" customHeight="1" spans="1:6">
      <c r="A480" s="21"/>
      <c r="D480" s="4"/>
      <c r="E480" s="5"/>
      <c r="F480" s="5"/>
    </row>
    <row r="481" ht="13.5" customHeight="1" spans="1:6">
      <c r="A481" s="21"/>
      <c r="D481" s="4"/>
      <c r="E481" s="5"/>
      <c r="F481" s="5"/>
    </row>
    <row r="482" ht="13.5" customHeight="1" spans="1:6">
      <c r="A482" s="21"/>
      <c r="D482" s="4"/>
      <c r="E482" s="5"/>
      <c r="F482" s="5"/>
    </row>
    <row r="483" ht="13.5" customHeight="1" spans="1:6">
      <c r="A483" s="21"/>
      <c r="D483" s="4"/>
      <c r="E483" s="5"/>
      <c r="F483" s="5"/>
    </row>
    <row r="484" ht="13.5" customHeight="1" spans="1:6">
      <c r="A484" s="21"/>
      <c r="D484" s="4"/>
      <c r="E484" s="5"/>
      <c r="F484" s="5"/>
    </row>
    <row r="485" ht="13.5" customHeight="1" spans="1:6">
      <c r="A485" s="21"/>
      <c r="D485" s="4"/>
      <c r="E485" s="5"/>
      <c r="F485" s="5"/>
    </row>
    <row r="486" ht="13.5" customHeight="1" spans="1:6">
      <c r="A486" s="21"/>
      <c r="D486" s="4"/>
      <c r="E486" s="5"/>
      <c r="F486" s="5"/>
    </row>
    <row r="487" ht="13.5" customHeight="1" spans="1:6">
      <c r="A487" s="21"/>
      <c r="D487" s="4"/>
      <c r="E487" s="5"/>
      <c r="F487" s="5"/>
    </row>
    <row r="488" ht="13.5" customHeight="1" spans="1:6">
      <c r="A488" s="21"/>
      <c r="D488" s="4"/>
      <c r="E488" s="5"/>
      <c r="F488" s="5"/>
    </row>
    <row r="489" ht="13.5" customHeight="1" spans="1:6">
      <c r="A489" s="21"/>
      <c r="D489" s="4"/>
      <c r="E489" s="5"/>
      <c r="F489" s="5"/>
    </row>
    <row r="490" ht="13.5" customHeight="1" spans="1:6">
      <c r="A490" s="21"/>
      <c r="D490" s="4"/>
      <c r="E490" s="5"/>
      <c r="F490" s="5"/>
    </row>
    <row r="491" ht="13.5" customHeight="1" spans="1:6">
      <c r="A491" s="21"/>
      <c r="D491" s="4"/>
      <c r="E491" s="5"/>
      <c r="F491" s="5"/>
    </row>
    <row r="492" ht="13.5" customHeight="1" spans="1:6">
      <c r="A492" s="21"/>
      <c r="D492" s="4"/>
      <c r="E492" s="5"/>
      <c r="F492" s="5"/>
    </row>
    <row r="493" ht="13.5" customHeight="1" spans="1:6">
      <c r="A493" s="21"/>
      <c r="D493" s="4"/>
      <c r="E493" s="5"/>
      <c r="F493" s="5"/>
    </row>
    <row r="494" ht="13.5" customHeight="1" spans="1:6">
      <c r="A494" s="21"/>
      <c r="D494" s="4"/>
      <c r="E494" s="5"/>
      <c r="F494" s="5"/>
    </row>
    <row r="495" ht="13.5" customHeight="1" spans="1:6">
      <c r="A495" s="21"/>
      <c r="D495" s="4"/>
      <c r="E495" s="5"/>
      <c r="F495" s="5"/>
    </row>
    <row r="496" ht="13.5" customHeight="1" spans="1:6">
      <c r="A496" s="21"/>
      <c r="D496" s="4"/>
      <c r="E496" s="5"/>
      <c r="F496" s="5"/>
    </row>
    <row r="497" ht="13.5" customHeight="1" spans="1:6">
      <c r="A497" s="21"/>
      <c r="D497" s="4"/>
      <c r="E497" s="5"/>
      <c r="F497" s="5"/>
    </row>
    <row r="498" ht="13.5" customHeight="1" spans="1:6">
      <c r="A498" s="21"/>
      <c r="D498" s="4"/>
      <c r="E498" s="5"/>
      <c r="F498" s="5"/>
    </row>
    <row r="499" ht="13.5" customHeight="1" spans="1:6">
      <c r="A499" s="21"/>
      <c r="D499" s="4"/>
      <c r="E499" s="5"/>
      <c r="F499" s="5"/>
    </row>
    <row r="500" ht="13.5" customHeight="1" spans="1:6">
      <c r="A500" s="21"/>
      <c r="D500" s="4"/>
      <c r="E500" s="5"/>
      <c r="F500" s="5"/>
    </row>
    <row r="501" ht="13.5" customHeight="1" spans="1:6">
      <c r="A501" s="21"/>
      <c r="D501" s="4"/>
      <c r="E501" s="5"/>
      <c r="F501" s="5"/>
    </row>
    <row r="502" ht="13.5" customHeight="1" spans="1:6">
      <c r="A502" s="21"/>
      <c r="D502" s="4"/>
      <c r="E502" s="5"/>
      <c r="F502" s="5"/>
    </row>
    <row r="503" ht="13.5" customHeight="1" spans="1:6">
      <c r="A503" s="21"/>
      <c r="D503" s="4"/>
      <c r="E503" s="5"/>
      <c r="F503" s="5"/>
    </row>
    <row r="504" ht="13.5" customHeight="1" spans="1:6">
      <c r="A504" s="21"/>
      <c r="D504" s="4"/>
      <c r="E504" s="5"/>
      <c r="F504" s="5"/>
    </row>
    <row r="505" ht="13.5" customHeight="1" spans="1:6">
      <c r="A505" s="21"/>
      <c r="D505" s="4"/>
      <c r="E505" s="5"/>
      <c r="F505" s="5"/>
    </row>
    <row r="506" ht="13.5" customHeight="1" spans="1:6">
      <c r="A506" s="21"/>
      <c r="D506" s="4"/>
      <c r="E506" s="5"/>
      <c r="F506" s="5"/>
    </row>
    <row r="507" ht="13.5" customHeight="1" spans="1:6">
      <c r="A507" s="21"/>
      <c r="D507" s="4"/>
      <c r="E507" s="5"/>
      <c r="F507" s="5"/>
    </row>
    <row r="508" ht="13.5" customHeight="1" spans="1:6">
      <c r="A508" s="21"/>
      <c r="D508" s="4"/>
      <c r="E508" s="5"/>
      <c r="F508" s="5"/>
    </row>
    <row r="509" ht="13.5" customHeight="1" spans="1:6">
      <c r="A509" s="21"/>
      <c r="D509" s="4"/>
      <c r="E509" s="5"/>
      <c r="F509" s="5"/>
    </row>
    <row r="510" ht="13.5" customHeight="1" spans="1:6">
      <c r="A510" s="21"/>
      <c r="D510" s="4"/>
      <c r="E510" s="5"/>
      <c r="F510" s="5"/>
    </row>
    <row r="511" ht="13.5" customHeight="1" spans="1:6">
      <c r="A511" s="21"/>
      <c r="D511" s="4"/>
      <c r="E511" s="5"/>
      <c r="F511" s="5"/>
    </row>
    <row r="512" ht="13.5" customHeight="1" spans="1:6">
      <c r="A512" s="21"/>
      <c r="D512" s="4"/>
      <c r="E512" s="5"/>
      <c r="F512" s="5"/>
    </row>
    <row r="513" ht="13.5" customHeight="1" spans="1:6">
      <c r="A513" s="21"/>
      <c r="D513" s="4"/>
      <c r="E513" s="5"/>
      <c r="F513" s="5"/>
    </row>
    <row r="514" ht="13.5" customHeight="1" spans="1:6">
      <c r="A514" s="21"/>
      <c r="D514" s="4"/>
      <c r="E514" s="5"/>
      <c r="F514" s="5"/>
    </row>
    <row r="515" ht="13.5" customHeight="1" spans="1:6">
      <c r="A515" s="21"/>
      <c r="D515" s="4"/>
      <c r="E515" s="5"/>
      <c r="F515" s="5"/>
    </row>
    <row r="516" ht="13.5" customHeight="1" spans="1:6">
      <c r="A516" s="21"/>
      <c r="D516" s="4"/>
      <c r="E516" s="5"/>
      <c r="F516" s="5"/>
    </row>
    <row r="517" ht="13.5" customHeight="1" spans="1:6">
      <c r="A517" s="21"/>
      <c r="D517" s="4"/>
      <c r="E517" s="5"/>
      <c r="F517" s="5"/>
    </row>
    <row r="518" ht="13.5" customHeight="1" spans="1:6">
      <c r="A518" s="21"/>
      <c r="D518" s="4"/>
      <c r="E518" s="5"/>
      <c r="F518" s="5"/>
    </row>
    <row r="519" ht="13.5" customHeight="1" spans="1:6">
      <c r="A519" s="21"/>
      <c r="D519" s="4"/>
      <c r="E519" s="5"/>
      <c r="F519" s="5"/>
    </row>
    <row r="520" ht="13.5" customHeight="1" spans="1:6">
      <c r="A520" s="21"/>
      <c r="D520" s="4"/>
      <c r="E520" s="5"/>
      <c r="F520" s="5"/>
    </row>
    <row r="521" ht="13.5" customHeight="1" spans="1:6">
      <c r="A521" s="21"/>
      <c r="D521" s="4"/>
      <c r="E521" s="5"/>
      <c r="F521" s="5"/>
    </row>
    <row r="522" ht="13.5" customHeight="1" spans="1:6">
      <c r="A522" s="21"/>
      <c r="D522" s="4"/>
      <c r="E522" s="5"/>
      <c r="F522" s="5"/>
    </row>
    <row r="523" ht="13.5" customHeight="1" spans="1:6">
      <c r="A523" s="21"/>
      <c r="D523" s="4"/>
      <c r="E523" s="5"/>
      <c r="F523" s="5"/>
    </row>
    <row r="524" ht="13.5" customHeight="1" spans="1:6">
      <c r="A524" s="21"/>
      <c r="D524" s="4"/>
      <c r="E524" s="5"/>
      <c r="F524" s="5"/>
    </row>
    <row r="525" ht="13.5" customHeight="1" spans="1:6">
      <c r="A525" s="21"/>
      <c r="D525" s="4"/>
      <c r="E525" s="5"/>
      <c r="F525" s="5"/>
    </row>
    <row r="526" ht="13.5" customHeight="1" spans="1:6">
      <c r="A526" s="21"/>
      <c r="D526" s="4"/>
      <c r="E526" s="5"/>
      <c r="F526" s="5"/>
    </row>
    <row r="527" ht="13.5" customHeight="1" spans="1:6">
      <c r="A527" s="21"/>
      <c r="D527" s="4"/>
      <c r="E527" s="5"/>
      <c r="F527" s="5"/>
    </row>
    <row r="528" ht="13.5" customHeight="1" spans="1:6">
      <c r="A528" s="21"/>
      <c r="D528" s="4"/>
      <c r="E528" s="5"/>
      <c r="F528" s="5"/>
    </row>
    <row r="529" ht="13.5" customHeight="1" spans="1:6">
      <c r="A529" s="21"/>
      <c r="D529" s="4"/>
      <c r="E529" s="5"/>
      <c r="F529" s="5"/>
    </row>
    <row r="530" ht="13.5" customHeight="1" spans="1:6">
      <c r="A530" s="21"/>
      <c r="D530" s="4"/>
      <c r="E530" s="5"/>
      <c r="F530" s="5"/>
    </row>
    <row r="531" ht="13.5" customHeight="1" spans="1:6">
      <c r="A531" s="21"/>
      <c r="D531" s="4"/>
      <c r="E531" s="5"/>
      <c r="F531" s="5"/>
    </row>
    <row r="532" ht="13.5" customHeight="1" spans="1:6">
      <c r="A532" s="21"/>
      <c r="D532" s="4"/>
      <c r="E532" s="5"/>
      <c r="F532" s="5"/>
    </row>
    <row r="533" ht="13.5" customHeight="1" spans="1:6">
      <c r="A533" s="21"/>
      <c r="D533" s="4"/>
      <c r="E533" s="5"/>
      <c r="F533" s="5"/>
    </row>
    <row r="534" ht="13.5" customHeight="1" spans="1:6">
      <c r="A534" s="21"/>
      <c r="D534" s="4"/>
      <c r="E534" s="5"/>
      <c r="F534" s="5"/>
    </row>
    <row r="535" ht="13.5" customHeight="1" spans="1:6">
      <c r="A535" s="21"/>
      <c r="D535" s="4"/>
      <c r="E535" s="5"/>
      <c r="F535" s="5"/>
    </row>
    <row r="536" ht="13.5" customHeight="1" spans="1:6">
      <c r="A536" s="21"/>
      <c r="D536" s="4"/>
      <c r="E536" s="5"/>
      <c r="F536" s="5"/>
    </row>
    <row r="537" ht="13.5" customHeight="1" spans="1:6">
      <c r="A537" s="21"/>
      <c r="D537" s="4"/>
      <c r="E537" s="5"/>
      <c r="F537" s="5"/>
    </row>
    <row r="538" ht="13.5" customHeight="1" spans="1:6">
      <c r="A538" s="21"/>
      <c r="D538" s="4"/>
      <c r="E538" s="5"/>
      <c r="F538" s="5"/>
    </row>
    <row r="539" ht="13.5" customHeight="1" spans="1:6">
      <c r="A539" s="21"/>
      <c r="D539" s="4"/>
      <c r="E539" s="5"/>
      <c r="F539" s="5"/>
    </row>
    <row r="540" ht="13.5" customHeight="1" spans="1:6">
      <c r="A540" s="21"/>
      <c r="D540" s="4"/>
      <c r="E540" s="5"/>
      <c r="F540" s="5"/>
    </row>
    <row r="541" ht="13.5" customHeight="1" spans="1:6">
      <c r="A541" s="21"/>
      <c r="D541" s="4"/>
      <c r="E541" s="5"/>
      <c r="F541" s="5"/>
    </row>
    <row r="542" ht="13.5" customHeight="1" spans="1:6">
      <c r="A542" s="21"/>
      <c r="D542" s="4"/>
      <c r="E542" s="5"/>
      <c r="F542" s="5"/>
    </row>
    <row r="543" ht="13.5" customHeight="1" spans="1:6">
      <c r="A543" s="21"/>
      <c r="D543" s="4"/>
      <c r="E543" s="5"/>
      <c r="F543" s="5"/>
    </row>
    <row r="544" ht="13.5" customHeight="1" spans="1:6">
      <c r="A544" s="21"/>
      <c r="D544" s="4"/>
      <c r="E544" s="5"/>
      <c r="F544" s="5"/>
    </row>
    <row r="545" ht="13.5" customHeight="1" spans="1:6">
      <c r="A545" s="21"/>
      <c r="D545" s="4"/>
      <c r="E545" s="5"/>
      <c r="F545" s="5"/>
    </row>
    <row r="546" ht="13.5" customHeight="1" spans="1:6">
      <c r="A546" s="21"/>
      <c r="D546" s="4"/>
      <c r="E546" s="5"/>
      <c r="F546" s="5"/>
    </row>
    <row r="547" ht="13.5" customHeight="1" spans="1:6">
      <c r="A547" s="21"/>
      <c r="D547" s="4"/>
      <c r="E547" s="5"/>
      <c r="F547" s="5"/>
    </row>
    <row r="548" ht="13.5" customHeight="1" spans="1:6">
      <c r="A548" s="21"/>
      <c r="D548" s="4"/>
      <c r="E548" s="5"/>
      <c r="F548" s="5"/>
    </row>
    <row r="549" ht="13.5" customHeight="1" spans="1:6">
      <c r="A549" s="21"/>
      <c r="D549" s="4"/>
      <c r="E549" s="5"/>
      <c r="F549" s="5"/>
    </row>
    <row r="550" ht="13.5" customHeight="1" spans="1:6">
      <c r="A550" s="21"/>
      <c r="D550" s="4"/>
      <c r="E550" s="5"/>
      <c r="F550" s="5"/>
    </row>
    <row r="551" ht="13.5" customHeight="1" spans="1:6">
      <c r="A551" s="21"/>
      <c r="D551" s="4"/>
      <c r="E551" s="5"/>
      <c r="F551" s="5"/>
    </row>
    <row r="552" ht="13.5" customHeight="1" spans="1:6">
      <c r="A552" s="21"/>
      <c r="D552" s="4"/>
      <c r="E552" s="5"/>
      <c r="F552" s="5"/>
    </row>
    <row r="553" ht="13.5" customHeight="1" spans="1:6">
      <c r="A553" s="21"/>
      <c r="D553" s="4"/>
      <c r="E553" s="5"/>
      <c r="F553" s="5"/>
    </row>
    <row r="554" ht="13.5" customHeight="1" spans="1:6">
      <c r="A554" s="21"/>
      <c r="D554" s="4"/>
      <c r="E554" s="5"/>
      <c r="F554" s="5"/>
    </row>
    <row r="555" ht="13.5" customHeight="1" spans="1:6">
      <c r="A555" s="21"/>
      <c r="D555" s="4"/>
      <c r="E555" s="5"/>
      <c r="F555" s="5"/>
    </row>
    <row r="556" ht="13.5" customHeight="1" spans="1:6">
      <c r="A556" s="21"/>
      <c r="D556" s="4"/>
      <c r="E556" s="5"/>
      <c r="F556" s="5"/>
    </row>
    <row r="557" ht="13.5" customHeight="1" spans="1:6">
      <c r="A557" s="21"/>
      <c r="D557" s="4"/>
      <c r="E557" s="5"/>
      <c r="F557" s="5"/>
    </row>
    <row r="558" ht="13.5" customHeight="1" spans="1:6">
      <c r="A558" s="21"/>
      <c r="D558" s="4"/>
      <c r="E558" s="5"/>
      <c r="F558" s="5"/>
    </row>
    <row r="559" ht="13.5" customHeight="1" spans="1:6">
      <c r="A559" s="21"/>
      <c r="D559" s="4"/>
      <c r="E559" s="5"/>
      <c r="F559" s="5"/>
    </row>
    <row r="560" ht="13.5" customHeight="1" spans="1:6">
      <c r="A560" s="21"/>
      <c r="D560" s="4"/>
      <c r="E560" s="5"/>
      <c r="F560" s="5"/>
    </row>
    <row r="561" ht="13.5" customHeight="1" spans="1:6">
      <c r="A561" s="21"/>
      <c r="D561" s="4"/>
      <c r="E561" s="5"/>
      <c r="F561" s="5"/>
    </row>
    <row r="562" ht="13.5" customHeight="1" spans="1:6">
      <c r="A562" s="21"/>
      <c r="D562" s="4"/>
      <c r="E562" s="5"/>
      <c r="F562" s="5"/>
    </row>
    <row r="563" ht="13.5" customHeight="1" spans="1:6">
      <c r="A563" s="21"/>
      <c r="D563" s="4"/>
      <c r="E563" s="5"/>
      <c r="F563" s="5"/>
    </row>
    <row r="564" ht="13.5" customHeight="1" spans="1:6">
      <c r="A564" s="21"/>
      <c r="D564" s="4"/>
      <c r="E564" s="5"/>
      <c r="F564" s="5"/>
    </row>
    <row r="565" ht="13.5" customHeight="1" spans="1:6">
      <c r="A565" s="21"/>
      <c r="D565" s="4"/>
      <c r="E565" s="5"/>
      <c r="F565" s="5"/>
    </row>
    <row r="566" ht="13.5" customHeight="1" spans="1:6">
      <c r="A566" s="21"/>
      <c r="D566" s="4"/>
      <c r="E566" s="5"/>
      <c r="F566" s="5"/>
    </row>
    <row r="567" ht="13.5" customHeight="1" spans="1:6">
      <c r="A567" s="21"/>
      <c r="D567" s="4"/>
      <c r="E567" s="5"/>
      <c r="F567" s="5"/>
    </row>
    <row r="568" ht="13.5" customHeight="1" spans="1:6">
      <c r="A568" s="21"/>
      <c r="D568" s="4"/>
      <c r="E568" s="5"/>
      <c r="F568" s="5"/>
    </row>
    <row r="569" ht="13.5" customHeight="1" spans="1:6">
      <c r="A569" s="21"/>
      <c r="D569" s="4"/>
      <c r="E569" s="5"/>
      <c r="F569" s="5"/>
    </row>
    <row r="570" ht="13.5" customHeight="1" spans="1:6">
      <c r="A570" s="21"/>
      <c r="D570" s="4"/>
      <c r="E570" s="5"/>
      <c r="F570" s="5"/>
    </row>
    <row r="571" ht="13.5" customHeight="1" spans="1:6">
      <c r="A571" s="21"/>
      <c r="D571" s="4"/>
      <c r="E571" s="5"/>
      <c r="F571" s="5"/>
    </row>
    <row r="572" ht="13.5" customHeight="1" spans="1:6">
      <c r="A572" s="21"/>
      <c r="D572" s="4"/>
      <c r="E572" s="5"/>
      <c r="F572" s="5"/>
    </row>
    <row r="573" ht="13.5" customHeight="1" spans="1:6">
      <c r="A573" s="21"/>
      <c r="D573" s="4"/>
      <c r="E573" s="5"/>
      <c r="F573" s="5"/>
    </row>
    <row r="574" ht="13.5" customHeight="1" spans="1:6">
      <c r="A574" s="21"/>
      <c r="D574" s="4"/>
      <c r="E574" s="5"/>
      <c r="F574" s="5"/>
    </row>
    <row r="575" ht="13.5" customHeight="1" spans="1:6">
      <c r="A575" s="21"/>
      <c r="D575" s="4"/>
      <c r="E575" s="5"/>
      <c r="F575" s="5"/>
    </row>
    <row r="576" ht="13.5" customHeight="1" spans="1:6">
      <c r="A576" s="21"/>
      <c r="D576" s="4"/>
      <c r="E576" s="5"/>
      <c r="F576" s="5"/>
    </row>
    <row r="577" ht="13.5" customHeight="1" spans="1:6">
      <c r="A577" s="21"/>
      <c r="D577" s="4"/>
      <c r="E577" s="5"/>
      <c r="F577" s="5"/>
    </row>
    <row r="578" ht="13.5" customHeight="1" spans="1:6">
      <c r="A578" s="21"/>
      <c r="D578" s="4"/>
      <c r="E578" s="5"/>
      <c r="F578" s="5"/>
    </row>
    <row r="579" ht="13.5" customHeight="1" spans="1:6">
      <c r="A579" s="21"/>
      <c r="D579" s="4"/>
      <c r="E579" s="5"/>
      <c r="F579" s="5"/>
    </row>
    <row r="580" ht="13.5" customHeight="1" spans="1:6">
      <c r="A580" s="21"/>
      <c r="D580" s="4"/>
      <c r="E580" s="5"/>
      <c r="F580" s="5"/>
    </row>
    <row r="581" ht="13.5" customHeight="1" spans="1:6">
      <c r="A581" s="21"/>
      <c r="D581" s="4"/>
      <c r="E581" s="5"/>
      <c r="F581" s="5"/>
    </row>
    <row r="582" ht="13.5" customHeight="1" spans="1:6">
      <c r="A582" s="21"/>
      <c r="D582" s="4"/>
      <c r="E582" s="5"/>
      <c r="F582" s="5"/>
    </row>
    <row r="583" ht="13.5" customHeight="1" spans="1:6">
      <c r="A583" s="21"/>
      <c r="D583" s="4"/>
      <c r="E583" s="5"/>
      <c r="F583" s="5"/>
    </row>
    <row r="584" ht="13.5" customHeight="1" spans="1:6">
      <c r="A584" s="21"/>
      <c r="D584" s="4"/>
      <c r="E584" s="5"/>
      <c r="F584" s="5"/>
    </row>
    <row r="585" ht="13.5" customHeight="1" spans="1:6">
      <c r="A585" s="21"/>
      <c r="D585" s="4"/>
      <c r="E585" s="5"/>
      <c r="F585" s="5"/>
    </row>
    <row r="586" ht="13.5" customHeight="1" spans="1:6">
      <c r="A586" s="21"/>
      <c r="D586" s="4"/>
      <c r="E586" s="5"/>
      <c r="F586" s="5"/>
    </row>
    <row r="587" ht="13.5" customHeight="1" spans="1:6">
      <c r="A587" s="21"/>
      <c r="D587" s="4"/>
      <c r="E587" s="5"/>
      <c r="F587" s="5"/>
    </row>
    <row r="588" ht="13.5" customHeight="1" spans="1:6">
      <c r="A588" s="21"/>
      <c r="D588" s="4"/>
      <c r="E588" s="5"/>
      <c r="F588" s="5"/>
    </row>
    <row r="589" ht="13.5" customHeight="1" spans="1:6">
      <c r="A589" s="21"/>
      <c r="D589" s="4"/>
      <c r="E589" s="5"/>
      <c r="F589" s="5"/>
    </row>
    <row r="590" ht="13.5" customHeight="1" spans="1:6">
      <c r="A590" s="21"/>
      <c r="D590" s="4"/>
      <c r="E590" s="5"/>
      <c r="F590" s="5"/>
    </row>
    <row r="591" ht="13.5" customHeight="1" spans="1:6">
      <c r="A591" s="21"/>
      <c r="D591" s="4"/>
      <c r="E591" s="5"/>
      <c r="F591" s="5"/>
    </row>
    <row r="592" ht="13.5" customHeight="1" spans="1:6">
      <c r="A592" s="21"/>
      <c r="D592" s="4"/>
      <c r="E592" s="5"/>
      <c r="F592" s="5"/>
    </row>
    <row r="593" ht="13.5" customHeight="1" spans="1:6">
      <c r="A593" s="21"/>
      <c r="D593" s="4"/>
      <c r="E593" s="5"/>
      <c r="F593" s="5"/>
    </row>
    <row r="594" ht="13.5" customHeight="1" spans="1:6">
      <c r="A594" s="21"/>
      <c r="D594" s="4"/>
      <c r="E594" s="5"/>
      <c r="F594" s="5"/>
    </row>
    <row r="595" ht="13.5" customHeight="1" spans="1:6">
      <c r="A595" s="21"/>
      <c r="D595" s="4"/>
      <c r="E595" s="5"/>
      <c r="F595" s="5"/>
    </row>
    <row r="596" ht="13.5" customHeight="1" spans="1:6">
      <c r="A596" s="21"/>
      <c r="D596" s="4"/>
      <c r="E596" s="5"/>
      <c r="F596" s="5"/>
    </row>
    <row r="597" ht="13.5" customHeight="1" spans="1:6">
      <c r="A597" s="21"/>
      <c r="D597" s="4"/>
      <c r="E597" s="5"/>
      <c r="F597" s="5"/>
    </row>
    <row r="598" ht="13.5" customHeight="1" spans="1:6">
      <c r="A598" s="21"/>
      <c r="D598" s="4"/>
      <c r="E598" s="5"/>
      <c r="F598" s="5"/>
    </row>
    <row r="599" ht="13.5" customHeight="1" spans="1:6">
      <c r="A599" s="21"/>
      <c r="D599" s="4"/>
      <c r="E599" s="5"/>
      <c r="F599" s="5"/>
    </row>
    <row r="600" ht="13.5" customHeight="1" spans="1:6">
      <c r="A600" s="21"/>
      <c r="D600" s="4"/>
      <c r="E600" s="5"/>
      <c r="F600" s="5"/>
    </row>
    <row r="601" ht="13.5" customHeight="1" spans="1:6">
      <c r="A601" s="21"/>
      <c r="D601" s="4"/>
      <c r="E601" s="5"/>
      <c r="F601" s="5"/>
    </row>
    <row r="602" ht="13.5" customHeight="1" spans="1:6">
      <c r="A602" s="21"/>
      <c r="D602" s="4"/>
      <c r="E602" s="5"/>
      <c r="F602" s="5"/>
    </row>
    <row r="603" ht="13.5" customHeight="1" spans="1:6">
      <c r="A603" s="21"/>
      <c r="D603" s="4"/>
      <c r="E603" s="5"/>
      <c r="F603" s="5"/>
    </row>
    <row r="604" ht="13.5" customHeight="1" spans="1:6">
      <c r="A604" s="21"/>
      <c r="D604" s="4"/>
      <c r="E604" s="5"/>
      <c r="F604" s="5"/>
    </row>
    <row r="605" ht="13.5" customHeight="1" spans="1:6">
      <c r="A605" s="21"/>
      <c r="D605" s="4"/>
      <c r="E605" s="5"/>
      <c r="F605" s="5"/>
    </row>
    <row r="606" ht="13.5" customHeight="1" spans="1:6">
      <c r="A606" s="21"/>
      <c r="D606" s="4"/>
      <c r="E606" s="5"/>
      <c r="F606" s="5"/>
    </row>
    <row r="607" ht="13.5" customHeight="1" spans="1:6">
      <c r="A607" s="21"/>
      <c r="D607" s="4"/>
      <c r="E607" s="5"/>
      <c r="F607" s="5"/>
    </row>
    <row r="608" ht="13.5" customHeight="1" spans="1:6">
      <c r="A608" s="21"/>
      <c r="D608" s="4"/>
      <c r="E608" s="5"/>
      <c r="F608" s="5"/>
    </row>
    <row r="609" ht="13.5" customHeight="1" spans="1:6">
      <c r="A609" s="21"/>
      <c r="D609" s="4"/>
      <c r="E609" s="5"/>
      <c r="F609" s="5"/>
    </row>
    <row r="610" ht="13.5" customHeight="1" spans="1:6">
      <c r="A610" s="21"/>
      <c r="D610" s="4"/>
      <c r="E610" s="5"/>
      <c r="F610" s="5"/>
    </row>
    <row r="611" ht="13.5" customHeight="1" spans="1:6">
      <c r="A611" s="21"/>
      <c r="D611" s="4"/>
      <c r="E611" s="5"/>
      <c r="F611" s="5"/>
    </row>
    <row r="612" ht="13.5" customHeight="1" spans="1:6">
      <c r="A612" s="21"/>
      <c r="D612" s="4"/>
      <c r="E612" s="5"/>
      <c r="F612" s="5"/>
    </row>
    <row r="613" ht="13.5" customHeight="1" spans="1:6">
      <c r="A613" s="21"/>
      <c r="D613" s="4"/>
      <c r="E613" s="5"/>
      <c r="F613" s="5"/>
    </row>
    <row r="614" ht="13.5" customHeight="1" spans="1:6">
      <c r="A614" s="21"/>
      <c r="D614" s="4"/>
      <c r="E614" s="5"/>
      <c r="F614" s="5"/>
    </row>
    <row r="615" ht="13.5" customHeight="1" spans="1:6">
      <c r="A615" s="21"/>
      <c r="D615" s="4"/>
      <c r="E615" s="5"/>
      <c r="F615" s="5"/>
    </row>
    <row r="616" ht="13.5" customHeight="1" spans="1:6">
      <c r="A616" s="21"/>
      <c r="D616" s="4"/>
      <c r="E616" s="5"/>
      <c r="F616" s="5"/>
    </row>
    <row r="617" ht="13.5" customHeight="1" spans="1:6">
      <c r="A617" s="21"/>
      <c r="D617" s="4"/>
      <c r="E617" s="5"/>
      <c r="F617" s="5"/>
    </row>
    <row r="618" ht="13.5" customHeight="1" spans="1:6">
      <c r="A618" s="21"/>
      <c r="D618" s="4"/>
      <c r="E618" s="5"/>
      <c r="F618" s="5"/>
    </row>
    <row r="619" ht="13.5" customHeight="1" spans="1:6">
      <c r="A619" s="21"/>
      <c r="D619" s="4"/>
      <c r="E619" s="5"/>
      <c r="F619" s="5"/>
    </row>
    <row r="620" ht="13.5" customHeight="1" spans="1:6">
      <c r="A620" s="21"/>
      <c r="D620" s="4"/>
      <c r="E620" s="5"/>
      <c r="F620" s="5"/>
    </row>
    <row r="621" ht="13.5" customHeight="1" spans="1:6">
      <c r="A621" s="21"/>
      <c r="D621" s="4"/>
      <c r="E621" s="5"/>
      <c r="F621" s="5"/>
    </row>
    <row r="622" ht="13.5" customHeight="1" spans="1:6">
      <c r="A622" s="21"/>
      <c r="D622" s="4"/>
      <c r="E622" s="5"/>
      <c r="F622" s="5"/>
    </row>
    <row r="623" ht="13.5" customHeight="1" spans="1:6">
      <c r="A623" s="21"/>
      <c r="D623" s="4"/>
      <c r="E623" s="5"/>
      <c r="F623" s="5"/>
    </row>
    <row r="624" ht="13.5" customHeight="1" spans="1:6">
      <c r="A624" s="21"/>
      <c r="D624" s="4"/>
      <c r="E624" s="5"/>
      <c r="F624" s="5"/>
    </row>
    <row r="625" ht="13.5" customHeight="1" spans="1:6">
      <c r="A625" s="21"/>
      <c r="D625" s="4"/>
      <c r="E625" s="5"/>
      <c r="F625" s="5"/>
    </row>
    <row r="626" ht="13.5" customHeight="1" spans="1:6">
      <c r="A626" s="21"/>
      <c r="D626" s="4"/>
      <c r="E626" s="5"/>
      <c r="F626" s="5"/>
    </row>
    <row r="627" ht="13.5" customHeight="1" spans="1:6">
      <c r="A627" s="21"/>
      <c r="D627" s="4"/>
      <c r="E627" s="5"/>
      <c r="F627" s="5"/>
    </row>
    <row r="628" ht="13.5" customHeight="1" spans="1:6">
      <c r="A628" s="21"/>
      <c r="D628" s="4"/>
      <c r="E628" s="5"/>
      <c r="F628" s="5"/>
    </row>
    <row r="629" ht="13.5" customHeight="1" spans="1:6">
      <c r="A629" s="21"/>
      <c r="D629" s="4"/>
      <c r="E629" s="5"/>
      <c r="F629" s="5"/>
    </row>
    <row r="630" ht="13.5" customHeight="1" spans="1:6">
      <c r="A630" s="21"/>
      <c r="D630" s="4"/>
      <c r="E630" s="5"/>
      <c r="F630" s="5"/>
    </row>
    <row r="631" ht="13.5" customHeight="1" spans="1:6">
      <c r="A631" s="21"/>
      <c r="D631" s="4"/>
      <c r="E631" s="5"/>
      <c r="F631" s="5"/>
    </row>
    <row r="632" ht="13.5" customHeight="1" spans="1:6">
      <c r="A632" s="21"/>
      <c r="D632" s="4"/>
      <c r="E632" s="5"/>
      <c r="F632" s="5"/>
    </row>
    <row r="633" ht="13.5" customHeight="1" spans="1:6">
      <c r="A633" s="21"/>
      <c r="D633" s="4"/>
      <c r="E633" s="5"/>
      <c r="F633" s="5"/>
    </row>
    <row r="634" ht="13.5" customHeight="1" spans="1:6">
      <c r="A634" s="21"/>
      <c r="D634" s="4"/>
      <c r="E634" s="5"/>
      <c r="F634" s="5"/>
    </row>
    <row r="635" ht="13.5" customHeight="1" spans="1:6">
      <c r="A635" s="21"/>
      <c r="D635" s="4"/>
      <c r="E635" s="5"/>
      <c r="F635" s="5"/>
    </row>
    <row r="636" ht="13.5" customHeight="1" spans="1:6">
      <c r="A636" s="21"/>
      <c r="D636" s="4"/>
      <c r="E636" s="5"/>
      <c r="F636" s="5"/>
    </row>
    <row r="637" ht="13.5" customHeight="1" spans="1:6">
      <c r="A637" s="21"/>
      <c r="D637" s="4"/>
      <c r="E637" s="5"/>
      <c r="F637" s="5"/>
    </row>
    <row r="638" ht="13.5" customHeight="1" spans="1:6">
      <c r="A638" s="21"/>
      <c r="D638" s="4"/>
      <c r="E638" s="5"/>
      <c r="F638" s="5"/>
    </row>
    <row r="639" ht="13.5" customHeight="1" spans="1:6">
      <c r="A639" s="21"/>
      <c r="D639" s="4"/>
      <c r="E639" s="5"/>
      <c r="F639" s="5"/>
    </row>
    <row r="640" ht="13.5" customHeight="1" spans="1:6">
      <c r="A640" s="21"/>
      <c r="D640" s="4"/>
      <c r="E640" s="5"/>
      <c r="F640" s="5"/>
    </row>
    <row r="641" ht="13.5" customHeight="1" spans="1:6">
      <c r="A641" s="21"/>
      <c r="D641" s="4"/>
      <c r="E641" s="5"/>
      <c r="F641" s="5"/>
    </row>
    <row r="642" ht="13.5" customHeight="1" spans="1:6">
      <c r="A642" s="21"/>
      <c r="D642" s="4"/>
      <c r="E642" s="5"/>
      <c r="F642" s="5"/>
    </row>
    <row r="643" ht="13.5" customHeight="1" spans="1:6">
      <c r="A643" s="21"/>
      <c r="D643" s="4"/>
      <c r="E643" s="5"/>
      <c r="F643" s="5"/>
    </row>
    <row r="644" ht="13.5" customHeight="1" spans="1:6">
      <c r="A644" s="21"/>
      <c r="D644" s="4"/>
      <c r="E644" s="5"/>
      <c r="F644" s="5"/>
    </row>
    <row r="645" ht="13.5" customHeight="1" spans="1:6">
      <c r="A645" s="21"/>
      <c r="D645" s="4"/>
      <c r="E645" s="5"/>
      <c r="F645" s="5"/>
    </row>
    <row r="646" ht="13.5" customHeight="1" spans="1:6">
      <c r="A646" s="21"/>
      <c r="D646" s="4"/>
      <c r="E646" s="5"/>
      <c r="F646" s="5"/>
    </row>
    <row r="647" ht="13.5" customHeight="1" spans="1:6">
      <c r="A647" s="21"/>
      <c r="D647" s="4"/>
      <c r="E647" s="5"/>
      <c r="F647" s="5"/>
    </row>
    <row r="648" ht="13.5" customHeight="1" spans="1:6">
      <c r="A648" s="21"/>
      <c r="D648" s="4"/>
      <c r="E648" s="5"/>
      <c r="F648" s="5"/>
    </row>
    <row r="649" ht="13.5" customHeight="1" spans="1:6">
      <c r="A649" s="21"/>
      <c r="D649" s="4"/>
      <c r="E649" s="5"/>
      <c r="F649" s="5"/>
    </row>
    <row r="650" ht="13.5" customHeight="1" spans="1:6">
      <c r="A650" s="21"/>
      <c r="D650" s="4"/>
      <c r="E650" s="5"/>
      <c r="F650" s="5"/>
    </row>
    <row r="651" ht="13.5" customHeight="1" spans="1:6">
      <c r="A651" s="21"/>
      <c r="D651" s="4"/>
      <c r="E651" s="5"/>
      <c r="F651" s="5"/>
    </row>
    <row r="652" ht="13.5" customHeight="1" spans="1:6">
      <c r="A652" s="21"/>
      <c r="D652" s="4"/>
      <c r="E652" s="5"/>
      <c r="F652" s="5"/>
    </row>
    <row r="653" ht="13.5" customHeight="1" spans="1:6">
      <c r="A653" s="21"/>
      <c r="D653" s="4"/>
      <c r="E653" s="5"/>
      <c r="F653" s="5"/>
    </row>
    <row r="654" ht="13.5" customHeight="1" spans="1:6">
      <c r="A654" s="21"/>
      <c r="D654" s="4"/>
      <c r="E654" s="5"/>
      <c r="F654" s="5"/>
    </row>
    <row r="655" ht="13.5" customHeight="1" spans="1:6">
      <c r="A655" s="21"/>
      <c r="D655" s="4"/>
      <c r="E655" s="5"/>
      <c r="F655" s="5"/>
    </row>
    <row r="656" ht="13.5" customHeight="1" spans="1:6">
      <c r="A656" s="21"/>
      <c r="D656" s="4"/>
      <c r="E656" s="5"/>
      <c r="F656" s="5"/>
    </row>
    <row r="657" ht="13.5" customHeight="1" spans="1:6">
      <c r="A657" s="21"/>
      <c r="D657" s="4"/>
      <c r="E657" s="5"/>
      <c r="F657" s="5"/>
    </row>
    <row r="658" ht="13.5" customHeight="1" spans="1:6">
      <c r="A658" s="21"/>
      <c r="D658" s="4"/>
      <c r="E658" s="5"/>
      <c r="F658" s="5"/>
    </row>
    <row r="659" ht="13.5" customHeight="1" spans="1:6">
      <c r="A659" s="21"/>
      <c r="D659" s="4"/>
      <c r="E659" s="5"/>
      <c r="F659" s="5"/>
    </row>
    <row r="660" ht="13.5" customHeight="1" spans="1:6">
      <c r="A660" s="21"/>
      <c r="D660" s="4"/>
      <c r="E660" s="5"/>
      <c r="F660" s="5"/>
    </row>
    <row r="661" ht="13.5" customHeight="1" spans="1:6">
      <c r="A661" s="21"/>
      <c r="D661" s="4"/>
      <c r="E661" s="5"/>
      <c r="F661" s="5"/>
    </row>
    <row r="662" ht="13.5" customHeight="1" spans="1:6">
      <c r="A662" s="21"/>
      <c r="D662" s="4"/>
      <c r="E662" s="5"/>
      <c r="F662" s="5"/>
    </row>
    <row r="663" ht="13.5" customHeight="1" spans="1:6">
      <c r="A663" s="21"/>
      <c r="D663" s="4"/>
      <c r="E663" s="5"/>
      <c r="F663" s="5"/>
    </row>
    <row r="664" ht="13.5" customHeight="1" spans="1:6">
      <c r="A664" s="21"/>
      <c r="D664" s="4"/>
      <c r="E664" s="5"/>
      <c r="F664" s="5"/>
    </row>
    <row r="665" ht="13.5" customHeight="1" spans="1:6">
      <c r="A665" s="21"/>
      <c r="D665" s="4"/>
      <c r="E665" s="5"/>
      <c r="F665" s="5"/>
    </row>
    <row r="666" ht="13.5" customHeight="1" spans="1:6">
      <c r="A666" s="21"/>
      <c r="D666" s="4"/>
      <c r="E666" s="5"/>
      <c r="F666" s="5"/>
    </row>
    <row r="667" ht="13.5" customHeight="1" spans="1:6">
      <c r="A667" s="21"/>
      <c r="D667" s="4"/>
      <c r="E667" s="5"/>
      <c r="F667" s="5"/>
    </row>
    <row r="668" ht="13.5" customHeight="1" spans="1:6">
      <c r="A668" s="21"/>
      <c r="D668" s="4"/>
      <c r="E668" s="5"/>
      <c r="F668" s="5"/>
    </row>
    <row r="669" ht="13.5" customHeight="1" spans="1:6">
      <c r="A669" s="21"/>
      <c r="D669" s="4"/>
      <c r="E669" s="5"/>
      <c r="F669" s="5"/>
    </row>
    <row r="670" ht="13.5" customHeight="1" spans="1:6">
      <c r="A670" s="21"/>
      <c r="D670" s="4"/>
      <c r="E670" s="5"/>
      <c r="F670" s="5"/>
    </row>
    <row r="671" ht="13.5" customHeight="1" spans="1:6">
      <c r="A671" s="21"/>
      <c r="D671" s="4"/>
      <c r="E671" s="5"/>
      <c r="F671" s="5"/>
    </row>
    <row r="672" ht="13.5" customHeight="1" spans="1:6">
      <c r="A672" s="21"/>
      <c r="D672" s="4"/>
      <c r="E672" s="5"/>
      <c r="F672" s="5"/>
    </row>
    <row r="673" ht="13.5" customHeight="1" spans="1:6">
      <c r="A673" s="21"/>
      <c r="D673" s="4"/>
      <c r="E673" s="5"/>
      <c r="F673" s="5"/>
    </row>
    <row r="674" ht="13.5" customHeight="1" spans="1:6">
      <c r="A674" s="21"/>
      <c r="D674" s="4"/>
      <c r="E674" s="5"/>
      <c r="F674" s="5"/>
    </row>
    <row r="675" ht="13.5" customHeight="1" spans="1:6">
      <c r="A675" s="21"/>
      <c r="D675" s="4"/>
      <c r="E675" s="5"/>
      <c r="F675" s="5"/>
    </row>
    <row r="676" ht="13.5" customHeight="1" spans="1:6">
      <c r="A676" s="21"/>
      <c r="D676" s="4"/>
      <c r="E676" s="5"/>
      <c r="F676" s="5"/>
    </row>
    <row r="677" ht="13.5" customHeight="1" spans="1:6">
      <c r="A677" s="21"/>
      <c r="D677" s="4"/>
      <c r="E677" s="5"/>
      <c r="F677" s="5"/>
    </row>
    <row r="678" ht="13.5" customHeight="1" spans="1:6">
      <c r="A678" s="21"/>
      <c r="D678" s="4"/>
      <c r="E678" s="5"/>
      <c r="F678" s="5"/>
    </row>
    <row r="679" ht="13.5" customHeight="1" spans="1:6">
      <c r="A679" s="21"/>
      <c r="D679" s="4"/>
      <c r="E679" s="5"/>
      <c r="F679" s="5"/>
    </row>
    <row r="680" ht="13.5" customHeight="1" spans="1:6">
      <c r="A680" s="21"/>
      <c r="D680" s="4"/>
      <c r="E680" s="5"/>
      <c r="F680" s="5"/>
    </row>
    <row r="681" ht="13.5" customHeight="1" spans="1:6">
      <c r="A681" s="21"/>
      <c r="D681" s="4"/>
      <c r="E681" s="5"/>
      <c r="F681" s="5"/>
    </row>
    <row r="682" ht="13.5" customHeight="1" spans="1:6">
      <c r="A682" s="21"/>
      <c r="D682" s="4"/>
      <c r="E682" s="5"/>
      <c r="F682" s="5"/>
    </row>
    <row r="683" ht="13.5" customHeight="1" spans="1:6">
      <c r="A683" s="21"/>
      <c r="D683" s="4"/>
      <c r="E683" s="5"/>
      <c r="F683" s="5"/>
    </row>
    <row r="684" ht="13.5" customHeight="1" spans="1:6">
      <c r="A684" s="21"/>
      <c r="D684" s="4"/>
      <c r="E684" s="5"/>
      <c r="F684" s="5"/>
    </row>
    <row r="685" ht="13.5" customHeight="1" spans="1:6">
      <c r="A685" s="21"/>
      <c r="D685" s="4"/>
      <c r="E685" s="5"/>
      <c r="F685" s="5"/>
    </row>
    <row r="686" ht="13.5" customHeight="1" spans="1:6">
      <c r="A686" s="21"/>
      <c r="D686" s="4"/>
      <c r="E686" s="5"/>
      <c r="F686" s="5"/>
    </row>
    <row r="687" ht="13.5" customHeight="1" spans="1:6">
      <c r="A687" s="21"/>
      <c r="D687" s="4"/>
      <c r="E687" s="5"/>
      <c r="F687" s="5"/>
    </row>
    <row r="688" ht="13.5" customHeight="1" spans="1:6">
      <c r="A688" s="21"/>
      <c r="D688" s="4"/>
      <c r="E688" s="5"/>
      <c r="F688" s="5"/>
    </row>
    <row r="689" ht="13.5" customHeight="1" spans="1:6">
      <c r="A689" s="21"/>
      <c r="D689" s="4"/>
      <c r="E689" s="5"/>
      <c r="F689" s="5"/>
    </row>
    <row r="690" ht="13.5" customHeight="1" spans="1:6">
      <c r="A690" s="21"/>
      <c r="D690" s="4"/>
      <c r="E690" s="5"/>
      <c r="F690" s="5"/>
    </row>
    <row r="691" ht="13.5" customHeight="1" spans="1:6">
      <c r="A691" s="21"/>
      <c r="D691" s="4"/>
      <c r="E691" s="5"/>
      <c r="F691" s="5"/>
    </row>
    <row r="692" ht="13.5" customHeight="1" spans="1:6">
      <c r="A692" s="21"/>
      <c r="D692" s="4"/>
      <c r="E692" s="5"/>
      <c r="F692" s="5"/>
    </row>
    <row r="693" ht="13.5" customHeight="1" spans="1:6">
      <c r="A693" s="21"/>
      <c r="D693" s="4"/>
      <c r="E693" s="5"/>
      <c r="F693" s="5"/>
    </row>
    <row r="694" ht="13.5" customHeight="1" spans="1:6">
      <c r="A694" s="21"/>
      <c r="D694" s="4"/>
      <c r="E694" s="5"/>
      <c r="F694" s="5"/>
    </row>
    <row r="695" ht="13.5" customHeight="1" spans="1:6">
      <c r="A695" s="21"/>
      <c r="D695" s="4"/>
      <c r="E695" s="5"/>
      <c r="F695" s="5"/>
    </row>
    <row r="696" ht="13.5" customHeight="1" spans="1:6">
      <c r="A696" s="21"/>
      <c r="D696" s="4"/>
      <c r="E696" s="5"/>
      <c r="F696" s="5"/>
    </row>
    <row r="697" ht="13.5" customHeight="1" spans="1:6">
      <c r="A697" s="21"/>
      <c r="D697" s="4"/>
      <c r="E697" s="5"/>
      <c r="F697" s="5"/>
    </row>
    <row r="698" ht="13.5" customHeight="1" spans="1:6">
      <c r="A698" s="21"/>
      <c r="D698" s="4"/>
      <c r="E698" s="5"/>
      <c r="F698" s="5"/>
    </row>
    <row r="699" ht="13.5" customHeight="1" spans="1:6">
      <c r="A699" s="21"/>
      <c r="D699" s="4"/>
      <c r="E699" s="5"/>
      <c r="F699" s="5"/>
    </row>
    <row r="700" ht="13.5" customHeight="1" spans="1:6">
      <c r="A700" s="21"/>
      <c r="D700" s="4"/>
      <c r="E700" s="5"/>
      <c r="F700" s="5"/>
    </row>
    <row r="701" ht="13.5" customHeight="1" spans="1:6">
      <c r="A701" s="21"/>
      <c r="D701" s="4"/>
      <c r="E701" s="5"/>
      <c r="F701" s="5"/>
    </row>
    <row r="702" ht="13.5" customHeight="1" spans="1:6">
      <c r="A702" s="21"/>
      <c r="D702" s="4"/>
      <c r="E702" s="5"/>
      <c r="F702" s="5"/>
    </row>
    <row r="703" ht="13.5" customHeight="1" spans="1:6">
      <c r="A703" s="21"/>
      <c r="D703" s="4"/>
      <c r="E703" s="5"/>
      <c r="F703" s="5"/>
    </row>
    <row r="704" ht="13.5" customHeight="1" spans="1:6">
      <c r="A704" s="21"/>
      <c r="D704" s="4"/>
      <c r="E704" s="5"/>
      <c r="F704" s="5"/>
    </row>
    <row r="705" ht="13.5" customHeight="1" spans="1:6">
      <c r="A705" s="21"/>
      <c r="D705" s="4"/>
      <c r="E705" s="5"/>
      <c r="F705" s="5"/>
    </row>
    <row r="706" ht="13.5" customHeight="1" spans="1:6">
      <c r="A706" s="21"/>
      <c r="D706" s="4"/>
      <c r="E706" s="5"/>
      <c r="F706" s="5"/>
    </row>
    <row r="707" ht="13.5" customHeight="1" spans="1:6">
      <c r="A707" s="21"/>
      <c r="D707" s="4"/>
      <c r="E707" s="5"/>
      <c r="F707" s="5"/>
    </row>
    <row r="708" ht="13.5" customHeight="1" spans="1:6">
      <c r="A708" s="21"/>
      <c r="D708" s="4"/>
      <c r="E708" s="5"/>
      <c r="F708" s="5"/>
    </row>
    <row r="709" ht="13.5" customHeight="1" spans="1:6">
      <c r="A709" s="21"/>
      <c r="D709" s="4"/>
      <c r="E709" s="5"/>
      <c r="F709" s="5"/>
    </row>
    <row r="710" ht="13.5" customHeight="1" spans="1:6">
      <c r="A710" s="21"/>
      <c r="D710" s="4"/>
      <c r="E710" s="5"/>
      <c r="F710" s="5"/>
    </row>
    <row r="711" ht="13.5" customHeight="1" spans="1:6">
      <c r="A711" s="21"/>
      <c r="D711" s="4"/>
      <c r="E711" s="5"/>
      <c r="F711" s="5"/>
    </row>
    <row r="712" ht="13.5" customHeight="1" spans="1:6">
      <c r="A712" s="21"/>
      <c r="D712" s="4"/>
      <c r="E712" s="5"/>
      <c r="F712" s="5"/>
    </row>
    <row r="713" ht="13.5" customHeight="1" spans="1:6">
      <c r="A713" s="21"/>
      <c r="D713" s="4"/>
      <c r="E713" s="5"/>
      <c r="F713" s="5"/>
    </row>
    <row r="714" ht="13.5" customHeight="1" spans="1:6">
      <c r="A714" s="21"/>
      <c r="D714" s="4"/>
      <c r="E714" s="5"/>
      <c r="F714" s="5"/>
    </row>
    <row r="715" ht="13.5" customHeight="1" spans="1:6">
      <c r="A715" s="21"/>
      <c r="D715" s="4"/>
      <c r="E715" s="5"/>
      <c r="F715" s="5"/>
    </row>
    <row r="716" ht="13.5" customHeight="1" spans="1:6">
      <c r="A716" s="21"/>
      <c r="D716" s="4"/>
      <c r="E716" s="5"/>
      <c r="F716" s="5"/>
    </row>
    <row r="717" ht="13.5" customHeight="1" spans="1:6">
      <c r="A717" s="21"/>
      <c r="D717" s="4"/>
      <c r="E717" s="5"/>
      <c r="F717" s="5"/>
    </row>
    <row r="718" ht="13.5" customHeight="1" spans="1:6">
      <c r="A718" s="21"/>
      <c r="D718" s="4"/>
      <c r="E718" s="5"/>
      <c r="F718" s="5"/>
    </row>
    <row r="719" ht="13.5" customHeight="1" spans="1:6">
      <c r="A719" s="21"/>
      <c r="D719" s="4"/>
      <c r="E719" s="5"/>
      <c r="F719" s="5"/>
    </row>
    <row r="720" ht="13.5" customHeight="1" spans="1:6">
      <c r="A720" s="21"/>
      <c r="D720" s="4"/>
      <c r="E720" s="5"/>
      <c r="F720" s="5"/>
    </row>
    <row r="721" ht="13.5" customHeight="1" spans="1:6">
      <c r="A721" s="21"/>
      <c r="D721" s="4"/>
      <c r="E721" s="5"/>
      <c r="F721" s="5"/>
    </row>
    <row r="722" ht="13.5" customHeight="1" spans="1:6">
      <c r="A722" s="21"/>
      <c r="D722" s="4"/>
      <c r="E722" s="5"/>
      <c r="F722" s="5"/>
    </row>
    <row r="723" ht="13.5" customHeight="1" spans="1:6">
      <c r="A723" s="21"/>
      <c r="D723" s="4"/>
      <c r="E723" s="5"/>
      <c r="F723" s="5"/>
    </row>
    <row r="724" ht="13.5" customHeight="1" spans="1:6">
      <c r="A724" s="21"/>
      <c r="D724" s="4"/>
      <c r="E724" s="5"/>
      <c r="F724" s="5"/>
    </row>
    <row r="725" ht="13.5" customHeight="1" spans="1:6">
      <c r="A725" s="21"/>
      <c r="D725" s="4"/>
      <c r="E725" s="5"/>
      <c r="F725" s="5"/>
    </row>
    <row r="726" ht="13.5" customHeight="1" spans="1:6">
      <c r="A726" s="21"/>
      <c r="D726" s="4"/>
      <c r="E726" s="5"/>
      <c r="F726" s="5"/>
    </row>
    <row r="727" ht="13.5" customHeight="1" spans="1:6">
      <c r="A727" s="21"/>
      <c r="D727" s="4"/>
      <c r="E727" s="5"/>
      <c r="F727" s="5"/>
    </row>
    <row r="728" ht="13.5" customHeight="1" spans="1:6">
      <c r="A728" s="21"/>
      <c r="D728" s="4"/>
      <c r="E728" s="5"/>
      <c r="F728" s="5"/>
    </row>
    <row r="729" ht="13.5" customHeight="1" spans="1:6">
      <c r="A729" s="21"/>
      <c r="D729" s="4"/>
      <c r="E729" s="5"/>
      <c r="F729" s="5"/>
    </row>
    <row r="730" ht="13.5" customHeight="1" spans="1:6">
      <c r="A730" s="21"/>
      <c r="D730" s="4"/>
      <c r="E730" s="5"/>
      <c r="F730" s="5"/>
    </row>
    <row r="731" ht="13.5" customHeight="1" spans="1:6">
      <c r="A731" s="21"/>
      <c r="D731" s="4"/>
      <c r="E731" s="5"/>
      <c r="F731" s="5"/>
    </row>
    <row r="732" ht="13.5" customHeight="1" spans="1:6">
      <c r="A732" s="21"/>
      <c r="D732" s="4"/>
      <c r="E732" s="5"/>
      <c r="F732" s="5"/>
    </row>
    <row r="733" ht="13.5" customHeight="1" spans="1:6">
      <c r="A733" s="21"/>
      <c r="D733" s="4"/>
      <c r="E733" s="5"/>
      <c r="F733" s="5"/>
    </row>
    <row r="734" ht="13.5" customHeight="1" spans="1:6">
      <c r="A734" s="21"/>
      <c r="D734" s="4"/>
      <c r="E734" s="5"/>
      <c r="F734" s="5"/>
    </row>
    <row r="735" ht="13.5" customHeight="1" spans="1:6">
      <c r="A735" s="21"/>
      <c r="D735" s="4"/>
      <c r="E735" s="5"/>
      <c r="F735" s="5"/>
    </row>
    <row r="736" ht="13.5" customHeight="1" spans="1:6">
      <c r="A736" s="21"/>
      <c r="D736" s="4"/>
      <c r="E736" s="5"/>
      <c r="F736" s="5"/>
    </row>
    <row r="737" ht="13.5" customHeight="1" spans="1:6">
      <c r="A737" s="21"/>
      <c r="D737" s="4"/>
      <c r="E737" s="5"/>
      <c r="F737" s="5"/>
    </row>
    <row r="738" ht="13.5" customHeight="1" spans="1:6">
      <c r="A738" s="21"/>
      <c r="D738" s="4"/>
      <c r="E738" s="5"/>
      <c r="F738" s="5"/>
    </row>
    <row r="739" ht="13.5" customHeight="1" spans="1:6">
      <c r="A739" s="21"/>
      <c r="D739" s="4"/>
      <c r="E739" s="5"/>
      <c r="F739" s="5"/>
    </row>
    <row r="740" ht="13.5" customHeight="1" spans="1:6">
      <c r="A740" s="21"/>
      <c r="D740" s="4"/>
      <c r="E740" s="5"/>
      <c r="F740" s="5"/>
    </row>
    <row r="741" ht="13.5" customHeight="1" spans="1:6">
      <c r="A741" s="21"/>
      <c r="D741" s="4"/>
      <c r="E741" s="5"/>
      <c r="F741" s="5"/>
    </row>
    <row r="742" ht="13.5" customHeight="1" spans="1:6">
      <c r="A742" s="21"/>
      <c r="D742" s="4"/>
      <c r="E742" s="5"/>
      <c r="F742" s="5"/>
    </row>
    <row r="743" ht="13.5" customHeight="1" spans="1:6">
      <c r="A743" s="21"/>
      <c r="D743" s="4"/>
      <c r="E743" s="5"/>
      <c r="F743" s="5"/>
    </row>
    <row r="744" ht="13.5" customHeight="1" spans="1:6">
      <c r="A744" s="21"/>
      <c r="D744" s="4"/>
      <c r="E744" s="5"/>
      <c r="F744" s="5"/>
    </row>
    <row r="745" ht="13.5" customHeight="1" spans="1:6">
      <c r="A745" s="21"/>
      <c r="D745" s="4"/>
      <c r="E745" s="5"/>
      <c r="F745" s="5"/>
    </row>
    <row r="746" ht="13.5" customHeight="1" spans="1:6">
      <c r="A746" s="21"/>
      <c r="D746" s="4"/>
      <c r="E746" s="5"/>
      <c r="F746" s="5"/>
    </row>
    <row r="747" ht="13.5" customHeight="1" spans="1:6">
      <c r="A747" s="21"/>
      <c r="D747" s="4"/>
      <c r="E747" s="5"/>
      <c r="F747" s="5"/>
    </row>
    <row r="748" ht="13.5" customHeight="1" spans="1:6">
      <c r="A748" s="21"/>
      <c r="D748" s="4"/>
      <c r="E748" s="5"/>
      <c r="F748" s="5"/>
    </row>
    <row r="749" ht="13.5" customHeight="1" spans="1:6">
      <c r="A749" s="21"/>
      <c r="D749" s="4"/>
      <c r="E749" s="5"/>
      <c r="F749" s="5"/>
    </row>
    <row r="750" ht="13.5" customHeight="1" spans="1:6">
      <c r="A750" s="21"/>
      <c r="D750" s="4"/>
      <c r="E750" s="5"/>
      <c r="F750" s="5"/>
    </row>
    <row r="751" ht="13.5" customHeight="1" spans="1:6">
      <c r="A751" s="21"/>
      <c r="D751" s="4"/>
      <c r="E751" s="5"/>
      <c r="F751" s="5"/>
    </row>
    <row r="752" ht="13.5" customHeight="1" spans="1:6">
      <c r="A752" s="21"/>
      <c r="D752" s="4"/>
      <c r="E752" s="5"/>
      <c r="F752" s="5"/>
    </row>
    <row r="753" ht="13.5" customHeight="1" spans="1:6">
      <c r="A753" s="21"/>
      <c r="D753" s="4"/>
      <c r="E753" s="5"/>
      <c r="F753" s="5"/>
    </row>
    <row r="754" ht="13.5" customHeight="1" spans="1:6">
      <c r="A754" s="21"/>
      <c r="D754" s="4"/>
      <c r="E754" s="5"/>
      <c r="F754" s="5"/>
    </row>
    <row r="755" ht="13.5" customHeight="1" spans="1:6">
      <c r="A755" s="21"/>
      <c r="D755" s="4"/>
      <c r="E755" s="5"/>
      <c r="F755" s="5"/>
    </row>
    <row r="756" ht="13.5" customHeight="1" spans="1:6">
      <c r="A756" s="21"/>
      <c r="D756" s="4"/>
      <c r="E756" s="5"/>
      <c r="F756" s="5"/>
    </row>
    <row r="757" ht="13.5" customHeight="1" spans="1:6">
      <c r="A757" s="21"/>
      <c r="D757" s="4"/>
      <c r="E757" s="5"/>
      <c r="F757" s="5"/>
    </row>
    <row r="758" ht="13.5" customHeight="1" spans="1:6">
      <c r="A758" s="21"/>
      <c r="D758" s="4"/>
      <c r="E758" s="5"/>
      <c r="F758" s="5"/>
    </row>
    <row r="759" ht="13.5" customHeight="1" spans="1:6">
      <c r="A759" s="21"/>
      <c r="D759" s="4"/>
      <c r="E759" s="5"/>
      <c r="F759" s="5"/>
    </row>
    <row r="760" ht="13.5" customHeight="1" spans="1:6">
      <c r="A760" s="21"/>
      <c r="D760" s="4"/>
      <c r="E760" s="5"/>
      <c r="F760" s="5"/>
    </row>
    <row r="761" ht="13.5" customHeight="1" spans="1:6">
      <c r="A761" s="21"/>
      <c r="D761" s="4"/>
      <c r="E761" s="5"/>
      <c r="F761" s="5"/>
    </row>
    <row r="762" ht="13.5" customHeight="1" spans="1:6">
      <c r="A762" s="21"/>
      <c r="D762" s="4"/>
      <c r="E762" s="5"/>
      <c r="F762" s="5"/>
    </row>
    <row r="763" ht="13.5" customHeight="1" spans="1:6">
      <c r="A763" s="21"/>
      <c r="D763" s="4"/>
      <c r="E763" s="5"/>
      <c r="F763" s="5"/>
    </row>
    <row r="764" ht="13.5" customHeight="1" spans="1:6">
      <c r="A764" s="21"/>
      <c r="D764" s="4"/>
      <c r="E764" s="5"/>
      <c r="F764" s="5"/>
    </row>
    <row r="765" ht="13.5" customHeight="1" spans="1:6">
      <c r="A765" s="21"/>
      <c r="D765" s="4"/>
      <c r="E765" s="5"/>
      <c r="F765" s="5"/>
    </row>
    <row r="766" ht="13.5" customHeight="1" spans="1:6">
      <c r="A766" s="21"/>
      <c r="D766" s="4"/>
      <c r="E766" s="5"/>
      <c r="F766" s="5"/>
    </row>
    <row r="767" ht="13.5" customHeight="1" spans="1:6">
      <c r="A767" s="21"/>
      <c r="D767" s="4"/>
      <c r="E767" s="5"/>
      <c r="F767" s="5"/>
    </row>
    <row r="768" ht="13.5" customHeight="1" spans="1:6">
      <c r="A768" s="21"/>
      <c r="D768" s="4"/>
      <c r="E768" s="5"/>
      <c r="F768" s="5"/>
    </row>
    <row r="769" ht="13.5" customHeight="1" spans="1:6">
      <c r="A769" s="21"/>
      <c r="D769" s="4"/>
      <c r="E769" s="5"/>
      <c r="F769" s="5"/>
    </row>
    <row r="770" ht="13.5" customHeight="1" spans="1:6">
      <c r="A770" s="21"/>
      <c r="D770" s="4"/>
      <c r="E770" s="5"/>
      <c r="F770" s="5"/>
    </row>
    <row r="771" ht="13.5" customHeight="1" spans="1:6">
      <c r="A771" s="21"/>
      <c r="D771" s="4"/>
      <c r="E771" s="5"/>
      <c r="F771" s="5"/>
    </row>
    <row r="772" ht="13.5" customHeight="1" spans="1:6">
      <c r="A772" s="21"/>
      <c r="D772" s="4"/>
      <c r="E772" s="5"/>
      <c r="F772" s="5"/>
    </row>
    <row r="773" ht="13.5" customHeight="1" spans="1:6">
      <c r="A773" s="21"/>
      <c r="D773" s="4"/>
      <c r="E773" s="5"/>
      <c r="F773" s="5"/>
    </row>
    <row r="774" ht="13.5" customHeight="1" spans="1:6">
      <c r="A774" s="21"/>
      <c r="D774" s="4"/>
      <c r="E774" s="5"/>
      <c r="F774" s="5"/>
    </row>
    <row r="775" ht="13.5" customHeight="1" spans="1:6">
      <c r="A775" s="21"/>
      <c r="D775" s="4"/>
      <c r="E775" s="5"/>
      <c r="F775" s="5"/>
    </row>
    <row r="776" ht="13.5" customHeight="1" spans="1:6">
      <c r="A776" s="21"/>
      <c r="D776" s="4"/>
      <c r="E776" s="5"/>
      <c r="F776" s="5"/>
    </row>
    <row r="777" ht="13.5" customHeight="1" spans="1:6">
      <c r="A777" s="21"/>
      <c r="D777" s="4"/>
      <c r="E777" s="5"/>
      <c r="F777" s="5"/>
    </row>
    <row r="778" ht="13.5" customHeight="1" spans="1:6">
      <c r="A778" s="21"/>
      <c r="D778" s="4"/>
      <c r="E778" s="5"/>
      <c r="F778" s="5"/>
    </row>
    <row r="779" ht="13.5" customHeight="1" spans="1:6">
      <c r="A779" s="21"/>
      <c r="D779" s="4"/>
      <c r="E779" s="5"/>
      <c r="F779" s="5"/>
    </row>
    <row r="780" ht="13.5" customHeight="1" spans="1:6">
      <c r="A780" s="21"/>
      <c r="D780" s="4"/>
      <c r="E780" s="5"/>
      <c r="F780" s="5"/>
    </row>
    <row r="781" ht="13.5" customHeight="1" spans="1:6">
      <c r="A781" s="21"/>
      <c r="D781" s="4"/>
      <c r="E781" s="5"/>
      <c r="F781" s="5"/>
    </row>
    <row r="782" ht="13.5" customHeight="1" spans="1:6">
      <c r="A782" s="21"/>
      <c r="D782" s="4"/>
      <c r="E782" s="5"/>
      <c r="F782" s="5"/>
    </row>
    <row r="783" ht="13.5" customHeight="1" spans="1:6">
      <c r="A783" s="21"/>
      <c r="D783" s="4"/>
      <c r="E783" s="5"/>
      <c r="F783" s="5"/>
    </row>
    <row r="784" ht="13.5" customHeight="1" spans="1:6">
      <c r="A784" s="21"/>
      <c r="D784" s="4"/>
      <c r="E784" s="5"/>
      <c r="F784" s="5"/>
    </row>
    <row r="785" ht="13.5" customHeight="1" spans="1:6">
      <c r="A785" s="21"/>
      <c r="D785" s="4"/>
      <c r="E785" s="5"/>
      <c r="F785" s="5"/>
    </row>
    <row r="786" ht="13.5" customHeight="1" spans="1:6">
      <c r="A786" s="21"/>
      <c r="D786" s="4"/>
      <c r="E786" s="5"/>
      <c r="F786" s="5"/>
    </row>
    <row r="787" ht="13.5" customHeight="1" spans="1:6">
      <c r="A787" s="21"/>
      <c r="D787" s="4"/>
      <c r="E787" s="5"/>
      <c r="F787" s="5"/>
    </row>
    <row r="788" ht="13.5" customHeight="1" spans="1:6">
      <c r="A788" s="21"/>
      <c r="D788" s="4"/>
      <c r="E788" s="5"/>
      <c r="F788" s="5"/>
    </row>
    <row r="789" ht="13.5" customHeight="1" spans="1:6">
      <c r="A789" s="21"/>
      <c r="D789" s="4"/>
      <c r="E789" s="5"/>
      <c r="F789" s="5"/>
    </row>
    <row r="790" ht="13.5" customHeight="1" spans="1:6">
      <c r="A790" s="21"/>
      <c r="D790" s="4"/>
      <c r="E790" s="5"/>
      <c r="F790" s="5"/>
    </row>
    <row r="791" ht="13.5" customHeight="1" spans="1:6">
      <c r="A791" s="21"/>
      <c r="D791" s="4"/>
      <c r="E791" s="5"/>
      <c r="F791" s="5"/>
    </row>
    <row r="792" ht="13.5" customHeight="1" spans="1:6">
      <c r="A792" s="21"/>
      <c r="D792" s="4"/>
      <c r="E792" s="5"/>
      <c r="F792" s="5"/>
    </row>
    <row r="793" ht="13.5" customHeight="1" spans="1:6">
      <c r="A793" s="21"/>
      <c r="D793" s="4"/>
      <c r="E793" s="5"/>
      <c r="F793" s="5"/>
    </row>
    <row r="794" ht="13.5" customHeight="1" spans="1:6">
      <c r="A794" s="21"/>
      <c r="D794" s="4"/>
      <c r="E794" s="5"/>
      <c r="F794" s="5"/>
    </row>
    <row r="795" ht="13.5" customHeight="1" spans="1:6">
      <c r="A795" s="21"/>
      <c r="D795" s="4"/>
      <c r="E795" s="5"/>
      <c r="F795" s="5"/>
    </row>
    <row r="796" ht="13.5" customHeight="1" spans="1:6">
      <c r="A796" s="21"/>
      <c r="D796" s="4"/>
      <c r="E796" s="5"/>
      <c r="F796" s="5"/>
    </row>
    <row r="797" ht="13.5" customHeight="1" spans="1:6">
      <c r="A797" s="21"/>
      <c r="D797" s="4"/>
      <c r="E797" s="5"/>
      <c r="F797" s="5"/>
    </row>
    <row r="798" ht="13.5" customHeight="1" spans="1:6">
      <c r="A798" s="21"/>
      <c r="D798" s="4"/>
      <c r="E798" s="5"/>
      <c r="F798" s="5"/>
    </row>
    <row r="799" ht="13.5" customHeight="1" spans="1:6">
      <c r="A799" s="21"/>
      <c r="D799" s="4"/>
      <c r="E799" s="5"/>
      <c r="F799" s="5"/>
    </row>
    <row r="800" ht="13.5" customHeight="1" spans="1:6">
      <c r="A800" s="21"/>
      <c r="D800" s="4"/>
      <c r="E800" s="5"/>
      <c r="F800" s="5"/>
    </row>
    <row r="801" ht="13.5" customHeight="1" spans="1:6">
      <c r="A801" s="21"/>
      <c r="D801" s="4"/>
      <c r="E801" s="5"/>
      <c r="F801" s="5"/>
    </row>
    <row r="802" ht="13.5" customHeight="1" spans="1:6">
      <c r="A802" s="21"/>
      <c r="D802" s="4"/>
      <c r="E802" s="5"/>
      <c r="F802" s="5"/>
    </row>
    <row r="803" ht="13.5" customHeight="1" spans="1:6">
      <c r="A803" s="21"/>
      <c r="D803" s="4"/>
      <c r="E803" s="5"/>
      <c r="F803" s="5"/>
    </row>
    <row r="804" ht="13.5" customHeight="1" spans="1:6">
      <c r="A804" s="21"/>
      <c r="D804" s="4"/>
      <c r="E804" s="5"/>
      <c r="F804" s="5"/>
    </row>
    <row r="805" ht="13.5" customHeight="1" spans="1:6">
      <c r="A805" s="21"/>
      <c r="D805" s="4"/>
      <c r="E805" s="5"/>
      <c r="F805" s="5"/>
    </row>
    <row r="806" ht="13.5" customHeight="1" spans="1:6">
      <c r="A806" s="21"/>
      <c r="D806" s="4"/>
      <c r="E806" s="5"/>
      <c r="F806" s="5"/>
    </row>
    <row r="807" ht="13.5" customHeight="1" spans="1:6">
      <c r="A807" s="21"/>
      <c r="D807" s="4"/>
      <c r="E807" s="5"/>
      <c r="F807" s="5"/>
    </row>
    <row r="808" ht="13.5" customHeight="1" spans="1:6">
      <c r="A808" s="21"/>
      <c r="D808" s="4"/>
      <c r="E808" s="5"/>
      <c r="F808" s="5"/>
    </row>
    <row r="809" ht="13.5" customHeight="1" spans="1:6">
      <c r="A809" s="21"/>
      <c r="D809" s="4"/>
      <c r="E809" s="5"/>
      <c r="F809" s="5"/>
    </row>
    <row r="810" ht="13.5" customHeight="1" spans="1:6">
      <c r="A810" s="21"/>
      <c r="D810" s="4"/>
      <c r="E810" s="5"/>
      <c r="F810" s="5"/>
    </row>
    <row r="811" ht="13.5" customHeight="1" spans="1:6">
      <c r="A811" s="21"/>
      <c r="D811" s="4"/>
      <c r="E811" s="5"/>
      <c r="F811" s="5"/>
    </row>
    <row r="812" ht="13.5" customHeight="1" spans="1:6">
      <c r="A812" s="21"/>
      <c r="D812" s="4"/>
      <c r="E812" s="5"/>
      <c r="F812" s="5"/>
    </row>
    <row r="813" ht="13.5" customHeight="1" spans="1:6">
      <c r="A813" s="21"/>
      <c r="D813" s="4"/>
      <c r="E813" s="5"/>
      <c r="F813" s="5"/>
    </row>
    <row r="814" ht="13.5" customHeight="1" spans="1:6">
      <c r="A814" s="21"/>
      <c r="D814" s="4"/>
      <c r="E814" s="5"/>
      <c r="F814" s="5"/>
    </row>
    <row r="815" ht="13.5" customHeight="1" spans="1:6">
      <c r="A815" s="21"/>
      <c r="D815" s="4"/>
      <c r="E815" s="5"/>
      <c r="F815" s="5"/>
    </row>
    <row r="816" ht="13.5" customHeight="1" spans="1:6">
      <c r="A816" s="21"/>
      <c r="D816" s="4"/>
      <c r="E816" s="5"/>
      <c r="F816" s="5"/>
    </row>
    <row r="817" ht="13.5" customHeight="1" spans="1:6">
      <c r="A817" s="21"/>
      <c r="D817" s="4"/>
      <c r="E817" s="5"/>
      <c r="F817" s="5"/>
    </row>
    <row r="818" ht="13.5" customHeight="1" spans="1:6">
      <c r="A818" s="21"/>
      <c r="D818" s="4"/>
      <c r="E818" s="5"/>
      <c r="F818" s="5"/>
    </row>
    <row r="819" ht="13.5" customHeight="1" spans="1:6">
      <c r="A819" s="21"/>
      <c r="D819" s="4"/>
      <c r="E819" s="5"/>
      <c r="F819" s="5"/>
    </row>
    <row r="820" ht="13.5" customHeight="1" spans="1:6">
      <c r="A820" s="21"/>
      <c r="D820" s="4"/>
      <c r="E820" s="5"/>
      <c r="F820" s="5"/>
    </row>
    <row r="821" ht="13.5" customHeight="1" spans="1:6">
      <c r="A821" s="21"/>
      <c r="D821" s="4"/>
      <c r="E821" s="5"/>
      <c r="F821" s="5"/>
    </row>
    <row r="822" ht="13.5" customHeight="1" spans="1:6">
      <c r="A822" s="21"/>
      <c r="D822" s="4"/>
      <c r="E822" s="5"/>
      <c r="F822" s="5"/>
    </row>
    <row r="823" ht="13.5" customHeight="1" spans="1:6">
      <c r="A823" s="21"/>
      <c r="D823" s="4"/>
      <c r="E823" s="5"/>
      <c r="F823" s="5"/>
    </row>
    <row r="824" ht="13.5" customHeight="1" spans="1:6">
      <c r="A824" s="21"/>
      <c r="D824" s="4"/>
      <c r="E824" s="5"/>
      <c r="F824" s="5"/>
    </row>
    <row r="825" ht="13.5" customHeight="1" spans="1:6">
      <c r="A825" s="21"/>
      <c r="D825" s="4"/>
      <c r="E825" s="5"/>
      <c r="F825" s="5"/>
    </row>
    <row r="826" ht="13.5" customHeight="1" spans="1:6">
      <c r="A826" s="21"/>
      <c r="D826" s="4"/>
      <c r="E826" s="5"/>
      <c r="F826" s="5"/>
    </row>
    <row r="827" ht="13.5" customHeight="1" spans="1:6">
      <c r="A827" s="21"/>
      <c r="D827" s="4"/>
      <c r="E827" s="5"/>
      <c r="F827" s="5"/>
    </row>
    <row r="828" ht="13.5" customHeight="1" spans="1:6">
      <c r="A828" s="21"/>
      <c r="D828" s="4"/>
      <c r="E828" s="5"/>
      <c r="F828" s="5"/>
    </row>
    <row r="829" ht="13.5" customHeight="1" spans="1:6">
      <c r="A829" s="21"/>
      <c r="D829" s="4"/>
      <c r="E829" s="5"/>
      <c r="F829" s="5"/>
    </row>
    <row r="830" ht="13.5" customHeight="1" spans="1:6">
      <c r="A830" s="21"/>
      <c r="D830" s="4"/>
      <c r="E830" s="5"/>
      <c r="F830" s="5"/>
    </row>
    <row r="831" ht="13.5" customHeight="1" spans="1:6">
      <c r="A831" s="21"/>
      <c r="D831" s="4"/>
      <c r="E831" s="5"/>
      <c r="F831" s="5"/>
    </row>
    <row r="832" ht="13.5" customHeight="1" spans="1:6">
      <c r="A832" s="21"/>
      <c r="D832" s="4"/>
      <c r="E832" s="5"/>
      <c r="F832" s="5"/>
    </row>
    <row r="833" ht="13.5" customHeight="1" spans="1:6">
      <c r="A833" s="21"/>
      <c r="D833" s="4"/>
      <c r="E833" s="5"/>
      <c r="F833" s="5"/>
    </row>
    <row r="834" ht="13.5" customHeight="1" spans="1:6">
      <c r="A834" s="21"/>
      <c r="D834" s="4"/>
      <c r="E834" s="5"/>
      <c r="F834" s="5"/>
    </row>
    <row r="835" ht="13.5" customHeight="1" spans="1:6">
      <c r="A835" s="21"/>
      <c r="D835" s="4"/>
      <c r="E835" s="5"/>
      <c r="F835" s="5"/>
    </row>
    <row r="836" ht="13.5" customHeight="1" spans="1:6">
      <c r="A836" s="21"/>
      <c r="D836" s="4"/>
      <c r="E836" s="5"/>
      <c r="F836" s="5"/>
    </row>
    <row r="837" ht="13.5" customHeight="1" spans="1:6">
      <c r="A837" s="21"/>
      <c r="D837" s="4"/>
      <c r="E837" s="5"/>
      <c r="F837" s="5"/>
    </row>
    <row r="838" ht="13.5" customHeight="1" spans="1:6">
      <c r="A838" s="21"/>
      <c r="D838" s="4"/>
      <c r="E838" s="5"/>
      <c r="F838" s="5"/>
    </row>
    <row r="839" ht="13.5" customHeight="1" spans="1:6">
      <c r="A839" s="21"/>
      <c r="D839" s="4"/>
      <c r="E839" s="5"/>
      <c r="F839" s="5"/>
    </row>
    <row r="840" ht="13.5" customHeight="1" spans="1:6">
      <c r="A840" s="21"/>
      <c r="D840" s="4"/>
      <c r="E840" s="5"/>
      <c r="F840" s="5"/>
    </row>
    <row r="841" ht="13.5" customHeight="1" spans="1:6">
      <c r="A841" s="21"/>
      <c r="D841" s="4"/>
      <c r="E841" s="5"/>
      <c r="F841" s="5"/>
    </row>
    <row r="842" ht="13.5" customHeight="1" spans="1:6">
      <c r="A842" s="21"/>
      <c r="D842" s="4"/>
      <c r="E842" s="5"/>
      <c r="F842" s="5"/>
    </row>
    <row r="843" ht="13.5" customHeight="1" spans="1:6">
      <c r="A843" s="21"/>
      <c r="D843" s="4"/>
      <c r="E843" s="5"/>
      <c r="F843" s="5"/>
    </row>
    <row r="844" ht="13.5" customHeight="1" spans="1:6">
      <c r="A844" s="21"/>
      <c r="D844" s="4"/>
      <c r="E844" s="5"/>
      <c r="F844" s="5"/>
    </row>
    <row r="845" ht="13.5" customHeight="1" spans="1:6">
      <c r="A845" s="21"/>
      <c r="D845" s="4"/>
      <c r="E845" s="5"/>
      <c r="F845" s="5"/>
    </row>
    <row r="846" ht="13.5" customHeight="1" spans="1:6">
      <c r="A846" s="21"/>
      <c r="D846" s="4"/>
      <c r="E846" s="5"/>
      <c r="F846" s="5"/>
    </row>
    <row r="847" ht="13.5" customHeight="1" spans="1:6">
      <c r="A847" s="21"/>
      <c r="D847" s="4"/>
      <c r="E847" s="5"/>
      <c r="F847" s="5"/>
    </row>
    <row r="848" ht="13.5" customHeight="1" spans="1:6">
      <c r="A848" s="21"/>
      <c r="D848" s="4"/>
      <c r="E848" s="5"/>
      <c r="F848" s="5"/>
    </row>
    <row r="849" ht="13.5" customHeight="1" spans="1:6">
      <c r="A849" s="21"/>
      <c r="D849" s="4"/>
      <c r="E849" s="5"/>
      <c r="F849" s="5"/>
    </row>
    <row r="850" ht="13.5" customHeight="1" spans="1:6">
      <c r="A850" s="21"/>
      <c r="D850" s="4"/>
      <c r="E850" s="5"/>
      <c r="F850" s="5"/>
    </row>
    <row r="851" ht="13.5" customHeight="1" spans="1:6">
      <c r="A851" s="21"/>
      <c r="D851" s="4"/>
      <c r="E851" s="5"/>
      <c r="F851" s="5"/>
    </row>
    <row r="852" ht="13.5" customHeight="1" spans="1:6">
      <c r="A852" s="21"/>
      <c r="D852" s="4"/>
      <c r="E852" s="5"/>
      <c r="F852" s="5"/>
    </row>
    <row r="853" ht="13.5" customHeight="1" spans="1:6">
      <c r="A853" s="21"/>
      <c r="D853" s="4"/>
      <c r="E853" s="5"/>
      <c r="F853" s="5"/>
    </row>
    <row r="854" ht="13.5" customHeight="1" spans="1:6">
      <c r="A854" s="21"/>
      <c r="D854" s="4"/>
      <c r="E854" s="5"/>
      <c r="F854" s="5"/>
    </row>
    <row r="855" ht="13.5" customHeight="1" spans="1:6">
      <c r="A855" s="21"/>
      <c r="D855" s="4"/>
      <c r="E855" s="5"/>
      <c r="F855" s="5"/>
    </row>
    <row r="856" ht="13.5" customHeight="1" spans="1:6">
      <c r="A856" s="21"/>
      <c r="D856" s="4"/>
      <c r="E856" s="5"/>
      <c r="F856" s="5"/>
    </row>
    <row r="857" ht="13.5" customHeight="1" spans="1:6">
      <c r="A857" s="21"/>
      <c r="D857" s="4"/>
      <c r="E857" s="5"/>
      <c r="F857" s="5"/>
    </row>
    <row r="858" ht="13.5" customHeight="1" spans="1:6">
      <c r="A858" s="21"/>
      <c r="D858" s="4"/>
      <c r="E858" s="5"/>
      <c r="F858" s="5"/>
    </row>
    <row r="859" ht="13.5" customHeight="1" spans="1:6">
      <c r="A859" s="21"/>
      <c r="D859" s="4"/>
      <c r="E859" s="5"/>
      <c r="F859" s="5"/>
    </row>
    <row r="860" ht="13.5" customHeight="1" spans="1:6">
      <c r="A860" s="21"/>
      <c r="D860" s="4"/>
      <c r="E860" s="5"/>
      <c r="F860" s="5"/>
    </row>
    <row r="861" ht="13.5" customHeight="1" spans="1:6">
      <c r="A861" s="21"/>
      <c r="D861" s="4"/>
      <c r="E861" s="5"/>
      <c r="F861" s="5"/>
    </row>
    <row r="862" ht="13.5" customHeight="1" spans="1:6">
      <c r="A862" s="21"/>
      <c r="D862" s="4"/>
      <c r="E862" s="5"/>
      <c r="F862" s="5"/>
    </row>
    <row r="863" ht="13.5" customHeight="1" spans="1:6">
      <c r="A863" s="21"/>
      <c r="D863" s="4"/>
      <c r="E863" s="5"/>
      <c r="F863" s="5"/>
    </row>
    <row r="864" ht="13.5" customHeight="1" spans="1:6">
      <c r="A864" s="21"/>
      <c r="D864" s="4"/>
      <c r="E864" s="5"/>
      <c r="F864" s="5"/>
    </row>
    <row r="865" ht="13.5" customHeight="1" spans="1:6">
      <c r="A865" s="21"/>
      <c r="D865" s="4"/>
      <c r="E865" s="5"/>
      <c r="F865" s="5"/>
    </row>
    <row r="866" ht="13.5" customHeight="1" spans="1:6">
      <c r="A866" s="21"/>
      <c r="D866" s="4"/>
      <c r="E866" s="5"/>
      <c r="F866" s="5"/>
    </row>
    <row r="867" ht="13.5" customHeight="1" spans="1:6">
      <c r="A867" s="21"/>
      <c r="D867" s="4"/>
      <c r="E867" s="5"/>
      <c r="F867" s="5"/>
    </row>
    <row r="868" ht="13.5" customHeight="1" spans="1:6">
      <c r="A868" s="21"/>
      <c r="D868" s="4"/>
      <c r="E868" s="5"/>
      <c r="F868" s="5"/>
    </row>
    <row r="869" ht="13.5" customHeight="1" spans="1:6">
      <c r="A869" s="21"/>
      <c r="D869" s="4"/>
      <c r="E869" s="5"/>
      <c r="F869" s="5"/>
    </row>
    <row r="870" ht="13.5" customHeight="1" spans="1:6">
      <c r="A870" s="21"/>
      <c r="D870" s="4"/>
      <c r="E870" s="5"/>
      <c r="F870" s="5"/>
    </row>
    <row r="871" ht="13.5" customHeight="1" spans="1:6">
      <c r="A871" s="21"/>
      <c r="D871" s="4"/>
      <c r="E871" s="5"/>
      <c r="F871" s="5"/>
    </row>
    <row r="872" ht="13.5" customHeight="1" spans="1:6">
      <c r="A872" s="21"/>
      <c r="D872" s="4"/>
      <c r="E872" s="5"/>
      <c r="F872" s="5"/>
    </row>
    <row r="873" ht="13.5" customHeight="1" spans="1:6">
      <c r="A873" s="21"/>
      <c r="D873" s="4"/>
      <c r="E873" s="5"/>
      <c r="F873" s="5"/>
    </row>
    <row r="874" ht="13.5" customHeight="1" spans="1:6">
      <c r="A874" s="21"/>
      <c r="D874" s="4"/>
      <c r="E874" s="5"/>
      <c r="F874" s="5"/>
    </row>
    <row r="875" ht="13.5" customHeight="1" spans="1:6">
      <c r="A875" s="21"/>
      <c r="D875" s="4"/>
      <c r="E875" s="5"/>
      <c r="F875" s="5"/>
    </row>
    <row r="876" ht="13.5" customHeight="1" spans="1:6">
      <c r="A876" s="21"/>
      <c r="D876" s="4"/>
      <c r="E876" s="5"/>
      <c r="F876" s="5"/>
    </row>
    <row r="877" ht="13.5" customHeight="1" spans="1:6">
      <c r="A877" s="21"/>
      <c r="D877" s="4"/>
      <c r="E877" s="5"/>
      <c r="F877" s="5"/>
    </row>
    <row r="878" ht="13.5" customHeight="1" spans="1:6">
      <c r="A878" s="21"/>
      <c r="D878" s="4"/>
      <c r="E878" s="5"/>
      <c r="F878" s="5"/>
    </row>
    <row r="879" ht="13.5" customHeight="1" spans="1:6">
      <c r="A879" s="21"/>
      <c r="D879" s="4"/>
      <c r="E879" s="5"/>
      <c r="F879" s="5"/>
    </row>
    <row r="880" ht="13.5" customHeight="1" spans="1:6">
      <c r="A880" s="21"/>
      <c r="D880" s="4"/>
      <c r="E880" s="5"/>
      <c r="F880" s="5"/>
    </row>
    <row r="881" ht="13.5" customHeight="1" spans="1:6">
      <c r="A881" s="21"/>
      <c r="D881" s="4"/>
      <c r="E881" s="5"/>
      <c r="F881" s="5"/>
    </row>
    <row r="882" ht="13.5" customHeight="1" spans="1:6">
      <c r="A882" s="21"/>
      <c r="D882" s="4"/>
      <c r="E882" s="5"/>
      <c r="F882" s="5"/>
    </row>
    <row r="883" ht="13.5" customHeight="1" spans="1:6">
      <c r="A883" s="21"/>
      <c r="D883" s="4"/>
      <c r="E883" s="5"/>
      <c r="F883" s="5"/>
    </row>
    <row r="884" ht="13.5" customHeight="1" spans="1:6">
      <c r="A884" s="21"/>
      <c r="D884" s="4"/>
      <c r="E884" s="5"/>
      <c r="F884" s="5"/>
    </row>
    <row r="885" ht="13.5" customHeight="1" spans="1:6">
      <c r="A885" s="21"/>
      <c r="D885" s="4"/>
      <c r="E885" s="5"/>
      <c r="F885" s="5"/>
    </row>
    <row r="886" ht="13.5" customHeight="1" spans="1:6">
      <c r="A886" s="21"/>
      <c r="D886" s="4"/>
      <c r="E886" s="5"/>
      <c r="F886" s="5"/>
    </row>
    <row r="887" ht="13.5" customHeight="1" spans="1:6">
      <c r="A887" s="21"/>
      <c r="D887" s="4"/>
      <c r="E887" s="5"/>
      <c r="F887" s="5"/>
    </row>
    <row r="888" ht="13.5" customHeight="1" spans="1:6">
      <c r="A888" s="21"/>
      <c r="D888" s="4"/>
      <c r="E888" s="5"/>
      <c r="F888" s="5"/>
    </row>
    <row r="889" ht="13.5" customHeight="1" spans="1:6">
      <c r="A889" s="21"/>
      <c r="D889" s="4"/>
      <c r="E889" s="5"/>
      <c r="F889" s="5"/>
    </row>
    <row r="890" ht="13.5" customHeight="1" spans="1:6">
      <c r="A890" s="21"/>
      <c r="D890" s="4"/>
      <c r="E890" s="5"/>
      <c r="F890" s="5"/>
    </row>
    <row r="891" ht="13.5" customHeight="1" spans="1:6">
      <c r="A891" s="21"/>
      <c r="D891" s="4"/>
      <c r="E891" s="5"/>
      <c r="F891" s="5"/>
    </row>
    <row r="892" ht="13.5" customHeight="1" spans="1:6">
      <c r="A892" s="21"/>
      <c r="D892" s="4"/>
      <c r="E892" s="5"/>
      <c r="F892" s="5"/>
    </row>
    <row r="893" ht="13.5" customHeight="1" spans="1:6">
      <c r="A893" s="21"/>
      <c r="D893" s="4"/>
      <c r="E893" s="5"/>
      <c r="F893" s="5"/>
    </row>
    <row r="894" ht="13.5" customHeight="1" spans="1:6">
      <c r="A894" s="21"/>
      <c r="D894" s="4"/>
      <c r="E894" s="5"/>
      <c r="F894" s="5"/>
    </row>
    <row r="895" ht="13.5" customHeight="1" spans="1:6">
      <c r="A895" s="21"/>
      <c r="D895" s="4"/>
      <c r="E895" s="5"/>
      <c r="F895" s="5"/>
    </row>
    <row r="896" ht="13.5" customHeight="1" spans="1:6">
      <c r="A896" s="21"/>
      <c r="D896" s="4"/>
      <c r="E896" s="5"/>
      <c r="F896" s="5"/>
    </row>
    <row r="897" ht="13.5" customHeight="1" spans="1:6">
      <c r="A897" s="21"/>
      <c r="D897" s="4"/>
      <c r="E897" s="5"/>
      <c r="F897" s="5"/>
    </row>
    <row r="898" ht="13.5" customHeight="1" spans="1:6">
      <c r="A898" s="21"/>
      <c r="D898" s="4"/>
      <c r="E898" s="5"/>
      <c r="F898" s="5"/>
    </row>
    <row r="899" ht="13.5" customHeight="1" spans="1:6">
      <c r="A899" s="21"/>
      <c r="D899" s="4"/>
      <c r="E899" s="5"/>
      <c r="F899" s="5"/>
    </row>
    <row r="900" ht="13.5" customHeight="1" spans="1:6">
      <c r="A900" s="21"/>
      <c r="D900" s="4"/>
      <c r="E900" s="5"/>
      <c r="F900" s="5"/>
    </row>
    <row r="901" ht="13.5" customHeight="1" spans="1:6">
      <c r="A901" s="21"/>
      <c r="D901" s="4"/>
      <c r="E901" s="5"/>
      <c r="F901" s="5"/>
    </row>
    <row r="902" ht="13.5" customHeight="1" spans="1:6">
      <c r="A902" s="21"/>
      <c r="D902" s="4"/>
      <c r="E902" s="5"/>
      <c r="F902" s="5"/>
    </row>
    <row r="903" ht="13.5" customHeight="1" spans="1:6">
      <c r="A903" s="21"/>
      <c r="D903" s="4"/>
      <c r="E903" s="5"/>
      <c r="F903" s="5"/>
    </row>
    <row r="904" ht="13.5" customHeight="1" spans="1:6">
      <c r="A904" s="21"/>
      <c r="D904" s="4"/>
      <c r="E904" s="5"/>
      <c r="F904" s="5"/>
    </row>
    <row r="905" ht="13.5" customHeight="1" spans="1:6">
      <c r="A905" s="21"/>
      <c r="D905" s="4"/>
      <c r="E905" s="5"/>
      <c r="F905" s="5"/>
    </row>
    <row r="906" ht="13.5" customHeight="1" spans="1:6">
      <c r="A906" s="21"/>
      <c r="D906" s="4"/>
      <c r="E906" s="5"/>
      <c r="F906" s="5"/>
    </row>
    <row r="907" ht="13.5" customHeight="1" spans="1:6">
      <c r="A907" s="21"/>
      <c r="D907" s="4"/>
      <c r="E907" s="5"/>
      <c r="F907" s="5"/>
    </row>
    <row r="908" ht="13.5" customHeight="1" spans="1:6">
      <c r="A908" s="21"/>
      <c r="D908" s="4"/>
      <c r="E908" s="5"/>
      <c r="F908" s="5"/>
    </row>
    <row r="909" ht="13.5" customHeight="1" spans="1:6">
      <c r="A909" s="21"/>
      <c r="D909" s="4"/>
      <c r="E909" s="5"/>
      <c r="F909" s="5"/>
    </row>
    <row r="910" ht="13.5" customHeight="1" spans="1:6">
      <c r="A910" s="21"/>
      <c r="D910" s="4"/>
      <c r="E910" s="5"/>
      <c r="F910" s="5"/>
    </row>
    <row r="911" ht="13.5" customHeight="1" spans="1:6">
      <c r="A911" s="21"/>
      <c r="D911" s="4"/>
      <c r="E911" s="5"/>
      <c r="F911" s="5"/>
    </row>
    <row r="912" ht="13.5" customHeight="1" spans="1:6">
      <c r="A912" s="21"/>
      <c r="D912" s="4"/>
      <c r="E912" s="5"/>
      <c r="F912" s="5"/>
    </row>
    <row r="913" ht="13.5" customHeight="1" spans="1:6">
      <c r="A913" s="21"/>
      <c r="D913" s="4"/>
      <c r="E913" s="5"/>
      <c r="F913" s="5"/>
    </row>
    <row r="914" ht="13.5" customHeight="1" spans="1:6">
      <c r="A914" s="21"/>
      <c r="D914" s="4"/>
      <c r="E914" s="5"/>
      <c r="F914" s="5"/>
    </row>
    <row r="915" ht="13.5" customHeight="1" spans="1:6">
      <c r="A915" s="21"/>
      <c r="D915" s="4"/>
      <c r="E915" s="5"/>
      <c r="F915" s="5"/>
    </row>
    <row r="916" ht="13.5" customHeight="1" spans="1:6">
      <c r="A916" s="21"/>
      <c r="D916" s="4"/>
      <c r="E916" s="5"/>
      <c r="F916" s="5"/>
    </row>
    <row r="917" ht="13.5" customHeight="1" spans="1:6">
      <c r="A917" s="21"/>
      <c r="D917" s="4"/>
      <c r="E917" s="5"/>
      <c r="F917" s="5"/>
    </row>
    <row r="918" ht="13.5" customHeight="1" spans="1:6">
      <c r="A918" s="21"/>
      <c r="D918" s="4"/>
      <c r="E918" s="5"/>
      <c r="F918" s="5"/>
    </row>
    <row r="919" ht="13.5" customHeight="1" spans="1:6">
      <c r="A919" s="21"/>
      <c r="D919" s="4"/>
      <c r="E919" s="5"/>
      <c r="F919" s="5"/>
    </row>
    <row r="920" ht="13.5" customHeight="1" spans="1:6">
      <c r="A920" s="21"/>
      <c r="D920" s="4"/>
      <c r="E920" s="5"/>
      <c r="F920" s="5"/>
    </row>
    <row r="921" ht="13.5" customHeight="1" spans="1:6">
      <c r="A921" s="21"/>
      <c r="D921" s="4"/>
      <c r="E921" s="5"/>
      <c r="F921" s="5"/>
    </row>
    <row r="922" ht="13.5" customHeight="1" spans="1:6">
      <c r="A922" s="21"/>
      <c r="D922" s="4"/>
      <c r="E922" s="5"/>
      <c r="F922" s="5"/>
    </row>
    <row r="923" ht="13.5" customHeight="1" spans="1:6">
      <c r="A923" s="21"/>
      <c r="D923" s="4"/>
      <c r="E923" s="5"/>
      <c r="F923" s="5"/>
    </row>
    <row r="924" ht="13.5" customHeight="1" spans="1:6">
      <c r="A924" s="21"/>
      <c r="D924" s="4"/>
      <c r="E924" s="5"/>
      <c r="F924" s="5"/>
    </row>
    <row r="925" ht="13.5" customHeight="1" spans="1:6">
      <c r="A925" s="21"/>
      <c r="D925" s="4"/>
      <c r="E925" s="5"/>
      <c r="F925" s="5"/>
    </row>
    <row r="926" ht="13.5" customHeight="1" spans="1:6">
      <c r="A926" s="21"/>
      <c r="D926" s="4"/>
      <c r="E926" s="5"/>
      <c r="F926" s="5"/>
    </row>
    <row r="927" ht="13.5" customHeight="1" spans="1:6">
      <c r="A927" s="21"/>
      <c r="D927" s="4"/>
      <c r="E927" s="5"/>
      <c r="F927" s="5"/>
    </row>
    <row r="928" ht="13.5" customHeight="1" spans="1:6">
      <c r="A928" s="21"/>
      <c r="D928" s="4"/>
      <c r="E928" s="5"/>
      <c r="F928" s="5"/>
    </row>
    <row r="929" ht="13.5" customHeight="1" spans="1:6">
      <c r="A929" s="21"/>
      <c r="D929" s="4"/>
      <c r="E929" s="5"/>
      <c r="F929" s="5"/>
    </row>
    <row r="930" ht="13.5" customHeight="1" spans="1:6">
      <c r="A930" s="21"/>
      <c r="D930" s="4"/>
      <c r="E930" s="5"/>
      <c r="F930" s="5"/>
    </row>
    <row r="931" ht="13.5" customHeight="1" spans="1:6">
      <c r="A931" s="21"/>
      <c r="D931" s="4"/>
      <c r="E931" s="5"/>
      <c r="F931" s="5"/>
    </row>
    <row r="932" ht="13.5" customHeight="1" spans="1:6">
      <c r="A932" s="21"/>
      <c r="D932" s="4"/>
      <c r="E932" s="5"/>
      <c r="F932" s="5"/>
    </row>
    <row r="933" ht="13.5" customHeight="1" spans="1:6">
      <c r="A933" s="21"/>
      <c r="D933" s="4"/>
      <c r="E933" s="5"/>
      <c r="F933" s="5"/>
    </row>
    <row r="934" ht="13.5" customHeight="1" spans="1:6">
      <c r="A934" s="21"/>
      <c r="D934" s="4"/>
      <c r="E934" s="5"/>
      <c r="F934" s="5"/>
    </row>
    <row r="935" ht="13.5" customHeight="1" spans="1:6">
      <c r="A935" s="21"/>
      <c r="D935" s="4"/>
      <c r="E935" s="5"/>
      <c r="F935" s="5"/>
    </row>
    <row r="936" ht="13.5" customHeight="1" spans="1:6">
      <c r="A936" s="21"/>
      <c r="D936" s="4"/>
      <c r="E936" s="5"/>
      <c r="F936" s="5"/>
    </row>
    <row r="937" ht="13.5" customHeight="1" spans="1:6">
      <c r="A937" s="21"/>
      <c r="D937" s="4"/>
      <c r="E937" s="5"/>
      <c r="F937" s="5"/>
    </row>
    <row r="938" ht="13.5" customHeight="1" spans="1:6">
      <c r="A938" s="21"/>
      <c r="D938" s="4"/>
      <c r="E938" s="5"/>
      <c r="F938" s="5"/>
    </row>
    <row r="939" ht="13.5" customHeight="1" spans="1:6">
      <c r="A939" s="21"/>
      <c r="D939" s="4"/>
      <c r="E939" s="5"/>
      <c r="F939" s="5"/>
    </row>
    <row r="940" ht="13.5" customHeight="1" spans="1:6">
      <c r="A940" s="21"/>
      <c r="D940" s="4"/>
      <c r="E940" s="5"/>
      <c r="F940" s="5"/>
    </row>
    <row r="941" ht="13.5" customHeight="1" spans="1:6">
      <c r="A941" s="21"/>
      <c r="D941" s="4"/>
      <c r="E941" s="5"/>
      <c r="F941" s="5"/>
    </row>
    <row r="942" ht="13.5" customHeight="1" spans="1:6">
      <c r="A942" s="21"/>
      <c r="D942" s="4"/>
      <c r="E942" s="5"/>
      <c r="F942" s="5"/>
    </row>
    <row r="943" ht="13.5" customHeight="1" spans="1:6">
      <c r="A943" s="21"/>
      <c r="D943" s="4"/>
      <c r="E943" s="5"/>
      <c r="F943" s="5"/>
    </row>
    <row r="944" ht="13.5" customHeight="1" spans="1:6">
      <c r="A944" s="21"/>
      <c r="D944" s="4"/>
      <c r="E944" s="5"/>
      <c r="F944" s="5"/>
    </row>
    <row r="945" ht="13.5" customHeight="1" spans="1:6">
      <c r="A945" s="21"/>
      <c r="D945" s="4"/>
      <c r="E945" s="5"/>
      <c r="F945" s="5"/>
    </row>
    <row r="946" ht="13.5" customHeight="1" spans="1:6">
      <c r="A946" s="21"/>
      <c r="D946" s="4"/>
      <c r="E946" s="5"/>
      <c r="F946" s="5"/>
    </row>
    <row r="947" ht="13.5" customHeight="1" spans="1:6">
      <c r="A947" s="21"/>
      <c r="D947" s="4"/>
      <c r="E947" s="5"/>
      <c r="F947" s="5"/>
    </row>
    <row r="948" ht="13.5" customHeight="1" spans="1:6">
      <c r="A948" s="21"/>
      <c r="D948" s="4"/>
      <c r="E948" s="5"/>
      <c r="F948" s="5"/>
    </row>
    <row r="949" ht="13.5" customHeight="1" spans="1:6">
      <c r="A949" s="21"/>
      <c r="D949" s="4"/>
      <c r="E949" s="5"/>
      <c r="F949" s="5"/>
    </row>
    <row r="950" ht="13.5" customHeight="1" spans="1:6">
      <c r="A950" s="21"/>
      <c r="D950" s="4"/>
      <c r="E950" s="5"/>
      <c r="F950" s="5"/>
    </row>
    <row r="951" ht="13.5" customHeight="1" spans="1:6">
      <c r="A951" s="21"/>
      <c r="D951" s="4"/>
      <c r="E951" s="5"/>
      <c r="F951" s="5"/>
    </row>
    <row r="952" ht="13.5" customHeight="1" spans="1:6">
      <c r="A952" s="21"/>
      <c r="D952" s="4"/>
      <c r="E952" s="5"/>
      <c r="F952" s="5"/>
    </row>
    <row r="953" ht="13.5" customHeight="1" spans="1:6">
      <c r="A953" s="21"/>
      <c r="D953" s="4"/>
      <c r="E953" s="5"/>
      <c r="F953" s="5"/>
    </row>
    <row r="954" ht="13.5" customHeight="1" spans="1:6">
      <c r="A954" s="21"/>
      <c r="D954" s="4"/>
      <c r="E954" s="5"/>
      <c r="F954" s="5"/>
    </row>
    <row r="955" ht="13.5" customHeight="1" spans="1:6">
      <c r="A955" s="21"/>
      <c r="D955" s="4"/>
      <c r="E955" s="5"/>
      <c r="F955" s="5"/>
    </row>
    <row r="956" ht="13.5" customHeight="1" spans="1:6">
      <c r="A956" s="21"/>
      <c r="D956" s="4"/>
      <c r="E956" s="5"/>
      <c r="F956" s="5"/>
    </row>
    <row r="957" ht="13.5" customHeight="1" spans="1:6">
      <c r="A957" s="21"/>
      <c r="D957" s="4"/>
      <c r="E957" s="5"/>
      <c r="F957" s="5"/>
    </row>
    <row r="958" ht="13.5" customHeight="1" spans="1:6">
      <c r="A958" s="21"/>
      <c r="D958" s="4"/>
      <c r="E958" s="5"/>
      <c r="F958" s="5"/>
    </row>
    <row r="959" ht="13.5" customHeight="1" spans="1:6">
      <c r="A959" s="21"/>
      <c r="D959" s="4"/>
      <c r="E959" s="5"/>
      <c r="F959" s="5"/>
    </row>
    <row r="960" ht="13.5" customHeight="1" spans="1:6">
      <c r="A960" s="21"/>
      <c r="D960" s="4"/>
      <c r="E960" s="5"/>
      <c r="F960" s="5"/>
    </row>
    <row r="961" ht="13.5" customHeight="1" spans="1:6">
      <c r="A961" s="21"/>
      <c r="D961" s="4"/>
      <c r="E961" s="5"/>
      <c r="F961" s="5"/>
    </row>
    <row r="962" ht="13.5" customHeight="1" spans="1:6">
      <c r="A962" s="21"/>
      <c r="D962" s="4"/>
      <c r="E962" s="5"/>
      <c r="F962" s="5"/>
    </row>
    <row r="963" ht="13.5" customHeight="1" spans="1:6">
      <c r="A963" s="21"/>
      <c r="D963" s="4"/>
      <c r="E963" s="5"/>
      <c r="F963" s="5"/>
    </row>
    <row r="964" ht="13.5" customHeight="1" spans="1:6">
      <c r="A964" s="21"/>
      <c r="D964" s="4"/>
      <c r="E964" s="5"/>
      <c r="F964" s="5"/>
    </row>
    <row r="965" ht="13.5" customHeight="1" spans="1:6">
      <c r="A965" s="21"/>
      <c r="D965" s="4"/>
      <c r="E965" s="5"/>
      <c r="F965" s="5"/>
    </row>
    <row r="966" ht="13.5" customHeight="1" spans="1:6">
      <c r="A966" s="21"/>
      <c r="D966" s="4"/>
      <c r="E966" s="5"/>
      <c r="F966" s="5"/>
    </row>
    <row r="967" ht="13.5" customHeight="1" spans="1:6">
      <c r="A967" s="21"/>
      <c r="D967" s="4"/>
      <c r="E967" s="5"/>
      <c r="F967" s="5"/>
    </row>
    <row r="968" ht="13.5" customHeight="1" spans="1:6">
      <c r="A968" s="21"/>
      <c r="D968" s="4"/>
      <c r="E968" s="5"/>
      <c r="F968" s="5"/>
    </row>
    <row r="969" ht="13.5" customHeight="1" spans="1:6">
      <c r="A969" s="21"/>
      <c r="D969" s="4"/>
      <c r="E969" s="5"/>
      <c r="F969" s="5"/>
    </row>
    <row r="970" ht="13.5" customHeight="1" spans="1:6">
      <c r="A970" s="21"/>
      <c r="D970" s="4"/>
      <c r="E970" s="5"/>
      <c r="F970" s="5"/>
    </row>
    <row r="971" ht="13.5" customHeight="1" spans="1:6">
      <c r="A971" s="21"/>
      <c r="D971" s="4"/>
      <c r="E971" s="5"/>
      <c r="F971" s="5"/>
    </row>
    <row r="972" ht="13.5" customHeight="1" spans="1:6">
      <c r="A972" s="21"/>
      <c r="D972" s="4"/>
      <c r="E972" s="5"/>
      <c r="F972" s="5"/>
    </row>
    <row r="973" ht="13.5" customHeight="1" spans="1:6">
      <c r="A973" s="21"/>
      <c r="D973" s="4"/>
      <c r="E973" s="5"/>
      <c r="F973" s="5"/>
    </row>
    <row r="974" ht="13.5" customHeight="1" spans="1:6">
      <c r="A974" s="21"/>
      <c r="D974" s="4"/>
      <c r="E974" s="5"/>
      <c r="F974" s="5"/>
    </row>
    <row r="975" ht="13.5" customHeight="1" spans="1:6">
      <c r="A975" s="21"/>
      <c r="D975" s="4"/>
      <c r="E975" s="5"/>
      <c r="F975" s="5"/>
    </row>
    <row r="976" ht="13.5" customHeight="1" spans="1:6">
      <c r="A976" s="21"/>
      <c r="D976" s="4"/>
      <c r="E976" s="5"/>
      <c r="F976" s="5"/>
    </row>
    <row r="977" ht="13.5" customHeight="1" spans="1:6">
      <c r="A977" s="21"/>
      <c r="D977" s="4"/>
      <c r="E977" s="5"/>
      <c r="F977" s="5"/>
    </row>
    <row r="978" ht="13.5" customHeight="1" spans="1:6">
      <c r="A978" s="21"/>
      <c r="D978" s="4"/>
      <c r="E978" s="5"/>
      <c r="F978" s="5"/>
    </row>
    <row r="979" ht="13.5" customHeight="1" spans="1:6">
      <c r="A979" s="21"/>
      <c r="D979" s="4"/>
      <c r="E979" s="5"/>
      <c r="F979" s="5"/>
    </row>
    <row r="980" ht="13.5" customHeight="1" spans="1:6">
      <c r="A980" s="21"/>
      <c r="D980" s="4"/>
      <c r="E980" s="5"/>
      <c r="F980" s="5"/>
    </row>
    <row r="981" ht="13.5" customHeight="1" spans="1:6">
      <c r="A981" s="21"/>
      <c r="D981" s="4"/>
      <c r="E981" s="5"/>
      <c r="F981" s="5"/>
    </row>
    <row r="982" ht="13.5" customHeight="1" spans="1:6">
      <c r="A982" s="21"/>
      <c r="D982" s="4"/>
      <c r="E982" s="5"/>
      <c r="F982" s="5"/>
    </row>
    <row r="983" ht="13.5" customHeight="1" spans="1:6">
      <c r="A983" s="21"/>
      <c r="D983" s="4"/>
      <c r="E983" s="5"/>
      <c r="F983" s="5"/>
    </row>
    <row r="984" ht="13.5" customHeight="1" spans="1:6">
      <c r="A984" s="21"/>
      <c r="D984" s="4"/>
      <c r="E984" s="5"/>
      <c r="F984" s="5"/>
    </row>
    <row r="985" ht="13.5" customHeight="1" spans="1:6">
      <c r="A985" s="21"/>
      <c r="D985" s="4"/>
      <c r="E985" s="5"/>
      <c r="F985" s="5"/>
    </row>
    <row r="986" ht="13.5" customHeight="1" spans="1:6">
      <c r="A986" s="21"/>
      <c r="D986" s="4"/>
      <c r="E986" s="5"/>
      <c r="F986" s="5"/>
    </row>
    <row r="987" ht="13.5" customHeight="1" spans="1:6">
      <c r="A987" s="21"/>
      <c r="D987" s="4"/>
      <c r="E987" s="5"/>
      <c r="F987" s="5"/>
    </row>
    <row r="988" ht="13.5" customHeight="1" spans="1:6">
      <c r="A988" s="21"/>
      <c r="D988" s="4"/>
      <c r="E988" s="5"/>
      <c r="F988" s="5"/>
    </row>
    <row r="989" ht="13.5" customHeight="1" spans="1:6">
      <c r="A989" s="21"/>
      <c r="D989" s="4"/>
      <c r="E989" s="5"/>
      <c r="F989" s="5"/>
    </row>
    <row r="990" ht="13.5" customHeight="1" spans="1:6">
      <c r="A990" s="21"/>
      <c r="D990" s="4"/>
      <c r="E990" s="5"/>
      <c r="F990" s="5"/>
    </row>
    <row r="991" ht="13.5" customHeight="1" spans="1:6">
      <c r="A991" s="21"/>
      <c r="D991" s="4"/>
      <c r="E991" s="5"/>
      <c r="F991" s="5"/>
    </row>
    <row r="992" ht="13.5" customHeight="1" spans="1:6">
      <c r="A992" s="21"/>
      <c r="D992" s="4"/>
      <c r="E992" s="5"/>
      <c r="F992" s="5"/>
    </row>
    <row r="993" ht="13.5" customHeight="1" spans="1:6">
      <c r="A993" s="21"/>
      <c r="D993" s="4"/>
      <c r="E993" s="5"/>
      <c r="F993" s="5"/>
    </row>
    <row r="994" ht="13.5" customHeight="1" spans="1:6">
      <c r="A994" s="21"/>
      <c r="D994" s="4"/>
      <c r="E994" s="5"/>
      <c r="F994" s="5"/>
    </row>
    <row r="995" ht="13.5" customHeight="1" spans="1:6">
      <c r="A995" s="21"/>
      <c r="D995" s="4"/>
      <c r="E995" s="5"/>
      <c r="F995" s="5"/>
    </row>
    <row r="996" ht="13.5" customHeight="1" spans="1:6">
      <c r="A996" s="21"/>
      <c r="D996" s="4"/>
      <c r="E996" s="5"/>
      <c r="F996" s="5"/>
    </row>
    <row r="997" ht="13.5" customHeight="1" spans="1:6">
      <c r="A997" s="21"/>
      <c r="D997" s="4"/>
      <c r="E997" s="5"/>
      <c r="F997" s="5"/>
    </row>
    <row r="998" ht="13.5" customHeight="1" spans="1:6">
      <c r="A998" s="21"/>
      <c r="D998" s="4"/>
      <c r="E998" s="5"/>
      <c r="F998" s="5"/>
    </row>
    <row r="999" ht="13.5" customHeight="1" spans="1:6">
      <c r="A999" s="21"/>
      <c r="D999" s="4"/>
      <c r="E999" s="5"/>
      <c r="F999" s="5"/>
    </row>
    <row r="1000" ht="13.5" customHeight="1" spans="1:6">
      <c r="A1000" s="21"/>
      <c r="D1000" s="4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1.2857142857143" customWidth="1"/>
    <col min="2" max="2" width="16.2857142857143" customWidth="1"/>
    <col min="3" max="3" width="36.4285714285714" customWidth="1"/>
    <col min="4" max="4" width="12.7142857142857" customWidth="1"/>
    <col min="5" max="5" width="10.2857142857143" customWidth="1"/>
    <col min="6" max="6" width="13" customWidth="1"/>
    <col min="7" max="7" width="13.2857142857143" customWidth="1"/>
    <col min="8" max="26" width="9.14285714285714" customWidth="1"/>
  </cols>
  <sheetData>
    <row r="1" ht="13.5" customHeight="1" spans="1:6">
      <c r="A1" s="21" t="s">
        <v>0</v>
      </c>
      <c r="B1" s="3" t="s">
        <v>1</v>
      </c>
      <c r="C1" s="3" t="s">
        <v>2</v>
      </c>
      <c r="D1" s="4" t="s">
        <v>3</v>
      </c>
      <c r="E1" s="5" t="s">
        <v>863</v>
      </c>
      <c r="F1" s="5"/>
    </row>
    <row r="2" ht="13.5" customHeight="1" spans="1:6">
      <c r="A2" s="2">
        <v>42917</v>
      </c>
      <c r="B2" s="3" t="s">
        <v>44</v>
      </c>
      <c r="C2" s="3" t="s">
        <v>239</v>
      </c>
      <c r="D2" s="4">
        <v>800</v>
      </c>
      <c r="E2" s="5"/>
      <c r="F2" s="5"/>
    </row>
    <row r="3" ht="13.5" customHeight="1" spans="1:6">
      <c r="A3" s="2">
        <v>42917</v>
      </c>
      <c r="B3" s="3" t="s">
        <v>44</v>
      </c>
      <c r="C3" s="3" t="s">
        <v>669</v>
      </c>
      <c r="D3" s="4">
        <v>60</v>
      </c>
      <c r="E3" s="5"/>
      <c r="F3" s="5"/>
    </row>
    <row r="4" ht="13.5" customHeight="1" spans="1:6">
      <c r="A4" s="2">
        <v>42925</v>
      </c>
      <c r="B4" s="3" t="s">
        <v>44</v>
      </c>
      <c r="C4" s="3" t="s">
        <v>942</v>
      </c>
      <c r="D4" s="4">
        <v>32</v>
      </c>
      <c r="E4" s="5"/>
      <c r="F4" s="5"/>
    </row>
    <row r="5" ht="13.5" customHeight="1" spans="1:6">
      <c r="A5" s="2">
        <v>42937</v>
      </c>
      <c r="B5" s="3" t="s">
        <v>44</v>
      </c>
      <c r="C5" s="3" t="s">
        <v>392</v>
      </c>
      <c r="D5" s="4">
        <v>32</v>
      </c>
      <c r="E5" s="5"/>
      <c r="F5" s="5"/>
    </row>
    <row r="6" ht="13.5" customHeight="1" spans="1:6">
      <c r="A6" s="2">
        <v>42939</v>
      </c>
      <c r="B6" s="3" t="s">
        <v>44</v>
      </c>
      <c r="C6" s="3" t="s">
        <v>524</v>
      </c>
      <c r="D6" s="4">
        <v>22.97</v>
      </c>
      <c r="E6" s="5"/>
      <c r="F6" s="5"/>
    </row>
    <row r="7" ht="13.5" customHeight="1" spans="1:6">
      <c r="A7" s="2">
        <v>42945</v>
      </c>
      <c r="B7" s="3" t="s">
        <v>44</v>
      </c>
      <c r="C7" s="3" t="s">
        <v>554</v>
      </c>
      <c r="D7" s="4">
        <v>3</v>
      </c>
      <c r="E7" s="5"/>
      <c r="F7" s="5"/>
    </row>
    <row r="8" ht="13.5" customHeight="1" spans="1:7">
      <c r="A8" s="2">
        <v>42939</v>
      </c>
      <c r="B8" s="3" t="s">
        <v>44</v>
      </c>
      <c r="C8" s="3" t="s">
        <v>943</v>
      </c>
      <c r="D8" s="4">
        <v>15</v>
      </c>
      <c r="E8" s="5"/>
      <c r="F8" s="5"/>
      <c r="G8" s="3" t="s">
        <v>286</v>
      </c>
    </row>
    <row r="9" ht="13.5" customHeight="1" spans="1:8">
      <c r="A9" s="2">
        <v>42939</v>
      </c>
      <c r="B9" s="3" t="s">
        <v>44</v>
      </c>
      <c r="C9" s="3" t="s">
        <v>944</v>
      </c>
      <c r="D9" s="4">
        <v>10.4</v>
      </c>
      <c r="E9" s="5"/>
      <c r="F9" s="5"/>
      <c r="G9" s="3" t="s">
        <v>44</v>
      </c>
      <c r="H9" s="4">
        <f>SUM(D2:D10)</f>
        <v>1021.37</v>
      </c>
    </row>
    <row r="10" ht="13.5" customHeight="1" spans="1:8">
      <c r="A10" s="2">
        <v>42944</v>
      </c>
      <c r="B10" s="3" t="s">
        <v>44</v>
      </c>
      <c r="C10" s="3" t="s">
        <v>366</v>
      </c>
      <c r="D10" s="4">
        <v>46</v>
      </c>
      <c r="E10" s="5"/>
      <c r="F10" s="5"/>
      <c r="G10" s="3" t="s">
        <v>294</v>
      </c>
      <c r="H10" s="4">
        <f>SUM(0)</f>
        <v>0</v>
      </c>
    </row>
    <row r="11" ht="13.5" customHeight="1" spans="1:8">
      <c r="A11" s="2">
        <v>42917</v>
      </c>
      <c r="B11" s="3" t="s">
        <v>11</v>
      </c>
      <c r="C11" s="3" t="s">
        <v>777</v>
      </c>
      <c r="D11" s="4">
        <v>180</v>
      </c>
      <c r="E11" s="5"/>
      <c r="F11" s="5"/>
      <c r="G11" s="3" t="s">
        <v>11</v>
      </c>
      <c r="H11" s="4">
        <f>SUM(D11:D23)</f>
        <v>361.25</v>
      </c>
    </row>
    <row r="12" ht="13.5" customHeight="1" spans="1:8">
      <c r="A12" s="2">
        <v>42918</v>
      </c>
      <c r="B12" s="3" t="s">
        <v>11</v>
      </c>
      <c r="C12" s="3" t="s">
        <v>492</v>
      </c>
      <c r="D12" s="4">
        <v>18.25</v>
      </c>
      <c r="E12" s="5"/>
      <c r="F12" s="5"/>
      <c r="G12" s="3" t="s">
        <v>68</v>
      </c>
      <c r="H12" s="4">
        <f>SUM(D24:D34)</f>
        <v>842.65</v>
      </c>
    </row>
    <row r="13" ht="13.5" customHeight="1" spans="1:8">
      <c r="A13" s="2">
        <v>42917</v>
      </c>
      <c r="B13" s="3" t="s">
        <v>11</v>
      </c>
      <c r="C13" s="3" t="s">
        <v>492</v>
      </c>
      <c r="D13" s="4">
        <v>10</v>
      </c>
      <c r="E13" s="5"/>
      <c r="F13" s="5"/>
      <c r="G13" s="3" t="s">
        <v>197</v>
      </c>
      <c r="H13" s="4">
        <f>SUM(D35:D37)</f>
        <v>86.8</v>
      </c>
    </row>
    <row r="14" ht="13.5" customHeight="1" spans="1:8">
      <c r="A14" s="2">
        <v>42924</v>
      </c>
      <c r="B14" s="3" t="s">
        <v>11</v>
      </c>
      <c r="C14" s="3" t="s">
        <v>492</v>
      </c>
      <c r="D14" s="4">
        <v>6</v>
      </c>
      <c r="E14" s="5"/>
      <c r="F14" s="5"/>
      <c r="G14" s="3" t="s">
        <v>125</v>
      </c>
      <c r="H14" s="4">
        <f>SUM(D38:D41)</f>
        <v>872.9</v>
      </c>
    </row>
    <row r="15" ht="13.5" customHeight="1" spans="1:8">
      <c r="A15" s="2">
        <v>42936</v>
      </c>
      <c r="B15" s="3" t="s">
        <v>11</v>
      </c>
      <c r="C15" s="3" t="s">
        <v>824</v>
      </c>
      <c r="D15" s="4">
        <v>20</v>
      </c>
      <c r="E15" s="5"/>
      <c r="F15" s="5"/>
      <c r="G15" s="3" t="s">
        <v>644</v>
      </c>
      <c r="H15" s="4">
        <f>D42+D43</f>
        <v>1650</v>
      </c>
    </row>
    <row r="16" ht="13.5" customHeight="1" spans="1:8">
      <c r="A16" s="2">
        <v>42938</v>
      </c>
      <c r="B16" s="3" t="s">
        <v>11</v>
      </c>
      <c r="C16" s="3" t="s">
        <v>492</v>
      </c>
      <c r="D16" s="4">
        <v>6</v>
      </c>
      <c r="E16" s="5"/>
      <c r="F16" s="5"/>
      <c r="G16" s="3" t="s">
        <v>646</v>
      </c>
      <c r="H16" s="4">
        <f>0</f>
        <v>0</v>
      </c>
    </row>
    <row r="17" ht="13.5" customHeight="1" spans="1:8">
      <c r="A17" s="2">
        <v>42932</v>
      </c>
      <c r="B17" s="3" t="s">
        <v>11</v>
      </c>
      <c r="C17" s="3" t="s">
        <v>727</v>
      </c>
      <c r="D17" s="11">
        <v>25</v>
      </c>
      <c r="E17" s="5"/>
      <c r="F17" s="5"/>
      <c r="G17" s="3" t="s">
        <v>163</v>
      </c>
      <c r="H17" s="4">
        <f>SUM(D44)</f>
        <v>118.2</v>
      </c>
    </row>
    <row r="18" ht="13.5" customHeight="1" spans="1:8">
      <c r="A18" s="2">
        <v>42931</v>
      </c>
      <c r="B18" s="3" t="s">
        <v>11</v>
      </c>
      <c r="C18" s="3" t="s">
        <v>492</v>
      </c>
      <c r="D18" s="11">
        <v>9</v>
      </c>
      <c r="E18" s="5"/>
      <c r="F18" s="5"/>
      <c r="G18" s="3" t="s">
        <v>134</v>
      </c>
      <c r="H18" s="4">
        <f>SUM(D45)</f>
        <v>264.4</v>
      </c>
    </row>
    <row r="19" ht="13.5" customHeight="1" spans="1:8">
      <c r="A19" s="2">
        <v>42932</v>
      </c>
      <c r="B19" s="3" t="s">
        <v>11</v>
      </c>
      <c r="C19" s="3" t="s">
        <v>492</v>
      </c>
      <c r="D19" s="11">
        <v>16.5</v>
      </c>
      <c r="E19" s="5"/>
      <c r="F19" s="5"/>
      <c r="G19" s="3" t="s">
        <v>34</v>
      </c>
      <c r="H19" s="4">
        <f>SUM(D46:D48)</f>
        <v>37.3</v>
      </c>
    </row>
    <row r="20" ht="13.5" customHeight="1" spans="1:8">
      <c r="A20" s="2">
        <v>42930</v>
      </c>
      <c r="B20" s="3" t="s">
        <v>11</v>
      </c>
      <c r="C20" s="3" t="s">
        <v>780</v>
      </c>
      <c r="D20" s="4">
        <v>14</v>
      </c>
      <c r="E20" s="5"/>
      <c r="F20" s="5"/>
      <c r="G20" s="3" t="s">
        <v>36</v>
      </c>
      <c r="H20" s="4">
        <f>SUM(D49:D55)</f>
        <v>4970</v>
      </c>
    </row>
    <row r="21" ht="13.5" customHeight="1" spans="1:8">
      <c r="A21" s="2">
        <v>42939</v>
      </c>
      <c r="B21" s="3" t="s">
        <v>11</v>
      </c>
      <c r="C21" s="3" t="s">
        <v>445</v>
      </c>
      <c r="D21" s="4">
        <v>25.5</v>
      </c>
      <c r="E21" s="5"/>
      <c r="F21" s="5"/>
      <c r="G21" s="3" t="s">
        <v>39</v>
      </c>
      <c r="H21" s="4">
        <f>SUM(D56:D62)</f>
        <v>427.6</v>
      </c>
    </row>
    <row r="22" ht="13.5" customHeight="1" spans="1:8">
      <c r="A22" s="2">
        <v>42942</v>
      </c>
      <c r="B22" s="3" t="s">
        <v>11</v>
      </c>
      <c r="C22" s="3" t="s">
        <v>824</v>
      </c>
      <c r="D22" s="4">
        <v>23</v>
      </c>
      <c r="E22" s="5"/>
      <c r="F22" s="5"/>
      <c r="G22" s="3" t="s">
        <v>375</v>
      </c>
      <c r="H22" s="4">
        <f>SUM(D63:D66)</f>
        <v>338</v>
      </c>
    </row>
    <row r="23" ht="13.5" customHeight="1" spans="1:26">
      <c r="A23" s="2">
        <v>42945</v>
      </c>
      <c r="B23" s="3" t="s">
        <v>11</v>
      </c>
      <c r="C23" s="3" t="s">
        <v>492</v>
      </c>
      <c r="D23" s="4">
        <v>8</v>
      </c>
      <c r="E23" s="5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42917</v>
      </c>
      <c r="B24" s="3" t="s">
        <v>68</v>
      </c>
      <c r="C24" s="3" t="s">
        <v>20</v>
      </c>
      <c r="D24" s="4">
        <v>128.57</v>
      </c>
      <c r="E24" s="5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42924</v>
      </c>
      <c r="B25" s="3" t="s">
        <v>68</v>
      </c>
      <c r="C25" s="3" t="s">
        <v>20</v>
      </c>
      <c r="D25" s="4">
        <v>87.35</v>
      </c>
      <c r="E25" s="5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42931</v>
      </c>
      <c r="B26" s="3" t="s">
        <v>68</v>
      </c>
      <c r="C26" s="3" t="s">
        <v>20</v>
      </c>
      <c r="D26" s="11">
        <v>138.6</v>
      </c>
      <c r="E26" s="5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42920</v>
      </c>
      <c r="B27" s="3" t="s">
        <v>68</v>
      </c>
      <c r="C27" s="3" t="s">
        <v>20</v>
      </c>
      <c r="D27" s="4">
        <v>39.55</v>
      </c>
      <c r="E27" s="5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42922</v>
      </c>
      <c r="B28" s="3" t="s">
        <v>68</v>
      </c>
      <c r="C28" s="3" t="s">
        <v>20</v>
      </c>
      <c r="D28" s="4">
        <v>14.8</v>
      </c>
      <c r="E28" s="5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42936</v>
      </c>
      <c r="B29" s="3" t="s">
        <v>68</v>
      </c>
      <c r="C29" s="3" t="s">
        <v>20</v>
      </c>
      <c r="D29" s="4">
        <v>27.1</v>
      </c>
      <c r="E29" s="5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42938</v>
      </c>
      <c r="B30" s="3" t="s">
        <v>68</v>
      </c>
      <c r="C30" s="3" t="s">
        <v>20</v>
      </c>
      <c r="D30" s="4">
        <v>135.9</v>
      </c>
      <c r="E30" s="5"/>
      <c r="F30" s="5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42938</v>
      </c>
      <c r="B31" s="3" t="s">
        <v>68</v>
      </c>
      <c r="C31" s="3" t="s">
        <v>659</v>
      </c>
      <c r="D31" s="4">
        <v>14</v>
      </c>
      <c r="E31" s="5"/>
      <c r="F31" s="5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42947</v>
      </c>
      <c r="B32" s="3" t="s">
        <v>68</v>
      </c>
      <c r="C32" s="3" t="s">
        <v>122</v>
      </c>
      <c r="D32" s="4">
        <v>16.15</v>
      </c>
      <c r="E32" s="5"/>
      <c r="F32" s="5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42945</v>
      </c>
      <c r="B33" s="3" t="s">
        <v>68</v>
      </c>
      <c r="C33" s="3" t="s">
        <v>20</v>
      </c>
      <c r="D33" s="4">
        <v>144.93</v>
      </c>
      <c r="E33" s="5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42941</v>
      </c>
      <c r="B34" s="3" t="s">
        <v>68</v>
      </c>
      <c r="C34" s="3" t="s">
        <v>218</v>
      </c>
      <c r="D34" s="4">
        <v>95.7</v>
      </c>
      <c r="E34" s="5"/>
      <c r="F34" s="4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42917</v>
      </c>
      <c r="B35" s="3" t="s">
        <v>197</v>
      </c>
      <c r="C35" s="3" t="s">
        <v>105</v>
      </c>
      <c r="D35" s="4">
        <v>56.4</v>
      </c>
      <c r="E35" s="5"/>
      <c r="F35" s="4"/>
      <c r="G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42917</v>
      </c>
      <c r="B36" s="3" t="s">
        <v>197</v>
      </c>
      <c r="C36" s="3" t="s">
        <v>105</v>
      </c>
      <c r="D36" s="4">
        <v>8.5</v>
      </c>
      <c r="E36" s="5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42938</v>
      </c>
      <c r="B37" s="3" t="s">
        <v>197</v>
      </c>
      <c r="C37" s="3" t="s">
        <v>842</v>
      </c>
      <c r="D37" s="4">
        <v>21.9</v>
      </c>
      <c r="E37" s="5"/>
      <c r="F37" s="4"/>
      <c r="G37" s="5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42917</v>
      </c>
      <c r="B38" s="3" t="s">
        <v>125</v>
      </c>
      <c r="C38" s="3" t="s">
        <v>640</v>
      </c>
      <c r="D38" s="4">
        <v>60</v>
      </c>
      <c r="E38" s="5"/>
      <c r="F38" s="4"/>
      <c r="G38" s="5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42917</v>
      </c>
      <c r="B39" s="3" t="s">
        <v>125</v>
      </c>
      <c r="C39" s="3" t="s">
        <v>641</v>
      </c>
      <c r="D39" s="4">
        <v>600</v>
      </c>
      <c r="E39" s="5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42917</v>
      </c>
      <c r="B40" s="3" t="s">
        <v>125</v>
      </c>
      <c r="C40" s="3" t="s">
        <v>509</v>
      </c>
      <c r="D40" s="4">
        <v>55.5</v>
      </c>
      <c r="E40" s="5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42929</v>
      </c>
      <c r="B41" s="3" t="s">
        <v>125</v>
      </c>
      <c r="C41" s="3" t="s">
        <v>200</v>
      </c>
      <c r="D41" s="4">
        <v>157.4</v>
      </c>
      <c r="E41" s="5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42917</v>
      </c>
      <c r="B42" s="3" t="s">
        <v>644</v>
      </c>
      <c r="C42" s="3" t="s">
        <v>645</v>
      </c>
      <c r="D42" s="4">
        <v>750</v>
      </c>
      <c r="E42" s="5"/>
      <c r="F42" s="5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42917</v>
      </c>
      <c r="B43" s="3" t="s">
        <v>644</v>
      </c>
      <c r="C43" s="3" t="s">
        <v>684</v>
      </c>
      <c r="D43" s="4">
        <v>900</v>
      </c>
      <c r="E43" s="5"/>
      <c r="F43" s="5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42937</v>
      </c>
      <c r="B44" s="3" t="s">
        <v>163</v>
      </c>
      <c r="C44" s="3" t="s">
        <v>945</v>
      </c>
      <c r="D44" s="4">
        <v>118.2</v>
      </c>
      <c r="E44" s="5"/>
      <c r="F44" s="5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42930</v>
      </c>
      <c r="B45" s="3" t="s">
        <v>134</v>
      </c>
      <c r="C45" s="3" t="s">
        <v>378</v>
      </c>
      <c r="D45" s="4">
        <v>264.4</v>
      </c>
      <c r="E45" s="5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42938</v>
      </c>
      <c r="B46" s="3" t="s">
        <v>34</v>
      </c>
      <c r="C46" s="3" t="s">
        <v>81</v>
      </c>
      <c r="D46" s="4">
        <v>22.8</v>
      </c>
      <c r="E46" s="5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42933</v>
      </c>
      <c r="B47" s="3" t="s">
        <v>34</v>
      </c>
      <c r="C47" s="3" t="s">
        <v>514</v>
      </c>
      <c r="D47" s="4">
        <v>7.5</v>
      </c>
      <c r="E47" s="5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42940</v>
      </c>
      <c r="B48" s="3" t="s">
        <v>34</v>
      </c>
      <c r="C48" s="3" t="s">
        <v>946</v>
      </c>
      <c r="D48" s="4">
        <v>7</v>
      </c>
      <c r="E48" s="5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42917</v>
      </c>
      <c r="B49" s="3" t="s">
        <v>36</v>
      </c>
      <c r="C49" s="3" t="s">
        <v>37</v>
      </c>
      <c r="D49" s="4">
        <v>600</v>
      </c>
      <c r="E49" s="5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42917</v>
      </c>
      <c r="B50" s="3" t="s">
        <v>36</v>
      </c>
      <c r="C50" s="3" t="s">
        <v>38</v>
      </c>
      <c r="D50" s="4">
        <v>400</v>
      </c>
      <c r="E50" s="5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42919</v>
      </c>
      <c r="B51" s="3" t="s">
        <v>36</v>
      </c>
      <c r="C51" s="3" t="s">
        <v>947</v>
      </c>
      <c r="D51" s="4">
        <v>119</v>
      </c>
      <c r="E51" s="5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42919</v>
      </c>
      <c r="B52" s="3" t="s">
        <v>36</v>
      </c>
      <c r="C52" s="3" t="s">
        <v>947</v>
      </c>
      <c r="D52" s="4">
        <v>33</v>
      </c>
      <c r="E52" s="5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42937</v>
      </c>
      <c r="B53" s="3" t="s">
        <v>36</v>
      </c>
      <c r="C53" s="3" t="s">
        <v>948</v>
      </c>
      <c r="D53" s="4">
        <v>100</v>
      </c>
      <c r="E53" s="5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42925</v>
      </c>
      <c r="B54" s="3" t="s">
        <v>36</v>
      </c>
      <c r="C54" s="3" t="s">
        <v>949</v>
      </c>
      <c r="D54" s="11">
        <v>168</v>
      </c>
      <c r="E54" s="5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42940</v>
      </c>
      <c r="B55" s="3" t="s">
        <v>36</v>
      </c>
      <c r="C55" s="3" t="s">
        <v>172</v>
      </c>
      <c r="D55" s="4">
        <v>3550</v>
      </c>
      <c r="E55" s="5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42917</v>
      </c>
      <c r="B56" s="3" t="s">
        <v>39</v>
      </c>
      <c r="C56" s="3" t="s">
        <v>42</v>
      </c>
      <c r="D56" s="4">
        <v>110</v>
      </c>
      <c r="E56" s="5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42919</v>
      </c>
      <c r="B57" s="3" t="s">
        <v>39</v>
      </c>
      <c r="C57" s="3" t="s">
        <v>451</v>
      </c>
      <c r="D57" s="4">
        <v>50</v>
      </c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>
        <v>42929</v>
      </c>
      <c r="B58" s="3" t="s">
        <v>39</v>
      </c>
      <c r="C58" s="3" t="s">
        <v>83</v>
      </c>
      <c r="D58" s="11">
        <v>82.35</v>
      </c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>
        <v>42937</v>
      </c>
      <c r="B59" s="3" t="s">
        <v>39</v>
      </c>
      <c r="C59" s="3" t="s">
        <v>83</v>
      </c>
      <c r="D59" s="4">
        <v>68</v>
      </c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>
        <v>42942</v>
      </c>
      <c r="B60" s="3" t="s">
        <v>39</v>
      </c>
      <c r="C60" s="3" t="s">
        <v>451</v>
      </c>
      <c r="D60" s="4">
        <v>50</v>
      </c>
      <c r="E60" s="5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>
        <v>42940</v>
      </c>
      <c r="B61" s="3" t="s">
        <v>39</v>
      </c>
      <c r="C61" s="3" t="s">
        <v>391</v>
      </c>
      <c r="D61" s="4">
        <v>50</v>
      </c>
      <c r="E61" s="5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>
        <v>42934</v>
      </c>
      <c r="B62" s="3" t="s">
        <v>39</v>
      </c>
      <c r="C62" s="3" t="s">
        <v>362</v>
      </c>
      <c r="D62" s="4">
        <v>17.25</v>
      </c>
      <c r="E62" s="5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>
        <v>42917</v>
      </c>
      <c r="B63" s="3" t="s">
        <v>375</v>
      </c>
      <c r="C63" s="3" t="s">
        <v>547</v>
      </c>
      <c r="D63" s="4">
        <v>200</v>
      </c>
      <c r="E63" s="5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>
        <v>42917</v>
      </c>
      <c r="B64" s="3" t="s">
        <v>375</v>
      </c>
      <c r="C64" s="3" t="s">
        <v>548</v>
      </c>
      <c r="D64" s="4">
        <v>44</v>
      </c>
      <c r="E64" s="5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>
        <v>42917</v>
      </c>
      <c r="B65" s="3" t="s">
        <v>375</v>
      </c>
      <c r="C65" s="3" t="s">
        <v>549</v>
      </c>
      <c r="D65" s="4">
        <v>44</v>
      </c>
      <c r="E65" s="5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>
        <v>42917</v>
      </c>
      <c r="B66" s="3" t="s">
        <v>375</v>
      </c>
      <c r="C66" s="3" t="s">
        <v>550</v>
      </c>
      <c r="D66" s="4">
        <v>50</v>
      </c>
      <c r="E66" s="5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D67" s="4"/>
      <c r="E67" s="5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D68" s="4"/>
      <c r="E68" s="5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4"/>
      <c r="E69" s="5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1"/>
      <c r="D70" s="4">
        <f>SUM(D2:D66)</f>
        <v>10990.47</v>
      </c>
      <c r="E70" s="5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1"/>
      <c r="D71" s="4"/>
      <c r="E71" s="5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6">
      <c r="A72" s="21"/>
      <c r="D72" s="4"/>
      <c r="E72" s="5"/>
      <c r="F72" s="5"/>
    </row>
    <row r="73" ht="13.5" customHeight="1" spans="1:6">
      <c r="A73" s="21"/>
      <c r="D73" s="4"/>
      <c r="E73" s="5"/>
      <c r="F73" s="5"/>
    </row>
    <row r="74" ht="13.5" customHeight="1" spans="1:6">
      <c r="A74" s="21"/>
      <c r="D74" s="4"/>
      <c r="E74" s="5"/>
      <c r="F74" s="5"/>
    </row>
    <row r="75" ht="13.5" customHeight="1" spans="1:6">
      <c r="A75" s="21"/>
      <c r="D75" s="4"/>
      <c r="E75" s="5"/>
      <c r="F75" s="5"/>
    </row>
    <row r="76" ht="13.5" customHeight="1" spans="1:6">
      <c r="A76" s="21"/>
      <c r="D76" s="4"/>
      <c r="E76" s="5"/>
      <c r="F76" s="5"/>
    </row>
    <row r="77" ht="13.5" customHeight="1" spans="1:6">
      <c r="A77" s="21"/>
      <c r="D77" s="4"/>
      <c r="E77" s="5"/>
      <c r="F77" s="5"/>
    </row>
    <row r="78" ht="13.5" customHeight="1" spans="1:6">
      <c r="A78" s="21"/>
      <c r="D78" s="4"/>
      <c r="E78" s="5"/>
      <c r="F78" s="5"/>
    </row>
    <row r="79" ht="13.5" customHeight="1" spans="1:6">
      <c r="A79" s="21"/>
      <c r="D79" s="4"/>
      <c r="E79" s="5"/>
      <c r="F79" s="5"/>
    </row>
    <row r="80" ht="13.5" customHeight="1" spans="1:6">
      <c r="A80" s="21"/>
      <c r="D80" s="4"/>
      <c r="E80" s="5"/>
      <c r="F80" s="5"/>
    </row>
    <row r="81" ht="13.5" customHeight="1" spans="1:6">
      <c r="A81" s="21"/>
      <c r="D81" s="4"/>
      <c r="E81" s="5"/>
      <c r="F81" s="5"/>
    </row>
    <row r="82" ht="13.5" customHeight="1" spans="1:6">
      <c r="A82" s="21"/>
      <c r="D82" s="4"/>
      <c r="E82" s="5"/>
      <c r="F82" s="5"/>
    </row>
    <row r="83" ht="13.5" customHeight="1" spans="1:6">
      <c r="A83" s="21"/>
      <c r="D83" s="4"/>
      <c r="E83" s="5"/>
      <c r="F83" s="5"/>
    </row>
    <row r="84" ht="13.5" customHeight="1" spans="1:6">
      <c r="A84" s="21"/>
      <c r="D84" s="4"/>
      <c r="E84" s="5"/>
      <c r="F84" s="5"/>
    </row>
    <row r="85" ht="13.5" customHeight="1" spans="1:6">
      <c r="A85" s="21"/>
      <c r="D85" s="4"/>
      <c r="E85" s="5"/>
      <c r="F85" s="5"/>
    </row>
    <row r="86" ht="13.5" customHeight="1" spans="1:6">
      <c r="A86" s="21"/>
      <c r="D86" s="4"/>
      <c r="E86" s="5"/>
      <c r="F86" s="5"/>
    </row>
    <row r="87" ht="13.5" customHeight="1" spans="1:6">
      <c r="A87" s="21"/>
      <c r="D87" s="4"/>
      <c r="E87" s="5"/>
      <c r="F87" s="5"/>
    </row>
    <row r="88" ht="13.5" customHeight="1" spans="1:6">
      <c r="A88" s="21"/>
      <c r="D88" s="4"/>
      <c r="E88" s="5"/>
      <c r="F88" s="5"/>
    </row>
    <row r="89" ht="13.5" customHeight="1" spans="1:6">
      <c r="A89" s="21"/>
      <c r="D89" s="4"/>
      <c r="E89" s="5"/>
      <c r="F89" s="5"/>
    </row>
    <row r="90" ht="13.5" customHeight="1" spans="1:6">
      <c r="A90" s="21"/>
      <c r="D90" s="4"/>
      <c r="E90" s="5"/>
      <c r="F90" s="5"/>
    </row>
    <row r="91" ht="13.5" customHeight="1" spans="1:6">
      <c r="A91" s="21"/>
      <c r="D91" s="4"/>
      <c r="E91" s="5"/>
      <c r="F91" s="5"/>
    </row>
    <row r="92" ht="13.5" customHeight="1" spans="1:6">
      <c r="A92" s="21"/>
      <c r="D92" s="4"/>
      <c r="E92" s="5"/>
      <c r="F92" s="5"/>
    </row>
    <row r="93" ht="13.5" customHeight="1" spans="1:6">
      <c r="A93" s="21"/>
      <c r="D93" s="4"/>
      <c r="E93" s="5"/>
      <c r="F93" s="5"/>
    </row>
    <row r="94" ht="13.5" customHeight="1" spans="1:6">
      <c r="A94" s="21"/>
      <c r="D94" s="4"/>
      <c r="E94" s="5"/>
      <c r="F94" s="5"/>
    </row>
    <row r="95" ht="13.5" customHeight="1" spans="1:6">
      <c r="A95" s="21"/>
      <c r="D95" s="4"/>
      <c r="E95" s="5"/>
      <c r="F95" s="5"/>
    </row>
    <row r="96" ht="13.5" customHeight="1" spans="1:6">
      <c r="A96" s="21"/>
      <c r="D96" s="4"/>
      <c r="E96" s="5"/>
      <c r="F96" s="5"/>
    </row>
    <row r="97" ht="13.5" customHeight="1" spans="1:6">
      <c r="A97" s="21"/>
      <c r="D97" s="4"/>
      <c r="E97" s="5"/>
      <c r="F97" s="5"/>
    </row>
    <row r="98" ht="13.5" customHeight="1" spans="1:6">
      <c r="A98" s="21"/>
      <c r="D98" s="4"/>
      <c r="E98" s="5"/>
      <c r="F98" s="5"/>
    </row>
    <row r="99" ht="13.5" customHeight="1" spans="1:6">
      <c r="A99" s="21"/>
      <c r="D99" s="4"/>
      <c r="E99" s="5"/>
      <c r="F99" s="5"/>
    </row>
    <row r="100" ht="13.5" customHeight="1" spans="1:6">
      <c r="A100" s="21"/>
      <c r="D100" s="4"/>
      <c r="E100" s="5"/>
      <c r="F100" s="5"/>
    </row>
    <row r="101" ht="13.5" customHeight="1" spans="1:6">
      <c r="A101" s="21"/>
      <c r="D101" s="4"/>
      <c r="E101" s="5"/>
      <c r="F101" s="5"/>
    </row>
    <row r="102" ht="13.5" customHeight="1" spans="1:6">
      <c r="A102" s="21"/>
      <c r="D102" s="4"/>
      <c r="E102" s="5"/>
      <c r="F102" s="5"/>
    </row>
    <row r="103" ht="13.5" customHeight="1" spans="1:6">
      <c r="A103" s="21"/>
      <c r="D103" s="4"/>
      <c r="E103" s="5"/>
      <c r="F103" s="5"/>
    </row>
    <row r="104" ht="13.5" customHeight="1" spans="1:6">
      <c r="A104" s="21"/>
      <c r="D104" s="4"/>
      <c r="E104" s="5"/>
      <c r="F104" s="5"/>
    </row>
    <row r="105" ht="13.5" customHeight="1" spans="1:6">
      <c r="A105" s="21"/>
      <c r="D105" s="4"/>
      <c r="E105" s="5"/>
      <c r="F105" s="5"/>
    </row>
    <row r="106" ht="13.5" customHeight="1" spans="1:6">
      <c r="A106" s="21"/>
      <c r="D106" s="4"/>
      <c r="E106" s="5"/>
      <c r="F106" s="5"/>
    </row>
    <row r="107" ht="13.5" customHeight="1" spans="1:6">
      <c r="A107" s="21"/>
      <c r="D107" s="4"/>
      <c r="E107" s="5"/>
      <c r="F107" s="5"/>
    </row>
    <row r="108" ht="13.5" customHeight="1" spans="1:6">
      <c r="A108" s="21"/>
      <c r="D108" s="4"/>
      <c r="E108" s="5"/>
      <c r="F108" s="5"/>
    </row>
    <row r="109" ht="13.5" customHeight="1" spans="1:6">
      <c r="A109" s="21"/>
      <c r="D109" s="4"/>
      <c r="E109" s="5"/>
      <c r="F109" s="5"/>
    </row>
    <row r="110" ht="13.5" customHeight="1" spans="1:6">
      <c r="A110" s="21"/>
      <c r="D110" s="4"/>
      <c r="E110" s="5"/>
      <c r="F110" s="5"/>
    </row>
    <row r="111" ht="13.5" customHeight="1" spans="1:6">
      <c r="A111" s="21"/>
      <c r="D111" s="4"/>
      <c r="E111" s="5"/>
      <c r="F111" s="5"/>
    </row>
    <row r="112" ht="13.5" customHeight="1" spans="1:6">
      <c r="A112" s="21"/>
      <c r="D112" s="4"/>
      <c r="E112" s="5"/>
      <c r="F112" s="5"/>
    </row>
    <row r="113" ht="13.5" customHeight="1" spans="1:6">
      <c r="A113" s="21"/>
      <c r="D113" s="4"/>
      <c r="E113" s="5"/>
      <c r="F113" s="5"/>
    </row>
    <row r="114" ht="13.5" customHeight="1" spans="1:6">
      <c r="A114" s="21"/>
      <c r="D114" s="4"/>
      <c r="E114" s="5"/>
      <c r="F114" s="5"/>
    </row>
    <row r="115" ht="13.5" customHeight="1" spans="1:6">
      <c r="A115" s="21"/>
      <c r="D115" s="4"/>
      <c r="E115" s="5"/>
      <c r="F115" s="5"/>
    </row>
    <row r="116" ht="13.5" customHeight="1" spans="1:6">
      <c r="A116" s="21"/>
      <c r="D116" s="4"/>
      <c r="E116" s="5"/>
      <c r="F116" s="5"/>
    </row>
    <row r="117" ht="13.5" customHeight="1" spans="1:6">
      <c r="A117" s="21"/>
      <c r="D117" s="4"/>
      <c r="E117" s="5"/>
      <c r="F117" s="5"/>
    </row>
    <row r="118" ht="13.5" customHeight="1" spans="1:6">
      <c r="A118" s="21"/>
      <c r="D118" s="4"/>
      <c r="E118" s="5"/>
      <c r="F118" s="5"/>
    </row>
    <row r="119" ht="13.5" customHeight="1" spans="1:6">
      <c r="A119" s="21"/>
      <c r="D119" s="4"/>
      <c r="E119" s="5"/>
      <c r="F119" s="5"/>
    </row>
    <row r="120" ht="13.5" customHeight="1" spans="1:6">
      <c r="A120" s="21"/>
      <c r="D120" s="4"/>
      <c r="E120" s="5"/>
      <c r="F120" s="5"/>
    </row>
    <row r="121" ht="13.5" customHeight="1" spans="1:6">
      <c r="A121" s="21"/>
      <c r="D121" s="4"/>
      <c r="E121" s="5"/>
      <c r="F121" s="5"/>
    </row>
    <row r="122" ht="13.5" customHeight="1" spans="1:6">
      <c r="A122" s="21"/>
      <c r="D122" s="4"/>
      <c r="E122" s="5"/>
      <c r="F122" s="5"/>
    </row>
    <row r="123" ht="13.5" customHeight="1" spans="1:6">
      <c r="A123" s="21"/>
      <c r="D123" s="4"/>
      <c r="E123" s="5"/>
      <c r="F123" s="5"/>
    </row>
    <row r="124" ht="13.5" customHeight="1" spans="1:6">
      <c r="A124" s="21"/>
      <c r="D124" s="4"/>
      <c r="E124" s="5"/>
      <c r="F124" s="5"/>
    </row>
    <row r="125" ht="13.5" customHeight="1" spans="1:6">
      <c r="A125" s="21"/>
      <c r="D125" s="4"/>
      <c r="E125" s="5"/>
      <c r="F125" s="5"/>
    </row>
    <row r="126" ht="13.5" customHeight="1" spans="1:6">
      <c r="A126" s="21"/>
      <c r="D126" s="4"/>
      <c r="E126" s="5"/>
      <c r="F126" s="5"/>
    </row>
    <row r="127" ht="13.5" customHeight="1" spans="1:6">
      <c r="A127" s="21"/>
      <c r="D127" s="4"/>
      <c r="E127" s="5"/>
      <c r="F127" s="5"/>
    </row>
    <row r="128" ht="13.5" customHeight="1" spans="1:6">
      <c r="A128" s="21"/>
      <c r="D128" s="4"/>
      <c r="E128" s="5"/>
      <c r="F128" s="5"/>
    </row>
    <row r="129" ht="13.5" customHeight="1" spans="1:6">
      <c r="A129" s="21"/>
      <c r="D129" s="4"/>
      <c r="E129" s="5"/>
      <c r="F129" s="5"/>
    </row>
    <row r="130" ht="13.5" customHeight="1" spans="1:6">
      <c r="A130" s="21"/>
      <c r="D130" s="4"/>
      <c r="E130" s="5"/>
      <c r="F130" s="5"/>
    </row>
    <row r="131" ht="13.5" customHeight="1" spans="1:6">
      <c r="A131" s="21"/>
      <c r="D131" s="4"/>
      <c r="E131" s="5"/>
      <c r="F131" s="5"/>
    </row>
    <row r="132" ht="13.5" customHeight="1" spans="1:6">
      <c r="A132" s="21"/>
      <c r="D132" s="4"/>
      <c r="E132" s="5"/>
      <c r="F132" s="5"/>
    </row>
    <row r="133" ht="13.5" customHeight="1" spans="1:6">
      <c r="A133" s="21"/>
      <c r="D133" s="4"/>
      <c r="E133" s="5"/>
      <c r="F133" s="5"/>
    </row>
    <row r="134" ht="13.5" customHeight="1" spans="1:6">
      <c r="A134" s="21"/>
      <c r="D134" s="4"/>
      <c r="E134" s="5"/>
      <c r="F134" s="5"/>
    </row>
    <row r="135" ht="13.5" customHeight="1" spans="1:6">
      <c r="A135" s="21"/>
      <c r="D135" s="4"/>
      <c r="E135" s="5"/>
      <c r="F135" s="5"/>
    </row>
    <row r="136" ht="13.5" customHeight="1" spans="1:6">
      <c r="A136" s="21"/>
      <c r="D136" s="4"/>
      <c r="E136" s="5"/>
      <c r="F136" s="5"/>
    </row>
    <row r="137" ht="13.5" customHeight="1" spans="1:6">
      <c r="A137" s="21"/>
      <c r="D137" s="4"/>
      <c r="E137" s="5"/>
      <c r="F137" s="5"/>
    </row>
    <row r="138" ht="13.5" customHeight="1" spans="1:6">
      <c r="A138" s="21"/>
      <c r="D138" s="4"/>
      <c r="E138" s="5"/>
      <c r="F138" s="5"/>
    </row>
    <row r="139" ht="13.5" customHeight="1" spans="1:6">
      <c r="A139" s="21"/>
      <c r="D139" s="4"/>
      <c r="E139" s="5"/>
      <c r="F139" s="5"/>
    </row>
    <row r="140" ht="13.5" customHeight="1" spans="1:6">
      <c r="A140" s="21"/>
      <c r="D140" s="4"/>
      <c r="E140" s="5"/>
      <c r="F140" s="5"/>
    </row>
    <row r="141" ht="13.5" customHeight="1" spans="1:6">
      <c r="A141" s="21"/>
      <c r="D141" s="4"/>
      <c r="E141" s="5"/>
      <c r="F141" s="5"/>
    </row>
    <row r="142" ht="13.5" customHeight="1" spans="1:6">
      <c r="A142" s="21"/>
      <c r="D142" s="4"/>
      <c r="E142" s="5"/>
      <c r="F142" s="5"/>
    </row>
    <row r="143" ht="13.5" customHeight="1" spans="1:6">
      <c r="A143" s="21"/>
      <c r="D143" s="4"/>
      <c r="E143" s="5"/>
      <c r="F143" s="5"/>
    </row>
    <row r="144" ht="13.5" customHeight="1" spans="1:6">
      <c r="A144" s="21"/>
      <c r="D144" s="4"/>
      <c r="E144" s="5"/>
      <c r="F144" s="5"/>
    </row>
    <row r="145" ht="13.5" customHeight="1" spans="1:6">
      <c r="A145" s="21"/>
      <c r="D145" s="4"/>
      <c r="E145" s="5"/>
      <c r="F145" s="5"/>
    </row>
    <row r="146" ht="13.5" customHeight="1" spans="1:6">
      <c r="A146" s="21"/>
      <c r="D146" s="4"/>
      <c r="E146" s="5"/>
      <c r="F146" s="5"/>
    </row>
    <row r="147" ht="13.5" customHeight="1" spans="1:6">
      <c r="A147" s="21"/>
      <c r="D147" s="4"/>
      <c r="E147" s="5"/>
      <c r="F147" s="5"/>
    </row>
    <row r="148" ht="13.5" customHeight="1" spans="1:6">
      <c r="A148" s="21"/>
      <c r="D148" s="4"/>
      <c r="E148" s="5"/>
      <c r="F148" s="5"/>
    </row>
    <row r="149" ht="13.5" customHeight="1" spans="1:6">
      <c r="A149" s="21"/>
      <c r="D149" s="4"/>
      <c r="E149" s="5"/>
      <c r="F149" s="5"/>
    </row>
    <row r="150" ht="13.5" customHeight="1" spans="1:6">
      <c r="A150" s="21"/>
      <c r="D150" s="4"/>
      <c r="E150" s="5"/>
      <c r="F150" s="5"/>
    </row>
    <row r="151" ht="13.5" customHeight="1" spans="1:6">
      <c r="A151" s="21"/>
      <c r="D151" s="4"/>
      <c r="E151" s="5"/>
      <c r="F151" s="5"/>
    </row>
    <row r="152" ht="13.5" customHeight="1" spans="1:6">
      <c r="A152" s="21"/>
      <c r="D152" s="4"/>
      <c r="E152" s="5"/>
      <c r="F152" s="5"/>
    </row>
    <row r="153" ht="13.5" customHeight="1" spans="1:6">
      <c r="A153" s="21"/>
      <c r="D153" s="4"/>
      <c r="E153" s="5"/>
      <c r="F153" s="5"/>
    </row>
    <row r="154" ht="13.5" customHeight="1" spans="1:6">
      <c r="A154" s="21"/>
      <c r="D154" s="4"/>
      <c r="E154" s="5"/>
      <c r="F154" s="5"/>
    </row>
    <row r="155" ht="13.5" customHeight="1" spans="1:6">
      <c r="A155" s="21"/>
      <c r="D155" s="4"/>
      <c r="E155" s="5"/>
      <c r="F155" s="5"/>
    </row>
    <row r="156" ht="13.5" customHeight="1" spans="1:6">
      <c r="A156" s="21"/>
      <c r="D156" s="4"/>
      <c r="E156" s="5"/>
      <c r="F156" s="5"/>
    </row>
    <row r="157" ht="13.5" customHeight="1" spans="1:6">
      <c r="A157" s="21"/>
      <c r="D157" s="4"/>
      <c r="E157" s="5"/>
      <c r="F157" s="5"/>
    </row>
    <row r="158" ht="13.5" customHeight="1" spans="1:6">
      <c r="A158" s="21"/>
      <c r="D158" s="4"/>
      <c r="E158" s="5"/>
      <c r="F158" s="5"/>
    </row>
    <row r="159" ht="13.5" customHeight="1" spans="1:6">
      <c r="A159" s="21"/>
      <c r="D159" s="4"/>
      <c r="E159" s="5"/>
      <c r="F159" s="5"/>
    </row>
    <row r="160" ht="13.5" customHeight="1" spans="1:6">
      <c r="A160" s="21"/>
      <c r="D160" s="4"/>
      <c r="E160" s="5"/>
      <c r="F160" s="5"/>
    </row>
    <row r="161" ht="13.5" customHeight="1" spans="1:6">
      <c r="A161" s="21"/>
      <c r="D161" s="4"/>
      <c r="E161" s="5"/>
      <c r="F161" s="5"/>
    </row>
    <row r="162" ht="13.5" customHeight="1" spans="1:6">
      <c r="A162" s="21"/>
      <c r="D162" s="4"/>
      <c r="E162" s="5"/>
      <c r="F162" s="5"/>
    </row>
    <row r="163" ht="13.5" customHeight="1" spans="1:6">
      <c r="A163" s="21"/>
      <c r="D163" s="4"/>
      <c r="E163" s="5"/>
      <c r="F163" s="5"/>
    </row>
    <row r="164" ht="13.5" customHeight="1" spans="1:6">
      <c r="A164" s="21"/>
      <c r="D164" s="4"/>
      <c r="E164" s="5"/>
      <c r="F164" s="5"/>
    </row>
    <row r="165" ht="13.5" customHeight="1" spans="1:6">
      <c r="A165" s="21"/>
      <c r="D165" s="4"/>
      <c r="E165" s="5"/>
      <c r="F165" s="5"/>
    </row>
    <row r="166" ht="13.5" customHeight="1" spans="1:6">
      <c r="A166" s="21"/>
      <c r="D166" s="4"/>
      <c r="E166" s="5"/>
      <c r="F166" s="5"/>
    </row>
    <row r="167" ht="13.5" customHeight="1" spans="1:6">
      <c r="A167" s="21"/>
      <c r="D167" s="4"/>
      <c r="E167" s="5"/>
      <c r="F167" s="5"/>
    </row>
    <row r="168" ht="13.5" customHeight="1" spans="1:6">
      <c r="A168" s="21"/>
      <c r="D168" s="4"/>
      <c r="E168" s="5"/>
      <c r="F168" s="5"/>
    </row>
    <row r="169" ht="13.5" customHeight="1" spans="1:6">
      <c r="A169" s="21"/>
      <c r="D169" s="4"/>
      <c r="E169" s="5"/>
      <c r="F169" s="5"/>
    </row>
    <row r="170" ht="13.5" customHeight="1" spans="1:6">
      <c r="A170" s="21"/>
      <c r="D170" s="4"/>
      <c r="E170" s="5"/>
      <c r="F170" s="5"/>
    </row>
    <row r="171" ht="13.5" customHeight="1" spans="1:6">
      <c r="A171" s="21"/>
      <c r="D171" s="4"/>
      <c r="E171" s="5"/>
      <c r="F171" s="5"/>
    </row>
    <row r="172" ht="13.5" customHeight="1" spans="1:6">
      <c r="A172" s="21"/>
      <c r="D172" s="4"/>
      <c r="E172" s="5"/>
      <c r="F172" s="5"/>
    </row>
    <row r="173" ht="13.5" customHeight="1" spans="1:6">
      <c r="A173" s="21"/>
      <c r="D173" s="4"/>
      <c r="E173" s="5"/>
      <c r="F173" s="5"/>
    </row>
    <row r="174" ht="13.5" customHeight="1" spans="1:6">
      <c r="A174" s="21"/>
      <c r="D174" s="4"/>
      <c r="E174" s="5"/>
      <c r="F174" s="5"/>
    </row>
    <row r="175" ht="13.5" customHeight="1" spans="1:6">
      <c r="A175" s="21"/>
      <c r="D175" s="4"/>
      <c r="E175" s="5"/>
      <c r="F175" s="5"/>
    </row>
    <row r="176" ht="13.5" customHeight="1" spans="1:6">
      <c r="A176" s="21"/>
      <c r="D176" s="4"/>
      <c r="E176" s="5"/>
      <c r="F176" s="5"/>
    </row>
    <row r="177" ht="13.5" customHeight="1" spans="1:6">
      <c r="A177" s="21"/>
      <c r="D177" s="4"/>
      <c r="E177" s="5"/>
      <c r="F177" s="5"/>
    </row>
    <row r="178" ht="13.5" customHeight="1" spans="1:6">
      <c r="A178" s="21"/>
      <c r="D178" s="4"/>
      <c r="E178" s="5"/>
      <c r="F178" s="5"/>
    </row>
    <row r="179" ht="13.5" customHeight="1" spans="1:6">
      <c r="A179" s="21"/>
      <c r="D179" s="4"/>
      <c r="E179" s="5"/>
      <c r="F179" s="5"/>
    </row>
    <row r="180" ht="13.5" customHeight="1" spans="1:6">
      <c r="A180" s="21"/>
      <c r="D180" s="4"/>
      <c r="E180" s="5"/>
      <c r="F180" s="5"/>
    </row>
    <row r="181" ht="13.5" customHeight="1" spans="1:6">
      <c r="A181" s="21"/>
      <c r="D181" s="4"/>
      <c r="E181" s="5"/>
      <c r="F181" s="5"/>
    </row>
    <row r="182" ht="13.5" customHeight="1" spans="1:6">
      <c r="A182" s="21"/>
      <c r="D182" s="4"/>
      <c r="E182" s="5"/>
      <c r="F182" s="5"/>
    </row>
    <row r="183" ht="13.5" customHeight="1" spans="1:6">
      <c r="A183" s="21"/>
      <c r="D183" s="4"/>
      <c r="E183" s="5"/>
      <c r="F183" s="5"/>
    </row>
    <row r="184" ht="13.5" customHeight="1" spans="1:6">
      <c r="A184" s="21"/>
      <c r="D184" s="4"/>
      <c r="E184" s="5"/>
      <c r="F184" s="5"/>
    </row>
    <row r="185" ht="13.5" customHeight="1" spans="1:6">
      <c r="A185" s="21"/>
      <c r="D185" s="4"/>
      <c r="E185" s="5"/>
      <c r="F185" s="5"/>
    </row>
    <row r="186" ht="13.5" customHeight="1" spans="1:6">
      <c r="A186" s="21"/>
      <c r="D186" s="4"/>
      <c r="E186" s="5"/>
      <c r="F186" s="5"/>
    </row>
    <row r="187" ht="13.5" customHeight="1" spans="1:6">
      <c r="A187" s="21"/>
      <c r="D187" s="4"/>
      <c r="E187" s="5"/>
      <c r="F187" s="5"/>
    </row>
    <row r="188" ht="13.5" customHeight="1" spans="1:6">
      <c r="A188" s="21"/>
      <c r="D188" s="4"/>
      <c r="E188" s="5"/>
      <c r="F188" s="5"/>
    </row>
    <row r="189" ht="13.5" customHeight="1" spans="1:6">
      <c r="A189" s="21"/>
      <c r="D189" s="4"/>
      <c r="E189" s="5"/>
      <c r="F189" s="5"/>
    </row>
    <row r="190" ht="13.5" customHeight="1" spans="1:6">
      <c r="A190" s="21"/>
      <c r="D190" s="4"/>
      <c r="E190" s="5"/>
      <c r="F190" s="5"/>
    </row>
    <row r="191" ht="13.5" customHeight="1" spans="1:6">
      <c r="A191" s="21"/>
      <c r="D191" s="4"/>
      <c r="E191" s="5"/>
      <c r="F191" s="5"/>
    </row>
    <row r="192" ht="13.5" customHeight="1" spans="1:6">
      <c r="A192" s="21"/>
      <c r="D192" s="4"/>
      <c r="E192" s="5"/>
      <c r="F192" s="5"/>
    </row>
    <row r="193" ht="13.5" customHeight="1" spans="1:6">
      <c r="A193" s="21"/>
      <c r="D193" s="4"/>
      <c r="E193" s="5"/>
      <c r="F193" s="5"/>
    </row>
    <row r="194" ht="13.5" customHeight="1" spans="1:6">
      <c r="A194" s="21"/>
      <c r="D194" s="4"/>
      <c r="E194" s="5"/>
      <c r="F194" s="5"/>
    </row>
    <row r="195" ht="13.5" customHeight="1" spans="1:6">
      <c r="A195" s="21"/>
      <c r="D195" s="4"/>
      <c r="E195" s="5"/>
      <c r="F195" s="5"/>
    </row>
    <row r="196" ht="13.5" customHeight="1" spans="1:6">
      <c r="A196" s="21"/>
      <c r="D196" s="4"/>
      <c r="E196" s="5"/>
      <c r="F196" s="5"/>
    </row>
    <row r="197" ht="13.5" customHeight="1" spans="1:6">
      <c r="A197" s="21"/>
      <c r="D197" s="4"/>
      <c r="E197" s="5"/>
      <c r="F197" s="5"/>
    </row>
    <row r="198" ht="13.5" customHeight="1" spans="1:6">
      <c r="A198" s="21"/>
      <c r="D198" s="4"/>
      <c r="E198" s="5"/>
      <c r="F198" s="5"/>
    </row>
    <row r="199" ht="13.5" customHeight="1" spans="1:6">
      <c r="A199" s="21"/>
      <c r="D199" s="4"/>
      <c r="E199" s="5"/>
      <c r="F199" s="5"/>
    </row>
    <row r="200" ht="13.5" customHeight="1" spans="1:6">
      <c r="A200" s="21"/>
      <c r="D200" s="4"/>
      <c r="E200" s="5"/>
      <c r="F200" s="5"/>
    </row>
    <row r="201" ht="13.5" customHeight="1" spans="1:6">
      <c r="A201" s="21"/>
      <c r="D201" s="4"/>
      <c r="E201" s="5"/>
      <c r="F201" s="5"/>
    </row>
    <row r="202" ht="13.5" customHeight="1" spans="1:6">
      <c r="A202" s="21"/>
      <c r="D202" s="4"/>
      <c r="E202" s="5"/>
      <c r="F202" s="5"/>
    </row>
    <row r="203" ht="13.5" customHeight="1" spans="1:6">
      <c r="A203" s="21"/>
      <c r="D203" s="4"/>
      <c r="E203" s="5"/>
      <c r="F203" s="5"/>
    </row>
    <row r="204" ht="13.5" customHeight="1" spans="1:6">
      <c r="A204" s="21"/>
      <c r="D204" s="4"/>
      <c r="E204" s="5"/>
      <c r="F204" s="5"/>
    </row>
    <row r="205" ht="13.5" customHeight="1" spans="1:6">
      <c r="A205" s="21"/>
      <c r="D205" s="4"/>
      <c r="E205" s="5"/>
      <c r="F205" s="5"/>
    </row>
    <row r="206" ht="13.5" customHeight="1" spans="1:6">
      <c r="A206" s="21"/>
      <c r="D206" s="4"/>
      <c r="E206" s="5"/>
      <c r="F206" s="5"/>
    </row>
    <row r="207" ht="13.5" customHeight="1" spans="1:6">
      <c r="A207" s="21"/>
      <c r="D207" s="4"/>
      <c r="E207" s="5"/>
      <c r="F207" s="5"/>
    </row>
    <row r="208" ht="13.5" customHeight="1" spans="1:6">
      <c r="A208" s="21"/>
      <c r="D208" s="4"/>
      <c r="E208" s="5"/>
      <c r="F208" s="5"/>
    </row>
    <row r="209" ht="13.5" customHeight="1" spans="1:6">
      <c r="A209" s="21"/>
      <c r="D209" s="4"/>
      <c r="E209" s="5"/>
      <c r="F209" s="5"/>
    </row>
    <row r="210" ht="13.5" customHeight="1" spans="1:6">
      <c r="A210" s="21"/>
      <c r="D210" s="4"/>
      <c r="E210" s="5"/>
      <c r="F210" s="5"/>
    </row>
    <row r="211" ht="13.5" customHeight="1" spans="1:6">
      <c r="A211" s="21"/>
      <c r="D211" s="4"/>
      <c r="E211" s="5"/>
      <c r="F211" s="5"/>
    </row>
    <row r="212" ht="13.5" customHeight="1" spans="1:6">
      <c r="A212" s="21"/>
      <c r="D212" s="4"/>
      <c r="E212" s="5"/>
      <c r="F212" s="5"/>
    </row>
    <row r="213" ht="13.5" customHeight="1" spans="1:6">
      <c r="A213" s="21"/>
      <c r="D213" s="4"/>
      <c r="E213" s="5"/>
      <c r="F213" s="5"/>
    </row>
    <row r="214" ht="13.5" customHeight="1" spans="1:6">
      <c r="A214" s="21"/>
      <c r="D214" s="4"/>
      <c r="E214" s="5"/>
      <c r="F214" s="5"/>
    </row>
    <row r="215" ht="13.5" customHeight="1" spans="1:6">
      <c r="A215" s="21"/>
      <c r="D215" s="4"/>
      <c r="E215" s="5"/>
      <c r="F215" s="5"/>
    </row>
    <row r="216" ht="13.5" customHeight="1" spans="1:6">
      <c r="A216" s="21"/>
      <c r="D216" s="4"/>
      <c r="E216" s="5"/>
      <c r="F216" s="5"/>
    </row>
    <row r="217" ht="13.5" customHeight="1" spans="1:6">
      <c r="A217" s="21"/>
      <c r="D217" s="4"/>
      <c r="E217" s="5"/>
      <c r="F217" s="5"/>
    </row>
    <row r="218" ht="13.5" customHeight="1" spans="1:6">
      <c r="A218" s="21"/>
      <c r="D218" s="4"/>
      <c r="E218" s="5"/>
      <c r="F218" s="5"/>
    </row>
    <row r="219" ht="13.5" customHeight="1" spans="1:6">
      <c r="A219" s="21"/>
      <c r="D219" s="4"/>
      <c r="E219" s="5"/>
      <c r="F219" s="5"/>
    </row>
    <row r="220" ht="13.5" customHeight="1" spans="1:6">
      <c r="A220" s="21"/>
      <c r="D220" s="4"/>
      <c r="E220" s="5"/>
      <c r="F220" s="5"/>
    </row>
    <row r="221" ht="13.5" customHeight="1" spans="1:6">
      <c r="A221" s="21"/>
      <c r="D221" s="4"/>
      <c r="E221" s="5"/>
      <c r="F221" s="5"/>
    </row>
    <row r="222" ht="13.5" customHeight="1" spans="1:6">
      <c r="A222" s="21"/>
      <c r="D222" s="4"/>
      <c r="E222" s="5"/>
      <c r="F222" s="5"/>
    </row>
    <row r="223" ht="13.5" customHeight="1" spans="1:6">
      <c r="A223" s="21"/>
      <c r="D223" s="4"/>
      <c r="E223" s="5"/>
      <c r="F223" s="5"/>
    </row>
    <row r="224" ht="13.5" customHeight="1" spans="1:6">
      <c r="A224" s="21"/>
      <c r="D224" s="4"/>
      <c r="E224" s="5"/>
      <c r="F224" s="5"/>
    </row>
    <row r="225" ht="13.5" customHeight="1" spans="1:6">
      <c r="A225" s="21"/>
      <c r="D225" s="4"/>
      <c r="E225" s="5"/>
      <c r="F225" s="5"/>
    </row>
    <row r="226" ht="13.5" customHeight="1" spans="1:6">
      <c r="A226" s="21"/>
      <c r="D226" s="4"/>
      <c r="E226" s="5"/>
      <c r="F226" s="5"/>
    </row>
    <row r="227" ht="13.5" customHeight="1" spans="1:6">
      <c r="A227" s="21"/>
      <c r="D227" s="4"/>
      <c r="E227" s="5"/>
      <c r="F227" s="5"/>
    </row>
    <row r="228" ht="13.5" customHeight="1" spans="1:6">
      <c r="A228" s="21"/>
      <c r="D228" s="4"/>
      <c r="E228" s="5"/>
      <c r="F228" s="5"/>
    </row>
    <row r="229" ht="13.5" customHeight="1" spans="1:6">
      <c r="A229" s="21"/>
      <c r="D229" s="4"/>
      <c r="E229" s="5"/>
      <c r="F229" s="5"/>
    </row>
    <row r="230" ht="13.5" customHeight="1" spans="1:6">
      <c r="A230" s="21"/>
      <c r="D230" s="4"/>
      <c r="E230" s="5"/>
      <c r="F230" s="5"/>
    </row>
    <row r="231" ht="13.5" customHeight="1" spans="1:6">
      <c r="A231" s="21"/>
      <c r="D231" s="4"/>
      <c r="E231" s="5"/>
      <c r="F231" s="5"/>
    </row>
    <row r="232" ht="13.5" customHeight="1" spans="1:6">
      <c r="A232" s="21"/>
      <c r="D232" s="4"/>
      <c r="E232" s="5"/>
      <c r="F232" s="5"/>
    </row>
    <row r="233" ht="13.5" customHeight="1" spans="1:6">
      <c r="A233" s="21"/>
      <c r="D233" s="4"/>
      <c r="E233" s="5"/>
      <c r="F233" s="5"/>
    </row>
    <row r="234" ht="13.5" customHeight="1" spans="1:6">
      <c r="A234" s="21"/>
      <c r="D234" s="4"/>
      <c r="E234" s="5"/>
      <c r="F234" s="5"/>
    </row>
    <row r="235" ht="13.5" customHeight="1" spans="1:6">
      <c r="A235" s="21"/>
      <c r="D235" s="4"/>
      <c r="E235" s="5"/>
      <c r="F235" s="5"/>
    </row>
    <row r="236" ht="13.5" customHeight="1" spans="1:6">
      <c r="A236" s="21"/>
      <c r="D236" s="4"/>
      <c r="E236" s="5"/>
      <c r="F236" s="5"/>
    </row>
    <row r="237" ht="13.5" customHeight="1" spans="1:6">
      <c r="A237" s="21"/>
      <c r="D237" s="4"/>
      <c r="E237" s="5"/>
      <c r="F237" s="5"/>
    </row>
    <row r="238" ht="13.5" customHeight="1" spans="1:6">
      <c r="A238" s="21"/>
      <c r="D238" s="4"/>
      <c r="E238" s="5"/>
      <c r="F238" s="5"/>
    </row>
    <row r="239" ht="13.5" customHeight="1" spans="1:6">
      <c r="A239" s="21"/>
      <c r="D239" s="4"/>
      <c r="E239" s="5"/>
      <c r="F239" s="5"/>
    </row>
    <row r="240" ht="13.5" customHeight="1" spans="1:6">
      <c r="A240" s="21"/>
      <c r="D240" s="4"/>
      <c r="E240" s="5"/>
      <c r="F240" s="5"/>
    </row>
    <row r="241" ht="13.5" customHeight="1" spans="1:6">
      <c r="A241" s="21"/>
      <c r="D241" s="4"/>
      <c r="E241" s="5"/>
      <c r="F241" s="5"/>
    </row>
    <row r="242" ht="13.5" customHeight="1" spans="1:6">
      <c r="A242" s="21"/>
      <c r="D242" s="4"/>
      <c r="E242" s="5"/>
      <c r="F242" s="5"/>
    </row>
    <row r="243" ht="13.5" customHeight="1" spans="1:6">
      <c r="A243" s="21"/>
      <c r="D243" s="4"/>
      <c r="E243" s="5"/>
      <c r="F243" s="5"/>
    </row>
    <row r="244" ht="13.5" customHeight="1" spans="1:6">
      <c r="A244" s="21"/>
      <c r="D244" s="4"/>
      <c r="E244" s="5"/>
      <c r="F244" s="5"/>
    </row>
    <row r="245" ht="13.5" customHeight="1" spans="1:6">
      <c r="A245" s="21"/>
      <c r="D245" s="4"/>
      <c r="E245" s="5"/>
      <c r="F245" s="5"/>
    </row>
    <row r="246" ht="13.5" customHeight="1" spans="1:6">
      <c r="A246" s="21"/>
      <c r="D246" s="4"/>
      <c r="E246" s="5"/>
      <c r="F246" s="5"/>
    </row>
    <row r="247" ht="13.5" customHeight="1" spans="1:6">
      <c r="A247" s="21"/>
      <c r="D247" s="4"/>
      <c r="E247" s="5"/>
      <c r="F247" s="5"/>
    </row>
    <row r="248" ht="13.5" customHeight="1" spans="1:6">
      <c r="A248" s="21"/>
      <c r="D248" s="4"/>
      <c r="E248" s="5"/>
      <c r="F248" s="5"/>
    </row>
    <row r="249" ht="13.5" customHeight="1" spans="1:6">
      <c r="A249" s="21"/>
      <c r="D249" s="4"/>
      <c r="E249" s="5"/>
      <c r="F249" s="5"/>
    </row>
    <row r="250" ht="13.5" customHeight="1" spans="1:6">
      <c r="A250" s="21"/>
      <c r="D250" s="4"/>
      <c r="E250" s="5"/>
      <c r="F250" s="5"/>
    </row>
    <row r="251" ht="13.5" customHeight="1" spans="1:6">
      <c r="A251" s="21"/>
      <c r="D251" s="4"/>
      <c r="E251" s="5"/>
      <c r="F251" s="5"/>
    </row>
    <row r="252" ht="13.5" customHeight="1" spans="1:6">
      <c r="A252" s="21"/>
      <c r="D252" s="4"/>
      <c r="E252" s="5"/>
      <c r="F252" s="5"/>
    </row>
    <row r="253" ht="13.5" customHeight="1" spans="1:6">
      <c r="A253" s="21"/>
      <c r="D253" s="4"/>
      <c r="E253" s="5"/>
      <c r="F253" s="5"/>
    </row>
    <row r="254" ht="13.5" customHeight="1" spans="1:6">
      <c r="A254" s="21"/>
      <c r="D254" s="4"/>
      <c r="E254" s="5"/>
      <c r="F254" s="5"/>
    </row>
    <row r="255" ht="13.5" customHeight="1" spans="1:6">
      <c r="A255" s="21"/>
      <c r="D255" s="4"/>
      <c r="E255" s="5"/>
      <c r="F255" s="5"/>
    </row>
    <row r="256" ht="13.5" customHeight="1" spans="1:6">
      <c r="A256" s="21"/>
      <c r="D256" s="4"/>
      <c r="E256" s="5"/>
      <c r="F256" s="5"/>
    </row>
    <row r="257" ht="13.5" customHeight="1" spans="1:6">
      <c r="A257" s="21"/>
      <c r="D257" s="4"/>
      <c r="E257" s="5"/>
      <c r="F257" s="5"/>
    </row>
    <row r="258" ht="13.5" customHeight="1" spans="1:6">
      <c r="A258" s="21"/>
      <c r="D258" s="4"/>
      <c r="E258" s="5"/>
      <c r="F258" s="5"/>
    </row>
    <row r="259" ht="13.5" customHeight="1" spans="1:6">
      <c r="A259" s="21"/>
      <c r="D259" s="4"/>
      <c r="E259" s="5"/>
      <c r="F259" s="5"/>
    </row>
    <row r="260" ht="13.5" customHeight="1" spans="1:6">
      <c r="A260" s="21"/>
      <c r="D260" s="4"/>
      <c r="E260" s="5"/>
      <c r="F260" s="5"/>
    </row>
    <row r="261" ht="13.5" customHeight="1" spans="1:6">
      <c r="A261" s="21"/>
      <c r="D261" s="4"/>
      <c r="E261" s="5"/>
      <c r="F261" s="5"/>
    </row>
    <row r="262" ht="13.5" customHeight="1" spans="1:6">
      <c r="A262" s="21"/>
      <c r="D262" s="4"/>
      <c r="E262" s="5"/>
      <c r="F262" s="5"/>
    </row>
    <row r="263" ht="13.5" customHeight="1" spans="1:6">
      <c r="A263" s="21"/>
      <c r="D263" s="4"/>
      <c r="E263" s="5"/>
      <c r="F263" s="5"/>
    </row>
    <row r="264" ht="13.5" customHeight="1" spans="1:6">
      <c r="A264" s="21"/>
      <c r="D264" s="4"/>
      <c r="E264" s="5"/>
      <c r="F264" s="5"/>
    </row>
    <row r="265" ht="13.5" customHeight="1" spans="1:6">
      <c r="A265" s="21"/>
      <c r="D265" s="4"/>
      <c r="E265" s="5"/>
      <c r="F265" s="5"/>
    </row>
    <row r="266" ht="13.5" customHeight="1" spans="1:6">
      <c r="A266" s="21"/>
      <c r="D266" s="4"/>
      <c r="E266" s="5"/>
      <c r="F266" s="5"/>
    </row>
    <row r="267" ht="13.5" customHeight="1" spans="1:6">
      <c r="A267" s="21"/>
      <c r="D267" s="4"/>
      <c r="E267" s="5"/>
      <c r="F267" s="5"/>
    </row>
    <row r="268" ht="13.5" customHeight="1" spans="1:6">
      <c r="A268" s="21"/>
      <c r="D268" s="4"/>
      <c r="E268" s="5"/>
      <c r="F268" s="5"/>
    </row>
    <row r="269" ht="13.5" customHeight="1" spans="1:6">
      <c r="A269" s="21"/>
      <c r="D269" s="4"/>
      <c r="E269" s="5"/>
      <c r="F269" s="5"/>
    </row>
    <row r="270" ht="13.5" customHeight="1" spans="1:6">
      <c r="A270" s="21"/>
      <c r="D270" s="4"/>
      <c r="E270" s="5"/>
      <c r="F270" s="5"/>
    </row>
    <row r="271" ht="13.5" customHeight="1" spans="1:6">
      <c r="A271" s="21"/>
      <c r="D271" s="4"/>
      <c r="E271" s="5"/>
      <c r="F271" s="5"/>
    </row>
    <row r="272" ht="13.5" customHeight="1" spans="1:6">
      <c r="A272" s="21"/>
      <c r="D272" s="4"/>
      <c r="E272" s="5"/>
      <c r="F272" s="5"/>
    </row>
    <row r="273" ht="13.5" customHeight="1" spans="1:6">
      <c r="A273" s="21"/>
      <c r="D273" s="4"/>
      <c r="E273" s="5"/>
      <c r="F273" s="5"/>
    </row>
    <row r="274" ht="13.5" customHeight="1" spans="1:6">
      <c r="A274" s="21"/>
      <c r="D274" s="4"/>
      <c r="E274" s="5"/>
      <c r="F274" s="5"/>
    </row>
    <row r="275" ht="13.5" customHeight="1" spans="1:6">
      <c r="A275" s="21"/>
      <c r="D275" s="4"/>
      <c r="E275" s="5"/>
      <c r="F275" s="5"/>
    </row>
    <row r="276" ht="13.5" customHeight="1" spans="1:6">
      <c r="A276" s="21"/>
      <c r="D276" s="4"/>
      <c r="E276" s="5"/>
      <c r="F276" s="5"/>
    </row>
    <row r="277" ht="13.5" customHeight="1" spans="1:6">
      <c r="A277" s="21"/>
      <c r="D277" s="4"/>
      <c r="E277" s="5"/>
      <c r="F277" s="5"/>
    </row>
    <row r="278" ht="13.5" customHeight="1" spans="1:6">
      <c r="A278" s="21"/>
      <c r="D278" s="4"/>
      <c r="E278" s="5"/>
      <c r="F278" s="5"/>
    </row>
    <row r="279" ht="13.5" customHeight="1" spans="1:6">
      <c r="A279" s="21"/>
      <c r="D279" s="4"/>
      <c r="E279" s="5"/>
      <c r="F279" s="5"/>
    </row>
    <row r="280" ht="13.5" customHeight="1" spans="1:6">
      <c r="A280" s="21"/>
      <c r="D280" s="4"/>
      <c r="E280" s="5"/>
      <c r="F280" s="5"/>
    </row>
    <row r="281" ht="13.5" customHeight="1" spans="1:6">
      <c r="A281" s="21"/>
      <c r="D281" s="4"/>
      <c r="E281" s="5"/>
      <c r="F281" s="5"/>
    </row>
    <row r="282" ht="13.5" customHeight="1" spans="1:6">
      <c r="A282" s="21"/>
      <c r="D282" s="4"/>
      <c r="E282" s="5"/>
      <c r="F282" s="5"/>
    </row>
    <row r="283" ht="13.5" customHeight="1" spans="1:6">
      <c r="A283" s="21"/>
      <c r="D283" s="4"/>
      <c r="E283" s="5"/>
      <c r="F283" s="5"/>
    </row>
    <row r="284" ht="13.5" customHeight="1" spans="1:6">
      <c r="A284" s="21"/>
      <c r="D284" s="4"/>
      <c r="E284" s="5"/>
      <c r="F284" s="5"/>
    </row>
    <row r="285" ht="13.5" customHeight="1" spans="1:6">
      <c r="A285" s="21"/>
      <c r="D285" s="4"/>
      <c r="E285" s="5"/>
      <c r="F285" s="5"/>
    </row>
    <row r="286" ht="13.5" customHeight="1" spans="1:6">
      <c r="A286" s="21"/>
      <c r="D286" s="4"/>
      <c r="E286" s="5"/>
      <c r="F286" s="5"/>
    </row>
    <row r="287" ht="13.5" customHeight="1" spans="1:6">
      <c r="A287" s="21"/>
      <c r="D287" s="4"/>
      <c r="E287" s="5"/>
      <c r="F287" s="5"/>
    </row>
    <row r="288" ht="13.5" customHeight="1" spans="1:6">
      <c r="A288" s="21"/>
      <c r="D288" s="4"/>
      <c r="E288" s="5"/>
      <c r="F288" s="5"/>
    </row>
    <row r="289" ht="13.5" customHeight="1" spans="1:6">
      <c r="A289" s="21"/>
      <c r="D289" s="4"/>
      <c r="E289" s="5"/>
      <c r="F289" s="5"/>
    </row>
    <row r="290" ht="13.5" customHeight="1" spans="1:6">
      <c r="A290" s="21"/>
      <c r="D290" s="4"/>
      <c r="E290" s="5"/>
      <c r="F290" s="5"/>
    </row>
    <row r="291" ht="13.5" customHeight="1" spans="1:6">
      <c r="A291" s="21"/>
      <c r="D291" s="4"/>
      <c r="E291" s="5"/>
      <c r="F291" s="5"/>
    </row>
    <row r="292" ht="13.5" customHeight="1" spans="1:6">
      <c r="A292" s="21"/>
      <c r="D292" s="4"/>
      <c r="E292" s="5"/>
      <c r="F292" s="5"/>
    </row>
    <row r="293" ht="13.5" customHeight="1" spans="1:6">
      <c r="A293" s="21"/>
      <c r="D293" s="4"/>
      <c r="E293" s="5"/>
      <c r="F293" s="5"/>
    </row>
    <row r="294" ht="13.5" customHeight="1" spans="1:6">
      <c r="A294" s="21"/>
      <c r="D294" s="4"/>
      <c r="E294" s="5"/>
      <c r="F294" s="5"/>
    </row>
    <row r="295" ht="13.5" customHeight="1" spans="1:6">
      <c r="A295" s="21"/>
      <c r="D295" s="4"/>
      <c r="E295" s="5"/>
      <c r="F295" s="5"/>
    </row>
    <row r="296" ht="13.5" customHeight="1" spans="1:6">
      <c r="A296" s="21"/>
      <c r="D296" s="4"/>
      <c r="E296" s="5"/>
      <c r="F296" s="5"/>
    </row>
    <row r="297" ht="13.5" customHeight="1" spans="1:6">
      <c r="A297" s="21"/>
      <c r="D297" s="4"/>
      <c r="E297" s="5"/>
      <c r="F297" s="5"/>
    </row>
    <row r="298" ht="13.5" customHeight="1" spans="1:6">
      <c r="A298" s="21"/>
      <c r="D298" s="4"/>
      <c r="E298" s="5"/>
      <c r="F298" s="5"/>
    </row>
    <row r="299" ht="13.5" customHeight="1" spans="1:6">
      <c r="A299" s="21"/>
      <c r="D299" s="4"/>
      <c r="E299" s="5"/>
      <c r="F299" s="5"/>
    </row>
    <row r="300" ht="13.5" customHeight="1" spans="1:6">
      <c r="A300" s="21"/>
      <c r="D300" s="4"/>
      <c r="E300" s="5"/>
      <c r="F300" s="5"/>
    </row>
    <row r="301" ht="13.5" customHeight="1" spans="1:6">
      <c r="A301" s="21"/>
      <c r="D301" s="4"/>
      <c r="E301" s="5"/>
      <c r="F301" s="5"/>
    </row>
    <row r="302" ht="13.5" customHeight="1" spans="1:6">
      <c r="A302" s="21"/>
      <c r="D302" s="4"/>
      <c r="E302" s="5"/>
      <c r="F302" s="5"/>
    </row>
    <row r="303" ht="13.5" customHeight="1" spans="1:6">
      <c r="A303" s="21"/>
      <c r="D303" s="4"/>
      <c r="E303" s="5"/>
      <c r="F303" s="5"/>
    </row>
    <row r="304" ht="13.5" customHeight="1" spans="1:6">
      <c r="A304" s="21"/>
      <c r="D304" s="4"/>
      <c r="E304" s="5"/>
      <c r="F304" s="5"/>
    </row>
    <row r="305" ht="13.5" customHeight="1" spans="1:6">
      <c r="A305" s="21"/>
      <c r="D305" s="4"/>
      <c r="E305" s="5"/>
      <c r="F305" s="5"/>
    </row>
    <row r="306" ht="13.5" customHeight="1" spans="1:6">
      <c r="A306" s="21"/>
      <c r="D306" s="4"/>
      <c r="E306" s="5"/>
      <c r="F306" s="5"/>
    </row>
    <row r="307" ht="13.5" customHeight="1" spans="1:6">
      <c r="A307" s="21"/>
      <c r="D307" s="4"/>
      <c r="E307" s="5"/>
      <c r="F307" s="5"/>
    </row>
    <row r="308" ht="13.5" customHeight="1" spans="1:6">
      <c r="A308" s="21"/>
      <c r="D308" s="4"/>
      <c r="E308" s="5"/>
      <c r="F308" s="5"/>
    </row>
    <row r="309" ht="13.5" customHeight="1" spans="1:6">
      <c r="A309" s="21"/>
      <c r="D309" s="4"/>
      <c r="E309" s="5"/>
      <c r="F309" s="5"/>
    </row>
    <row r="310" ht="13.5" customHeight="1" spans="1:6">
      <c r="A310" s="21"/>
      <c r="D310" s="4"/>
      <c r="E310" s="5"/>
      <c r="F310" s="5"/>
    </row>
    <row r="311" ht="13.5" customHeight="1" spans="1:6">
      <c r="A311" s="21"/>
      <c r="D311" s="4"/>
      <c r="E311" s="5"/>
      <c r="F311" s="5"/>
    </row>
    <row r="312" ht="13.5" customHeight="1" spans="1:6">
      <c r="A312" s="21"/>
      <c r="D312" s="4"/>
      <c r="E312" s="5"/>
      <c r="F312" s="5"/>
    </row>
    <row r="313" ht="13.5" customHeight="1" spans="1:6">
      <c r="A313" s="21"/>
      <c r="D313" s="4"/>
      <c r="E313" s="5"/>
      <c r="F313" s="5"/>
    </row>
    <row r="314" ht="13.5" customHeight="1" spans="1:6">
      <c r="A314" s="21"/>
      <c r="D314" s="4"/>
      <c r="E314" s="5"/>
      <c r="F314" s="5"/>
    </row>
    <row r="315" ht="13.5" customHeight="1" spans="1:6">
      <c r="A315" s="21"/>
      <c r="D315" s="4"/>
      <c r="E315" s="5"/>
      <c r="F315" s="5"/>
    </row>
    <row r="316" ht="13.5" customHeight="1" spans="1:6">
      <c r="A316" s="21"/>
      <c r="D316" s="4"/>
      <c r="E316" s="5"/>
      <c r="F316" s="5"/>
    </row>
    <row r="317" ht="13.5" customHeight="1" spans="1:6">
      <c r="A317" s="21"/>
      <c r="D317" s="4"/>
      <c r="E317" s="5"/>
      <c r="F317" s="5"/>
    </row>
    <row r="318" ht="13.5" customHeight="1" spans="1:6">
      <c r="A318" s="21"/>
      <c r="D318" s="4"/>
      <c r="E318" s="5"/>
      <c r="F318" s="5"/>
    </row>
    <row r="319" ht="13.5" customHeight="1" spans="1:6">
      <c r="A319" s="21"/>
      <c r="D319" s="4"/>
      <c r="E319" s="5"/>
      <c r="F319" s="5"/>
    </row>
    <row r="320" ht="13.5" customHeight="1" spans="1:6">
      <c r="A320" s="21"/>
      <c r="D320" s="4"/>
      <c r="E320" s="5"/>
      <c r="F320" s="5"/>
    </row>
    <row r="321" ht="13.5" customHeight="1" spans="1:6">
      <c r="A321" s="21"/>
      <c r="D321" s="4"/>
      <c r="E321" s="5"/>
      <c r="F321" s="5"/>
    </row>
    <row r="322" ht="13.5" customHeight="1" spans="1:6">
      <c r="A322" s="21"/>
      <c r="D322" s="4"/>
      <c r="E322" s="5"/>
      <c r="F322" s="5"/>
    </row>
    <row r="323" ht="13.5" customHeight="1" spans="1:6">
      <c r="A323" s="21"/>
      <c r="D323" s="4"/>
      <c r="E323" s="5"/>
      <c r="F323" s="5"/>
    </row>
    <row r="324" ht="13.5" customHeight="1" spans="1:6">
      <c r="A324" s="21"/>
      <c r="D324" s="4"/>
      <c r="E324" s="5"/>
      <c r="F324" s="5"/>
    </row>
    <row r="325" ht="13.5" customHeight="1" spans="1:6">
      <c r="A325" s="21"/>
      <c r="D325" s="4"/>
      <c r="E325" s="5"/>
      <c r="F325" s="5"/>
    </row>
    <row r="326" ht="13.5" customHeight="1" spans="1:6">
      <c r="A326" s="21"/>
      <c r="D326" s="4"/>
      <c r="E326" s="5"/>
      <c r="F326" s="5"/>
    </row>
    <row r="327" ht="13.5" customHeight="1" spans="1:6">
      <c r="A327" s="21"/>
      <c r="D327" s="4"/>
      <c r="E327" s="5"/>
      <c r="F327" s="5"/>
    </row>
    <row r="328" ht="13.5" customHeight="1" spans="1:6">
      <c r="A328" s="21"/>
      <c r="D328" s="4"/>
      <c r="E328" s="5"/>
      <c r="F328" s="5"/>
    </row>
    <row r="329" ht="13.5" customHeight="1" spans="1:6">
      <c r="A329" s="21"/>
      <c r="D329" s="4"/>
      <c r="E329" s="5"/>
      <c r="F329" s="5"/>
    </row>
    <row r="330" ht="13.5" customHeight="1" spans="1:6">
      <c r="A330" s="21"/>
      <c r="D330" s="4"/>
      <c r="E330" s="5"/>
      <c r="F330" s="5"/>
    </row>
    <row r="331" ht="13.5" customHeight="1" spans="1:6">
      <c r="A331" s="21"/>
      <c r="D331" s="4"/>
      <c r="E331" s="5"/>
      <c r="F331" s="5"/>
    </row>
    <row r="332" ht="13.5" customHeight="1" spans="1:6">
      <c r="A332" s="21"/>
      <c r="D332" s="4"/>
      <c r="E332" s="5"/>
      <c r="F332" s="5"/>
    </row>
    <row r="333" ht="13.5" customHeight="1" spans="1:6">
      <c r="A333" s="21"/>
      <c r="D333" s="4"/>
      <c r="E333" s="5"/>
      <c r="F333" s="5"/>
    </row>
    <row r="334" ht="13.5" customHeight="1" spans="1:6">
      <c r="A334" s="21"/>
      <c r="D334" s="4"/>
      <c r="E334" s="5"/>
      <c r="F334" s="5"/>
    </row>
    <row r="335" ht="13.5" customHeight="1" spans="1:6">
      <c r="A335" s="21"/>
      <c r="D335" s="4"/>
      <c r="E335" s="5"/>
      <c r="F335" s="5"/>
    </row>
    <row r="336" ht="13.5" customHeight="1" spans="1:6">
      <c r="A336" s="21"/>
      <c r="D336" s="4"/>
      <c r="E336" s="5"/>
      <c r="F336" s="5"/>
    </row>
    <row r="337" ht="13.5" customHeight="1" spans="1:6">
      <c r="A337" s="21"/>
      <c r="D337" s="4"/>
      <c r="E337" s="5"/>
      <c r="F337" s="5"/>
    </row>
    <row r="338" ht="13.5" customHeight="1" spans="1:6">
      <c r="A338" s="21"/>
      <c r="D338" s="4"/>
      <c r="E338" s="5"/>
      <c r="F338" s="5"/>
    </row>
    <row r="339" ht="13.5" customHeight="1" spans="1:6">
      <c r="A339" s="21"/>
      <c r="D339" s="4"/>
      <c r="E339" s="5"/>
      <c r="F339" s="5"/>
    </row>
    <row r="340" ht="13.5" customHeight="1" spans="1:6">
      <c r="A340" s="21"/>
      <c r="D340" s="4"/>
      <c r="E340" s="5"/>
      <c r="F340" s="5"/>
    </row>
    <row r="341" ht="13.5" customHeight="1" spans="1:6">
      <c r="A341" s="21"/>
      <c r="D341" s="4"/>
      <c r="E341" s="5"/>
      <c r="F341" s="5"/>
    </row>
    <row r="342" ht="13.5" customHeight="1" spans="1:6">
      <c r="A342" s="21"/>
      <c r="D342" s="4"/>
      <c r="E342" s="5"/>
      <c r="F342" s="5"/>
    </row>
    <row r="343" ht="13.5" customHeight="1" spans="1:6">
      <c r="A343" s="21"/>
      <c r="D343" s="4"/>
      <c r="E343" s="5"/>
      <c r="F343" s="5"/>
    </row>
    <row r="344" ht="13.5" customHeight="1" spans="1:6">
      <c r="A344" s="21"/>
      <c r="D344" s="4"/>
      <c r="E344" s="5"/>
      <c r="F344" s="5"/>
    </row>
    <row r="345" ht="13.5" customHeight="1" spans="1:6">
      <c r="A345" s="21"/>
      <c r="D345" s="4"/>
      <c r="E345" s="5"/>
      <c r="F345" s="5"/>
    </row>
    <row r="346" ht="13.5" customHeight="1" spans="1:6">
      <c r="A346" s="21"/>
      <c r="D346" s="4"/>
      <c r="E346" s="5"/>
      <c r="F346" s="5"/>
    </row>
    <row r="347" ht="13.5" customHeight="1" spans="1:6">
      <c r="A347" s="21"/>
      <c r="D347" s="4"/>
      <c r="E347" s="5"/>
      <c r="F347" s="5"/>
    </row>
    <row r="348" ht="13.5" customHeight="1" spans="1:6">
      <c r="A348" s="21"/>
      <c r="D348" s="4"/>
      <c r="E348" s="5"/>
      <c r="F348" s="5"/>
    </row>
    <row r="349" ht="13.5" customHeight="1" spans="1:6">
      <c r="A349" s="21"/>
      <c r="D349" s="4"/>
      <c r="E349" s="5"/>
      <c r="F349" s="5"/>
    </row>
    <row r="350" ht="13.5" customHeight="1" spans="1:6">
      <c r="A350" s="21"/>
      <c r="D350" s="4"/>
      <c r="E350" s="5"/>
      <c r="F350" s="5"/>
    </row>
    <row r="351" ht="13.5" customHeight="1" spans="1:6">
      <c r="A351" s="21"/>
      <c r="D351" s="4"/>
      <c r="E351" s="5"/>
      <c r="F351" s="5"/>
    </row>
    <row r="352" ht="13.5" customHeight="1" spans="1:6">
      <c r="A352" s="21"/>
      <c r="D352" s="4"/>
      <c r="E352" s="5"/>
      <c r="F352" s="5"/>
    </row>
    <row r="353" ht="13.5" customHeight="1" spans="1:6">
      <c r="A353" s="21"/>
      <c r="D353" s="4"/>
      <c r="E353" s="5"/>
      <c r="F353" s="5"/>
    </row>
    <row r="354" ht="13.5" customHeight="1" spans="1:6">
      <c r="A354" s="21"/>
      <c r="D354" s="4"/>
      <c r="E354" s="5"/>
      <c r="F354" s="5"/>
    </row>
    <row r="355" ht="13.5" customHeight="1" spans="1:6">
      <c r="A355" s="21"/>
      <c r="D355" s="4"/>
      <c r="E355" s="5"/>
      <c r="F355" s="5"/>
    </row>
    <row r="356" ht="13.5" customHeight="1" spans="1:6">
      <c r="A356" s="21"/>
      <c r="D356" s="4"/>
      <c r="E356" s="5"/>
      <c r="F356" s="5"/>
    </row>
    <row r="357" ht="13.5" customHeight="1" spans="1:6">
      <c r="A357" s="21"/>
      <c r="D357" s="4"/>
      <c r="E357" s="5"/>
      <c r="F357" s="5"/>
    </row>
    <row r="358" ht="13.5" customHeight="1" spans="1:6">
      <c r="A358" s="21"/>
      <c r="D358" s="4"/>
      <c r="E358" s="5"/>
      <c r="F358" s="5"/>
    </row>
    <row r="359" ht="13.5" customHeight="1" spans="1:6">
      <c r="A359" s="21"/>
      <c r="D359" s="4"/>
      <c r="E359" s="5"/>
      <c r="F359" s="5"/>
    </row>
    <row r="360" ht="13.5" customHeight="1" spans="1:6">
      <c r="A360" s="21"/>
      <c r="D360" s="4"/>
      <c r="E360" s="5"/>
      <c r="F360" s="5"/>
    </row>
    <row r="361" ht="13.5" customHeight="1" spans="1:6">
      <c r="A361" s="21"/>
      <c r="D361" s="4"/>
      <c r="E361" s="5"/>
      <c r="F361" s="5"/>
    </row>
    <row r="362" ht="13.5" customHeight="1" spans="1:6">
      <c r="A362" s="21"/>
      <c r="D362" s="4"/>
      <c r="E362" s="5"/>
      <c r="F362" s="5"/>
    </row>
    <row r="363" ht="13.5" customHeight="1" spans="1:6">
      <c r="A363" s="21"/>
      <c r="D363" s="4"/>
      <c r="E363" s="5"/>
      <c r="F363" s="5"/>
    </row>
    <row r="364" ht="13.5" customHeight="1" spans="1:6">
      <c r="A364" s="21"/>
      <c r="D364" s="4"/>
      <c r="E364" s="5"/>
      <c r="F364" s="5"/>
    </row>
    <row r="365" ht="13.5" customHeight="1" spans="1:6">
      <c r="A365" s="21"/>
      <c r="D365" s="4"/>
      <c r="E365" s="5"/>
      <c r="F365" s="5"/>
    </row>
    <row r="366" ht="13.5" customHeight="1" spans="1:6">
      <c r="A366" s="21"/>
      <c r="D366" s="4"/>
      <c r="E366" s="5"/>
      <c r="F366" s="5"/>
    </row>
    <row r="367" ht="13.5" customHeight="1" spans="1:6">
      <c r="A367" s="21"/>
      <c r="D367" s="4"/>
      <c r="E367" s="5"/>
      <c r="F367" s="5"/>
    </row>
    <row r="368" ht="13.5" customHeight="1" spans="1:6">
      <c r="A368" s="21"/>
      <c r="D368" s="4"/>
      <c r="E368" s="5"/>
      <c r="F368" s="5"/>
    </row>
    <row r="369" ht="13.5" customHeight="1" spans="1:6">
      <c r="A369" s="21"/>
      <c r="D369" s="4"/>
      <c r="E369" s="5"/>
      <c r="F369" s="5"/>
    </row>
    <row r="370" ht="13.5" customHeight="1" spans="1:6">
      <c r="A370" s="21"/>
      <c r="D370" s="4"/>
      <c r="E370" s="5"/>
      <c r="F370" s="5"/>
    </row>
    <row r="371" ht="13.5" customHeight="1" spans="1:6">
      <c r="A371" s="21"/>
      <c r="D371" s="4"/>
      <c r="E371" s="5"/>
      <c r="F371" s="5"/>
    </row>
    <row r="372" ht="13.5" customHeight="1" spans="1:6">
      <c r="A372" s="21"/>
      <c r="D372" s="4"/>
      <c r="E372" s="5"/>
      <c r="F372" s="5"/>
    </row>
    <row r="373" ht="13.5" customHeight="1" spans="1:6">
      <c r="A373" s="21"/>
      <c r="D373" s="4"/>
      <c r="E373" s="5"/>
      <c r="F373" s="5"/>
    </row>
    <row r="374" ht="13.5" customHeight="1" spans="1:6">
      <c r="A374" s="21"/>
      <c r="D374" s="4"/>
      <c r="E374" s="5"/>
      <c r="F374" s="5"/>
    </row>
    <row r="375" ht="13.5" customHeight="1" spans="1:6">
      <c r="A375" s="21"/>
      <c r="D375" s="4"/>
      <c r="E375" s="5"/>
      <c r="F375" s="5"/>
    </row>
    <row r="376" ht="13.5" customHeight="1" spans="1:6">
      <c r="A376" s="21"/>
      <c r="D376" s="4"/>
      <c r="E376" s="5"/>
      <c r="F376" s="5"/>
    </row>
    <row r="377" ht="13.5" customHeight="1" spans="1:6">
      <c r="A377" s="21"/>
      <c r="D377" s="4"/>
      <c r="E377" s="5"/>
      <c r="F377" s="5"/>
    </row>
    <row r="378" ht="13.5" customHeight="1" spans="1:6">
      <c r="A378" s="21"/>
      <c r="D378" s="4"/>
      <c r="E378" s="5"/>
      <c r="F378" s="5"/>
    </row>
    <row r="379" ht="13.5" customHeight="1" spans="1:6">
      <c r="A379" s="21"/>
      <c r="D379" s="4"/>
      <c r="E379" s="5"/>
      <c r="F379" s="5"/>
    </row>
    <row r="380" ht="13.5" customHeight="1" spans="1:6">
      <c r="A380" s="21"/>
      <c r="D380" s="4"/>
      <c r="E380" s="5"/>
      <c r="F380" s="5"/>
    </row>
    <row r="381" ht="13.5" customHeight="1" spans="1:6">
      <c r="A381" s="21"/>
      <c r="D381" s="4"/>
      <c r="E381" s="5"/>
      <c r="F381" s="5"/>
    </row>
    <row r="382" ht="13.5" customHeight="1" spans="1:6">
      <c r="A382" s="21"/>
      <c r="D382" s="4"/>
      <c r="E382" s="5"/>
      <c r="F382" s="5"/>
    </row>
    <row r="383" ht="13.5" customHeight="1" spans="1:6">
      <c r="A383" s="21"/>
      <c r="D383" s="4"/>
      <c r="E383" s="5"/>
      <c r="F383" s="5"/>
    </row>
    <row r="384" ht="13.5" customHeight="1" spans="1:6">
      <c r="A384" s="21"/>
      <c r="D384" s="4"/>
      <c r="E384" s="5"/>
      <c r="F384" s="5"/>
    </row>
    <row r="385" ht="13.5" customHeight="1" spans="1:6">
      <c r="A385" s="21"/>
      <c r="D385" s="4"/>
      <c r="E385" s="5"/>
      <c r="F385" s="5"/>
    </row>
    <row r="386" ht="13.5" customHeight="1" spans="1:6">
      <c r="A386" s="21"/>
      <c r="D386" s="4"/>
      <c r="E386" s="5"/>
      <c r="F386" s="5"/>
    </row>
    <row r="387" ht="13.5" customHeight="1" spans="1:6">
      <c r="A387" s="21"/>
      <c r="D387" s="4"/>
      <c r="E387" s="5"/>
      <c r="F387" s="5"/>
    </row>
    <row r="388" ht="13.5" customHeight="1" spans="1:6">
      <c r="A388" s="21"/>
      <c r="D388" s="4"/>
      <c r="E388" s="5"/>
      <c r="F388" s="5"/>
    </row>
    <row r="389" ht="13.5" customHeight="1" spans="1:6">
      <c r="A389" s="21"/>
      <c r="D389" s="4"/>
      <c r="E389" s="5"/>
      <c r="F389" s="5"/>
    </row>
    <row r="390" ht="13.5" customHeight="1" spans="1:6">
      <c r="A390" s="21"/>
      <c r="D390" s="4"/>
      <c r="E390" s="5"/>
      <c r="F390" s="5"/>
    </row>
    <row r="391" ht="13.5" customHeight="1" spans="1:6">
      <c r="A391" s="21"/>
      <c r="D391" s="4"/>
      <c r="E391" s="5"/>
      <c r="F391" s="5"/>
    </row>
    <row r="392" ht="13.5" customHeight="1" spans="1:6">
      <c r="A392" s="21"/>
      <c r="D392" s="4"/>
      <c r="E392" s="5"/>
      <c r="F392" s="5"/>
    </row>
    <row r="393" ht="13.5" customHeight="1" spans="1:6">
      <c r="A393" s="21"/>
      <c r="D393" s="4"/>
      <c r="E393" s="5"/>
      <c r="F393" s="5"/>
    </row>
    <row r="394" ht="13.5" customHeight="1" spans="1:6">
      <c r="A394" s="21"/>
      <c r="D394" s="4"/>
      <c r="E394" s="5"/>
      <c r="F394" s="5"/>
    </row>
    <row r="395" ht="13.5" customHeight="1" spans="1:6">
      <c r="A395" s="21"/>
      <c r="D395" s="4"/>
      <c r="E395" s="5"/>
      <c r="F395" s="5"/>
    </row>
    <row r="396" ht="13.5" customHeight="1" spans="1:6">
      <c r="A396" s="21"/>
      <c r="D396" s="4"/>
      <c r="E396" s="5"/>
      <c r="F396" s="5"/>
    </row>
    <row r="397" ht="13.5" customHeight="1" spans="1:6">
      <c r="A397" s="21"/>
      <c r="D397" s="4"/>
      <c r="E397" s="5"/>
      <c r="F397" s="5"/>
    </row>
    <row r="398" ht="13.5" customHeight="1" spans="1:6">
      <c r="A398" s="21"/>
      <c r="D398" s="4"/>
      <c r="E398" s="5"/>
      <c r="F398" s="5"/>
    </row>
    <row r="399" ht="13.5" customHeight="1" spans="1:6">
      <c r="A399" s="21"/>
      <c r="D399" s="4"/>
      <c r="E399" s="5"/>
      <c r="F399" s="5"/>
    </row>
    <row r="400" ht="13.5" customHeight="1" spans="1:6">
      <c r="A400" s="21"/>
      <c r="D400" s="4"/>
      <c r="E400" s="5"/>
      <c r="F400" s="5"/>
    </row>
    <row r="401" ht="13.5" customHeight="1" spans="1:6">
      <c r="A401" s="21"/>
      <c r="D401" s="4"/>
      <c r="E401" s="5"/>
      <c r="F401" s="5"/>
    </row>
    <row r="402" ht="13.5" customHeight="1" spans="1:6">
      <c r="A402" s="21"/>
      <c r="D402" s="4"/>
      <c r="E402" s="5"/>
      <c r="F402" s="5"/>
    </row>
    <row r="403" ht="13.5" customHeight="1" spans="1:6">
      <c r="A403" s="21"/>
      <c r="D403" s="4"/>
      <c r="E403" s="5"/>
      <c r="F403" s="5"/>
    </row>
    <row r="404" ht="13.5" customHeight="1" spans="1:6">
      <c r="A404" s="21"/>
      <c r="D404" s="4"/>
      <c r="E404" s="5"/>
      <c r="F404" s="5"/>
    </row>
    <row r="405" ht="13.5" customHeight="1" spans="1:6">
      <c r="A405" s="21"/>
      <c r="D405" s="4"/>
      <c r="E405" s="5"/>
      <c r="F405" s="5"/>
    </row>
    <row r="406" ht="13.5" customHeight="1" spans="1:6">
      <c r="A406" s="21"/>
      <c r="D406" s="4"/>
      <c r="E406" s="5"/>
      <c r="F406" s="5"/>
    </row>
    <row r="407" ht="13.5" customHeight="1" spans="1:6">
      <c r="A407" s="21"/>
      <c r="D407" s="4"/>
      <c r="E407" s="5"/>
      <c r="F407" s="5"/>
    </row>
    <row r="408" ht="13.5" customHeight="1" spans="1:6">
      <c r="A408" s="21"/>
      <c r="D408" s="4"/>
      <c r="E408" s="5"/>
      <c r="F408" s="5"/>
    </row>
    <row r="409" ht="13.5" customHeight="1" spans="1:6">
      <c r="A409" s="21"/>
      <c r="D409" s="4"/>
      <c r="E409" s="5"/>
      <c r="F409" s="5"/>
    </row>
    <row r="410" ht="13.5" customHeight="1" spans="1:6">
      <c r="A410" s="21"/>
      <c r="D410" s="4"/>
      <c r="E410" s="5"/>
      <c r="F410" s="5"/>
    </row>
    <row r="411" ht="13.5" customHeight="1" spans="1:6">
      <c r="A411" s="21"/>
      <c r="D411" s="4"/>
      <c r="E411" s="5"/>
      <c r="F411" s="5"/>
    </row>
    <row r="412" ht="13.5" customHeight="1" spans="1:6">
      <c r="A412" s="21"/>
      <c r="D412" s="4"/>
      <c r="E412" s="5"/>
      <c r="F412" s="5"/>
    </row>
    <row r="413" ht="13.5" customHeight="1" spans="1:6">
      <c r="A413" s="21"/>
      <c r="D413" s="4"/>
      <c r="E413" s="5"/>
      <c r="F413" s="5"/>
    </row>
    <row r="414" ht="13.5" customHeight="1" spans="1:6">
      <c r="A414" s="21"/>
      <c r="D414" s="4"/>
      <c r="E414" s="5"/>
      <c r="F414" s="5"/>
    </row>
    <row r="415" ht="13.5" customHeight="1" spans="1:6">
      <c r="A415" s="21"/>
      <c r="D415" s="4"/>
      <c r="E415" s="5"/>
      <c r="F415" s="5"/>
    </row>
    <row r="416" ht="13.5" customHeight="1" spans="1:6">
      <c r="A416" s="21"/>
      <c r="D416" s="4"/>
      <c r="E416" s="5"/>
      <c r="F416" s="5"/>
    </row>
    <row r="417" ht="13.5" customHeight="1" spans="1:6">
      <c r="A417" s="21"/>
      <c r="D417" s="4"/>
      <c r="E417" s="5"/>
      <c r="F417" s="5"/>
    </row>
    <row r="418" ht="13.5" customHeight="1" spans="1:6">
      <c r="A418" s="21"/>
      <c r="D418" s="4"/>
      <c r="E418" s="5"/>
      <c r="F418" s="5"/>
    </row>
    <row r="419" ht="13.5" customHeight="1" spans="1:6">
      <c r="A419" s="21"/>
      <c r="D419" s="4"/>
      <c r="E419" s="5"/>
      <c r="F419" s="5"/>
    </row>
    <row r="420" ht="13.5" customHeight="1" spans="1:6">
      <c r="A420" s="21"/>
      <c r="D420" s="4"/>
      <c r="E420" s="5"/>
      <c r="F420" s="5"/>
    </row>
    <row r="421" ht="13.5" customHeight="1" spans="1:6">
      <c r="A421" s="21"/>
      <c r="D421" s="4"/>
      <c r="E421" s="5"/>
      <c r="F421" s="5"/>
    </row>
    <row r="422" ht="13.5" customHeight="1" spans="1:6">
      <c r="A422" s="21"/>
      <c r="D422" s="4"/>
      <c r="E422" s="5"/>
      <c r="F422" s="5"/>
    </row>
    <row r="423" ht="13.5" customHeight="1" spans="1:6">
      <c r="A423" s="21"/>
      <c r="D423" s="4"/>
      <c r="E423" s="5"/>
      <c r="F423" s="5"/>
    </row>
    <row r="424" ht="13.5" customHeight="1" spans="1:6">
      <c r="A424" s="21"/>
      <c r="D424" s="4"/>
      <c r="E424" s="5"/>
      <c r="F424" s="5"/>
    </row>
    <row r="425" ht="13.5" customHeight="1" spans="1:6">
      <c r="A425" s="21"/>
      <c r="D425" s="4"/>
      <c r="E425" s="5"/>
      <c r="F425" s="5"/>
    </row>
    <row r="426" ht="13.5" customHeight="1" spans="1:6">
      <c r="A426" s="21"/>
      <c r="D426" s="4"/>
      <c r="E426" s="5"/>
      <c r="F426" s="5"/>
    </row>
    <row r="427" ht="13.5" customHeight="1" spans="1:6">
      <c r="A427" s="21"/>
      <c r="D427" s="4"/>
      <c r="E427" s="5"/>
      <c r="F427" s="5"/>
    </row>
    <row r="428" ht="13.5" customHeight="1" spans="1:6">
      <c r="A428" s="21"/>
      <c r="D428" s="4"/>
      <c r="E428" s="5"/>
      <c r="F428" s="5"/>
    </row>
    <row r="429" ht="13.5" customHeight="1" spans="1:6">
      <c r="A429" s="21"/>
      <c r="D429" s="4"/>
      <c r="E429" s="5"/>
      <c r="F429" s="5"/>
    </row>
    <row r="430" ht="13.5" customHeight="1" spans="1:6">
      <c r="A430" s="21"/>
      <c r="D430" s="4"/>
      <c r="E430" s="5"/>
      <c r="F430" s="5"/>
    </row>
    <row r="431" ht="13.5" customHeight="1" spans="1:6">
      <c r="A431" s="21"/>
      <c r="D431" s="4"/>
      <c r="E431" s="5"/>
      <c r="F431" s="5"/>
    </row>
    <row r="432" ht="13.5" customHeight="1" spans="1:6">
      <c r="A432" s="21"/>
      <c r="D432" s="4"/>
      <c r="E432" s="5"/>
      <c r="F432" s="5"/>
    </row>
    <row r="433" ht="13.5" customHeight="1" spans="1:6">
      <c r="A433" s="21"/>
      <c r="D433" s="4"/>
      <c r="E433" s="5"/>
      <c r="F433" s="5"/>
    </row>
    <row r="434" ht="13.5" customHeight="1" spans="1:6">
      <c r="A434" s="21"/>
      <c r="D434" s="4"/>
      <c r="E434" s="5"/>
      <c r="F434" s="5"/>
    </row>
    <row r="435" ht="13.5" customHeight="1" spans="1:6">
      <c r="A435" s="21"/>
      <c r="D435" s="4"/>
      <c r="E435" s="5"/>
      <c r="F435" s="5"/>
    </row>
    <row r="436" ht="13.5" customHeight="1" spans="1:6">
      <c r="A436" s="21"/>
      <c r="D436" s="4"/>
      <c r="E436" s="5"/>
      <c r="F436" s="5"/>
    </row>
    <row r="437" ht="13.5" customHeight="1" spans="1:6">
      <c r="A437" s="21"/>
      <c r="D437" s="4"/>
      <c r="E437" s="5"/>
      <c r="F437" s="5"/>
    </row>
    <row r="438" ht="13.5" customHeight="1" spans="1:6">
      <c r="A438" s="21"/>
      <c r="D438" s="4"/>
      <c r="E438" s="5"/>
      <c r="F438" s="5"/>
    </row>
    <row r="439" ht="13.5" customHeight="1" spans="1:6">
      <c r="A439" s="21"/>
      <c r="D439" s="4"/>
      <c r="E439" s="5"/>
      <c r="F439" s="5"/>
    </row>
    <row r="440" ht="13.5" customHeight="1" spans="1:6">
      <c r="A440" s="21"/>
      <c r="D440" s="4"/>
      <c r="E440" s="5"/>
      <c r="F440" s="5"/>
    </row>
    <row r="441" ht="13.5" customHeight="1" spans="1:6">
      <c r="A441" s="21"/>
      <c r="D441" s="4"/>
      <c r="E441" s="5"/>
      <c r="F441" s="5"/>
    </row>
    <row r="442" ht="13.5" customHeight="1" spans="1:6">
      <c r="A442" s="21"/>
      <c r="D442" s="4"/>
      <c r="E442" s="5"/>
      <c r="F442" s="5"/>
    </row>
    <row r="443" ht="13.5" customHeight="1" spans="1:6">
      <c r="A443" s="21"/>
      <c r="D443" s="4"/>
      <c r="E443" s="5"/>
      <c r="F443" s="5"/>
    </row>
    <row r="444" ht="13.5" customHeight="1" spans="1:6">
      <c r="A444" s="21"/>
      <c r="D444" s="4"/>
      <c r="E444" s="5"/>
      <c r="F444" s="5"/>
    </row>
    <row r="445" ht="13.5" customHeight="1" spans="1:6">
      <c r="A445" s="21"/>
      <c r="D445" s="4"/>
      <c r="E445" s="5"/>
      <c r="F445" s="5"/>
    </row>
    <row r="446" ht="13.5" customHeight="1" spans="1:6">
      <c r="A446" s="21"/>
      <c r="D446" s="4"/>
      <c r="E446" s="5"/>
      <c r="F446" s="5"/>
    </row>
    <row r="447" ht="13.5" customHeight="1" spans="1:6">
      <c r="A447" s="21"/>
      <c r="D447" s="4"/>
      <c r="E447" s="5"/>
      <c r="F447" s="5"/>
    </row>
    <row r="448" ht="13.5" customHeight="1" spans="1:6">
      <c r="A448" s="21"/>
      <c r="D448" s="4"/>
      <c r="E448" s="5"/>
      <c r="F448" s="5"/>
    </row>
    <row r="449" ht="13.5" customHeight="1" spans="1:6">
      <c r="A449" s="21"/>
      <c r="D449" s="4"/>
      <c r="E449" s="5"/>
      <c r="F449" s="5"/>
    </row>
    <row r="450" ht="13.5" customHeight="1" spans="1:6">
      <c r="A450" s="21"/>
      <c r="D450" s="4"/>
      <c r="E450" s="5"/>
      <c r="F450" s="5"/>
    </row>
    <row r="451" ht="13.5" customHeight="1" spans="1:6">
      <c r="A451" s="21"/>
      <c r="D451" s="4"/>
      <c r="E451" s="5"/>
      <c r="F451" s="5"/>
    </row>
    <row r="452" ht="13.5" customHeight="1" spans="1:6">
      <c r="A452" s="21"/>
      <c r="D452" s="4"/>
      <c r="E452" s="5"/>
      <c r="F452" s="5"/>
    </row>
    <row r="453" ht="13.5" customHeight="1" spans="1:6">
      <c r="A453" s="21"/>
      <c r="D453" s="4"/>
      <c r="E453" s="5"/>
      <c r="F453" s="5"/>
    </row>
    <row r="454" ht="13.5" customHeight="1" spans="1:6">
      <c r="A454" s="21"/>
      <c r="D454" s="4"/>
      <c r="E454" s="5"/>
      <c r="F454" s="5"/>
    </row>
    <row r="455" ht="13.5" customHeight="1" spans="1:6">
      <c r="A455" s="21"/>
      <c r="D455" s="4"/>
      <c r="E455" s="5"/>
      <c r="F455" s="5"/>
    </row>
    <row r="456" ht="13.5" customHeight="1" spans="1:6">
      <c r="A456" s="21"/>
      <c r="D456" s="4"/>
      <c r="E456" s="5"/>
      <c r="F456" s="5"/>
    </row>
    <row r="457" ht="13.5" customHeight="1" spans="1:6">
      <c r="A457" s="21"/>
      <c r="D457" s="4"/>
      <c r="E457" s="5"/>
      <c r="F457" s="5"/>
    </row>
    <row r="458" ht="13.5" customHeight="1" spans="1:6">
      <c r="A458" s="21"/>
      <c r="D458" s="4"/>
      <c r="E458" s="5"/>
      <c r="F458" s="5"/>
    </row>
    <row r="459" ht="13.5" customHeight="1" spans="1:6">
      <c r="A459" s="21"/>
      <c r="D459" s="4"/>
      <c r="E459" s="5"/>
      <c r="F459" s="5"/>
    </row>
    <row r="460" ht="13.5" customHeight="1" spans="1:6">
      <c r="A460" s="21"/>
      <c r="D460" s="4"/>
      <c r="E460" s="5"/>
      <c r="F460" s="5"/>
    </row>
    <row r="461" ht="13.5" customHeight="1" spans="1:6">
      <c r="A461" s="21"/>
      <c r="D461" s="4"/>
      <c r="E461" s="5"/>
      <c r="F461" s="5"/>
    </row>
    <row r="462" ht="13.5" customHeight="1" spans="1:6">
      <c r="A462" s="21"/>
      <c r="D462" s="4"/>
      <c r="E462" s="5"/>
      <c r="F462" s="5"/>
    </row>
    <row r="463" ht="13.5" customHeight="1" spans="1:6">
      <c r="A463" s="21"/>
      <c r="D463" s="4"/>
      <c r="E463" s="5"/>
      <c r="F463" s="5"/>
    </row>
    <row r="464" ht="13.5" customHeight="1" spans="1:6">
      <c r="A464" s="21"/>
      <c r="D464" s="4"/>
      <c r="E464" s="5"/>
      <c r="F464" s="5"/>
    </row>
    <row r="465" ht="13.5" customHeight="1" spans="1:6">
      <c r="A465" s="21"/>
      <c r="D465" s="4"/>
      <c r="E465" s="5"/>
      <c r="F465" s="5"/>
    </row>
    <row r="466" ht="13.5" customHeight="1" spans="1:6">
      <c r="A466" s="21"/>
      <c r="D466" s="4"/>
      <c r="E466" s="5"/>
      <c r="F466" s="5"/>
    </row>
    <row r="467" ht="13.5" customHeight="1" spans="1:6">
      <c r="A467" s="21"/>
      <c r="D467" s="4"/>
      <c r="E467" s="5"/>
      <c r="F467" s="5"/>
    </row>
    <row r="468" ht="13.5" customHeight="1" spans="1:6">
      <c r="A468" s="21"/>
      <c r="D468" s="4"/>
      <c r="E468" s="5"/>
      <c r="F468" s="5"/>
    </row>
    <row r="469" ht="13.5" customHeight="1" spans="1:6">
      <c r="A469" s="21"/>
      <c r="D469" s="4"/>
      <c r="E469" s="5"/>
      <c r="F469" s="5"/>
    </row>
    <row r="470" ht="13.5" customHeight="1" spans="1:6">
      <c r="A470" s="21"/>
      <c r="D470" s="4"/>
      <c r="E470" s="5"/>
      <c r="F470" s="5"/>
    </row>
    <row r="471" ht="13.5" customHeight="1" spans="1:6">
      <c r="A471" s="21"/>
      <c r="D471" s="4"/>
      <c r="E471" s="5"/>
      <c r="F471" s="5"/>
    </row>
    <row r="472" ht="13.5" customHeight="1" spans="1:6">
      <c r="A472" s="21"/>
      <c r="D472" s="4"/>
      <c r="E472" s="5"/>
      <c r="F472" s="5"/>
    </row>
    <row r="473" ht="13.5" customHeight="1" spans="1:6">
      <c r="A473" s="21"/>
      <c r="D473" s="4"/>
      <c r="E473" s="5"/>
      <c r="F473" s="5"/>
    </row>
    <row r="474" ht="13.5" customHeight="1" spans="1:6">
      <c r="A474" s="21"/>
      <c r="D474" s="4"/>
      <c r="E474" s="5"/>
      <c r="F474" s="5"/>
    </row>
    <row r="475" ht="13.5" customHeight="1" spans="1:6">
      <c r="A475" s="21"/>
      <c r="D475" s="4"/>
      <c r="E475" s="5"/>
      <c r="F475" s="5"/>
    </row>
    <row r="476" ht="13.5" customHeight="1" spans="1:6">
      <c r="A476" s="21"/>
      <c r="D476" s="4"/>
      <c r="E476" s="5"/>
      <c r="F476" s="5"/>
    </row>
    <row r="477" ht="13.5" customHeight="1" spans="1:6">
      <c r="A477" s="21"/>
      <c r="D477" s="4"/>
      <c r="E477" s="5"/>
      <c r="F477" s="5"/>
    </row>
    <row r="478" ht="13.5" customHeight="1" spans="1:6">
      <c r="A478" s="21"/>
      <c r="D478" s="4"/>
      <c r="E478" s="5"/>
      <c r="F478" s="5"/>
    </row>
    <row r="479" ht="13.5" customHeight="1" spans="1:6">
      <c r="A479" s="21"/>
      <c r="D479" s="4"/>
      <c r="E479" s="5"/>
      <c r="F479" s="5"/>
    </row>
    <row r="480" ht="13.5" customHeight="1" spans="1:6">
      <c r="A480" s="21"/>
      <c r="D480" s="4"/>
      <c r="E480" s="5"/>
      <c r="F480" s="5"/>
    </row>
    <row r="481" ht="13.5" customHeight="1" spans="1:6">
      <c r="A481" s="21"/>
      <c r="D481" s="4"/>
      <c r="E481" s="5"/>
      <c r="F481" s="5"/>
    </row>
    <row r="482" ht="13.5" customHeight="1" spans="1:6">
      <c r="A482" s="21"/>
      <c r="D482" s="4"/>
      <c r="E482" s="5"/>
      <c r="F482" s="5"/>
    </row>
    <row r="483" ht="13.5" customHeight="1" spans="1:6">
      <c r="A483" s="21"/>
      <c r="D483" s="4"/>
      <c r="E483" s="5"/>
      <c r="F483" s="5"/>
    </row>
    <row r="484" ht="13.5" customHeight="1" spans="1:6">
      <c r="A484" s="21"/>
      <c r="D484" s="4"/>
      <c r="E484" s="5"/>
      <c r="F484" s="5"/>
    </row>
    <row r="485" ht="13.5" customHeight="1" spans="1:6">
      <c r="A485" s="21"/>
      <c r="D485" s="4"/>
      <c r="E485" s="5"/>
      <c r="F485" s="5"/>
    </row>
    <row r="486" ht="13.5" customHeight="1" spans="1:6">
      <c r="A486" s="21"/>
      <c r="D486" s="4"/>
      <c r="E486" s="5"/>
      <c r="F486" s="5"/>
    </row>
    <row r="487" ht="13.5" customHeight="1" spans="1:6">
      <c r="A487" s="21"/>
      <c r="D487" s="4"/>
      <c r="E487" s="5"/>
      <c r="F487" s="5"/>
    </row>
    <row r="488" ht="13.5" customHeight="1" spans="1:6">
      <c r="A488" s="21"/>
      <c r="D488" s="4"/>
      <c r="E488" s="5"/>
      <c r="F488" s="5"/>
    </row>
    <row r="489" ht="13.5" customHeight="1" spans="1:6">
      <c r="A489" s="21"/>
      <c r="D489" s="4"/>
      <c r="E489" s="5"/>
      <c r="F489" s="5"/>
    </row>
    <row r="490" ht="13.5" customHeight="1" spans="1:6">
      <c r="A490" s="21"/>
      <c r="D490" s="4"/>
      <c r="E490" s="5"/>
      <c r="F490" s="5"/>
    </row>
    <row r="491" ht="13.5" customHeight="1" spans="1:6">
      <c r="A491" s="21"/>
      <c r="D491" s="4"/>
      <c r="E491" s="5"/>
      <c r="F491" s="5"/>
    </row>
    <row r="492" ht="13.5" customHeight="1" spans="1:6">
      <c r="A492" s="21"/>
      <c r="D492" s="4"/>
      <c r="E492" s="5"/>
      <c r="F492" s="5"/>
    </row>
    <row r="493" ht="13.5" customHeight="1" spans="1:6">
      <c r="A493" s="21"/>
      <c r="D493" s="4"/>
      <c r="E493" s="5"/>
      <c r="F493" s="5"/>
    </row>
    <row r="494" ht="13.5" customHeight="1" spans="1:6">
      <c r="A494" s="21"/>
      <c r="D494" s="4"/>
      <c r="E494" s="5"/>
      <c r="F494" s="5"/>
    </row>
    <row r="495" ht="13.5" customHeight="1" spans="1:6">
      <c r="A495" s="21"/>
      <c r="D495" s="4"/>
      <c r="E495" s="5"/>
      <c r="F495" s="5"/>
    </row>
    <row r="496" ht="13.5" customHeight="1" spans="1:6">
      <c r="A496" s="21"/>
      <c r="D496" s="4"/>
      <c r="E496" s="5"/>
      <c r="F496" s="5"/>
    </row>
    <row r="497" ht="13.5" customHeight="1" spans="1:6">
      <c r="A497" s="21"/>
      <c r="D497" s="4"/>
      <c r="E497" s="5"/>
      <c r="F497" s="5"/>
    </row>
    <row r="498" ht="13.5" customHeight="1" spans="1:6">
      <c r="A498" s="21"/>
      <c r="D498" s="4"/>
      <c r="E498" s="5"/>
      <c r="F498" s="5"/>
    </row>
    <row r="499" ht="13.5" customHeight="1" spans="1:6">
      <c r="A499" s="21"/>
      <c r="D499" s="4"/>
      <c r="E499" s="5"/>
      <c r="F499" s="5"/>
    </row>
    <row r="500" ht="13.5" customHeight="1" spans="1:6">
      <c r="A500" s="21"/>
      <c r="D500" s="4"/>
      <c r="E500" s="5"/>
      <c r="F500" s="5"/>
    </row>
    <row r="501" ht="13.5" customHeight="1" spans="1:6">
      <c r="A501" s="21"/>
      <c r="D501" s="4"/>
      <c r="E501" s="5"/>
      <c r="F501" s="5"/>
    </row>
    <row r="502" ht="13.5" customHeight="1" spans="1:6">
      <c r="A502" s="21"/>
      <c r="D502" s="4"/>
      <c r="E502" s="5"/>
      <c r="F502" s="5"/>
    </row>
    <row r="503" ht="13.5" customHeight="1" spans="1:6">
      <c r="A503" s="21"/>
      <c r="D503" s="4"/>
      <c r="E503" s="5"/>
      <c r="F503" s="5"/>
    </row>
    <row r="504" ht="13.5" customHeight="1" spans="1:6">
      <c r="A504" s="21"/>
      <c r="D504" s="4"/>
      <c r="E504" s="5"/>
      <c r="F504" s="5"/>
    </row>
    <row r="505" ht="13.5" customHeight="1" spans="1:6">
      <c r="A505" s="21"/>
      <c r="D505" s="4"/>
      <c r="E505" s="5"/>
      <c r="F505" s="5"/>
    </row>
    <row r="506" ht="13.5" customHeight="1" spans="1:6">
      <c r="A506" s="21"/>
      <c r="D506" s="4"/>
      <c r="E506" s="5"/>
      <c r="F506" s="5"/>
    </row>
    <row r="507" ht="13.5" customHeight="1" spans="1:6">
      <c r="A507" s="21"/>
      <c r="D507" s="4"/>
      <c r="E507" s="5"/>
      <c r="F507" s="5"/>
    </row>
    <row r="508" ht="13.5" customHeight="1" spans="1:6">
      <c r="A508" s="21"/>
      <c r="D508" s="4"/>
      <c r="E508" s="5"/>
      <c r="F508" s="5"/>
    </row>
    <row r="509" ht="13.5" customHeight="1" spans="1:6">
      <c r="A509" s="21"/>
      <c r="D509" s="4"/>
      <c r="E509" s="5"/>
      <c r="F509" s="5"/>
    </row>
    <row r="510" ht="13.5" customHeight="1" spans="1:6">
      <c r="A510" s="21"/>
      <c r="D510" s="4"/>
      <c r="E510" s="5"/>
      <c r="F510" s="5"/>
    </row>
    <row r="511" ht="13.5" customHeight="1" spans="1:6">
      <c r="A511" s="21"/>
      <c r="D511" s="4"/>
      <c r="E511" s="5"/>
      <c r="F511" s="5"/>
    </row>
    <row r="512" ht="13.5" customHeight="1" spans="1:6">
      <c r="A512" s="21"/>
      <c r="D512" s="4"/>
      <c r="E512" s="5"/>
      <c r="F512" s="5"/>
    </row>
    <row r="513" ht="13.5" customHeight="1" spans="1:6">
      <c r="A513" s="21"/>
      <c r="D513" s="4"/>
      <c r="E513" s="5"/>
      <c r="F513" s="5"/>
    </row>
    <row r="514" ht="13.5" customHeight="1" spans="1:6">
      <c r="A514" s="21"/>
      <c r="D514" s="4"/>
      <c r="E514" s="5"/>
      <c r="F514" s="5"/>
    </row>
    <row r="515" ht="13.5" customHeight="1" spans="1:6">
      <c r="A515" s="21"/>
      <c r="D515" s="4"/>
      <c r="E515" s="5"/>
      <c r="F515" s="5"/>
    </row>
    <row r="516" ht="13.5" customHeight="1" spans="1:6">
      <c r="A516" s="21"/>
      <c r="D516" s="4"/>
      <c r="E516" s="5"/>
      <c r="F516" s="5"/>
    </row>
    <row r="517" ht="13.5" customHeight="1" spans="1:6">
      <c r="A517" s="21"/>
      <c r="D517" s="4"/>
      <c r="E517" s="5"/>
      <c r="F517" s="5"/>
    </row>
    <row r="518" ht="13.5" customHeight="1" spans="1:6">
      <c r="A518" s="21"/>
      <c r="D518" s="4"/>
      <c r="E518" s="5"/>
      <c r="F518" s="5"/>
    </row>
    <row r="519" ht="13.5" customHeight="1" spans="1:6">
      <c r="A519" s="21"/>
      <c r="D519" s="4"/>
      <c r="E519" s="5"/>
      <c r="F519" s="5"/>
    </row>
    <row r="520" ht="13.5" customHeight="1" spans="1:6">
      <c r="A520" s="21"/>
      <c r="D520" s="4"/>
      <c r="E520" s="5"/>
      <c r="F520" s="5"/>
    </row>
    <row r="521" ht="13.5" customHeight="1" spans="1:6">
      <c r="A521" s="21"/>
      <c r="D521" s="4"/>
      <c r="E521" s="5"/>
      <c r="F521" s="5"/>
    </row>
    <row r="522" ht="13.5" customHeight="1" spans="1:6">
      <c r="A522" s="21"/>
      <c r="D522" s="4"/>
      <c r="E522" s="5"/>
      <c r="F522" s="5"/>
    </row>
    <row r="523" ht="13.5" customHeight="1" spans="1:6">
      <c r="A523" s="21"/>
      <c r="D523" s="4"/>
      <c r="E523" s="5"/>
      <c r="F523" s="5"/>
    </row>
    <row r="524" ht="13.5" customHeight="1" spans="1:6">
      <c r="A524" s="21"/>
      <c r="D524" s="4"/>
      <c r="E524" s="5"/>
      <c r="F524" s="5"/>
    </row>
    <row r="525" ht="13.5" customHeight="1" spans="1:6">
      <c r="A525" s="21"/>
      <c r="D525" s="4"/>
      <c r="E525" s="5"/>
      <c r="F525" s="5"/>
    </row>
    <row r="526" ht="13.5" customHeight="1" spans="1:6">
      <c r="A526" s="21"/>
      <c r="D526" s="4"/>
      <c r="E526" s="5"/>
      <c r="F526" s="5"/>
    </row>
    <row r="527" ht="13.5" customHeight="1" spans="1:6">
      <c r="A527" s="21"/>
      <c r="D527" s="4"/>
      <c r="E527" s="5"/>
      <c r="F527" s="5"/>
    </row>
    <row r="528" ht="13.5" customHeight="1" spans="1:6">
      <c r="A528" s="21"/>
      <c r="D528" s="4"/>
      <c r="E528" s="5"/>
      <c r="F528" s="5"/>
    </row>
    <row r="529" ht="13.5" customHeight="1" spans="1:6">
      <c r="A529" s="21"/>
      <c r="D529" s="4"/>
      <c r="E529" s="5"/>
      <c r="F529" s="5"/>
    </row>
    <row r="530" ht="13.5" customHeight="1" spans="1:6">
      <c r="A530" s="21"/>
      <c r="D530" s="4"/>
      <c r="E530" s="5"/>
      <c r="F530" s="5"/>
    </row>
    <row r="531" ht="13.5" customHeight="1" spans="1:6">
      <c r="A531" s="21"/>
      <c r="D531" s="4"/>
      <c r="E531" s="5"/>
      <c r="F531" s="5"/>
    </row>
    <row r="532" ht="13.5" customHeight="1" spans="1:6">
      <c r="A532" s="21"/>
      <c r="D532" s="4"/>
      <c r="E532" s="5"/>
      <c r="F532" s="5"/>
    </row>
    <row r="533" ht="13.5" customHeight="1" spans="1:6">
      <c r="A533" s="21"/>
      <c r="D533" s="4"/>
      <c r="E533" s="5"/>
      <c r="F533" s="5"/>
    </row>
    <row r="534" ht="13.5" customHeight="1" spans="1:6">
      <c r="A534" s="21"/>
      <c r="D534" s="4"/>
      <c r="E534" s="5"/>
      <c r="F534" s="5"/>
    </row>
    <row r="535" ht="13.5" customHeight="1" spans="1:6">
      <c r="A535" s="21"/>
      <c r="D535" s="4"/>
      <c r="E535" s="5"/>
      <c r="F535" s="5"/>
    </row>
    <row r="536" ht="13.5" customHeight="1" spans="1:6">
      <c r="A536" s="21"/>
      <c r="D536" s="4"/>
      <c r="E536" s="5"/>
      <c r="F536" s="5"/>
    </row>
    <row r="537" ht="13.5" customHeight="1" spans="1:6">
      <c r="A537" s="21"/>
      <c r="D537" s="4"/>
      <c r="E537" s="5"/>
      <c r="F537" s="5"/>
    </row>
    <row r="538" ht="13.5" customHeight="1" spans="1:6">
      <c r="A538" s="21"/>
      <c r="D538" s="4"/>
      <c r="E538" s="5"/>
      <c r="F538" s="5"/>
    </row>
    <row r="539" ht="13.5" customHeight="1" spans="1:6">
      <c r="A539" s="21"/>
      <c r="D539" s="4"/>
      <c r="E539" s="5"/>
      <c r="F539" s="5"/>
    </row>
    <row r="540" ht="13.5" customHeight="1" spans="1:6">
      <c r="A540" s="21"/>
      <c r="D540" s="4"/>
      <c r="E540" s="5"/>
      <c r="F540" s="5"/>
    </row>
    <row r="541" ht="13.5" customHeight="1" spans="1:6">
      <c r="A541" s="21"/>
      <c r="D541" s="4"/>
      <c r="E541" s="5"/>
      <c r="F541" s="5"/>
    </row>
    <row r="542" ht="13.5" customHeight="1" spans="1:6">
      <c r="A542" s="21"/>
      <c r="D542" s="4"/>
      <c r="E542" s="5"/>
      <c r="F542" s="5"/>
    </row>
    <row r="543" ht="13.5" customHeight="1" spans="1:6">
      <c r="A543" s="21"/>
      <c r="D543" s="4"/>
      <c r="E543" s="5"/>
      <c r="F543" s="5"/>
    </row>
    <row r="544" ht="13.5" customHeight="1" spans="1:6">
      <c r="A544" s="21"/>
      <c r="D544" s="4"/>
      <c r="E544" s="5"/>
      <c r="F544" s="5"/>
    </row>
    <row r="545" ht="13.5" customHeight="1" spans="1:6">
      <c r="A545" s="21"/>
      <c r="D545" s="4"/>
      <c r="E545" s="5"/>
      <c r="F545" s="5"/>
    </row>
    <row r="546" ht="13.5" customHeight="1" spans="1:6">
      <c r="A546" s="21"/>
      <c r="D546" s="4"/>
      <c r="E546" s="5"/>
      <c r="F546" s="5"/>
    </row>
    <row r="547" ht="13.5" customHeight="1" spans="1:6">
      <c r="A547" s="21"/>
      <c r="D547" s="4"/>
      <c r="E547" s="5"/>
      <c r="F547" s="5"/>
    </row>
    <row r="548" ht="13.5" customHeight="1" spans="1:6">
      <c r="A548" s="21"/>
      <c r="D548" s="4"/>
      <c r="E548" s="5"/>
      <c r="F548" s="5"/>
    </row>
    <row r="549" ht="13.5" customHeight="1" spans="1:6">
      <c r="A549" s="21"/>
      <c r="D549" s="4"/>
      <c r="E549" s="5"/>
      <c r="F549" s="5"/>
    </row>
    <row r="550" ht="13.5" customHeight="1" spans="1:6">
      <c r="A550" s="21"/>
      <c r="D550" s="4"/>
      <c r="E550" s="5"/>
      <c r="F550" s="5"/>
    </row>
    <row r="551" ht="13.5" customHeight="1" spans="1:6">
      <c r="A551" s="21"/>
      <c r="D551" s="4"/>
      <c r="E551" s="5"/>
      <c r="F551" s="5"/>
    </row>
    <row r="552" ht="13.5" customHeight="1" spans="1:6">
      <c r="A552" s="21"/>
      <c r="D552" s="4"/>
      <c r="E552" s="5"/>
      <c r="F552" s="5"/>
    </row>
    <row r="553" ht="13.5" customHeight="1" spans="1:6">
      <c r="A553" s="21"/>
      <c r="D553" s="4"/>
      <c r="E553" s="5"/>
      <c r="F553" s="5"/>
    </row>
    <row r="554" ht="13.5" customHeight="1" spans="1:6">
      <c r="A554" s="21"/>
      <c r="D554" s="4"/>
      <c r="E554" s="5"/>
      <c r="F554" s="5"/>
    </row>
    <row r="555" ht="13.5" customHeight="1" spans="1:6">
      <c r="A555" s="21"/>
      <c r="D555" s="4"/>
      <c r="E555" s="5"/>
      <c r="F555" s="5"/>
    </row>
    <row r="556" ht="13.5" customHeight="1" spans="1:6">
      <c r="A556" s="21"/>
      <c r="D556" s="4"/>
      <c r="E556" s="5"/>
      <c r="F556" s="5"/>
    </row>
    <row r="557" ht="13.5" customHeight="1" spans="1:6">
      <c r="A557" s="21"/>
      <c r="D557" s="4"/>
      <c r="E557" s="5"/>
      <c r="F557" s="5"/>
    </row>
    <row r="558" ht="13.5" customHeight="1" spans="1:6">
      <c r="A558" s="21"/>
      <c r="D558" s="4"/>
      <c r="E558" s="5"/>
      <c r="F558" s="5"/>
    </row>
    <row r="559" ht="13.5" customHeight="1" spans="1:6">
      <c r="A559" s="21"/>
      <c r="D559" s="4"/>
      <c r="E559" s="5"/>
      <c r="F559" s="5"/>
    </row>
    <row r="560" ht="13.5" customHeight="1" spans="1:6">
      <c r="A560" s="21"/>
      <c r="D560" s="4"/>
      <c r="E560" s="5"/>
      <c r="F560" s="5"/>
    </row>
    <row r="561" ht="13.5" customHeight="1" spans="1:6">
      <c r="A561" s="21"/>
      <c r="D561" s="4"/>
      <c r="E561" s="5"/>
      <c r="F561" s="5"/>
    </row>
    <row r="562" ht="13.5" customHeight="1" spans="1:6">
      <c r="A562" s="21"/>
      <c r="D562" s="4"/>
      <c r="E562" s="5"/>
      <c r="F562" s="5"/>
    </row>
    <row r="563" ht="13.5" customHeight="1" spans="1:6">
      <c r="A563" s="21"/>
      <c r="D563" s="4"/>
      <c r="E563" s="5"/>
      <c r="F563" s="5"/>
    </row>
    <row r="564" ht="13.5" customHeight="1" spans="1:6">
      <c r="A564" s="21"/>
      <c r="D564" s="4"/>
      <c r="E564" s="5"/>
      <c r="F564" s="5"/>
    </row>
    <row r="565" ht="13.5" customHeight="1" spans="1:6">
      <c r="A565" s="21"/>
      <c r="D565" s="4"/>
      <c r="E565" s="5"/>
      <c r="F565" s="5"/>
    </row>
    <row r="566" ht="13.5" customHeight="1" spans="1:6">
      <c r="A566" s="21"/>
      <c r="D566" s="4"/>
      <c r="E566" s="5"/>
      <c r="F566" s="5"/>
    </row>
    <row r="567" ht="13.5" customHeight="1" spans="1:6">
      <c r="A567" s="21"/>
      <c r="D567" s="4"/>
      <c r="E567" s="5"/>
      <c r="F567" s="5"/>
    </row>
    <row r="568" ht="13.5" customHeight="1" spans="1:6">
      <c r="A568" s="21"/>
      <c r="D568" s="4"/>
      <c r="E568" s="5"/>
      <c r="F568" s="5"/>
    </row>
    <row r="569" ht="13.5" customHeight="1" spans="1:6">
      <c r="A569" s="21"/>
      <c r="D569" s="4"/>
      <c r="E569" s="5"/>
      <c r="F569" s="5"/>
    </row>
    <row r="570" ht="13.5" customHeight="1" spans="1:6">
      <c r="A570" s="21"/>
      <c r="D570" s="4"/>
      <c r="E570" s="5"/>
      <c r="F570" s="5"/>
    </row>
    <row r="571" ht="13.5" customHeight="1" spans="1:6">
      <c r="A571" s="21"/>
      <c r="D571" s="4"/>
      <c r="E571" s="5"/>
      <c r="F571" s="5"/>
    </row>
    <row r="572" ht="13.5" customHeight="1" spans="1:6">
      <c r="A572" s="21"/>
      <c r="D572" s="4"/>
      <c r="E572" s="5"/>
      <c r="F572" s="5"/>
    </row>
    <row r="573" ht="13.5" customHeight="1" spans="1:6">
      <c r="A573" s="21"/>
      <c r="D573" s="4"/>
      <c r="E573" s="5"/>
      <c r="F573" s="5"/>
    </row>
    <row r="574" ht="13.5" customHeight="1" spans="1:6">
      <c r="A574" s="21"/>
      <c r="D574" s="4"/>
      <c r="E574" s="5"/>
      <c r="F574" s="5"/>
    </row>
    <row r="575" ht="13.5" customHeight="1" spans="1:6">
      <c r="A575" s="21"/>
      <c r="D575" s="4"/>
      <c r="E575" s="5"/>
      <c r="F575" s="5"/>
    </row>
    <row r="576" ht="13.5" customHeight="1" spans="1:6">
      <c r="A576" s="21"/>
      <c r="D576" s="4"/>
      <c r="E576" s="5"/>
      <c r="F576" s="5"/>
    </row>
    <row r="577" ht="13.5" customHeight="1" spans="1:6">
      <c r="A577" s="21"/>
      <c r="D577" s="4"/>
      <c r="E577" s="5"/>
      <c r="F577" s="5"/>
    </row>
    <row r="578" ht="13.5" customHeight="1" spans="1:6">
      <c r="A578" s="21"/>
      <c r="D578" s="4"/>
      <c r="E578" s="5"/>
      <c r="F578" s="5"/>
    </row>
    <row r="579" ht="13.5" customHeight="1" spans="1:6">
      <c r="A579" s="21"/>
      <c r="D579" s="4"/>
      <c r="E579" s="5"/>
      <c r="F579" s="5"/>
    </row>
    <row r="580" ht="13.5" customHeight="1" spans="1:6">
      <c r="A580" s="21"/>
      <c r="D580" s="4"/>
      <c r="E580" s="5"/>
      <c r="F580" s="5"/>
    </row>
    <row r="581" ht="13.5" customHeight="1" spans="1:6">
      <c r="A581" s="21"/>
      <c r="D581" s="4"/>
      <c r="E581" s="5"/>
      <c r="F581" s="5"/>
    </row>
    <row r="582" ht="13.5" customHeight="1" spans="1:6">
      <c r="A582" s="21"/>
      <c r="D582" s="4"/>
      <c r="E582" s="5"/>
      <c r="F582" s="5"/>
    </row>
    <row r="583" ht="13.5" customHeight="1" spans="1:6">
      <c r="A583" s="21"/>
      <c r="D583" s="4"/>
      <c r="E583" s="5"/>
      <c r="F583" s="5"/>
    </row>
    <row r="584" ht="13.5" customHeight="1" spans="1:6">
      <c r="A584" s="21"/>
      <c r="D584" s="4"/>
      <c r="E584" s="5"/>
      <c r="F584" s="5"/>
    </row>
    <row r="585" ht="13.5" customHeight="1" spans="1:6">
      <c r="A585" s="21"/>
      <c r="D585" s="4"/>
      <c r="E585" s="5"/>
      <c r="F585" s="5"/>
    </row>
    <row r="586" ht="13.5" customHeight="1" spans="1:6">
      <c r="A586" s="21"/>
      <c r="D586" s="4"/>
      <c r="E586" s="5"/>
      <c r="F586" s="5"/>
    </row>
    <row r="587" ht="13.5" customHeight="1" spans="1:6">
      <c r="A587" s="21"/>
      <c r="D587" s="4"/>
      <c r="E587" s="5"/>
      <c r="F587" s="5"/>
    </row>
    <row r="588" ht="13.5" customHeight="1" spans="1:6">
      <c r="A588" s="21"/>
      <c r="D588" s="4"/>
      <c r="E588" s="5"/>
      <c r="F588" s="5"/>
    </row>
    <row r="589" ht="13.5" customHeight="1" spans="1:6">
      <c r="A589" s="21"/>
      <c r="D589" s="4"/>
      <c r="E589" s="5"/>
      <c r="F589" s="5"/>
    </row>
    <row r="590" ht="13.5" customHeight="1" spans="1:6">
      <c r="A590" s="21"/>
      <c r="D590" s="4"/>
      <c r="E590" s="5"/>
      <c r="F590" s="5"/>
    </row>
    <row r="591" ht="13.5" customHeight="1" spans="1:6">
      <c r="A591" s="21"/>
      <c r="D591" s="4"/>
      <c r="E591" s="5"/>
      <c r="F591" s="5"/>
    </row>
    <row r="592" ht="13.5" customHeight="1" spans="1:6">
      <c r="A592" s="21"/>
      <c r="D592" s="4"/>
      <c r="E592" s="5"/>
      <c r="F592" s="5"/>
    </row>
    <row r="593" ht="13.5" customHeight="1" spans="1:6">
      <c r="A593" s="21"/>
      <c r="D593" s="4"/>
      <c r="E593" s="5"/>
      <c r="F593" s="5"/>
    </row>
    <row r="594" ht="13.5" customHeight="1" spans="1:6">
      <c r="A594" s="21"/>
      <c r="D594" s="4"/>
      <c r="E594" s="5"/>
      <c r="F594" s="5"/>
    </row>
    <row r="595" ht="13.5" customHeight="1" spans="1:6">
      <c r="A595" s="21"/>
      <c r="D595" s="4"/>
      <c r="E595" s="5"/>
      <c r="F595" s="5"/>
    </row>
    <row r="596" ht="13.5" customHeight="1" spans="1:6">
      <c r="A596" s="21"/>
      <c r="D596" s="4"/>
      <c r="E596" s="5"/>
      <c r="F596" s="5"/>
    </row>
    <row r="597" ht="13.5" customHeight="1" spans="1:6">
      <c r="A597" s="21"/>
      <c r="D597" s="4"/>
      <c r="E597" s="5"/>
      <c r="F597" s="5"/>
    </row>
    <row r="598" ht="13.5" customHeight="1" spans="1:6">
      <c r="A598" s="21"/>
      <c r="D598" s="4"/>
      <c r="E598" s="5"/>
      <c r="F598" s="5"/>
    </row>
    <row r="599" ht="13.5" customHeight="1" spans="1:6">
      <c r="A599" s="21"/>
      <c r="D599" s="4"/>
      <c r="E599" s="5"/>
      <c r="F599" s="5"/>
    </row>
    <row r="600" ht="13.5" customHeight="1" spans="1:6">
      <c r="A600" s="21"/>
      <c r="D600" s="4"/>
      <c r="E600" s="5"/>
      <c r="F600" s="5"/>
    </row>
    <row r="601" ht="13.5" customHeight="1" spans="1:6">
      <c r="A601" s="21"/>
      <c r="D601" s="4"/>
      <c r="E601" s="5"/>
      <c r="F601" s="5"/>
    </row>
    <row r="602" ht="13.5" customHeight="1" spans="1:6">
      <c r="A602" s="21"/>
      <c r="D602" s="4"/>
      <c r="E602" s="5"/>
      <c r="F602" s="5"/>
    </row>
    <row r="603" ht="13.5" customHeight="1" spans="1:6">
      <c r="A603" s="21"/>
      <c r="D603" s="4"/>
      <c r="E603" s="5"/>
      <c r="F603" s="5"/>
    </row>
    <row r="604" ht="13.5" customHeight="1" spans="1:6">
      <c r="A604" s="21"/>
      <c r="D604" s="4"/>
      <c r="E604" s="5"/>
      <c r="F604" s="5"/>
    </row>
    <row r="605" ht="13.5" customHeight="1" spans="1:6">
      <c r="A605" s="21"/>
      <c r="D605" s="4"/>
      <c r="E605" s="5"/>
      <c r="F605" s="5"/>
    </row>
    <row r="606" ht="13.5" customHeight="1" spans="1:6">
      <c r="A606" s="21"/>
      <c r="D606" s="4"/>
      <c r="E606" s="5"/>
      <c r="F606" s="5"/>
    </row>
    <row r="607" ht="13.5" customHeight="1" spans="1:6">
      <c r="A607" s="21"/>
      <c r="D607" s="4"/>
      <c r="E607" s="5"/>
      <c r="F607" s="5"/>
    </row>
    <row r="608" ht="13.5" customHeight="1" spans="1:6">
      <c r="A608" s="21"/>
      <c r="D608" s="4"/>
      <c r="E608" s="5"/>
      <c r="F608" s="5"/>
    </row>
    <row r="609" ht="13.5" customHeight="1" spans="1:6">
      <c r="A609" s="21"/>
      <c r="D609" s="4"/>
      <c r="E609" s="5"/>
      <c r="F609" s="5"/>
    </row>
    <row r="610" ht="13.5" customHeight="1" spans="1:6">
      <c r="A610" s="21"/>
      <c r="D610" s="4"/>
      <c r="E610" s="5"/>
      <c r="F610" s="5"/>
    </row>
    <row r="611" ht="13.5" customHeight="1" spans="1:6">
      <c r="A611" s="21"/>
      <c r="D611" s="4"/>
      <c r="E611" s="5"/>
      <c r="F611" s="5"/>
    </row>
    <row r="612" ht="13.5" customHeight="1" spans="1:6">
      <c r="A612" s="21"/>
      <c r="D612" s="4"/>
      <c r="E612" s="5"/>
      <c r="F612" s="5"/>
    </row>
    <row r="613" ht="13.5" customHeight="1" spans="1:6">
      <c r="A613" s="21"/>
      <c r="D613" s="4"/>
      <c r="E613" s="5"/>
      <c r="F613" s="5"/>
    </row>
    <row r="614" ht="13.5" customHeight="1" spans="1:6">
      <c r="A614" s="21"/>
      <c r="D614" s="4"/>
      <c r="E614" s="5"/>
      <c r="F614" s="5"/>
    </row>
    <row r="615" ht="13.5" customHeight="1" spans="1:6">
      <c r="A615" s="21"/>
      <c r="D615" s="4"/>
      <c r="E615" s="5"/>
      <c r="F615" s="5"/>
    </row>
    <row r="616" ht="13.5" customHeight="1" spans="1:6">
      <c r="A616" s="21"/>
      <c r="D616" s="4"/>
      <c r="E616" s="5"/>
      <c r="F616" s="5"/>
    </row>
    <row r="617" ht="13.5" customHeight="1" spans="1:6">
      <c r="A617" s="21"/>
      <c r="D617" s="4"/>
      <c r="E617" s="5"/>
      <c r="F617" s="5"/>
    </row>
    <row r="618" ht="13.5" customHeight="1" spans="1:6">
      <c r="A618" s="21"/>
      <c r="D618" s="4"/>
      <c r="E618" s="5"/>
      <c r="F618" s="5"/>
    </row>
    <row r="619" ht="13.5" customHeight="1" spans="1:6">
      <c r="A619" s="21"/>
      <c r="D619" s="4"/>
      <c r="E619" s="5"/>
      <c r="F619" s="5"/>
    </row>
    <row r="620" ht="13.5" customHeight="1" spans="1:6">
      <c r="A620" s="21"/>
      <c r="D620" s="4"/>
      <c r="E620" s="5"/>
      <c r="F620" s="5"/>
    </row>
    <row r="621" ht="13.5" customHeight="1" spans="1:6">
      <c r="A621" s="21"/>
      <c r="D621" s="4"/>
      <c r="E621" s="5"/>
      <c r="F621" s="5"/>
    </row>
    <row r="622" ht="13.5" customHeight="1" spans="1:6">
      <c r="A622" s="21"/>
      <c r="D622" s="4"/>
      <c r="E622" s="5"/>
      <c r="F622" s="5"/>
    </row>
    <row r="623" ht="13.5" customHeight="1" spans="1:6">
      <c r="A623" s="21"/>
      <c r="D623" s="4"/>
      <c r="E623" s="5"/>
      <c r="F623" s="5"/>
    </row>
    <row r="624" ht="13.5" customHeight="1" spans="1:6">
      <c r="A624" s="21"/>
      <c r="D624" s="4"/>
      <c r="E624" s="5"/>
      <c r="F624" s="5"/>
    </row>
    <row r="625" ht="13.5" customHeight="1" spans="1:6">
      <c r="A625" s="21"/>
      <c r="D625" s="4"/>
      <c r="E625" s="5"/>
      <c r="F625" s="5"/>
    </row>
    <row r="626" ht="13.5" customHeight="1" spans="1:6">
      <c r="A626" s="21"/>
      <c r="D626" s="4"/>
      <c r="E626" s="5"/>
      <c r="F626" s="5"/>
    </row>
    <row r="627" ht="13.5" customHeight="1" spans="1:6">
      <c r="A627" s="21"/>
      <c r="D627" s="4"/>
      <c r="E627" s="5"/>
      <c r="F627" s="5"/>
    </row>
    <row r="628" ht="13.5" customHeight="1" spans="1:6">
      <c r="A628" s="21"/>
      <c r="D628" s="4"/>
      <c r="E628" s="5"/>
      <c r="F628" s="5"/>
    </row>
    <row r="629" ht="13.5" customHeight="1" spans="1:6">
      <c r="A629" s="21"/>
      <c r="D629" s="4"/>
      <c r="E629" s="5"/>
      <c r="F629" s="5"/>
    </row>
    <row r="630" ht="13.5" customHeight="1" spans="1:6">
      <c r="A630" s="21"/>
      <c r="D630" s="4"/>
      <c r="E630" s="5"/>
      <c r="F630" s="5"/>
    </row>
    <row r="631" ht="13.5" customHeight="1" spans="1:6">
      <c r="A631" s="21"/>
      <c r="D631" s="4"/>
      <c r="E631" s="5"/>
      <c r="F631" s="5"/>
    </row>
    <row r="632" ht="13.5" customHeight="1" spans="1:6">
      <c r="A632" s="21"/>
      <c r="D632" s="4"/>
      <c r="E632" s="5"/>
      <c r="F632" s="5"/>
    </row>
    <row r="633" ht="13.5" customHeight="1" spans="1:6">
      <c r="A633" s="21"/>
      <c r="D633" s="4"/>
      <c r="E633" s="5"/>
      <c r="F633" s="5"/>
    </row>
    <row r="634" ht="13.5" customHeight="1" spans="1:6">
      <c r="A634" s="21"/>
      <c r="D634" s="4"/>
      <c r="E634" s="5"/>
      <c r="F634" s="5"/>
    </row>
    <row r="635" ht="13.5" customHeight="1" spans="1:6">
      <c r="A635" s="21"/>
      <c r="D635" s="4"/>
      <c r="E635" s="5"/>
      <c r="F635" s="5"/>
    </row>
    <row r="636" ht="13.5" customHeight="1" spans="1:6">
      <c r="A636" s="21"/>
      <c r="D636" s="4"/>
      <c r="E636" s="5"/>
      <c r="F636" s="5"/>
    </row>
    <row r="637" ht="13.5" customHeight="1" spans="1:6">
      <c r="A637" s="21"/>
      <c r="D637" s="4"/>
      <c r="E637" s="5"/>
      <c r="F637" s="5"/>
    </row>
    <row r="638" ht="13.5" customHeight="1" spans="1:6">
      <c r="A638" s="21"/>
      <c r="D638" s="4"/>
      <c r="E638" s="5"/>
      <c r="F638" s="5"/>
    </row>
    <row r="639" ht="13.5" customHeight="1" spans="1:6">
      <c r="A639" s="21"/>
      <c r="D639" s="4"/>
      <c r="E639" s="5"/>
      <c r="F639" s="5"/>
    </row>
    <row r="640" ht="13.5" customHeight="1" spans="1:6">
      <c r="A640" s="21"/>
      <c r="D640" s="4"/>
      <c r="E640" s="5"/>
      <c r="F640" s="5"/>
    </row>
    <row r="641" ht="13.5" customHeight="1" spans="1:6">
      <c r="A641" s="21"/>
      <c r="D641" s="4"/>
      <c r="E641" s="5"/>
      <c r="F641" s="5"/>
    </row>
    <row r="642" ht="13.5" customHeight="1" spans="1:6">
      <c r="A642" s="21"/>
      <c r="D642" s="4"/>
      <c r="E642" s="5"/>
      <c r="F642" s="5"/>
    </row>
    <row r="643" ht="13.5" customHeight="1" spans="1:6">
      <c r="A643" s="21"/>
      <c r="D643" s="4"/>
      <c r="E643" s="5"/>
      <c r="F643" s="5"/>
    </row>
    <row r="644" ht="13.5" customHeight="1" spans="1:6">
      <c r="A644" s="21"/>
      <c r="D644" s="4"/>
      <c r="E644" s="5"/>
      <c r="F644" s="5"/>
    </row>
    <row r="645" ht="13.5" customHeight="1" spans="1:6">
      <c r="A645" s="21"/>
      <c r="D645" s="4"/>
      <c r="E645" s="5"/>
      <c r="F645" s="5"/>
    </row>
    <row r="646" ht="13.5" customHeight="1" spans="1:6">
      <c r="A646" s="21"/>
      <c r="D646" s="4"/>
      <c r="E646" s="5"/>
      <c r="F646" s="5"/>
    </row>
    <row r="647" ht="13.5" customHeight="1" spans="1:6">
      <c r="A647" s="21"/>
      <c r="D647" s="4"/>
      <c r="E647" s="5"/>
      <c r="F647" s="5"/>
    </row>
    <row r="648" ht="13.5" customHeight="1" spans="1:6">
      <c r="A648" s="21"/>
      <c r="D648" s="4"/>
      <c r="E648" s="5"/>
      <c r="F648" s="5"/>
    </row>
    <row r="649" ht="13.5" customHeight="1" spans="1:6">
      <c r="A649" s="21"/>
      <c r="D649" s="4"/>
      <c r="E649" s="5"/>
      <c r="F649" s="5"/>
    </row>
    <row r="650" ht="13.5" customHeight="1" spans="1:6">
      <c r="A650" s="21"/>
      <c r="D650" s="4"/>
      <c r="E650" s="5"/>
      <c r="F650" s="5"/>
    </row>
    <row r="651" ht="13.5" customHeight="1" spans="1:6">
      <c r="A651" s="21"/>
      <c r="D651" s="4"/>
      <c r="E651" s="5"/>
      <c r="F651" s="5"/>
    </row>
    <row r="652" ht="13.5" customHeight="1" spans="1:6">
      <c r="A652" s="21"/>
      <c r="D652" s="4"/>
      <c r="E652" s="5"/>
      <c r="F652" s="5"/>
    </row>
    <row r="653" ht="13.5" customHeight="1" spans="1:6">
      <c r="A653" s="21"/>
      <c r="D653" s="4"/>
      <c r="E653" s="5"/>
      <c r="F653" s="5"/>
    </row>
    <row r="654" ht="13.5" customHeight="1" spans="1:6">
      <c r="A654" s="21"/>
      <c r="D654" s="4"/>
      <c r="E654" s="5"/>
      <c r="F654" s="5"/>
    </row>
    <row r="655" ht="13.5" customHeight="1" spans="1:6">
      <c r="A655" s="21"/>
      <c r="D655" s="4"/>
      <c r="E655" s="5"/>
      <c r="F655" s="5"/>
    </row>
    <row r="656" ht="13.5" customHeight="1" spans="1:6">
      <c r="A656" s="21"/>
      <c r="D656" s="4"/>
      <c r="E656" s="5"/>
      <c r="F656" s="5"/>
    </row>
    <row r="657" ht="13.5" customHeight="1" spans="1:6">
      <c r="A657" s="21"/>
      <c r="D657" s="4"/>
      <c r="E657" s="5"/>
      <c r="F657" s="5"/>
    </row>
    <row r="658" ht="13.5" customHeight="1" spans="1:6">
      <c r="A658" s="21"/>
      <c r="D658" s="4"/>
      <c r="E658" s="5"/>
      <c r="F658" s="5"/>
    </row>
    <row r="659" ht="13.5" customHeight="1" spans="1:6">
      <c r="A659" s="21"/>
      <c r="D659" s="4"/>
      <c r="E659" s="5"/>
      <c r="F659" s="5"/>
    </row>
    <row r="660" ht="13.5" customHeight="1" spans="1:6">
      <c r="A660" s="21"/>
      <c r="D660" s="4"/>
      <c r="E660" s="5"/>
      <c r="F660" s="5"/>
    </row>
    <row r="661" ht="13.5" customHeight="1" spans="1:6">
      <c r="A661" s="21"/>
      <c r="D661" s="4"/>
      <c r="E661" s="5"/>
      <c r="F661" s="5"/>
    </row>
    <row r="662" ht="13.5" customHeight="1" spans="1:6">
      <c r="A662" s="21"/>
      <c r="D662" s="4"/>
      <c r="E662" s="5"/>
      <c r="F662" s="5"/>
    </row>
    <row r="663" ht="13.5" customHeight="1" spans="1:6">
      <c r="A663" s="21"/>
      <c r="D663" s="4"/>
      <c r="E663" s="5"/>
      <c r="F663" s="5"/>
    </row>
    <row r="664" ht="13.5" customHeight="1" spans="1:6">
      <c r="A664" s="21"/>
      <c r="D664" s="4"/>
      <c r="E664" s="5"/>
      <c r="F664" s="5"/>
    </row>
    <row r="665" ht="13.5" customHeight="1" spans="1:6">
      <c r="A665" s="21"/>
      <c r="D665" s="4"/>
      <c r="E665" s="5"/>
      <c r="F665" s="5"/>
    </row>
    <row r="666" ht="13.5" customHeight="1" spans="1:6">
      <c r="A666" s="21"/>
      <c r="D666" s="4"/>
      <c r="E666" s="5"/>
      <c r="F666" s="5"/>
    </row>
    <row r="667" ht="13.5" customHeight="1" spans="1:6">
      <c r="A667" s="21"/>
      <c r="D667" s="4"/>
      <c r="E667" s="5"/>
      <c r="F667" s="5"/>
    </row>
    <row r="668" ht="13.5" customHeight="1" spans="1:6">
      <c r="A668" s="21"/>
      <c r="D668" s="4"/>
      <c r="E668" s="5"/>
      <c r="F668" s="5"/>
    </row>
    <row r="669" ht="13.5" customHeight="1" spans="1:6">
      <c r="A669" s="21"/>
      <c r="D669" s="4"/>
      <c r="E669" s="5"/>
      <c r="F669" s="5"/>
    </row>
    <row r="670" ht="13.5" customHeight="1" spans="1:6">
      <c r="A670" s="21"/>
      <c r="D670" s="4"/>
      <c r="E670" s="5"/>
      <c r="F670" s="5"/>
    </row>
    <row r="671" ht="13.5" customHeight="1" spans="1:6">
      <c r="A671" s="21"/>
      <c r="D671" s="4"/>
      <c r="E671" s="5"/>
      <c r="F671" s="5"/>
    </row>
    <row r="672" ht="13.5" customHeight="1" spans="1:6">
      <c r="A672" s="21"/>
      <c r="D672" s="4"/>
      <c r="E672" s="5"/>
      <c r="F672" s="5"/>
    </row>
    <row r="673" ht="13.5" customHeight="1" spans="1:6">
      <c r="A673" s="21"/>
      <c r="D673" s="4"/>
      <c r="E673" s="5"/>
      <c r="F673" s="5"/>
    </row>
    <row r="674" ht="13.5" customHeight="1" spans="1:6">
      <c r="A674" s="21"/>
      <c r="D674" s="4"/>
      <c r="E674" s="5"/>
      <c r="F674" s="5"/>
    </row>
    <row r="675" ht="13.5" customHeight="1" spans="1:6">
      <c r="A675" s="21"/>
      <c r="D675" s="4"/>
      <c r="E675" s="5"/>
      <c r="F675" s="5"/>
    </row>
    <row r="676" ht="13.5" customHeight="1" spans="1:6">
      <c r="A676" s="21"/>
      <c r="D676" s="4"/>
      <c r="E676" s="5"/>
      <c r="F676" s="5"/>
    </row>
    <row r="677" ht="13.5" customHeight="1" spans="1:6">
      <c r="A677" s="21"/>
      <c r="D677" s="4"/>
      <c r="E677" s="5"/>
      <c r="F677" s="5"/>
    </row>
    <row r="678" ht="13.5" customHeight="1" spans="1:6">
      <c r="A678" s="21"/>
      <c r="D678" s="4"/>
      <c r="E678" s="5"/>
      <c r="F678" s="5"/>
    </row>
    <row r="679" ht="13.5" customHeight="1" spans="1:6">
      <c r="A679" s="21"/>
      <c r="D679" s="4"/>
      <c r="E679" s="5"/>
      <c r="F679" s="5"/>
    </row>
    <row r="680" ht="13.5" customHeight="1" spans="1:6">
      <c r="A680" s="21"/>
      <c r="D680" s="4"/>
      <c r="E680" s="5"/>
      <c r="F680" s="5"/>
    </row>
    <row r="681" ht="13.5" customHeight="1" spans="1:6">
      <c r="A681" s="21"/>
      <c r="D681" s="4"/>
      <c r="E681" s="5"/>
      <c r="F681" s="5"/>
    </row>
    <row r="682" ht="13.5" customHeight="1" spans="1:6">
      <c r="A682" s="21"/>
      <c r="D682" s="4"/>
      <c r="E682" s="5"/>
      <c r="F682" s="5"/>
    </row>
    <row r="683" ht="13.5" customHeight="1" spans="1:6">
      <c r="A683" s="21"/>
      <c r="D683" s="4"/>
      <c r="E683" s="5"/>
      <c r="F683" s="5"/>
    </row>
    <row r="684" ht="13.5" customHeight="1" spans="1:6">
      <c r="A684" s="21"/>
      <c r="D684" s="4"/>
      <c r="E684" s="5"/>
      <c r="F684" s="5"/>
    </row>
    <row r="685" ht="13.5" customHeight="1" spans="1:6">
      <c r="A685" s="21"/>
      <c r="D685" s="4"/>
      <c r="E685" s="5"/>
      <c r="F685" s="5"/>
    </row>
    <row r="686" ht="13.5" customHeight="1" spans="1:6">
      <c r="A686" s="21"/>
      <c r="D686" s="4"/>
      <c r="E686" s="5"/>
      <c r="F686" s="5"/>
    </row>
    <row r="687" ht="13.5" customHeight="1" spans="1:6">
      <c r="A687" s="21"/>
      <c r="D687" s="4"/>
      <c r="E687" s="5"/>
      <c r="F687" s="5"/>
    </row>
    <row r="688" ht="13.5" customHeight="1" spans="1:6">
      <c r="A688" s="21"/>
      <c r="D688" s="4"/>
      <c r="E688" s="5"/>
      <c r="F688" s="5"/>
    </row>
    <row r="689" ht="13.5" customHeight="1" spans="1:6">
      <c r="A689" s="21"/>
      <c r="D689" s="4"/>
      <c r="E689" s="5"/>
      <c r="F689" s="5"/>
    </row>
    <row r="690" ht="13.5" customHeight="1" spans="1:6">
      <c r="A690" s="21"/>
      <c r="D690" s="4"/>
      <c r="E690" s="5"/>
      <c r="F690" s="5"/>
    </row>
    <row r="691" ht="13.5" customHeight="1" spans="1:6">
      <c r="A691" s="21"/>
      <c r="D691" s="4"/>
      <c r="E691" s="5"/>
      <c r="F691" s="5"/>
    </row>
    <row r="692" ht="13.5" customHeight="1" spans="1:6">
      <c r="A692" s="21"/>
      <c r="D692" s="4"/>
      <c r="E692" s="5"/>
      <c r="F692" s="5"/>
    </row>
    <row r="693" ht="13.5" customHeight="1" spans="1:6">
      <c r="A693" s="21"/>
      <c r="D693" s="4"/>
      <c r="E693" s="5"/>
      <c r="F693" s="5"/>
    </row>
    <row r="694" ht="13.5" customHeight="1" spans="1:6">
      <c r="A694" s="21"/>
      <c r="D694" s="4"/>
      <c r="E694" s="5"/>
      <c r="F694" s="5"/>
    </row>
    <row r="695" ht="13.5" customHeight="1" spans="1:6">
      <c r="A695" s="21"/>
      <c r="D695" s="4"/>
      <c r="E695" s="5"/>
      <c r="F695" s="5"/>
    </row>
    <row r="696" ht="13.5" customHeight="1" spans="1:6">
      <c r="A696" s="21"/>
      <c r="D696" s="4"/>
      <c r="E696" s="5"/>
      <c r="F696" s="5"/>
    </row>
    <row r="697" ht="13.5" customHeight="1" spans="1:6">
      <c r="A697" s="21"/>
      <c r="D697" s="4"/>
      <c r="E697" s="5"/>
      <c r="F697" s="5"/>
    </row>
    <row r="698" ht="13.5" customHeight="1" spans="1:6">
      <c r="A698" s="21"/>
      <c r="D698" s="4"/>
      <c r="E698" s="5"/>
      <c r="F698" s="5"/>
    </row>
    <row r="699" ht="13.5" customHeight="1" spans="1:6">
      <c r="A699" s="21"/>
      <c r="D699" s="4"/>
      <c r="E699" s="5"/>
      <c r="F699" s="5"/>
    </row>
    <row r="700" ht="13.5" customHeight="1" spans="1:6">
      <c r="A700" s="21"/>
      <c r="D700" s="4"/>
      <c r="E700" s="5"/>
      <c r="F700" s="5"/>
    </row>
    <row r="701" ht="13.5" customHeight="1" spans="1:6">
      <c r="A701" s="21"/>
      <c r="D701" s="4"/>
      <c r="E701" s="5"/>
      <c r="F701" s="5"/>
    </row>
    <row r="702" ht="13.5" customHeight="1" spans="1:6">
      <c r="A702" s="21"/>
      <c r="D702" s="4"/>
      <c r="E702" s="5"/>
      <c r="F702" s="5"/>
    </row>
    <row r="703" ht="13.5" customHeight="1" spans="1:6">
      <c r="A703" s="21"/>
      <c r="D703" s="4"/>
      <c r="E703" s="5"/>
      <c r="F703" s="5"/>
    </row>
    <row r="704" ht="13.5" customHeight="1" spans="1:6">
      <c r="A704" s="21"/>
      <c r="D704" s="4"/>
      <c r="E704" s="5"/>
      <c r="F704" s="5"/>
    </row>
    <row r="705" ht="13.5" customHeight="1" spans="1:6">
      <c r="A705" s="21"/>
      <c r="D705" s="4"/>
      <c r="E705" s="5"/>
      <c r="F705" s="5"/>
    </row>
    <row r="706" ht="13.5" customHeight="1" spans="1:6">
      <c r="A706" s="21"/>
      <c r="D706" s="4"/>
      <c r="E706" s="5"/>
      <c r="F706" s="5"/>
    </row>
    <row r="707" ht="13.5" customHeight="1" spans="1:6">
      <c r="A707" s="21"/>
      <c r="D707" s="4"/>
      <c r="E707" s="5"/>
      <c r="F707" s="5"/>
    </row>
    <row r="708" ht="13.5" customHeight="1" spans="1:6">
      <c r="A708" s="21"/>
      <c r="D708" s="4"/>
      <c r="E708" s="5"/>
      <c r="F708" s="5"/>
    </row>
    <row r="709" ht="13.5" customHeight="1" spans="1:6">
      <c r="A709" s="21"/>
      <c r="D709" s="4"/>
      <c r="E709" s="5"/>
      <c r="F709" s="5"/>
    </row>
    <row r="710" ht="13.5" customHeight="1" spans="1:6">
      <c r="A710" s="21"/>
      <c r="D710" s="4"/>
      <c r="E710" s="5"/>
      <c r="F710" s="5"/>
    </row>
    <row r="711" ht="13.5" customHeight="1" spans="1:6">
      <c r="A711" s="21"/>
      <c r="D711" s="4"/>
      <c r="E711" s="5"/>
      <c r="F711" s="5"/>
    </row>
    <row r="712" ht="13.5" customHeight="1" spans="1:6">
      <c r="A712" s="21"/>
      <c r="D712" s="4"/>
      <c r="E712" s="5"/>
      <c r="F712" s="5"/>
    </row>
    <row r="713" ht="13.5" customHeight="1" spans="1:6">
      <c r="A713" s="21"/>
      <c r="D713" s="4"/>
      <c r="E713" s="5"/>
      <c r="F713" s="5"/>
    </row>
    <row r="714" ht="13.5" customHeight="1" spans="1:6">
      <c r="A714" s="21"/>
      <c r="D714" s="4"/>
      <c r="E714" s="5"/>
      <c r="F714" s="5"/>
    </row>
    <row r="715" ht="13.5" customHeight="1" spans="1:6">
      <c r="A715" s="21"/>
      <c r="D715" s="4"/>
      <c r="E715" s="5"/>
      <c r="F715" s="5"/>
    </row>
    <row r="716" ht="13.5" customHeight="1" spans="1:6">
      <c r="A716" s="21"/>
      <c r="D716" s="4"/>
      <c r="E716" s="5"/>
      <c r="F716" s="5"/>
    </row>
    <row r="717" ht="13.5" customHeight="1" spans="1:6">
      <c r="A717" s="21"/>
      <c r="D717" s="4"/>
      <c r="E717" s="5"/>
      <c r="F717" s="5"/>
    </row>
    <row r="718" ht="13.5" customHeight="1" spans="1:6">
      <c r="A718" s="21"/>
      <c r="D718" s="4"/>
      <c r="E718" s="5"/>
      <c r="F718" s="5"/>
    </row>
    <row r="719" ht="13.5" customHeight="1" spans="1:6">
      <c r="A719" s="21"/>
      <c r="D719" s="4"/>
      <c r="E719" s="5"/>
      <c r="F719" s="5"/>
    </row>
    <row r="720" ht="13.5" customHeight="1" spans="1:6">
      <c r="A720" s="21"/>
      <c r="D720" s="4"/>
      <c r="E720" s="5"/>
      <c r="F720" s="5"/>
    </row>
    <row r="721" ht="13.5" customHeight="1" spans="1:6">
      <c r="A721" s="21"/>
      <c r="D721" s="4"/>
      <c r="E721" s="5"/>
      <c r="F721" s="5"/>
    </row>
    <row r="722" ht="13.5" customHeight="1" spans="1:6">
      <c r="A722" s="21"/>
      <c r="D722" s="4"/>
      <c r="E722" s="5"/>
      <c r="F722" s="5"/>
    </row>
    <row r="723" ht="13.5" customHeight="1" spans="1:6">
      <c r="A723" s="21"/>
      <c r="D723" s="4"/>
      <c r="E723" s="5"/>
      <c r="F723" s="5"/>
    </row>
    <row r="724" ht="13.5" customHeight="1" spans="1:6">
      <c r="A724" s="21"/>
      <c r="D724" s="4"/>
      <c r="E724" s="5"/>
      <c r="F724" s="5"/>
    </row>
    <row r="725" ht="13.5" customHeight="1" spans="1:6">
      <c r="A725" s="21"/>
      <c r="D725" s="4"/>
      <c r="E725" s="5"/>
      <c r="F725" s="5"/>
    </row>
    <row r="726" ht="13.5" customHeight="1" spans="1:6">
      <c r="A726" s="21"/>
      <c r="D726" s="4"/>
      <c r="E726" s="5"/>
      <c r="F726" s="5"/>
    </row>
    <row r="727" ht="13.5" customHeight="1" spans="1:6">
      <c r="A727" s="21"/>
      <c r="D727" s="4"/>
      <c r="E727" s="5"/>
      <c r="F727" s="5"/>
    </row>
    <row r="728" ht="13.5" customHeight="1" spans="1:6">
      <c r="A728" s="21"/>
      <c r="D728" s="4"/>
      <c r="E728" s="5"/>
      <c r="F728" s="5"/>
    </row>
    <row r="729" ht="13.5" customHeight="1" spans="1:6">
      <c r="A729" s="21"/>
      <c r="D729" s="4"/>
      <c r="E729" s="5"/>
      <c r="F729" s="5"/>
    </row>
    <row r="730" ht="13.5" customHeight="1" spans="1:6">
      <c r="A730" s="21"/>
      <c r="D730" s="4"/>
      <c r="E730" s="5"/>
      <c r="F730" s="5"/>
    </row>
    <row r="731" ht="13.5" customHeight="1" spans="1:6">
      <c r="A731" s="21"/>
      <c r="D731" s="4"/>
      <c r="E731" s="5"/>
      <c r="F731" s="5"/>
    </row>
    <row r="732" ht="13.5" customHeight="1" spans="1:6">
      <c r="A732" s="21"/>
      <c r="D732" s="4"/>
      <c r="E732" s="5"/>
      <c r="F732" s="5"/>
    </row>
    <row r="733" ht="13.5" customHeight="1" spans="1:6">
      <c r="A733" s="21"/>
      <c r="D733" s="4"/>
      <c r="E733" s="5"/>
      <c r="F733" s="5"/>
    </row>
    <row r="734" ht="13.5" customHeight="1" spans="1:6">
      <c r="A734" s="21"/>
      <c r="D734" s="4"/>
      <c r="E734" s="5"/>
      <c r="F734" s="5"/>
    </row>
    <row r="735" ht="13.5" customHeight="1" spans="1:6">
      <c r="A735" s="21"/>
      <c r="D735" s="4"/>
      <c r="E735" s="5"/>
      <c r="F735" s="5"/>
    </row>
    <row r="736" ht="13.5" customHeight="1" spans="1:6">
      <c r="A736" s="21"/>
      <c r="D736" s="4"/>
      <c r="E736" s="5"/>
      <c r="F736" s="5"/>
    </row>
    <row r="737" ht="13.5" customHeight="1" spans="1:6">
      <c r="A737" s="21"/>
      <c r="D737" s="4"/>
      <c r="E737" s="5"/>
      <c r="F737" s="5"/>
    </row>
    <row r="738" ht="13.5" customHeight="1" spans="1:6">
      <c r="A738" s="21"/>
      <c r="D738" s="4"/>
      <c r="E738" s="5"/>
      <c r="F738" s="5"/>
    </row>
    <row r="739" ht="13.5" customHeight="1" spans="1:6">
      <c r="A739" s="21"/>
      <c r="D739" s="4"/>
      <c r="E739" s="5"/>
      <c r="F739" s="5"/>
    </row>
    <row r="740" ht="13.5" customHeight="1" spans="1:6">
      <c r="A740" s="21"/>
      <c r="D740" s="4"/>
      <c r="E740" s="5"/>
      <c r="F740" s="5"/>
    </row>
    <row r="741" ht="13.5" customHeight="1" spans="1:6">
      <c r="A741" s="21"/>
      <c r="D741" s="4"/>
      <c r="E741" s="5"/>
      <c r="F741" s="5"/>
    </row>
    <row r="742" ht="13.5" customHeight="1" spans="1:6">
      <c r="A742" s="21"/>
      <c r="D742" s="4"/>
      <c r="E742" s="5"/>
      <c r="F742" s="5"/>
    </row>
    <row r="743" ht="13.5" customHeight="1" spans="1:6">
      <c r="A743" s="21"/>
      <c r="D743" s="4"/>
      <c r="E743" s="5"/>
      <c r="F743" s="5"/>
    </row>
    <row r="744" ht="13.5" customHeight="1" spans="1:6">
      <c r="A744" s="21"/>
      <c r="D744" s="4"/>
      <c r="E744" s="5"/>
      <c r="F744" s="5"/>
    </row>
    <row r="745" ht="13.5" customHeight="1" spans="1:6">
      <c r="A745" s="21"/>
      <c r="D745" s="4"/>
      <c r="E745" s="5"/>
      <c r="F745" s="5"/>
    </row>
    <row r="746" ht="13.5" customHeight="1" spans="1:6">
      <c r="A746" s="21"/>
      <c r="D746" s="4"/>
      <c r="E746" s="5"/>
      <c r="F746" s="5"/>
    </row>
    <row r="747" ht="13.5" customHeight="1" spans="1:6">
      <c r="A747" s="21"/>
      <c r="D747" s="4"/>
      <c r="E747" s="5"/>
      <c r="F747" s="5"/>
    </row>
    <row r="748" ht="13.5" customHeight="1" spans="1:6">
      <c r="A748" s="21"/>
      <c r="D748" s="4"/>
      <c r="E748" s="5"/>
      <c r="F748" s="5"/>
    </row>
    <row r="749" ht="13.5" customHeight="1" spans="1:6">
      <c r="A749" s="21"/>
      <c r="D749" s="4"/>
      <c r="E749" s="5"/>
      <c r="F749" s="5"/>
    </row>
    <row r="750" ht="13.5" customHeight="1" spans="1:6">
      <c r="A750" s="21"/>
      <c r="D750" s="4"/>
      <c r="E750" s="5"/>
      <c r="F750" s="5"/>
    </row>
    <row r="751" ht="13.5" customHeight="1" spans="1:6">
      <c r="A751" s="21"/>
      <c r="D751" s="4"/>
      <c r="E751" s="5"/>
      <c r="F751" s="5"/>
    </row>
    <row r="752" ht="13.5" customHeight="1" spans="1:6">
      <c r="A752" s="21"/>
      <c r="D752" s="4"/>
      <c r="E752" s="5"/>
      <c r="F752" s="5"/>
    </row>
    <row r="753" ht="13.5" customHeight="1" spans="1:6">
      <c r="A753" s="21"/>
      <c r="D753" s="4"/>
      <c r="E753" s="5"/>
      <c r="F753" s="5"/>
    </row>
    <row r="754" ht="13.5" customHeight="1" spans="1:6">
      <c r="A754" s="21"/>
      <c r="D754" s="4"/>
      <c r="E754" s="5"/>
      <c r="F754" s="5"/>
    </row>
    <row r="755" ht="13.5" customHeight="1" spans="1:6">
      <c r="A755" s="21"/>
      <c r="D755" s="4"/>
      <c r="E755" s="5"/>
      <c r="F755" s="5"/>
    </row>
    <row r="756" ht="13.5" customHeight="1" spans="1:6">
      <c r="A756" s="21"/>
      <c r="D756" s="4"/>
      <c r="E756" s="5"/>
      <c r="F756" s="5"/>
    </row>
    <row r="757" ht="13.5" customHeight="1" spans="1:6">
      <c r="A757" s="21"/>
      <c r="D757" s="4"/>
      <c r="E757" s="5"/>
      <c r="F757" s="5"/>
    </row>
    <row r="758" ht="13.5" customHeight="1" spans="1:6">
      <c r="A758" s="21"/>
      <c r="D758" s="4"/>
      <c r="E758" s="5"/>
      <c r="F758" s="5"/>
    </row>
    <row r="759" ht="13.5" customHeight="1" spans="1:6">
      <c r="A759" s="21"/>
      <c r="D759" s="4"/>
      <c r="E759" s="5"/>
      <c r="F759" s="5"/>
    </row>
    <row r="760" ht="13.5" customHeight="1" spans="1:6">
      <c r="A760" s="21"/>
      <c r="D760" s="4"/>
      <c r="E760" s="5"/>
      <c r="F760" s="5"/>
    </row>
    <row r="761" ht="13.5" customHeight="1" spans="1:6">
      <c r="A761" s="21"/>
      <c r="D761" s="4"/>
      <c r="E761" s="5"/>
      <c r="F761" s="5"/>
    </row>
    <row r="762" ht="13.5" customHeight="1" spans="1:6">
      <c r="A762" s="21"/>
      <c r="D762" s="4"/>
      <c r="E762" s="5"/>
      <c r="F762" s="5"/>
    </row>
    <row r="763" ht="13.5" customHeight="1" spans="1:6">
      <c r="A763" s="21"/>
      <c r="D763" s="4"/>
      <c r="E763" s="5"/>
      <c r="F763" s="5"/>
    </row>
    <row r="764" ht="13.5" customHeight="1" spans="1:6">
      <c r="A764" s="21"/>
      <c r="D764" s="4"/>
      <c r="E764" s="5"/>
      <c r="F764" s="5"/>
    </row>
    <row r="765" ht="13.5" customHeight="1" spans="1:6">
      <c r="A765" s="21"/>
      <c r="D765" s="4"/>
      <c r="E765" s="5"/>
      <c r="F765" s="5"/>
    </row>
    <row r="766" ht="13.5" customHeight="1" spans="1:6">
      <c r="A766" s="21"/>
      <c r="D766" s="4"/>
      <c r="E766" s="5"/>
      <c r="F766" s="5"/>
    </row>
    <row r="767" ht="13.5" customHeight="1" spans="1:6">
      <c r="A767" s="21"/>
      <c r="D767" s="4"/>
      <c r="E767" s="5"/>
      <c r="F767" s="5"/>
    </row>
    <row r="768" ht="13.5" customHeight="1" spans="1:6">
      <c r="A768" s="21"/>
      <c r="D768" s="4"/>
      <c r="E768" s="5"/>
      <c r="F768" s="5"/>
    </row>
    <row r="769" ht="13.5" customHeight="1" spans="1:6">
      <c r="A769" s="21"/>
      <c r="D769" s="4"/>
      <c r="E769" s="5"/>
      <c r="F769" s="5"/>
    </row>
    <row r="770" ht="13.5" customHeight="1" spans="1:6">
      <c r="A770" s="21"/>
      <c r="D770" s="4"/>
      <c r="E770" s="5"/>
      <c r="F770" s="5"/>
    </row>
    <row r="771" ht="13.5" customHeight="1" spans="1:6">
      <c r="A771" s="21"/>
      <c r="D771" s="4"/>
      <c r="E771" s="5"/>
      <c r="F771" s="5"/>
    </row>
    <row r="772" ht="13.5" customHeight="1" spans="1:6">
      <c r="A772" s="21"/>
      <c r="D772" s="4"/>
      <c r="E772" s="5"/>
      <c r="F772" s="5"/>
    </row>
    <row r="773" ht="13.5" customHeight="1" spans="1:6">
      <c r="A773" s="21"/>
      <c r="D773" s="4"/>
      <c r="E773" s="5"/>
      <c r="F773" s="5"/>
    </row>
    <row r="774" ht="13.5" customHeight="1" spans="1:6">
      <c r="A774" s="21"/>
      <c r="D774" s="4"/>
      <c r="E774" s="5"/>
      <c r="F774" s="5"/>
    </row>
    <row r="775" ht="13.5" customHeight="1" spans="1:6">
      <c r="A775" s="21"/>
      <c r="D775" s="4"/>
      <c r="E775" s="5"/>
      <c r="F775" s="5"/>
    </row>
    <row r="776" ht="13.5" customHeight="1" spans="1:6">
      <c r="A776" s="21"/>
      <c r="D776" s="4"/>
      <c r="E776" s="5"/>
      <c r="F776" s="5"/>
    </row>
    <row r="777" ht="13.5" customHeight="1" spans="1:6">
      <c r="A777" s="21"/>
      <c r="D777" s="4"/>
      <c r="E777" s="5"/>
      <c r="F777" s="5"/>
    </row>
    <row r="778" ht="13.5" customHeight="1" spans="1:6">
      <c r="A778" s="21"/>
      <c r="D778" s="4"/>
      <c r="E778" s="5"/>
      <c r="F778" s="5"/>
    </row>
    <row r="779" ht="13.5" customHeight="1" spans="1:6">
      <c r="A779" s="21"/>
      <c r="D779" s="4"/>
      <c r="E779" s="5"/>
      <c r="F779" s="5"/>
    </row>
    <row r="780" ht="13.5" customHeight="1" spans="1:6">
      <c r="A780" s="21"/>
      <c r="D780" s="4"/>
      <c r="E780" s="5"/>
      <c r="F780" s="5"/>
    </row>
    <row r="781" ht="13.5" customHeight="1" spans="1:6">
      <c r="A781" s="21"/>
      <c r="D781" s="4"/>
      <c r="E781" s="5"/>
      <c r="F781" s="5"/>
    </row>
    <row r="782" ht="13.5" customHeight="1" spans="1:6">
      <c r="A782" s="21"/>
      <c r="D782" s="4"/>
      <c r="E782" s="5"/>
      <c r="F782" s="5"/>
    </row>
    <row r="783" ht="13.5" customHeight="1" spans="1:6">
      <c r="A783" s="21"/>
      <c r="D783" s="4"/>
      <c r="E783" s="5"/>
      <c r="F783" s="5"/>
    </row>
    <row r="784" ht="13.5" customHeight="1" spans="1:6">
      <c r="A784" s="21"/>
      <c r="D784" s="4"/>
      <c r="E784" s="5"/>
      <c r="F784" s="5"/>
    </row>
    <row r="785" ht="13.5" customHeight="1" spans="1:6">
      <c r="A785" s="21"/>
      <c r="D785" s="4"/>
      <c r="E785" s="5"/>
      <c r="F785" s="5"/>
    </row>
    <row r="786" ht="13.5" customHeight="1" spans="1:6">
      <c r="A786" s="21"/>
      <c r="D786" s="4"/>
      <c r="E786" s="5"/>
      <c r="F786" s="5"/>
    </row>
    <row r="787" ht="13.5" customHeight="1" spans="1:6">
      <c r="A787" s="21"/>
      <c r="D787" s="4"/>
      <c r="E787" s="5"/>
      <c r="F787" s="5"/>
    </row>
    <row r="788" ht="13.5" customHeight="1" spans="1:6">
      <c r="A788" s="21"/>
      <c r="D788" s="4"/>
      <c r="E788" s="5"/>
      <c r="F788" s="5"/>
    </row>
    <row r="789" ht="13.5" customHeight="1" spans="1:6">
      <c r="A789" s="21"/>
      <c r="D789" s="4"/>
      <c r="E789" s="5"/>
      <c r="F789" s="5"/>
    </row>
    <row r="790" ht="13.5" customHeight="1" spans="1:6">
      <c r="A790" s="21"/>
      <c r="D790" s="4"/>
      <c r="E790" s="5"/>
      <c r="F790" s="5"/>
    </row>
    <row r="791" ht="13.5" customHeight="1" spans="1:6">
      <c r="A791" s="21"/>
      <c r="D791" s="4"/>
      <c r="E791" s="5"/>
      <c r="F791" s="5"/>
    </row>
    <row r="792" ht="13.5" customHeight="1" spans="1:6">
      <c r="A792" s="21"/>
      <c r="D792" s="4"/>
      <c r="E792" s="5"/>
      <c r="F792" s="5"/>
    </row>
    <row r="793" ht="13.5" customHeight="1" spans="1:6">
      <c r="A793" s="21"/>
      <c r="D793" s="4"/>
      <c r="E793" s="5"/>
      <c r="F793" s="5"/>
    </row>
    <row r="794" ht="13.5" customHeight="1" spans="1:6">
      <c r="A794" s="21"/>
      <c r="D794" s="4"/>
      <c r="E794" s="5"/>
      <c r="F794" s="5"/>
    </row>
    <row r="795" ht="13.5" customHeight="1" spans="1:6">
      <c r="A795" s="21"/>
      <c r="D795" s="4"/>
      <c r="E795" s="5"/>
      <c r="F795" s="5"/>
    </row>
    <row r="796" ht="13.5" customHeight="1" spans="1:6">
      <c r="A796" s="21"/>
      <c r="D796" s="4"/>
      <c r="E796" s="5"/>
      <c r="F796" s="5"/>
    </row>
    <row r="797" ht="13.5" customHeight="1" spans="1:6">
      <c r="A797" s="21"/>
      <c r="D797" s="4"/>
      <c r="E797" s="5"/>
      <c r="F797" s="5"/>
    </row>
    <row r="798" ht="13.5" customHeight="1" spans="1:6">
      <c r="A798" s="21"/>
      <c r="D798" s="4"/>
      <c r="E798" s="5"/>
      <c r="F798" s="5"/>
    </row>
    <row r="799" ht="13.5" customHeight="1" spans="1:6">
      <c r="A799" s="21"/>
      <c r="D799" s="4"/>
      <c r="E799" s="5"/>
      <c r="F799" s="5"/>
    </row>
    <row r="800" ht="13.5" customHeight="1" spans="1:6">
      <c r="A800" s="21"/>
      <c r="D800" s="4"/>
      <c r="E800" s="5"/>
      <c r="F800" s="5"/>
    </row>
    <row r="801" ht="13.5" customHeight="1" spans="1:6">
      <c r="A801" s="21"/>
      <c r="D801" s="4"/>
      <c r="E801" s="5"/>
      <c r="F801" s="5"/>
    </row>
    <row r="802" ht="13.5" customHeight="1" spans="1:6">
      <c r="A802" s="21"/>
      <c r="D802" s="4"/>
      <c r="E802" s="5"/>
      <c r="F802" s="5"/>
    </row>
    <row r="803" ht="13.5" customHeight="1" spans="1:6">
      <c r="A803" s="21"/>
      <c r="D803" s="4"/>
      <c r="E803" s="5"/>
      <c r="F803" s="5"/>
    </row>
    <row r="804" ht="13.5" customHeight="1" spans="1:6">
      <c r="A804" s="21"/>
      <c r="D804" s="4"/>
      <c r="E804" s="5"/>
      <c r="F804" s="5"/>
    </row>
    <row r="805" ht="13.5" customHeight="1" spans="1:6">
      <c r="A805" s="21"/>
      <c r="D805" s="4"/>
      <c r="E805" s="5"/>
      <c r="F805" s="5"/>
    </row>
    <row r="806" ht="13.5" customHeight="1" spans="1:6">
      <c r="A806" s="21"/>
      <c r="D806" s="4"/>
      <c r="E806" s="5"/>
      <c r="F806" s="5"/>
    </row>
    <row r="807" ht="13.5" customHeight="1" spans="1:6">
      <c r="A807" s="21"/>
      <c r="D807" s="4"/>
      <c r="E807" s="5"/>
      <c r="F807" s="5"/>
    </row>
    <row r="808" ht="13.5" customHeight="1" spans="1:6">
      <c r="A808" s="21"/>
      <c r="D808" s="4"/>
      <c r="E808" s="5"/>
      <c r="F808" s="5"/>
    </row>
    <row r="809" ht="13.5" customHeight="1" spans="1:6">
      <c r="A809" s="21"/>
      <c r="D809" s="4"/>
      <c r="E809" s="5"/>
      <c r="F809" s="5"/>
    </row>
    <row r="810" ht="13.5" customHeight="1" spans="1:6">
      <c r="A810" s="21"/>
      <c r="D810" s="4"/>
      <c r="E810" s="5"/>
      <c r="F810" s="5"/>
    </row>
    <row r="811" ht="13.5" customHeight="1" spans="1:6">
      <c r="A811" s="21"/>
      <c r="D811" s="4"/>
      <c r="E811" s="5"/>
      <c r="F811" s="5"/>
    </row>
    <row r="812" ht="13.5" customHeight="1" spans="1:6">
      <c r="A812" s="21"/>
      <c r="D812" s="4"/>
      <c r="E812" s="5"/>
      <c r="F812" s="5"/>
    </row>
    <row r="813" ht="13.5" customHeight="1" spans="1:6">
      <c r="A813" s="21"/>
      <c r="D813" s="4"/>
      <c r="E813" s="5"/>
      <c r="F813" s="5"/>
    </row>
    <row r="814" ht="13.5" customHeight="1" spans="1:6">
      <c r="A814" s="21"/>
      <c r="D814" s="4"/>
      <c r="E814" s="5"/>
      <c r="F814" s="5"/>
    </row>
    <row r="815" ht="13.5" customHeight="1" spans="1:6">
      <c r="A815" s="21"/>
      <c r="D815" s="4"/>
      <c r="E815" s="5"/>
      <c r="F815" s="5"/>
    </row>
    <row r="816" ht="13.5" customHeight="1" spans="1:6">
      <c r="A816" s="21"/>
      <c r="D816" s="4"/>
      <c r="E816" s="5"/>
      <c r="F816" s="5"/>
    </row>
    <row r="817" ht="13.5" customHeight="1" spans="1:6">
      <c r="A817" s="21"/>
      <c r="D817" s="4"/>
      <c r="E817" s="5"/>
      <c r="F817" s="5"/>
    </row>
    <row r="818" ht="13.5" customHeight="1" spans="1:6">
      <c r="A818" s="21"/>
      <c r="D818" s="4"/>
      <c r="E818" s="5"/>
      <c r="F818" s="5"/>
    </row>
    <row r="819" ht="13.5" customHeight="1" spans="1:6">
      <c r="A819" s="21"/>
      <c r="D819" s="4"/>
      <c r="E819" s="5"/>
      <c r="F819" s="5"/>
    </row>
    <row r="820" ht="13.5" customHeight="1" spans="1:6">
      <c r="A820" s="21"/>
      <c r="D820" s="4"/>
      <c r="E820" s="5"/>
      <c r="F820" s="5"/>
    </row>
    <row r="821" ht="13.5" customHeight="1" spans="1:6">
      <c r="A821" s="21"/>
      <c r="D821" s="4"/>
      <c r="E821" s="5"/>
      <c r="F821" s="5"/>
    </row>
    <row r="822" ht="13.5" customHeight="1" spans="1:6">
      <c r="A822" s="21"/>
      <c r="D822" s="4"/>
      <c r="E822" s="5"/>
      <c r="F822" s="5"/>
    </row>
    <row r="823" ht="13.5" customHeight="1" spans="1:6">
      <c r="A823" s="21"/>
      <c r="D823" s="4"/>
      <c r="E823" s="5"/>
      <c r="F823" s="5"/>
    </row>
    <row r="824" ht="13.5" customHeight="1" spans="1:6">
      <c r="A824" s="21"/>
      <c r="D824" s="4"/>
      <c r="E824" s="5"/>
      <c r="F824" s="5"/>
    </row>
    <row r="825" ht="13.5" customHeight="1" spans="1:6">
      <c r="A825" s="21"/>
      <c r="D825" s="4"/>
      <c r="E825" s="5"/>
      <c r="F825" s="5"/>
    </row>
    <row r="826" ht="13.5" customHeight="1" spans="1:6">
      <c r="A826" s="21"/>
      <c r="D826" s="4"/>
      <c r="E826" s="5"/>
      <c r="F826" s="5"/>
    </row>
    <row r="827" ht="13.5" customHeight="1" spans="1:6">
      <c r="A827" s="21"/>
      <c r="D827" s="4"/>
      <c r="E827" s="5"/>
      <c r="F827" s="5"/>
    </row>
    <row r="828" ht="13.5" customHeight="1" spans="1:6">
      <c r="A828" s="21"/>
      <c r="D828" s="4"/>
      <c r="E828" s="5"/>
      <c r="F828" s="5"/>
    </row>
    <row r="829" ht="13.5" customHeight="1" spans="1:6">
      <c r="A829" s="21"/>
      <c r="D829" s="4"/>
      <c r="E829" s="5"/>
      <c r="F829" s="5"/>
    </row>
    <row r="830" ht="13.5" customHeight="1" spans="1:6">
      <c r="A830" s="21"/>
      <c r="D830" s="4"/>
      <c r="E830" s="5"/>
      <c r="F830" s="5"/>
    </row>
    <row r="831" ht="13.5" customHeight="1" spans="1:6">
      <c r="A831" s="21"/>
      <c r="D831" s="4"/>
      <c r="E831" s="5"/>
      <c r="F831" s="5"/>
    </row>
    <row r="832" ht="13.5" customHeight="1" spans="1:6">
      <c r="A832" s="21"/>
      <c r="D832" s="4"/>
      <c r="E832" s="5"/>
      <c r="F832" s="5"/>
    </row>
    <row r="833" ht="13.5" customHeight="1" spans="1:6">
      <c r="A833" s="21"/>
      <c r="D833" s="4"/>
      <c r="E833" s="5"/>
      <c r="F833" s="5"/>
    </row>
    <row r="834" ht="13.5" customHeight="1" spans="1:6">
      <c r="A834" s="21"/>
      <c r="D834" s="4"/>
      <c r="E834" s="5"/>
      <c r="F834" s="5"/>
    </row>
    <row r="835" ht="13.5" customHeight="1" spans="1:6">
      <c r="A835" s="21"/>
      <c r="D835" s="4"/>
      <c r="E835" s="5"/>
      <c r="F835" s="5"/>
    </row>
    <row r="836" ht="13.5" customHeight="1" spans="1:6">
      <c r="A836" s="21"/>
      <c r="D836" s="4"/>
      <c r="E836" s="5"/>
      <c r="F836" s="5"/>
    </row>
    <row r="837" ht="13.5" customHeight="1" spans="1:6">
      <c r="A837" s="21"/>
      <c r="D837" s="4"/>
      <c r="E837" s="5"/>
      <c r="F837" s="5"/>
    </row>
    <row r="838" ht="13.5" customHeight="1" spans="1:6">
      <c r="A838" s="21"/>
      <c r="D838" s="4"/>
      <c r="E838" s="5"/>
      <c r="F838" s="5"/>
    </row>
    <row r="839" ht="13.5" customHeight="1" spans="1:6">
      <c r="A839" s="21"/>
      <c r="D839" s="4"/>
      <c r="E839" s="5"/>
      <c r="F839" s="5"/>
    </row>
    <row r="840" ht="13.5" customHeight="1" spans="1:6">
      <c r="A840" s="21"/>
      <c r="D840" s="4"/>
      <c r="E840" s="5"/>
      <c r="F840" s="5"/>
    </row>
    <row r="841" ht="13.5" customHeight="1" spans="1:6">
      <c r="A841" s="21"/>
      <c r="D841" s="4"/>
      <c r="E841" s="5"/>
      <c r="F841" s="5"/>
    </row>
    <row r="842" ht="13.5" customHeight="1" spans="1:6">
      <c r="A842" s="21"/>
      <c r="D842" s="4"/>
      <c r="E842" s="5"/>
      <c r="F842" s="5"/>
    </row>
    <row r="843" ht="13.5" customHeight="1" spans="1:6">
      <c r="A843" s="21"/>
      <c r="D843" s="4"/>
      <c r="E843" s="5"/>
      <c r="F843" s="5"/>
    </row>
    <row r="844" ht="13.5" customHeight="1" spans="1:6">
      <c r="A844" s="21"/>
      <c r="D844" s="4"/>
      <c r="E844" s="5"/>
      <c r="F844" s="5"/>
    </row>
    <row r="845" ht="13.5" customHeight="1" spans="1:6">
      <c r="A845" s="21"/>
      <c r="D845" s="4"/>
      <c r="E845" s="5"/>
      <c r="F845" s="5"/>
    </row>
    <row r="846" ht="13.5" customHeight="1" spans="1:6">
      <c r="A846" s="21"/>
      <c r="D846" s="4"/>
      <c r="E846" s="5"/>
      <c r="F846" s="5"/>
    </row>
    <row r="847" ht="13.5" customHeight="1" spans="1:6">
      <c r="A847" s="21"/>
      <c r="D847" s="4"/>
      <c r="E847" s="5"/>
      <c r="F847" s="5"/>
    </row>
    <row r="848" ht="13.5" customHeight="1" spans="1:6">
      <c r="A848" s="21"/>
      <c r="D848" s="4"/>
      <c r="E848" s="5"/>
      <c r="F848" s="5"/>
    </row>
    <row r="849" ht="13.5" customHeight="1" spans="1:6">
      <c r="A849" s="21"/>
      <c r="D849" s="4"/>
      <c r="E849" s="5"/>
      <c r="F849" s="5"/>
    </row>
    <row r="850" ht="13.5" customHeight="1" spans="1:6">
      <c r="A850" s="21"/>
      <c r="D850" s="4"/>
      <c r="E850" s="5"/>
      <c r="F850" s="5"/>
    </row>
    <row r="851" ht="13.5" customHeight="1" spans="1:6">
      <c r="A851" s="21"/>
      <c r="D851" s="4"/>
      <c r="E851" s="5"/>
      <c r="F851" s="5"/>
    </row>
    <row r="852" ht="13.5" customHeight="1" spans="1:6">
      <c r="A852" s="21"/>
      <c r="D852" s="4"/>
      <c r="E852" s="5"/>
      <c r="F852" s="5"/>
    </row>
    <row r="853" ht="13.5" customHeight="1" spans="1:6">
      <c r="A853" s="21"/>
      <c r="D853" s="4"/>
      <c r="E853" s="5"/>
      <c r="F853" s="5"/>
    </row>
    <row r="854" ht="13.5" customHeight="1" spans="1:6">
      <c r="A854" s="21"/>
      <c r="D854" s="4"/>
      <c r="E854" s="5"/>
      <c r="F854" s="5"/>
    </row>
    <row r="855" ht="13.5" customHeight="1" spans="1:6">
      <c r="A855" s="21"/>
      <c r="D855" s="4"/>
      <c r="E855" s="5"/>
      <c r="F855" s="5"/>
    </row>
    <row r="856" ht="13.5" customHeight="1" spans="1:6">
      <c r="A856" s="21"/>
      <c r="D856" s="4"/>
      <c r="E856" s="5"/>
      <c r="F856" s="5"/>
    </row>
    <row r="857" ht="13.5" customHeight="1" spans="1:6">
      <c r="A857" s="21"/>
      <c r="D857" s="4"/>
      <c r="E857" s="5"/>
      <c r="F857" s="5"/>
    </row>
    <row r="858" ht="13.5" customHeight="1" spans="1:6">
      <c r="A858" s="21"/>
      <c r="D858" s="4"/>
      <c r="E858" s="5"/>
      <c r="F858" s="5"/>
    </row>
    <row r="859" ht="13.5" customHeight="1" spans="1:6">
      <c r="A859" s="21"/>
      <c r="D859" s="4"/>
      <c r="E859" s="5"/>
      <c r="F859" s="5"/>
    </row>
    <row r="860" ht="13.5" customHeight="1" spans="1:6">
      <c r="A860" s="21"/>
      <c r="D860" s="4"/>
      <c r="E860" s="5"/>
      <c r="F860" s="5"/>
    </row>
    <row r="861" ht="13.5" customHeight="1" spans="1:6">
      <c r="A861" s="21"/>
      <c r="D861" s="4"/>
      <c r="E861" s="5"/>
      <c r="F861" s="5"/>
    </row>
    <row r="862" ht="13.5" customHeight="1" spans="1:6">
      <c r="A862" s="21"/>
      <c r="D862" s="4"/>
      <c r="E862" s="5"/>
      <c r="F862" s="5"/>
    </row>
    <row r="863" ht="13.5" customHeight="1" spans="1:6">
      <c r="A863" s="21"/>
      <c r="D863" s="4"/>
      <c r="E863" s="5"/>
      <c r="F863" s="5"/>
    </row>
    <row r="864" ht="13.5" customHeight="1" spans="1:6">
      <c r="A864" s="21"/>
      <c r="D864" s="4"/>
      <c r="E864" s="5"/>
      <c r="F864" s="5"/>
    </row>
    <row r="865" ht="13.5" customHeight="1" spans="1:6">
      <c r="A865" s="21"/>
      <c r="D865" s="4"/>
      <c r="E865" s="5"/>
      <c r="F865" s="5"/>
    </row>
    <row r="866" ht="13.5" customHeight="1" spans="1:6">
      <c r="A866" s="21"/>
      <c r="D866" s="4"/>
      <c r="E866" s="5"/>
      <c r="F866" s="5"/>
    </row>
    <row r="867" ht="13.5" customHeight="1" spans="1:6">
      <c r="A867" s="21"/>
      <c r="D867" s="4"/>
      <c r="E867" s="5"/>
      <c r="F867" s="5"/>
    </row>
    <row r="868" ht="13.5" customHeight="1" spans="1:6">
      <c r="A868" s="21"/>
      <c r="D868" s="4"/>
      <c r="E868" s="5"/>
      <c r="F868" s="5"/>
    </row>
    <row r="869" ht="13.5" customHeight="1" spans="1:6">
      <c r="A869" s="21"/>
      <c r="D869" s="4"/>
      <c r="E869" s="5"/>
      <c r="F869" s="5"/>
    </row>
    <row r="870" ht="13.5" customHeight="1" spans="1:6">
      <c r="A870" s="21"/>
      <c r="D870" s="4"/>
      <c r="E870" s="5"/>
      <c r="F870" s="5"/>
    </row>
    <row r="871" ht="13.5" customHeight="1" spans="1:6">
      <c r="A871" s="21"/>
      <c r="D871" s="4"/>
      <c r="E871" s="5"/>
      <c r="F871" s="5"/>
    </row>
    <row r="872" ht="13.5" customHeight="1" spans="1:6">
      <c r="A872" s="21"/>
      <c r="D872" s="4"/>
      <c r="E872" s="5"/>
      <c r="F872" s="5"/>
    </row>
    <row r="873" ht="13.5" customHeight="1" spans="1:6">
      <c r="A873" s="21"/>
      <c r="D873" s="4"/>
      <c r="E873" s="5"/>
      <c r="F873" s="5"/>
    </row>
    <row r="874" ht="13.5" customHeight="1" spans="1:6">
      <c r="A874" s="21"/>
      <c r="D874" s="4"/>
      <c r="E874" s="5"/>
      <c r="F874" s="5"/>
    </row>
    <row r="875" ht="13.5" customHeight="1" spans="1:6">
      <c r="A875" s="21"/>
      <c r="D875" s="4"/>
      <c r="E875" s="5"/>
      <c r="F875" s="5"/>
    </row>
    <row r="876" ht="13.5" customHeight="1" spans="1:6">
      <c r="A876" s="21"/>
      <c r="D876" s="4"/>
      <c r="E876" s="5"/>
      <c r="F876" s="5"/>
    </row>
    <row r="877" ht="13.5" customHeight="1" spans="1:6">
      <c r="A877" s="21"/>
      <c r="D877" s="4"/>
      <c r="E877" s="5"/>
      <c r="F877" s="5"/>
    </row>
    <row r="878" ht="13.5" customHeight="1" spans="1:6">
      <c r="A878" s="21"/>
      <c r="D878" s="4"/>
      <c r="E878" s="5"/>
      <c r="F878" s="5"/>
    </row>
    <row r="879" ht="13.5" customHeight="1" spans="1:6">
      <c r="A879" s="21"/>
      <c r="D879" s="4"/>
      <c r="E879" s="5"/>
      <c r="F879" s="5"/>
    </row>
    <row r="880" ht="13.5" customHeight="1" spans="1:6">
      <c r="A880" s="21"/>
      <c r="D880" s="4"/>
      <c r="E880" s="5"/>
      <c r="F880" s="5"/>
    </row>
    <row r="881" ht="13.5" customHeight="1" spans="1:6">
      <c r="A881" s="21"/>
      <c r="D881" s="4"/>
      <c r="E881" s="5"/>
      <c r="F881" s="5"/>
    </row>
    <row r="882" ht="13.5" customHeight="1" spans="1:6">
      <c r="A882" s="21"/>
      <c r="D882" s="4"/>
      <c r="E882" s="5"/>
      <c r="F882" s="5"/>
    </row>
    <row r="883" ht="13.5" customHeight="1" spans="1:6">
      <c r="A883" s="21"/>
      <c r="D883" s="4"/>
      <c r="E883" s="5"/>
      <c r="F883" s="5"/>
    </row>
    <row r="884" ht="13.5" customHeight="1" spans="1:6">
      <c r="A884" s="21"/>
      <c r="D884" s="4"/>
      <c r="E884" s="5"/>
      <c r="F884" s="5"/>
    </row>
    <row r="885" ht="13.5" customHeight="1" spans="1:6">
      <c r="A885" s="21"/>
      <c r="D885" s="4"/>
      <c r="E885" s="5"/>
      <c r="F885" s="5"/>
    </row>
    <row r="886" ht="13.5" customHeight="1" spans="1:6">
      <c r="A886" s="21"/>
      <c r="D886" s="4"/>
      <c r="E886" s="5"/>
      <c r="F886" s="5"/>
    </row>
    <row r="887" ht="13.5" customHeight="1" spans="1:6">
      <c r="A887" s="21"/>
      <c r="D887" s="4"/>
      <c r="E887" s="5"/>
      <c r="F887" s="5"/>
    </row>
    <row r="888" ht="13.5" customHeight="1" spans="1:6">
      <c r="A888" s="21"/>
      <c r="D888" s="4"/>
      <c r="E888" s="5"/>
      <c r="F888" s="5"/>
    </row>
    <row r="889" ht="13.5" customHeight="1" spans="1:6">
      <c r="A889" s="21"/>
      <c r="D889" s="4"/>
      <c r="E889" s="5"/>
      <c r="F889" s="5"/>
    </row>
    <row r="890" ht="13.5" customHeight="1" spans="1:6">
      <c r="A890" s="21"/>
      <c r="D890" s="4"/>
      <c r="E890" s="5"/>
      <c r="F890" s="5"/>
    </row>
    <row r="891" ht="13.5" customHeight="1" spans="1:6">
      <c r="A891" s="21"/>
      <c r="D891" s="4"/>
      <c r="E891" s="5"/>
      <c r="F891" s="5"/>
    </row>
    <row r="892" ht="13.5" customHeight="1" spans="1:6">
      <c r="A892" s="21"/>
      <c r="D892" s="4"/>
      <c r="E892" s="5"/>
      <c r="F892" s="5"/>
    </row>
    <row r="893" ht="13.5" customHeight="1" spans="1:6">
      <c r="A893" s="21"/>
      <c r="D893" s="4"/>
      <c r="E893" s="5"/>
      <c r="F893" s="5"/>
    </row>
    <row r="894" ht="13.5" customHeight="1" spans="1:6">
      <c r="A894" s="21"/>
      <c r="D894" s="4"/>
      <c r="E894" s="5"/>
      <c r="F894" s="5"/>
    </row>
    <row r="895" ht="13.5" customHeight="1" spans="1:6">
      <c r="A895" s="21"/>
      <c r="D895" s="4"/>
      <c r="E895" s="5"/>
      <c r="F895" s="5"/>
    </row>
    <row r="896" ht="13.5" customHeight="1" spans="1:6">
      <c r="A896" s="21"/>
      <c r="D896" s="4"/>
      <c r="E896" s="5"/>
      <c r="F896" s="5"/>
    </row>
    <row r="897" ht="13.5" customHeight="1" spans="1:6">
      <c r="A897" s="21"/>
      <c r="D897" s="4"/>
      <c r="E897" s="5"/>
      <c r="F897" s="5"/>
    </row>
    <row r="898" ht="13.5" customHeight="1" spans="1:6">
      <c r="A898" s="21"/>
      <c r="D898" s="4"/>
      <c r="E898" s="5"/>
      <c r="F898" s="5"/>
    </row>
    <row r="899" ht="13.5" customHeight="1" spans="1:6">
      <c r="A899" s="21"/>
      <c r="D899" s="4"/>
      <c r="E899" s="5"/>
      <c r="F899" s="5"/>
    </row>
    <row r="900" ht="13.5" customHeight="1" spans="1:6">
      <c r="A900" s="21"/>
      <c r="D900" s="4"/>
      <c r="E900" s="5"/>
      <c r="F900" s="5"/>
    </row>
    <row r="901" ht="13.5" customHeight="1" spans="1:6">
      <c r="A901" s="21"/>
      <c r="D901" s="4"/>
      <c r="E901" s="5"/>
      <c r="F901" s="5"/>
    </row>
    <row r="902" ht="13.5" customHeight="1" spans="1:6">
      <c r="A902" s="21"/>
      <c r="D902" s="4"/>
      <c r="E902" s="5"/>
      <c r="F902" s="5"/>
    </row>
    <row r="903" ht="13.5" customHeight="1" spans="1:6">
      <c r="A903" s="21"/>
      <c r="D903" s="4"/>
      <c r="E903" s="5"/>
      <c r="F903" s="5"/>
    </row>
    <row r="904" ht="13.5" customHeight="1" spans="1:6">
      <c r="A904" s="21"/>
      <c r="D904" s="4"/>
      <c r="E904" s="5"/>
      <c r="F904" s="5"/>
    </row>
    <row r="905" ht="13.5" customHeight="1" spans="1:6">
      <c r="A905" s="21"/>
      <c r="D905" s="4"/>
      <c r="E905" s="5"/>
      <c r="F905" s="5"/>
    </row>
    <row r="906" ht="13.5" customHeight="1" spans="1:6">
      <c r="A906" s="21"/>
      <c r="D906" s="4"/>
      <c r="E906" s="5"/>
      <c r="F906" s="5"/>
    </row>
    <row r="907" ht="13.5" customHeight="1" spans="1:6">
      <c r="A907" s="21"/>
      <c r="D907" s="4"/>
      <c r="E907" s="5"/>
      <c r="F907" s="5"/>
    </row>
    <row r="908" ht="13.5" customHeight="1" spans="1:6">
      <c r="A908" s="21"/>
      <c r="D908" s="4"/>
      <c r="E908" s="5"/>
      <c r="F908" s="5"/>
    </row>
    <row r="909" ht="13.5" customHeight="1" spans="1:6">
      <c r="A909" s="21"/>
      <c r="D909" s="4"/>
      <c r="E909" s="5"/>
      <c r="F909" s="5"/>
    </row>
    <row r="910" ht="13.5" customHeight="1" spans="1:6">
      <c r="A910" s="21"/>
      <c r="D910" s="4"/>
      <c r="E910" s="5"/>
      <c r="F910" s="5"/>
    </row>
    <row r="911" ht="13.5" customHeight="1" spans="1:6">
      <c r="A911" s="21"/>
      <c r="D911" s="4"/>
      <c r="E911" s="5"/>
      <c r="F911" s="5"/>
    </row>
    <row r="912" ht="13.5" customHeight="1" spans="1:6">
      <c r="A912" s="21"/>
      <c r="D912" s="4"/>
      <c r="E912" s="5"/>
      <c r="F912" s="5"/>
    </row>
    <row r="913" ht="13.5" customHeight="1" spans="1:6">
      <c r="A913" s="21"/>
      <c r="D913" s="4"/>
      <c r="E913" s="5"/>
      <c r="F913" s="5"/>
    </row>
    <row r="914" ht="13.5" customHeight="1" spans="1:6">
      <c r="A914" s="21"/>
      <c r="D914" s="4"/>
      <c r="E914" s="5"/>
      <c r="F914" s="5"/>
    </row>
    <row r="915" ht="13.5" customHeight="1" spans="1:6">
      <c r="A915" s="21"/>
      <c r="D915" s="4"/>
      <c r="E915" s="5"/>
      <c r="F915" s="5"/>
    </row>
    <row r="916" ht="13.5" customHeight="1" spans="1:6">
      <c r="A916" s="21"/>
      <c r="D916" s="4"/>
      <c r="E916" s="5"/>
      <c r="F916" s="5"/>
    </row>
    <row r="917" ht="13.5" customHeight="1" spans="1:6">
      <c r="A917" s="21"/>
      <c r="D917" s="4"/>
      <c r="E917" s="5"/>
      <c r="F917" s="5"/>
    </row>
    <row r="918" ht="13.5" customHeight="1" spans="1:6">
      <c r="A918" s="21"/>
      <c r="D918" s="4"/>
      <c r="E918" s="5"/>
      <c r="F918" s="5"/>
    </row>
    <row r="919" ht="13.5" customHeight="1" spans="1:6">
      <c r="A919" s="21"/>
      <c r="D919" s="4"/>
      <c r="E919" s="5"/>
      <c r="F919" s="5"/>
    </row>
    <row r="920" ht="13.5" customHeight="1" spans="1:6">
      <c r="A920" s="21"/>
      <c r="D920" s="4"/>
      <c r="E920" s="5"/>
      <c r="F920" s="5"/>
    </row>
    <row r="921" ht="13.5" customHeight="1" spans="1:6">
      <c r="A921" s="21"/>
      <c r="D921" s="4"/>
      <c r="E921" s="5"/>
      <c r="F921" s="5"/>
    </row>
    <row r="922" ht="13.5" customHeight="1" spans="1:6">
      <c r="A922" s="21"/>
      <c r="D922" s="4"/>
      <c r="E922" s="5"/>
      <c r="F922" s="5"/>
    </row>
    <row r="923" ht="13.5" customHeight="1" spans="1:6">
      <c r="A923" s="21"/>
      <c r="D923" s="4"/>
      <c r="E923" s="5"/>
      <c r="F923" s="5"/>
    </row>
    <row r="924" ht="13.5" customHeight="1" spans="1:6">
      <c r="A924" s="21"/>
      <c r="D924" s="4"/>
      <c r="E924" s="5"/>
      <c r="F924" s="5"/>
    </row>
    <row r="925" ht="13.5" customHeight="1" spans="1:6">
      <c r="A925" s="21"/>
      <c r="D925" s="4"/>
      <c r="E925" s="5"/>
      <c r="F925" s="5"/>
    </row>
    <row r="926" ht="13.5" customHeight="1" spans="1:6">
      <c r="A926" s="21"/>
      <c r="D926" s="4"/>
      <c r="E926" s="5"/>
      <c r="F926" s="5"/>
    </row>
    <row r="927" ht="13.5" customHeight="1" spans="1:6">
      <c r="A927" s="21"/>
      <c r="D927" s="4"/>
      <c r="E927" s="5"/>
      <c r="F927" s="5"/>
    </row>
    <row r="928" ht="13.5" customHeight="1" spans="1:6">
      <c r="A928" s="21"/>
      <c r="D928" s="4"/>
      <c r="E928" s="5"/>
      <c r="F928" s="5"/>
    </row>
    <row r="929" ht="13.5" customHeight="1" spans="1:6">
      <c r="A929" s="21"/>
      <c r="D929" s="4"/>
      <c r="E929" s="5"/>
      <c r="F929" s="5"/>
    </row>
    <row r="930" ht="13.5" customHeight="1" spans="1:6">
      <c r="A930" s="21"/>
      <c r="D930" s="4"/>
      <c r="E930" s="5"/>
      <c r="F930" s="5"/>
    </row>
    <row r="931" ht="13.5" customHeight="1" spans="1:6">
      <c r="A931" s="21"/>
      <c r="D931" s="4"/>
      <c r="E931" s="5"/>
      <c r="F931" s="5"/>
    </row>
    <row r="932" ht="13.5" customHeight="1" spans="1:6">
      <c r="A932" s="21"/>
      <c r="D932" s="4"/>
      <c r="E932" s="5"/>
      <c r="F932" s="5"/>
    </row>
    <row r="933" ht="13.5" customHeight="1" spans="1:6">
      <c r="A933" s="21"/>
      <c r="D933" s="4"/>
      <c r="E933" s="5"/>
      <c r="F933" s="5"/>
    </row>
    <row r="934" ht="13.5" customHeight="1" spans="1:6">
      <c r="A934" s="21"/>
      <c r="D934" s="4"/>
      <c r="E934" s="5"/>
      <c r="F934" s="5"/>
    </row>
    <row r="935" ht="13.5" customHeight="1" spans="1:6">
      <c r="A935" s="21"/>
      <c r="D935" s="4"/>
      <c r="E935" s="5"/>
      <c r="F935" s="5"/>
    </row>
    <row r="936" ht="13.5" customHeight="1" spans="1:6">
      <c r="A936" s="21"/>
      <c r="D936" s="4"/>
      <c r="E936" s="5"/>
      <c r="F936" s="5"/>
    </row>
    <row r="937" ht="13.5" customHeight="1" spans="1:6">
      <c r="A937" s="21"/>
      <c r="D937" s="4"/>
      <c r="E937" s="5"/>
      <c r="F937" s="5"/>
    </row>
    <row r="938" ht="13.5" customHeight="1" spans="1:6">
      <c r="A938" s="21"/>
      <c r="D938" s="4"/>
      <c r="E938" s="5"/>
      <c r="F938" s="5"/>
    </row>
    <row r="939" ht="13.5" customHeight="1" spans="1:6">
      <c r="A939" s="21"/>
      <c r="D939" s="4"/>
      <c r="E939" s="5"/>
      <c r="F939" s="5"/>
    </row>
    <row r="940" ht="13.5" customHeight="1" spans="1:6">
      <c r="A940" s="21"/>
      <c r="D940" s="4"/>
      <c r="E940" s="5"/>
      <c r="F940" s="5"/>
    </row>
    <row r="941" ht="13.5" customHeight="1" spans="1:6">
      <c r="A941" s="21"/>
      <c r="D941" s="4"/>
      <c r="E941" s="5"/>
      <c r="F941" s="5"/>
    </row>
    <row r="942" ht="13.5" customHeight="1" spans="1:6">
      <c r="A942" s="21"/>
      <c r="D942" s="4"/>
      <c r="E942" s="5"/>
      <c r="F942" s="5"/>
    </row>
    <row r="943" ht="13.5" customHeight="1" spans="1:6">
      <c r="A943" s="21"/>
      <c r="D943" s="4"/>
      <c r="E943" s="5"/>
      <c r="F943" s="5"/>
    </row>
    <row r="944" ht="13.5" customHeight="1" spans="1:6">
      <c r="A944" s="21"/>
      <c r="D944" s="4"/>
      <c r="E944" s="5"/>
      <c r="F944" s="5"/>
    </row>
    <row r="945" ht="13.5" customHeight="1" spans="1:6">
      <c r="A945" s="21"/>
      <c r="D945" s="4"/>
      <c r="E945" s="5"/>
      <c r="F945" s="5"/>
    </row>
    <row r="946" ht="13.5" customHeight="1" spans="1:6">
      <c r="A946" s="21"/>
      <c r="D946" s="4"/>
      <c r="E946" s="5"/>
      <c r="F946" s="5"/>
    </row>
    <row r="947" ht="13.5" customHeight="1" spans="1:6">
      <c r="A947" s="21"/>
      <c r="D947" s="4"/>
      <c r="E947" s="5"/>
      <c r="F947" s="5"/>
    </row>
    <row r="948" ht="13.5" customHeight="1" spans="1:6">
      <c r="A948" s="21"/>
      <c r="D948" s="4"/>
      <c r="E948" s="5"/>
      <c r="F948" s="5"/>
    </row>
    <row r="949" ht="13.5" customHeight="1" spans="1:6">
      <c r="A949" s="21"/>
      <c r="D949" s="4"/>
      <c r="E949" s="5"/>
      <c r="F949" s="5"/>
    </row>
    <row r="950" ht="13.5" customHeight="1" spans="1:6">
      <c r="A950" s="21"/>
      <c r="D950" s="4"/>
      <c r="E950" s="5"/>
      <c r="F950" s="5"/>
    </row>
    <row r="951" ht="13.5" customHeight="1" spans="1:6">
      <c r="A951" s="21"/>
      <c r="D951" s="4"/>
      <c r="E951" s="5"/>
      <c r="F951" s="5"/>
    </row>
    <row r="952" ht="13.5" customHeight="1" spans="1:6">
      <c r="A952" s="21"/>
      <c r="D952" s="4"/>
      <c r="E952" s="5"/>
      <c r="F952" s="5"/>
    </row>
    <row r="953" ht="13.5" customHeight="1" spans="1:6">
      <c r="A953" s="21"/>
      <c r="D953" s="4"/>
      <c r="E953" s="5"/>
      <c r="F953" s="5"/>
    </row>
    <row r="954" ht="13.5" customHeight="1" spans="1:6">
      <c r="A954" s="21"/>
      <c r="D954" s="4"/>
      <c r="E954" s="5"/>
      <c r="F954" s="5"/>
    </row>
    <row r="955" ht="13.5" customHeight="1" spans="1:6">
      <c r="A955" s="21"/>
      <c r="D955" s="4"/>
      <c r="E955" s="5"/>
      <c r="F955" s="5"/>
    </row>
    <row r="956" ht="13.5" customHeight="1" spans="1:6">
      <c r="A956" s="21"/>
      <c r="D956" s="4"/>
      <c r="E956" s="5"/>
      <c r="F956" s="5"/>
    </row>
    <row r="957" ht="13.5" customHeight="1" spans="1:6">
      <c r="A957" s="21"/>
      <c r="D957" s="4"/>
      <c r="E957" s="5"/>
      <c r="F957" s="5"/>
    </row>
    <row r="958" ht="13.5" customHeight="1" spans="1:6">
      <c r="A958" s="21"/>
      <c r="D958" s="4"/>
      <c r="E958" s="5"/>
      <c r="F958" s="5"/>
    </row>
    <row r="959" ht="13.5" customHeight="1" spans="1:6">
      <c r="A959" s="21"/>
      <c r="D959" s="4"/>
      <c r="E959" s="5"/>
      <c r="F959" s="5"/>
    </row>
    <row r="960" ht="13.5" customHeight="1" spans="1:6">
      <c r="A960" s="21"/>
      <c r="D960" s="4"/>
      <c r="E960" s="5"/>
      <c r="F960" s="5"/>
    </row>
    <row r="961" ht="13.5" customHeight="1" spans="1:6">
      <c r="A961" s="21"/>
      <c r="D961" s="4"/>
      <c r="E961" s="5"/>
      <c r="F961" s="5"/>
    </row>
    <row r="962" ht="13.5" customHeight="1" spans="1:6">
      <c r="A962" s="21"/>
      <c r="D962" s="4"/>
      <c r="E962" s="5"/>
      <c r="F962" s="5"/>
    </row>
    <row r="963" ht="13.5" customHeight="1" spans="1:6">
      <c r="A963" s="21"/>
      <c r="D963" s="4"/>
      <c r="E963" s="5"/>
      <c r="F963" s="5"/>
    </row>
    <row r="964" ht="13.5" customHeight="1" spans="1:6">
      <c r="A964" s="21"/>
      <c r="D964" s="4"/>
      <c r="E964" s="5"/>
      <c r="F964" s="5"/>
    </row>
    <row r="965" ht="13.5" customHeight="1" spans="1:6">
      <c r="A965" s="21"/>
      <c r="D965" s="4"/>
      <c r="E965" s="5"/>
      <c r="F965" s="5"/>
    </row>
    <row r="966" ht="13.5" customHeight="1" spans="1:6">
      <c r="A966" s="21"/>
      <c r="D966" s="4"/>
      <c r="E966" s="5"/>
      <c r="F966" s="5"/>
    </row>
    <row r="967" ht="13.5" customHeight="1" spans="1:6">
      <c r="A967" s="21"/>
      <c r="D967" s="4"/>
      <c r="E967" s="5"/>
      <c r="F967" s="5"/>
    </row>
    <row r="968" ht="13.5" customHeight="1" spans="1:6">
      <c r="A968" s="21"/>
      <c r="D968" s="4"/>
      <c r="E968" s="5"/>
      <c r="F968" s="5"/>
    </row>
    <row r="969" ht="13.5" customHeight="1" spans="1:6">
      <c r="A969" s="21"/>
      <c r="D969" s="4"/>
      <c r="E969" s="5"/>
      <c r="F969" s="5"/>
    </row>
    <row r="970" ht="13.5" customHeight="1" spans="1:6">
      <c r="A970" s="21"/>
      <c r="D970" s="4"/>
      <c r="E970" s="5"/>
      <c r="F970" s="5"/>
    </row>
    <row r="971" ht="13.5" customHeight="1" spans="1:6">
      <c r="A971" s="21"/>
      <c r="D971" s="4"/>
      <c r="E971" s="5"/>
      <c r="F971" s="5"/>
    </row>
    <row r="972" ht="13.5" customHeight="1" spans="1:6">
      <c r="A972" s="21"/>
      <c r="D972" s="4"/>
      <c r="E972" s="5"/>
      <c r="F972" s="5"/>
    </row>
    <row r="973" ht="13.5" customHeight="1" spans="1:6">
      <c r="A973" s="21"/>
      <c r="D973" s="4"/>
      <c r="E973" s="5"/>
      <c r="F973" s="5"/>
    </row>
    <row r="974" ht="13.5" customHeight="1" spans="1:6">
      <c r="A974" s="21"/>
      <c r="D974" s="4"/>
      <c r="E974" s="5"/>
      <c r="F974" s="5"/>
    </row>
    <row r="975" ht="13.5" customHeight="1" spans="1:6">
      <c r="A975" s="21"/>
      <c r="D975" s="4"/>
      <c r="E975" s="5"/>
      <c r="F975" s="5"/>
    </row>
    <row r="976" ht="13.5" customHeight="1" spans="1:6">
      <c r="A976" s="21"/>
      <c r="D976" s="4"/>
      <c r="E976" s="5"/>
      <c r="F976" s="5"/>
    </row>
    <row r="977" ht="13.5" customHeight="1" spans="1:6">
      <c r="A977" s="21"/>
      <c r="D977" s="4"/>
      <c r="E977" s="5"/>
      <c r="F977" s="5"/>
    </row>
    <row r="978" ht="13.5" customHeight="1" spans="1:6">
      <c r="A978" s="21"/>
      <c r="D978" s="4"/>
      <c r="E978" s="5"/>
      <c r="F978" s="5"/>
    </row>
    <row r="979" ht="13.5" customHeight="1" spans="1:6">
      <c r="A979" s="21"/>
      <c r="D979" s="4"/>
      <c r="E979" s="5"/>
      <c r="F979" s="5"/>
    </row>
    <row r="980" ht="13.5" customHeight="1" spans="1:6">
      <c r="A980" s="21"/>
      <c r="D980" s="4"/>
      <c r="E980" s="5"/>
      <c r="F980" s="5"/>
    </row>
    <row r="981" ht="13.5" customHeight="1" spans="1:6">
      <c r="A981" s="21"/>
      <c r="D981" s="4"/>
      <c r="E981" s="5"/>
      <c r="F981" s="5"/>
    </row>
    <row r="982" ht="13.5" customHeight="1" spans="1:6">
      <c r="A982" s="21"/>
      <c r="D982" s="4"/>
      <c r="E982" s="5"/>
      <c r="F982" s="5"/>
    </row>
    <row r="983" ht="13.5" customHeight="1" spans="1:6">
      <c r="A983" s="21"/>
      <c r="D983" s="4"/>
      <c r="E983" s="5"/>
      <c r="F983" s="5"/>
    </row>
    <row r="984" ht="13.5" customHeight="1" spans="1:6">
      <c r="A984" s="21"/>
      <c r="D984" s="4"/>
      <c r="E984" s="5"/>
      <c r="F984" s="5"/>
    </row>
    <row r="985" ht="13.5" customHeight="1" spans="1:6">
      <c r="A985" s="21"/>
      <c r="D985" s="4"/>
      <c r="E985" s="5"/>
      <c r="F985" s="5"/>
    </row>
    <row r="986" ht="13.5" customHeight="1" spans="1:6">
      <c r="A986" s="21"/>
      <c r="D986" s="4"/>
      <c r="E986" s="5"/>
      <c r="F986" s="5"/>
    </row>
    <row r="987" ht="13.5" customHeight="1" spans="1:6">
      <c r="A987" s="21"/>
      <c r="D987" s="4"/>
      <c r="E987" s="5"/>
      <c r="F987" s="5"/>
    </row>
    <row r="988" ht="13.5" customHeight="1" spans="1:6">
      <c r="A988" s="21"/>
      <c r="D988" s="4"/>
      <c r="E988" s="5"/>
      <c r="F988" s="5"/>
    </row>
    <row r="989" ht="13.5" customHeight="1" spans="1:6">
      <c r="A989" s="21"/>
      <c r="D989" s="4"/>
      <c r="E989" s="5"/>
      <c r="F989" s="5"/>
    </row>
    <row r="990" ht="13.5" customHeight="1" spans="1:6">
      <c r="A990" s="21"/>
      <c r="D990" s="4"/>
      <c r="E990" s="5"/>
      <c r="F990" s="5"/>
    </row>
    <row r="991" ht="13.5" customHeight="1" spans="1:6">
      <c r="A991" s="21"/>
      <c r="D991" s="4"/>
      <c r="E991" s="5"/>
      <c r="F991" s="5"/>
    </row>
    <row r="992" ht="13.5" customHeight="1" spans="1:6">
      <c r="A992" s="21"/>
      <c r="D992" s="4"/>
      <c r="E992" s="5"/>
      <c r="F992" s="5"/>
    </row>
    <row r="993" ht="13.5" customHeight="1" spans="1:6">
      <c r="A993" s="21"/>
      <c r="D993" s="4"/>
      <c r="E993" s="5"/>
      <c r="F993" s="5"/>
    </row>
    <row r="994" ht="13.5" customHeight="1" spans="1:6">
      <c r="A994" s="21"/>
      <c r="D994" s="4"/>
      <c r="E994" s="5"/>
      <c r="F994" s="5"/>
    </row>
    <row r="995" ht="13.5" customHeight="1" spans="1:6">
      <c r="A995" s="21"/>
      <c r="D995" s="4"/>
      <c r="E995" s="5"/>
      <c r="F995" s="5"/>
    </row>
    <row r="996" ht="13.5" customHeight="1" spans="1:6">
      <c r="A996" s="21"/>
      <c r="D996" s="4"/>
      <c r="E996" s="5"/>
      <c r="F996" s="5"/>
    </row>
    <row r="997" ht="13.5" customHeight="1" spans="1:6">
      <c r="A997" s="21"/>
      <c r="D997" s="4"/>
      <c r="E997" s="5"/>
      <c r="F997" s="5"/>
    </row>
    <row r="998" ht="13.5" customHeight="1" spans="1:6">
      <c r="A998" s="21"/>
      <c r="D998" s="4"/>
      <c r="E998" s="5"/>
      <c r="F998" s="5"/>
    </row>
    <row r="999" ht="13.5" customHeight="1" spans="1:6">
      <c r="A999" s="21"/>
      <c r="D999" s="4"/>
      <c r="E999" s="5"/>
      <c r="F999" s="5"/>
    </row>
    <row r="1000" ht="13.5" customHeight="1" spans="1:6">
      <c r="A1000" s="21"/>
      <c r="D1000" s="4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1.2857142857143" customWidth="1"/>
    <col min="2" max="2" width="16.2857142857143" customWidth="1"/>
    <col min="3" max="3" width="36.4285714285714" customWidth="1"/>
    <col min="4" max="4" width="12.7142857142857" customWidth="1"/>
    <col min="5" max="5" width="10.2857142857143" customWidth="1"/>
    <col min="6" max="6" width="13" customWidth="1"/>
    <col min="7" max="7" width="13.2857142857143" customWidth="1"/>
    <col min="8" max="26" width="9.14285714285714" customWidth="1"/>
  </cols>
  <sheetData>
    <row r="1" ht="13.5" customHeight="1" spans="1:6">
      <c r="A1" s="21" t="s">
        <v>0</v>
      </c>
      <c r="B1" s="3" t="s">
        <v>1</v>
      </c>
      <c r="C1" s="3" t="s">
        <v>2</v>
      </c>
      <c r="D1" s="4" t="s">
        <v>3</v>
      </c>
      <c r="E1" s="5" t="s">
        <v>863</v>
      </c>
      <c r="F1" s="5"/>
    </row>
    <row r="2" ht="13.5" customHeight="1" spans="1:6">
      <c r="A2" s="2">
        <v>42948</v>
      </c>
      <c r="B2" s="3" t="s">
        <v>44</v>
      </c>
      <c r="C2" s="3" t="s">
        <v>239</v>
      </c>
      <c r="D2" s="4">
        <v>800</v>
      </c>
      <c r="E2" s="5"/>
      <c r="F2" s="5"/>
    </row>
    <row r="3" ht="13.5" customHeight="1" spans="1:6">
      <c r="A3" s="2">
        <v>42948</v>
      </c>
      <c r="B3" s="3" t="s">
        <v>44</v>
      </c>
      <c r="C3" s="3" t="s">
        <v>669</v>
      </c>
      <c r="D3" s="4">
        <v>60</v>
      </c>
      <c r="E3" s="5"/>
      <c r="F3" s="5"/>
    </row>
    <row r="4" ht="13.5" customHeight="1" spans="1:6">
      <c r="A4" s="2">
        <v>42952</v>
      </c>
      <c r="B4" s="3" t="s">
        <v>44</v>
      </c>
      <c r="C4" s="3" t="s">
        <v>94</v>
      </c>
      <c r="D4" s="4">
        <v>18</v>
      </c>
      <c r="E4" s="5"/>
      <c r="F4" s="5"/>
    </row>
    <row r="5" ht="13.5" customHeight="1" spans="1:6">
      <c r="A5" s="2">
        <v>42962</v>
      </c>
      <c r="B5" s="3" t="s">
        <v>44</v>
      </c>
      <c r="C5" s="3" t="s">
        <v>524</v>
      </c>
      <c r="D5" s="4">
        <v>33.9</v>
      </c>
      <c r="E5" s="5"/>
      <c r="F5" s="5"/>
    </row>
    <row r="6" ht="13.5" customHeight="1" spans="1:6">
      <c r="A6" s="2">
        <v>42960</v>
      </c>
      <c r="B6" s="3" t="s">
        <v>44</v>
      </c>
      <c r="C6" s="3" t="s">
        <v>859</v>
      </c>
      <c r="D6" s="11">
        <v>38</v>
      </c>
      <c r="E6" s="5"/>
      <c r="F6" s="5"/>
    </row>
    <row r="7" ht="13.5" customHeight="1" spans="1:6">
      <c r="A7" s="2">
        <v>42978</v>
      </c>
      <c r="B7" s="3" t="s">
        <v>44</v>
      </c>
      <c r="C7" s="3" t="s">
        <v>950</v>
      </c>
      <c r="D7" s="4">
        <v>12</v>
      </c>
      <c r="E7" s="5"/>
      <c r="F7" s="5"/>
    </row>
    <row r="8" ht="13.5" customHeight="1" spans="1:7">
      <c r="A8" s="2">
        <v>42978</v>
      </c>
      <c r="B8" s="3" t="s">
        <v>44</v>
      </c>
      <c r="C8" s="3" t="s">
        <v>951</v>
      </c>
      <c r="D8" s="4">
        <v>26</v>
      </c>
      <c r="E8" s="5"/>
      <c r="F8" s="5"/>
      <c r="G8" s="3" t="s">
        <v>286</v>
      </c>
    </row>
    <row r="9" ht="13.5" customHeight="1" spans="1:8">
      <c r="A9" s="2">
        <v>42975</v>
      </c>
      <c r="B9" s="3" t="s">
        <v>44</v>
      </c>
      <c r="C9" s="3" t="s">
        <v>952</v>
      </c>
      <c r="D9" s="4">
        <v>70</v>
      </c>
      <c r="E9" s="5"/>
      <c r="F9" s="5"/>
      <c r="G9" s="3" t="s">
        <v>44</v>
      </c>
      <c r="H9" s="4">
        <f>SUM(D2:D13)</f>
        <v>1219.67</v>
      </c>
    </row>
    <row r="10" ht="13.5" customHeight="1" spans="1:8">
      <c r="A10" s="2">
        <v>42969</v>
      </c>
      <c r="B10" s="3" t="s">
        <v>44</v>
      </c>
      <c r="C10" s="3" t="s">
        <v>953</v>
      </c>
      <c r="D10" s="4">
        <v>42.6</v>
      </c>
      <c r="E10" s="5"/>
      <c r="F10" s="5"/>
      <c r="G10" s="3" t="s">
        <v>294</v>
      </c>
      <c r="H10" s="4">
        <f>SUM(D14:D16)</f>
        <v>88.25</v>
      </c>
    </row>
    <row r="11" ht="13.5" customHeight="1" spans="1:8">
      <c r="A11" s="2">
        <v>42977</v>
      </c>
      <c r="B11" s="3" t="s">
        <v>44</v>
      </c>
      <c r="C11" s="3" t="s">
        <v>524</v>
      </c>
      <c r="D11" s="4">
        <v>29.55</v>
      </c>
      <c r="E11" s="5"/>
      <c r="F11" s="5"/>
      <c r="G11" s="3" t="s">
        <v>11</v>
      </c>
      <c r="H11" s="4">
        <f>SUM(D17:D25)</f>
        <v>325.9</v>
      </c>
    </row>
    <row r="12" ht="13.5" customHeight="1" spans="1:8">
      <c r="A12" s="2">
        <v>42950</v>
      </c>
      <c r="B12" s="3" t="s">
        <v>44</v>
      </c>
      <c r="C12" s="3" t="s">
        <v>954</v>
      </c>
      <c r="D12" s="4">
        <v>51.62</v>
      </c>
      <c r="E12" s="5"/>
      <c r="F12" s="5"/>
      <c r="G12" s="3" t="s">
        <v>68</v>
      </c>
      <c r="H12" s="4">
        <f>SUM(D26:D34)</f>
        <v>654.5</v>
      </c>
    </row>
    <row r="13" ht="13.5" customHeight="1" spans="1:8">
      <c r="A13" s="2">
        <v>42974</v>
      </c>
      <c r="B13" s="3" t="s">
        <v>44</v>
      </c>
      <c r="C13" s="3" t="s">
        <v>817</v>
      </c>
      <c r="D13" s="4">
        <v>38</v>
      </c>
      <c r="E13" s="5"/>
      <c r="F13" s="5"/>
      <c r="G13" s="3" t="s">
        <v>197</v>
      </c>
      <c r="H13" s="4">
        <f>SUM(D35:D41)</f>
        <v>295.7</v>
      </c>
    </row>
    <row r="14" ht="13.5" customHeight="1" spans="1:8">
      <c r="A14" s="2">
        <v>42955</v>
      </c>
      <c r="B14" s="3" t="s">
        <v>294</v>
      </c>
      <c r="C14" s="3" t="s">
        <v>810</v>
      </c>
      <c r="D14" s="11">
        <v>22.95</v>
      </c>
      <c r="E14" s="5"/>
      <c r="F14" s="5"/>
      <c r="G14" s="3" t="s">
        <v>125</v>
      </c>
      <c r="H14" s="4">
        <f>SUM(D42:D45)</f>
        <v>725.3</v>
      </c>
    </row>
    <row r="15" ht="13.5" customHeight="1" spans="1:8">
      <c r="A15" s="2">
        <v>42966</v>
      </c>
      <c r="B15" s="3" t="s">
        <v>294</v>
      </c>
      <c r="C15" s="3" t="s">
        <v>955</v>
      </c>
      <c r="D15" s="4">
        <v>12</v>
      </c>
      <c r="E15" s="5"/>
      <c r="F15" s="5"/>
      <c r="G15" s="3" t="s">
        <v>644</v>
      </c>
      <c r="H15" s="4">
        <f>D46+D47</f>
        <v>1650</v>
      </c>
    </row>
    <row r="16" ht="13.5" customHeight="1" spans="1:8">
      <c r="A16" s="2">
        <v>42948</v>
      </c>
      <c r="B16" s="3" t="s">
        <v>294</v>
      </c>
      <c r="C16" s="3" t="s">
        <v>956</v>
      </c>
      <c r="D16" s="4">
        <v>53.3</v>
      </c>
      <c r="E16" s="5"/>
      <c r="F16" s="5"/>
      <c r="G16" s="3" t="s">
        <v>646</v>
      </c>
      <c r="H16" s="4">
        <f>SUM(0)</f>
        <v>0</v>
      </c>
    </row>
    <row r="17" ht="13.5" customHeight="1" spans="1:8">
      <c r="A17" s="2">
        <v>42948</v>
      </c>
      <c r="B17" s="3" t="s">
        <v>11</v>
      </c>
      <c r="C17" s="3" t="s">
        <v>777</v>
      </c>
      <c r="D17" s="4">
        <v>180</v>
      </c>
      <c r="E17" s="5"/>
      <c r="F17" s="5"/>
      <c r="G17" s="3" t="s">
        <v>163</v>
      </c>
      <c r="H17" s="4">
        <f>SUM(D48)</f>
        <v>22.6</v>
      </c>
    </row>
    <row r="18" ht="13.5" customHeight="1" spans="1:8">
      <c r="A18" s="2">
        <v>42952</v>
      </c>
      <c r="B18" s="3" t="s">
        <v>11</v>
      </c>
      <c r="C18" s="3" t="s">
        <v>957</v>
      </c>
      <c r="D18" s="4">
        <v>25</v>
      </c>
      <c r="E18" s="5"/>
      <c r="F18" s="5"/>
      <c r="G18" s="3" t="s">
        <v>134</v>
      </c>
      <c r="H18" s="4">
        <f>SUM(D49:D51)</f>
        <v>227.33</v>
      </c>
    </row>
    <row r="19" ht="13.5" customHeight="1" spans="1:8">
      <c r="A19" s="2">
        <v>42952</v>
      </c>
      <c r="B19" s="3" t="s">
        <v>11</v>
      </c>
      <c r="C19" s="3" t="s">
        <v>958</v>
      </c>
      <c r="D19" s="4">
        <v>28</v>
      </c>
      <c r="E19" s="5"/>
      <c r="F19" s="5"/>
      <c r="G19" s="3" t="s">
        <v>34</v>
      </c>
      <c r="H19" s="4">
        <f>SUM(D52:D54)</f>
        <v>64.8</v>
      </c>
    </row>
    <row r="20" ht="13.5" customHeight="1" spans="1:8">
      <c r="A20" s="2">
        <v>42948</v>
      </c>
      <c r="B20" s="3" t="s">
        <v>11</v>
      </c>
      <c r="C20" s="3" t="s">
        <v>824</v>
      </c>
      <c r="D20" s="4">
        <v>15</v>
      </c>
      <c r="E20" s="5"/>
      <c r="F20" s="5"/>
      <c r="G20" s="3" t="s">
        <v>36</v>
      </c>
      <c r="H20" s="4">
        <f>SUM(D55:D59)</f>
        <v>1277.7</v>
      </c>
    </row>
    <row r="21" ht="13.5" customHeight="1" spans="1:8">
      <c r="A21" s="2">
        <v>42957</v>
      </c>
      <c r="B21" s="3" t="s">
        <v>11</v>
      </c>
      <c r="C21" s="3" t="s">
        <v>824</v>
      </c>
      <c r="D21" s="4">
        <v>14.3</v>
      </c>
      <c r="E21" s="5"/>
      <c r="F21" s="5"/>
      <c r="G21" s="3" t="s">
        <v>39</v>
      </c>
      <c r="H21" s="4">
        <f>SUM(D60:D65)</f>
        <v>355.9</v>
      </c>
    </row>
    <row r="22" ht="13.5" customHeight="1" spans="1:8">
      <c r="A22" s="2">
        <v>42950</v>
      </c>
      <c r="B22" s="3" t="s">
        <v>11</v>
      </c>
      <c r="C22" s="3" t="s">
        <v>780</v>
      </c>
      <c r="D22" s="4">
        <v>11.1</v>
      </c>
      <c r="E22" s="5"/>
      <c r="F22" s="5"/>
      <c r="G22" s="3" t="s">
        <v>375</v>
      </c>
      <c r="H22" s="4">
        <f>SUM(D66:D69)</f>
        <v>338</v>
      </c>
    </row>
    <row r="23" ht="13.5" customHeight="1" spans="1:26">
      <c r="A23" s="2">
        <v>42966</v>
      </c>
      <c r="B23" s="3" t="s">
        <v>11</v>
      </c>
      <c r="C23" s="3" t="s">
        <v>959</v>
      </c>
      <c r="D23" s="4">
        <v>4.5</v>
      </c>
      <c r="E23" s="5"/>
      <c r="F23" s="5"/>
      <c r="G23" s="3" t="s">
        <v>841</v>
      </c>
      <c r="H23" s="4">
        <f>D70</f>
        <v>1990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42978</v>
      </c>
      <c r="B24" s="3" t="s">
        <v>11</v>
      </c>
      <c r="C24" s="3" t="s">
        <v>960</v>
      </c>
      <c r="D24" s="4">
        <v>38</v>
      </c>
      <c r="E24" s="5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42971</v>
      </c>
      <c r="B25" s="3" t="s">
        <v>11</v>
      </c>
      <c r="C25" s="3" t="s">
        <v>824</v>
      </c>
      <c r="D25" s="4">
        <v>10</v>
      </c>
      <c r="E25" s="5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42950</v>
      </c>
      <c r="B26" s="3" t="s">
        <v>68</v>
      </c>
      <c r="C26" s="3" t="s">
        <v>765</v>
      </c>
      <c r="D26" s="4">
        <v>29.3</v>
      </c>
      <c r="E26" s="5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42953</v>
      </c>
      <c r="B27" s="3" t="s">
        <v>68</v>
      </c>
      <c r="C27" s="3" t="s">
        <v>20</v>
      </c>
      <c r="D27" s="4">
        <v>128.5</v>
      </c>
      <c r="E27" s="5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42959</v>
      </c>
      <c r="B28" s="3" t="s">
        <v>68</v>
      </c>
      <c r="C28" s="3" t="s">
        <v>122</v>
      </c>
      <c r="D28" s="4">
        <v>34</v>
      </c>
      <c r="E28" s="5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42966</v>
      </c>
      <c r="B29" s="3" t="s">
        <v>68</v>
      </c>
      <c r="C29" s="3" t="s">
        <v>20</v>
      </c>
      <c r="D29" s="4">
        <v>113.95</v>
      </c>
      <c r="E29" s="5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42973</v>
      </c>
      <c r="B30" s="3" t="s">
        <v>68</v>
      </c>
      <c r="C30" s="3" t="s">
        <v>20</v>
      </c>
      <c r="D30" s="4">
        <v>146</v>
      </c>
      <c r="E30" s="5"/>
      <c r="F30" s="5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42961</v>
      </c>
      <c r="B31" s="3" t="s">
        <v>68</v>
      </c>
      <c r="C31" s="3" t="s">
        <v>20</v>
      </c>
      <c r="D31" s="4">
        <v>89.55</v>
      </c>
      <c r="E31" s="5"/>
      <c r="F31" s="5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42960</v>
      </c>
      <c r="B32" s="3" t="s">
        <v>68</v>
      </c>
      <c r="C32" s="3" t="s">
        <v>122</v>
      </c>
      <c r="D32" s="4">
        <v>9.8</v>
      </c>
      <c r="E32" s="5"/>
      <c r="F32" s="5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42966</v>
      </c>
      <c r="B33" s="3" t="s">
        <v>68</v>
      </c>
      <c r="C33" s="3" t="s">
        <v>659</v>
      </c>
      <c r="D33" s="4">
        <v>9</v>
      </c>
      <c r="E33" s="5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42961</v>
      </c>
      <c r="B34" s="3" t="s">
        <v>68</v>
      </c>
      <c r="C34" s="3" t="s">
        <v>218</v>
      </c>
      <c r="D34" s="4">
        <v>94.4</v>
      </c>
      <c r="E34" s="5"/>
      <c r="F34" s="4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42952</v>
      </c>
      <c r="B35" s="3" t="s">
        <v>197</v>
      </c>
      <c r="C35" s="3" t="s">
        <v>124</v>
      </c>
      <c r="D35" s="4">
        <v>16</v>
      </c>
      <c r="E35" s="5"/>
      <c r="F35" s="4"/>
      <c r="G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42953</v>
      </c>
      <c r="B36" s="3" t="s">
        <v>197</v>
      </c>
      <c r="C36" s="3" t="s">
        <v>394</v>
      </c>
      <c r="D36" s="4">
        <v>38.85</v>
      </c>
      <c r="E36" s="5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42957</v>
      </c>
      <c r="B37" s="3" t="s">
        <v>197</v>
      </c>
      <c r="C37" s="3" t="s">
        <v>105</v>
      </c>
      <c r="D37" s="4">
        <v>66</v>
      </c>
      <c r="E37" s="5"/>
      <c r="F37" s="4"/>
      <c r="G37" s="5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42957</v>
      </c>
      <c r="B38" s="3" t="s">
        <v>197</v>
      </c>
      <c r="C38" s="3" t="s">
        <v>523</v>
      </c>
      <c r="D38" s="4">
        <v>16.75</v>
      </c>
      <c r="E38" s="5"/>
      <c r="F38" s="4"/>
      <c r="G38" s="5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42966</v>
      </c>
      <c r="B39" s="3" t="s">
        <v>197</v>
      </c>
      <c r="C39" s="3" t="s">
        <v>105</v>
      </c>
      <c r="D39" s="4">
        <v>41.2</v>
      </c>
      <c r="E39" s="5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42976</v>
      </c>
      <c r="B40" s="3" t="s">
        <v>197</v>
      </c>
      <c r="C40" s="3" t="s">
        <v>105</v>
      </c>
      <c r="D40" s="4">
        <v>106</v>
      </c>
      <c r="E40" s="5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42973</v>
      </c>
      <c r="B41" s="3" t="s">
        <v>197</v>
      </c>
      <c r="C41" s="3" t="s">
        <v>961</v>
      </c>
      <c r="D41" s="4">
        <v>10.9</v>
      </c>
      <c r="E41" s="5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42948</v>
      </c>
      <c r="B42" s="3" t="s">
        <v>125</v>
      </c>
      <c r="C42" s="3" t="s">
        <v>640</v>
      </c>
      <c r="D42" s="4">
        <v>60</v>
      </c>
      <c r="E42" s="5"/>
      <c r="F42" s="5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42948</v>
      </c>
      <c r="B43" s="3" t="s">
        <v>125</v>
      </c>
      <c r="C43" s="3" t="s">
        <v>641</v>
      </c>
      <c r="D43" s="4">
        <v>600</v>
      </c>
      <c r="E43" s="5"/>
      <c r="F43" s="5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42948</v>
      </c>
      <c r="B44" s="3" t="s">
        <v>125</v>
      </c>
      <c r="C44" s="3" t="s">
        <v>509</v>
      </c>
      <c r="D44" s="4">
        <v>55.5</v>
      </c>
      <c r="E44" s="5"/>
      <c r="F44" s="5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42971</v>
      </c>
      <c r="B45" s="3" t="s">
        <v>125</v>
      </c>
      <c r="C45" s="3" t="s">
        <v>962</v>
      </c>
      <c r="D45" s="4">
        <v>9.8</v>
      </c>
      <c r="E45" s="5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42948</v>
      </c>
      <c r="B46" s="3" t="s">
        <v>644</v>
      </c>
      <c r="C46" s="3" t="s">
        <v>645</v>
      </c>
      <c r="D46" s="4">
        <v>750</v>
      </c>
      <c r="E46" s="5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42948</v>
      </c>
      <c r="B47" s="3" t="s">
        <v>644</v>
      </c>
      <c r="C47" s="3" t="s">
        <v>684</v>
      </c>
      <c r="D47" s="4">
        <v>900</v>
      </c>
      <c r="E47" s="5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42977</v>
      </c>
      <c r="B48" s="3" t="s">
        <v>163</v>
      </c>
      <c r="C48" s="3" t="s">
        <v>963</v>
      </c>
      <c r="D48" s="4">
        <v>22.6</v>
      </c>
      <c r="E48" s="5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42952</v>
      </c>
      <c r="B49" s="3" t="s">
        <v>134</v>
      </c>
      <c r="C49" s="3" t="s">
        <v>964</v>
      </c>
      <c r="D49" s="4">
        <v>79.9</v>
      </c>
      <c r="E49" s="5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42952</v>
      </c>
      <c r="B50" s="3" t="s">
        <v>134</v>
      </c>
      <c r="C50" s="3" t="s">
        <v>964</v>
      </c>
      <c r="D50" s="4">
        <v>116.53</v>
      </c>
      <c r="E50" s="5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42951</v>
      </c>
      <c r="B51" s="3" t="s">
        <v>134</v>
      </c>
      <c r="C51" s="3" t="s">
        <v>718</v>
      </c>
      <c r="D51" s="11">
        <v>30.9</v>
      </c>
      <c r="E51" s="5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42952</v>
      </c>
      <c r="B52" s="3" t="s">
        <v>34</v>
      </c>
      <c r="C52" s="3" t="s">
        <v>81</v>
      </c>
      <c r="D52" s="4">
        <v>24.6</v>
      </c>
      <c r="E52" s="5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42966</v>
      </c>
      <c r="B53" s="3" t="s">
        <v>34</v>
      </c>
      <c r="C53" s="3" t="s">
        <v>81</v>
      </c>
      <c r="D53" s="4">
        <v>3.2</v>
      </c>
      <c r="E53" s="5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42977</v>
      </c>
      <c r="B54" s="3" t="s">
        <v>34</v>
      </c>
      <c r="C54" s="3" t="s">
        <v>81</v>
      </c>
      <c r="D54" s="4">
        <v>37</v>
      </c>
      <c r="E54" s="5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42948</v>
      </c>
      <c r="B55" s="3" t="s">
        <v>36</v>
      </c>
      <c r="C55" s="3" t="s">
        <v>37</v>
      </c>
      <c r="D55" s="4">
        <v>600</v>
      </c>
      <c r="E55" s="5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42948</v>
      </c>
      <c r="B56" s="3" t="s">
        <v>36</v>
      </c>
      <c r="C56" s="3" t="s">
        <v>38</v>
      </c>
      <c r="D56" s="4">
        <v>400</v>
      </c>
      <c r="E56" s="5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42951</v>
      </c>
      <c r="B57" s="3" t="s">
        <v>36</v>
      </c>
      <c r="C57" s="3" t="s">
        <v>965</v>
      </c>
      <c r="D57" s="4">
        <v>176</v>
      </c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>
        <v>42965</v>
      </c>
      <c r="B58" s="3" t="s">
        <v>36</v>
      </c>
      <c r="C58" s="3" t="s">
        <v>966</v>
      </c>
      <c r="D58" s="4">
        <v>58</v>
      </c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>
        <v>42954</v>
      </c>
      <c r="B59" s="3" t="s">
        <v>36</v>
      </c>
      <c r="C59" s="3" t="s">
        <v>967</v>
      </c>
      <c r="D59" s="11">
        <v>43.7</v>
      </c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>
        <v>42948</v>
      </c>
      <c r="B60" s="3" t="s">
        <v>39</v>
      </c>
      <c r="C60" s="3" t="s">
        <v>42</v>
      </c>
      <c r="D60" s="4">
        <v>110</v>
      </c>
      <c r="E60" s="5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>
        <v>42954</v>
      </c>
      <c r="B61" s="3" t="s">
        <v>39</v>
      </c>
      <c r="C61" s="3" t="s">
        <v>83</v>
      </c>
      <c r="D61" s="11">
        <v>57.5</v>
      </c>
      <c r="E61" s="5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>
        <v>42957</v>
      </c>
      <c r="B62" s="3" t="s">
        <v>39</v>
      </c>
      <c r="C62" s="3" t="s">
        <v>306</v>
      </c>
      <c r="D62" s="11">
        <v>6.1</v>
      </c>
      <c r="E62" s="5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>
        <v>42966</v>
      </c>
      <c r="B63" s="3" t="s">
        <v>39</v>
      </c>
      <c r="C63" s="3" t="s">
        <v>893</v>
      </c>
      <c r="D63" s="4">
        <v>50</v>
      </c>
      <c r="E63" s="5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>
        <v>42964</v>
      </c>
      <c r="B64" s="3" t="s">
        <v>39</v>
      </c>
      <c r="C64" s="3" t="s">
        <v>83</v>
      </c>
      <c r="D64" s="4">
        <v>71.2</v>
      </c>
      <c r="E64" s="5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>
        <v>42978</v>
      </c>
      <c r="B65" s="3" t="s">
        <v>39</v>
      </c>
      <c r="C65" s="3" t="s">
        <v>83</v>
      </c>
      <c r="D65" s="4">
        <v>61.1</v>
      </c>
      <c r="E65" s="5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>
        <v>42948</v>
      </c>
      <c r="B66" s="3" t="s">
        <v>375</v>
      </c>
      <c r="C66" s="3" t="s">
        <v>547</v>
      </c>
      <c r="D66" s="4">
        <v>200</v>
      </c>
      <c r="E66" s="5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>
        <v>42948</v>
      </c>
      <c r="B67" s="3" t="s">
        <v>375</v>
      </c>
      <c r="C67" s="3" t="s">
        <v>548</v>
      </c>
      <c r="D67" s="4">
        <v>44</v>
      </c>
      <c r="E67" s="5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>
        <v>42948</v>
      </c>
      <c r="B68" s="3" t="s">
        <v>375</v>
      </c>
      <c r="C68" s="3" t="s">
        <v>549</v>
      </c>
      <c r="D68" s="4">
        <v>44</v>
      </c>
      <c r="E68" s="5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>
        <v>42948</v>
      </c>
      <c r="B69" s="3" t="s">
        <v>375</v>
      </c>
      <c r="C69" s="3" t="s">
        <v>550</v>
      </c>
      <c r="D69" s="4">
        <v>50</v>
      </c>
      <c r="E69" s="5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>
        <v>42975</v>
      </c>
      <c r="B70" s="3" t="s">
        <v>841</v>
      </c>
      <c r="C70" s="3" t="s">
        <v>895</v>
      </c>
      <c r="D70" s="4">
        <v>1990</v>
      </c>
      <c r="E70" s="5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1"/>
      <c r="D71" s="4">
        <f>SUM(D2:D70)</f>
        <v>9235.65</v>
      </c>
      <c r="E71" s="5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1"/>
      <c r="D72" s="4"/>
      <c r="E72" s="5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6">
      <c r="A73" s="21"/>
      <c r="D73" s="4"/>
      <c r="E73" s="5"/>
      <c r="F73" s="5"/>
    </row>
    <row r="74" ht="13.5" customHeight="1" spans="1:6">
      <c r="A74" s="21"/>
      <c r="D74" s="4"/>
      <c r="E74" s="5"/>
      <c r="F74" s="5"/>
    </row>
    <row r="75" ht="13.5" customHeight="1" spans="1:6">
      <c r="A75" s="21"/>
      <c r="D75" s="4"/>
      <c r="E75" s="5"/>
      <c r="F75" s="5"/>
    </row>
    <row r="76" ht="13.5" customHeight="1" spans="1:6">
      <c r="A76" s="21"/>
      <c r="D76" s="4"/>
      <c r="E76" s="5"/>
      <c r="F76" s="5"/>
    </row>
    <row r="77" ht="13.5" customHeight="1" spans="1:6">
      <c r="A77" s="21"/>
      <c r="D77" s="4"/>
      <c r="E77" s="5"/>
      <c r="F77" s="5"/>
    </row>
    <row r="78" ht="13.5" customHeight="1" spans="1:6">
      <c r="A78" s="21"/>
      <c r="D78" s="4"/>
      <c r="E78" s="5"/>
      <c r="F78" s="5"/>
    </row>
    <row r="79" ht="13.5" customHeight="1" spans="1:6">
      <c r="A79" s="21"/>
      <c r="D79" s="4"/>
      <c r="E79" s="5"/>
      <c r="F79" s="5"/>
    </row>
    <row r="80" ht="13.5" customHeight="1" spans="1:6">
      <c r="A80" s="21"/>
      <c r="D80" s="4"/>
      <c r="E80" s="5"/>
      <c r="F80" s="5"/>
    </row>
    <row r="81" ht="13.5" customHeight="1" spans="1:6">
      <c r="A81" s="21"/>
      <c r="D81" s="4"/>
      <c r="E81" s="5"/>
      <c r="F81" s="5"/>
    </row>
    <row r="82" ht="13.5" customHeight="1" spans="1:6">
      <c r="A82" s="21"/>
      <c r="D82" s="4"/>
      <c r="E82" s="5"/>
      <c r="F82" s="5"/>
    </row>
    <row r="83" ht="13.5" customHeight="1" spans="1:6">
      <c r="A83" s="21"/>
      <c r="D83" s="4"/>
      <c r="E83" s="5"/>
      <c r="F83" s="5"/>
    </row>
    <row r="84" ht="13.5" customHeight="1" spans="1:6">
      <c r="A84" s="21"/>
      <c r="D84" s="4"/>
      <c r="E84" s="5"/>
      <c r="F84" s="5"/>
    </row>
    <row r="85" ht="13.5" customHeight="1" spans="1:6">
      <c r="A85" s="21"/>
      <c r="D85" s="4"/>
      <c r="E85" s="5"/>
      <c r="F85" s="5"/>
    </row>
    <row r="86" ht="13.5" customHeight="1" spans="1:6">
      <c r="A86" s="21"/>
      <c r="D86" s="4"/>
      <c r="E86" s="5"/>
      <c r="F86" s="5"/>
    </row>
    <row r="87" ht="13.5" customHeight="1" spans="1:6">
      <c r="A87" s="21"/>
      <c r="D87" s="4"/>
      <c r="E87" s="5"/>
      <c r="F87" s="5"/>
    </row>
    <row r="88" ht="13.5" customHeight="1" spans="1:6">
      <c r="A88" s="21"/>
      <c r="D88" s="4"/>
      <c r="E88" s="5"/>
      <c r="F88" s="5"/>
    </row>
    <row r="89" ht="13.5" customHeight="1" spans="1:6">
      <c r="A89" s="21"/>
      <c r="D89" s="4"/>
      <c r="E89" s="5"/>
      <c r="F89" s="5"/>
    </row>
    <row r="90" ht="13.5" customHeight="1" spans="1:6">
      <c r="A90" s="21"/>
      <c r="D90" s="4"/>
      <c r="E90" s="5"/>
      <c r="F90" s="5"/>
    </row>
    <row r="91" ht="13.5" customHeight="1" spans="1:6">
      <c r="A91" s="21"/>
      <c r="D91" s="4"/>
      <c r="E91" s="5"/>
      <c r="F91" s="5"/>
    </row>
    <row r="92" ht="13.5" customHeight="1" spans="1:6">
      <c r="A92" s="21"/>
      <c r="D92" s="4"/>
      <c r="E92" s="5"/>
      <c r="F92" s="5"/>
    </row>
    <row r="93" ht="13.5" customHeight="1" spans="1:6">
      <c r="A93" s="21"/>
      <c r="D93" s="4"/>
      <c r="E93" s="5"/>
      <c r="F93" s="5"/>
    </row>
    <row r="94" ht="13.5" customHeight="1" spans="1:6">
      <c r="A94" s="21"/>
      <c r="D94" s="4"/>
      <c r="E94" s="5"/>
      <c r="F94" s="5"/>
    </row>
    <row r="95" ht="13.5" customHeight="1" spans="1:6">
      <c r="A95" s="21"/>
      <c r="D95" s="4"/>
      <c r="E95" s="5"/>
      <c r="F95" s="5"/>
    </row>
    <row r="96" ht="13.5" customHeight="1" spans="1:6">
      <c r="A96" s="21"/>
      <c r="D96" s="4"/>
      <c r="E96" s="5"/>
      <c r="F96" s="5"/>
    </row>
    <row r="97" ht="13.5" customHeight="1" spans="1:6">
      <c r="A97" s="21"/>
      <c r="D97" s="4"/>
      <c r="E97" s="5"/>
      <c r="F97" s="5"/>
    </row>
    <row r="98" ht="13.5" customHeight="1" spans="1:6">
      <c r="A98" s="21"/>
      <c r="D98" s="4"/>
      <c r="E98" s="5"/>
      <c r="F98" s="5"/>
    </row>
    <row r="99" ht="13.5" customHeight="1" spans="1:6">
      <c r="A99" s="21"/>
      <c r="D99" s="4"/>
      <c r="E99" s="5"/>
      <c r="F99" s="5"/>
    </row>
    <row r="100" ht="13.5" customHeight="1" spans="1:6">
      <c r="A100" s="21"/>
      <c r="D100" s="4"/>
      <c r="E100" s="5"/>
      <c r="F100" s="5"/>
    </row>
    <row r="101" ht="13.5" customHeight="1" spans="1:6">
      <c r="A101" s="21"/>
      <c r="D101" s="4"/>
      <c r="E101" s="5"/>
      <c r="F101" s="5"/>
    </row>
    <row r="102" ht="13.5" customHeight="1" spans="1:6">
      <c r="A102" s="21"/>
      <c r="D102" s="4"/>
      <c r="E102" s="5"/>
      <c r="F102" s="5"/>
    </row>
    <row r="103" ht="13.5" customHeight="1" spans="1:6">
      <c r="A103" s="21"/>
      <c r="D103" s="4"/>
      <c r="E103" s="5"/>
      <c r="F103" s="5"/>
    </row>
    <row r="104" ht="13.5" customHeight="1" spans="1:6">
      <c r="A104" s="21"/>
      <c r="D104" s="4"/>
      <c r="E104" s="5"/>
      <c r="F104" s="5"/>
    </row>
    <row r="105" ht="13.5" customHeight="1" spans="1:6">
      <c r="A105" s="21"/>
      <c r="D105" s="4"/>
      <c r="E105" s="5"/>
      <c r="F105" s="5"/>
    </row>
    <row r="106" ht="13.5" customHeight="1" spans="1:6">
      <c r="A106" s="21"/>
      <c r="D106" s="4"/>
      <c r="E106" s="5"/>
      <c r="F106" s="5"/>
    </row>
    <row r="107" ht="13.5" customHeight="1" spans="1:6">
      <c r="A107" s="21"/>
      <c r="D107" s="4"/>
      <c r="E107" s="5"/>
      <c r="F107" s="5"/>
    </row>
    <row r="108" ht="13.5" customHeight="1" spans="1:6">
      <c r="A108" s="21"/>
      <c r="D108" s="4"/>
      <c r="E108" s="5"/>
      <c r="F108" s="5"/>
    </row>
    <row r="109" ht="13.5" customHeight="1" spans="1:6">
      <c r="A109" s="21"/>
      <c r="D109" s="4"/>
      <c r="E109" s="5"/>
      <c r="F109" s="5"/>
    </row>
    <row r="110" ht="13.5" customHeight="1" spans="1:6">
      <c r="A110" s="21"/>
      <c r="D110" s="4"/>
      <c r="E110" s="5"/>
      <c r="F110" s="5"/>
    </row>
    <row r="111" ht="13.5" customHeight="1" spans="1:6">
      <c r="A111" s="21"/>
      <c r="D111" s="4"/>
      <c r="E111" s="5"/>
      <c r="F111" s="5"/>
    </row>
    <row r="112" ht="13.5" customHeight="1" spans="1:6">
      <c r="A112" s="21"/>
      <c r="D112" s="4"/>
      <c r="E112" s="5"/>
      <c r="F112" s="5"/>
    </row>
    <row r="113" ht="13.5" customHeight="1" spans="1:6">
      <c r="A113" s="21"/>
      <c r="D113" s="4"/>
      <c r="E113" s="5"/>
      <c r="F113" s="5"/>
    </row>
    <row r="114" ht="13.5" customHeight="1" spans="1:6">
      <c r="A114" s="21"/>
      <c r="D114" s="4"/>
      <c r="E114" s="5"/>
      <c r="F114" s="5"/>
    </row>
    <row r="115" ht="13.5" customHeight="1" spans="1:6">
      <c r="A115" s="21"/>
      <c r="D115" s="4"/>
      <c r="E115" s="5"/>
      <c r="F115" s="5"/>
    </row>
    <row r="116" ht="13.5" customHeight="1" spans="1:6">
      <c r="A116" s="21"/>
      <c r="D116" s="4"/>
      <c r="E116" s="5"/>
      <c r="F116" s="5"/>
    </row>
    <row r="117" ht="13.5" customHeight="1" spans="1:6">
      <c r="A117" s="21"/>
      <c r="D117" s="4"/>
      <c r="E117" s="5"/>
      <c r="F117" s="5"/>
    </row>
    <row r="118" ht="13.5" customHeight="1" spans="1:6">
      <c r="A118" s="21"/>
      <c r="D118" s="4"/>
      <c r="E118" s="5"/>
      <c r="F118" s="5"/>
    </row>
    <row r="119" ht="13.5" customHeight="1" spans="1:6">
      <c r="A119" s="21"/>
      <c r="D119" s="4"/>
      <c r="E119" s="5"/>
      <c r="F119" s="5"/>
    </row>
    <row r="120" ht="13.5" customHeight="1" spans="1:6">
      <c r="A120" s="21"/>
      <c r="D120" s="4"/>
      <c r="E120" s="5"/>
      <c r="F120" s="5"/>
    </row>
    <row r="121" ht="13.5" customHeight="1" spans="1:6">
      <c r="A121" s="21"/>
      <c r="D121" s="4"/>
      <c r="E121" s="5"/>
      <c r="F121" s="5"/>
    </row>
    <row r="122" ht="13.5" customHeight="1" spans="1:6">
      <c r="A122" s="21"/>
      <c r="D122" s="4"/>
      <c r="E122" s="5"/>
      <c r="F122" s="5"/>
    </row>
    <row r="123" ht="13.5" customHeight="1" spans="1:6">
      <c r="A123" s="21"/>
      <c r="D123" s="4"/>
      <c r="E123" s="5"/>
      <c r="F123" s="5"/>
    </row>
    <row r="124" ht="13.5" customHeight="1" spans="1:6">
      <c r="A124" s="21"/>
      <c r="D124" s="4"/>
      <c r="E124" s="5"/>
      <c r="F124" s="5"/>
    </row>
    <row r="125" ht="13.5" customHeight="1" spans="1:6">
      <c r="A125" s="21"/>
      <c r="D125" s="4"/>
      <c r="E125" s="5"/>
      <c r="F125" s="5"/>
    </row>
    <row r="126" ht="13.5" customHeight="1" spans="1:6">
      <c r="A126" s="21"/>
      <c r="D126" s="4"/>
      <c r="E126" s="5"/>
      <c r="F126" s="5"/>
    </row>
    <row r="127" ht="13.5" customHeight="1" spans="1:6">
      <c r="A127" s="21"/>
      <c r="D127" s="4"/>
      <c r="E127" s="5"/>
      <c r="F127" s="5"/>
    </row>
    <row r="128" ht="13.5" customHeight="1" spans="1:6">
      <c r="A128" s="21"/>
      <c r="D128" s="4"/>
      <c r="E128" s="5"/>
      <c r="F128" s="5"/>
    </row>
    <row r="129" ht="13.5" customHeight="1" spans="1:6">
      <c r="A129" s="21"/>
      <c r="D129" s="4"/>
      <c r="E129" s="5"/>
      <c r="F129" s="5"/>
    </row>
    <row r="130" ht="13.5" customHeight="1" spans="1:6">
      <c r="A130" s="21"/>
      <c r="D130" s="4"/>
      <c r="E130" s="5"/>
      <c r="F130" s="5"/>
    </row>
    <row r="131" ht="13.5" customHeight="1" spans="1:6">
      <c r="A131" s="21"/>
      <c r="D131" s="4"/>
      <c r="E131" s="5"/>
      <c r="F131" s="5"/>
    </row>
    <row r="132" ht="13.5" customHeight="1" spans="1:6">
      <c r="A132" s="21"/>
      <c r="D132" s="4"/>
      <c r="E132" s="5"/>
      <c r="F132" s="5"/>
    </row>
    <row r="133" ht="13.5" customHeight="1" spans="1:6">
      <c r="A133" s="21"/>
      <c r="D133" s="4"/>
      <c r="E133" s="5"/>
      <c r="F133" s="5"/>
    </row>
    <row r="134" ht="13.5" customHeight="1" spans="1:6">
      <c r="A134" s="21"/>
      <c r="D134" s="4"/>
      <c r="E134" s="5"/>
      <c r="F134" s="5"/>
    </row>
    <row r="135" ht="13.5" customHeight="1" spans="1:6">
      <c r="A135" s="21"/>
      <c r="D135" s="4"/>
      <c r="E135" s="5"/>
      <c r="F135" s="5"/>
    </row>
    <row r="136" ht="13.5" customHeight="1" spans="1:6">
      <c r="A136" s="21"/>
      <c r="D136" s="4"/>
      <c r="E136" s="5"/>
      <c r="F136" s="5"/>
    </row>
    <row r="137" ht="13.5" customHeight="1" spans="1:6">
      <c r="A137" s="21"/>
      <c r="D137" s="4"/>
      <c r="E137" s="5"/>
      <c r="F137" s="5"/>
    </row>
    <row r="138" ht="13.5" customHeight="1" spans="1:6">
      <c r="A138" s="21"/>
      <c r="D138" s="4"/>
      <c r="E138" s="5"/>
      <c r="F138" s="5"/>
    </row>
    <row r="139" ht="13.5" customHeight="1" spans="1:6">
      <c r="A139" s="21"/>
      <c r="D139" s="4"/>
      <c r="E139" s="5"/>
      <c r="F139" s="5"/>
    </row>
    <row r="140" ht="13.5" customHeight="1" spans="1:6">
      <c r="A140" s="21"/>
      <c r="D140" s="4"/>
      <c r="E140" s="5"/>
      <c r="F140" s="5"/>
    </row>
    <row r="141" ht="13.5" customHeight="1" spans="1:6">
      <c r="A141" s="21"/>
      <c r="D141" s="4"/>
      <c r="E141" s="5"/>
      <c r="F141" s="5"/>
    </row>
    <row r="142" ht="13.5" customHeight="1" spans="1:6">
      <c r="A142" s="21"/>
      <c r="D142" s="4"/>
      <c r="E142" s="5"/>
      <c r="F142" s="5"/>
    </row>
    <row r="143" ht="13.5" customHeight="1" spans="1:6">
      <c r="A143" s="21"/>
      <c r="D143" s="4"/>
      <c r="E143" s="5"/>
      <c r="F143" s="5"/>
    </row>
    <row r="144" ht="13.5" customHeight="1" spans="1:6">
      <c r="A144" s="21"/>
      <c r="D144" s="4"/>
      <c r="E144" s="5"/>
      <c r="F144" s="5"/>
    </row>
    <row r="145" ht="13.5" customHeight="1" spans="1:6">
      <c r="A145" s="21"/>
      <c r="D145" s="4"/>
      <c r="E145" s="5"/>
      <c r="F145" s="5"/>
    </row>
    <row r="146" ht="13.5" customHeight="1" spans="1:6">
      <c r="A146" s="21"/>
      <c r="D146" s="4"/>
      <c r="E146" s="5"/>
      <c r="F146" s="5"/>
    </row>
    <row r="147" ht="13.5" customHeight="1" spans="1:6">
      <c r="A147" s="21"/>
      <c r="D147" s="4"/>
      <c r="E147" s="5"/>
      <c r="F147" s="5"/>
    </row>
    <row r="148" ht="13.5" customHeight="1" spans="1:6">
      <c r="A148" s="21"/>
      <c r="D148" s="4"/>
      <c r="E148" s="5"/>
      <c r="F148" s="5"/>
    </row>
    <row r="149" ht="13.5" customHeight="1" spans="1:6">
      <c r="A149" s="21"/>
      <c r="D149" s="4"/>
      <c r="E149" s="5"/>
      <c r="F149" s="5"/>
    </row>
    <row r="150" ht="13.5" customHeight="1" spans="1:6">
      <c r="A150" s="21"/>
      <c r="D150" s="4"/>
      <c r="E150" s="5"/>
      <c r="F150" s="5"/>
    </row>
    <row r="151" ht="13.5" customHeight="1" spans="1:6">
      <c r="A151" s="21"/>
      <c r="D151" s="4"/>
      <c r="E151" s="5"/>
      <c r="F151" s="5"/>
    </row>
    <row r="152" ht="13.5" customHeight="1" spans="1:6">
      <c r="A152" s="21"/>
      <c r="D152" s="4"/>
      <c r="E152" s="5"/>
      <c r="F152" s="5"/>
    </row>
    <row r="153" ht="13.5" customHeight="1" spans="1:6">
      <c r="A153" s="21"/>
      <c r="D153" s="4"/>
      <c r="E153" s="5"/>
      <c r="F153" s="5"/>
    </row>
    <row r="154" ht="13.5" customHeight="1" spans="1:6">
      <c r="A154" s="21"/>
      <c r="D154" s="4"/>
      <c r="E154" s="5"/>
      <c r="F154" s="5"/>
    </row>
    <row r="155" ht="13.5" customHeight="1" spans="1:6">
      <c r="A155" s="21"/>
      <c r="D155" s="4"/>
      <c r="E155" s="5"/>
      <c r="F155" s="5"/>
    </row>
    <row r="156" ht="13.5" customHeight="1" spans="1:6">
      <c r="A156" s="21"/>
      <c r="D156" s="4"/>
      <c r="E156" s="5"/>
      <c r="F156" s="5"/>
    </row>
    <row r="157" ht="13.5" customHeight="1" spans="1:6">
      <c r="A157" s="21"/>
      <c r="D157" s="4"/>
      <c r="E157" s="5"/>
      <c r="F157" s="5"/>
    </row>
    <row r="158" ht="13.5" customHeight="1" spans="1:6">
      <c r="A158" s="21"/>
      <c r="D158" s="4"/>
      <c r="E158" s="5"/>
      <c r="F158" s="5"/>
    </row>
    <row r="159" ht="13.5" customHeight="1" spans="1:6">
      <c r="A159" s="21"/>
      <c r="D159" s="4"/>
      <c r="E159" s="5"/>
      <c r="F159" s="5"/>
    </row>
    <row r="160" ht="13.5" customHeight="1" spans="1:6">
      <c r="A160" s="21"/>
      <c r="D160" s="4"/>
      <c r="E160" s="5"/>
      <c r="F160" s="5"/>
    </row>
    <row r="161" ht="13.5" customHeight="1" spans="1:6">
      <c r="A161" s="21"/>
      <c r="D161" s="4"/>
      <c r="E161" s="5"/>
      <c r="F161" s="5"/>
    </row>
    <row r="162" ht="13.5" customHeight="1" spans="1:6">
      <c r="A162" s="21"/>
      <c r="D162" s="4"/>
      <c r="E162" s="5"/>
      <c r="F162" s="5"/>
    </row>
    <row r="163" ht="13.5" customHeight="1" spans="1:6">
      <c r="A163" s="21"/>
      <c r="D163" s="4"/>
      <c r="E163" s="5"/>
      <c r="F163" s="5"/>
    </row>
    <row r="164" ht="13.5" customHeight="1" spans="1:6">
      <c r="A164" s="21"/>
      <c r="D164" s="4"/>
      <c r="E164" s="5"/>
      <c r="F164" s="5"/>
    </row>
    <row r="165" ht="13.5" customHeight="1" spans="1:6">
      <c r="A165" s="21"/>
      <c r="D165" s="4"/>
      <c r="E165" s="5"/>
      <c r="F165" s="5"/>
    </row>
    <row r="166" ht="13.5" customHeight="1" spans="1:6">
      <c r="A166" s="21"/>
      <c r="D166" s="4"/>
      <c r="E166" s="5"/>
      <c r="F166" s="5"/>
    </row>
    <row r="167" ht="13.5" customHeight="1" spans="1:6">
      <c r="A167" s="21"/>
      <c r="D167" s="4"/>
      <c r="E167" s="5"/>
      <c r="F167" s="5"/>
    </row>
    <row r="168" ht="13.5" customHeight="1" spans="1:6">
      <c r="A168" s="21"/>
      <c r="D168" s="4"/>
      <c r="E168" s="5"/>
      <c r="F168" s="5"/>
    </row>
    <row r="169" ht="13.5" customHeight="1" spans="1:6">
      <c r="A169" s="21"/>
      <c r="D169" s="4"/>
      <c r="E169" s="5"/>
      <c r="F169" s="5"/>
    </row>
    <row r="170" ht="13.5" customHeight="1" spans="1:6">
      <c r="A170" s="21"/>
      <c r="D170" s="4"/>
      <c r="E170" s="5"/>
      <c r="F170" s="5"/>
    </row>
    <row r="171" ht="13.5" customHeight="1" spans="1:6">
      <c r="A171" s="21"/>
      <c r="D171" s="4"/>
      <c r="E171" s="5"/>
      <c r="F171" s="5"/>
    </row>
    <row r="172" ht="13.5" customHeight="1" spans="1:6">
      <c r="A172" s="21"/>
      <c r="D172" s="4"/>
      <c r="E172" s="5"/>
      <c r="F172" s="5"/>
    </row>
    <row r="173" ht="13.5" customHeight="1" spans="1:6">
      <c r="A173" s="21"/>
      <c r="D173" s="4"/>
      <c r="E173" s="5"/>
      <c r="F173" s="5"/>
    </row>
    <row r="174" ht="13.5" customHeight="1" spans="1:6">
      <c r="A174" s="21"/>
      <c r="D174" s="4"/>
      <c r="E174" s="5"/>
      <c r="F174" s="5"/>
    </row>
    <row r="175" ht="13.5" customHeight="1" spans="1:6">
      <c r="A175" s="21"/>
      <c r="D175" s="4"/>
      <c r="E175" s="5"/>
      <c r="F175" s="5"/>
    </row>
    <row r="176" ht="13.5" customHeight="1" spans="1:6">
      <c r="A176" s="21"/>
      <c r="D176" s="4"/>
      <c r="E176" s="5"/>
      <c r="F176" s="5"/>
    </row>
    <row r="177" ht="13.5" customHeight="1" spans="1:6">
      <c r="A177" s="21"/>
      <c r="D177" s="4"/>
      <c r="E177" s="5"/>
      <c r="F177" s="5"/>
    </row>
    <row r="178" ht="13.5" customHeight="1" spans="1:6">
      <c r="A178" s="21"/>
      <c r="D178" s="4"/>
      <c r="E178" s="5"/>
      <c r="F178" s="5"/>
    </row>
    <row r="179" ht="13.5" customHeight="1" spans="1:6">
      <c r="A179" s="21"/>
      <c r="D179" s="4"/>
      <c r="E179" s="5"/>
      <c r="F179" s="5"/>
    </row>
    <row r="180" ht="13.5" customHeight="1" spans="1:6">
      <c r="A180" s="21"/>
      <c r="D180" s="4"/>
      <c r="E180" s="5"/>
      <c r="F180" s="5"/>
    </row>
    <row r="181" ht="13.5" customHeight="1" spans="1:6">
      <c r="A181" s="21"/>
      <c r="D181" s="4"/>
      <c r="E181" s="5"/>
      <c r="F181" s="5"/>
    </row>
    <row r="182" ht="13.5" customHeight="1" spans="1:6">
      <c r="A182" s="21"/>
      <c r="D182" s="4"/>
      <c r="E182" s="5"/>
      <c r="F182" s="5"/>
    </row>
    <row r="183" ht="13.5" customHeight="1" spans="1:6">
      <c r="A183" s="21"/>
      <c r="D183" s="4"/>
      <c r="E183" s="5"/>
      <c r="F183" s="5"/>
    </row>
    <row r="184" ht="13.5" customHeight="1" spans="1:6">
      <c r="A184" s="21"/>
      <c r="D184" s="4"/>
      <c r="E184" s="5"/>
      <c r="F184" s="5"/>
    </row>
    <row r="185" ht="13.5" customHeight="1" spans="1:6">
      <c r="A185" s="21"/>
      <c r="D185" s="4"/>
      <c r="E185" s="5"/>
      <c r="F185" s="5"/>
    </row>
    <row r="186" ht="13.5" customHeight="1" spans="1:6">
      <c r="A186" s="21"/>
      <c r="D186" s="4"/>
      <c r="E186" s="5"/>
      <c r="F186" s="5"/>
    </row>
    <row r="187" ht="13.5" customHeight="1" spans="1:6">
      <c r="A187" s="21"/>
      <c r="D187" s="4"/>
      <c r="E187" s="5"/>
      <c r="F187" s="5"/>
    </row>
    <row r="188" ht="13.5" customHeight="1" spans="1:6">
      <c r="A188" s="21"/>
      <c r="D188" s="4"/>
      <c r="E188" s="5"/>
      <c r="F188" s="5"/>
    </row>
    <row r="189" ht="13.5" customHeight="1" spans="1:6">
      <c r="A189" s="21"/>
      <c r="D189" s="4"/>
      <c r="E189" s="5"/>
      <c r="F189" s="5"/>
    </row>
    <row r="190" ht="13.5" customHeight="1" spans="1:6">
      <c r="A190" s="21"/>
      <c r="D190" s="4"/>
      <c r="E190" s="5"/>
      <c r="F190" s="5"/>
    </row>
    <row r="191" ht="13.5" customHeight="1" spans="1:6">
      <c r="A191" s="21"/>
      <c r="D191" s="4"/>
      <c r="E191" s="5"/>
      <c r="F191" s="5"/>
    </row>
    <row r="192" ht="13.5" customHeight="1" spans="1:6">
      <c r="A192" s="21"/>
      <c r="D192" s="4"/>
      <c r="E192" s="5"/>
      <c r="F192" s="5"/>
    </row>
    <row r="193" ht="13.5" customHeight="1" spans="1:6">
      <c r="A193" s="21"/>
      <c r="D193" s="4"/>
      <c r="E193" s="5"/>
      <c r="F193" s="5"/>
    </row>
    <row r="194" ht="13.5" customHeight="1" spans="1:6">
      <c r="A194" s="21"/>
      <c r="D194" s="4"/>
      <c r="E194" s="5"/>
      <c r="F194" s="5"/>
    </row>
    <row r="195" ht="13.5" customHeight="1" spans="1:6">
      <c r="A195" s="21"/>
      <c r="D195" s="4"/>
      <c r="E195" s="5"/>
      <c r="F195" s="5"/>
    </row>
    <row r="196" ht="13.5" customHeight="1" spans="1:6">
      <c r="A196" s="21"/>
      <c r="D196" s="4"/>
      <c r="E196" s="5"/>
      <c r="F196" s="5"/>
    </row>
    <row r="197" ht="13.5" customHeight="1" spans="1:6">
      <c r="A197" s="21"/>
      <c r="D197" s="4"/>
      <c r="E197" s="5"/>
      <c r="F197" s="5"/>
    </row>
    <row r="198" ht="13.5" customHeight="1" spans="1:6">
      <c r="A198" s="21"/>
      <c r="D198" s="4"/>
      <c r="E198" s="5"/>
      <c r="F198" s="5"/>
    </row>
    <row r="199" ht="13.5" customHeight="1" spans="1:6">
      <c r="A199" s="21"/>
      <c r="D199" s="4"/>
      <c r="E199" s="5"/>
      <c r="F199" s="5"/>
    </row>
    <row r="200" ht="13.5" customHeight="1" spans="1:6">
      <c r="A200" s="21"/>
      <c r="D200" s="4"/>
      <c r="E200" s="5"/>
      <c r="F200" s="5"/>
    </row>
    <row r="201" ht="13.5" customHeight="1" spans="1:6">
      <c r="A201" s="21"/>
      <c r="D201" s="4"/>
      <c r="E201" s="5"/>
      <c r="F201" s="5"/>
    </row>
    <row r="202" ht="13.5" customHeight="1" spans="1:6">
      <c r="A202" s="21"/>
      <c r="D202" s="4"/>
      <c r="E202" s="5"/>
      <c r="F202" s="5"/>
    </row>
    <row r="203" ht="13.5" customHeight="1" spans="1:6">
      <c r="A203" s="21"/>
      <c r="D203" s="4"/>
      <c r="E203" s="5"/>
      <c r="F203" s="5"/>
    </row>
    <row r="204" ht="13.5" customHeight="1" spans="1:6">
      <c r="A204" s="21"/>
      <c r="D204" s="4"/>
      <c r="E204" s="5"/>
      <c r="F204" s="5"/>
    </row>
    <row r="205" ht="13.5" customHeight="1" spans="1:6">
      <c r="A205" s="21"/>
      <c r="D205" s="4"/>
      <c r="E205" s="5"/>
      <c r="F205" s="5"/>
    </row>
    <row r="206" ht="13.5" customHeight="1" spans="1:6">
      <c r="A206" s="21"/>
      <c r="D206" s="4"/>
      <c r="E206" s="5"/>
      <c r="F206" s="5"/>
    </row>
    <row r="207" ht="13.5" customHeight="1" spans="1:6">
      <c r="A207" s="21"/>
      <c r="D207" s="4"/>
      <c r="E207" s="5"/>
      <c r="F207" s="5"/>
    </row>
    <row r="208" ht="13.5" customHeight="1" spans="1:6">
      <c r="A208" s="21"/>
      <c r="D208" s="4"/>
      <c r="E208" s="5"/>
      <c r="F208" s="5"/>
    </row>
    <row r="209" ht="13.5" customHeight="1" spans="1:6">
      <c r="A209" s="21"/>
      <c r="D209" s="4"/>
      <c r="E209" s="5"/>
      <c r="F209" s="5"/>
    </row>
    <row r="210" ht="13.5" customHeight="1" spans="1:6">
      <c r="A210" s="21"/>
      <c r="D210" s="4"/>
      <c r="E210" s="5"/>
      <c r="F210" s="5"/>
    </row>
    <row r="211" ht="13.5" customHeight="1" spans="1:6">
      <c r="A211" s="21"/>
      <c r="D211" s="4"/>
      <c r="E211" s="5"/>
      <c r="F211" s="5"/>
    </row>
    <row r="212" ht="13.5" customHeight="1" spans="1:6">
      <c r="A212" s="21"/>
      <c r="D212" s="4"/>
      <c r="E212" s="5"/>
      <c r="F212" s="5"/>
    </row>
    <row r="213" ht="13.5" customHeight="1" spans="1:6">
      <c r="A213" s="21"/>
      <c r="D213" s="4"/>
      <c r="E213" s="5"/>
      <c r="F213" s="5"/>
    </row>
    <row r="214" ht="13.5" customHeight="1" spans="1:6">
      <c r="A214" s="21"/>
      <c r="D214" s="4"/>
      <c r="E214" s="5"/>
      <c r="F214" s="5"/>
    </row>
    <row r="215" ht="13.5" customHeight="1" spans="1:6">
      <c r="A215" s="21"/>
      <c r="D215" s="4"/>
      <c r="E215" s="5"/>
      <c r="F215" s="5"/>
    </row>
    <row r="216" ht="13.5" customHeight="1" spans="1:6">
      <c r="A216" s="21"/>
      <c r="D216" s="4"/>
      <c r="E216" s="5"/>
      <c r="F216" s="5"/>
    </row>
    <row r="217" ht="13.5" customHeight="1" spans="1:6">
      <c r="A217" s="21"/>
      <c r="D217" s="4"/>
      <c r="E217" s="5"/>
      <c r="F217" s="5"/>
    </row>
    <row r="218" ht="13.5" customHeight="1" spans="1:6">
      <c r="A218" s="21"/>
      <c r="D218" s="4"/>
      <c r="E218" s="5"/>
      <c r="F218" s="5"/>
    </row>
    <row r="219" ht="13.5" customHeight="1" spans="1:6">
      <c r="A219" s="21"/>
      <c r="D219" s="4"/>
      <c r="E219" s="5"/>
      <c r="F219" s="5"/>
    </row>
    <row r="220" ht="13.5" customHeight="1" spans="1:6">
      <c r="A220" s="21"/>
      <c r="D220" s="4"/>
      <c r="E220" s="5"/>
      <c r="F220" s="5"/>
    </row>
    <row r="221" ht="13.5" customHeight="1" spans="1:6">
      <c r="A221" s="21"/>
      <c r="D221" s="4"/>
      <c r="E221" s="5"/>
      <c r="F221" s="5"/>
    </row>
    <row r="222" ht="13.5" customHeight="1" spans="1:6">
      <c r="A222" s="21"/>
      <c r="D222" s="4"/>
      <c r="E222" s="5"/>
      <c r="F222" s="5"/>
    </row>
    <row r="223" ht="13.5" customHeight="1" spans="1:6">
      <c r="A223" s="21"/>
      <c r="D223" s="4"/>
      <c r="E223" s="5"/>
      <c r="F223" s="5"/>
    </row>
    <row r="224" ht="13.5" customHeight="1" spans="1:6">
      <c r="A224" s="21"/>
      <c r="D224" s="4"/>
      <c r="E224" s="5"/>
      <c r="F224" s="5"/>
    </row>
    <row r="225" ht="13.5" customHeight="1" spans="1:6">
      <c r="A225" s="21"/>
      <c r="D225" s="4"/>
      <c r="E225" s="5"/>
      <c r="F225" s="5"/>
    </row>
    <row r="226" ht="13.5" customHeight="1" spans="1:6">
      <c r="A226" s="21"/>
      <c r="D226" s="4"/>
      <c r="E226" s="5"/>
      <c r="F226" s="5"/>
    </row>
    <row r="227" ht="13.5" customHeight="1" spans="1:6">
      <c r="A227" s="21"/>
      <c r="D227" s="4"/>
      <c r="E227" s="5"/>
      <c r="F227" s="5"/>
    </row>
    <row r="228" ht="13.5" customHeight="1" spans="1:6">
      <c r="A228" s="21"/>
      <c r="D228" s="4"/>
      <c r="E228" s="5"/>
      <c r="F228" s="5"/>
    </row>
    <row r="229" ht="13.5" customHeight="1" spans="1:6">
      <c r="A229" s="21"/>
      <c r="D229" s="4"/>
      <c r="E229" s="5"/>
      <c r="F229" s="5"/>
    </row>
    <row r="230" ht="13.5" customHeight="1" spans="1:6">
      <c r="A230" s="21"/>
      <c r="D230" s="4"/>
      <c r="E230" s="5"/>
      <c r="F230" s="5"/>
    </row>
    <row r="231" ht="13.5" customHeight="1" spans="1:6">
      <c r="A231" s="21"/>
      <c r="D231" s="4"/>
      <c r="E231" s="5"/>
      <c r="F231" s="5"/>
    </row>
    <row r="232" ht="13.5" customHeight="1" spans="1:6">
      <c r="A232" s="21"/>
      <c r="D232" s="4"/>
      <c r="E232" s="5"/>
      <c r="F232" s="5"/>
    </row>
    <row r="233" ht="13.5" customHeight="1" spans="1:6">
      <c r="A233" s="21"/>
      <c r="D233" s="4"/>
      <c r="E233" s="5"/>
      <c r="F233" s="5"/>
    </row>
    <row r="234" ht="13.5" customHeight="1" spans="1:6">
      <c r="A234" s="21"/>
      <c r="D234" s="4"/>
      <c r="E234" s="5"/>
      <c r="F234" s="5"/>
    </row>
    <row r="235" ht="13.5" customHeight="1" spans="1:6">
      <c r="A235" s="21"/>
      <c r="D235" s="4"/>
      <c r="E235" s="5"/>
      <c r="F235" s="5"/>
    </row>
    <row r="236" ht="13.5" customHeight="1" spans="1:6">
      <c r="A236" s="21"/>
      <c r="D236" s="4"/>
      <c r="E236" s="5"/>
      <c r="F236" s="5"/>
    </row>
    <row r="237" ht="13.5" customHeight="1" spans="1:6">
      <c r="A237" s="21"/>
      <c r="D237" s="4"/>
      <c r="E237" s="5"/>
      <c r="F237" s="5"/>
    </row>
    <row r="238" ht="13.5" customHeight="1" spans="1:6">
      <c r="A238" s="21"/>
      <c r="D238" s="4"/>
      <c r="E238" s="5"/>
      <c r="F238" s="5"/>
    </row>
    <row r="239" ht="13.5" customHeight="1" spans="1:6">
      <c r="A239" s="21"/>
      <c r="D239" s="4"/>
      <c r="E239" s="5"/>
      <c r="F239" s="5"/>
    </row>
    <row r="240" ht="13.5" customHeight="1" spans="1:6">
      <c r="A240" s="21"/>
      <c r="D240" s="4"/>
      <c r="E240" s="5"/>
      <c r="F240" s="5"/>
    </row>
    <row r="241" ht="13.5" customHeight="1" spans="1:6">
      <c r="A241" s="21"/>
      <c r="D241" s="4"/>
      <c r="E241" s="5"/>
      <c r="F241" s="5"/>
    </row>
    <row r="242" ht="13.5" customHeight="1" spans="1:6">
      <c r="A242" s="21"/>
      <c r="D242" s="4"/>
      <c r="E242" s="5"/>
      <c r="F242" s="5"/>
    </row>
    <row r="243" ht="13.5" customHeight="1" spans="1:6">
      <c r="A243" s="21"/>
      <c r="D243" s="4"/>
      <c r="E243" s="5"/>
      <c r="F243" s="5"/>
    </row>
    <row r="244" ht="13.5" customHeight="1" spans="1:6">
      <c r="A244" s="21"/>
      <c r="D244" s="4"/>
      <c r="E244" s="5"/>
      <c r="F244" s="5"/>
    </row>
    <row r="245" ht="13.5" customHeight="1" spans="1:6">
      <c r="A245" s="21"/>
      <c r="D245" s="4"/>
      <c r="E245" s="5"/>
      <c r="F245" s="5"/>
    </row>
    <row r="246" ht="13.5" customHeight="1" spans="1:6">
      <c r="A246" s="21"/>
      <c r="D246" s="4"/>
      <c r="E246" s="5"/>
      <c r="F246" s="5"/>
    </row>
    <row r="247" ht="13.5" customHeight="1" spans="1:6">
      <c r="A247" s="21"/>
      <c r="D247" s="4"/>
      <c r="E247" s="5"/>
      <c r="F247" s="5"/>
    </row>
    <row r="248" ht="13.5" customHeight="1" spans="1:6">
      <c r="A248" s="21"/>
      <c r="D248" s="4"/>
      <c r="E248" s="5"/>
      <c r="F248" s="5"/>
    </row>
    <row r="249" ht="13.5" customHeight="1" spans="1:6">
      <c r="A249" s="21"/>
      <c r="D249" s="4"/>
      <c r="E249" s="5"/>
      <c r="F249" s="5"/>
    </row>
    <row r="250" ht="13.5" customHeight="1" spans="1:6">
      <c r="A250" s="21"/>
      <c r="D250" s="4"/>
      <c r="E250" s="5"/>
      <c r="F250" s="5"/>
    </row>
    <row r="251" ht="13.5" customHeight="1" spans="1:6">
      <c r="A251" s="21"/>
      <c r="D251" s="4"/>
      <c r="E251" s="5"/>
      <c r="F251" s="5"/>
    </row>
    <row r="252" ht="13.5" customHeight="1" spans="1:6">
      <c r="A252" s="21"/>
      <c r="D252" s="4"/>
      <c r="E252" s="5"/>
      <c r="F252" s="5"/>
    </row>
    <row r="253" ht="13.5" customHeight="1" spans="1:6">
      <c r="A253" s="21"/>
      <c r="D253" s="4"/>
      <c r="E253" s="5"/>
      <c r="F253" s="5"/>
    </row>
    <row r="254" ht="13.5" customHeight="1" spans="1:6">
      <c r="A254" s="21"/>
      <c r="D254" s="4"/>
      <c r="E254" s="5"/>
      <c r="F254" s="5"/>
    </row>
    <row r="255" ht="13.5" customHeight="1" spans="1:6">
      <c r="A255" s="21"/>
      <c r="D255" s="4"/>
      <c r="E255" s="5"/>
      <c r="F255" s="5"/>
    </row>
    <row r="256" ht="13.5" customHeight="1" spans="1:6">
      <c r="A256" s="21"/>
      <c r="D256" s="4"/>
      <c r="E256" s="5"/>
      <c r="F256" s="5"/>
    </row>
    <row r="257" ht="13.5" customHeight="1" spans="1:6">
      <c r="A257" s="21"/>
      <c r="D257" s="4"/>
      <c r="E257" s="5"/>
      <c r="F257" s="5"/>
    </row>
    <row r="258" ht="13.5" customHeight="1" spans="1:6">
      <c r="A258" s="21"/>
      <c r="D258" s="4"/>
      <c r="E258" s="5"/>
      <c r="F258" s="5"/>
    </row>
    <row r="259" ht="13.5" customHeight="1" spans="1:6">
      <c r="A259" s="21"/>
      <c r="D259" s="4"/>
      <c r="E259" s="5"/>
      <c r="F259" s="5"/>
    </row>
    <row r="260" ht="13.5" customHeight="1" spans="1:6">
      <c r="A260" s="21"/>
      <c r="D260" s="4"/>
      <c r="E260" s="5"/>
      <c r="F260" s="5"/>
    </row>
    <row r="261" ht="13.5" customHeight="1" spans="1:6">
      <c r="A261" s="21"/>
      <c r="D261" s="4"/>
      <c r="E261" s="5"/>
      <c r="F261" s="5"/>
    </row>
    <row r="262" ht="13.5" customHeight="1" spans="1:6">
      <c r="A262" s="21"/>
      <c r="D262" s="4"/>
      <c r="E262" s="5"/>
      <c r="F262" s="5"/>
    </row>
    <row r="263" ht="13.5" customHeight="1" spans="1:6">
      <c r="A263" s="21"/>
      <c r="D263" s="4"/>
      <c r="E263" s="5"/>
      <c r="F263" s="5"/>
    </row>
    <row r="264" ht="13.5" customHeight="1" spans="1:6">
      <c r="A264" s="21"/>
      <c r="D264" s="4"/>
      <c r="E264" s="5"/>
      <c r="F264" s="5"/>
    </row>
    <row r="265" ht="13.5" customHeight="1" spans="1:6">
      <c r="A265" s="21"/>
      <c r="D265" s="4"/>
      <c r="E265" s="5"/>
      <c r="F265" s="5"/>
    </row>
    <row r="266" ht="13.5" customHeight="1" spans="1:6">
      <c r="A266" s="21"/>
      <c r="D266" s="4"/>
      <c r="E266" s="5"/>
      <c r="F266" s="5"/>
    </row>
    <row r="267" ht="13.5" customHeight="1" spans="1:6">
      <c r="A267" s="21"/>
      <c r="D267" s="4"/>
      <c r="E267" s="5"/>
      <c r="F267" s="5"/>
    </row>
    <row r="268" ht="13.5" customHeight="1" spans="1:6">
      <c r="A268" s="21"/>
      <c r="D268" s="4"/>
      <c r="E268" s="5"/>
      <c r="F268" s="5"/>
    </row>
    <row r="269" ht="13.5" customHeight="1" spans="1:6">
      <c r="A269" s="21"/>
      <c r="D269" s="4"/>
      <c r="E269" s="5"/>
      <c r="F269" s="5"/>
    </row>
    <row r="270" ht="13.5" customHeight="1" spans="1:6">
      <c r="A270" s="21"/>
      <c r="D270" s="4"/>
      <c r="E270" s="5"/>
      <c r="F270" s="5"/>
    </row>
    <row r="271" ht="13.5" customHeight="1" spans="1:6">
      <c r="A271" s="21"/>
      <c r="D271" s="4"/>
      <c r="E271" s="5"/>
      <c r="F271" s="5"/>
    </row>
    <row r="272" ht="13.5" customHeight="1" spans="1:6">
      <c r="A272" s="21"/>
      <c r="D272" s="4"/>
      <c r="E272" s="5"/>
      <c r="F272" s="5"/>
    </row>
    <row r="273" ht="13.5" customHeight="1" spans="1:6">
      <c r="A273" s="21"/>
      <c r="D273" s="4"/>
      <c r="E273" s="5"/>
      <c r="F273" s="5"/>
    </row>
    <row r="274" ht="13.5" customHeight="1" spans="1:6">
      <c r="A274" s="21"/>
      <c r="D274" s="4"/>
      <c r="E274" s="5"/>
      <c r="F274" s="5"/>
    </row>
    <row r="275" ht="13.5" customHeight="1" spans="1:6">
      <c r="A275" s="21"/>
      <c r="D275" s="4"/>
      <c r="E275" s="5"/>
      <c r="F275" s="5"/>
    </row>
    <row r="276" ht="13.5" customHeight="1" spans="1:6">
      <c r="A276" s="21"/>
      <c r="D276" s="4"/>
      <c r="E276" s="5"/>
      <c r="F276" s="5"/>
    </row>
    <row r="277" ht="13.5" customHeight="1" spans="1:6">
      <c r="A277" s="21"/>
      <c r="D277" s="4"/>
      <c r="E277" s="5"/>
      <c r="F277" s="5"/>
    </row>
    <row r="278" ht="13.5" customHeight="1" spans="1:6">
      <c r="A278" s="21"/>
      <c r="D278" s="4"/>
      <c r="E278" s="5"/>
      <c r="F278" s="5"/>
    </row>
    <row r="279" ht="13.5" customHeight="1" spans="1:6">
      <c r="A279" s="21"/>
      <c r="D279" s="4"/>
      <c r="E279" s="5"/>
      <c r="F279" s="5"/>
    </row>
    <row r="280" ht="13.5" customHeight="1" spans="1:6">
      <c r="A280" s="21"/>
      <c r="D280" s="4"/>
      <c r="E280" s="5"/>
      <c r="F280" s="5"/>
    </row>
    <row r="281" ht="13.5" customHeight="1" spans="1:6">
      <c r="A281" s="21"/>
      <c r="D281" s="4"/>
      <c r="E281" s="5"/>
      <c r="F281" s="5"/>
    </row>
    <row r="282" ht="13.5" customHeight="1" spans="1:6">
      <c r="A282" s="21"/>
      <c r="D282" s="4"/>
      <c r="E282" s="5"/>
      <c r="F282" s="5"/>
    </row>
    <row r="283" ht="13.5" customHeight="1" spans="1:6">
      <c r="A283" s="21"/>
      <c r="D283" s="4"/>
      <c r="E283" s="5"/>
      <c r="F283" s="5"/>
    </row>
    <row r="284" ht="13.5" customHeight="1" spans="1:6">
      <c r="A284" s="21"/>
      <c r="D284" s="4"/>
      <c r="E284" s="5"/>
      <c r="F284" s="5"/>
    </row>
    <row r="285" ht="13.5" customHeight="1" spans="1:6">
      <c r="A285" s="21"/>
      <c r="D285" s="4"/>
      <c r="E285" s="5"/>
      <c r="F285" s="5"/>
    </row>
    <row r="286" ht="13.5" customHeight="1" spans="1:6">
      <c r="A286" s="21"/>
      <c r="D286" s="4"/>
      <c r="E286" s="5"/>
      <c r="F286" s="5"/>
    </row>
    <row r="287" ht="13.5" customHeight="1" spans="1:6">
      <c r="A287" s="21"/>
      <c r="D287" s="4"/>
      <c r="E287" s="5"/>
      <c r="F287" s="5"/>
    </row>
    <row r="288" ht="13.5" customHeight="1" spans="1:6">
      <c r="A288" s="21"/>
      <c r="D288" s="4"/>
      <c r="E288" s="5"/>
      <c r="F288" s="5"/>
    </row>
    <row r="289" ht="13.5" customHeight="1" spans="1:6">
      <c r="A289" s="21"/>
      <c r="D289" s="4"/>
      <c r="E289" s="5"/>
      <c r="F289" s="5"/>
    </row>
    <row r="290" ht="13.5" customHeight="1" spans="1:6">
      <c r="A290" s="21"/>
      <c r="D290" s="4"/>
      <c r="E290" s="5"/>
      <c r="F290" s="5"/>
    </row>
    <row r="291" ht="13.5" customHeight="1" spans="1:6">
      <c r="A291" s="21"/>
      <c r="D291" s="4"/>
      <c r="E291" s="5"/>
      <c r="F291" s="5"/>
    </row>
    <row r="292" ht="13.5" customHeight="1" spans="1:6">
      <c r="A292" s="21"/>
      <c r="D292" s="4"/>
      <c r="E292" s="5"/>
      <c r="F292" s="5"/>
    </row>
    <row r="293" ht="13.5" customHeight="1" spans="1:6">
      <c r="A293" s="21"/>
      <c r="D293" s="4"/>
      <c r="E293" s="5"/>
      <c r="F293" s="5"/>
    </row>
    <row r="294" ht="13.5" customHeight="1" spans="1:6">
      <c r="A294" s="21"/>
      <c r="D294" s="4"/>
      <c r="E294" s="5"/>
      <c r="F294" s="5"/>
    </row>
    <row r="295" ht="13.5" customHeight="1" spans="1:6">
      <c r="A295" s="21"/>
      <c r="D295" s="4"/>
      <c r="E295" s="5"/>
      <c r="F295" s="5"/>
    </row>
    <row r="296" ht="13.5" customHeight="1" spans="1:6">
      <c r="A296" s="21"/>
      <c r="D296" s="4"/>
      <c r="E296" s="5"/>
      <c r="F296" s="5"/>
    </row>
    <row r="297" ht="13.5" customHeight="1" spans="1:6">
      <c r="A297" s="21"/>
      <c r="D297" s="4"/>
      <c r="E297" s="5"/>
      <c r="F297" s="5"/>
    </row>
    <row r="298" ht="13.5" customHeight="1" spans="1:6">
      <c r="A298" s="21"/>
      <c r="D298" s="4"/>
      <c r="E298" s="5"/>
      <c r="F298" s="5"/>
    </row>
    <row r="299" ht="13.5" customHeight="1" spans="1:6">
      <c r="A299" s="21"/>
      <c r="D299" s="4"/>
      <c r="E299" s="5"/>
      <c r="F299" s="5"/>
    </row>
    <row r="300" ht="13.5" customHeight="1" spans="1:6">
      <c r="A300" s="21"/>
      <c r="D300" s="4"/>
      <c r="E300" s="5"/>
      <c r="F300" s="5"/>
    </row>
    <row r="301" ht="13.5" customHeight="1" spans="1:6">
      <c r="A301" s="21"/>
      <c r="D301" s="4"/>
      <c r="E301" s="5"/>
      <c r="F301" s="5"/>
    </row>
    <row r="302" ht="13.5" customHeight="1" spans="1:6">
      <c r="A302" s="21"/>
      <c r="D302" s="4"/>
      <c r="E302" s="5"/>
      <c r="F302" s="5"/>
    </row>
    <row r="303" ht="13.5" customHeight="1" spans="1:6">
      <c r="A303" s="21"/>
      <c r="D303" s="4"/>
      <c r="E303" s="5"/>
      <c r="F303" s="5"/>
    </row>
    <row r="304" ht="13.5" customHeight="1" spans="1:6">
      <c r="A304" s="21"/>
      <c r="D304" s="4"/>
      <c r="E304" s="5"/>
      <c r="F304" s="5"/>
    </row>
    <row r="305" ht="13.5" customHeight="1" spans="1:6">
      <c r="A305" s="21"/>
      <c r="D305" s="4"/>
      <c r="E305" s="5"/>
      <c r="F305" s="5"/>
    </row>
    <row r="306" ht="13.5" customHeight="1" spans="1:6">
      <c r="A306" s="21"/>
      <c r="D306" s="4"/>
      <c r="E306" s="5"/>
      <c r="F306" s="5"/>
    </row>
    <row r="307" ht="13.5" customHeight="1" spans="1:6">
      <c r="A307" s="21"/>
      <c r="D307" s="4"/>
      <c r="E307" s="5"/>
      <c r="F307" s="5"/>
    </row>
    <row r="308" ht="13.5" customHeight="1" spans="1:6">
      <c r="A308" s="21"/>
      <c r="D308" s="4"/>
      <c r="E308" s="5"/>
      <c r="F308" s="5"/>
    </row>
    <row r="309" ht="13.5" customHeight="1" spans="1:6">
      <c r="A309" s="21"/>
      <c r="D309" s="4"/>
      <c r="E309" s="5"/>
      <c r="F309" s="5"/>
    </row>
    <row r="310" ht="13.5" customHeight="1" spans="1:6">
      <c r="A310" s="21"/>
      <c r="D310" s="4"/>
      <c r="E310" s="5"/>
      <c r="F310" s="5"/>
    </row>
    <row r="311" ht="13.5" customHeight="1" spans="1:6">
      <c r="A311" s="21"/>
      <c r="D311" s="4"/>
      <c r="E311" s="5"/>
      <c r="F311" s="5"/>
    </row>
    <row r="312" ht="13.5" customHeight="1" spans="1:6">
      <c r="A312" s="21"/>
      <c r="D312" s="4"/>
      <c r="E312" s="5"/>
      <c r="F312" s="5"/>
    </row>
    <row r="313" ht="13.5" customHeight="1" spans="1:6">
      <c r="A313" s="21"/>
      <c r="D313" s="4"/>
      <c r="E313" s="5"/>
      <c r="F313" s="5"/>
    </row>
    <row r="314" ht="13.5" customHeight="1" spans="1:6">
      <c r="A314" s="21"/>
      <c r="D314" s="4"/>
      <c r="E314" s="5"/>
      <c r="F314" s="5"/>
    </row>
    <row r="315" ht="13.5" customHeight="1" spans="1:6">
      <c r="A315" s="21"/>
      <c r="D315" s="4"/>
      <c r="E315" s="5"/>
      <c r="F315" s="5"/>
    </row>
    <row r="316" ht="13.5" customHeight="1" spans="1:6">
      <c r="A316" s="21"/>
      <c r="D316" s="4"/>
      <c r="E316" s="5"/>
      <c r="F316" s="5"/>
    </row>
    <row r="317" ht="13.5" customHeight="1" spans="1:6">
      <c r="A317" s="21"/>
      <c r="D317" s="4"/>
      <c r="E317" s="5"/>
      <c r="F317" s="5"/>
    </row>
    <row r="318" ht="13.5" customHeight="1" spans="1:6">
      <c r="A318" s="21"/>
      <c r="D318" s="4"/>
      <c r="E318" s="5"/>
      <c r="F318" s="5"/>
    </row>
    <row r="319" ht="13.5" customHeight="1" spans="1:6">
      <c r="A319" s="21"/>
      <c r="D319" s="4"/>
      <c r="E319" s="5"/>
      <c r="F319" s="5"/>
    </row>
    <row r="320" ht="13.5" customHeight="1" spans="1:6">
      <c r="A320" s="21"/>
      <c r="D320" s="4"/>
      <c r="E320" s="5"/>
      <c r="F320" s="5"/>
    </row>
    <row r="321" ht="13.5" customHeight="1" spans="1:6">
      <c r="A321" s="21"/>
      <c r="D321" s="4"/>
      <c r="E321" s="5"/>
      <c r="F321" s="5"/>
    </row>
    <row r="322" ht="13.5" customHeight="1" spans="1:6">
      <c r="A322" s="21"/>
      <c r="D322" s="4"/>
      <c r="E322" s="5"/>
      <c r="F322" s="5"/>
    </row>
    <row r="323" ht="13.5" customHeight="1" spans="1:6">
      <c r="A323" s="21"/>
      <c r="D323" s="4"/>
      <c r="E323" s="5"/>
      <c r="F323" s="5"/>
    </row>
    <row r="324" ht="13.5" customHeight="1" spans="1:6">
      <c r="A324" s="21"/>
      <c r="D324" s="4"/>
      <c r="E324" s="5"/>
      <c r="F324" s="5"/>
    </row>
    <row r="325" ht="13.5" customHeight="1" spans="1:6">
      <c r="A325" s="21"/>
      <c r="D325" s="4"/>
      <c r="E325" s="5"/>
      <c r="F325" s="5"/>
    </row>
    <row r="326" ht="13.5" customHeight="1" spans="1:6">
      <c r="A326" s="21"/>
      <c r="D326" s="4"/>
      <c r="E326" s="5"/>
      <c r="F326" s="5"/>
    </row>
    <row r="327" ht="13.5" customHeight="1" spans="1:6">
      <c r="A327" s="21"/>
      <c r="D327" s="4"/>
      <c r="E327" s="5"/>
      <c r="F327" s="5"/>
    </row>
    <row r="328" ht="13.5" customHeight="1" spans="1:6">
      <c r="A328" s="21"/>
      <c r="D328" s="4"/>
      <c r="E328" s="5"/>
      <c r="F328" s="5"/>
    </row>
    <row r="329" ht="13.5" customHeight="1" spans="1:6">
      <c r="A329" s="21"/>
      <c r="D329" s="4"/>
      <c r="E329" s="5"/>
      <c r="F329" s="5"/>
    </row>
    <row r="330" ht="13.5" customHeight="1" spans="1:6">
      <c r="A330" s="21"/>
      <c r="D330" s="4"/>
      <c r="E330" s="5"/>
      <c r="F330" s="5"/>
    </row>
    <row r="331" ht="13.5" customHeight="1" spans="1:6">
      <c r="A331" s="21"/>
      <c r="D331" s="4"/>
      <c r="E331" s="5"/>
      <c r="F331" s="5"/>
    </row>
    <row r="332" ht="13.5" customHeight="1" spans="1:6">
      <c r="A332" s="21"/>
      <c r="D332" s="4"/>
      <c r="E332" s="5"/>
      <c r="F332" s="5"/>
    </row>
    <row r="333" ht="13.5" customHeight="1" spans="1:6">
      <c r="A333" s="21"/>
      <c r="D333" s="4"/>
      <c r="E333" s="5"/>
      <c r="F333" s="5"/>
    </row>
    <row r="334" ht="13.5" customHeight="1" spans="1:6">
      <c r="A334" s="21"/>
      <c r="D334" s="4"/>
      <c r="E334" s="5"/>
      <c r="F334" s="5"/>
    </row>
    <row r="335" ht="13.5" customHeight="1" spans="1:6">
      <c r="A335" s="21"/>
      <c r="D335" s="4"/>
      <c r="E335" s="5"/>
      <c r="F335" s="5"/>
    </row>
    <row r="336" ht="13.5" customHeight="1" spans="1:6">
      <c r="A336" s="21"/>
      <c r="D336" s="4"/>
      <c r="E336" s="5"/>
      <c r="F336" s="5"/>
    </row>
    <row r="337" ht="13.5" customHeight="1" spans="1:6">
      <c r="A337" s="21"/>
      <c r="D337" s="4"/>
      <c r="E337" s="5"/>
      <c r="F337" s="5"/>
    </row>
    <row r="338" ht="13.5" customHeight="1" spans="1:6">
      <c r="A338" s="21"/>
      <c r="D338" s="4"/>
      <c r="E338" s="5"/>
      <c r="F338" s="5"/>
    </row>
    <row r="339" ht="13.5" customHeight="1" spans="1:6">
      <c r="A339" s="21"/>
      <c r="D339" s="4"/>
      <c r="E339" s="5"/>
      <c r="F339" s="5"/>
    </row>
    <row r="340" ht="13.5" customHeight="1" spans="1:6">
      <c r="A340" s="21"/>
      <c r="D340" s="4"/>
      <c r="E340" s="5"/>
      <c r="F340" s="5"/>
    </row>
    <row r="341" ht="13.5" customHeight="1" spans="1:6">
      <c r="A341" s="21"/>
      <c r="D341" s="4"/>
      <c r="E341" s="5"/>
      <c r="F341" s="5"/>
    </row>
    <row r="342" ht="13.5" customHeight="1" spans="1:6">
      <c r="A342" s="21"/>
      <c r="D342" s="4"/>
      <c r="E342" s="5"/>
      <c r="F342" s="5"/>
    </row>
    <row r="343" ht="13.5" customHeight="1" spans="1:6">
      <c r="A343" s="21"/>
      <c r="D343" s="4"/>
      <c r="E343" s="5"/>
      <c r="F343" s="5"/>
    </row>
    <row r="344" ht="13.5" customHeight="1" spans="1:6">
      <c r="A344" s="21"/>
      <c r="D344" s="4"/>
      <c r="E344" s="5"/>
      <c r="F344" s="5"/>
    </row>
    <row r="345" ht="13.5" customHeight="1" spans="1:6">
      <c r="A345" s="21"/>
      <c r="D345" s="4"/>
      <c r="E345" s="5"/>
      <c r="F345" s="5"/>
    </row>
    <row r="346" ht="13.5" customHeight="1" spans="1:6">
      <c r="A346" s="21"/>
      <c r="D346" s="4"/>
      <c r="E346" s="5"/>
      <c r="F346" s="5"/>
    </row>
    <row r="347" ht="13.5" customHeight="1" spans="1:6">
      <c r="A347" s="21"/>
      <c r="D347" s="4"/>
      <c r="E347" s="5"/>
      <c r="F347" s="5"/>
    </row>
    <row r="348" ht="13.5" customHeight="1" spans="1:6">
      <c r="A348" s="21"/>
      <c r="D348" s="4"/>
      <c r="E348" s="5"/>
      <c r="F348" s="5"/>
    </row>
    <row r="349" ht="13.5" customHeight="1" spans="1:6">
      <c r="A349" s="21"/>
      <c r="D349" s="4"/>
      <c r="E349" s="5"/>
      <c r="F349" s="5"/>
    </row>
    <row r="350" ht="13.5" customHeight="1" spans="1:6">
      <c r="A350" s="21"/>
      <c r="D350" s="4"/>
      <c r="E350" s="5"/>
      <c r="F350" s="5"/>
    </row>
    <row r="351" ht="13.5" customHeight="1" spans="1:6">
      <c r="A351" s="21"/>
      <c r="D351" s="4"/>
      <c r="E351" s="5"/>
      <c r="F351" s="5"/>
    </row>
    <row r="352" ht="13.5" customHeight="1" spans="1:6">
      <c r="A352" s="21"/>
      <c r="D352" s="4"/>
      <c r="E352" s="5"/>
      <c r="F352" s="5"/>
    </row>
    <row r="353" ht="13.5" customHeight="1" spans="1:6">
      <c r="A353" s="21"/>
      <c r="D353" s="4"/>
      <c r="E353" s="5"/>
      <c r="F353" s="5"/>
    </row>
    <row r="354" ht="13.5" customHeight="1" spans="1:6">
      <c r="A354" s="21"/>
      <c r="D354" s="4"/>
      <c r="E354" s="5"/>
      <c r="F354" s="5"/>
    </row>
    <row r="355" ht="13.5" customHeight="1" spans="1:6">
      <c r="A355" s="21"/>
      <c r="D355" s="4"/>
      <c r="E355" s="5"/>
      <c r="F355" s="5"/>
    </row>
    <row r="356" ht="13.5" customHeight="1" spans="1:6">
      <c r="A356" s="21"/>
      <c r="D356" s="4"/>
      <c r="E356" s="5"/>
      <c r="F356" s="5"/>
    </row>
    <row r="357" ht="13.5" customHeight="1" spans="1:6">
      <c r="A357" s="21"/>
      <c r="D357" s="4"/>
      <c r="E357" s="5"/>
      <c r="F357" s="5"/>
    </row>
    <row r="358" ht="13.5" customHeight="1" spans="1:6">
      <c r="A358" s="21"/>
      <c r="D358" s="4"/>
      <c r="E358" s="5"/>
      <c r="F358" s="5"/>
    </row>
    <row r="359" ht="13.5" customHeight="1" spans="1:6">
      <c r="A359" s="21"/>
      <c r="D359" s="4"/>
      <c r="E359" s="5"/>
      <c r="F359" s="5"/>
    </row>
    <row r="360" ht="13.5" customHeight="1" spans="1:6">
      <c r="A360" s="21"/>
      <c r="D360" s="4"/>
      <c r="E360" s="5"/>
      <c r="F360" s="5"/>
    </row>
    <row r="361" ht="13.5" customHeight="1" spans="1:6">
      <c r="A361" s="21"/>
      <c r="D361" s="4"/>
      <c r="E361" s="5"/>
      <c r="F361" s="5"/>
    </row>
    <row r="362" ht="13.5" customHeight="1" spans="1:6">
      <c r="A362" s="21"/>
      <c r="D362" s="4"/>
      <c r="E362" s="5"/>
      <c r="F362" s="5"/>
    </row>
    <row r="363" ht="13.5" customHeight="1" spans="1:6">
      <c r="A363" s="21"/>
      <c r="D363" s="4"/>
      <c r="E363" s="5"/>
      <c r="F363" s="5"/>
    </row>
    <row r="364" ht="13.5" customHeight="1" spans="1:6">
      <c r="A364" s="21"/>
      <c r="D364" s="4"/>
      <c r="E364" s="5"/>
      <c r="F364" s="5"/>
    </row>
    <row r="365" ht="13.5" customHeight="1" spans="1:6">
      <c r="A365" s="21"/>
      <c r="D365" s="4"/>
      <c r="E365" s="5"/>
      <c r="F365" s="5"/>
    </row>
    <row r="366" ht="13.5" customHeight="1" spans="1:6">
      <c r="A366" s="21"/>
      <c r="D366" s="4"/>
      <c r="E366" s="5"/>
      <c r="F366" s="5"/>
    </row>
    <row r="367" ht="13.5" customHeight="1" spans="1:6">
      <c r="A367" s="21"/>
      <c r="D367" s="4"/>
      <c r="E367" s="5"/>
      <c r="F367" s="5"/>
    </row>
    <row r="368" ht="13.5" customHeight="1" spans="1:6">
      <c r="A368" s="21"/>
      <c r="D368" s="4"/>
      <c r="E368" s="5"/>
      <c r="F368" s="5"/>
    </row>
    <row r="369" ht="13.5" customHeight="1" spans="1:6">
      <c r="A369" s="21"/>
      <c r="D369" s="4"/>
      <c r="E369" s="5"/>
      <c r="F369" s="5"/>
    </row>
    <row r="370" ht="13.5" customHeight="1" spans="1:6">
      <c r="A370" s="21"/>
      <c r="D370" s="4"/>
      <c r="E370" s="5"/>
      <c r="F370" s="5"/>
    </row>
    <row r="371" ht="13.5" customHeight="1" spans="1:6">
      <c r="A371" s="21"/>
      <c r="D371" s="4"/>
      <c r="E371" s="5"/>
      <c r="F371" s="5"/>
    </row>
    <row r="372" ht="13.5" customHeight="1" spans="1:6">
      <c r="A372" s="21"/>
      <c r="D372" s="4"/>
      <c r="E372" s="5"/>
      <c r="F372" s="5"/>
    </row>
    <row r="373" ht="13.5" customHeight="1" spans="1:6">
      <c r="A373" s="21"/>
      <c r="D373" s="4"/>
      <c r="E373" s="5"/>
      <c r="F373" s="5"/>
    </row>
    <row r="374" ht="13.5" customHeight="1" spans="1:6">
      <c r="A374" s="21"/>
      <c r="D374" s="4"/>
      <c r="E374" s="5"/>
      <c r="F374" s="5"/>
    </row>
    <row r="375" ht="13.5" customHeight="1" spans="1:6">
      <c r="A375" s="21"/>
      <c r="D375" s="4"/>
      <c r="E375" s="5"/>
      <c r="F375" s="5"/>
    </row>
    <row r="376" ht="13.5" customHeight="1" spans="1:6">
      <c r="A376" s="21"/>
      <c r="D376" s="4"/>
      <c r="E376" s="5"/>
      <c r="F376" s="5"/>
    </row>
    <row r="377" ht="13.5" customHeight="1" spans="1:6">
      <c r="A377" s="21"/>
      <c r="D377" s="4"/>
      <c r="E377" s="5"/>
      <c r="F377" s="5"/>
    </row>
    <row r="378" ht="13.5" customHeight="1" spans="1:6">
      <c r="A378" s="21"/>
      <c r="D378" s="4"/>
      <c r="E378" s="5"/>
      <c r="F378" s="5"/>
    </row>
    <row r="379" ht="13.5" customHeight="1" spans="1:6">
      <c r="A379" s="21"/>
      <c r="D379" s="4"/>
      <c r="E379" s="5"/>
      <c r="F379" s="5"/>
    </row>
    <row r="380" ht="13.5" customHeight="1" spans="1:6">
      <c r="A380" s="21"/>
      <c r="D380" s="4"/>
      <c r="E380" s="5"/>
      <c r="F380" s="5"/>
    </row>
    <row r="381" ht="13.5" customHeight="1" spans="1:6">
      <c r="A381" s="21"/>
      <c r="D381" s="4"/>
      <c r="E381" s="5"/>
      <c r="F381" s="5"/>
    </row>
    <row r="382" ht="13.5" customHeight="1" spans="1:6">
      <c r="A382" s="21"/>
      <c r="D382" s="4"/>
      <c r="E382" s="5"/>
      <c r="F382" s="5"/>
    </row>
    <row r="383" ht="13.5" customHeight="1" spans="1:6">
      <c r="A383" s="21"/>
      <c r="D383" s="4"/>
      <c r="E383" s="5"/>
      <c r="F383" s="5"/>
    </row>
    <row r="384" ht="13.5" customHeight="1" spans="1:6">
      <c r="A384" s="21"/>
      <c r="D384" s="4"/>
      <c r="E384" s="5"/>
      <c r="F384" s="5"/>
    </row>
    <row r="385" ht="13.5" customHeight="1" spans="1:6">
      <c r="A385" s="21"/>
      <c r="D385" s="4"/>
      <c r="E385" s="5"/>
      <c r="F385" s="5"/>
    </row>
    <row r="386" ht="13.5" customHeight="1" spans="1:6">
      <c r="A386" s="21"/>
      <c r="D386" s="4"/>
      <c r="E386" s="5"/>
      <c r="F386" s="5"/>
    </row>
    <row r="387" ht="13.5" customHeight="1" spans="1:6">
      <c r="A387" s="21"/>
      <c r="D387" s="4"/>
      <c r="E387" s="5"/>
      <c r="F387" s="5"/>
    </row>
    <row r="388" ht="13.5" customHeight="1" spans="1:6">
      <c r="A388" s="21"/>
      <c r="D388" s="4"/>
      <c r="E388" s="5"/>
      <c r="F388" s="5"/>
    </row>
    <row r="389" ht="13.5" customHeight="1" spans="1:6">
      <c r="A389" s="21"/>
      <c r="D389" s="4"/>
      <c r="E389" s="5"/>
      <c r="F389" s="5"/>
    </row>
    <row r="390" ht="13.5" customHeight="1" spans="1:6">
      <c r="A390" s="21"/>
      <c r="D390" s="4"/>
      <c r="E390" s="5"/>
      <c r="F390" s="5"/>
    </row>
    <row r="391" ht="13.5" customHeight="1" spans="1:6">
      <c r="A391" s="21"/>
      <c r="D391" s="4"/>
      <c r="E391" s="5"/>
      <c r="F391" s="5"/>
    </row>
    <row r="392" ht="13.5" customHeight="1" spans="1:6">
      <c r="A392" s="21"/>
      <c r="D392" s="4"/>
      <c r="E392" s="5"/>
      <c r="F392" s="5"/>
    </row>
    <row r="393" ht="13.5" customHeight="1" spans="1:6">
      <c r="A393" s="21"/>
      <c r="D393" s="4"/>
      <c r="E393" s="5"/>
      <c r="F393" s="5"/>
    </row>
    <row r="394" ht="13.5" customHeight="1" spans="1:6">
      <c r="A394" s="21"/>
      <c r="D394" s="4"/>
      <c r="E394" s="5"/>
      <c r="F394" s="5"/>
    </row>
    <row r="395" ht="13.5" customHeight="1" spans="1:6">
      <c r="A395" s="21"/>
      <c r="D395" s="4"/>
      <c r="E395" s="5"/>
      <c r="F395" s="5"/>
    </row>
    <row r="396" ht="13.5" customHeight="1" spans="1:6">
      <c r="A396" s="21"/>
      <c r="D396" s="4"/>
      <c r="E396" s="5"/>
      <c r="F396" s="5"/>
    </row>
    <row r="397" ht="13.5" customHeight="1" spans="1:6">
      <c r="A397" s="21"/>
      <c r="D397" s="4"/>
      <c r="E397" s="5"/>
      <c r="F397" s="5"/>
    </row>
    <row r="398" ht="13.5" customHeight="1" spans="1:6">
      <c r="A398" s="21"/>
      <c r="D398" s="4"/>
      <c r="E398" s="5"/>
      <c r="F398" s="5"/>
    </row>
    <row r="399" ht="13.5" customHeight="1" spans="1:6">
      <c r="A399" s="21"/>
      <c r="D399" s="4"/>
      <c r="E399" s="5"/>
      <c r="F399" s="5"/>
    </row>
    <row r="400" ht="13.5" customHeight="1" spans="1:6">
      <c r="A400" s="21"/>
      <c r="D400" s="4"/>
      <c r="E400" s="5"/>
      <c r="F400" s="5"/>
    </row>
    <row r="401" ht="13.5" customHeight="1" spans="1:6">
      <c r="A401" s="21"/>
      <c r="D401" s="4"/>
      <c r="E401" s="5"/>
      <c r="F401" s="5"/>
    </row>
    <row r="402" ht="13.5" customHeight="1" spans="1:6">
      <c r="A402" s="21"/>
      <c r="D402" s="4"/>
      <c r="E402" s="5"/>
      <c r="F402" s="5"/>
    </row>
    <row r="403" ht="13.5" customHeight="1" spans="1:6">
      <c r="A403" s="21"/>
      <c r="D403" s="4"/>
      <c r="E403" s="5"/>
      <c r="F403" s="5"/>
    </row>
    <row r="404" ht="13.5" customHeight="1" spans="1:6">
      <c r="A404" s="21"/>
      <c r="D404" s="4"/>
      <c r="E404" s="5"/>
      <c r="F404" s="5"/>
    </row>
    <row r="405" ht="13.5" customHeight="1" spans="1:6">
      <c r="A405" s="21"/>
      <c r="D405" s="4"/>
      <c r="E405" s="5"/>
      <c r="F405" s="5"/>
    </row>
    <row r="406" ht="13.5" customHeight="1" spans="1:6">
      <c r="A406" s="21"/>
      <c r="D406" s="4"/>
      <c r="E406" s="5"/>
      <c r="F406" s="5"/>
    </row>
    <row r="407" ht="13.5" customHeight="1" spans="1:6">
      <c r="A407" s="21"/>
      <c r="D407" s="4"/>
      <c r="E407" s="5"/>
      <c r="F407" s="5"/>
    </row>
    <row r="408" ht="13.5" customHeight="1" spans="1:6">
      <c r="A408" s="21"/>
      <c r="D408" s="4"/>
      <c r="E408" s="5"/>
      <c r="F408" s="5"/>
    </row>
    <row r="409" ht="13.5" customHeight="1" spans="1:6">
      <c r="A409" s="21"/>
      <c r="D409" s="4"/>
      <c r="E409" s="5"/>
      <c r="F409" s="5"/>
    </row>
    <row r="410" ht="13.5" customHeight="1" spans="1:6">
      <c r="A410" s="21"/>
      <c r="D410" s="4"/>
      <c r="E410" s="5"/>
      <c r="F410" s="5"/>
    </row>
    <row r="411" ht="13.5" customHeight="1" spans="1:6">
      <c r="A411" s="21"/>
      <c r="D411" s="4"/>
      <c r="E411" s="5"/>
      <c r="F411" s="5"/>
    </row>
    <row r="412" ht="13.5" customHeight="1" spans="1:6">
      <c r="A412" s="21"/>
      <c r="D412" s="4"/>
      <c r="E412" s="5"/>
      <c r="F412" s="5"/>
    </row>
    <row r="413" ht="13.5" customHeight="1" spans="1:6">
      <c r="A413" s="21"/>
      <c r="D413" s="4"/>
      <c r="E413" s="5"/>
      <c r="F413" s="5"/>
    </row>
    <row r="414" ht="13.5" customHeight="1" spans="1:6">
      <c r="A414" s="21"/>
      <c r="D414" s="4"/>
      <c r="E414" s="5"/>
      <c r="F414" s="5"/>
    </row>
    <row r="415" ht="13.5" customHeight="1" spans="1:6">
      <c r="A415" s="21"/>
      <c r="D415" s="4"/>
      <c r="E415" s="5"/>
      <c r="F415" s="5"/>
    </row>
    <row r="416" ht="13.5" customHeight="1" spans="1:6">
      <c r="A416" s="21"/>
      <c r="D416" s="4"/>
      <c r="E416" s="5"/>
      <c r="F416" s="5"/>
    </row>
    <row r="417" ht="13.5" customHeight="1" spans="1:6">
      <c r="A417" s="21"/>
      <c r="D417" s="4"/>
      <c r="E417" s="5"/>
      <c r="F417" s="5"/>
    </row>
    <row r="418" ht="13.5" customHeight="1" spans="1:6">
      <c r="A418" s="21"/>
      <c r="D418" s="4"/>
      <c r="E418" s="5"/>
      <c r="F418" s="5"/>
    </row>
    <row r="419" ht="13.5" customHeight="1" spans="1:6">
      <c r="A419" s="21"/>
      <c r="D419" s="4"/>
      <c r="E419" s="5"/>
      <c r="F419" s="5"/>
    </row>
    <row r="420" ht="13.5" customHeight="1" spans="1:6">
      <c r="A420" s="21"/>
      <c r="D420" s="4"/>
      <c r="E420" s="5"/>
      <c r="F420" s="5"/>
    </row>
    <row r="421" ht="13.5" customHeight="1" spans="1:6">
      <c r="A421" s="21"/>
      <c r="D421" s="4"/>
      <c r="E421" s="5"/>
      <c r="F421" s="5"/>
    </row>
    <row r="422" ht="13.5" customHeight="1" spans="1:6">
      <c r="A422" s="21"/>
      <c r="D422" s="4"/>
      <c r="E422" s="5"/>
      <c r="F422" s="5"/>
    </row>
    <row r="423" ht="13.5" customHeight="1" spans="1:6">
      <c r="A423" s="21"/>
      <c r="D423" s="4"/>
      <c r="E423" s="5"/>
      <c r="F423" s="5"/>
    </row>
    <row r="424" ht="13.5" customHeight="1" spans="1:6">
      <c r="A424" s="21"/>
      <c r="D424" s="4"/>
      <c r="E424" s="5"/>
      <c r="F424" s="5"/>
    </row>
    <row r="425" ht="13.5" customHeight="1" spans="1:6">
      <c r="A425" s="21"/>
      <c r="D425" s="4"/>
      <c r="E425" s="5"/>
      <c r="F425" s="5"/>
    </row>
    <row r="426" ht="13.5" customHeight="1" spans="1:6">
      <c r="A426" s="21"/>
      <c r="D426" s="4"/>
      <c r="E426" s="5"/>
      <c r="F426" s="5"/>
    </row>
    <row r="427" ht="13.5" customHeight="1" spans="1:6">
      <c r="A427" s="21"/>
      <c r="D427" s="4"/>
      <c r="E427" s="5"/>
      <c r="F427" s="5"/>
    </row>
    <row r="428" ht="13.5" customHeight="1" spans="1:6">
      <c r="A428" s="21"/>
      <c r="D428" s="4"/>
      <c r="E428" s="5"/>
      <c r="F428" s="5"/>
    </row>
    <row r="429" ht="13.5" customHeight="1" spans="1:6">
      <c r="A429" s="21"/>
      <c r="D429" s="4"/>
      <c r="E429" s="5"/>
      <c r="F429" s="5"/>
    </row>
    <row r="430" ht="13.5" customHeight="1" spans="1:6">
      <c r="A430" s="21"/>
      <c r="D430" s="4"/>
      <c r="E430" s="5"/>
      <c r="F430" s="5"/>
    </row>
    <row r="431" ht="13.5" customHeight="1" spans="1:6">
      <c r="A431" s="21"/>
      <c r="D431" s="4"/>
      <c r="E431" s="5"/>
      <c r="F431" s="5"/>
    </row>
    <row r="432" ht="13.5" customHeight="1" spans="1:6">
      <c r="A432" s="21"/>
      <c r="D432" s="4"/>
      <c r="E432" s="5"/>
      <c r="F432" s="5"/>
    </row>
    <row r="433" ht="13.5" customHeight="1" spans="1:6">
      <c r="A433" s="21"/>
      <c r="D433" s="4"/>
      <c r="E433" s="5"/>
      <c r="F433" s="5"/>
    </row>
    <row r="434" ht="13.5" customHeight="1" spans="1:6">
      <c r="A434" s="21"/>
      <c r="D434" s="4"/>
      <c r="E434" s="5"/>
      <c r="F434" s="5"/>
    </row>
    <row r="435" ht="13.5" customHeight="1" spans="1:6">
      <c r="A435" s="21"/>
      <c r="D435" s="4"/>
      <c r="E435" s="5"/>
      <c r="F435" s="5"/>
    </row>
    <row r="436" ht="13.5" customHeight="1" spans="1:6">
      <c r="A436" s="21"/>
      <c r="D436" s="4"/>
      <c r="E436" s="5"/>
      <c r="F436" s="5"/>
    </row>
    <row r="437" ht="13.5" customHeight="1" spans="1:6">
      <c r="A437" s="21"/>
      <c r="D437" s="4"/>
      <c r="E437" s="5"/>
      <c r="F437" s="5"/>
    </row>
    <row r="438" ht="13.5" customHeight="1" spans="1:6">
      <c r="A438" s="21"/>
      <c r="D438" s="4"/>
      <c r="E438" s="5"/>
      <c r="F438" s="5"/>
    </row>
    <row r="439" ht="13.5" customHeight="1" spans="1:6">
      <c r="A439" s="21"/>
      <c r="D439" s="4"/>
      <c r="E439" s="5"/>
      <c r="F439" s="5"/>
    </row>
    <row r="440" ht="13.5" customHeight="1" spans="1:6">
      <c r="A440" s="21"/>
      <c r="D440" s="4"/>
      <c r="E440" s="5"/>
      <c r="F440" s="5"/>
    </row>
    <row r="441" ht="13.5" customHeight="1" spans="1:6">
      <c r="A441" s="21"/>
      <c r="D441" s="4"/>
      <c r="E441" s="5"/>
      <c r="F441" s="5"/>
    </row>
    <row r="442" ht="13.5" customHeight="1" spans="1:6">
      <c r="A442" s="21"/>
      <c r="D442" s="4"/>
      <c r="E442" s="5"/>
      <c r="F442" s="5"/>
    </row>
    <row r="443" ht="13.5" customHeight="1" spans="1:6">
      <c r="A443" s="21"/>
      <c r="D443" s="4"/>
      <c r="E443" s="5"/>
      <c r="F443" s="5"/>
    </row>
    <row r="444" ht="13.5" customHeight="1" spans="1:6">
      <c r="A444" s="21"/>
      <c r="D444" s="4"/>
      <c r="E444" s="5"/>
      <c r="F444" s="5"/>
    </row>
    <row r="445" ht="13.5" customHeight="1" spans="1:6">
      <c r="A445" s="21"/>
      <c r="D445" s="4"/>
      <c r="E445" s="5"/>
      <c r="F445" s="5"/>
    </row>
    <row r="446" ht="13.5" customHeight="1" spans="1:6">
      <c r="A446" s="21"/>
      <c r="D446" s="4"/>
      <c r="E446" s="5"/>
      <c r="F446" s="5"/>
    </row>
    <row r="447" ht="13.5" customHeight="1" spans="1:6">
      <c r="A447" s="21"/>
      <c r="D447" s="4"/>
      <c r="E447" s="5"/>
      <c r="F447" s="5"/>
    </row>
    <row r="448" ht="13.5" customHeight="1" spans="1:6">
      <c r="A448" s="21"/>
      <c r="D448" s="4"/>
      <c r="E448" s="5"/>
      <c r="F448" s="5"/>
    </row>
    <row r="449" ht="13.5" customHeight="1" spans="1:6">
      <c r="A449" s="21"/>
      <c r="D449" s="4"/>
      <c r="E449" s="5"/>
      <c r="F449" s="5"/>
    </row>
    <row r="450" ht="13.5" customHeight="1" spans="1:6">
      <c r="A450" s="21"/>
      <c r="D450" s="4"/>
      <c r="E450" s="5"/>
      <c r="F450" s="5"/>
    </row>
    <row r="451" ht="13.5" customHeight="1" spans="1:6">
      <c r="A451" s="21"/>
      <c r="D451" s="4"/>
      <c r="E451" s="5"/>
      <c r="F451" s="5"/>
    </row>
    <row r="452" ht="13.5" customHeight="1" spans="1:6">
      <c r="A452" s="21"/>
      <c r="D452" s="4"/>
      <c r="E452" s="5"/>
      <c r="F452" s="5"/>
    </row>
    <row r="453" ht="13.5" customHeight="1" spans="1:6">
      <c r="A453" s="21"/>
      <c r="D453" s="4"/>
      <c r="E453" s="5"/>
      <c r="F453" s="5"/>
    </row>
    <row r="454" ht="13.5" customHeight="1" spans="1:6">
      <c r="A454" s="21"/>
      <c r="D454" s="4"/>
      <c r="E454" s="5"/>
      <c r="F454" s="5"/>
    </row>
    <row r="455" ht="13.5" customHeight="1" spans="1:6">
      <c r="A455" s="21"/>
      <c r="D455" s="4"/>
      <c r="E455" s="5"/>
      <c r="F455" s="5"/>
    </row>
    <row r="456" ht="13.5" customHeight="1" spans="1:6">
      <c r="A456" s="21"/>
      <c r="D456" s="4"/>
      <c r="E456" s="5"/>
      <c r="F456" s="5"/>
    </row>
    <row r="457" ht="13.5" customHeight="1" spans="1:6">
      <c r="A457" s="21"/>
      <c r="D457" s="4"/>
      <c r="E457" s="5"/>
      <c r="F457" s="5"/>
    </row>
    <row r="458" ht="13.5" customHeight="1" spans="1:6">
      <c r="A458" s="21"/>
      <c r="D458" s="4"/>
      <c r="E458" s="5"/>
      <c r="F458" s="5"/>
    </row>
    <row r="459" ht="13.5" customHeight="1" spans="1:6">
      <c r="A459" s="21"/>
      <c r="D459" s="4"/>
      <c r="E459" s="5"/>
      <c r="F459" s="5"/>
    </row>
    <row r="460" ht="13.5" customHeight="1" spans="1:6">
      <c r="A460" s="21"/>
      <c r="D460" s="4"/>
      <c r="E460" s="5"/>
      <c r="F460" s="5"/>
    </row>
    <row r="461" ht="13.5" customHeight="1" spans="1:6">
      <c r="A461" s="21"/>
      <c r="D461" s="4"/>
      <c r="E461" s="5"/>
      <c r="F461" s="5"/>
    </row>
    <row r="462" ht="13.5" customHeight="1" spans="1:6">
      <c r="A462" s="21"/>
      <c r="D462" s="4"/>
      <c r="E462" s="5"/>
      <c r="F462" s="5"/>
    </row>
    <row r="463" ht="13.5" customHeight="1" spans="1:6">
      <c r="A463" s="21"/>
      <c r="D463" s="4"/>
      <c r="E463" s="5"/>
      <c r="F463" s="5"/>
    </row>
    <row r="464" ht="13.5" customHeight="1" spans="1:6">
      <c r="A464" s="21"/>
      <c r="D464" s="4"/>
      <c r="E464" s="5"/>
      <c r="F464" s="5"/>
    </row>
    <row r="465" ht="13.5" customHeight="1" spans="1:6">
      <c r="A465" s="21"/>
      <c r="D465" s="4"/>
      <c r="E465" s="5"/>
      <c r="F465" s="5"/>
    </row>
    <row r="466" ht="13.5" customHeight="1" spans="1:6">
      <c r="A466" s="21"/>
      <c r="D466" s="4"/>
      <c r="E466" s="5"/>
      <c r="F466" s="5"/>
    </row>
    <row r="467" ht="13.5" customHeight="1" spans="1:6">
      <c r="A467" s="21"/>
      <c r="D467" s="4"/>
      <c r="E467" s="5"/>
      <c r="F467" s="5"/>
    </row>
    <row r="468" ht="13.5" customHeight="1" spans="1:6">
      <c r="A468" s="21"/>
      <c r="D468" s="4"/>
      <c r="E468" s="5"/>
      <c r="F468" s="5"/>
    </row>
    <row r="469" ht="13.5" customHeight="1" spans="1:6">
      <c r="A469" s="21"/>
      <c r="D469" s="4"/>
      <c r="E469" s="5"/>
      <c r="F469" s="5"/>
    </row>
    <row r="470" ht="13.5" customHeight="1" spans="1:6">
      <c r="A470" s="21"/>
      <c r="D470" s="4"/>
      <c r="E470" s="5"/>
      <c r="F470" s="5"/>
    </row>
    <row r="471" ht="13.5" customHeight="1" spans="1:6">
      <c r="A471" s="21"/>
      <c r="D471" s="4"/>
      <c r="E471" s="5"/>
      <c r="F471" s="5"/>
    </row>
    <row r="472" ht="13.5" customHeight="1" spans="1:6">
      <c r="A472" s="21"/>
      <c r="D472" s="4"/>
      <c r="E472" s="5"/>
      <c r="F472" s="5"/>
    </row>
    <row r="473" ht="13.5" customHeight="1" spans="1:6">
      <c r="A473" s="21"/>
      <c r="D473" s="4"/>
      <c r="E473" s="5"/>
      <c r="F473" s="5"/>
    </row>
    <row r="474" ht="13.5" customHeight="1" spans="1:6">
      <c r="A474" s="21"/>
      <c r="D474" s="4"/>
      <c r="E474" s="5"/>
      <c r="F474" s="5"/>
    </row>
    <row r="475" ht="13.5" customHeight="1" spans="1:6">
      <c r="A475" s="21"/>
      <c r="D475" s="4"/>
      <c r="E475" s="5"/>
      <c r="F475" s="5"/>
    </row>
    <row r="476" ht="13.5" customHeight="1" spans="1:6">
      <c r="A476" s="21"/>
      <c r="D476" s="4"/>
      <c r="E476" s="5"/>
      <c r="F476" s="5"/>
    </row>
    <row r="477" ht="13.5" customHeight="1" spans="1:6">
      <c r="A477" s="21"/>
      <c r="D477" s="4"/>
      <c r="E477" s="5"/>
      <c r="F477" s="5"/>
    </row>
    <row r="478" ht="13.5" customHeight="1" spans="1:6">
      <c r="A478" s="21"/>
      <c r="D478" s="4"/>
      <c r="E478" s="5"/>
      <c r="F478" s="5"/>
    </row>
    <row r="479" ht="13.5" customHeight="1" spans="1:6">
      <c r="A479" s="21"/>
      <c r="D479" s="4"/>
      <c r="E479" s="5"/>
      <c r="F479" s="5"/>
    </row>
    <row r="480" ht="13.5" customHeight="1" spans="1:6">
      <c r="A480" s="21"/>
      <c r="D480" s="4"/>
      <c r="E480" s="5"/>
      <c r="F480" s="5"/>
    </row>
    <row r="481" ht="13.5" customHeight="1" spans="1:6">
      <c r="A481" s="21"/>
      <c r="D481" s="4"/>
      <c r="E481" s="5"/>
      <c r="F481" s="5"/>
    </row>
    <row r="482" ht="13.5" customHeight="1" spans="1:6">
      <c r="A482" s="21"/>
      <c r="D482" s="4"/>
      <c r="E482" s="5"/>
      <c r="F482" s="5"/>
    </row>
    <row r="483" ht="13.5" customHeight="1" spans="1:6">
      <c r="A483" s="21"/>
      <c r="D483" s="4"/>
      <c r="E483" s="5"/>
      <c r="F483" s="5"/>
    </row>
    <row r="484" ht="13.5" customHeight="1" spans="1:6">
      <c r="A484" s="21"/>
      <c r="D484" s="4"/>
      <c r="E484" s="5"/>
      <c r="F484" s="5"/>
    </row>
    <row r="485" ht="13.5" customHeight="1" spans="1:6">
      <c r="A485" s="21"/>
      <c r="D485" s="4"/>
      <c r="E485" s="5"/>
      <c r="F485" s="5"/>
    </row>
    <row r="486" ht="13.5" customHeight="1" spans="1:6">
      <c r="A486" s="21"/>
      <c r="D486" s="4"/>
      <c r="E486" s="5"/>
      <c r="F486" s="5"/>
    </row>
    <row r="487" ht="13.5" customHeight="1" spans="1:6">
      <c r="A487" s="21"/>
      <c r="D487" s="4"/>
      <c r="E487" s="5"/>
      <c r="F487" s="5"/>
    </row>
    <row r="488" ht="13.5" customHeight="1" spans="1:6">
      <c r="A488" s="21"/>
      <c r="D488" s="4"/>
      <c r="E488" s="5"/>
      <c r="F488" s="5"/>
    </row>
    <row r="489" ht="13.5" customHeight="1" spans="1:6">
      <c r="A489" s="21"/>
      <c r="D489" s="4"/>
      <c r="E489" s="5"/>
      <c r="F489" s="5"/>
    </row>
    <row r="490" ht="13.5" customHeight="1" spans="1:6">
      <c r="A490" s="21"/>
      <c r="D490" s="4"/>
      <c r="E490" s="5"/>
      <c r="F490" s="5"/>
    </row>
    <row r="491" ht="13.5" customHeight="1" spans="1:6">
      <c r="A491" s="21"/>
      <c r="D491" s="4"/>
      <c r="E491" s="5"/>
      <c r="F491" s="5"/>
    </row>
    <row r="492" ht="13.5" customHeight="1" spans="1:6">
      <c r="A492" s="21"/>
      <c r="D492" s="4"/>
      <c r="E492" s="5"/>
      <c r="F492" s="5"/>
    </row>
    <row r="493" ht="13.5" customHeight="1" spans="1:6">
      <c r="A493" s="21"/>
      <c r="D493" s="4"/>
      <c r="E493" s="5"/>
      <c r="F493" s="5"/>
    </row>
    <row r="494" ht="13.5" customHeight="1" spans="1:6">
      <c r="A494" s="21"/>
      <c r="D494" s="4"/>
      <c r="E494" s="5"/>
      <c r="F494" s="5"/>
    </row>
    <row r="495" ht="13.5" customHeight="1" spans="1:6">
      <c r="A495" s="21"/>
      <c r="D495" s="4"/>
      <c r="E495" s="5"/>
      <c r="F495" s="5"/>
    </row>
    <row r="496" ht="13.5" customHeight="1" spans="1:6">
      <c r="A496" s="21"/>
      <c r="D496" s="4"/>
      <c r="E496" s="5"/>
      <c r="F496" s="5"/>
    </row>
    <row r="497" ht="13.5" customHeight="1" spans="1:6">
      <c r="A497" s="21"/>
      <c r="D497" s="4"/>
      <c r="E497" s="5"/>
      <c r="F497" s="5"/>
    </row>
    <row r="498" ht="13.5" customHeight="1" spans="1:6">
      <c r="A498" s="21"/>
      <c r="D498" s="4"/>
      <c r="E498" s="5"/>
      <c r="F498" s="5"/>
    </row>
    <row r="499" ht="13.5" customHeight="1" spans="1:6">
      <c r="A499" s="21"/>
      <c r="D499" s="4"/>
      <c r="E499" s="5"/>
      <c r="F499" s="5"/>
    </row>
    <row r="500" ht="13.5" customHeight="1" spans="1:6">
      <c r="A500" s="21"/>
      <c r="D500" s="4"/>
      <c r="E500" s="5"/>
      <c r="F500" s="5"/>
    </row>
    <row r="501" ht="13.5" customHeight="1" spans="1:6">
      <c r="A501" s="21"/>
      <c r="D501" s="4"/>
      <c r="E501" s="5"/>
      <c r="F501" s="5"/>
    </row>
    <row r="502" ht="13.5" customHeight="1" spans="1:6">
      <c r="A502" s="21"/>
      <c r="D502" s="4"/>
      <c r="E502" s="5"/>
      <c r="F502" s="5"/>
    </row>
    <row r="503" ht="13.5" customHeight="1" spans="1:6">
      <c r="A503" s="21"/>
      <c r="D503" s="4"/>
      <c r="E503" s="5"/>
      <c r="F503" s="5"/>
    </row>
    <row r="504" ht="13.5" customHeight="1" spans="1:6">
      <c r="A504" s="21"/>
      <c r="D504" s="4"/>
      <c r="E504" s="5"/>
      <c r="F504" s="5"/>
    </row>
    <row r="505" ht="13.5" customHeight="1" spans="1:6">
      <c r="A505" s="21"/>
      <c r="D505" s="4"/>
      <c r="E505" s="5"/>
      <c r="F505" s="5"/>
    </row>
    <row r="506" ht="13.5" customHeight="1" spans="1:6">
      <c r="A506" s="21"/>
      <c r="D506" s="4"/>
      <c r="E506" s="5"/>
      <c r="F506" s="5"/>
    </row>
    <row r="507" ht="13.5" customHeight="1" spans="1:6">
      <c r="A507" s="21"/>
      <c r="D507" s="4"/>
      <c r="E507" s="5"/>
      <c r="F507" s="5"/>
    </row>
    <row r="508" ht="13.5" customHeight="1" spans="1:6">
      <c r="A508" s="21"/>
      <c r="D508" s="4"/>
      <c r="E508" s="5"/>
      <c r="F508" s="5"/>
    </row>
    <row r="509" ht="13.5" customHeight="1" spans="1:6">
      <c r="A509" s="21"/>
      <c r="D509" s="4"/>
      <c r="E509" s="5"/>
      <c r="F509" s="5"/>
    </row>
    <row r="510" ht="13.5" customHeight="1" spans="1:6">
      <c r="A510" s="21"/>
      <c r="D510" s="4"/>
      <c r="E510" s="5"/>
      <c r="F510" s="5"/>
    </row>
    <row r="511" ht="13.5" customHeight="1" spans="1:6">
      <c r="A511" s="21"/>
      <c r="D511" s="4"/>
      <c r="E511" s="5"/>
      <c r="F511" s="5"/>
    </row>
    <row r="512" ht="13.5" customHeight="1" spans="1:6">
      <c r="A512" s="21"/>
      <c r="D512" s="4"/>
      <c r="E512" s="5"/>
      <c r="F512" s="5"/>
    </row>
    <row r="513" ht="13.5" customHeight="1" spans="1:6">
      <c r="A513" s="21"/>
      <c r="D513" s="4"/>
      <c r="E513" s="5"/>
      <c r="F513" s="5"/>
    </row>
    <row r="514" ht="13.5" customHeight="1" spans="1:6">
      <c r="A514" s="21"/>
      <c r="D514" s="4"/>
      <c r="E514" s="5"/>
      <c r="F514" s="5"/>
    </row>
    <row r="515" ht="13.5" customHeight="1" spans="1:6">
      <c r="A515" s="21"/>
      <c r="D515" s="4"/>
      <c r="E515" s="5"/>
      <c r="F515" s="5"/>
    </row>
    <row r="516" ht="13.5" customHeight="1" spans="1:6">
      <c r="A516" s="21"/>
      <c r="D516" s="4"/>
      <c r="E516" s="5"/>
      <c r="F516" s="5"/>
    </row>
    <row r="517" ht="13.5" customHeight="1" spans="1:6">
      <c r="A517" s="21"/>
      <c r="D517" s="4"/>
      <c r="E517" s="5"/>
      <c r="F517" s="5"/>
    </row>
    <row r="518" ht="13.5" customHeight="1" spans="1:6">
      <c r="A518" s="21"/>
      <c r="D518" s="4"/>
      <c r="E518" s="5"/>
      <c r="F518" s="5"/>
    </row>
    <row r="519" ht="13.5" customHeight="1" spans="1:6">
      <c r="A519" s="21"/>
      <c r="D519" s="4"/>
      <c r="E519" s="5"/>
      <c r="F519" s="5"/>
    </row>
    <row r="520" ht="13.5" customHeight="1" spans="1:6">
      <c r="A520" s="21"/>
      <c r="D520" s="4"/>
      <c r="E520" s="5"/>
      <c r="F520" s="5"/>
    </row>
    <row r="521" ht="13.5" customHeight="1" spans="1:6">
      <c r="A521" s="21"/>
      <c r="D521" s="4"/>
      <c r="E521" s="5"/>
      <c r="F521" s="5"/>
    </row>
    <row r="522" ht="13.5" customHeight="1" spans="1:6">
      <c r="A522" s="21"/>
      <c r="D522" s="4"/>
      <c r="E522" s="5"/>
      <c r="F522" s="5"/>
    </row>
    <row r="523" ht="13.5" customHeight="1" spans="1:6">
      <c r="A523" s="21"/>
      <c r="D523" s="4"/>
      <c r="E523" s="5"/>
      <c r="F523" s="5"/>
    </row>
    <row r="524" ht="13.5" customHeight="1" spans="1:6">
      <c r="A524" s="21"/>
      <c r="D524" s="4"/>
      <c r="E524" s="5"/>
      <c r="F524" s="5"/>
    </row>
    <row r="525" ht="13.5" customHeight="1" spans="1:6">
      <c r="A525" s="21"/>
      <c r="D525" s="4"/>
      <c r="E525" s="5"/>
      <c r="F525" s="5"/>
    </row>
    <row r="526" ht="13.5" customHeight="1" spans="1:6">
      <c r="A526" s="21"/>
      <c r="D526" s="4"/>
      <c r="E526" s="5"/>
      <c r="F526" s="5"/>
    </row>
    <row r="527" ht="13.5" customHeight="1" spans="1:6">
      <c r="A527" s="21"/>
      <c r="D527" s="4"/>
      <c r="E527" s="5"/>
      <c r="F527" s="5"/>
    </row>
    <row r="528" ht="13.5" customHeight="1" spans="1:6">
      <c r="A528" s="21"/>
      <c r="D528" s="4"/>
      <c r="E528" s="5"/>
      <c r="F528" s="5"/>
    </row>
    <row r="529" ht="13.5" customHeight="1" spans="1:6">
      <c r="A529" s="21"/>
      <c r="D529" s="4"/>
      <c r="E529" s="5"/>
      <c r="F529" s="5"/>
    </row>
    <row r="530" ht="13.5" customHeight="1" spans="1:6">
      <c r="A530" s="21"/>
      <c r="D530" s="4"/>
      <c r="E530" s="5"/>
      <c r="F530" s="5"/>
    </row>
    <row r="531" ht="13.5" customHeight="1" spans="1:6">
      <c r="A531" s="21"/>
      <c r="D531" s="4"/>
      <c r="E531" s="5"/>
      <c r="F531" s="5"/>
    </row>
    <row r="532" ht="13.5" customHeight="1" spans="1:6">
      <c r="A532" s="21"/>
      <c r="D532" s="4"/>
      <c r="E532" s="5"/>
      <c r="F532" s="5"/>
    </row>
    <row r="533" ht="13.5" customHeight="1" spans="1:6">
      <c r="A533" s="21"/>
      <c r="D533" s="4"/>
      <c r="E533" s="5"/>
      <c r="F533" s="5"/>
    </row>
    <row r="534" ht="13.5" customHeight="1" spans="1:6">
      <c r="A534" s="21"/>
      <c r="D534" s="4"/>
      <c r="E534" s="5"/>
      <c r="F534" s="5"/>
    </row>
    <row r="535" ht="13.5" customHeight="1" spans="1:6">
      <c r="A535" s="21"/>
      <c r="D535" s="4"/>
      <c r="E535" s="5"/>
      <c r="F535" s="5"/>
    </row>
    <row r="536" ht="13.5" customHeight="1" spans="1:6">
      <c r="A536" s="21"/>
      <c r="D536" s="4"/>
      <c r="E536" s="5"/>
      <c r="F536" s="5"/>
    </row>
    <row r="537" ht="13.5" customHeight="1" spans="1:6">
      <c r="A537" s="21"/>
      <c r="D537" s="4"/>
      <c r="E537" s="5"/>
      <c r="F537" s="5"/>
    </row>
    <row r="538" ht="13.5" customHeight="1" spans="1:6">
      <c r="A538" s="21"/>
      <c r="D538" s="4"/>
      <c r="E538" s="5"/>
      <c r="F538" s="5"/>
    </row>
    <row r="539" ht="13.5" customHeight="1" spans="1:6">
      <c r="A539" s="21"/>
      <c r="D539" s="4"/>
      <c r="E539" s="5"/>
      <c r="F539" s="5"/>
    </row>
    <row r="540" ht="13.5" customHeight="1" spans="1:6">
      <c r="A540" s="21"/>
      <c r="D540" s="4"/>
      <c r="E540" s="5"/>
      <c r="F540" s="5"/>
    </row>
    <row r="541" ht="13.5" customHeight="1" spans="1:6">
      <c r="A541" s="21"/>
      <c r="D541" s="4"/>
      <c r="E541" s="5"/>
      <c r="F541" s="5"/>
    </row>
    <row r="542" ht="13.5" customHeight="1" spans="1:6">
      <c r="A542" s="21"/>
      <c r="D542" s="4"/>
      <c r="E542" s="5"/>
      <c r="F542" s="5"/>
    </row>
    <row r="543" ht="13.5" customHeight="1" spans="1:6">
      <c r="A543" s="21"/>
      <c r="D543" s="4"/>
      <c r="E543" s="5"/>
      <c r="F543" s="5"/>
    </row>
    <row r="544" ht="13.5" customHeight="1" spans="1:6">
      <c r="A544" s="21"/>
      <c r="D544" s="4"/>
      <c r="E544" s="5"/>
      <c r="F544" s="5"/>
    </row>
    <row r="545" ht="13.5" customHeight="1" spans="1:6">
      <c r="A545" s="21"/>
      <c r="D545" s="4"/>
      <c r="E545" s="5"/>
      <c r="F545" s="5"/>
    </row>
    <row r="546" ht="13.5" customHeight="1" spans="1:6">
      <c r="A546" s="21"/>
      <c r="D546" s="4"/>
      <c r="E546" s="5"/>
      <c r="F546" s="5"/>
    </row>
    <row r="547" ht="13.5" customHeight="1" spans="1:6">
      <c r="A547" s="21"/>
      <c r="D547" s="4"/>
      <c r="E547" s="5"/>
      <c r="F547" s="5"/>
    </row>
    <row r="548" ht="13.5" customHeight="1" spans="1:6">
      <c r="A548" s="21"/>
      <c r="D548" s="4"/>
      <c r="E548" s="5"/>
      <c r="F548" s="5"/>
    </row>
    <row r="549" ht="13.5" customHeight="1" spans="1:6">
      <c r="A549" s="21"/>
      <c r="D549" s="4"/>
      <c r="E549" s="5"/>
      <c r="F549" s="5"/>
    </row>
    <row r="550" ht="13.5" customHeight="1" spans="1:6">
      <c r="A550" s="21"/>
      <c r="D550" s="4"/>
      <c r="E550" s="5"/>
      <c r="F550" s="5"/>
    </row>
    <row r="551" ht="13.5" customHeight="1" spans="1:6">
      <c r="A551" s="21"/>
      <c r="D551" s="4"/>
      <c r="E551" s="5"/>
      <c r="F551" s="5"/>
    </row>
    <row r="552" ht="13.5" customHeight="1" spans="1:6">
      <c r="A552" s="21"/>
      <c r="D552" s="4"/>
      <c r="E552" s="5"/>
      <c r="F552" s="5"/>
    </row>
    <row r="553" ht="13.5" customHeight="1" spans="1:6">
      <c r="A553" s="21"/>
      <c r="D553" s="4"/>
      <c r="E553" s="5"/>
      <c r="F553" s="5"/>
    </row>
    <row r="554" ht="13.5" customHeight="1" spans="1:6">
      <c r="A554" s="21"/>
      <c r="D554" s="4"/>
      <c r="E554" s="5"/>
      <c r="F554" s="5"/>
    </row>
    <row r="555" ht="13.5" customHeight="1" spans="1:6">
      <c r="A555" s="21"/>
      <c r="D555" s="4"/>
      <c r="E555" s="5"/>
      <c r="F555" s="5"/>
    </row>
    <row r="556" ht="13.5" customHeight="1" spans="1:6">
      <c r="A556" s="21"/>
      <c r="D556" s="4"/>
      <c r="E556" s="5"/>
      <c r="F556" s="5"/>
    </row>
    <row r="557" ht="13.5" customHeight="1" spans="1:6">
      <c r="A557" s="21"/>
      <c r="D557" s="4"/>
      <c r="E557" s="5"/>
      <c r="F557" s="5"/>
    </row>
    <row r="558" ht="13.5" customHeight="1" spans="1:6">
      <c r="A558" s="21"/>
      <c r="D558" s="4"/>
      <c r="E558" s="5"/>
      <c r="F558" s="5"/>
    </row>
    <row r="559" ht="13.5" customHeight="1" spans="1:6">
      <c r="A559" s="21"/>
      <c r="D559" s="4"/>
      <c r="E559" s="5"/>
      <c r="F559" s="5"/>
    </row>
    <row r="560" ht="13.5" customHeight="1" spans="1:6">
      <c r="A560" s="21"/>
      <c r="D560" s="4"/>
      <c r="E560" s="5"/>
      <c r="F560" s="5"/>
    </row>
    <row r="561" ht="13.5" customHeight="1" spans="1:6">
      <c r="A561" s="21"/>
      <c r="D561" s="4"/>
      <c r="E561" s="5"/>
      <c r="F561" s="5"/>
    </row>
    <row r="562" ht="13.5" customHeight="1" spans="1:6">
      <c r="A562" s="21"/>
      <c r="D562" s="4"/>
      <c r="E562" s="5"/>
      <c r="F562" s="5"/>
    </row>
    <row r="563" ht="13.5" customHeight="1" spans="1:6">
      <c r="A563" s="21"/>
      <c r="D563" s="4"/>
      <c r="E563" s="5"/>
      <c r="F563" s="5"/>
    </row>
    <row r="564" ht="13.5" customHeight="1" spans="1:6">
      <c r="A564" s="21"/>
      <c r="D564" s="4"/>
      <c r="E564" s="5"/>
      <c r="F564" s="5"/>
    </row>
    <row r="565" ht="13.5" customHeight="1" spans="1:6">
      <c r="A565" s="21"/>
      <c r="D565" s="4"/>
      <c r="E565" s="5"/>
      <c r="F565" s="5"/>
    </row>
    <row r="566" ht="13.5" customHeight="1" spans="1:6">
      <c r="A566" s="21"/>
      <c r="D566" s="4"/>
      <c r="E566" s="5"/>
      <c r="F566" s="5"/>
    </row>
    <row r="567" ht="13.5" customHeight="1" spans="1:6">
      <c r="A567" s="21"/>
      <c r="D567" s="4"/>
      <c r="E567" s="5"/>
      <c r="F567" s="5"/>
    </row>
    <row r="568" ht="13.5" customHeight="1" spans="1:6">
      <c r="A568" s="21"/>
      <c r="D568" s="4"/>
      <c r="E568" s="5"/>
      <c r="F568" s="5"/>
    </row>
    <row r="569" ht="13.5" customHeight="1" spans="1:6">
      <c r="A569" s="21"/>
      <c r="D569" s="4"/>
      <c r="E569" s="5"/>
      <c r="F569" s="5"/>
    </row>
    <row r="570" ht="13.5" customHeight="1" spans="1:6">
      <c r="A570" s="21"/>
      <c r="D570" s="4"/>
      <c r="E570" s="5"/>
      <c r="F570" s="5"/>
    </row>
    <row r="571" ht="13.5" customHeight="1" spans="1:6">
      <c r="A571" s="21"/>
      <c r="D571" s="4"/>
      <c r="E571" s="5"/>
      <c r="F571" s="5"/>
    </row>
    <row r="572" ht="13.5" customHeight="1" spans="1:6">
      <c r="A572" s="21"/>
      <c r="D572" s="4"/>
      <c r="E572" s="5"/>
      <c r="F572" s="5"/>
    </row>
    <row r="573" ht="13.5" customHeight="1" spans="1:6">
      <c r="A573" s="21"/>
      <c r="D573" s="4"/>
      <c r="E573" s="5"/>
      <c r="F573" s="5"/>
    </row>
    <row r="574" ht="13.5" customHeight="1" spans="1:6">
      <c r="A574" s="21"/>
      <c r="D574" s="4"/>
      <c r="E574" s="5"/>
      <c r="F574" s="5"/>
    </row>
    <row r="575" ht="13.5" customHeight="1" spans="1:6">
      <c r="A575" s="21"/>
      <c r="D575" s="4"/>
      <c r="E575" s="5"/>
      <c r="F575" s="5"/>
    </row>
    <row r="576" ht="13.5" customHeight="1" spans="1:6">
      <c r="A576" s="21"/>
      <c r="D576" s="4"/>
      <c r="E576" s="5"/>
      <c r="F576" s="5"/>
    </row>
    <row r="577" ht="13.5" customHeight="1" spans="1:6">
      <c r="A577" s="21"/>
      <c r="D577" s="4"/>
      <c r="E577" s="5"/>
      <c r="F577" s="5"/>
    </row>
    <row r="578" ht="13.5" customHeight="1" spans="1:6">
      <c r="A578" s="21"/>
      <c r="D578" s="4"/>
      <c r="E578" s="5"/>
      <c r="F578" s="5"/>
    </row>
    <row r="579" ht="13.5" customHeight="1" spans="1:6">
      <c r="A579" s="21"/>
      <c r="D579" s="4"/>
      <c r="E579" s="5"/>
      <c r="F579" s="5"/>
    </row>
    <row r="580" ht="13.5" customHeight="1" spans="1:6">
      <c r="A580" s="21"/>
      <c r="D580" s="4"/>
      <c r="E580" s="5"/>
      <c r="F580" s="5"/>
    </row>
    <row r="581" ht="13.5" customHeight="1" spans="1:6">
      <c r="A581" s="21"/>
      <c r="D581" s="4"/>
      <c r="E581" s="5"/>
      <c r="F581" s="5"/>
    </row>
    <row r="582" ht="13.5" customHeight="1" spans="1:6">
      <c r="A582" s="21"/>
      <c r="D582" s="4"/>
      <c r="E582" s="5"/>
      <c r="F582" s="5"/>
    </row>
    <row r="583" ht="13.5" customHeight="1" spans="1:6">
      <c r="A583" s="21"/>
      <c r="D583" s="4"/>
      <c r="E583" s="5"/>
      <c r="F583" s="5"/>
    </row>
    <row r="584" ht="13.5" customHeight="1" spans="1:6">
      <c r="A584" s="21"/>
      <c r="D584" s="4"/>
      <c r="E584" s="5"/>
      <c r="F584" s="5"/>
    </row>
    <row r="585" ht="13.5" customHeight="1" spans="1:6">
      <c r="A585" s="21"/>
      <c r="D585" s="4"/>
      <c r="E585" s="5"/>
      <c r="F585" s="5"/>
    </row>
    <row r="586" ht="13.5" customHeight="1" spans="1:6">
      <c r="A586" s="21"/>
      <c r="D586" s="4"/>
      <c r="E586" s="5"/>
      <c r="F586" s="5"/>
    </row>
    <row r="587" ht="13.5" customHeight="1" spans="1:6">
      <c r="A587" s="21"/>
      <c r="D587" s="4"/>
      <c r="E587" s="5"/>
      <c r="F587" s="5"/>
    </row>
    <row r="588" ht="13.5" customHeight="1" spans="1:6">
      <c r="A588" s="21"/>
      <c r="D588" s="4"/>
      <c r="E588" s="5"/>
      <c r="F588" s="5"/>
    </row>
    <row r="589" ht="13.5" customHeight="1" spans="1:6">
      <c r="A589" s="21"/>
      <c r="D589" s="4"/>
      <c r="E589" s="5"/>
      <c r="F589" s="5"/>
    </row>
    <row r="590" ht="13.5" customHeight="1" spans="1:6">
      <c r="A590" s="21"/>
      <c r="D590" s="4"/>
      <c r="E590" s="5"/>
      <c r="F590" s="5"/>
    </row>
    <row r="591" ht="13.5" customHeight="1" spans="1:6">
      <c r="A591" s="21"/>
      <c r="D591" s="4"/>
      <c r="E591" s="5"/>
      <c r="F591" s="5"/>
    </row>
    <row r="592" ht="13.5" customHeight="1" spans="1:6">
      <c r="A592" s="21"/>
      <c r="D592" s="4"/>
      <c r="E592" s="5"/>
      <c r="F592" s="5"/>
    </row>
    <row r="593" ht="13.5" customHeight="1" spans="1:6">
      <c r="A593" s="21"/>
      <c r="D593" s="4"/>
      <c r="E593" s="5"/>
      <c r="F593" s="5"/>
    </row>
    <row r="594" ht="13.5" customHeight="1" spans="1:6">
      <c r="A594" s="21"/>
      <c r="D594" s="4"/>
      <c r="E594" s="5"/>
      <c r="F594" s="5"/>
    </row>
    <row r="595" ht="13.5" customHeight="1" spans="1:6">
      <c r="A595" s="21"/>
      <c r="D595" s="4"/>
      <c r="E595" s="5"/>
      <c r="F595" s="5"/>
    </row>
    <row r="596" ht="13.5" customHeight="1" spans="1:6">
      <c r="A596" s="21"/>
      <c r="D596" s="4"/>
      <c r="E596" s="5"/>
      <c r="F596" s="5"/>
    </row>
    <row r="597" ht="13.5" customHeight="1" spans="1:6">
      <c r="A597" s="21"/>
      <c r="D597" s="4"/>
      <c r="E597" s="5"/>
      <c r="F597" s="5"/>
    </row>
    <row r="598" ht="13.5" customHeight="1" spans="1:6">
      <c r="A598" s="21"/>
      <c r="D598" s="4"/>
      <c r="E598" s="5"/>
      <c r="F598" s="5"/>
    </row>
    <row r="599" ht="13.5" customHeight="1" spans="1:6">
      <c r="A599" s="21"/>
      <c r="D599" s="4"/>
      <c r="E599" s="5"/>
      <c r="F599" s="5"/>
    </row>
    <row r="600" ht="13.5" customHeight="1" spans="1:6">
      <c r="A600" s="21"/>
      <c r="D600" s="4"/>
      <c r="E600" s="5"/>
      <c r="F600" s="5"/>
    </row>
    <row r="601" ht="13.5" customHeight="1" spans="1:6">
      <c r="A601" s="21"/>
      <c r="D601" s="4"/>
      <c r="E601" s="5"/>
      <c r="F601" s="5"/>
    </row>
    <row r="602" ht="13.5" customHeight="1" spans="1:6">
      <c r="A602" s="21"/>
      <c r="D602" s="4"/>
      <c r="E602" s="5"/>
      <c r="F602" s="5"/>
    </row>
    <row r="603" ht="13.5" customHeight="1" spans="1:6">
      <c r="A603" s="21"/>
      <c r="D603" s="4"/>
      <c r="E603" s="5"/>
      <c r="F603" s="5"/>
    </row>
    <row r="604" ht="13.5" customHeight="1" spans="1:6">
      <c r="A604" s="21"/>
      <c r="D604" s="4"/>
      <c r="E604" s="5"/>
      <c r="F604" s="5"/>
    </row>
    <row r="605" ht="13.5" customHeight="1" spans="1:6">
      <c r="A605" s="21"/>
      <c r="D605" s="4"/>
      <c r="E605" s="5"/>
      <c r="F605" s="5"/>
    </row>
    <row r="606" ht="13.5" customHeight="1" spans="1:6">
      <c r="A606" s="21"/>
      <c r="D606" s="4"/>
      <c r="E606" s="5"/>
      <c r="F606" s="5"/>
    </row>
    <row r="607" ht="13.5" customHeight="1" spans="1:6">
      <c r="A607" s="21"/>
      <c r="D607" s="4"/>
      <c r="E607" s="5"/>
      <c r="F607" s="5"/>
    </row>
    <row r="608" ht="13.5" customHeight="1" spans="1:6">
      <c r="A608" s="21"/>
      <c r="D608" s="4"/>
      <c r="E608" s="5"/>
      <c r="F608" s="5"/>
    </row>
    <row r="609" ht="13.5" customHeight="1" spans="1:6">
      <c r="A609" s="21"/>
      <c r="D609" s="4"/>
      <c r="E609" s="5"/>
      <c r="F609" s="5"/>
    </row>
    <row r="610" ht="13.5" customHeight="1" spans="1:6">
      <c r="A610" s="21"/>
      <c r="D610" s="4"/>
      <c r="E610" s="5"/>
      <c r="F610" s="5"/>
    </row>
    <row r="611" ht="13.5" customHeight="1" spans="1:6">
      <c r="A611" s="21"/>
      <c r="D611" s="4"/>
      <c r="E611" s="5"/>
      <c r="F611" s="5"/>
    </row>
    <row r="612" ht="13.5" customHeight="1" spans="1:6">
      <c r="A612" s="21"/>
      <c r="D612" s="4"/>
      <c r="E612" s="5"/>
      <c r="F612" s="5"/>
    </row>
    <row r="613" ht="13.5" customHeight="1" spans="1:6">
      <c r="A613" s="21"/>
      <c r="D613" s="4"/>
      <c r="E613" s="5"/>
      <c r="F613" s="5"/>
    </row>
    <row r="614" ht="13.5" customHeight="1" spans="1:6">
      <c r="A614" s="21"/>
      <c r="D614" s="4"/>
      <c r="E614" s="5"/>
      <c r="F614" s="5"/>
    </row>
    <row r="615" ht="13.5" customHeight="1" spans="1:6">
      <c r="A615" s="21"/>
      <c r="D615" s="4"/>
      <c r="E615" s="5"/>
      <c r="F615" s="5"/>
    </row>
    <row r="616" ht="13.5" customHeight="1" spans="1:6">
      <c r="A616" s="21"/>
      <c r="D616" s="4"/>
      <c r="E616" s="5"/>
      <c r="F616" s="5"/>
    </row>
    <row r="617" ht="13.5" customHeight="1" spans="1:6">
      <c r="A617" s="21"/>
      <c r="D617" s="4"/>
      <c r="E617" s="5"/>
      <c r="F617" s="5"/>
    </row>
    <row r="618" ht="13.5" customHeight="1" spans="1:6">
      <c r="A618" s="21"/>
      <c r="D618" s="4"/>
      <c r="E618" s="5"/>
      <c r="F618" s="5"/>
    </row>
    <row r="619" ht="13.5" customHeight="1" spans="1:6">
      <c r="A619" s="21"/>
      <c r="D619" s="4"/>
      <c r="E619" s="5"/>
      <c r="F619" s="5"/>
    </row>
    <row r="620" ht="13.5" customHeight="1" spans="1:6">
      <c r="A620" s="21"/>
      <c r="D620" s="4"/>
      <c r="E620" s="5"/>
      <c r="F620" s="5"/>
    </row>
    <row r="621" ht="13.5" customHeight="1" spans="1:6">
      <c r="A621" s="21"/>
      <c r="D621" s="4"/>
      <c r="E621" s="5"/>
      <c r="F621" s="5"/>
    </row>
    <row r="622" ht="13.5" customHeight="1" spans="1:6">
      <c r="A622" s="21"/>
      <c r="D622" s="4"/>
      <c r="E622" s="5"/>
      <c r="F622" s="5"/>
    </row>
    <row r="623" ht="13.5" customHeight="1" spans="1:6">
      <c r="A623" s="21"/>
      <c r="D623" s="4"/>
      <c r="E623" s="5"/>
      <c r="F623" s="5"/>
    </row>
    <row r="624" ht="13.5" customHeight="1" spans="1:6">
      <c r="A624" s="21"/>
      <c r="D624" s="4"/>
      <c r="E624" s="5"/>
      <c r="F624" s="5"/>
    </row>
    <row r="625" ht="13.5" customHeight="1" spans="1:6">
      <c r="A625" s="21"/>
      <c r="D625" s="4"/>
      <c r="E625" s="5"/>
      <c r="F625" s="5"/>
    </row>
    <row r="626" ht="13.5" customHeight="1" spans="1:6">
      <c r="A626" s="21"/>
      <c r="D626" s="4"/>
      <c r="E626" s="5"/>
      <c r="F626" s="5"/>
    </row>
    <row r="627" ht="13.5" customHeight="1" spans="1:6">
      <c r="A627" s="21"/>
      <c r="D627" s="4"/>
      <c r="E627" s="5"/>
      <c r="F627" s="5"/>
    </row>
    <row r="628" ht="13.5" customHeight="1" spans="1:6">
      <c r="A628" s="21"/>
      <c r="D628" s="4"/>
      <c r="E628" s="5"/>
      <c r="F628" s="5"/>
    </row>
    <row r="629" ht="13.5" customHeight="1" spans="1:6">
      <c r="A629" s="21"/>
      <c r="D629" s="4"/>
      <c r="E629" s="5"/>
      <c r="F629" s="5"/>
    </row>
    <row r="630" ht="13.5" customHeight="1" spans="1:6">
      <c r="A630" s="21"/>
      <c r="D630" s="4"/>
      <c r="E630" s="5"/>
      <c r="F630" s="5"/>
    </row>
    <row r="631" ht="13.5" customHeight="1" spans="1:6">
      <c r="A631" s="21"/>
      <c r="D631" s="4"/>
      <c r="E631" s="5"/>
      <c r="F631" s="5"/>
    </row>
    <row r="632" ht="13.5" customHeight="1" spans="1:6">
      <c r="A632" s="21"/>
      <c r="D632" s="4"/>
      <c r="E632" s="5"/>
      <c r="F632" s="5"/>
    </row>
    <row r="633" ht="13.5" customHeight="1" spans="1:6">
      <c r="A633" s="21"/>
      <c r="D633" s="4"/>
      <c r="E633" s="5"/>
      <c r="F633" s="5"/>
    </row>
    <row r="634" ht="13.5" customHeight="1" spans="1:6">
      <c r="A634" s="21"/>
      <c r="D634" s="4"/>
      <c r="E634" s="5"/>
      <c r="F634" s="5"/>
    </row>
    <row r="635" ht="13.5" customHeight="1" spans="1:6">
      <c r="A635" s="21"/>
      <c r="D635" s="4"/>
      <c r="E635" s="5"/>
      <c r="F635" s="5"/>
    </row>
    <row r="636" ht="13.5" customHeight="1" spans="1:6">
      <c r="A636" s="21"/>
      <c r="D636" s="4"/>
      <c r="E636" s="5"/>
      <c r="F636" s="5"/>
    </row>
    <row r="637" ht="13.5" customHeight="1" spans="1:6">
      <c r="A637" s="21"/>
      <c r="D637" s="4"/>
      <c r="E637" s="5"/>
      <c r="F637" s="5"/>
    </row>
    <row r="638" ht="13.5" customHeight="1" spans="1:6">
      <c r="A638" s="21"/>
      <c r="D638" s="4"/>
      <c r="E638" s="5"/>
      <c r="F638" s="5"/>
    </row>
    <row r="639" ht="13.5" customHeight="1" spans="1:6">
      <c r="A639" s="21"/>
      <c r="D639" s="4"/>
      <c r="E639" s="5"/>
      <c r="F639" s="5"/>
    </row>
    <row r="640" ht="13.5" customHeight="1" spans="1:6">
      <c r="A640" s="21"/>
      <c r="D640" s="4"/>
      <c r="E640" s="5"/>
      <c r="F640" s="5"/>
    </row>
    <row r="641" ht="13.5" customHeight="1" spans="1:6">
      <c r="A641" s="21"/>
      <c r="D641" s="4"/>
      <c r="E641" s="5"/>
      <c r="F641" s="5"/>
    </row>
    <row r="642" ht="13.5" customHeight="1" spans="1:6">
      <c r="A642" s="21"/>
      <c r="D642" s="4"/>
      <c r="E642" s="5"/>
      <c r="F642" s="5"/>
    </row>
    <row r="643" ht="13.5" customHeight="1" spans="1:6">
      <c r="A643" s="21"/>
      <c r="D643" s="4"/>
      <c r="E643" s="5"/>
      <c r="F643" s="5"/>
    </row>
    <row r="644" ht="13.5" customHeight="1" spans="1:6">
      <c r="A644" s="21"/>
      <c r="D644" s="4"/>
      <c r="E644" s="5"/>
      <c r="F644" s="5"/>
    </row>
    <row r="645" ht="13.5" customHeight="1" spans="1:6">
      <c r="A645" s="21"/>
      <c r="D645" s="4"/>
      <c r="E645" s="5"/>
      <c r="F645" s="5"/>
    </row>
    <row r="646" ht="13.5" customHeight="1" spans="1:6">
      <c r="A646" s="21"/>
      <c r="D646" s="4"/>
      <c r="E646" s="5"/>
      <c r="F646" s="5"/>
    </row>
    <row r="647" ht="13.5" customHeight="1" spans="1:6">
      <c r="A647" s="21"/>
      <c r="D647" s="4"/>
      <c r="E647" s="5"/>
      <c r="F647" s="5"/>
    </row>
    <row r="648" ht="13.5" customHeight="1" spans="1:6">
      <c r="A648" s="21"/>
      <c r="D648" s="4"/>
      <c r="E648" s="5"/>
      <c r="F648" s="5"/>
    </row>
    <row r="649" ht="13.5" customHeight="1" spans="1:6">
      <c r="A649" s="21"/>
      <c r="D649" s="4"/>
      <c r="E649" s="5"/>
      <c r="F649" s="5"/>
    </row>
    <row r="650" ht="13.5" customHeight="1" spans="1:6">
      <c r="A650" s="21"/>
      <c r="D650" s="4"/>
      <c r="E650" s="5"/>
      <c r="F650" s="5"/>
    </row>
    <row r="651" ht="13.5" customHeight="1" spans="1:6">
      <c r="A651" s="21"/>
      <c r="D651" s="4"/>
      <c r="E651" s="5"/>
      <c r="F651" s="5"/>
    </row>
    <row r="652" ht="13.5" customHeight="1" spans="1:6">
      <c r="A652" s="21"/>
      <c r="D652" s="4"/>
      <c r="E652" s="5"/>
      <c r="F652" s="5"/>
    </row>
    <row r="653" ht="13.5" customHeight="1" spans="1:6">
      <c r="A653" s="21"/>
      <c r="D653" s="4"/>
      <c r="E653" s="5"/>
      <c r="F653" s="5"/>
    </row>
    <row r="654" ht="13.5" customHeight="1" spans="1:6">
      <c r="A654" s="21"/>
      <c r="D654" s="4"/>
      <c r="E654" s="5"/>
      <c r="F654" s="5"/>
    </row>
    <row r="655" ht="13.5" customHeight="1" spans="1:6">
      <c r="A655" s="21"/>
      <c r="D655" s="4"/>
      <c r="E655" s="5"/>
      <c r="F655" s="5"/>
    </row>
    <row r="656" ht="13.5" customHeight="1" spans="1:6">
      <c r="A656" s="21"/>
      <c r="D656" s="4"/>
      <c r="E656" s="5"/>
      <c r="F656" s="5"/>
    </row>
    <row r="657" ht="13.5" customHeight="1" spans="1:6">
      <c r="A657" s="21"/>
      <c r="D657" s="4"/>
      <c r="E657" s="5"/>
      <c r="F657" s="5"/>
    </row>
    <row r="658" ht="13.5" customHeight="1" spans="1:6">
      <c r="A658" s="21"/>
      <c r="D658" s="4"/>
      <c r="E658" s="5"/>
      <c r="F658" s="5"/>
    </row>
    <row r="659" ht="13.5" customHeight="1" spans="1:6">
      <c r="A659" s="21"/>
      <c r="D659" s="4"/>
      <c r="E659" s="5"/>
      <c r="F659" s="5"/>
    </row>
    <row r="660" ht="13.5" customHeight="1" spans="1:6">
      <c r="A660" s="21"/>
      <c r="D660" s="4"/>
      <c r="E660" s="5"/>
      <c r="F660" s="5"/>
    </row>
    <row r="661" ht="13.5" customHeight="1" spans="1:6">
      <c r="A661" s="21"/>
      <c r="D661" s="4"/>
      <c r="E661" s="5"/>
      <c r="F661" s="5"/>
    </row>
    <row r="662" ht="13.5" customHeight="1" spans="1:6">
      <c r="A662" s="21"/>
      <c r="D662" s="4"/>
      <c r="E662" s="5"/>
      <c r="F662" s="5"/>
    </row>
    <row r="663" ht="13.5" customHeight="1" spans="1:6">
      <c r="A663" s="21"/>
      <c r="D663" s="4"/>
      <c r="E663" s="5"/>
      <c r="F663" s="5"/>
    </row>
    <row r="664" ht="13.5" customHeight="1" spans="1:6">
      <c r="A664" s="21"/>
      <c r="D664" s="4"/>
      <c r="E664" s="5"/>
      <c r="F664" s="5"/>
    </row>
    <row r="665" ht="13.5" customHeight="1" spans="1:6">
      <c r="A665" s="21"/>
      <c r="D665" s="4"/>
      <c r="E665" s="5"/>
      <c r="F665" s="5"/>
    </row>
    <row r="666" ht="13.5" customHeight="1" spans="1:6">
      <c r="A666" s="21"/>
      <c r="D666" s="4"/>
      <c r="E666" s="5"/>
      <c r="F666" s="5"/>
    </row>
    <row r="667" ht="13.5" customHeight="1" spans="1:6">
      <c r="A667" s="21"/>
      <c r="D667" s="4"/>
      <c r="E667" s="5"/>
      <c r="F667" s="5"/>
    </row>
    <row r="668" ht="13.5" customHeight="1" spans="1:6">
      <c r="A668" s="21"/>
      <c r="D668" s="4"/>
      <c r="E668" s="5"/>
      <c r="F668" s="5"/>
    </row>
    <row r="669" ht="13.5" customHeight="1" spans="1:6">
      <c r="A669" s="21"/>
      <c r="D669" s="4"/>
      <c r="E669" s="5"/>
      <c r="F669" s="5"/>
    </row>
    <row r="670" ht="13.5" customHeight="1" spans="1:6">
      <c r="A670" s="21"/>
      <c r="D670" s="4"/>
      <c r="E670" s="5"/>
      <c r="F670" s="5"/>
    </row>
    <row r="671" ht="13.5" customHeight="1" spans="1:6">
      <c r="A671" s="21"/>
      <c r="D671" s="4"/>
      <c r="E671" s="5"/>
      <c r="F671" s="5"/>
    </row>
    <row r="672" ht="13.5" customHeight="1" spans="1:6">
      <c r="A672" s="21"/>
      <c r="D672" s="4"/>
      <c r="E672" s="5"/>
      <c r="F672" s="5"/>
    </row>
    <row r="673" ht="13.5" customHeight="1" spans="1:6">
      <c r="A673" s="21"/>
      <c r="D673" s="4"/>
      <c r="E673" s="5"/>
      <c r="F673" s="5"/>
    </row>
    <row r="674" ht="13.5" customHeight="1" spans="1:6">
      <c r="A674" s="21"/>
      <c r="D674" s="4"/>
      <c r="E674" s="5"/>
      <c r="F674" s="5"/>
    </row>
    <row r="675" ht="13.5" customHeight="1" spans="1:6">
      <c r="A675" s="21"/>
      <c r="D675" s="4"/>
      <c r="E675" s="5"/>
      <c r="F675" s="5"/>
    </row>
    <row r="676" ht="13.5" customHeight="1" spans="1:6">
      <c r="A676" s="21"/>
      <c r="D676" s="4"/>
      <c r="E676" s="5"/>
      <c r="F676" s="5"/>
    </row>
    <row r="677" ht="13.5" customHeight="1" spans="1:6">
      <c r="A677" s="21"/>
      <c r="D677" s="4"/>
      <c r="E677" s="5"/>
      <c r="F677" s="5"/>
    </row>
    <row r="678" ht="13.5" customHeight="1" spans="1:6">
      <c r="A678" s="21"/>
      <c r="D678" s="4"/>
      <c r="E678" s="5"/>
      <c r="F678" s="5"/>
    </row>
    <row r="679" ht="13.5" customHeight="1" spans="1:6">
      <c r="A679" s="21"/>
      <c r="D679" s="4"/>
      <c r="E679" s="5"/>
      <c r="F679" s="5"/>
    </row>
    <row r="680" ht="13.5" customHeight="1" spans="1:6">
      <c r="A680" s="21"/>
      <c r="D680" s="4"/>
      <c r="E680" s="5"/>
      <c r="F680" s="5"/>
    </row>
    <row r="681" ht="13.5" customHeight="1" spans="1:6">
      <c r="A681" s="21"/>
      <c r="D681" s="4"/>
      <c r="E681" s="5"/>
      <c r="F681" s="5"/>
    </row>
    <row r="682" ht="13.5" customHeight="1" spans="1:6">
      <c r="A682" s="21"/>
      <c r="D682" s="4"/>
      <c r="E682" s="5"/>
      <c r="F682" s="5"/>
    </row>
    <row r="683" ht="13.5" customHeight="1" spans="1:6">
      <c r="A683" s="21"/>
      <c r="D683" s="4"/>
      <c r="E683" s="5"/>
      <c r="F683" s="5"/>
    </row>
    <row r="684" ht="13.5" customHeight="1" spans="1:6">
      <c r="A684" s="21"/>
      <c r="D684" s="4"/>
      <c r="E684" s="5"/>
      <c r="F684" s="5"/>
    </row>
    <row r="685" ht="13.5" customHeight="1" spans="1:6">
      <c r="A685" s="21"/>
      <c r="D685" s="4"/>
      <c r="E685" s="5"/>
      <c r="F685" s="5"/>
    </row>
    <row r="686" ht="13.5" customHeight="1" spans="1:6">
      <c r="A686" s="21"/>
      <c r="D686" s="4"/>
      <c r="E686" s="5"/>
      <c r="F686" s="5"/>
    </row>
    <row r="687" ht="13.5" customHeight="1" spans="1:6">
      <c r="A687" s="21"/>
      <c r="D687" s="4"/>
      <c r="E687" s="5"/>
      <c r="F687" s="5"/>
    </row>
    <row r="688" ht="13.5" customHeight="1" spans="1:6">
      <c r="A688" s="21"/>
      <c r="D688" s="4"/>
      <c r="E688" s="5"/>
      <c r="F688" s="5"/>
    </row>
    <row r="689" ht="13.5" customHeight="1" spans="1:6">
      <c r="A689" s="21"/>
      <c r="D689" s="4"/>
      <c r="E689" s="5"/>
      <c r="F689" s="5"/>
    </row>
    <row r="690" ht="13.5" customHeight="1" spans="1:6">
      <c r="A690" s="21"/>
      <c r="D690" s="4"/>
      <c r="E690" s="5"/>
      <c r="F690" s="5"/>
    </row>
    <row r="691" ht="13.5" customHeight="1" spans="1:6">
      <c r="A691" s="21"/>
      <c r="D691" s="4"/>
      <c r="E691" s="5"/>
      <c r="F691" s="5"/>
    </row>
    <row r="692" ht="13.5" customHeight="1" spans="1:6">
      <c r="A692" s="21"/>
      <c r="D692" s="4"/>
      <c r="E692" s="5"/>
      <c r="F692" s="5"/>
    </row>
    <row r="693" ht="13.5" customHeight="1" spans="1:6">
      <c r="A693" s="21"/>
      <c r="D693" s="4"/>
      <c r="E693" s="5"/>
      <c r="F693" s="5"/>
    </row>
    <row r="694" ht="13.5" customHeight="1" spans="1:6">
      <c r="A694" s="21"/>
      <c r="D694" s="4"/>
      <c r="E694" s="5"/>
      <c r="F694" s="5"/>
    </row>
    <row r="695" ht="13.5" customHeight="1" spans="1:6">
      <c r="A695" s="21"/>
      <c r="D695" s="4"/>
      <c r="E695" s="5"/>
      <c r="F695" s="5"/>
    </row>
    <row r="696" ht="13.5" customHeight="1" spans="1:6">
      <c r="A696" s="21"/>
      <c r="D696" s="4"/>
      <c r="E696" s="5"/>
      <c r="F696" s="5"/>
    </row>
    <row r="697" ht="13.5" customHeight="1" spans="1:6">
      <c r="A697" s="21"/>
      <c r="D697" s="4"/>
      <c r="E697" s="5"/>
      <c r="F697" s="5"/>
    </row>
    <row r="698" ht="13.5" customHeight="1" spans="1:6">
      <c r="A698" s="21"/>
      <c r="D698" s="4"/>
      <c r="E698" s="5"/>
      <c r="F698" s="5"/>
    </row>
    <row r="699" ht="13.5" customHeight="1" spans="1:6">
      <c r="A699" s="21"/>
      <c r="D699" s="4"/>
      <c r="E699" s="5"/>
      <c r="F699" s="5"/>
    </row>
    <row r="700" ht="13.5" customHeight="1" spans="1:6">
      <c r="A700" s="21"/>
      <c r="D700" s="4"/>
      <c r="E700" s="5"/>
      <c r="F700" s="5"/>
    </row>
    <row r="701" ht="13.5" customHeight="1" spans="1:6">
      <c r="A701" s="21"/>
      <c r="D701" s="4"/>
      <c r="E701" s="5"/>
      <c r="F701" s="5"/>
    </row>
    <row r="702" ht="13.5" customHeight="1" spans="1:6">
      <c r="A702" s="21"/>
      <c r="D702" s="4"/>
      <c r="E702" s="5"/>
      <c r="F702" s="5"/>
    </row>
    <row r="703" ht="13.5" customHeight="1" spans="1:6">
      <c r="A703" s="21"/>
      <c r="D703" s="4"/>
      <c r="E703" s="5"/>
      <c r="F703" s="5"/>
    </row>
    <row r="704" ht="13.5" customHeight="1" spans="1:6">
      <c r="A704" s="21"/>
      <c r="D704" s="4"/>
      <c r="E704" s="5"/>
      <c r="F704" s="5"/>
    </row>
    <row r="705" ht="13.5" customHeight="1" spans="1:6">
      <c r="A705" s="21"/>
      <c r="D705" s="4"/>
      <c r="E705" s="5"/>
      <c r="F705" s="5"/>
    </row>
    <row r="706" ht="13.5" customHeight="1" spans="1:6">
      <c r="A706" s="21"/>
      <c r="D706" s="4"/>
      <c r="E706" s="5"/>
      <c r="F706" s="5"/>
    </row>
    <row r="707" ht="13.5" customHeight="1" spans="1:6">
      <c r="A707" s="21"/>
      <c r="D707" s="4"/>
      <c r="E707" s="5"/>
      <c r="F707" s="5"/>
    </row>
    <row r="708" ht="13.5" customHeight="1" spans="1:6">
      <c r="A708" s="21"/>
      <c r="D708" s="4"/>
      <c r="E708" s="5"/>
      <c r="F708" s="5"/>
    </row>
    <row r="709" ht="13.5" customHeight="1" spans="1:6">
      <c r="A709" s="21"/>
      <c r="D709" s="4"/>
      <c r="E709" s="5"/>
      <c r="F709" s="5"/>
    </row>
    <row r="710" ht="13.5" customHeight="1" spans="1:6">
      <c r="A710" s="21"/>
      <c r="D710" s="4"/>
      <c r="E710" s="5"/>
      <c r="F710" s="5"/>
    </row>
    <row r="711" ht="13.5" customHeight="1" spans="1:6">
      <c r="A711" s="21"/>
      <c r="D711" s="4"/>
      <c r="E711" s="5"/>
      <c r="F711" s="5"/>
    </row>
    <row r="712" ht="13.5" customHeight="1" spans="1:6">
      <c r="A712" s="21"/>
      <c r="D712" s="4"/>
      <c r="E712" s="5"/>
      <c r="F712" s="5"/>
    </row>
    <row r="713" ht="13.5" customHeight="1" spans="1:6">
      <c r="A713" s="21"/>
      <c r="D713" s="4"/>
      <c r="E713" s="5"/>
      <c r="F713" s="5"/>
    </row>
    <row r="714" ht="13.5" customHeight="1" spans="1:6">
      <c r="A714" s="21"/>
      <c r="D714" s="4"/>
      <c r="E714" s="5"/>
      <c r="F714" s="5"/>
    </row>
    <row r="715" ht="13.5" customHeight="1" spans="1:6">
      <c r="A715" s="21"/>
      <c r="D715" s="4"/>
      <c r="E715" s="5"/>
      <c r="F715" s="5"/>
    </row>
    <row r="716" ht="13.5" customHeight="1" spans="1:6">
      <c r="A716" s="21"/>
      <c r="D716" s="4"/>
      <c r="E716" s="5"/>
      <c r="F716" s="5"/>
    </row>
    <row r="717" ht="13.5" customHeight="1" spans="1:6">
      <c r="A717" s="21"/>
      <c r="D717" s="4"/>
      <c r="E717" s="5"/>
      <c r="F717" s="5"/>
    </row>
    <row r="718" ht="13.5" customHeight="1" spans="1:6">
      <c r="A718" s="21"/>
      <c r="D718" s="4"/>
      <c r="E718" s="5"/>
      <c r="F718" s="5"/>
    </row>
    <row r="719" ht="13.5" customHeight="1" spans="1:6">
      <c r="A719" s="21"/>
      <c r="D719" s="4"/>
      <c r="E719" s="5"/>
      <c r="F719" s="5"/>
    </row>
    <row r="720" ht="13.5" customHeight="1" spans="1:6">
      <c r="A720" s="21"/>
      <c r="D720" s="4"/>
      <c r="E720" s="5"/>
      <c r="F720" s="5"/>
    </row>
    <row r="721" ht="13.5" customHeight="1" spans="1:6">
      <c r="A721" s="21"/>
      <c r="D721" s="4"/>
      <c r="E721" s="5"/>
      <c r="F721" s="5"/>
    </row>
    <row r="722" ht="13.5" customHeight="1" spans="1:6">
      <c r="A722" s="21"/>
      <c r="D722" s="4"/>
      <c r="E722" s="5"/>
      <c r="F722" s="5"/>
    </row>
    <row r="723" ht="13.5" customHeight="1" spans="1:6">
      <c r="A723" s="21"/>
      <c r="D723" s="4"/>
      <c r="E723" s="5"/>
      <c r="F723" s="5"/>
    </row>
    <row r="724" ht="13.5" customHeight="1" spans="1:6">
      <c r="A724" s="21"/>
      <c r="D724" s="4"/>
      <c r="E724" s="5"/>
      <c r="F724" s="5"/>
    </row>
    <row r="725" ht="13.5" customHeight="1" spans="1:6">
      <c r="A725" s="21"/>
      <c r="D725" s="4"/>
      <c r="E725" s="5"/>
      <c r="F725" s="5"/>
    </row>
    <row r="726" ht="13.5" customHeight="1" spans="1:6">
      <c r="A726" s="21"/>
      <c r="D726" s="4"/>
      <c r="E726" s="5"/>
      <c r="F726" s="5"/>
    </row>
    <row r="727" ht="13.5" customHeight="1" spans="1:6">
      <c r="A727" s="21"/>
      <c r="D727" s="4"/>
      <c r="E727" s="5"/>
      <c r="F727" s="5"/>
    </row>
    <row r="728" ht="13.5" customHeight="1" spans="1:6">
      <c r="A728" s="21"/>
      <c r="D728" s="4"/>
      <c r="E728" s="5"/>
      <c r="F728" s="5"/>
    </row>
    <row r="729" ht="13.5" customHeight="1" spans="1:6">
      <c r="A729" s="21"/>
      <c r="D729" s="4"/>
      <c r="E729" s="5"/>
      <c r="F729" s="5"/>
    </row>
    <row r="730" ht="13.5" customHeight="1" spans="1:6">
      <c r="A730" s="21"/>
      <c r="D730" s="4"/>
      <c r="E730" s="5"/>
      <c r="F730" s="5"/>
    </row>
    <row r="731" ht="13.5" customHeight="1" spans="1:6">
      <c r="A731" s="21"/>
      <c r="D731" s="4"/>
      <c r="E731" s="5"/>
      <c r="F731" s="5"/>
    </row>
    <row r="732" ht="13.5" customHeight="1" spans="1:6">
      <c r="A732" s="21"/>
      <c r="D732" s="4"/>
      <c r="E732" s="5"/>
      <c r="F732" s="5"/>
    </row>
    <row r="733" ht="13.5" customHeight="1" spans="1:6">
      <c r="A733" s="21"/>
      <c r="D733" s="4"/>
      <c r="E733" s="5"/>
      <c r="F733" s="5"/>
    </row>
    <row r="734" ht="13.5" customHeight="1" spans="1:6">
      <c r="A734" s="21"/>
      <c r="D734" s="4"/>
      <c r="E734" s="5"/>
      <c r="F734" s="5"/>
    </row>
    <row r="735" ht="13.5" customHeight="1" spans="1:6">
      <c r="A735" s="21"/>
      <c r="D735" s="4"/>
      <c r="E735" s="5"/>
      <c r="F735" s="5"/>
    </row>
    <row r="736" ht="13.5" customHeight="1" spans="1:6">
      <c r="A736" s="21"/>
      <c r="D736" s="4"/>
      <c r="E736" s="5"/>
      <c r="F736" s="5"/>
    </row>
    <row r="737" ht="13.5" customHeight="1" spans="1:6">
      <c r="A737" s="21"/>
      <c r="D737" s="4"/>
      <c r="E737" s="5"/>
      <c r="F737" s="5"/>
    </row>
    <row r="738" ht="13.5" customHeight="1" spans="1:6">
      <c r="A738" s="21"/>
      <c r="D738" s="4"/>
      <c r="E738" s="5"/>
      <c r="F738" s="5"/>
    </row>
    <row r="739" ht="13.5" customHeight="1" spans="1:6">
      <c r="A739" s="21"/>
      <c r="D739" s="4"/>
      <c r="E739" s="5"/>
      <c r="F739" s="5"/>
    </row>
    <row r="740" ht="13.5" customHeight="1" spans="1:6">
      <c r="A740" s="21"/>
      <c r="D740" s="4"/>
      <c r="E740" s="5"/>
      <c r="F740" s="5"/>
    </row>
    <row r="741" ht="13.5" customHeight="1" spans="1:6">
      <c r="A741" s="21"/>
      <c r="D741" s="4"/>
      <c r="E741" s="5"/>
      <c r="F741" s="5"/>
    </row>
    <row r="742" ht="13.5" customHeight="1" spans="1:6">
      <c r="A742" s="21"/>
      <c r="D742" s="4"/>
      <c r="E742" s="5"/>
      <c r="F742" s="5"/>
    </row>
    <row r="743" ht="13.5" customHeight="1" spans="1:6">
      <c r="A743" s="21"/>
      <c r="D743" s="4"/>
      <c r="E743" s="5"/>
      <c r="F743" s="5"/>
    </row>
    <row r="744" ht="13.5" customHeight="1" spans="1:6">
      <c r="A744" s="21"/>
      <c r="D744" s="4"/>
      <c r="E744" s="5"/>
      <c r="F744" s="5"/>
    </row>
    <row r="745" ht="13.5" customHeight="1" spans="1:6">
      <c r="A745" s="21"/>
      <c r="D745" s="4"/>
      <c r="E745" s="5"/>
      <c r="F745" s="5"/>
    </row>
    <row r="746" ht="13.5" customHeight="1" spans="1:6">
      <c r="A746" s="21"/>
      <c r="D746" s="4"/>
      <c r="E746" s="5"/>
      <c r="F746" s="5"/>
    </row>
    <row r="747" ht="13.5" customHeight="1" spans="1:6">
      <c r="A747" s="21"/>
      <c r="D747" s="4"/>
      <c r="E747" s="5"/>
      <c r="F747" s="5"/>
    </row>
    <row r="748" ht="13.5" customHeight="1" spans="1:6">
      <c r="A748" s="21"/>
      <c r="D748" s="4"/>
      <c r="E748" s="5"/>
      <c r="F748" s="5"/>
    </row>
    <row r="749" ht="13.5" customHeight="1" spans="1:6">
      <c r="A749" s="21"/>
      <c r="D749" s="4"/>
      <c r="E749" s="5"/>
      <c r="F749" s="5"/>
    </row>
    <row r="750" ht="13.5" customHeight="1" spans="1:6">
      <c r="A750" s="21"/>
      <c r="D750" s="4"/>
      <c r="E750" s="5"/>
      <c r="F750" s="5"/>
    </row>
    <row r="751" ht="13.5" customHeight="1" spans="1:6">
      <c r="A751" s="21"/>
      <c r="D751" s="4"/>
      <c r="E751" s="5"/>
      <c r="F751" s="5"/>
    </row>
    <row r="752" ht="13.5" customHeight="1" spans="1:6">
      <c r="A752" s="21"/>
      <c r="D752" s="4"/>
      <c r="E752" s="5"/>
      <c r="F752" s="5"/>
    </row>
    <row r="753" ht="13.5" customHeight="1" spans="1:6">
      <c r="A753" s="21"/>
      <c r="D753" s="4"/>
      <c r="E753" s="5"/>
      <c r="F753" s="5"/>
    </row>
    <row r="754" ht="13.5" customHeight="1" spans="1:6">
      <c r="A754" s="21"/>
      <c r="D754" s="4"/>
      <c r="E754" s="5"/>
      <c r="F754" s="5"/>
    </row>
    <row r="755" ht="13.5" customHeight="1" spans="1:6">
      <c r="A755" s="21"/>
      <c r="D755" s="4"/>
      <c r="E755" s="5"/>
      <c r="F755" s="5"/>
    </row>
    <row r="756" ht="13.5" customHeight="1" spans="1:6">
      <c r="A756" s="21"/>
      <c r="D756" s="4"/>
      <c r="E756" s="5"/>
      <c r="F756" s="5"/>
    </row>
    <row r="757" ht="13.5" customHeight="1" spans="1:6">
      <c r="A757" s="21"/>
      <c r="D757" s="4"/>
      <c r="E757" s="5"/>
      <c r="F757" s="5"/>
    </row>
    <row r="758" ht="13.5" customHeight="1" spans="1:6">
      <c r="A758" s="21"/>
      <c r="D758" s="4"/>
      <c r="E758" s="5"/>
      <c r="F758" s="5"/>
    </row>
    <row r="759" ht="13.5" customHeight="1" spans="1:6">
      <c r="A759" s="21"/>
      <c r="D759" s="4"/>
      <c r="E759" s="5"/>
      <c r="F759" s="5"/>
    </row>
    <row r="760" ht="13.5" customHeight="1" spans="1:6">
      <c r="A760" s="21"/>
      <c r="D760" s="4"/>
      <c r="E760" s="5"/>
      <c r="F760" s="5"/>
    </row>
    <row r="761" ht="13.5" customHeight="1" spans="1:6">
      <c r="A761" s="21"/>
      <c r="D761" s="4"/>
      <c r="E761" s="5"/>
      <c r="F761" s="5"/>
    </row>
    <row r="762" ht="13.5" customHeight="1" spans="1:6">
      <c r="A762" s="21"/>
      <c r="D762" s="4"/>
      <c r="E762" s="5"/>
      <c r="F762" s="5"/>
    </row>
    <row r="763" ht="13.5" customHeight="1" spans="1:6">
      <c r="A763" s="21"/>
      <c r="D763" s="4"/>
      <c r="E763" s="5"/>
      <c r="F763" s="5"/>
    </row>
    <row r="764" ht="13.5" customHeight="1" spans="1:6">
      <c r="A764" s="21"/>
      <c r="D764" s="4"/>
      <c r="E764" s="5"/>
      <c r="F764" s="5"/>
    </row>
    <row r="765" ht="13.5" customHeight="1" spans="1:6">
      <c r="A765" s="21"/>
      <c r="D765" s="4"/>
      <c r="E765" s="5"/>
      <c r="F765" s="5"/>
    </row>
    <row r="766" ht="13.5" customHeight="1" spans="1:6">
      <c r="A766" s="21"/>
      <c r="D766" s="4"/>
      <c r="E766" s="5"/>
      <c r="F766" s="5"/>
    </row>
    <row r="767" ht="13.5" customHeight="1" spans="1:6">
      <c r="A767" s="21"/>
      <c r="D767" s="4"/>
      <c r="E767" s="5"/>
      <c r="F767" s="5"/>
    </row>
    <row r="768" ht="13.5" customHeight="1" spans="1:6">
      <c r="A768" s="21"/>
      <c r="D768" s="4"/>
      <c r="E768" s="5"/>
      <c r="F768" s="5"/>
    </row>
    <row r="769" ht="13.5" customHeight="1" spans="1:6">
      <c r="A769" s="21"/>
      <c r="D769" s="4"/>
      <c r="E769" s="5"/>
      <c r="F769" s="5"/>
    </row>
    <row r="770" ht="13.5" customHeight="1" spans="1:6">
      <c r="A770" s="21"/>
      <c r="D770" s="4"/>
      <c r="E770" s="5"/>
      <c r="F770" s="5"/>
    </row>
    <row r="771" ht="13.5" customHeight="1" spans="1:6">
      <c r="A771" s="21"/>
      <c r="D771" s="4"/>
      <c r="E771" s="5"/>
      <c r="F771" s="5"/>
    </row>
    <row r="772" ht="13.5" customHeight="1" spans="1:6">
      <c r="A772" s="21"/>
      <c r="D772" s="4"/>
      <c r="E772" s="5"/>
      <c r="F772" s="5"/>
    </row>
    <row r="773" ht="13.5" customHeight="1" spans="1:6">
      <c r="A773" s="21"/>
      <c r="D773" s="4"/>
      <c r="E773" s="5"/>
      <c r="F773" s="5"/>
    </row>
    <row r="774" ht="13.5" customHeight="1" spans="1:6">
      <c r="A774" s="21"/>
      <c r="D774" s="4"/>
      <c r="E774" s="5"/>
      <c r="F774" s="5"/>
    </row>
    <row r="775" ht="13.5" customHeight="1" spans="1:6">
      <c r="A775" s="21"/>
      <c r="D775" s="4"/>
      <c r="E775" s="5"/>
      <c r="F775" s="5"/>
    </row>
    <row r="776" ht="13.5" customHeight="1" spans="1:6">
      <c r="A776" s="21"/>
      <c r="D776" s="4"/>
      <c r="E776" s="5"/>
      <c r="F776" s="5"/>
    </row>
    <row r="777" ht="13.5" customHeight="1" spans="1:6">
      <c r="A777" s="21"/>
      <c r="D777" s="4"/>
      <c r="E777" s="5"/>
      <c r="F777" s="5"/>
    </row>
    <row r="778" ht="13.5" customHeight="1" spans="1:6">
      <c r="A778" s="21"/>
      <c r="D778" s="4"/>
      <c r="E778" s="5"/>
      <c r="F778" s="5"/>
    </row>
    <row r="779" ht="13.5" customHeight="1" spans="1:6">
      <c r="A779" s="21"/>
      <c r="D779" s="4"/>
      <c r="E779" s="5"/>
      <c r="F779" s="5"/>
    </row>
    <row r="780" ht="13.5" customHeight="1" spans="1:6">
      <c r="A780" s="21"/>
      <c r="D780" s="4"/>
      <c r="E780" s="5"/>
      <c r="F780" s="5"/>
    </row>
    <row r="781" ht="13.5" customHeight="1" spans="1:6">
      <c r="A781" s="21"/>
      <c r="D781" s="4"/>
      <c r="E781" s="5"/>
      <c r="F781" s="5"/>
    </row>
    <row r="782" ht="13.5" customHeight="1" spans="1:6">
      <c r="A782" s="21"/>
      <c r="D782" s="4"/>
      <c r="E782" s="5"/>
      <c r="F782" s="5"/>
    </row>
    <row r="783" ht="13.5" customHeight="1" spans="1:6">
      <c r="A783" s="21"/>
      <c r="D783" s="4"/>
      <c r="E783" s="5"/>
      <c r="F783" s="5"/>
    </row>
    <row r="784" ht="13.5" customHeight="1" spans="1:6">
      <c r="A784" s="21"/>
      <c r="D784" s="4"/>
      <c r="E784" s="5"/>
      <c r="F784" s="5"/>
    </row>
    <row r="785" ht="13.5" customHeight="1" spans="1:6">
      <c r="A785" s="21"/>
      <c r="D785" s="4"/>
      <c r="E785" s="5"/>
      <c r="F785" s="5"/>
    </row>
    <row r="786" ht="13.5" customHeight="1" spans="1:6">
      <c r="A786" s="21"/>
      <c r="D786" s="4"/>
      <c r="E786" s="5"/>
      <c r="F786" s="5"/>
    </row>
    <row r="787" ht="13.5" customHeight="1" spans="1:6">
      <c r="A787" s="21"/>
      <c r="D787" s="4"/>
      <c r="E787" s="5"/>
      <c r="F787" s="5"/>
    </row>
    <row r="788" ht="13.5" customHeight="1" spans="1:6">
      <c r="A788" s="21"/>
      <c r="D788" s="4"/>
      <c r="E788" s="5"/>
      <c r="F788" s="5"/>
    </row>
    <row r="789" ht="13.5" customHeight="1" spans="1:6">
      <c r="A789" s="21"/>
      <c r="D789" s="4"/>
      <c r="E789" s="5"/>
      <c r="F789" s="5"/>
    </row>
    <row r="790" ht="13.5" customHeight="1" spans="1:6">
      <c r="A790" s="21"/>
      <c r="D790" s="4"/>
      <c r="E790" s="5"/>
      <c r="F790" s="5"/>
    </row>
    <row r="791" ht="13.5" customHeight="1" spans="1:6">
      <c r="A791" s="21"/>
      <c r="D791" s="4"/>
      <c r="E791" s="5"/>
      <c r="F791" s="5"/>
    </row>
    <row r="792" ht="13.5" customHeight="1" spans="1:6">
      <c r="A792" s="21"/>
      <c r="D792" s="4"/>
      <c r="E792" s="5"/>
      <c r="F792" s="5"/>
    </row>
    <row r="793" ht="13.5" customHeight="1" spans="1:6">
      <c r="A793" s="21"/>
      <c r="D793" s="4"/>
      <c r="E793" s="5"/>
      <c r="F793" s="5"/>
    </row>
    <row r="794" ht="13.5" customHeight="1" spans="1:6">
      <c r="A794" s="21"/>
      <c r="D794" s="4"/>
      <c r="E794" s="5"/>
      <c r="F794" s="5"/>
    </row>
    <row r="795" ht="13.5" customHeight="1" spans="1:6">
      <c r="A795" s="21"/>
      <c r="D795" s="4"/>
      <c r="E795" s="5"/>
      <c r="F795" s="5"/>
    </row>
    <row r="796" ht="13.5" customHeight="1" spans="1:6">
      <c r="A796" s="21"/>
      <c r="D796" s="4"/>
      <c r="E796" s="5"/>
      <c r="F796" s="5"/>
    </row>
    <row r="797" ht="13.5" customHeight="1" spans="1:6">
      <c r="A797" s="21"/>
      <c r="D797" s="4"/>
      <c r="E797" s="5"/>
      <c r="F797" s="5"/>
    </row>
    <row r="798" ht="13.5" customHeight="1" spans="1:6">
      <c r="A798" s="21"/>
      <c r="D798" s="4"/>
      <c r="E798" s="5"/>
      <c r="F798" s="5"/>
    </row>
    <row r="799" ht="13.5" customHeight="1" spans="1:6">
      <c r="A799" s="21"/>
      <c r="D799" s="4"/>
      <c r="E799" s="5"/>
      <c r="F799" s="5"/>
    </row>
    <row r="800" ht="13.5" customHeight="1" spans="1:6">
      <c r="A800" s="21"/>
      <c r="D800" s="4"/>
      <c r="E800" s="5"/>
      <c r="F800" s="5"/>
    </row>
    <row r="801" ht="13.5" customHeight="1" spans="1:6">
      <c r="A801" s="21"/>
      <c r="D801" s="4"/>
      <c r="E801" s="5"/>
      <c r="F801" s="5"/>
    </row>
    <row r="802" ht="13.5" customHeight="1" spans="1:6">
      <c r="A802" s="21"/>
      <c r="D802" s="4"/>
      <c r="E802" s="5"/>
      <c r="F802" s="5"/>
    </row>
    <row r="803" ht="13.5" customHeight="1" spans="1:6">
      <c r="A803" s="21"/>
      <c r="D803" s="4"/>
      <c r="E803" s="5"/>
      <c r="F803" s="5"/>
    </row>
    <row r="804" ht="13.5" customHeight="1" spans="1:6">
      <c r="A804" s="21"/>
      <c r="D804" s="4"/>
      <c r="E804" s="5"/>
      <c r="F804" s="5"/>
    </row>
    <row r="805" ht="13.5" customHeight="1" spans="1:6">
      <c r="A805" s="21"/>
      <c r="D805" s="4"/>
      <c r="E805" s="5"/>
      <c r="F805" s="5"/>
    </row>
    <row r="806" ht="13.5" customHeight="1" spans="1:6">
      <c r="A806" s="21"/>
      <c r="D806" s="4"/>
      <c r="E806" s="5"/>
      <c r="F806" s="5"/>
    </row>
    <row r="807" ht="13.5" customHeight="1" spans="1:6">
      <c r="A807" s="21"/>
      <c r="D807" s="4"/>
      <c r="E807" s="5"/>
      <c r="F807" s="5"/>
    </row>
    <row r="808" ht="13.5" customHeight="1" spans="1:6">
      <c r="A808" s="21"/>
      <c r="D808" s="4"/>
      <c r="E808" s="5"/>
      <c r="F808" s="5"/>
    </row>
    <row r="809" ht="13.5" customHeight="1" spans="1:6">
      <c r="A809" s="21"/>
      <c r="D809" s="4"/>
      <c r="E809" s="5"/>
      <c r="F809" s="5"/>
    </row>
    <row r="810" ht="13.5" customHeight="1" spans="1:6">
      <c r="A810" s="21"/>
      <c r="D810" s="4"/>
      <c r="E810" s="5"/>
      <c r="F810" s="5"/>
    </row>
    <row r="811" ht="13.5" customHeight="1" spans="1:6">
      <c r="A811" s="21"/>
      <c r="D811" s="4"/>
      <c r="E811" s="5"/>
      <c r="F811" s="5"/>
    </row>
    <row r="812" ht="13.5" customHeight="1" spans="1:6">
      <c r="A812" s="21"/>
      <c r="D812" s="4"/>
      <c r="E812" s="5"/>
      <c r="F812" s="5"/>
    </row>
    <row r="813" ht="13.5" customHeight="1" spans="1:6">
      <c r="A813" s="21"/>
      <c r="D813" s="4"/>
      <c r="E813" s="5"/>
      <c r="F813" s="5"/>
    </row>
    <row r="814" ht="13.5" customHeight="1" spans="1:6">
      <c r="A814" s="21"/>
      <c r="D814" s="4"/>
      <c r="E814" s="5"/>
      <c r="F814" s="5"/>
    </row>
    <row r="815" ht="13.5" customHeight="1" spans="1:6">
      <c r="A815" s="21"/>
      <c r="D815" s="4"/>
      <c r="E815" s="5"/>
      <c r="F815" s="5"/>
    </row>
    <row r="816" ht="13.5" customHeight="1" spans="1:6">
      <c r="A816" s="21"/>
      <c r="D816" s="4"/>
      <c r="E816" s="5"/>
      <c r="F816" s="5"/>
    </row>
    <row r="817" ht="13.5" customHeight="1" spans="1:6">
      <c r="A817" s="21"/>
      <c r="D817" s="4"/>
      <c r="E817" s="5"/>
      <c r="F817" s="5"/>
    </row>
    <row r="818" ht="13.5" customHeight="1" spans="1:6">
      <c r="A818" s="21"/>
      <c r="D818" s="4"/>
      <c r="E818" s="5"/>
      <c r="F818" s="5"/>
    </row>
    <row r="819" ht="13.5" customHeight="1" spans="1:6">
      <c r="A819" s="21"/>
      <c r="D819" s="4"/>
      <c r="E819" s="5"/>
      <c r="F819" s="5"/>
    </row>
    <row r="820" ht="13.5" customHeight="1" spans="1:6">
      <c r="A820" s="21"/>
      <c r="D820" s="4"/>
      <c r="E820" s="5"/>
      <c r="F820" s="5"/>
    </row>
    <row r="821" ht="13.5" customHeight="1" spans="1:6">
      <c r="A821" s="21"/>
      <c r="D821" s="4"/>
      <c r="E821" s="5"/>
      <c r="F821" s="5"/>
    </row>
    <row r="822" ht="13.5" customHeight="1" spans="1:6">
      <c r="A822" s="21"/>
      <c r="D822" s="4"/>
      <c r="E822" s="5"/>
      <c r="F822" s="5"/>
    </row>
    <row r="823" ht="13.5" customHeight="1" spans="1:6">
      <c r="A823" s="21"/>
      <c r="D823" s="4"/>
      <c r="E823" s="5"/>
      <c r="F823" s="5"/>
    </row>
    <row r="824" ht="13.5" customHeight="1" spans="1:6">
      <c r="A824" s="21"/>
      <c r="D824" s="4"/>
      <c r="E824" s="5"/>
      <c r="F824" s="5"/>
    </row>
    <row r="825" ht="13.5" customHeight="1" spans="1:6">
      <c r="A825" s="21"/>
      <c r="D825" s="4"/>
      <c r="E825" s="5"/>
      <c r="F825" s="5"/>
    </row>
    <row r="826" ht="13.5" customHeight="1" spans="1:6">
      <c r="A826" s="21"/>
      <c r="D826" s="4"/>
      <c r="E826" s="5"/>
      <c r="F826" s="5"/>
    </row>
    <row r="827" ht="13.5" customHeight="1" spans="1:6">
      <c r="A827" s="21"/>
      <c r="D827" s="4"/>
      <c r="E827" s="5"/>
      <c r="F827" s="5"/>
    </row>
    <row r="828" ht="13.5" customHeight="1" spans="1:6">
      <c r="A828" s="21"/>
      <c r="D828" s="4"/>
      <c r="E828" s="5"/>
      <c r="F828" s="5"/>
    </row>
    <row r="829" ht="13.5" customHeight="1" spans="1:6">
      <c r="A829" s="21"/>
      <c r="D829" s="4"/>
      <c r="E829" s="5"/>
      <c r="F829" s="5"/>
    </row>
    <row r="830" ht="13.5" customHeight="1" spans="1:6">
      <c r="A830" s="21"/>
      <c r="D830" s="4"/>
      <c r="E830" s="5"/>
      <c r="F830" s="5"/>
    </row>
    <row r="831" ht="13.5" customHeight="1" spans="1:6">
      <c r="A831" s="21"/>
      <c r="D831" s="4"/>
      <c r="E831" s="5"/>
      <c r="F831" s="5"/>
    </row>
    <row r="832" ht="13.5" customHeight="1" spans="1:6">
      <c r="A832" s="21"/>
      <c r="D832" s="4"/>
      <c r="E832" s="5"/>
      <c r="F832" s="5"/>
    </row>
    <row r="833" ht="13.5" customHeight="1" spans="1:6">
      <c r="A833" s="21"/>
      <c r="D833" s="4"/>
      <c r="E833" s="5"/>
      <c r="F833" s="5"/>
    </row>
    <row r="834" ht="13.5" customHeight="1" spans="1:6">
      <c r="A834" s="21"/>
      <c r="D834" s="4"/>
      <c r="E834" s="5"/>
      <c r="F834" s="5"/>
    </row>
    <row r="835" ht="13.5" customHeight="1" spans="1:6">
      <c r="A835" s="21"/>
      <c r="D835" s="4"/>
      <c r="E835" s="5"/>
      <c r="F835" s="5"/>
    </row>
    <row r="836" ht="13.5" customHeight="1" spans="1:6">
      <c r="A836" s="21"/>
      <c r="D836" s="4"/>
      <c r="E836" s="5"/>
      <c r="F836" s="5"/>
    </row>
    <row r="837" ht="13.5" customHeight="1" spans="1:6">
      <c r="A837" s="21"/>
      <c r="D837" s="4"/>
      <c r="E837" s="5"/>
      <c r="F837" s="5"/>
    </row>
    <row r="838" ht="13.5" customHeight="1" spans="1:6">
      <c r="A838" s="21"/>
      <c r="D838" s="4"/>
      <c r="E838" s="5"/>
      <c r="F838" s="5"/>
    </row>
    <row r="839" ht="13.5" customHeight="1" spans="1:6">
      <c r="A839" s="21"/>
      <c r="D839" s="4"/>
      <c r="E839" s="5"/>
      <c r="F839" s="5"/>
    </row>
    <row r="840" ht="13.5" customHeight="1" spans="1:6">
      <c r="A840" s="21"/>
      <c r="D840" s="4"/>
      <c r="E840" s="5"/>
      <c r="F840" s="5"/>
    </row>
    <row r="841" ht="13.5" customHeight="1" spans="1:6">
      <c r="A841" s="21"/>
      <c r="D841" s="4"/>
      <c r="E841" s="5"/>
      <c r="F841" s="5"/>
    </row>
    <row r="842" ht="13.5" customHeight="1" spans="1:6">
      <c r="A842" s="21"/>
      <c r="D842" s="4"/>
      <c r="E842" s="5"/>
      <c r="F842" s="5"/>
    </row>
    <row r="843" ht="13.5" customHeight="1" spans="1:6">
      <c r="A843" s="21"/>
      <c r="D843" s="4"/>
      <c r="E843" s="5"/>
      <c r="F843" s="5"/>
    </row>
    <row r="844" ht="13.5" customHeight="1" spans="1:6">
      <c r="A844" s="21"/>
      <c r="D844" s="4"/>
      <c r="E844" s="5"/>
      <c r="F844" s="5"/>
    </row>
    <row r="845" ht="13.5" customHeight="1" spans="1:6">
      <c r="A845" s="21"/>
      <c r="D845" s="4"/>
      <c r="E845" s="5"/>
      <c r="F845" s="5"/>
    </row>
    <row r="846" ht="13.5" customHeight="1" spans="1:6">
      <c r="A846" s="21"/>
      <c r="D846" s="4"/>
      <c r="E846" s="5"/>
      <c r="F846" s="5"/>
    </row>
    <row r="847" ht="13.5" customHeight="1" spans="1:6">
      <c r="A847" s="21"/>
      <c r="D847" s="4"/>
      <c r="E847" s="5"/>
      <c r="F847" s="5"/>
    </row>
    <row r="848" ht="13.5" customHeight="1" spans="1:6">
      <c r="A848" s="21"/>
      <c r="D848" s="4"/>
      <c r="E848" s="5"/>
      <c r="F848" s="5"/>
    </row>
    <row r="849" ht="13.5" customHeight="1" spans="1:6">
      <c r="A849" s="21"/>
      <c r="D849" s="4"/>
      <c r="E849" s="5"/>
      <c r="F849" s="5"/>
    </row>
    <row r="850" ht="13.5" customHeight="1" spans="1:6">
      <c r="A850" s="21"/>
      <c r="D850" s="4"/>
      <c r="E850" s="5"/>
      <c r="F850" s="5"/>
    </row>
    <row r="851" ht="13.5" customHeight="1" spans="1:6">
      <c r="A851" s="21"/>
      <c r="D851" s="4"/>
      <c r="E851" s="5"/>
      <c r="F851" s="5"/>
    </row>
    <row r="852" ht="13.5" customHeight="1" spans="1:6">
      <c r="A852" s="21"/>
      <c r="D852" s="4"/>
      <c r="E852" s="5"/>
      <c r="F852" s="5"/>
    </row>
    <row r="853" ht="13.5" customHeight="1" spans="1:6">
      <c r="A853" s="21"/>
      <c r="D853" s="4"/>
      <c r="E853" s="5"/>
      <c r="F853" s="5"/>
    </row>
    <row r="854" ht="13.5" customHeight="1" spans="1:6">
      <c r="A854" s="21"/>
      <c r="D854" s="4"/>
      <c r="E854" s="5"/>
      <c r="F854" s="5"/>
    </row>
    <row r="855" ht="13.5" customHeight="1" spans="1:6">
      <c r="A855" s="21"/>
      <c r="D855" s="4"/>
      <c r="E855" s="5"/>
      <c r="F855" s="5"/>
    </row>
    <row r="856" ht="13.5" customHeight="1" spans="1:6">
      <c r="A856" s="21"/>
      <c r="D856" s="4"/>
      <c r="E856" s="5"/>
      <c r="F856" s="5"/>
    </row>
    <row r="857" ht="13.5" customHeight="1" spans="1:6">
      <c r="A857" s="21"/>
      <c r="D857" s="4"/>
      <c r="E857" s="5"/>
      <c r="F857" s="5"/>
    </row>
    <row r="858" ht="13.5" customHeight="1" spans="1:6">
      <c r="A858" s="21"/>
      <c r="D858" s="4"/>
      <c r="E858" s="5"/>
      <c r="F858" s="5"/>
    </row>
    <row r="859" ht="13.5" customHeight="1" spans="1:6">
      <c r="A859" s="21"/>
      <c r="D859" s="4"/>
      <c r="E859" s="5"/>
      <c r="F859" s="5"/>
    </row>
    <row r="860" ht="13.5" customHeight="1" spans="1:6">
      <c r="A860" s="21"/>
      <c r="D860" s="4"/>
      <c r="E860" s="5"/>
      <c r="F860" s="5"/>
    </row>
    <row r="861" ht="13.5" customHeight="1" spans="1:6">
      <c r="A861" s="21"/>
      <c r="D861" s="4"/>
      <c r="E861" s="5"/>
      <c r="F861" s="5"/>
    </row>
    <row r="862" ht="13.5" customHeight="1" spans="1:6">
      <c r="A862" s="21"/>
      <c r="D862" s="4"/>
      <c r="E862" s="5"/>
      <c r="F862" s="5"/>
    </row>
    <row r="863" ht="13.5" customHeight="1" spans="1:6">
      <c r="A863" s="21"/>
      <c r="D863" s="4"/>
      <c r="E863" s="5"/>
      <c r="F863" s="5"/>
    </row>
    <row r="864" ht="13.5" customHeight="1" spans="1:6">
      <c r="A864" s="21"/>
      <c r="D864" s="4"/>
      <c r="E864" s="5"/>
      <c r="F864" s="5"/>
    </row>
    <row r="865" ht="13.5" customHeight="1" spans="1:6">
      <c r="A865" s="21"/>
      <c r="D865" s="4"/>
      <c r="E865" s="5"/>
      <c r="F865" s="5"/>
    </row>
    <row r="866" ht="13.5" customHeight="1" spans="1:6">
      <c r="A866" s="21"/>
      <c r="D866" s="4"/>
      <c r="E866" s="5"/>
      <c r="F866" s="5"/>
    </row>
    <row r="867" ht="13.5" customHeight="1" spans="1:6">
      <c r="A867" s="21"/>
      <c r="D867" s="4"/>
      <c r="E867" s="5"/>
      <c r="F867" s="5"/>
    </row>
    <row r="868" ht="13.5" customHeight="1" spans="1:6">
      <c r="A868" s="21"/>
      <c r="D868" s="4"/>
      <c r="E868" s="5"/>
      <c r="F868" s="5"/>
    </row>
    <row r="869" ht="13.5" customHeight="1" spans="1:6">
      <c r="A869" s="21"/>
      <c r="D869" s="4"/>
      <c r="E869" s="5"/>
      <c r="F869" s="5"/>
    </row>
    <row r="870" ht="13.5" customHeight="1" spans="1:6">
      <c r="A870" s="21"/>
      <c r="D870" s="4"/>
      <c r="E870" s="5"/>
      <c r="F870" s="5"/>
    </row>
    <row r="871" ht="13.5" customHeight="1" spans="1:6">
      <c r="A871" s="21"/>
      <c r="D871" s="4"/>
      <c r="E871" s="5"/>
      <c r="F871" s="5"/>
    </row>
    <row r="872" ht="13.5" customHeight="1" spans="1:6">
      <c r="A872" s="21"/>
      <c r="D872" s="4"/>
      <c r="E872" s="5"/>
      <c r="F872" s="5"/>
    </row>
    <row r="873" ht="13.5" customHeight="1" spans="1:6">
      <c r="A873" s="21"/>
      <c r="D873" s="4"/>
      <c r="E873" s="5"/>
      <c r="F873" s="5"/>
    </row>
    <row r="874" ht="13.5" customHeight="1" spans="1:6">
      <c r="A874" s="21"/>
      <c r="D874" s="4"/>
      <c r="E874" s="5"/>
      <c r="F874" s="5"/>
    </row>
    <row r="875" ht="13.5" customHeight="1" spans="1:6">
      <c r="A875" s="21"/>
      <c r="D875" s="4"/>
      <c r="E875" s="5"/>
      <c r="F875" s="5"/>
    </row>
    <row r="876" ht="13.5" customHeight="1" spans="1:6">
      <c r="A876" s="21"/>
      <c r="D876" s="4"/>
      <c r="E876" s="5"/>
      <c r="F876" s="5"/>
    </row>
    <row r="877" ht="13.5" customHeight="1" spans="1:6">
      <c r="A877" s="21"/>
      <c r="D877" s="4"/>
      <c r="E877" s="5"/>
      <c r="F877" s="5"/>
    </row>
    <row r="878" ht="13.5" customHeight="1" spans="1:6">
      <c r="A878" s="21"/>
      <c r="D878" s="4"/>
      <c r="E878" s="5"/>
      <c r="F878" s="5"/>
    </row>
    <row r="879" ht="13.5" customHeight="1" spans="1:6">
      <c r="A879" s="21"/>
      <c r="D879" s="4"/>
      <c r="E879" s="5"/>
      <c r="F879" s="5"/>
    </row>
    <row r="880" ht="13.5" customHeight="1" spans="1:6">
      <c r="A880" s="21"/>
      <c r="D880" s="4"/>
      <c r="E880" s="5"/>
      <c r="F880" s="5"/>
    </row>
    <row r="881" ht="13.5" customHeight="1" spans="1:6">
      <c r="A881" s="21"/>
      <c r="D881" s="4"/>
      <c r="E881" s="5"/>
      <c r="F881" s="5"/>
    </row>
    <row r="882" ht="13.5" customHeight="1" spans="1:6">
      <c r="A882" s="21"/>
      <c r="D882" s="4"/>
      <c r="E882" s="5"/>
      <c r="F882" s="5"/>
    </row>
    <row r="883" ht="13.5" customHeight="1" spans="1:6">
      <c r="A883" s="21"/>
      <c r="D883" s="4"/>
      <c r="E883" s="5"/>
      <c r="F883" s="5"/>
    </row>
    <row r="884" ht="13.5" customHeight="1" spans="1:6">
      <c r="A884" s="21"/>
      <c r="D884" s="4"/>
      <c r="E884" s="5"/>
      <c r="F884" s="5"/>
    </row>
    <row r="885" ht="13.5" customHeight="1" spans="1:6">
      <c r="A885" s="21"/>
      <c r="D885" s="4"/>
      <c r="E885" s="5"/>
      <c r="F885" s="5"/>
    </row>
    <row r="886" ht="13.5" customHeight="1" spans="1:6">
      <c r="A886" s="21"/>
      <c r="D886" s="4"/>
      <c r="E886" s="5"/>
      <c r="F886" s="5"/>
    </row>
    <row r="887" ht="13.5" customHeight="1" spans="1:6">
      <c r="A887" s="21"/>
      <c r="D887" s="4"/>
      <c r="E887" s="5"/>
      <c r="F887" s="5"/>
    </row>
    <row r="888" ht="13.5" customHeight="1" spans="1:6">
      <c r="A888" s="21"/>
      <c r="D888" s="4"/>
      <c r="E888" s="5"/>
      <c r="F888" s="5"/>
    </row>
    <row r="889" ht="13.5" customHeight="1" spans="1:6">
      <c r="A889" s="21"/>
      <c r="D889" s="4"/>
      <c r="E889" s="5"/>
      <c r="F889" s="5"/>
    </row>
    <row r="890" ht="13.5" customHeight="1" spans="1:6">
      <c r="A890" s="21"/>
      <c r="D890" s="4"/>
      <c r="E890" s="5"/>
      <c r="F890" s="5"/>
    </row>
    <row r="891" ht="13.5" customHeight="1" spans="1:6">
      <c r="A891" s="21"/>
      <c r="D891" s="4"/>
      <c r="E891" s="5"/>
      <c r="F891" s="5"/>
    </row>
    <row r="892" ht="13.5" customHeight="1" spans="1:6">
      <c r="A892" s="21"/>
      <c r="D892" s="4"/>
      <c r="E892" s="5"/>
      <c r="F892" s="5"/>
    </row>
    <row r="893" ht="13.5" customHeight="1" spans="1:6">
      <c r="A893" s="21"/>
      <c r="D893" s="4"/>
      <c r="E893" s="5"/>
      <c r="F893" s="5"/>
    </row>
    <row r="894" ht="13.5" customHeight="1" spans="1:6">
      <c r="A894" s="21"/>
      <c r="D894" s="4"/>
      <c r="E894" s="5"/>
      <c r="F894" s="5"/>
    </row>
    <row r="895" ht="13.5" customHeight="1" spans="1:6">
      <c r="A895" s="21"/>
      <c r="D895" s="4"/>
      <c r="E895" s="5"/>
      <c r="F895" s="5"/>
    </row>
    <row r="896" ht="13.5" customHeight="1" spans="1:6">
      <c r="A896" s="21"/>
      <c r="D896" s="4"/>
      <c r="E896" s="5"/>
      <c r="F896" s="5"/>
    </row>
    <row r="897" ht="13.5" customHeight="1" spans="1:6">
      <c r="A897" s="21"/>
      <c r="D897" s="4"/>
      <c r="E897" s="5"/>
      <c r="F897" s="5"/>
    </row>
    <row r="898" ht="13.5" customHeight="1" spans="1:6">
      <c r="A898" s="21"/>
      <c r="D898" s="4"/>
      <c r="E898" s="5"/>
      <c r="F898" s="5"/>
    </row>
    <row r="899" ht="13.5" customHeight="1" spans="1:6">
      <c r="A899" s="21"/>
      <c r="D899" s="4"/>
      <c r="E899" s="5"/>
      <c r="F899" s="5"/>
    </row>
    <row r="900" ht="13.5" customHeight="1" spans="1:6">
      <c r="A900" s="21"/>
      <c r="D900" s="4"/>
      <c r="E900" s="5"/>
      <c r="F900" s="5"/>
    </row>
    <row r="901" ht="13.5" customHeight="1" spans="1:6">
      <c r="A901" s="21"/>
      <c r="D901" s="4"/>
      <c r="E901" s="5"/>
      <c r="F901" s="5"/>
    </row>
    <row r="902" ht="13.5" customHeight="1" spans="1:6">
      <c r="A902" s="21"/>
      <c r="D902" s="4"/>
      <c r="E902" s="5"/>
      <c r="F902" s="5"/>
    </row>
    <row r="903" ht="13.5" customHeight="1" spans="1:6">
      <c r="A903" s="21"/>
      <c r="D903" s="4"/>
      <c r="E903" s="5"/>
      <c r="F903" s="5"/>
    </row>
    <row r="904" ht="13.5" customHeight="1" spans="1:6">
      <c r="A904" s="21"/>
      <c r="D904" s="4"/>
      <c r="E904" s="5"/>
      <c r="F904" s="5"/>
    </row>
    <row r="905" ht="13.5" customHeight="1" spans="1:6">
      <c r="A905" s="21"/>
      <c r="D905" s="4"/>
      <c r="E905" s="5"/>
      <c r="F905" s="5"/>
    </row>
    <row r="906" ht="13.5" customHeight="1" spans="1:6">
      <c r="A906" s="21"/>
      <c r="D906" s="4"/>
      <c r="E906" s="5"/>
      <c r="F906" s="5"/>
    </row>
    <row r="907" ht="13.5" customHeight="1" spans="1:6">
      <c r="A907" s="21"/>
      <c r="D907" s="4"/>
      <c r="E907" s="5"/>
      <c r="F907" s="5"/>
    </row>
    <row r="908" ht="13.5" customHeight="1" spans="1:6">
      <c r="A908" s="21"/>
      <c r="D908" s="4"/>
      <c r="E908" s="5"/>
      <c r="F908" s="5"/>
    </row>
    <row r="909" ht="13.5" customHeight="1" spans="1:6">
      <c r="A909" s="21"/>
      <c r="D909" s="4"/>
      <c r="E909" s="5"/>
      <c r="F909" s="5"/>
    </row>
    <row r="910" ht="13.5" customHeight="1" spans="1:6">
      <c r="A910" s="21"/>
      <c r="D910" s="4"/>
      <c r="E910" s="5"/>
      <c r="F910" s="5"/>
    </row>
    <row r="911" ht="13.5" customHeight="1" spans="1:6">
      <c r="A911" s="21"/>
      <c r="D911" s="4"/>
      <c r="E911" s="5"/>
      <c r="F911" s="5"/>
    </row>
    <row r="912" ht="13.5" customHeight="1" spans="1:6">
      <c r="A912" s="21"/>
      <c r="D912" s="4"/>
      <c r="E912" s="5"/>
      <c r="F912" s="5"/>
    </row>
    <row r="913" ht="13.5" customHeight="1" spans="1:6">
      <c r="A913" s="21"/>
      <c r="D913" s="4"/>
      <c r="E913" s="5"/>
      <c r="F913" s="5"/>
    </row>
    <row r="914" ht="13.5" customHeight="1" spans="1:6">
      <c r="A914" s="21"/>
      <c r="D914" s="4"/>
      <c r="E914" s="5"/>
      <c r="F914" s="5"/>
    </row>
    <row r="915" ht="13.5" customHeight="1" spans="1:6">
      <c r="A915" s="21"/>
      <c r="D915" s="4"/>
      <c r="E915" s="5"/>
      <c r="F915" s="5"/>
    </row>
    <row r="916" ht="13.5" customHeight="1" spans="1:6">
      <c r="A916" s="21"/>
      <c r="D916" s="4"/>
      <c r="E916" s="5"/>
      <c r="F916" s="5"/>
    </row>
    <row r="917" ht="13.5" customHeight="1" spans="1:6">
      <c r="A917" s="21"/>
      <c r="D917" s="4"/>
      <c r="E917" s="5"/>
      <c r="F917" s="5"/>
    </row>
    <row r="918" ht="13.5" customHeight="1" spans="1:6">
      <c r="A918" s="21"/>
      <c r="D918" s="4"/>
      <c r="E918" s="5"/>
      <c r="F918" s="5"/>
    </row>
    <row r="919" ht="13.5" customHeight="1" spans="1:6">
      <c r="A919" s="21"/>
      <c r="D919" s="4"/>
      <c r="E919" s="5"/>
      <c r="F919" s="5"/>
    </row>
    <row r="920" ht="13.5" customHeight="1" spans="1:6">
      <c r="A920" s="21"/>
      <c r="D920" s="4"/>
      <c r="E920" s="5"/>
      <c r="F920" s="5"/>
    </row>
    <row r="921" ht="13.5" customHeight="1" spans="1:6">
      <c r="A921" s="21"/>
      <c r="D921" s="4"/>
      <c r="E921" s="5"/>
      <c r="F921" s="5"/>
    </row>
    <row r="922" ht="13.5" customHeight="1" spans="1:6">
      <c r="A922" s="21"/>
      <c r="D922" s="4"/>
      <c r="E922" s="5"/>
      <c r="F922" s="5"/>
    </row>
    <row r="923" ht="13.5" customHeight="1" spans="1:6">
      <c r="A923" s="21"/>
      <c r="D923" s="4"/>
      <c r="E923" s="5"/>
      <c r="F923" s="5"/>
    </row>
    <row r="924" ht="13.5" customHeight="1" spans="1:6">
      <c r="A924" s="21"/>
      <c r="D924" s="4"/>
      <c r="E924" s="5"/>
      <c r="F924" s="5"/>
    </row>
    <row r="925" ht="13.5" customHeight="1" spans="1:6">
      <c r="A925" s="21"/>
      <c r="D925" s="4"/>
      <c r="E925" s="5"/>
      <c r="F925" s="5"/>
    </row>
    <row r="926" ht="13.5" customHeight="1" spans="1:6">
      <c r="A926" s="21"/>
      <c r="D926" s="4"/>
      <c r="E926" s="5"/>
      <c r="F926" s="5"/>
    </row>
    <row r="927" ht="13.5" customHeight="1" spans="1:6">
      <c r="A927" s="21"/>
      <c r="D927" s="4"/>
      <c r="E927" s="5"/>
      <c r="F927" s="5"/>
    </row>
    <row r="928" ht="13.5" customHeight="1" spans="1:6">
      <c r="A928" s="21"/>
      <c r="D928" s="4"/>
      <c r="E928" s="5"/>
      <c r="F928" s="5"/>
    </row>
    <row r="929" ht="13.5" customHeight="1" spans="1:6">
      <c r="A929" s="21"/>
      <c r="D929" s="4"/>
      <c r="E929" s="5"/>
      <c r="F929" s="5"/>
    </row>
    <row r="930" ht="13.5" customHeight="1" spans="1:6">
      <c r="A930" s="21"/>
      <c r="D930" s="4"/>
      <c r="E930" s="5"/>
      <c r="F930" s="5"/>
    </row>
    <row r="931" ht="13.5" customHeight="1" spans="1:6">
      <c r="A931" s="21"/>
      <c r="D931" s="4"/>
      <c r="E931" s="5"/>
      <c r="F931" s="5"/>
    </row>
    <row r="932" ht="13.5" customHeight="1" spans="1:6">
      <c r="A932" s="21"/>
      <c r="D932" s="4"/>
      <c r="E932" s="5"/>
      <c r="F932" s="5"/>
    </row>
    <row r="933" ht="13.5" customHeight="1" spans="1:6">
      <c r="A933" s="21"/>
      <c r="D933" s="4"/>
      <c r="E933" s="5"/>
      <c r="F933" s="5"/>
    </row>
    <row r="934" ht="13.5" customHeight="1" spans="1:6">
      <c r="A934" s="21"/>
      <c r="D934" s="4"/>
      <c r="E934" s="5"/>
      <c r="F934" s="5"/>
    </row>
    <row r="935" ht="13.5" customHeight="1" spans="1:6">
      <c r="A935" s="21"/>
      <c r="D935" s="4"/>
      <c r="E935" s="5"/>
      <c r="F935" s="5"/>
    </row>
    <row r="936" ht="13.5" customHeight="1" spans="1:6">
      <c r="A936" s="21"/>
      <c r="D936" s="4"/>
      <c r="E936" s="5"/>
      <c r="F936" s="5"/>
    </row>
    <row r="937" ht="13.5" customHeight="1" spans="1:6">
      <c r="A937" s="21"/>
      <c r="D937" s="4"/>
      <c r="E937" s="5"/>
      <c r="F937" s="5"/>
    </row>
    <row r="938" ht="13.5" customHeight="1" spans="1:6">
      <c r="A938" s="21"/>
      <c r="D938" s="4"/>
      <c r="E938" s="5"/>
      <c r="F938" s="5"/>
    </row>
    <row r="939" ht="13.5" customHeight="1" spans="1:6">
      <c r="A939" s="21"/>
      <c r="D939" s="4"/>
      <c r="E939" s="5"/>
      <c r="F939" s="5"/>
    </row>
    <row r="940" ht="13.5" customHeight="1" spans="1:6">
      <c r="A940" s="21"/>
      <c r="D940" s="4"/>
      <c r="E940" s="5"/>
      <c r="F940" s="5"/>
    </row>
    <row r="941" ht="13.5" customHeight="1" spans="1:6">
      <c r="A941" s="21"/>
      <c r="D941" s="4"/>
      <c r="E941" s="5"/>
      <c r="F941" s="5"/>
    </row>
    <row r="942" ht="13.5" customHeight="1" spans="1:6">
      <c r="A942" s="21"/>
      <c r="D942" s="4"/>
      <c r="E942" s="5"/>
      <c r="F942" s="5"/>
    </row>
    <row r="943" ht="13.5" customHeight="1" spans="1:6">
      <c r="A943" s="21"/>
      <c r="D943" s="4"/>
      <c r="E943" s="5"/>
      <c r="F943" s="5"/>
    </row>
    <row r="944" ht="13.5" customHeight="1" spans="1:6">
      <c r="A944" s="21"/>
      <c r="D944" s="4"/>
      <c r="E944" s="5"/>
      <c r="F944" s="5"/>
    </row>
    <row r="945" ht="13.5" customHeight="1" spans="1:6">
      <c r="A945" s="21"/>
      <c r="D945" s="4"/>
      <c r="E945" s="5"/>
      <c r="F945" s="5"/>
    </row>
    <row r="946" ht="13.5" customHeight="1" spans="1:6">
      <c r="A946" s="21"/>
      <c r="D946" s="4"/>
      <c r="E946" s="5"/>
      <c r="F946" s="5"/>
    </row>
    <row r="947" ht="13.5" customHeight="1" spans="1:6">
      <c r="A947" s="21"/>
      <c r="D947" s="4"/>
      <c r="E947" s="5"/>
      <c r="F947" s="5"/>
    </row>
    <row r="948" ht="13.5" customHeight="1" spans="1:6">
      <c r="A948" s="21"/>
      <c r="D948" s="4"/>
      <c r="E948" s="5"/>
      <c r="F948" s="5"/>
    </row>
    <row r="949" ht="13.5" customHeight="1" spans="1:6">
      <c r="A949" s="21"/>
      <c r="D949" s="4"/>
      <c r="E949" s="5"/>
      <c r="F949" s="5"/>
    </row>
    <row r="950" ht="13.5" customHeight="1" spans="1:6">
      <c r="A950" s="21"/>
      <c r="D950" s="4"/>
      <c r="E950" s="5"/>
      <c r="F950" s="5"/>
    </row>
    <row r="951" ht="13.5" customHeight="1" spans="1:6">
      <c r="A951" s="21"/>
      <c r="D951" s="4"/>
      <c r="E951" s="5"/>
      <c r="F951" s="5"/>
    </row>
    <row r="952" ht="13.5" customHeight="1" spans="1:6">
      <c r="A952" s="21"/>
      <c r="D952" s="4"/>
      <c r="E952" s="5"/>
      <c r="F952" s="5"/>
    </row>
    <row r="953" ht="13.5" customHeight="1" spans="1:6">
      <c r="A953" s="21"/>
      <c r="D953" s="4"/>
      <c r="E953" s="5"/>
      <c r="F953" s="5"/>
    </row>
    <row r="954" ht="13.5" customHeight="1" spans="1:6">
      <c r="A954" s="21"/>
      <c r="D954" s="4"/>
      <c r="E954" s="5"/>
      <c r="F954" s="5"/>
    </row>
    <row r="955" ht="13.5" customHeight="1" spans="1:6">
      <c r="A955" s="21"/>
      <c r="D955" s="4"/>
      <c r="E955" s="5"/>
      <c r="F955" s="5"/>
    </row>
    <row r="956" ht="13.5" customHeight="1" spans="1:6">
      <c r="A956" s="21"/>
      <c r="D956" s="4"/>
      <c r="E956" s="5"/>
      <c r="F956" s="5"/>
    </row>
    <row r="957" ht="13.5" customHeight="1" spans="1:6">
      <c r="A957" s="21"/>
      <c r="D957" s="4"/>
      <c r="E957" s="5"/>
      <c r="F957" s="5"/>
    </row>
    <row r="958" ht="13.5" customHeight="1" spans="1:6">
      <c r="A958" s="21"/>
      <c r="D958" s="4"/>
      <c r="E958" s="5"/>
      <c r="F958" s="5"/>
    </row>
    <row r="959" ht="13.5" customHeight="1" spans="1:6">
      <c r="A959" s="21"/>
      <c r="D959" s="4"/>
      <c r="E959" s="5"/>
      <c r="F959" s="5"/>
    </row>
    <row r="960" ht="13.5" customHeight="1" spans="1:6">
      <c r="A960" s="21"/>
      <c r="D960" s="4"/>
      <c r="E960" s="5"/>
      <c r="F960" s="5"/>
    </row>
    <row r="961" ht="13.5" customHeight="1" spans="1:6">
      <c r="A961" s="21"/>
      <c r="D961" s="4"/>
      <c r="E961" s="5"/>
      <c r="F961" s="5"/>
    </row>
    <row r="962" ht="13.5" customHeight="1" spans="1:6">
      <c r="A962" s="21"/>
      <c r="D962" s="4"/>
      <c r="E962" s="5"/>
      <c r="F962" s="5"/>
    </row>
    <row r="963" ht="13.5" customHeight="1" spans="1:6">
      <c r="A963" s="21"/>
      <c r="D963" s="4"/>
      <c r="E963" s="5"/>
      <c r="F963" s="5"/>
    </row>
    <row r="964" ht="13.5" customHeight="1" spans="1:6">
      <c r="A964" s="21"/>
      <c r="D964" s="4"/>
      <c r="E964" s="5"/>
      <c r="F964" s="5"/>
    </row>
    <row r="965" ht="13.5" customHeight="1" spans="1:6">
      <c r="A965" s="21"/>
      <c r="D965" s="4"/>
      <c r="E965" s="5"/>
      <c r="F965" s="5"/>
    </row>
    <row r="966" ht="13.5" customHeight="1" spans="1:6">
      <c r="A966" s="21"/>
      <c r="D966" s="4"/>
      <c r="E966" s="5"/>
      <c r="F966" s="5"/>
    </row>
    <row r="967" ht="13.5" customHeight="1" spans="1:6">
      <c r="A967" s="21"/>
      <c r="D967" s="4"/>
      <c r="E967" s="5"/>
      <c r="F967" s="5"/>
    </row>
    <row r="968" ht="13.5" customHeight="1" spans="1:6">
      <c r="A968" s="21"/>
      <c r="D968" s="4"/>
      <c r="E968" s="5"/>
      <c r="F968" s="5"/>
    </row>
    <row r="969" ht="13.5" customHeight="1" spans="1:6">
      <c r="A969" s="21"/>
      <c r="D969" s="4"/>
      <c r="E969" s="5"/>
      <c r="F969" s="5"/>
    </row>
    <row r="970" ht="13.5" customHeight="1" spans="1:6">
      <c r="A970" s="21"/>
      <c r="D970" s="4"/>
      <c r="E970" s="5"/>
      <c r="F970" s="5"/>
    </row>
    <row r="971" ht="13.5" customHeight="1" spans="1:6">
      <c r="A971" s="21"/>
      <c r="D971" s="4"/>
      <c r="E971" s="5"/>
      <c r="F971" s="5"/>
    </row>
    <row r="972" ht="13.5" customHeight="1" spans="1:6">
      <c r="A972" s="21"/>
      <c r="D972" s="4"/>
      <c r="E972" s="5"/>
      <c r="F972" s="5"/>
    </row>
    <row r="973" ht="13.5" customHeight="1" spans="1:6">
      <c r="A973" s="21"/>
      <c r="D973" s="4"/>
      <c r="E973" s="5"/>
      <c r="F973" s="5"/>
    </row>
    <row r="974" ht="13.5" customHeight="1" spans="1:6">
      <c r="A974" s="21"/>
      <c r="D974" s="4"/>
      <c r="E974" s="5"/>
      <c r="F974" s="5"/>
    </row>
    <row r="975" ht="13.5" customHeight="1" spans="1:6">
      <c r="A975" s="21"/>
      <c r="D975" s="4"/>
      <c r="E975" s="5"/>
      <c r="F975" s="5"/>
    </row>
    <row r="976" ht="13.5" customHeight="1" spans="1:6">
      <c r="A976" s="21"/>
      <c r="D976" s="4"/>
      <c r="E976" s="5"/>
      <c r="F976" s="5"/>
    </row>
    <row r="977" ht="13.5" customHeight="1" spans="1:6">
      <c r="A977" s="21"/>
      <c r="D977" s="4"/>
      <c r="E977" s="5"/>
      <c r="F977" s="5"/>
    </row>
    <row r="978" ht="13.5" customHeight="1" spans="1:6">
      <c r="A978" s="21"/>
      <c r="D978" s="4"/>
      <c r="E978" s="5"/>
      <c r="F978" s="5"/>
    </row>
    <row r="979" ht="13.5" customHeight="1" spans="1:6">
      <c r="A979" s="21"/>
      <c r="D979" s="4"/>
      <c r="E979" s="5"/>
      <c r="F979" s="5"/>
    </row>
    <row r="980" ht="13.5" customHeight="1" spans="1:6">
      <c r="A980" s="21"/>
      <c r="D980" s="4"/>
      <c r="E980" s="5"/>
      <c r="F980" s="5"/>
    </row>
    <row r="981" ht="13.5" customHeight="1" spans="1:6">
      <c r="A981" s="21"/>
      <c r="D981" s="4"/>
      <c r="E981" s="5"/>
      <c r="F981" s="5"/>
    </row>
    <row r="982" ht="13.5" customHeight="1" spans="1:6">
      <c r="A982" s="21"/>
      <c r="D982" s="4"/>
      <c r="E982" s="5"/>
      <c r="F982" s="5"/>
    </row>
    <row r="983" ht="13.5" customHeight="1" spans="1:6">
      <c r="A983" s="21"/>
      <c r="D983" s="4"/>
      <c r="E983" s="5"/>
      <c r="F983" s="5"/>
    </row>
    <row r="984" ht="13.5" customHeight="1" spans="1:6">
      <c r="A984" s="21"/>
      <c r="D984" s="4"/>
      <c r="E984" s="5"/>
      <c r="F984" s="5"/>
    </row>
    <row r="985" ht="13.5" customHeight="1" spans="1:6">
      <c r="A985" s="21"/>
      <c r="D985" s="4"/>
      <c r="E985" s="5"/>
      <c r="F985" s="5"/>
    </row>
    <row r="986" ht="13.5" customHeight="1" spans="1:6">
      <c r="A986" s="21"/>
      <c r="D986" s="4"/>
      <c r="E986" s="5"/>
      <c r="F986" s="5"/>
    </row>
    <row r="987" ht="13.5" customHeight="1" spans="1:6">
      <c r="A987" s="21"/>
      <c r="D987" s="4"/>
      <c r="E987" s="5"/>
      <c r="F987" s="5"/>
    </row>
    <row r="988" ht="13.5" customHeight="1" spans="1:6">
      <c r="A988" s="21"/>
      <c r="D988" s="4"/>
      <c r="E988" s="5"/>
      <c r="F988" s="5"/>
    </row>
    <row r="989" ht="13.5" customHeight="1" spans="1:6">
      <c r="A989" s="21"/>
      <c r="D989" s="4"/>
      <c r="E989" s="5"/>
      <c r="F989" s="5"/>
    </row>
    <row r="990" ht="13.5" customHeight="1" spans="1:6">
      <c r="A990" s="21"/>
      <c r="D990" s="4"/>
      <c r="E990" s="5"/>
      <c r="F990" s="5"/>
    </row>
    <row r="991" ht="13.5" customHeight="1" spans="1:6">
      <c r="A991" s="21"/>
      <c r="D991" s="4"/>
      <c r="E991" s="5"/>
      <c r="F991" s="5"/>
    </row>
    <row r="992" ht="13.5" customHeight="1" spans="1:6">
      <c r="A992" s="21"/>
      <c r="D992" s="4"/>
      <c r="E992" s="5"/>
      <c r="F992" s="5"/>
    </row>
    <row r="993" ht="13.5" customHeight="1" spans="1:6">
      <c r="A993" s="21"/>
      <c r="D993" s="4"/>
      <c r="E993" s="5"/>
      <c r="F993" s="5"/>
    </row>
    <row r="994" ht="13.5" customHeight="1" spans="1:6">
      <c r="A994" s="21"/>
      <c r="D994" s="4"/>
      <c r="E994" s="5"/>
      <c r="F994" s="5"/>
    </row>
    <row r="995" ht="13.5" customHeight="1" spans="1:6">
      <c r="A995" s="21"/>
      <c r="D995" s="4"/>
      <c r="E995" s="5"/>
      <c r="F995" s="5"/>
    </row>
    <row r="996" ht="13.5" customHeight="1" spans="1:6">
      <c r="A996" s="21"/>
      <c r="D996" s="4"/>
      <c r="E996" s="5"/>
      <c r="F996" s="5"/>
    </row>
    <row r="997" ht="13.5" customHeight="1" spans="1:6">
      <c r="A997" s="21"/>
      <c r="D997" s="4"/>
      <c r="E997" s="5"/>
      <c r="F997" s="5"/>
    </row>
    <row r="998" ht="13.5" customHeight="1" spans="1:6">
      <c r="A998" s="21"/>
      <c r="D998" s="4"/>
      <c r="E998" s="5"/>
      <c r="F998" s="5"/>
    </row>
    <row r="999" ht="13.5" customHeight="1" spans="1:6">
      <c r="A999" s="21"/>
      <c r="D999" s="4"/>
      <c r="E999" s="5"/>
      <c r="F999" s="5"/>
    </row>
    <row r="1000" ht="13.5" customHeight="1" spans="1:6">
      <c r="A1000" s="21"/>
      <c r="D1000" s="4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1.2857142857143" customWidth="1"/>
    <col min="2" max="2" width="16.2857142857143" customWidth="1"/>
    <col min="3" max="3" width="36.4285714285714" customWidth="1"/>
    <col min="4" max="4" width="12.7142857142857" customWidth="1"/>
    <col min="5" max="5" width="10.2857142857143" customWidth="1"/>
    <col min="6" max="6" width="13" customWidth="1"/>
    <col min="7" max="7" width="13.2857142857143" customWidth="1"/>
    <col min="8" max="26" width="9.14285714285714" customWidth="1"/>
  </cols>
  <sheetData>
    <row r="1" ht="13.5" customHeight="1" spans="1:6">
      <c r="A1" s="21" t="s">
        <v>0</v>
      </c>
      <c r="B1" s="3" t="s">
        <v>1</v>
      </c>
      <c r="C1" s="3" t="s">
        <v>2</v>
      </c>
      <c r="D1" s="4" t="s">
        <v>3</v>
      </c>
      <c r="E1" s="5" t="s">
        <v>863</v>
      </c>
      <c r="F1" s="5"/>
    </row>
    <row r="2" ht="13.5" customHeight="1" spans="1:6">
      <c r="A2" s="2">
        <v>42979</v>
      </c>
      <c r="B2" s="3" t="s">
        <v>44</v>
      </c>
      <c r="C2" s="3" t="s">
        <v>239</v>
      </c>
      <c r="D2" s="4">
        <v>800</v>
      </c>
      <c r="E2" s="5"/>
      <c r="F2" s="5"/>
    </row>
    <row r="3" ht="13.5" customHeight="1" spans="1:6">
      <c r="A3" s="2">
        <v>42979</v>
      </c>
      <c r="B3" s="3" t="s">
        <v>44</v>
      </c>
      <c r="C3" s="3" t="s">
        <v>669</v>
      </c>
      <c r="D3" s="4">
        <v>60</v>
      </c>
      <c r="E3" s="5"/>
      <c r="F3" s="5"/>
    </row>
    <row r="4" ht="13.5" customHeight="1" spans="1:6">
      <c r="A4" s="2">
        <v>42980</v>
      </c>
      <c r="B4" s="3" t="s">
        <v>44</v>
      </c>
      <c r="C4" s="3" t="s">
        <v>551</v>
      </c>
      <c r="D4" s="4">
        <v>834.6</v>
      </c>
      <c r="E4" s="5"/>
      <c r="F4" s="5"/>
    </row>
    <row r="5" ht="13.5" customHeight="1" spans="1:6">
      <c r="A5" s="2">
        <v>42980</v>
      </c>
      <c r="B5" s="3" t="s">
        <v>44</v>
      </c>
      <c r="C5" s="3" t="s">
        <v>524</v>
      </c>
      <c r="D5" s="4">
        <v>45.99</v>
      </c>
      <c r="E5" s="5"/>
      <c r="F5" s="5"/>
    </row>
    <row r="6" ht="13.5" customHeight="1" spans="1:6">
      <c r="A6" s="2">
        <v>42987</v>
      </c>
      <c r="B6" s="3" t="s">
        <v>44</v>
      </c>
      <c r="C6" s="3" t="s">
        <v>968</v>
      </c>
      <c r="D6" s="4">
        <v>15.9</v>
      </c>
      <c r="E6" s="5"/>
      <c r="F6" s="5"/>
    </row>
    <row r="7" ht="13.5" customHeight="1" spans="1:6">
      <c r="A7" s="2">
        <v>43002</v>
      </c>
      <c r="B7" s="3" t="s">
        <v>44</v>
      </c>
      <c r="C7" s="3" t="s">
        <v>233</v>
      </c>
      <c r="D7" s="4">
        <v>198</v>
      </c>
      <c r="E7" s="5"/>
      <c r="F7" s="5"/>
    </row>
    <row r="8" ht="13.5" customHeight="1" spans="1:7">
      <c r="A8" s="2">
        <v>43007</v>
      </c>
      <c r="B8" s="3" t="s">
        <v>44</v>
      </c>
      <c r="C8" s="3" t="s">
        <v>103</v>
      </c>
      <c r="D8" s="4">
        <v>56.7</v>
      </c>
      <c r="E8" s="5"/>
      <c r="F8" s="5"/>
      <c r="G8" s="3" t="s">
        <v>286</v>
      </c>
    </row>
    <row r="9" ht="13.5" customHeight="1" spans="1:8">
      <c r="A9" s="2">
        <v>43007</v>
      </c>
      <c r="B9" s="3" t="s">
        <v>44</v>
      </c>
      <c r="C9" s="3" t="s">
        <v>969</v>
      </c>
      <c r="D9" s="4">
        <v>100.7</v>
      </c>
      <c r="E9" s="5"/>
      <c r="F9" s="5"/>
      <c r="G9" s="3" t="s">
        <v>44</v>
      </c>
      <c r="H9" s="4">
        <f>SUM(D2:D11)</f>
        <v>2262.49</v>
      </c>
    </row>
    <row r="10" ht="13.5" customHeight="1" spans="1:8">
      <c r="A10" s="2">
        <v>43006</v>
      </c>
      <c r="B10" s="3" t="s">
        <v>44</v>
      </c>
      <c r="C10" s="3" t="s">
        <v>524</v>
      </c>
      <c r="D10" s="4">
        <v>26.6</v>
      </c>
      <c r="E10" s="5"/>
      <c r="F10" s="5"/>
      <c r="G10" s="3" t="s">
        <v>294</v>
      </c>
      <c r="H10" s="4">
        <f>SUM(D12:D13)</f>
        <v>31.9</v>
      </c>
    </row>
    <row r="11" ht="13.5" customHeight="1" spans="1:8">
      <c r="A11" s="2">
        <v>42980</v>
      </c>
      <c r="B11" s="3" t="s">
        <v>44</v>
      </c>
      <c r="C11" s="3" t="s">
        <v>970</v>
      </c>
      <c r="D11" s="4">
        <v>124</v>
      </c>
      <c r="E11" s="5"/>
      <c r="F11" s="5"/>
      <c r="G11" s="3" t="s">
        <v>11</v>
      </c>
      <c r="H11" s="4">
        <f>SUM(D14:D25)</f>
        <v>368.95</v>
      </c>
    </row>
    <row r="12" ht="13.5" customHeight="1" spans="1:8">
      <c r="A12" s="2">
        <v>42980</v>
      </c>
      <c r="B12" s="3" t="s">
        <v>294</v>
      </c>
      <c r="C12" s="3" t="s">
        <v>971</v>
      </c>
      <c r="D12" s="4">
        <v>20</v>
      </c>
      <c r="E12" s="5"/>
      <c r="F12" s="5"/>
      <c r="G12" s="3" t="s">
        <v>68</v>
      </c>
      <c r="H12" s="4">
        <f>SUM(D26:D38)</f>
        <v>841.8</v>
      </c>
    </row>
    <row r="13" ht="13.5" customHeight="1" spans="1:8">
      <c r="A13" s="2">
        <v>42988</v>
      </c>
      <c r="B13" s="3" t="s">
        <v>294</v>
      </c>
      <c r="C13" s="3" t="s">
        <v>34</v>
      </c>
      <c r="D13" s="4">
        <v>11.9</v>
      </c>
      <c r="E13" s="5"/>
      <c r="F13" s="5"/>
      <c r="G13" s="3" t="s">
        <v>197</v>
      </c>
      <c r="H13" s="4">
        <f>SUM(D39:D41)</f>
        <v>140.43</v>
      </c>
    </row>
    <row r="14" ht="13.5" customHeight="1" spans="1:8">
      <c r="A14" s="2">
        <v>42979</v>
      </c>
      <c r="B14" s="3" t="s">
        <v>11</v>
      </c>
      <c r="C14" s="3" t="s">
        <v>777</v>
      </c>
      <c r="D14" s="4">
        <v>180</v>
      </c>
      <c r="E14" s="5"/>
      <c r="F14" s="5"/>
      <c r="G14" s="3" t="s">
        <v>125</v>
      </c>
      <c r="H14" s="4">
        <f>SUM(D42:D45)</f>
        <v>735.3</v>
      </c>
    </row>
    <row r="15" ht="13.5" customHeight="1" spans="1:8">
      <c r="A15" s="2">
        <v>42986</v>
      </c>
      <c r="B15" s="3" t="s">
        <v>11</v>
      </c>
      <c r="C15" s="3" t="s">
        <v>824</v>
      </c>
      <c r="D15" s="4">
        <v>43.9</v>
      </c>
      <c r="E15" s="5"/>
      <c r="F15" s="5"/>
      <c r="G15" s="3" t="s">
        <v>644</v>
      </c>
      <c r="H15" s="4">
        <f>D46+D47</f>
        <v>1650</v>
      </c>
    </row>
    <row r="16" ht="13.5" customHeight="1" spans="1:8">
      <c r="A16" s="2">
        <v>42999</v>
      </c>
      <c r="B16" s="3" t="s">
        <v>11</v>
      </c>
      <c r="C16" s="3" t="s">
        <v>824</v>
      </c>
      <c r="D16" s="11">
        <v>22.8</v>
      </c>
      <c r="E16" s="5"/>
      <c r="F16" s="5"/>
      <c r="G16" s="3" t="s">
        <v>646</v>
      </c>
      <c r="H16" s="4">
        <f>SUM(0)</f>
        <v>0</v>
      </c>
    </row>
    <row r="17" ht="13.5" customHeight="1" spans="1:8">
      <c r="A17" s="2">
        <v>42990</v>
      </c>
      <c r="B17" s="3" t="s">
        <v>11</v>
      </c>
      <c r="C17" s="3" t="s">
        <v>824</v>
      </c>
      <c r="D17" s="11">
        <v>4.05</v>
      </c>
      <c r="E17" s="5"/>
      <c r="F17" s="5"/>
      <c r="G17" s="3" t="s">
        <v>163</v>
      </c>
      <c r="H17" s="4">
        <v>0</v>
      </c>
    </row>
    <row r="18" ht="13.5" customHeight="1" spans="1:8">
      <c r="A18" s="2">
        <v>42983</v>
      </c>
      <c r="B18" s="3" t="s">
        <v>11</v>
      </c>
      <c r="C18" s="3" t="s">
        <v>972</v>
      </c>
      <c r="D18" s="4">
        <v>9</v>
      </c>
      <c r="E18" s="5"/>
      <c r="F18" s="5"/>
      <c r="G18" s="3" t="s">
        <v>134</v>
      </c>
      <c r="H18" s="4">
        <f>SUM(D48)</f>
        <v>86.1</v>
      </c>
    </row>
    <row r="19" ht="13.5" customHeight="1" spans="1:8">
      <c r="A19" s="2">
        <v>42986</v>
      </c>
      <c r="B19" s="3" t="s">
        <v>11</v>
      </c>
      <c r="C19" s="3" t="s">
        <v>972</v>
      </c>
      <c r="D19" s="4">
        <v>5.6</v>
      </c>
      <c r="E19" s="5"/>
      <c r="F19" s="5"/>
      <c r="G19" s="3" t="s">
        <v>34</v>
      </c>
      <c r="H19" s="4">
        <f>SUM(D49:D54)</f>
        <v>114.7</v>
      </c>
    </row>
    <row r="20" ht="13.5" customHeight="1" spans="1:8">
      <c r="A20" s="2">
        <v>43002</v>
      </c>
      <c r="B20" s="3" t="s">
        <v>11</v>
      </c>
      <c r="C20" s="3" t="s">
        <v>973</v>
      </c>
      <c r="D20" s="4">
        <v>11.7</v>
      </c>
      <c r="E20" s="5"/>
      <c r="F20" s="5"/>
      <c r="G20" s="3" t="s">
        <v>36</v>
      </c>
      <c r="H20" s="4">
        <f>SUM(D55:D57)</f>
        <v>1240</v>
      </c>
    </row>
    <row r="21" ht="13.5" customHeight="1" spans="1:8">
      <c r="A21" s="2">
        <v>43002</v>
      </c>
      <c r="B21" s="3" t="s">
        <v>11</v>
      </c>
      <c r="C21" s="3" t="s">
        <v>492</v>
      </c>
      <c r="D21" s="4">
        <v>9.5</v>
      </c>
      <c r="E21" s="5"/>
      <c r="F21" s="5"/>
      <c r="G21" s="3" t="s">
        <v>39</v>
      </c>
      <c r="H21" s="4">
        <f>SUM(D58:D65)</f>
        <v>498.32</v>
      </c>
    </row>
    <row r="22" ht="13.5" customHeight="1" spans="1:8">
      <c r="A22" s="2">
        <v>43007</v>
      </c>
      <c r="B22" s="3" t="s">
        <v>11</v>
      </c>
      <c r="C22" s="3" t="s">
        <v>974</v>
      </c>
      <c r="D22" s="4">
        <v>30</v>
      </c>
      <c r="E22" s="5"/>
      <c r="F22" s="5"/>
      <c r="G22" s="3" t="s">
        <v>375</v>
      </c>
      <c r="H22" s="4">
        <f>SUM(D66:D69)</f>
        <v>338</v>
      </c>
    </row>
    <row r="23" ht="13.5" customHeight="1" spans="1:26">
      <c r="A23" s="2">
        <v>43007</v>
      </c>
      <c r="B23" s="3" t="s">
        <v>11</v>
      </c>
      <c r="C23" s="3" t="s">
        <v>763</v>
      </c>
      <c r="D23" s="4">
        <v>18.8</v>
      </c>
      <c r="E23" s="5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43006</v>
      </c>
      <c r="B24" s="3" t="s">
        <v>11</v>
      </c>
      <c r="C24" s="3" t="s">
        <v>975</v>
      </c>
      <c r="D24" s="4">
        <v>17.8</v>
      </c>
      <c r="E24" s="5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43006</v>
      </c>
      <c r="B25" s="3" t="s">
        <v>11</v>
      </c>
      <c r="C25" s="3" t="s">
        <v>780</v>
      </c>
      <c r="D25" s="4">
        <v>15.8</v>
      </c>
      <c r="E25" s="5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42986</v>
      </c>
      <c r="B26" s="3" t="s">
        <v>68</v>
      </c>
      <c r="C26" s="3" t="s">
        <v>218</v>
      </c>
      <c r="D26" s="4">
        <v>78</v>
      </c>
      <c r="E26" s="5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42987</v>
      </c>
      <c r="B27" s="3" t="s">
        <v>68</v>
      </c>
      <c r="C27" s="3" t="s">
        <v>20</v>
      </c>
      <c r="D27" s="4">
        <v>182.95</v>
      </c>
      <c r="E27" s="5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42989</v>
      </c>
      <c r="B28" s="3" t="s">
        <v>68</v>
      </c>
      <c r="C28" s="3" t="s">
        <v>122</v>
      </c>
      <c r="D28" s="4">
        <v>30.8</v>
      </c>
      <c r="E28" s="5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42979</v>
      </c>
      <c r="B29" s="3" t="s">
        <v>68</v>
      </c>
      <c r="C29" s="3" t="s">
        <v>20</v>
      </c>
      <c r="D29" s="11">
        <v>140.85</v>
      </c>
      <c r="E29" s="5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42994</v>
      </c>
      <c r="B30" s="3" t="s">
        <v>68</v>
      </c>
      <c r="C30" s="3" t="s">
        <v>20</v>
      </c>
      <c r="D30" s="11" t="s">
        <v>976</v>
      </c>
      <c r="E30" s="5"/>
      <c r="F30" s="5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42982</v>
      </c>
      <c r="B31" s="3" t="s">
        <v>68</v>
      </c>
      <c r="C31" s="3" t="s">
        <v>218</v>
      </c>
      <c r="D31" s="4">
        <v>15.65</v>
      </c>
      <c r="E31" s="5"/>
      <c r="F31" s="5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42982</v>
      </c>
      <c r="B32" s="3" t="s">
        <v>68</v>
      </c>
      <c r="C32" s="3" t="s">
        <v>20</v>
      </c>
      <c r="D32" s="4">
        <v>52.4</v>
      </c>
      <c r="E32" s="5"/>
      <c r="F32" s="5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43008</v>
      </c>
      <c r="B33" s="3" t="s">
        <v>68</v>
      </c>
      <c r="C33" s="3" t="s">
        <v>20</v>
      </c>
      <c r="D33" s="4">
        <v>13.9</v>
      </c>
      <c r="E33" s="5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43003</v>
      </c>
      <c r="B34" s="3" t="s">
        <v>68</v>
      </c>
      <c r="C34" s="3" t="s">
        <v>20</v>
      </c>
      <c r="D34" s="4">
        <v>101.55</v>
      </c>
      <c r="E34" s="5"/>
      <c r="F34" s="4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43006</v>
      </c>
      <c r="B35" s="3" t="s">
        <v>68</v>
      </c>
      <c r="C35" s="3" t="s">
        <v>218</v>
      </c>
      <c r="D35" s="4">
        <v>93.65</v>
      </c>
      <c r="E35" s="5"/>
      <c r="F35" s="4"/>
      <c r="G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43008</v>
      </c>
      <c r="B36" s="3" t="s">
        <v>68</v>
      </c>
      <c r="C36" s="3" t="s">
        <v>122</v>
      </c>
      <c r="D36" s="4">
        <v>78.15</v>
      </c>
      <c r="E36" s="5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42996</v>
      </c>
      <c r="B37" s="3" t="s">
        <v>68</v>
      </c>
      <c r="C37" s="3" t="s">
        <v>20</v>
      </c>
      <c r="D37" s="4">
        <v>37.65</v>
      </c>
      <c r="E37" s="5"/>
      <c r="F37" s="4"/>
      <c r="G37" s="5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43008</v>
      </c>
      <c r="B38" s="3" t="s">
        <v>68</v>
      </c>
      <c r="C38" s="3" t="s">
        <v>977</v>
      </c>
      <c r="D38" s="4">
        <v>16.25</v>
      </c>
      <c r="E38" s="5"/>
      <c r="F38" s="4"/>
      <c r="G38" s="5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42980</v>
      </c>
      <c r="B39" s="3" t="s">
        <v>197</v>
      </c>
      <c r="C39" s="3" t="s">
        <v>978</v>
      </c>
      <c r="D39" s="4">
        <v>9.8</v>
      </c>
      <c r="E39" s="5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42996</v>
      </c>
      <c r="B40" s="3" t="s">
        <v>197</v>
      </c>
      <c r="C40" s="3" t="s">
        <v>394</v>
      </c>
      <c r="D40" s="4">
        <v>57.88</v>
      </c>
      <c r="E40" s="5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43008</v>
      </c>
      <c r="B41" s="3" t="s">
        <v>197</v>
      </c>
      <c r="C41" s="3" t="s">
        <v>979</v>
      </c>
      <c r="D41" s="4">
        <v>72.75</v>
      </c>
      <c r="E41" s="5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42979</v>
      </c>
      <c r="B42" s="3" t="s">
        <v>125</v>
      </c>
      <c r="C42" s="3" t="s">
        <v>640</v>
      </c>
      <c r="D42" s="4">
        <v>60</v>
      </c>
      <c r="E42" s="5"/>
      <c r="F42" s="5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42979</v>
      </c>
      <c r="B43" s="3" t="s">
        <v>125</v>
      </c>
      <c r="C43" s="3" t="s">
        <v>641</v>
      </c>
      <c r="D43" s="4">
        <v>600</v>
      </c>
      <c r="E43" s="5"/>
      <c r="F43" s="5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42979</v>
      </c>
      <c r="B44" s="3" t="s">
        <v>125</v>
      </c>
      <c r="C44" s="3" t="s">
        <v>509</v>
      </c>
      <c r="D44" s="4">
        <v>55.5</v>
      </c>
      <c r="E44" s="5"/>
      <c r="F44" s="5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43008</v>
      </c>
      <c r="B45" s="3" t="s">
        <v>125</v>
      </c>
      <c r="C45" s="3" t="s">
        <v>980</v>
      </c>
      <c r="D45" s="4">
        <v>19.8</v>
      </c>
      <c r="E45" s="5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42979</v>
      </c>
      <c r="B46" s="3" t="s">
        <v>644</v>
      </c>
      <c r="C46" s="3" t="s">
        <v>645</v>
      </c>
      <c r="D46" s="4">
        <v>750</v>
      </c>
      <c r="E46" s="5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42979</v>
      </c>
      <c r="B47" s="3" t="s">
        <v>644</v>
      </c>
      <c r="C47" s="3" t="s">
        <v>684</v>
      </c>
      <c r="D47" s="4">
        <v>900</v>
      </c>
      <c r="E47" s="5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42986</v>
      </c>
      <c r="B48" s="3" t="s">
        <v>134</v>
      </c>
      <c r="C48" s="3" t="s">
        <v>31</v>
      </c>
      <c r="D48" s="4">
        <v>86.1</v>
      </c>
      <c r="E48" s="5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42980</v>
      </c>
      <c r="B49" s="3" t="s">
        <v>80</v>
      </c>
      <c r="C49" s="3" t="s">
        <v>81</v>
      </c>
      <c r="D49" s="4">
        <v>4.3</v>
      </c>
      <c r="E49" s="5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42988</v>
      </c>
      <c r="B50" s="3" t="s">
        <v>80</v>
      </c>
      <c r="C50" s="3" t="s">
        <v>81</v>
      </c>
      <c r="D50" s="4">
        <v>26.5</v>
      </c>
      <c r="E50" s="5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43002</v>
      </c>
      <c r="B51" s="3" t="s">
        <v>80</v>
      </c>
      <c r="C51" s="3" t="s">
        <v>81</v>
      </c>
      <c r="D51" s="4">
        <v>32.1</v>
      </c>
      <c r="E51" s="5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43002</v>
      </c>
      <c r="B52" s="3" t="s">
        <v>80</v>
      </c>
      <c r="C52" s="3" t="s">
        <v>81</v>
      </c>
      <c r="D52" s="4">
        <v>14.8</v>
      </c>
      <c r="E52" s="5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43007</v>
      </c>
      <c r="B53" s="3" t="s">
        <v>34</v>
      </c>
      <c r="C53" s="3" t="s">
        <v>981</v>
      </c>
      <c r="D53" s="4">
        <v>6.2</v>
      </c>
      <c r="E53" s="5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43008</v>
      </c>
      <c r="B54" s="3" t="s">
        <v>34</v>
      </c>
      <c r="C54" s="3" t="s">
        <v>81</v>
      </c>
      <c r="D54" s="4">
        <v>30.8</v>
      </c>
      <c r="E54" s="5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42979</v>
      </c>
      <c r="B55" s="3" t="s">
        <v>36</v>
      </c>
      <c r="C55" s="3" t="s">
        <v>37</v>
      </c>
      <c r="D55" s="4">
        <v>600</v>
      </c>
      <c r="E55" s="5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42979</v>
      </c>
      <c r="B56" s="3" t="s">
        <v>36</v>
      </c>
      <c r="C56" s="3" t="s">
        <v>38</v>
      </c>
      <c r="D56" s="4">
        <v>400</v>
      </c>
      <c r="E56" s="5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42982</v>
      </c>
      <c r="B57" s="3" t="s">
        <v>36</v>
      </c>
      <c r="C57" s="3" t="s">
        <v>947</v>
      </c>
      <c r="D57" s="4">
        <v>240</v>
      </c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>
        <v>42979</v>
      </c>
      <c r="B58" s="3" t="s">
        <v>39</v>
      </c>
      <c r="C58" s="3" t="s">
        <v>42</v>
      </c>
      <c r="D58" s="4">
        <v>110</v>
      </c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>
        <v>42982</v>
      </c>
      <c r="B59" s="3" t="s">
        <v>39</v>
      </c>
      <c r="C59" s="3" t="s">
        <v>83</v>
      </c>
      <c r="D59" s="4">
        <v>57.8</v>
      </c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>
        <v>42991</v>
      </c>
      <c r="B60" s="3" t="s">
        <v>39</v>
      </c>
      <c r="C60" s="3" t="s">
        <v>362</v>
      </c>
      <c r="D60" s="4">
        <v>11.1</v>
      </c>
      <c r="E60" s="5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>
        <v>42987</v>
      </c>
      <c r="B61" s="3" t="s">
        <v>39</v>
      </c>
      <c r="C61" s="3" t="s">
        <v>451</v>
      </c>
      <c r="D61" s="11">
        <v>50</v>
      </c>
      <c r="E61" s="5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>
        <v>42986</v>
      </c>
      <c r="B62" s="3" t="s">
        <v>39</v>
      </c>
      <c r="C62" s="3" t="s">
        <v>391</v>
      </c>
      <c r="D62" s="11">
        <v>50</v>
      </c>
      <c r="E62" s="5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>
        <v>42995</v>
      </c>
      <c r="B63" s="3" t="s">
        <v>39</v>
      </c>
      <c r="C63" s="3" t="s">
        <v>83</v>
      </c>
      <c r="D63" s="4">
        <v>71.46</v>
      </c>
      <c r="E63" s="5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>
        <v>43004</v>
      </c>
      <c r="B64" s="3" t="s">
        <v>39</v>
      </c>
      <c r="C64" s="3" t="s">
        <v>391</v>
      </c>
      <c r="D64" s="4">
        <v>50</v>
      </c>
      <c r="E64" s="5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>
        <v>43004</v>
      </c>
      <c r="B65" s="3" t="s">
        <v>39</v>
      </c>
      <c r="C65" s="3" t="s">
        <v>83</v>
      </c>
      <c r="D65" s="4">
        <v>97.96</v>
      </c>
      <c r="E65" s="5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>
        <v>42979</v>
      </c>
      <c r="B66" s="3" t="s">
        <v>375</v>
      </c>
      <c r="C66" s="3" t="s">
        <v>547</v>
      </c>
      <c r="D66" s="4">
        <v>200</v>
      </c>
      <c r="E66" s="5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>
        <v>42979</v>
      </c>
      <c r="B67" s="3" t="s">
        <v>375</v>
      </c>
      <c r="C67" s="3" t="s">
        <v>548</v>
      </c>
      <c r="D67" s="4">
        <v>44</v>
      </c>
      <c r="E67" s="5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>
        <v>42979</v>
      </c>
      <c r="B68" s="3" t="s">
        <v>375</v>
      </c>
      <c r="C68" s="3" t="s">
        <v>549</v>
      </c>
      <c r="D68" s="4">
        <v>44</v>
      </c>
      <c r="E68" s="5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>
        <v>42979</v>
      </c>
      <c r="B69" s="3" t="s">
        <v>375</v>
      </c>
      <c r="C69" s="3" t="s">
        <v>550</v>
      </c>
      <c r="D69" s="4">
        <v>50</v>
      </c>
      <c r="E69" s="5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1"/>
      <c r="D70" s="4">
        <f>SUM(D2:D69)</f>
        <v>8307.99</v>
      </c>
      <c r="E70" s="5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1"/>
      <c r="D71" s="4"/>
      <c r="E71" s="5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6">
      <c r="A72" s="21"/>
      <c r="D72" s="4"/>
      <c r="E72" s="5"/>
      <c r="F72" s="5"/>
    </row>
    <row r="73" ht="13.5" customHeight="1" spans="1:6">
      <c r="A73" s="21"/>
      <c r="D73" s="4"/>
      <c r="E73" s="5"/>
      <c r="F73" s="5"/>
    </row>
    <row r="74" ht="13.5" customHeight="1" spans="1:6">
      <c r="A74" s="21"/>
      <c r="D74" s="4"/>
      <c r="E74" s="5"/>
      <c r="F74" s="5"/>
    </row>
    <row r="75" ht="13.5" customHeight="1" spans="1:6">
      <c r="A75" s="21"/>
      <c r="D75" s="4"/>
      <c r="E75" s="5"/>
      <c r="F75" s="5"/>
    </row>
    <row r="76" ht="13.5" customHeight="1" spans="1:6">
      <c r="A76" s="21"/>
      <c r="D76" s="4"/>
      <c r="E76" s="5"/>
      <c r="F76" s="5"/>
    </row>
    <row r="77" ht="13.5" customHeight="1" spans="1:6">
      <c r="A77" s="21"/>
      <c r="D77" s="4"/>
      <c r="E77" s="5"/>
      <c r="F77" s="5"/>
    </row>
    <row r="78" ht="13.5" customHeight="1" spans="1:6">
      <c r="A78" s="21"/>
      <c r="D78" s="4"/>
      <c r="E78" s="5"/>
      <c r="F78" s="5"/>
    </row>
    <row r="79" ht="13.5" customHeight="1" spans="1:6">
      <c r="A79" s="21"/>
      <c r="D79" s="4"/>
      <c r="E79" s="5"/>
      <c r="F79" s="5"/>
    </row>
    <row r="80" ht="13.5" customHeight="1" spans="1:6">
      <c r="A80" s="21"/>
      <c r="D80" s="4"/>
      <c r="E80" s="5"/>
      <c r="F80" s="5"/>
    </row>
    <row r="81" ht="13.5" customHeight="1" spans="1:6">
      <c r="A81" s="21"/>
      <c r="D81" s="4"/>
      <c r="E81" s="5"/>
      <c r="F81" s="5"/>
    </row>
    <row r="82" ht="13.5" customHeight="1" spans="1:6">
      <c r="A82" s="21"/>
      <c r="D82" s="4"/>
      <c r="E82" s="5"/>
      <c r="F82" s="5"/>
    </row>
    <row r="83" ht="13.5" customHeight="1" spans="1:6">
      <c r="A83" s="21"/>
      <c r="D83" s="4"/>
      <c r="E83" s="5"/>
      <c r="F83" s="5"/>
    </row>
    <row r="84" ht="13.5" customHeight="1" spans="1:6">
      <c r="A84" s="21"/>
      <c r="D84" s="4"/>
      <c r="E84" s="5"/>
      <c r="F84" s="5"/>
    </row>
    <row r="85" ht="13.5" customHeight="1" spans="1:6">
      <c r="A85" s="21"/>
      <c r="D85" s="4"/>
      <c r="E85" s="5"/>
      <c r="F85" s="5"/>
    </row>
    <row r="86" ht="13.5" customHeight="1" spans="1:6">
      <c r="A86" s="21"/>
      <c r="D86" s="4"/>
      <c r="E86" s="5"/>
      <c r="F86" s="5"/>
    </row>
    <row r="87" ht="13.5" customHeight="1" spans="1:6">
      <c r="A87" s="21"/>
      <c r="D87" s="4"/>
      <c r="E87" s="5"/>
      <c r="F87" s="5"/>
    </row>
    <row r="88" ht="13.5" customHeight="1" spans="1:6">
      <c r="A88" s="21"/>
      <c r="D88" s="4"/>
      <c r="E88" s="5"/>
      <c r="F88" s="5"/>
    </row>
    <row r="89" ht="13.5" customHeight="1" spans="1:6">
      <c r="A89" s="21"/>
      <c r="D89" s="4"/>
      <c r="E89" s="5"/>
      <c r="F89" s="5"/>
    </row>
    <row r="90" ht="13.5" customHeight="1" spans="1:6">
      <c r="A90" s="21"/>
      <c r="D90" s="4"/>
      <c r="E90" s="5"/>
      <c r="F90" s="5"/>
    </row>
    <row r="91" ht="13.5" customHeight="1" spans="1:6">
      <c r="A91" s="21"/>
      <c r="D91" s="4"/>
      <c r="E91" s="5"/>
      <c r="F91" s="5"/>
    </row>
    <row r="92" ht="13.5" customHeight="1" spans="1:6">
      <c r="A92" s="21"/>
      <c r="D92" s="4"/>
      <c r="E92" s="5"/>
      <c r="F92" s="5"/>
    </row>
    <row r="93" ht="13.5" customHeight="1" spans="1:6">
      <c r="A93" s="21"/>
      <c r="D93" s="4"/>
      <c r="E93" s="5"/>
      <c r="F93" s="5"/>
    </row>
    <row r="94" ht="13.5" customHeight="1" spans="1:6">
      <c r="A94" s="21"/>
      <c r="D94" s="4"/>
      <c r="E94" s="5"/>
      <c r="F94" s="5"/>
    </row>
    <row r="95" ht="13.5" customHeight="1" spans="1:6">
      <c r="A95" s="21"/>
      <c r="D95" s="4"/>
      <c r="E95" s="5"/>
      <c r="F95" s="5"/>
    </row>
    <row r="96" ht="13.5" customHeight="1" spans="1:6">
      <c r="A96" s="21"/>
      <c r="D96" s="4"/>
      <c r="E96" s="5"/>
      <c r="F96" s="5"/>
    </row>
    <row r="97" ht="13.5" customHeight="1" spans="1:6">
      <c r="A97" s="21"/>
      <c r="D97" s="4"/>
      <c r="E97" s="5"/>
      <c r="F97" s="5"/>
    </row>
    <row r="98" ht="13.5" customHeight="1" spans="1:6">
      <c r="A98" s="21"/>
      <c r="D98" s="4"/>
      <c r="E98" s="5"/>
      <c r="F98" s="5"/>
    </row>
    <row r="99" ht="13.5" customHeight="1" spans="1:6">
      <c r="A99" s="21"/>
      <c r="D99" s="4"/>
      <c r="E99" s="5"/>
      <c r="F99" s="5"/>
    </row>
    <row r="100" ht="13.5" customHeight="1" spans="1:6">
      <c r="A100" s="21"/>
      <c r="D100" s="4"/>
      <c r="E100" s="5"/>
      <c r="F100" s="5"/>
    </row>
    <row r="101" ht="13.5" customHeight="1" spans="1:6">
      <c r="A101" s="21"/>
      <c r="D101" s="4"/>
      <c r="E101" s="5"/>
      <c r="F101" s="5"/>
    </row>
    <row r="102" ht="13.5" customHeight="1" spans="1:6">
      <c r="A102" s="21"/>
      <c r="D102" s="4"/>
      <c r="E102" s="5"/>
      <c r="F102" s="5"/>
    </row>
    <row r="103" ht="13.5" customHeight="1" spans="1:6">
      <c r="A103" s="21"/>
      <c r="D103" s="4"/>
      <c r="E103" s="5"/>
      <c r="F103" s="5"/>
    </row>
    <row r="104" ht="13.5" customHeight="1" spans="1:6">
      <c r="A104" s="21"/>
      <c r="D104" s="4"/>
      <c r="E104" s="5"/>
      <c r="F104" s="5"/>
    </row>
    <row r="105" ht="13.5" customHeight="1" spans="1:6">
      <c r="A105" s="21"/>
      <c r="D105" s="4"/>
      <c r="E105" s="5"/>
      <c r="F105" s="5"/>
    </row>
    <row r="106" ht="13.5" customHeight="1" spans="1:6">
      <c r="A106" s="21"/>
      <c r="D106" s="4"/>
      <c r="E106" s="5"/>
      <c r="F106" s="5"/>
    </row>
    <row r="107" ht="13.5" customHeight="1" spans="1:6">
      <c r="A107" s="21"/>
      <c r="D107" s="4"/>
      <c r="E107" s="5"/>
      <c r="F107" s="5"/>
    </row>
    <row r="108" ht="13.5" customHeight="1" spans="1:6">
      <c r="A108" s="21"/>
      <c r="D108" s="4"/>
      <c r="E108" s="5"/>
      <c r="F108" s="5"/>
    </row>
    <row r="109" ht="13.5" customHeight="1" spans="1:6">
      <c r="A109" s="21"/>
      <c r="D109" s="4"/>
      <c r="E109" s="5"/>
      <c r="F109" s="5"/>
    </row>
    <row r="110" ht="13.5" customHeight="1" spans="1:6">
      <c r="A110" s="21"/>
      <c r="D110" s="4"/>
      <c r="E110" s="5"/>
      <c r="F110" s="5"/>
    </row>
    <row r="111" ht="13.5" customHeight="1" spans="1:6">
      <c r="A111" s="21"/>
      <c r="D111" s="4"/>
      <c r="E111" s="5"/>
      <c r="F111" s="5"/>
    </row>
    <row r="112" ht="13.5" customHeight="1" spans="1:6">
      <c r="A112" s="21"/>
      <c r="D112" s="4"/>
      <c r="E112" s="5"/>
      <c r="F112" s="5"/>
    </row>
    <row r="113" ht="13.5" customHeight="1" spans="1:6">
      <c r="A113" s="21"/>
      <c r="D113" s="4"/>
      <c r="E113" s="5"/>
      <c r="F113" s="5"/>
    </row>
    <row r="114" ht="13.5" customHeight="1" spans="1:6">
      <c r="A114" s="21"/>
      <c r="D114" s="4"/>
      <c r="E114" s="5"/>
      <c r="F114" s="5"/>
    </row>
    <row r="115" ht="13.5" customHeight="1" spans="1:6">
      <c r="A115" s="21"/>
      <c r="D115" s="4"/>
      <c r="E115" s="5"/>
      <c r="F115" s="5"/>
    </row>
    <row r="116" ht="13.5" customHeight="1" spans="1:6">
      <c r="A116" s="21"/>
      <c r="D116" s="4"/>
      <c r="E116" s="5"/>
      <c r="F116" s="5"/>
    </row>
    <row r="117" ht="13.5" customHeight="1" spans="1:6">
      <c r="A117" s="21"/>
      <c r="D117" s="4"/>
      <c r="E117" s="5"/>
      <c r="F117" s="5"/>
    </row>
    <row r="118" ht="13.5" customHeight="1" spans="1:6">
      <c r="A118" s="21"/>
      <c r="D118" s="4"/>
      <c r="E118" s="5"/>
      <c r="F118" s="5"/>
    </row>
    <row r="119" ht="13.5" customHeight="1" spans="1:6">
      <c r="A119" s="21"/>
      <c r="D119" s="4"/>
      <c r="E119" s="5"/>
      <c r="F119" s="5"/>
    </row>
    <row r="120" ht="13.5" customHeight="1" spans="1:6">
      <c r="A120" s="21"/>
      <c r="D120" s="4"/>
      <c r="E120" s="5"/>
      <c r="F120" s="5"/>
    </row>
    <row r="121" ht="13.5" customHeight="1" spans="1:6">
      <c r="A121" s="21"/>
      <c r="D121" s="4"/>
      <c r="E121" s="5"/>
      <c r="F121" s="5"/>
    </row>
    <row r="122" ht="13.5" customHeight="1" spans="1:6">
      <c r="A122" s="21"/>
      <c r="D122" s="4"/>
      <c r="E122" s="5"/>
      <c r="F122" s="5"/>
    </row>
    <row r="123" ht="13.5" customHeight="1" spans="1:6">
      <c r="A123" s="21"/>
      <c r="D123" s="4"/>
      <c r="E123" s="5"/>
      <c r="F123" s="5"/>
    </row>
    <row r="124" ht="13.5" customHeight="1" spans="1:6">
      <c r="A124" s="21"/>
      <c r="D124" s="4"/>
      <c r="E124" s="5"/>
      <c r="F124" s="5"/>
    </row>
    <row r="125" ht="13.5" customHeight="1" spans="1:6">
      <c r="A125" s="21"/>
      <c r="D125" s="4"/>
      <c r="E125" s="5"/>
      <c r="F125" s="5"/>
    </row>
    <row r="126" ht="13.5" customHeight="1" spans="1:6">
      <c r="A126" s="21"/>
      <c r="D126" s="4"/>
      <c r="E126" s="5"/>
      <c r="F126" s="5"/>
    </row>
    <row r="127" ht="13.5" customHeight="1" spans="1:6">
      <c r="A127" s="21"/>
      <c r="D127" s="4"/>
      <c r="E127" s="5"/>
      <c r="F127" s="5"/>
    </row>
    <row r="128" ht="13.5" customHeight="1" spans="1:6">
      <c r="A128" s="21"/>
      <c r="D128" s="4"/>
      <c r="E128" s="5"/>
      <c r="F128" s="5"/>
    </row>
    <row r="129" ht="13.5" customHeight="1" spans="1:6">
      <c r="A129" s="21"/>
      <c r="D129" s="4"/>
      <c r="E129" s="5"/>
      <c r="F129" s="5"/>
    </row>
    <row r="130" ht="13.5" customHeight="1" spans="1:6">
      <c r="A130" s="21"/>
      <c r="D130" s="4"/>
      <c r="E130" s="5"/>
      <c r="F130" s="5"/>
    </row>
    <row r="131" ht="13.5" customHeight="1" spans="1:6">
      <c r="A131" s="21"/>
      <c r="D131" s="4"/>
      <c r="E131" s="5"/>
      <c r="F131" s="5"/>
    </row>
    <row r="132" ht="13.5" customHeight="1" spans="1:6">
      <c r="A132" s="21"/>
      <c r="D132" s="4"/>
      <c r="E132" s="5"/>
      <c r="F132" s="5"/>
    </row>
    <row r="133" ht="13.5" customHeight="1" spans="1:6">
      <c r="A133" s="21"/>
      <c r="D133" s="4"/>
      <c r="E133" s="5"/>
      <c r="F133" s="5"/>
    </row>
    <row r="134" ht="13.5" customHeight="1" spans="1:6">
      <c r="A134" s="21"/>
      <c r="D134" s="4"/>
      <c r="E134" s="5"/>
      <c r="F134" s="5"/>
    </row>
    <row r="135" ht="13.5" customHeight="1" spans="1:6">
      <c r="A135" s="21"/>
      <c r="D135" s="4"/>
      <c r="E135" s="5"/>
      <c r="F135" s="5"/>
    </row>
    <row r="136" ht="13.5" customHeight="1" spans="1:6">
      <c r="A136" s="21"/>
      <c r="D136" s="4"/>
      <c r="E136" s="5"/>
      <c r="F136" s="5"/>
    </row>
    <row r="137" ht="13.5" customHeight="1" spans="1:6">
      <c r="A137" s="21"/>
      <c r="D137" s="4"/>
      <c r="E137" s="5"/>
      <c r="F137" s="5"/>
    </row>
    <row r="138" ht="13.5" customHeight="1" spans="1:6">
      <c r="A138" s="21"/>
      <c r="D138" s="4"/>
      <c r="E138" s="5"/>
      <c r="F138" s="5"/>
    </row>
    <row r="139" ht="13.5" customHeight="1" spans="1:6">
      <c r="A139" s="21"/>
      <c r="D139" s="4"/>
      <c r="E139" s="5"/>
      <c r="F139" s="5"/>
    </row>
    <row r="140" ht="13.5" customHeight="1" spans="1:6">
      <c r="A140" s="21"/>
      <c r="D140" s="4"/>
      <c r="E140" s="5"/>
      <c r="F140" s="5"/>
    </row>
    <row r="141" ht="13.5" customHeight="1" spans="1:6">
      <c r="A141" s="21"/>
      <c r="D141" s="4"/>
      <c r="E141" s="5"/>
      <c r="F141" s="5"/>
    </row>
    <row r="142" ht="13.5" customHeight="1" spans="1:6">
      <c r="A142" s="21"/>
      <c r="D142" s="4"/>
      <c r="E142" s="5"/>
      <c r="F142" s="5"/>
    </row>
    <row r="143" ht="13.5" customHeight="1" spans="1:6">
      <c r="A143" s="21"/>
      <c r="D143" s="4"/>
      <c r="E143" s="5"/>
      <c r="F143" s="5"/>
    </row>
    <row r="144" ht="13.5" customHeight="1" spans="1:6">
      <c r="A144" s="21"/>
      <c r="D144" s="4"/>
      <c r="E144" s="5"/>
      <c r="F144" s="5"/>
    </row>
    <row r="145" ht="13.5" customHeight="1" spans="1:6">
      <c r="A145" s="21"/>
      <c r="D145" s="4"/>
      <c r="E145" s="5"/>
      <c r="F145" s="5"/>
    </row>
    <row r="146" ht="13.5" customHeight="1" spans="1:6">
      <c r="A146" s="21"/>
      <c r="D146" s="4"/>
      <c r="E146" s="5"/>
      <c r="F146" s="5"/>
    </row>
    <row r="147" ht="13.5" customHeight="1" spans="1:6">
      <c r="A147" s="21"/>
      <c r="D147" s="4"/>
      <c r="E147" s="5"/>
      <c r="F147" s="5"/>
    </row>
    <row r="148" ht="13.5" customHeight="1" spans="1:6">
      <c r="A148" s="21"/>
      <c r="D148" s="4"/>
      <c r="E148" s="5"/>
      <c r="F148" s="5"/>
    </row>
    <row r="149" ht="13.5" customHeight="1" spans="1:6">
      <c r="A149" s="21"/>
      <c r="D149" s="4"/>
      <c r="E149" s="5"/>
      <c r="F149" s="5"/>
    </row>
    <row r="150" ht="13.5" customHeight="1" spans="1:6">
      <c r="A150" s="21"/>
      <c r="D150" s="4"/>
      <c r="E150" s="5"/>
      <c r="F150" s="5"/>
    </row>
    <row r="151" ht="13.5" customHeight="1" spans="1:6">
      <c r="A151" s="21"/>
      <c r="D151" s="4"/>
      <c r="E151" s="5"/>
      <c r="F151" s="5"/>
    </row>
    <row r="152" ht="13.5" customHeight="1" spans="1:6">
      <c r="A152" s="21"/>
      <c r="D152" s="4"/>
      <c r="E152" s="5"/>
      <c r="F152" s="5"/>
    </row>
    <row r="153" ht="13.5" customHeight="1" spans="1:6">
      <c r="A153" s="21"/>
      <c r="D153" s="4"/>
      <c r="E153" s="5"/>
      <c r="F153" s="5"/>
    </row>
    <row r="154" ht="13.5" customHeight="1" spans="1:6">
      <c r="A154" s="21"/>
      <c r="D154" s="4"/>
      <c r="E154" s="5"/>
      <c r="F154" s="5"/>
    </row>
    <row r="155" ht="13.5" customHeight="1" spans="1:6">
      <c r="A155" s="21"/>
      <c r="D155" s="4"/>
      <c r="E155" s="5"/>
      <c r="F155" s="5"/>
    </row>
    <row r="156" ht="13.5" customHeight="1" spans="1:6">
      <c r="A156" s="21"/>
      <c r="D156" s="4"/>
      <c r="E156" s="5"/>
      <c r="F156" s="5"/>
    </row>
    <row r="157" ht="13.5" customHeight="1" spans="1:6">
      <c r="A157" s="21"/>
      <c r="D157" s="4"/>
      <c r="E157" s="5"/>
      <c r="F157" s="5"/>
    </row>
    <row r="158" ht="13.5" customHeight="1" spans="1:6">
      <c r="A158" s="21"/>
      <c r="D158" s="4"/>
      <c r="E158" s="5"/>
      <c r="F158" s="5"/>
    </row>
    <row r="159" ht="13.5" customHeight="1" spans="1:6">
      <c r="A159" s="21"/>
      <c r="D159" s="4"/>
      <c r="E159" s="5"/>
      <c r="F159" s="5"/>
    </row>
    <row r="160" ht="13.5" customHeight="1" spans="1:6">
      <c r="A160" s="21"/>
      <c r="D160" s="4"/>
      <c r="E160" s="5"/>
      <c r="F160" s="5"/>
    </row>
    <row r="161" ht="13.5" customHeight="1" spans="1:6">
      <c r="A161" s="21"/>
      <c r="D161" s="4"/>
      <c r="E161" s="5"/>
      <c r="F161" s="5"/>
    </row>
    <row r="162" ht="13.5" customHeight="1" spans="1:6">
      <c r="A162" s="21"/>
      <c r="D162" s="4"/>
      <c r="E162" s="5"/>
      <c r="F162" s="5"/>
    </row>
    <row r="163" ht="13.5" customHeight="1" spans="1:6">
      <c r="A163" s="21"/>
      <c r="D163" s="4"/>
      <c r="E163" s="5"/>
      <c r="F163" s="5"/>
    </row>
    <row r="164" ht="13.5" customHeight="1" spans="1:6">
      <c r="A164" s="21"/>
      <c r="D164" s="4"/>
      <c r="E164" s="5"/>
      <c r="F164" s="5"/>
    </row>
    <row r="165" ht="13.5" customHeight="1" spans="1:6">
      <c r="A165" s="21"/>
      <c r="D165" s="4"/>
      <c r="E165" s="5"/>
      <c r="F165" s="5"/>
    </row>
    <row r="166" ht="13.5" customHeight="1" spans="1:6">
      <c r="A166" s="21"/>
      <c r="D166" s="4"/>
      <c r="E166" s="5"/>
      <c r="F166" s="5"/>
    </row>
    <row r="167" ht="13.5" customHeight="1" spans="1:6">
      <c r="A167" s="21"/>
      <c r="D167" s="4"/>
      <c r="E167" s="5"/>
      <c r="F167" s="5"/>
    </row>
    <row r="168" ht="13.5" customHeight="1" spans="1:6">
      <c r="A168" s="21"/>
      <c r="D168" s="4"/>
      <c r="E168" s="5"/>
      <c r="F168" s="5"/>
    </row>
    <row r="169" ht="13.5" customHeight="1" spans="1:6">
      <c r="A169" s="21"/>
      <c r="D169" s="4"/>
      <c r="E169" s="5"/>
      <c r="F169" s="5"/>
    </row>
    <row r="170" ht="13.5" customHeight="1" spans="1:6">
      <c r="A170" s="21"/>
      <c r="D170" s="4"/>
      <c r="E170" s="5"/>
      <c r="F170" s="5"/>
    </row>
    <row r="171" ht="13.5" customHeight="1" spans="1:6">
      <c r="A171" s="21"/>
      <c r="D171" s="4"/>
      <c r="E171" s="5"/>
      <c r="F171" s="5"/>
    </row>
    <row r="172" ht="13.5" customHeight="1" spans="1:6">
      <c r="A172" s="21"/>
      <c r="D172" s="4"/>
      <c r="E172" s="5"/>
      <c r="F172" s="5"/>
    </row>
    <row r="173" ht="13.5" customHeight="1" spans="1:6">
      <c r="A173" s="21"/>
      <c r="D173" s="4"/>
      <c r="E173" s="5"/>
      <c r="F173" s="5"/>
    </row>
    <row r="174" ht="13.5" customHeight="1" spans="1:6">
      <c r="A174" s="21"/>
      <c r="D174" s="4"/>
      <c r="E174" s="5"/>
      <c r="F174" s="5"/>
    </row>
    <row r="175" ht="13.5" customHeight="1" spans="1:6">
      <c r="A175" s="21"/>
      <c r="D175" s="4"/>
      <c r="E175" s="5"/>
      <c r="F175" s="5"/>
    </row>
    <row r="176" ht="13.5" customHeight="1" spans="1:6">
      <c r="A176" s="21"/>
      <c r="D176" s="4"/>
      <c r="E176" s="5"/>
      <c r="F176" s="5"/>
    </row>
    <row r="177" ht="13.5" customHeight="1" spans="1:6">
      <c r="A177" s="21"/>
      <c r="D177" s="4"/>
      <c r="E177" s="5"/>
      <c r="F177" s="5"/>
    </row>
    <row r="178" ht="13.5" customHeight="1" spans="1:6">
      <c r="A178" s="21"/>
      <c r="D178" s="4"/>
      <c r="E178" s="5"/>
      <c r="F178" s="5"/>
    </row>
    <row r="179" ht="13.5" customHeight="1" spans="1:6">
      <c r="A179" s="21"/>
      <c r="D179" s="4"/>
      <c r="E179" s="5"/>
      <c r="F179" s="5"/>
    </row>
    <row r="180" ht="13.5" customHeight="1" spans="1:6">
      <c r="A180" s="21"/>
      <c r="D180" s="4"/>
      <c r="E180" s="5"/>
      <c r="F180" s="5"/>
    </row>
    <row r="181" ht="13.5" customHeight="1" spans="1:6">
      <c r="A181" s="21"/>
      <c r="D181" s="4"/>
      <c r="E181" s="5"/>
      <c r="F181" s="5"/>
    </row>
    <row r="182" ht="13.5" customHeight="1" spans="1:6">
      <c r="A182" s="21"/>
      <c r="D182" s="4"/>
      <c r="E182" s="5"/>
      <c r="F182" s="5"/>
    </row>
    <row r="183" ht="13.5" customHeight="1" spans="1:6">
      <c r="A183" s="21"/>
      <c r="D183" s="4"/>
      <c r="E183" s="5"/>
      <c r="F183" s="5"/>
    </row>
    <row r="184" ht="13.5" customHeight="1" spans="1:6">
      <c r="A184" s="21"/>
      <c r="D184" s="4"/>
      <c r="E184" s="5"/>
      <c r="F184" s="5"/>
    </row>
    <row r="185" ht="13.5" customHeight="1" spans="1:6">
      <c r="A185" s="21"/>
      <c r="D185" s="4"/>
      <c r="E185" s="5"/>
      <c r="F185" s="5"/>
    </row>
    <row r="186" ht="13.5" customHeight="1" spans="1:6">
      <c r="A186" s="21"/>
      <c r="D186" s="4"/>
      <c r="E186" s="5"/>
      <c r="F186" s="5"/>
    </row>
    <row r="187" ht="13.5" customHeight="1" spans="1:6">
      <c r="A187" s="21"/>
      <c r="D187" s="4"/>
      <c r="E187" s="5"/>
      <c r="F187" s="5"/>
    </row>
    <row r="188" ht="13.5" customHeight="1" spans="1:6">
      <c r="A188" s="21"/>
      <c r="D188" s="4"/>
      <c r="E188" s="5"/>
      <c r="F188" s="5"/>
    </row>
    <row r="189" ht="13.5" customHeight="1" spans="1:6">
      <c r="A189" s="21"/>
      <c r="D189" s="4"/>
      <c r="E189" s="5"/>
      <c r="F189" s="5"/>
    </row>
    <row r="190" ht="13.5" customHeight="1" spans="1:6">
      <c r="A190" s="21"/>
      <c r="D190" s="4"/>
      <c r="E190" s="5"/>
      <c r="F190" s="5"/>
    </row>
    <row r="191" ht="13.5" customHeight="1" spans="1:6">
      <c r="A191" s="21"/>
      <c r="D191" s="4"/>
      <c r="E191" s="5"/>
      <c r="F191" s="5"/>
    </row>
    <row r="192" ht="13.5" customHeight="1" spans="1:6">
      <c r="A192" s="21"/>
      <c r="D192" s="4"/>
      <c r="E192" s="5"/>
      <c r="F192" s="5"/>
    </row>
    <row r="193" ht="13.5" customHeight="1" spans="1:6">
      <c r="A193" s="21"/>
      <c r="D193" s="4"/>
      <c r="E193" s="5"/>
      <c r="F193" s="5"/>
    </row>
    <row r="194" ht="13.5" customHeight="1" spans="1:6">
      <c r="A194" s="21"/>
      <c r="D194" s="4"/>
      <c r="E194" s="5"/>
      <c r="F194" s="5"/>
    </row>
    <row r="195" ht="13.5" customHeight="1" spans="1:6">
      <c r="A195" s="21"/>
      <c r="D195" s="4"/>
      <c r="E195" s="5"/>
      <c r="F195" s="5"/>
    </row>
    <row r="196" ht="13.5" customHeight="1" spans="1:6">
      <c r="A196" s="21"/>
      <c r="D196" s="4"/>
      <c r="E196" s="5"/>
      <c r="F196" s="5"/>
    </row>
    <row r="197" ht="13.5" customHeight="1" spans="1:6">
      <c r="A197" s="21"/>
      <c r="D197" s="4"/>
      <c r="E197" s="5"/>
      <c r="F197" s="5"/>
    </row>
    <row r="198" ht="13.5" customHeight="1" spans="1:6">
      <c r="A198" s="21"/>
      <c r="D198" s="4"/>
      <c r="E198" s="5"/>
      <c r="F198" s="5"/>
    </row>
    <row r="199" ht="13.5" customHeight="1" spans="1:6">
      <c r="A199" s="21"/>
      <c r="D199" s="4"/>
      <c r="E199" s="5"/>
      <c r="F199" s="5"/>
    </row>
    <row r="200" ht="13.5" customHeight="1" spans="1:6">
      <c r="A200" s="21"/>
      <c r="D200" s="4"/>
      <c r="E200" s="5"/>
      <c r="F200" s="5"/>
    </row>
    <row r="201" ht="13.5" customHeight="1" spans="1:6">
      <c r="A201" s="21"/>
      <c r="D201" s="4"/>
      <c r="E201" s="5"/>
      <c r="F201" s="5"/>
    </row>
    <row r="202" ht="13.5" customHeight="1" spans="1:6">
      <c r="A202" s="21"/>
      <c r="D202" s="4"/>
      <c r="E202" s="5"/>
      <c r="F202" s="5"/>
    </row>
    <row r="203" ht="13.5" customHeight="1" spans="1:6">
      <c r="A203" s="21"/>
      <c r="D203" s="4"/>
      <c r="E203" s="5"/>
      <c r="F203" s="5"/>
    </row>
    <row r="204" ht="13.5" customHeight="1" spans="1:6">
      <c r="A204" s="21"/>
      <c r="D204" s="4"/>
      <c r="E204" s="5"/>
      <c r="F204" s="5"/>
    </row>
    <row r="205" ht="13.5" customHeight="1" spans="1:6">
      <c r="A205" s="21"/>
      <c r="D205" s="4"/>
      <c r="E205" s="5"/>
      <c r="F205" s="5"/>
    </row>
    <row r="206" ht="13.5" customHeight="1" spans="1:6">
      <c r="A206" s="21"/>
      <c r="D206" s="4"/>
      <c r="E206" s="5"/>
      <c r="F206" s="5"/>
    </row>
    <row r="207" ht="13.5" customHeight="1" spans="1:6">
      <c r="A207" s="21"/>
      <c r="D207" s="4"/>
      <c r="E207" s="5"/>
      <c r="F207" s="5"/>
    </row>
    <row r="208" ht="13.5" customHeight="1" spans="1:6">
      <c r="A208" s="21"/>
      <c r="D208" s="4"/>
      <c r="E208" s="5"/>
      <c r="F208" s="5"/>
    </row>
    <row r="209" ht="13.5" customHeight="1" spans="1:6">
      <c r="A209" s="21"/>
      <c r="D209" s="4"/>
      <c r="E209" s="5"/>
      <c r="F209" s="5"/>
    </row>
    <row r="210" ht="13.5" customHeight="1" spans="1:6">
      <c r="A210" s="21"/>
      <c r="D210" s="4"/>
      <c r="E210" s="5"/>
      <c r="F210" s="5"/>
    </row>
    <row r="211" ht="13.5" customHeight="1" spans="1:6">
      <c r="A211" s="21"/>
      <c r="D211" s="4"/>
      <c r="E211" s="5"/>
      <c r="F211" s="5"/>
    </row>
    <row r="212" ht="13.5" customHeight="1" spans="1:6">
      <c r="A212" s="21"/>
      <c r="D212" s="4"/>
      <c r="E212" s="5"/>
      <c r="F212" s="5"/>
    </row>
    <row r="213" ht="13.5" customHeight="1" spans="1:6">
      <c r="A213" s="21"/>
      <c r="D213" s="4"/>
      <c r="E213" s="5"/>
      <c r="F213" s="5"/>
    </row>
    <row r="214" ht="13.5" customHeight="1" spans="1:6">
      <c r="A214" s="21"/>
      <c r="D214" s="4"/>
      <c r="E214" s="5"/>
      <c r="F214" s="5"/>
    </row>
    <row r="215" ht="13.5" customHeight="1" spans="1:6">
      <c r="A215" s="21"/>
      <c r="D215" s="4"/>
      <c r="E215" s="5"/>
      <c r="F215" s="5"/>
    </row>
    <row r="216" ht="13.5" customHeight="1" spans="1:6">
      <c r="A216" s="21"/>
      <c r="D216" s="4"/>
      <c r="E216" s="5"/>
      <c r="F216" s="5"/>
    </row>
    <row r="217" ht="13.5" customHeight="1" spans="1:6">
      <c r="A217" s="21"/>
      <c r="D217" s="4"/>
      <c r="E217" s="5"/>
      <c r="F217" s="5"/>
    </row>
    <row r="218" ht="13.5" customHeight="1" spans="1:6">
      <c r="A218" s="21"/>
      <c r="D218" s="4"/>
      <c r="E218" s="5"/>
      <c r="F218" s="5"/>
    </row>
    <row r="219" ht="13.5" customHeight="1" spans="1:6">
      <c r="A219" s="21"/>
      <c r="D219" s="4"/>
      <c r="E219" s="5"/>
      <c r="F219" s="5"/>
    </row>
    <row r="220" ht="13.5" customHeight="1" spans="1:6">
      <c r="A220" s="21"/>
      <c r="D220" s="4"/>
      <c r="E220" s="5"/>
      <c r="F220" s="5"/>
    </row>
    <row r="221" ht="13.5" customHeight="1" spans="1:6">
      <c r="A221" s="21"/>
      <c r="D221" s="4"/>
      <c r="E221" s="5"/>
      <c r="F221" s="5"/>
    </row>
    <row r="222" ht="13.5" customHeight="1" spans="1:6">
      <c r="A222" s="21"/>
      <c r="D222" s="4"/>
      <c r="E222" s="5"/>
      <c r="F222" s="5"/>
    </row>
    <row r="223" ht="13.5" customHeight="1" spans="1:6">
      <c r="A223" s="21"/>
      <c r="D223" s="4"/>
      <c r="E223" s="5"/>
      <c r="F223" s="5"/>
    </row>
    <row r="224" ht="13.5" customHeight="1" spans="1:6">
      <c r="A224" s="21"/>
      <c r="D224" s="4"/>
      <c r="E224" s="5"/>
      <c r="F224" s="5"/>
    </row>
    <row r="225" ht="13.5" customHeight="1" spans="1:6">
      <c r="A225" s="21"/>
      <c r="D225" s="4"/>
      <c r="E225" s="5"/>
      <c r="F225" s="5"/>
    </row>
    <row r="226" ht="13.5" customHeight="1" spans="1:6">
      <c r="A226" s="21"/>
      <c r="D226" s="4"/>
      <c r="E226" s="5"/>
      <c r="F226" s="5"/>
    </row>
    <row r="227" ht="13.5" customHeight="1" spans="1:6">
      <c r="A227" s="21"/>
      <c r="D227" s="4"/>
      <c r="E227" s="5"/>
      <c r="F227" s="5"/>
    </row>
    <row r="228" ht="13.5" customHeight="1" spans="1:6">
      <c r="A228" s="21"/>
      <c r="D228" s="4"/>
      <c r="E228" s="5"/>
      <c r="F228" s="5"/>
    </row>
    <row r="229" ht="13.5" customHeight="1" spans="1:6">
      <c r="A229" s="21"/>
      <c r="D229" s="4"/>
      <c r="E229" s="5"/>
      <c r="F229" s="5"/>
    </row>
    <row r="230" ht="13.5" customHeight="1" spans="1:6">
      <c r="A230" s="21"/>
      <c r="D230" s="4"/>
      <c r="E230" s="5"/>
      <c r="F230" s="5"/>
    </row>
    <row r="231" ht="13.5" customHeight="1" spans="1:6">
      <c r="A231" s="21"/>
      <c r="D231" s="4"/>
      <c r="E231" s="5"/>
      <c r="F231" s="5"/>
    </row>
    <row r="232" ht="13.5" customHeight="1" spans="1:6">
      <c r="A232" s="21"/>
      <c r="D232" s="4"/>
      <c r="E232" s="5"/>
      <c r="F232" s="5"/>
    </row>
    <row r="233" ht="13.5" customHeight="1" spans="1:6">
      <c r="A233" s="21"/>
      <c r="D233" s="4"/>
      <c r="E233" s="5"/>
      <c r="F233" s="5"/>
    </row>
    <row r="234" ht="13.5" customHeight="1" spans="1:6">
      <c r="A234" s="21"/>
      <c r="D234" s="4"/>
      <c r="E234" s="5"/>
      <c r="F234" s="5"/>
    </row>
    <row r="235" ht="13.5" customHeight="1" spans="1:6">
      <c r="A235" s="21"/>
      <c r="D235" s="4"/>
      <c r="E235" s="5"/>
      <c r="F235" s="5"/>
    </row>
    <row r="236" ht="13.5" customHeight="1" spans="1:6">
      <c r="A236" s="21"/>
      <c r="D236" s="4"/>
      <c r="E236" s="5"/>
      <c r="F236" s="5"/>
    </row>
    <row r="237" ht="13.5" customHeight="1" spans="1:6">
      <c r="A237" s="21"/>
      <c r="D237" s="4"/>
      <c r="E237" s="5"/>
      <c r="F237" s="5"/>
    </row>
    <row r="238" ht="13.5" customHeight="1" spans="1:6">
      <c r="A238" s="21"/>
      <c r="D238" s="4"/>
      <c r="E238" s="5"/>
      <c r="F238" s="5"/>
    </row>
    <row r="239" ht="13.5" customHeight="1" spans="1:6">
      <c r="A239" s="21"/>
      <c r="D239" s="4"/>
      <c r="E239" s="5"/>
      <c r="F239" s="5"/>
    </row>
    <row r="240" ht="13.5" customHeight="1" spans="1:6">
      <c r="A240" s="21"/>
      <c r="D240" s="4"/>
      <c r="E240" s="5"/>
      <c r="F240" s="5"/>
    </row>
    <row r="241" ht="13.5" customHeight="1" spans="1:6">
      <c r="A241" s="21"/>
      <c r="D241" s="4"/>
      <c r="E241" s="5"/>
      <c r="F241" s="5"/>
    </row>
    <row r="242" ht="13.5" customHeight="1" spans="1:6">
      <c r="A242" s="21"/>
      <c r="D242" s="4"/>
      <c r="E242" s="5"/>
      <c r="F242" s="5"/>
    </row>
    <row r="243" ht="13.5" customHeight="1" spans="1:6">
      <c r="A243" s="21"/>
      <c r="D243" s="4"/>
      <c r="E243" s="5"/>
      <c r="F243" s="5"/>
    </row>
    <row r="244" ht="13.5" customHeight="1" spans="1:6">
      <c r="A244" s="21"/>
      <c r="D244" s="4"/>
      <c r="E244" s="5"/>
      <c r="F244" s="5"/>
    </row>
    <row r="245" ht="13.5" customHeight="1" spans="1:6">
      <c r="A245" s="21"/>
      <c r="D245" s="4"/>
      <c r="E245" s="5"/>
      <c r="F245" s="5"/>
    </row>
    <row r="246" ht="13.5" customHeight="1" spans="1:6">
      <c r="A246" s="21"/>
      <c r="D246" s="4"/>
      <c r="E246" s="5"/>
      <c r="F246" s="5"/>
    </row>
    <row r="247" ht="13.5" customHeight="1" spans="1:6">
      <c r="A247" s="21"/>
      <c r="D247" s="4"/>
      <c r="E247" s="5"/>
      <c r="F247" s="5"/>
    </row>
    <row r="248" ht="13.5" customHeight="1" spans="1:6">
      <c r="A248" s="21"/>
      <c r="D248" s="4"/>
      <c r="E248" s="5"/>
      <c r="F248" s="5"/>
    </row>
    <row r="249" ht="13.5" customHeight="1" spans="1:6">
      <c r="A249" s="21"/>
      <c r="D249" s="4"/>
      <c r="E249" s="5"/>
      <c r="F249" s="5"/>
    </row>
    <row r="250" ht="13.5" customHeight="1" spans="1:6">
      <c r="A250" s="21"/>
      <c r="D250" s="4"/>
      <c r="E250" s="5"/>
      <c r="F250" s="5"/>
    </row>
    <row r="251" ht="13.5" customHeight="1" spans="1:6">
      <c r="A251" s="21"/>
      <c r="D251" s="4"/>
      <c r="E251" s="5"/>
      <c r="F251" s="5"/>
    </row>
    <row r="252" ht="13.5" customHeight="1" spans="1:6">
      <c r="A252" s="21"/>
      <c r="D252" s="4"/>
      <c r="E252" s="5"/>
      <c r="F252" s="5"/>
    </row>
    <row r="253" ht="13.5" customHeight="1" spans="1:6">
      <c r="A253" s="21"/>
      <c r="D253" s="4"/>
      <c r="E253" s="5"/>
      <c r="F253" s="5"/>
    </row>
    <row r="254" ht="13.5" customHeight="1" spans="1:6">
      <c r="A254" s="21"/>
      <c r="D254" s="4"/>
      <c r="E254" s="5"/>
      <c r="F254" s="5"/>
    </row>
    <row r="255" ht="13.5" customHeight="1" spans="1:6">
      <c r="A255" s="21"/>
      <c r="D255" s="4"/>
      <c r="E255" s="5"/>
      <c r="F255" s="5"/>
    </row>
    <row r="256" ht="13.5" customHeight="1" spans="1:6">
      <c r="A256" s="21"/>
      <c r="D256" s="4"/>
      <c r="E256" s="5"/>
      <c r="F256" s="5"/>
    </row>
    <row r="257" ht="13.5" customHeight="1" spans="1:6">
      <c r="A257" s="21"/>
      <c r="D257" s="4"/>
      <c r="E257" s="5"/>
      <c r="F257" s="5"/>
    </row>
    <row r="258" ht="13.5" customHeight="1" spans="1:6">
      <c r="A258" s="21"/>
      <c r="D258" s="4"/>
      <c r="E258" s="5"/>
      <c r="F258" s="5"/>
    </row>
    <row r="259" ht="13.5" customHeight="1" spans="1:6">
      <c r="A259" s="21"/>
      <c r="D259" s="4"/>
      <c r="E259" s="5"/>
      <c r="F259" s="5"/>
    </row>
    <row r="260" ht="13.5" customHeight="1" spans="1:6">
      <c r="A260" s="21"/>
      <c r="D260" s="4"/>
      <c r="E260" s="5"/>
      <c r="F260" s="5"/>
    </row>
    <row r="261" ht="13.5" customHeight="1" spans="1:6">
      <c r="A261" s="21"/>
      <c r="D261" s="4"/>
      <c r="E261" s="5"/>
      <c r="F261" s="5"/>
    </row>
    <row r="262" ht="13.5" customHeight="1" spans="1:6">
      <c r="A262" s="21"/>
      <c r="D262" s="4"/>
      <c r="E262" s="5"/>
      <c r="F262" s="5"/>
    </row>
    <row r="263" ht="13.5" customHeight="1" spans="1:6">
      <c r="A263" s="21"/>
      <c r="D263" s="4"/>
      <c r="E263" s="5"/>
      <c r="F263" s="5"/>
    </row>
    <row r="264" ht="13.5" customHeight="1" spans="1:6">
      <c r="A264" s="21"/>
      <c r="D264" s="4"/>
      <c r="E264" s="5"/>
      <c r="F264" s="5"/>
    </row>
    <row r="265" ht="13.5" customHeight="1" spans="1:6">
      <c r="A265" s="21"/>
      <c r="D265" s="4"/>
      <c r="E265" s="5"/>
      <c r="F265" s="5"/>
    </row>
    <row r="266" ht="13.5" customHeight="1" spans="1:6">
      <c r="A266" s="21"/>
      <c r="D266" s="4"/>
      <c r="E266" s="5"/>
      <c r="F266" s="5"/>
    </row>
    <row r="267" ht="13.5" customHeight="1" spans="1:6">
      <c r="A267" s="21"/>
      <c r="D267" s="4"/>
      <c r="E267" s="5"/>
      <c r="F267" s="5"/>
    </row>
    <row r="268" ht="13.5" customHeight="1" spans="1:6">
      <c r="A268" s="21"/>
      <c r="D268" s="4"/>
      <c r="E268" s="5"/>
      <c r="F268" s="5"/>
    </row>
    <row r="269" ht="13.5" customHeight="1" spans="1:6">
      <c r="A269" s="21"/>
      <c r="D269" s="4"/>
      <c r="E269" s="5"/>
      <c r="F269" s="5"/>
    </row>
    <row r="270" ht="13.5" customHeight="1" spans="1:6">
      <c r="A270" s="21"/>
      <c r="D270" s="4"/>
      <c r="E270" s="5"/>
      <c r="F270" s="5"/>
    </row>
    <row r="271" ht="13.5" customHeight="1" spans="1:6">
      <c r="A271" s="21"/>
      <c r="D271" s="4"/>
      <c r="E271" s="5"/>
      <c r="F271" s="5"/>
    </row>
    <row r="272" ht="13.5" customHeight="1" spans="1:6">
      <c r="A272" s="21"/>
      <c r="D272" s="4"/>
      <c r="E272" s="5"/>
      <c r="F272" s="5"/>
    </row>
    <row r="273" ht="13.5" customHeight="1" spans="1:6">
      <c r="A273" s="21"/>
      <c r="D273" s="4"/>
      <c r="E273" s="5"/>
      <c r="F273" s="5"/>
    </row>
    <row r="274" ht="13.5" customHeight="1" spans="1:6">
      <c r="A274" s="21"/>
      <c r="D274" s="4"/>
      <c r="E274" s="5"/>
      <c r="F274" s="5"/>
    </row>
    <row r="275" ht="13.5" customHeight="1" spans="1:6">
      <c r="A275" s="21"/>
      <c r="D275" s="4"/>
      <c r="E275" s="5"/>
      <c r="F275" s="5"/>
    </row>
    <row r="276" ht="13.5" customHeight="1" spans="1:6">
      <c r="A276" s="21"/>
      <c r="D276" s="4"/>
      <c r="E276" s="5"/>
      <c r="F276" s="5"/>
    </row>
    <row r="277" ht="13.5" customHeight="1" spans="1:6">
      <c r="A277" s="21"/>
      <c r="D277" s="4"/>
      <c r="E277" s="5"/>
      <c r="F277" s="5"/>
    </row>
    <row r="278" ht="13.5" customHeight="1" spans="1:6">
      <c r="A278" s="21"/>
      <c r="D278" s="4"/>
      <c r="E278" s="5"/>
      <c r="F278" s="5"/>
    </row>
    <row r="279" ht="13.5" customHeight="1" spans="1:6">
      <c r="A279" s="21"/>
      <c r="D279" s="4"/>
      <c r="E279" s="5"/>
      <c r="F279" s="5"/>
    </row>
    <row r="280" ht="13.5" customHeight="1" spans="1:6">
      <c r="A280" s="21"/>
      <c r="D280" s="4"/>
      <c r="E280" s="5"/>
      <c r="F280" s="5"/>
    </row>
    <row r="281" ht="13.5" customHeight="1" spans="1:6">
      <c r="A281" s="21"/>
      <c r="D281" s="4"/>
      <c r="E281" s="5"/>
      <c r="F281" s="5"/>
    </row>
    <row r="282" ht="13.5" customHeight="1" spans="1:6">
      <c r="A282" s="21"/>
      <c r="D282" s="4"/>
      <c r="E282" s="5"/>
      <c r="F282" s="5"/>
    </row>
    <row r="283" ht="13.5" customHeight="1" spans="1:6">
      <c r="A283" s="21"/>
      <c r="D283" s="4"/>
      <c r="E283" s="5"/>
      <c r="F283" s="5"/>
    </row>
    <row r="284" ht="13.5" customHeight="1" spans="1:6">
      <c r="A284" s="21"/>
      <c r="D284" s="4"/>
      <c r="E284" s="5"/>
      <c r="F284" s="5"/>
    </row>
    <row r="285" ht="13.5" customHeight="1" spans="1:6">
      <c r="A285" s="21"/>
      <c r="D285" s="4"/>
      <c r="E285" s="5"/>
      <c r="F285" s="5"/>
    </row>
    <row r="286" ht="13.5" customHeight="1" spans="1:6">
      <c r="A286" s="21"/>
      <c r="D286" s="4"/>
      <c r="E286" s="5"/>
      <c r="F286" s="5"/>
    </row>
    <row r="287" ht="13.5" customHeight="1" spans="1:6">
      <c r="A287" s="21"/>
      <c r="D287" s="4"/>
      <c r="E287" s="5"/>
      <c r="F287" s="5"/>
    </row>
    <row r="288" ht="13.5" customHeight="1" spans="1:6">
      <c r="A288" s="21"/>
      <c r="D288" s="4"/>
      <c r="E288" s="5"/>
      <c r="F288" s="5"/>
    </row>
    <row r="289" ht="13.5" customHeight="1" spans="1:6">
      <c r="A289" s="21"/>
      <c r="D289" s="4"/>
      <c r="E289" s="5"/>
      <c r="F289" s="5"/>
    </row>
    <row r="290" ht="13.5" customHeight="1" spans="1:6">
      <c r="A290" s="21"/>
      <c r="D290" s="4"/>
      <c r="E290" s="5"/>
      <c r="F290" s="5"/>
    </row>
    <row r="291" ht="13.5" customHeight="1" spans="1:6">
      <c r="A291" s="21"/>
      <c r="D291" s="4"/>
      <c r="E291" s="5"/>
      <c r="F291" s="5"/>
    </row>
    <row r="292" ht="13.5" customHeight="1" spans="1:6">
      <c r="A292" s="21"/>
      <c r="D292" s="4"/>
      <c r="E292" s="5"/>
      <c r="F292" s="5"/>
    </row>
    <row r="293" ht="13.5" customHeight="1" spans="1:6">
      <c r="A293" s="21"/>
      <c r="D293" s="4"/>
      <c r="E293" s="5"/>
      <c r="F293" s="5"/>
    </row>
    <row r="294" ht="13.5" customHeight="1" spans="1:6">
      <c r="A294" s="21"/>
      <c r="D294" s="4"/>
      <c r="E294" s="5"/>
      <c r="F294" s="5"/>
    </row>
    <row r="295" ht="13.5" customHeight="1" spans="1:6">
      <c r="A295" s="21"/>
      <c r="D295" s="4"/>
      <c r="E295" s="5"/>
      <c r="F295" s="5"/>
    </row>
    <row r="296" ht="13.5" customHeight="1" spans="1:6">
      <c r="A296" s="21"/>
      <c r="D296" s="4"/>
      <c r="E296" s="5"/>
      <c r="F296" s="5"/>
    </row>
    <row r="297" ht="13.5" customHeight="1" spans="1:6">
      <c r="A297" s="21"/>
      <c r="D297" s="4"/>
      <c r="E297" s="5"/>
      <c r="F297" s="5"/>
    </row>
    <row r="298" ht="13.5" customHeight="1" spans="1:6">
      <c r="A298" s="21"/>
      <c r="D298" s="4"/>
      <c r="E298" s="5"/>
      <c r="F298" s="5"/>
    </row>
    <row r="299" ht="13.5" customHeight="1" spans="1:6">
      <c r="A299" s="21"/>
      <c r="D299" s="4"/>
      <c r="E299" s="5"/>
      <c r="F299" s="5"/>
    </row>
    <row r="300" ht="13.5" customHeight="1" spans="1:6">
      <c r="A300" s="21"/>
      <c r="D300" s="4"/>
      <c r="E300" s="5"/>
      <c r="F300" s="5"/>
    </row>
    <row r="301" ht="13.5" customHeight="1" spans="1:6">
      <c r="A301" s="21"/>
      <c r="D301" s="4"/>
      <c r="E301" s="5"/>
      <c r="F301" s="5"/>
    </row>
    <row r="302" ht="13.5" customHeight="1" spans="1:6">
      <c r="A302" s="21"/>
      <c r="D302" s="4"/>
      <c r="E302" s="5"/>
      <c r="F302" s="5"/>
    </row>
    <row r="303" ht="13.5" customHeight="1" spans="1:6">
      <c r="A303" s="21"/>
      <c r="D303" s="4"/>
      <c r="E303" s="5"/>
      <c r="F303" s="5"/>
    </row>
    <row r="304" ht="13.5" customHeight="1" spans="1:6">
      <c r="A304" s="21"/>
      <c r="D304" s="4"/>
      <c r="E304" s="5"/>
      <c r="F304" s="5"/>
    </row>
    <row r="305" ht="13.5" customHeight="1" spans="1:6">
      <c r="A305" s="21"/>
      <c r="D305" s="4"/>
      <c r="E305" s="5"/>
      <c r="F305" s="5"/>
    </row>
    <row r="306" ht="13.5" customHeight="1" spans="1:6">
      <c r="A306" s="21"/>
      <c r="D306" s="4"/>
      <c r="E306" s="5"/>
      <c r="F306" s="5"/>
    </row>
    <row r="307" ht="13.5" customHeight="1" spans="1:6">
      <c r="A307" s="21"/>
      <c r="D307" s="4"/>
      <c r="E307" s="5"/>
      <c r="F307" s="5"/>
    </row>
    <row r="308" ht="13.5" customHeight="1" spans="1:6">
      <c r="A308" s="21"/>
      <c r="D308" s="4"/>
      <c r="E308" s="5"/>
      <c r="F308" s="5"/>
    </row>
    <row r="309" ht="13.5" customHeight="1" spans="1:6">
      <c r="A309" s="21"/>
      <c r="D309" s="4"/>
      <c r="E309" s="5"/>
      <c r="F309" s="5"/>
    </row>
    <row r="310" ht="13.5" customHeight="1" spans="1:6">
      <c r="A310" s="21"/>
      <c r="D310" s="4"/>
      <c r="E310" s="5"/>
      <c r="F310" s="5"/>
    </row>
    <row r="311" ht="13.5" customHeight="1" spans="1:6">
      <c r="A311" s="21"/>
      <c r="D311" s="4"/>
      <c r="E311" s="5"/>
      <c r="F311" s="5"/>
    </row>
    <row r="312" ht="13.5" customHeight="1" spans="1:6">
      <c r="A312" s="21"/>
      <c r="D312" s="4"/>
      <c r="E312" s="5"/>
      <c r="F312" s="5"/>
    </row>
    <row r="313" ht="13.5" customHeight="1" spans="1:6">
      <c r="A313" s="21"/>
      <c r="D313" s="4"/>
      <c r="E313" s="5"/>
      <c r="F313" s="5"/>
    </row>
    <row r="314" ht="13.5" customHeight="1" spans="1:6">
      <c r="A314" s="21"/>
      <c r="D314" s="4"/>
      <c r="E314" s="5"/>
      <c r="F314" s="5"/>
    </row>
    <row r="315" ht="13.5" customHeight="1" spans="1:6">
      <c r="A315" s="21"/>
      <c r="D315" s="4"/>
      <c r="E315" s="5"/>
      <c r="F315" s="5"/>
    </row>
    <row r="316" ht="13.5" customHeight="1" spans="1:6">
      <c r="A316" s="21"/>
      <c r="D316" s="4"/>
      <c r="E316" s="5"/>
      <c r="F316" s="5"/>
    </row>
    <row r="317" ht="13.5" customHeight="1" spans="1:6">
      <c r="A317" s="21"/>
      <c r="D317" s="4"/>
      <c r="E317" s="5"/>
      <c r="F317" s="5"/>
    </row>
    <row r="318" ht="13.5" customHeight="1" spans="1:6">
      <c r="A318" s="21"/>
      <c r="D318" s="4"/>
      <c r="E318" s="5"/>
      <c r="F318" s="5"/>
    </row>
    <row r="319" ht="13.5" customHeight="1" spans="1:6">
      <c r="A319" s="21"/>
      <c r="D319" s="4"/>
      <c r="E319" s="5"/>
      <c r="F319" s="5"/>
    </row>
    <row r="320" ht="13.5" customHeight="1" spans="1:6">
      <c r="A320" s="21"/>
      <c r="D320" s="4"/>
      <c r="E320" s="5"/>
      <c r="F320" s="5"/>
    </row>
    <row r="321" ht="13.5" customHeight="1" spans="1:6">
      <c r="A321" s="21"/>
      <c r="D321" s="4"/>
      <c r="E321" s="5"/>
      <c r="F321" s="5"/>
    </row>
    <row r="322" ht="13.5" customHeight="1" spans="1:6">
      <c r="A322" s="21"/>
      <c r="D322" s="4"/>
      <c r="E322" s="5"/>
      <c r="F322" s="5"/>
    </row>
    <row r="323" ht="13.5" customHeight="1" spans="1:6">
      <c r="A323" s="21"/>
      <c r="D323" s="4"/>
      <c r="E323" s="5"/>
      <c r="F323" s="5"/>
    </row>
    <row r="324" ht="13.5" customHeight="1" spans="1:6">
      <c r="A324" s="21"/>
      <c r="D324" s="4"/>
      <c r="E324" s="5"/>
      <c r="F324" s="5"/>
    </row>
    <row r="325" ht="13.5" customHeight="1" spans="1:6">
      <c r="A325" s="21"/>
      <c r="D325" s="4"/>
      <c r="E325" s="5"/>
      <c r="F325" s="5"/>
    </row>
    <row r="326" ht="13.5" customHeight="1" spans="1:6">
      <c r="A326" s="21"/>
      <c r="D326" s="4"/>
      <c r="E326" s="5"/>
      <c r="F326" s="5"/>
    </row>
    <row r="327" ht="13.5" customHeight="1" spans="1:6">
      <c r="A327" s="21"/>
      <c r="D327" s="4"/>
      <c r="E327" s="5"/>
      <c r="F327" s="5"/>
    </row>
    <row r="328" ht="13.5" customHeight="1" spans="1:6">
      <c r="A328" s="21"/>
      <c r="D328" s="4"/>
      <c r="E328" s="5"/>
      <c r="F328" s="5"/>
    </row>
    <row r="329" ht="13.5" customHeight="1" spans="1:6">
      <c r="A329" s="21"/>
      <c r="D329" s="4"/>
      <c r="E329" s="5"/>
      <c r="F329" s="5"/>
    </row>
    <row r="330" ht="13.5" customHeight="1" spans="1:6">
      <c r="A330" s="21"/>
      <c r="D330" s="4"/>
      <c r="E330" s="5"/>
      <c r="F330" s="5"/>
    </row>
    <row r="331" ht="13.5" customHeight="1" spans="1:6">
      <c r="A331" s="21"/>
      <c r="D331" s="4"/>
      <c r="E331" s="5"/>
      <c r="F331" s="5"/>
    </row>
    <row r="332" ht="13.5" customHeight="1" spans="1:6">
      <c r="A332" s="21"/>
      <c r="D332" s="4"/>
      <c r="E332" s="5"/>
      <c r="F332" s="5"/>
    </row>
    <row r="333" ht="13.5" customHeight="1" spans="1:6">
      <c r="A333" s="21"/>
      <c r="D333" s="4"/>
      <c r="E333" s="5"/>
      <c r="F333" s="5"/>
    </row>
    <row r="334" ht="13.5" customHeight="1" spans="1:6">
      <c r="A334" s="21"/>
      <c r="D334" s="4"/>
      <c r="E334" s="5"/>
      <c r="F334" s="5"/>
    </row>
    <row r="335" ht="13.5" customHeight="1" spans="1:6">
      <c r="A335" s="21"/>
      <c r="D335" s="4"/>
      <c r="E335" s="5"/>
      <c r="F335" s="5"/>
    </row>
    <row r="336" ht="13.5" customHeight="1" spans="1:6">
      <c r="A336" s="21"/>
      <c r="D336" s="4"/>
      <c r="E336" s="5"/>
      <c r="F336" s="5"/>
    </row>
    <row r="337" ht="13.5" customHeight="1" spans="1:6">
      <c r="A337" s="21"/>
      <c r="D337" s="4"/>
      <c r="E337" s="5"/>
      <c r="F337" s="5"/>
    </row>
    <row r="338" ht="13.5" customHeight="1" spans="1:6">
      <c r="A338" s="21"/>
      <c r="D338" s="4"/>
      <c r="E338" s="5"/>
      <c r="F338" s="5"/>
    </row>
    <row r="339" ht="13.5" customHeight="1" spans="1:6">
      <c r="A339" s="21"/>
      <c r="D339" s="4"/>
      <c r="E339" s="5"/>
      <c r="F339" s="5"/>
    </row>
    <row r="340" ht="13.5" customHeight="1" spans="1:6">
      <c r="A340" s="21"/>
      <c r="D340" s="4"/>
      <c r="E340" s="5"/>
      <c r="F340" s="5"/>
    </row>
    <row r="341" ht="13.5" customHeight="1" spans="1:6">
      <c r="A341" s="21"/>
      <c r="D341" s="4"/>
      <c r="E341" s="5"/>
      <c r="F341" s="5"/>
    </row>
    <row r="342" ht="13.5" customHeight="1" spans="1:6">
      <c r="A342" s="21"/>
      <c r="D342" s="4"/>
      <c r="E342" s="5"/>
      <c r="F342" s="5"/>
    </row>
    <row r="343" ht="13.5" customHeight="1" spans="1:6">
      <c r="A343" s="21"/>
      <c r="D343" s="4"/>
      <c r="E343" s="5"/>
      <c r="F343" s="5"/>
    </row>
    <row r="344" ht="13.5" customHeight="1" spans="1:6">
      <c r="A344" s="21"/>
      <c r="D344" s="4"/>
      <c r="E344" s="5"/>
      <c r="F344" s="5"/>
    </row>
    <row r="345" ht="13.5" customHeight="1" spans="1:6">
      <c r="A345" s="21"/>
      <c r="D345" s="4"/>
      <c r="E345" s="5"/>
      <c r="F345" s="5"/>
    </row>
    <row r="346" ht="13.5" customHeight="1" spans="1:6">
      <c r="A346" s="21"/>
      <c r="D346" s="4"/>
      <c r="E346" s="5"/>
      <c r="F346" s="5"/>
    </row>
    <row r="347" ht="13.5" customHeight="1" spans="1:6">
      <c r="A347" s="21"/>
      <c r="D347" s="4"/>
      <c r="E347" s="5"/>
      <c r="F347" s="5"/>
    </row>
    <row r="348" ht="13.5" customHeight="1" spans="1:6">
      <c r="A348" s="21"/>
      <c r="D348" s="4"/>
      <c r="E348" s="5"/>
      <c r="F348" s="5"/>
    </row>
    <row r="349" ht="13.5" customHeight="1" spans="1:6">
      <c r="A349" s="21"/>
      <c r="D349" s="4"/>
      <c r="E349" s="5"/>
      <c r="F349" s="5"/>
    </row>
    <row r="350" ht="13.5" customHeight="1" spans="1:6">
      <c r="A350" s="21"/>
      <c r="D350" s="4"/>
      <c r="E350" s="5"/>
      <c r="F350" s="5"/>
    </row>
    <row r="351" ht="13.5" customHeight="1" spans="1:6">
      <c r="A351" s="21"/>
      <c r="D351" s="4"/>
      <c r="E351" s="5"/>
      <c r="F351" s="5"/>
    </row>
    <row r="352" ht="13.5" customHeight="1" spans="1:6">
      <c r="A352" s="21"/>
      <c r="D352" s="4"/>
      <c r="E352" s="5"/>
      <c r="F352" s="5"/>
    </row>
    <row r="353" ht="13.5" customHeight="1" spans="1:6">
      <c r="A353" s="21"/>
      <c r="D353" s="4"/>
      <c r="E353" s="5"/>
      <c r="F353" s="5"/>
    </row>
    <row r="354" ht="13.5" customHeight="1" spans="1:6">
      <c r="A354" s="21"/>
      <c r="D354" s="4"/>
      <c r="E354" s="5"/>
      <c r="F354" s="5"/>
    </row>
    <row r="355" ht="13.5" customHeight="1" spans="1:6">
      <c r="A355" s="21"/>
      <c r="D355" s="4"/>
      <c r="E355" s="5"/>
      <c r="F355" s="5"/>
    </row>
    <row r="356" ht="13.5" customHeight="1" spans="1:6">
      <c r="A356" s="21"/>
      <c r="D356" s="4"/>
      <c r="E356" s="5"/>
      <c r="F356" s="5"/>
    </row>
    <row r="357" ht="13.5" customHeight="1" spans="1:6">
      <c r="A357" s="21"/>
      <c r="D357" s="4"/>
      <c r="E357" s="5"/>
      <c r="F357" s="5"/>
    </row>
    <row r="358" ht="13.5" customHeight="1" spans="1:6">
      <c r="A358" s="21"/>
      <c r="D358" s="4"/>
      <c r="E358" s="5"/>
      <c r="F358" s="5"/>
    </row>
    <row r="359" ht="13.5" customHeight="1" spans="1:6">
      <c r="A359" s="21"/>
      <c r="D359" s="4"/>
      <c r="E359" s="5"/>
      <c r="F359" s="5"/>
    </row>
    <row r="360" ht="13.5" customHeight="1" spans="1:6">
      <c r="A360" s="21"/>
      <c r="D360" s="4"/>
      <c r="E360" s="5"/>
      <c r="F360" s="5"/>
    </row>
    <row r="361" ht="13.5" customHeight="1" spans="1:6">
      <c r="A361" s="21"/>
      <c r="D361" s="4"/>
      <c r="E361" s="5"/>
      <c r="F361" s="5"/>
    </row>
    <row r="362" ht="13.5" customHeight="1" spans="1:6">
      <c r="A362" s="21"/>
      <c r="D362" s="4"/>
      <c r="E362" s="5"/>
      <c r="F362" s="5"/>
    </row>
    <row r="363" ht="13.5" customHeight="1" spans="1:6">
      <c r="A363" s="21"/>
      <c r="D363" s="4"/>
      <c r="E363" s="5"/>
      <c r="F363" s="5"/>
    </row>
    <row r="364" ht="13.5" customHeight="1" spans="1:6">
      <c r="A364" s="21"/>
      <c r="D364" s="4"/>
      <c r="E364" s="5"/>
      <c r="F364" s="5"/>
    </row>
    <row r="365" ht="13.5" customHeight="1" spans="1:6">
      <c r="A365" s="21"/>
      <c r="D365" s="4"/>
      <c r="E365" s="5"/>
      <c r="F365" s="5"/>
    </row>
    <row r="366" ht="13.5" customHeight="1" spans="1:6">
      <c r="A366" s="21"/>
      <c r="D366" s="4"/>
      <c r="E366" s="5"/>
      <c r="F366" s="5"/>
    </row>
    <row r="367" ht="13.5" customHeight="1" spans="1:6">
      <c r="A367" s="21"/>
      <c r="D367" s="4"/>
      <c r="E367" s="5"/>
      <c r="F367" s="5"/>
    </row>
    <row r="368" ht="13.5" customHeight="1" spans="1:6">
      <c r="A368" s="21"/>
      <c r="D368" s="4"/>
      <c r="E368" s="5"/>
      <c r="F368" s="5"/>
    </row>
    <row r="369" ht="13.5" customHeight="1" spans="1:6">
      <c r="A369" s="21"/>
      <c r="D369" s="4"/>
      <c r="E369" s="5"/>
      <c r="F369" s="5"/>
    </row>
    <row r="370" ht="13.5" customHeight="1" spans="1:6">
      <c r="A370" s="21"/>
      <c r="D370" s="4"/>
      <c r="E370" s="5"/>
      <c r="F370" s="5"/>
    </row>
    <row r="371" ht="13.5" customHeight="1" spans="1:6">
      <c r="A371" s="21"/>
      <c r="D371" s="4"/>
      <c r="E371" s="5"/>
      <c r="F371" s="5"/>
    </row>
    <row r="372" ht="13.5" customHeight="1" spans="1:6">
      <c r="A372" s="21"/>
      <c r="D372" s="4"/>
      <c r="E372" s="5"/>
      <c r="F372" s="5"/>
    </row>
    <row r="373" ht="13.5" customHeight="1" spans="1:6">
      <c r="A373" s="21"/>
      <c r="D373" s="4"/>
      <c r="E373" s="5"/>
      <c r="F373" s="5"/>
    </row>
    <row r="374" ht="13.5" customHeight="1" spans="1:6">
      <c r="A374" s="21"/>
      <c r="D374" s="4"/>
      <c r="E374" s="5"/>
      <c r="F374" s="5"/>
    </row>
    <row r="375" ht="13.5" customHeight="1" spans="1:6">
      <c r="A375" s="21"/>
      <c r="D375" s="4"/>
      <c r="E375" s="5"/>
      <c r="F375" s="5"/>
    </row>
    <row r="376" ht="13.5" customHeight="1" spans="1:6">
      <c r="A376" s="21"/>
      <c r="D376" s="4"/>
      <c r="E376" s="5"/>
      <c r="F376" s="5"/>
    </row>
    <row r="377" ht="13.5" customHeight="1" spans="1:6">
      <c r="A377" s="21"/>
      <c r="D377" s="4"/>
      <c r="E377" s="5"/>
      <c r="F377" s="5"/>
    </row>
    <row r="378" ht="13.5" customHeight="1" spans="1:6">
      <c r="A378" s="21"/>
      <c r="D378" s="4"/>
      <c r="E378" s="5"/>
      <c r="F378" s="5"/>
    </row>
    <row r="379" ht="13.5" customHeight="1" spans="1:6">
      <c r="A379" s="21"/>
      <c r="D379" s="4"/>
      <c r="E379" s="5"/>
      <c r="F379" s="5"/>
    </row>
    <row r="380" ht="13.5" customHeight="1" spans="1:6">
      <c r="A380" s="21"/>
      <c r="D380" s="4"/>
      <c r="E380" s="5"/>
      <c r="F380" s="5"/>
    </row>
    <row r="381" ht="13.5" customHeight="1" spans="1:6">
      <c r="A381" s="21"/>
      <c r="D381" s="4"/>
      <c r="E381" s="5"/>
      <c r="F381" s="5"/>
    </row>
    <row r="382" ht="13.5" customHeight="1" spans="1:6">
      <c r="A382" s="21"/>
      <c r="D382" s="4"/>
      <c r="E382" s="5"/>
      <c r="F382" s="5"/>
    </row>
    <row r="383" ht="13.5" customHeight="1" spans="1:6">
      <c r="A383" s="21"/>
      <c r="D383" s="4"/>
      <c r="E383" s="5"/>
      <c r="F383" s="5"/>
    </row>
    <row r="384" ht="13.5" customHeight="1" spans="1:6">
      <c r="A384" s="21"/>
      <c r="D384" s="4"/>
      <c r="E384" s="5"/>
      <c r="F384" s="5"/>
    </row>
    <row r="385" ht="13.5" customHeight="1" spans="1:6">
      <c r="A385" s="21"/>
      <c r="D385" s="4"/>
      <c r="E385" s="5"/>
      <c r="F385" s="5"/>
    </row>
    <row r="386" ht="13.5" customHeight="1" spans="1:6">
      <c r="A386" s="21"/>
      <c r="D386" s="4"/>
      <c r="E386" s="5"/>
      <c r="F386" s="5"/>
    </row>
    <row r="387" ht="13.5" customHeight="1" spans="1:6">
      <c r="A387" s="21"/>
      <c r="D387" s="4"/>
      <c r="E387" s="5"/>
      <c r="F387" s="5"/>
    </row>
    <row r="388" ht="13.5" customHeight="1" spans="1:6">
      <c r="A388" s="21"/>
      <c r="D388" s="4"/>
      <c r="E388" s="5"/>
      <c r="F388" s="5"/>
    </row>
    <row r="389" ht="13.5" customHeight="1" spans="1:6">
      <c r="A389" s="21"/>
      <c r="D389" s="4"/>
      <c r="E389" s="5"/>
      <c r="F389" s="5"/>
    </row>
    <row r="390" ht="13.5" customHeight="1" spans="1:6">
      <c r="A390" s="21"/>
      <c r="D390" s="4"/>
      <c r="E390" s="5"/>
      <c r="F390" s="5"/>
    </row>
    <row r="391" ht="13.5" customHeight="1" spans="1:6">
      <c r="A391" s="21"/>
      <c r="D391" s="4"/>
      <c r="E391" s="5"/>
      <c r="F391" s="5"/>
    </row>
    <row r="392" ht="13.5" customHeight="1" spans="1:6">
      <c r="A392" s="21"/>
      <c r="D392" s="4"/>
      <c r="E392" s="5"/>
      <c r="F392" s="5"/>
    </row>
    <row r="393" ht="13.5" customHeight="1" spans="1:6">
      <c r="A393" s="21"/>
      <c r="D393" s="4"/>
      <c r="E393" s="5"/>
      <c r="F393" s="5"/>
    </row>
    <row r="394" ht="13.5" customHeight="1" spans="1:6">
      <c r="A394" s="21"/>
      <c r="D394" s="4"/>
      <c r="E394" s="5"/>
      <c r="F394" s="5"/>
    </row>
    <row r="395" ht="13.5" customHeight="1" spans="1:6">
      <c r="A395" s="21"/>
      <c r="D395" s="4"/>
      <c r="E395" s="5"/>
      <c r="F395" s="5"/>
    </row>
    <row r="396" ht="13.5" customHeight="1" spans="1:6">
      <c r="A396" s="21"/>
      <c r="D396" s="4"/>
      <c r="E396" s="5"/>
      <c r="F396" s="5"/>
    </row>
    <row r="397" ht="13.5" customHeight="1" spans="1:6">
      <c r="A397" s="21"/>
      <c r="D397" s="4"/>
      <c r="E397" s="5"/>
      <c r="F397" s="5"/>
    </row>
    <row r="398" ht="13.5" customHeight="1" spans="1:6">
      <c r="A398" s="21"/>
      <c r="D398" s="4"/>
      <c r="E398" s="5"/>
      <c r="F398" s="5"/>
    </row>
    <row r="399" ht="13.5" customHeight="1" spans="1:6">
      <c r="A399" s="21"/>
      <c r="D399" s="4"/>
      <c r="E399" s="5"/>
      <c r="F399" s="5"/>
    </row>
    <row r="400" ht="13.5" customHeight="1" spans="1:6">
      <c r="A400" s="21"/>
      <c r="D400" s="4"/>
      <c r="E400" s="5"/>
      <c r="F400" s="5"/>
    </row>
    <row r="401" ht="13.5" customHeight="1" spans="1:6">
      <c r="A401" s="21"/>
      <c r="D401" s="4"/>
      <c r="E401" s="5"/>
      <c r="F401" s="5"/>
    </row>
    <row r="402" ht="13.5" customHeight="1" spans="1:6">
      <c r="A402" s="21"/>
      <c r="D402" s="4"/>
      <c r="E402" s="5"/>
      <c r="F402" s="5"/>
    </row>
    <row r="403" ht="13.5" customHeight="1" spans="1:6">
      <c r="A403" s="21"/>
      <c r="D403" s="4"/>
      <c r="E403" s="5"/>
      <c r="F403" s="5"/>
    </row>
    <row r="404" ht="13.5" customHeight="1" spans="1:6">
      <c r="A404" s="21"/>
      <c r="D404" s="4"/>
      <c r="E404" s="5"/>
      <c r="F404" s="5"/>
    </row>
    <row r="405" ht="13.5" customHeight="1" spans="1:6">
      <c r="A405" s="21"/>
      <c r="D405" s="4"/>
      <c r="E405" s="5"/>
      <c r="F405" s="5"/>
    </row>
    <row r="406" ht="13.5" customHeight="1" spans="1:6">
      <c r="A406" s="21"/>
      <c r="D406" s="4"/>
      <c r="E406" s="5"/>
      <c r="F406" s="5"/>
    </row>
    <row r="407" ht="13.5" customHeight="1" spans="1:6">
      <c r="A407" s="21"/>
      <c r="D407" s="4"/>
      <c r="E407" s="5"/>
      <c r="F407" s="5"/>
    </row>
    <row r="408" ht="13.5" customHeight="1" spans="1:6">
      <c r="A408" s="21"/>
      <c r="D408" s="4"/>
      <c r="E408" s="5"/>
      <c r="F408" s="5"/>
    </row>
    <row r="409" ht="13.5" customHeight="1" spans="1:6">
      <c r="A409" s="21"/>
      <c r="D409" s="4"/>
      <c r="E409" s="5"/>
      <c r="F409" s="5"/>
    </row>
    <row r="410" ht="13.5" customHeight="1" spans="1:6">
      <c r="A410" s="21"/>
      <c r="D410" s="4"/>
      <c r="E410" s="5"/>
      <c r="F410" s="5"/>
    </row>
    <row r="411" ht="13.5" customHeight="1" spans="1:6">
      <c r="A411" s="21"/>
      <c r="D411" s="4"/>
      <c r="E411" s="5"/>
      <c r="F411" s="5"/>
    </row>
    <row r="412" ht="13.5" customHeight="1" spans="1:6">
      <c r="A412" s="21"/>
      <c r="D412" s="4"/>
      <c r="E412" s="5"/>
      <c r="F412" s="5"/>
    </row>
    <row r="413" ht="13.5" customHeight="1" spans="1:6">
      <c r="A413" s="21"/>
      <c r="D413" s="4"/>
      <c r="E413" s="5"/>
      <c r="F413" s="5"/>
    </row>
    <row r="414" ht="13.5" customHeight="1" spans="1:6">
      <c r="A414" s="21"/>
      <c r="D414" s="4"/>
      <c r="E414" s="5"/>
      <c r="F414" s="5"/>
    </row>
    <row r="415" ht="13.5" customHeight="1" spans="1:6">
      <c r="A415" s="21"/>
      <c r="D415" s="4"/>
      <c r="E415" s="5"/>
      <c r="F415" s="5"/>
    </row>
    <row r="416" ht="13.5" customHeight="1" spans="1:6">
      <c r="A416" s="21"/>
      <c r="D416" s="4"/>
      <c r="E416" s="5"/>
      <c r="F416" s="5"/>
    </row>
    <row r="417" ht="13.5" customHeight="1" spans="1:6">
      <c r="A417" s="21"/>
      <c r="D417" s="4"/>
      <c r="E417" s="5"/>
      <c r="F417" s="5"/>
    </row>
    <row r="418" ht="13.5" customHeight="1" spans="1:6">
      <c r="A418" s="21"/>
      <c r="D418" s="4"/>
      <c r="E418" s="5"/>
      <c r="F418" s="5"/>
    </row>
    <row r="419" ht="13.5" customHeight="1" spans="1:6">
      <c r="A419" s="21"/>
      <c r="D419" s="4"/>
      <c r="E419" s="5"/>
      <c r="F419" s="5"/>
    </row>
    <row r="420" ht="13.5" customHeight="1" spans="1:6">
      <c r="A420" s="21"/>
      <c r="D420" s="4"/>
      <c r="E420" s="5"/>
      <c r="F420" s="5"/>
    </row>
    <row r="421" ht="13.5" customHeight="1" spans="1:6">
      <c r="A421" s="21"/>
      <c r="D421" s="4"/>
      <c r="E421" s="5"/>
      <c r="F421" s="5"/>
    </row>
    <row r="422" ht="13.5" customHeight="1" spans="1:6">
      <c r="A422" s="21"/>
      <c r="D422" s="4"/>
      <c r="E422" s="5"/>
      <c r="F422" s="5"/>
    </row>
    <row r="423" ht="13.5" customHeight="1" spans="1:6">
      <c r="A423" s="21"/>
      <c r="D423" s="4"/>
      <c r="E423" s="5"/>
      <c r="F423" s="5"/>
    </row>
    <row r="424" ht="13.5" customHeight="1" spans="1:6">
      <c r="A424" s="21"/>
      <c r="D424" s="4"/>
      <c r="E424" s="5"/>
      <c r="F424" s="5"/>
    </row>
    <row r="425" ht="13.5" customHeight="1" spans="1:6">
      <c r="A425" s="21"/>
      <c r="D425" s="4"/>
      <c r="E425" s="5"/>
      <c r="F425" s="5"/>
    </row>
    <row r="426" ht="13.5" customHeight="1" spans="1:6">
      <c r="A426" s="21"/>
      <c r="D426" s="4"/>
      <c r="E426" s="5"/>
      <c r="F426" s="5"/>
    </row>
    <row r="427" ht="13.5" customHeight="1" spans="1:6">
      <c r="A427" s="21"/>
      <c r="D427" s="4"/>
      <c r="E427" s="5"/>
      <c r="F427" s="5"/>
    </row>
    <row r="428" ht="13.5" customHeight="1" spans="1:6">
      <c r="A428" s="21"/>
      <c r="D428" s="4"/>
      <c r="E428" s="5"/>
      <c r="F428" s="5"/>
    </row>
    <row r="429" ht="13.5" customHeight="1" spans="1:6">
      <c r="A429" s="21"/>
      <c r="D429" s="4"/>
      <c r="E429" s="5"/>
      <c r="F429" s="5"/>
    </row>
    <row r="430" ht="13.5" customHeight="1" spans="1:6">
      <c r="A430" s="21"/>
      <c r="D430" s="4"/>
      <c r="E430" s="5"/>
      <c r="F430" s="5"/>
    </row>
    <row r="431" ht="13.5" customHeight="1" spans="1:6">
      <c r="A431" s="21"/>
      <c r="D431" s="4"/>
      <c r="E431" s="5"/>
      <c r="F431" s="5"/>
    </row>
    <row r="432" ht="13.5" customHeight="1" spans="1:6">
      <c r="A432" s="21"/>
      <c r="D432" s="4"/>
      <c r="E432" s="5"/>
      <c r="F432" s="5"/>
    </row>
    <row r="433" ht="13.5" customHeight="1" spans="1:6">
      <c r="A433" s="21"/>
      <c r="D433" s="4"/>
      <c r="E433" s="5"/>
      <c r="F433" s="5"/>
    </row>
    <row r="434" ht="13.5" customHeight="1" spans="1:6">
      <c r="A434" s="21"/>
      <c r="D434" s="4"/>
      <c r="E434" s="5"/>
      <c r="F434" s="5"/>
    </row>
    <row r="435" ht="13.5" customHeight="1" spans="1:6">
      <c r="A435" s="21"/>
      <c r="D435" s="4"/>
      <c r="E435" s="5"/>
      <c r="F435" s="5"/>
    </row>
    <row r="436" ht="13.5" customHeight="1" spans="1:6">
      <c r="A436" s="21"/>
      <c r="D436" s="4"/>
      <c r="E436" s="5"/>
      <c r="F436" s="5"/>
    </row>
    <row r="437" ht="13.5" customHeight="1" spans="1:6">
      <c r="A437" s="21"/>
      <c r="D437" s="4"/>
      <c r="E437" s="5"/>
      <c r="F437" s="5"/>
    </row>
    <row r="438" ht="13.5" customHeight="1" spans="1:6">
      <c r="A438" s="21"/>
      <c r="D438" s="4"/>
      <c r="E438" s="5"/>
      <c r="F438" s="5"/>
    </row>
    <row r="439" ht="13.5" customHeight="1" spans="1:6">
      <c r="A439" s="21"/>
      <c r="D439" s="4"/>
      <c r="E439" s="5"/>
      <c r="F439" s="5"/>
    </row>
    <row r="440" ht="13.5" customHeight="1" spans="1:6">
      <c r="A440" s="21"/>
      <c r="D440" s="4"/>
      <c r="E440" s="5"/>
      <c r="F440" s="5"/>
    </row>
    <row r="441" ht="13.5" customHeight="1" spans="1:6">
      <c r="A441" s="21"/>
      <c r="D441" s="4"/>
      <c r="E441" s="5"/>
      <c r="F441" s="5"/>
    </row>
    <row r="442" ht="13.5" customHeight="1" spans="1:6">
      <c r="A442" s="21"/>
      <c r="D442" s="4"/>
      <c r="E442" s="5"/>
      <c r="F442" s="5"/>
    </row>
    <row r="443" ht="13.5" customHeight="1" spans="1:6">
      <c r="A443" s="21"/>
      <c r="D443" s="4"/>
      <c r="E443" s="5"/>
      <c r="F443" s="5"/>
    </row>
    <row r="444" ht="13.5" customHeight="1" spans="1:6">
      <c r="A444" s="21"/>
      <c r="D444" s="4"/>
      <c r="E444" s="5"/>
      <c r="F444" s="5"/>
    </row>
    <row r="445" ht="13.5" customHeight="1" spans="1:6">
      <c r="A445" s="21"/>
      <c r="D445" s="4"/>
      <c r="E445" s="5"/>
      <c r="F445" s="5"/>
    </row>
    <row r="446" ht="13.5" customHeight="1" spans="1:6">
      <c r="A446" s="21"/>
      <c r="D446" s="4"/>
      <c r="E446" s="5"/>
      <c r="F446" s="5"/>
    </row>
    <row r="447" ht="13.5" customHeight="1" spans="1:6">
      <c r="A447" s="21"/>
      <c r="D447" s="4"/>
      <c r="E447" s="5"/>
      <c r="F447" s="5"/>
    </row>
    <row r="448" ht="13.5" customHeight="1" spans="1:6">
      <c r="A448" s="21"/>
      <c r="D448" s="4"/>
      <c r="E448" s="5"/>
      <c r="F448" s="5"/>
    </row>
    <row r="449" ht="13.5" customHeight="1" spans="1:6">
      <c r="A449" s="21"/>
      <c r="D449" s="4"/>
      <c r="E449" s="5"/>
      <c r="F449" s="5"/>
    </row>
    <row r="450" ht="13.5" customHeight="1" spans="1:6">
      <c r="A450" s="21"/>
      <c r="D450" s="4"/>
      <c r="E450" s="5"/>
      <c r="F450" s="5"/>
    </row>
    <row r="451" ht="13.5" customHeight="1" spans="1:6">
      <c r="A451" s="21"/>
      <c r="D451" s="4"/>
      <c r="E451" s="5"/>
      <c r="F451" s="5"/>
    </row>
    <row r="452" ht="13.5" customHeight="1" spans="1:6">
      <c r="A452" s="21"/>
      <c r="D452" s="4"/>
      <c r="E452" s="5"/>
      <c r="F452" s="5"/>
    </row>
    <row r="453" ht="13.5" customHeight="1" spans="1:6">
      <c r="A453" s="21"/>
      <c r="D453" s="4"/>
      <c r="E453" s="5"/>
      <c r="F453" s="5"/>
    </row>
    <row r="454" ht="13.5" customHeight="1" spans="1:6">
      <c r="A454" s="21"/>
      <c r="D454" s="4"/>
      <c r="E454" s="5"/>
      <c r="F454" s="5"/>
    </row>
    <row r="455" ht="13.5" customHeight="1" spans="1:6">
      <c r="A455" s="21"/>
      <c r="D455" s="4"/>
      <c r="E455" s="5"/>
      <c r="F455" s="5"/>
    </row>
    <row r="456" ht="13.5" customHeight="1" spans="1:6">
      <c r="A456" s="21"/>
      <c r="D456" s="4"/>
      <c r="E456" s="5"/>
      <c r="F456" s="5"/>
    </row>
    <row r="457" ht="13.5" customHeight="1" spans="1:6">
      <c r="A457" s="21"/>
      <c r="D457" s="4"/>
      <c r="E457" s="5"/>
      <c r="F457" s="5"/>
    </row>
    <row r="458" ht="13.5" customHeight="1" spans="1:6">
      <c r="A458" s="21"/>
      <c r="D458" s="4"/>
      <c r="E458" s="5"/>
      <c r="F458" s="5"/>
    </row>
    <row r="459" ht="13.5" customHeight="1" spans="1:6">
      <c r="A459" s="21"/>
      <c r="D459" s="4"/>
      <c r="E459" s="5"/>
      <c r="F459" s="5"/>
    </row>
    <row r="460" ht="13.5" customHeight="1" spans="1:6">
      <c r="A460" s="21"/>
      <c r="D460" s="4"/>
      <c r="E460" s="5"/>
      <c r="F460" s="5"/>
    </row>
    <row r="461" ht="13.5" customHeight="1" spans="1:6">
      <c r="A461" s="21"/>
      <c r="D461" s="4"/>
      <c r="E461" s="5"/>
      <c r="F461" s="5"/>
    </row>
    <row r="462" ht="13.5" customHeight="1" spans="1:6">
      <c r="A462" s="21"/>
      <c r="D462" s="4"/>
      <c r="E462" s="5"/>
      <c r="F462" s="5"/>
    </row>
    <row r="463" ht="13.5" customHeight="1" spans="1:6">
      <c r="A463" s="21"/>
      <c r="D463" s="4"/>
      <c r="E463" s="5"/>
      <c r="F463" s="5"/>
    </row>
    <row r="464" ht="13.5" customHeight="1" spans="1:6">
      <c r="A464" s="21"/>
      <c r="D464" s="4"/>
      <c r="E464" s="5"/>
      <c r="F464" s="5"/>
    </row>
    <row r="465" ht="13.5" customHeight="1" spans="1:6">
      <c r="A465" s="21"/>
      <c r="D465" s="4"/>
      <c r="E465" s="5"/>
      <c r="F465" s="5"/>
    </row>
    <row r="466" ht="13.5" customHeight="1" spans="1:6">
      <c r="A466" s="21"/>
      <c r="D466" s="4"/>
      <c r="E466" s="5"/>
      <c r="F466" s="5"/>
    </row>
    <row r="467" ht="13.5" customHeight="1" spans="1:6">
      <c r="A467" s="21"/>
      <c r="D467" s="4"/>
      <c r="E467" s="5"/>
      <c r="F467" s="5"/>
    </row>
    <row r="468" ht="13.5" customHeight="1" spans="1:6">
      <c r="A468" s="21"/>
      <c r="D468" s="4"/>
      <c r="E468" s="5"/>
      <c r="F468" s="5"/>
    </row>
    <row r="469" ht="13.5" customHeight="1" spans="1:6">
      <c r="A469" s="21"/>
      <c r="D469" s="4"/>
      <c r="E469" s="5"/>
      <c r="F469" s="5"/>
    </row>
    <row r="470" ht="13.5" customHeight="1" spans="1:6">
      <c r="A470" s="21"/>
      <c r="D470" s="4"/>
      <c r="E470" s="5"/>
      <c r="F470" s="5"/>
    </row>
    <row r="471" ht="13.5" customHeight="1" spans="1:6">
      <c r="A471" s="21"/>
      <c r="D471" s="4"/>
      <c r="E471" s="5"/>
      <c r="F471" s="5"/>
    </row>
    <row r="472" ht="13.5" customHeight="1" spans="1:6">
      <c r="A472" s="21"/>
      <c r="D472" s="4"/>
      <c r="E472" s="5"/>
      <c r="F472" s="5"/>
    </row>
    <row r="473" ht="13.5" customHeight="1" spans="1:6">
      <c r="A473" s="21"/>
      <c r="D473" s="4"/>
      <c r="E473" s="5"/>
      <c r="F473" s="5"/>
    </row>
    <row r="474" ht="13.5" customHeight="1" spans="1:6">
      <c r="A474" s="21"/>
      <c r="D474" s="4"/>
      <c r="E474" s="5"/>
      <c r="F474" s="5"/>
    </row>
    <row r="475" ht="13.5" customHeight="1" spans="1:6">
      <c r="A475" s="21"/>
      <c r="D475" s="4"/>
      <c r="E475" s="5"/>
      <c r="F475" s="5"/>
    </row>
    <row r="476" ht="13.5" customHeight="1" spans="1:6">
      <c r="A476" s="21"/>
      <c r="D476" s="4"/>
      <c r="E476" s="5"/>
      <c r="F476" s="5"/>
    </row>
    <row r="477" ht="13.5" customHeight="1" spans="1:6">
      <c r="A477" s="21"/>
      <c r="D477" s="4"/>
      <c r="E477" s="5"/>
      <c r="F477" s="5"/>
    </row>
    <row r="478" ht="13.5" customHeight="1" spans="1:6">
      <c r="A478" s="21"/>
      <c r="D478" s="4"/>
      <c r="E478" s="5"/>
      <c r="F478" s="5"/>
    </row>
    <row r="479" ht="13.5" customHeight="1" spans="1:6">
      <c r="A479" s="21"/>
      <c r="D479" s="4"/>
      <c r="E479" s="5"/>
      <c r="F479" s="5"/>
    </row>
    <row r="480" ht="13.5" customHeight="1" spans="1:6">
      <c r="A480" s="21"/>
      <c r="D480" s="4"/>
      <c r="E480" s="5"/>
      <c r="F480" s="5"/>
    </row>
    <row r="481" ht="13.5" customHeight="1" spans="1:6">
      <c r="A481" s="21"/>
      <c r="D481" s="4"/>
      <c r="E481" s="5"/>
      <c r="F481" s="5"/>
    </row>
    <row r="482" ht="13.5" customHeight="1" spans="1:6">
      <c r="A482" s="21"/>
      <c r="D482" s="4"/>
      <c r="E482" s="5"/>
      <c r="F482" s="5"/>
    </row>
    <row r="483" ht="13.5" customHeight="1" spans="1:6">
      <c r="A483" s="21"/>
      <c r="D483" s="4"/>
      <c r="E483" s="5"/>
      <c r="F483" s="5"/>
    </row>
    <row r="484" ht="13.5" customHeight="1" spans="1:6">
      <c r="A484" s="21"/>
      <c r="D484" s="4"/>
      <c r="E484" s="5"/>
      <c r="F484" s="5"/>
    </row>
    <row r="485" ht="13.5" customHeight="1" spans="1:6">
      <c r="A485" s="21"/>
      <c r="D485" s="4"/>
      <c r="E485" s="5"/>
      <c r="F485" s="5"/>
    </row>
    <row r="486" ht="13.5" customHeight="1" spans="1:6">
      <c r="A486" s="21"/>
      <c r="D486" s="4"/>
      <c r="E486" s="5"/>
      <c r="F486" s="5"/>
    </row>
    <row r="487" ht="13.5" customHeight="1" spans="1:6">
      <c r="A487" s="21"/>
      <c r="D487" s="4"/>
      <c r="E487" s="5"/>
      <c r="F487" s="5"/>
    </row>
    <row r="488" ht="13.5" customHeight="1" spans="1:6">
      <c r="A488" s="21"/>
      <c r="D488" s="4"/>
      <c r="E488" s="5"/>
      <c r="F488" s="5"/>
    </row>
    <row r="489" ht="13.5" customHeight="1" spans="1:6">
      <c r="A489" s="21"/>
      <c r="D489" s="4"/>
      <c r="E489" s="5"/>
      <c r="F489" s="5"/>
    </row>
    <row r="490" ht="13.5" customHeight="1" spans="1:6">
      <c r="A490" s="21"/>
      <c r="D490" s="4"/>
      <c r="E490" s="5"/>
      <c r="F490" s="5"/>
    </row>
    <row r="491" ht="13.5" customHeight="1" spans="1:6">
      <c r="A491" s="21"/>
      <c r="D491" s="4"/>
      <c r="E491" s="5"/>
      <c r="F491" s="5"/>
    </row>
    <row r="492" ht="13.5" customHeight="1" spans="1:6">
      <c r="A492" s="21"/>
      <c r="D492" s="4"/>
      <c r="E492" s="5"/>
      <c r="F492" s="5"/>
    </row>
    <row r="493" ht="13.5" customHeight="1" spans="1:6">
      <c r="A493" s="21"/>
      <c r="D493" s="4"/>
      <c r="E493" s="5"/>
      <c r="F493" s="5"/>
    </row>
    <row r="494" ht="13.5" customHeight="1" spans="1:6">
      <c r="A494" s="21"/>
      <c r="D494" s="4"/>
      <c r="E494" s="5"/>
      <c r="F494" s="5"/>
    </row>
    <row r="495" ht="13.5" customHeight="1" spans="1:6">
      <c r="A495" s="21"/>
      <c r="D495" s="4"/>
      <c r="E495" s="5"/>
      <c r="F495" s="5"/>
    </row>
    <row r="496" ht="13.5" customHeight="1" spans="1:6">
      <c r="A496" s="21"/>
      <c r="D496" s="4"/>
      <c r="E496" s="5"/>
      <c r="F496" s="5"/>
    </row>
    <row r="497" ht="13.5" customHeight="1" spans="1:6">
      <c r="A497" s="21"/>
      <c r="D497" s="4"/>
      <c r="E497" s="5"/>
      <c r="F497" s="5"/>
    </row>
    <row r="498" ht="13.5" customHeight="1" spans="1:6">
      <c r="A498" s="21"/>
      <c r="D498" s="4"/>
      <c r="E498" s="5"/>
      <c r="F498" s="5"/>
    </row>
    <row r="499" ht="13.5" customHeight="1" spans="1:6">
      <c r="A499" s="21"/>
      <c r="D499" s="4"/>
      <c r="E499" s="5"/>
      <c r="F499" s="5"/>
    </row>
    <row r="500" ht="13.5" customHeight="1" spans="1:6">
      <c r="A500" s="21"/>
      <c r="D500" s="4"/>
      <c r="E500" s="5"/>
      <c r="F500" s="5"/>
    </row>
    <row r="501" ht="13.5" customHeight="1" spans="1:6">
      <c r="A501" s="21"/>
      <c r="D501" s="4"/>
      <c r="E501" s="5"/>
      <c r="F501" s="5"/>
    </row>
    <row r="502" ht="13.5" customHeight="1" spans="1:6">
      <c r="A502" s="21"/>
      <c r="D502" s="4"/>
      <c r="E502" s="5"/>
      <c r="F502" s="5"/>
    </row>
    <row r="503" ht="13.5" customHeight="1" spans="1:6">
      <c r="A503" s="21"/>
      <c r="D503" s="4"/>
      <c r="E503" s="5"/>
      <c r="F503" s="5"/>
    </row>
    <row r="504" ht="13.5" customHeight="1" spans="1:6">
      <c r="A504" s="21"/>
      <c r="D504" s="4"/>
      <c r="E504" s="5"/>
      <c r="F504" s="5"/>
    </row>
    <row r="505" ht="13.5" customHeight="1" spans="1:6">
      <c r="A505" s="21"/>
      <c r="D505" s="4"/>
      <c r="E505" s="5"/>
      <c r="F505" s="5"/>
    </row>
    <row r="506" ht="13.5" customHeight="1" spans="1:6">
      <c r="A506" s="21"/>
      <c r="D506" s="4"/>
      <c r="E506" s="5"/>
      <c r="F506" s="5"/>
    </row>
    <row r="507" ht="13.5" customHeight="1" spans="1:6">
      <c r="A507" s="21"/>
      <c r="D507" s="4"/>
      <c r="E507" s="5"/>
      <c r="F507" s="5"/>
    </row>
    <row r="508" ht="13.5" customHeight="1" spans="1:6">
      <c r="A508" s="21"/>
      <c r="D508" s="4"/>
      <c r="E508" s="5"/>
      <c r="F508" s="5"/>
    </row>
    <row r="509" ht="13.5" customHeight="1" spans="1:6">
      <c r="A509" s="21"/>
      <c r="D509" s="4"/>
      <c r="E509" s="5"/>
      <c r="F509" s="5"/>
    </row>
    <row r="510" ht="13.5" customHeight="1" spans="1:6">
      <c r="A510" s="21"/>
      <c r="D510" s="4"/>
      <c r="E510" s="5"/>
      <c r="F510" s="5"/>
    </row>
    <row r="511" ht="13.5" customHeight="1" spans="1:6">
      <c r="A511" s="21"/>
      <c r="D511" s="4"/>
      <c r="E511" s="5"/>
      <c r="F511" s="5"/>
    </row>
    <row r="512" ht="13.5" customHeight="1" spans="1:6">
      <c r="A512" s="21"/>
      <c r="D512" s="4"/>
      <c r="E512" s="5"/>
      <c r="F512" s="5"/>
    </row>
    <row r="513" ht="13.5" customHeight="1" spans="1:6">
      <c r="A513" s="21"/>
      <c r="D513" s="4"/>
      <c r="E513" s="5"/>
      <c r="F513" s="5"/>
    </row>
    <row r="514" ht="13.5" customHeight="1" spans="1:6">
      <c r="A514" s="21"/>
      <c r="D514" s="4"/>
      <c r="E514" s="5"/>
      <c r="F514" s="5"/>
    </row>
    <row r="515" ht="13.5" customHeight="1" spans="1:6">
      <c r="A515" s="21"/>
      <c r="D515" s="4"/>
      <c r="E515" s="5"/>
      <c r="F515" s="5"/>
    </row>
    <row r="516" ht="13.5" customHeight="1" spans="1:6">
      <c r="A516" s="21"/>
      <c r="D516" s="4"/>
      <c r="E516" s="5"/>
      <c r="F516" s="5"/>
    </row>
    <row r="517" ht="13.5" customHeight="1" spans="1:6">
      <c r="A517" s="21"/>
      <c r="D517" s="4"/>
      <c r="E517" s="5"/>
      <c r="F517" s="5"/>
    </row>
    <row r="518" ht="13.5" customHeight="1" spans="1:6">
      <c r="A518" s="21"/>
      <c r="D518" s="4"/>
      <c r="E518" s="5"/>
      <c r="F518" s="5"/>
    </row>
    <row r="519" ht="13.5" customHeight="1" spans="1:6">
      <c r="A519" s="21"/>
      <c r="D519" s="4"/>
      <c r="E519" s="5"/>
      <c r="F519" s="5"/>
    </row>
    <row r="520" ht="13.5" customHeight="1" spans="1:6">
      <c r="A520" s="21"/>
      <c r="D520" s="4"/>
      <c r="E520" s="5"/>
      <c r="F520" s="5"/>
    </row>
    <row r="521" ht="13.5" customHeight="1" spans="1:6">
      <c r="A521" s="21"/>
      <c r="D521" s="4"/>
      <c r="E521" s="5"/>
      <c r="F521" s="5"/>
    </row>
    <row r="522" ht="13.5" customHeight="1" spans="1:6">
      <c r="A522" s="21"/>
      <c r="D522" s="4"/>
      <c r="E522" s="5"/>
      <c r="F522" s="5"/>
    </row>
    <row r="523" ht="13.5" customHeight="1" spans="1:6">
      <c r="A523" s="21"/>
      <c r="D523" s="4"/>
      <c r="E523" s="5"/>
      <c r="F523" s="5"/>
    </row>
    <row r="524" ht="13.5" customHeight="1" spans="1:6">
      <c r="A524" s="21"/>
      <c r="D524" s="4"/>
      <c r="E524" s="5"/>
      <c r="F524" s="5"/>
    </row>
    <row r="525" ht="13.5" customHeight="1" spans="1:6">
      <c r="A525" s="21"/>
      <c r="D525" s="4"/>
      <c r="E525" s="5"/>
      <c r="F525" s="5"/>
    </row>
    <row r="526" ht="13.5" customHeight="1" spans="1:6">
      <c r="A526" s="21"/>
      <c r="D526" s="4"/>
      <c r="E526" s="5"/>
      <c r="F526" s="5"/>
    </row>
    <row r="527" ht="13.5" customHeight="1" spans="1:6">
      <c r="A527" s="21"/>
      <c r="D527" s="4"/>
      <c r="E527" s="5"/>
      <c r="F527" s="5"/>
    </row>
    <row r="528" ht="13.5" customHeight="1" spans="1:6">
      <c r="A528" s="21"/>
      <c r="D528" s="4"/>
      <c r="E528" s="5"/>
      <c r="F528" s="5"/>
    </row>
    <row r="529" ht="13.5" customHeight="1" spans="1:6">
      <c r="A529" s="21"/>
      <c r="D529" s="4"/>
      <c r="E529" s="5"/>
      <c r="F529" s="5"/>
    </row>
    <row r="530" ht="13.5" customHeight="1" spans="1:6">
      <c r="A530" s="21"/>
      <c r="D530" s="4"/>
      <c r="E530" s="5"/>
      <c r="F530" s="5"/>
    </row>
    <row r="531" ht="13.5" customHeight="1" spans="1:6">
      <c r="A531" s="21"/>
      <c r="D531" s="4"/>
      <c r="E531" s="5"/>
      <c r="F531" s="5"/>
    </row>
    <row r="532" ht="13.5" customHeight="1" spans="1:6">
      <c r="A532" s="21"/>
      <c r="D532" s="4"/>
      <c r="E532" s="5"/>
      <c r="F532" s="5"/>
    </row>
    <row r="533" ht="13.5" customHeight="1" spans="1:6">
      <c r="A533" s="21"/>
      <c r="D533" s="4"/>
      <c r="E533" s="5"/>
      <c r="F533" s="5"/>
    </row>
    <row r="534" ht="13.5" customHeight="1" spans="1:6">
      <c r="A534" s="21"/>
      <c r="D534" s="4"/>
      <c r="E534" s="5"/>
      <c r="F534" s="5"/>
    </row>
    <row r="535" ht="13.5" customHeight="1" spans="1:6">
      <c r="A535" s="21"/>
      <c r="D535" s="4"/>
      <c r="E535" s="5"/>
      <c r="F535" s="5"/>
    </row>
    <row r="536" ht="13.5" customHeight="1" spans="1:6">
      <c r="A536" s="21"/>
      <c r="D536" s="4"/>
      <c r="E536" s="5"/>
      <c r="F536" s="5"/>
    </row>
    <row r="537" ht="13.5" customHeight="1" spans="1:6">
      <c r="A537" s="21"/>
      <c r="D537" s="4"/>
      <c r="E537" s="5"/>
      <c r="F537" s="5"/>
    </row>
    <row r="538" ht="13.5" customHeight="1" spans="1:6">
      <c r="A538" s="21"/>
      <c r="D538" s="4"/>
      <c r="E538" s="5"/>
      <c r="F538" s="5"/>
    </row>
    <row r="539" ht="13.5" customHeight="1" spans="1:6">
      <c r="A539" s="21"/>
      <c r="D539" s="4"/>
      <c r="E539" s="5"/>
      <c r="F539" s="5"/>
    </row>
    <row r="540" ht="13.5" customHeight="1" spans="1:6">
      <c r="A540" s="21"/>
      <c r="D540" s="4"/>
      <c r="E540" s="5"/>
      <c r="F540" s="5"/>
    </row>
    <row r="541" ht="13.5" customHeight="1" spans="1:6">
      <c r="A541" s="21"/>
      <c r="D541" s="4"/>
      <c r="E541" s="5"/>
      <c r="F541" s="5"/>
    </row>
    <row r="542" ht="13.5" customHeight="1" spans="1:6">
      <c r="A542" s="21"/>
      <c r="D542" s="4"/>
      <c r="E542" s="5"/>
      <c r="F542" s="5"/>
    </row>
    <row r="543" ht="13.5" customHeight="1" spans="1:6">
      <c r="A543" s="21"/>
      <c r="D543" s="4"/>
      <c r="E543" s="5"/>
      <c r="F543" s="5"/>
    </row>
    <row r="544" ht="13.5" customHeight="1" spans="1:6">
      <c r="A544" s="21"/>
      <c r="D544" s="4"/>
      <c r="E544" s="5"/>
      <c r="F544" s="5"/>
    </row>
    <row r="545" ht="13.5" customHeight="1" spans="1:6">
      <c r="A545" s="21"/>
      <c r="D545" s="4"/>
      <c r="E545" s="5"/>
      <c r="F545" s="5"/>
    </row>
    <row r="546" ht="13.5" customHeight="1" spans="1:6">
      <c r="A546" s="21"/>
      <c r="D546" s="4"/>
      <c r="E546" s="5"/>
      <c r="F546" s="5"/>
    </row>
    <row r="547" ht="13.5" customHeight="1" spans="1:6">
      <c r="A547" s="21"/>
      <c r="D547" s="4"/>
      <c r="E547" s="5"/>
      <c r="F547" s="5"/>
    </row>
    <row r="548" ht="13.5" customHeight="1" spans="1:6">
      <c r="A548" s="21"/>
      <c r="D548" s="4"/>
      <c r="E548" s="5"/>
      <c r="F548" s="5"/>
    </row>
    <row r="549" ht="13.5" customHeight="1" spans="1:6">
      <c r="A549" s="21"/>
      <c r="D549" s="4"/>
      <c r="E549" s="5"/>
      <c r="F549" s="5"/>
    </row>
    <row r="550" ht="13.5" customHeight="1" spans="1:6">
      <c r="A550" s="21"/>
      <c r="D550" s="4"/>
      <c r="E550" s="5"/>
      <c r="F550" s="5"/>
    </row>
    <row r="551" ht="13.5" customHeight="1" spans="1:6">
      <c r="A551" s="21"/>
      <c r="D551" s="4"/>
      <c r="E551" s="5"/>
      <c r="F551" s="5"/>
    </row>
    <row r="552" ht="13.5" customHeight="1" spans="1:6">
      <c r="A552" s="21"/>
      <c r="D552" s="4"/>
      <c r="E552" s="5"/>
      <c r="F552" s="5"/>
    </row>
    <row r="553" ht="13.5" customHeight="1" spans="1:6">
      <c r="A553" s="21"/>
      <c r="D553" s="4"/>
      <c r="E553" s="5"/>
      <c r="F553" s="5"/>
    </row>
    <row r="554" ht="13.5" customHeight="1" spans="1:6">
      <c r="A554" s="21"/>
      <c r="D554" s="4"/>
      <c r="E554" s="5"/>
      <c r="F554" s="5"/>
    </row>
    <row r="555" ht="13.5" customHeight="1" spans="1:6">
      <c r="A555" s="21"/>
      <c r="D555" s="4"/>
      <c r="E555" s="5"/>
      <c r="F555" s="5"/>
    </row>
    <row r="556" ht="13.5" customHeight="1" spans="1:6">
      <c r="A556" s="21"/>
      <c r="D556" s="4"/>
      <c r="E556" s="5"/>
      <c r="F556" s="5"/>
    </row>
    <row r="557" ht="13.5" customHeight="1" spans="1:6">
      <c r="A557" s="21"/>
      <c r="D557" s="4"/>
      <c r="E557" s="5"/>
      <c r="F557" s="5"/>
    </row>
    <row r="558" ht="13.5" customHeight="1" spans="1:6">
      <c r="A558" s="21"/>
      <c r="D558" s="4"/>
      <c r="E558" s="5"/>
      <c r="F558" s="5"/>
    </row>
    <row r="559" ht="13.5" customHeight="1" spans="1:6">
      <c r="A559" s="21"/>
      <c r="D559" s="4"/>
      <c r="E559" s="5"/>
      <c r="F559" s="5"/>
    </row>
    <row r="560" ht="13.5" customHeight="1" spans="1:6">
      <c r="A560" s="21"/>
      <c r="D560" s="4"/>
      <c r="E560" s="5"/>
      <c r="F560" s="5"/>
    </row>
    <row r="561" ht="13.5" customHeight="1" spans="1:6">
      <c r="A561" s="21"/>
      <c r="D561" s="4"/>
      <c r="E561" s="5"/>
      <c r="F561" s="5"/>
    </row>
    <row r="562" ht="13.5" customHeight="1" spans="1:6">
      <c r="A562" s="21"/>
      <c r="D562" s="4"/>
      <c r="E562" s="5"/>
      <c r="F562" s="5"/>
    </row>
    <row r="563" ht="13.5" customHeight="1" spans="1:6">
      <c r="A563" s="21"/>
      <c r="D563" s="4"/>
      <c r="E563" s="5"/>
      <c r="F563" s="5"/>
    </row>
    <row r="564" ht="13.5" customHeight="1" spans="1:6">
      <c r="A564" s="21"/>
      <c r="D564" s="4"/>
      <c r="E564" s="5"/>
      <c r="F564" s="5"/>
    </row>
    <row r="565" ht="13.5" customHeight="1" spans="1:6">
      <c r="A565" s="21"/>
      <c r="D565" s="4"/>
      <c r="E565" s="5"/>
      <c r="F565" s="5"/>
    </row>
    <row r="566" ht="13.5" customHeight="1" spans="1:6">
      <c r="A566" s="21"/>
      <c r="D566" s="4"/>
      <c r="E566" s="5"/>
      <c r="F566" s="5"/>
    </row>
    <row r="567" ht="13.5" customHeight="1" spans="1:6">
      <c r="A567" s="21"/>
      <c r="D567" s="4"/>
      <c r="E567" s="5"/>
      <c r="F567" s="5"/>
    </row>
    <row r="568" ht="13.5" customHeight="1" spans="1:6">
      <c r="A568" s="21"/>
      <c r="D568" s="4"/>
      <c r="E568" s="5"/>
      <c r="F568" s="5"/>
    </row>
    <row r="569" ht="13.5" customHeight="1" spans="1:6">
      <c r="A569" s="21"/>
      <c r="D569" s="4"/>
      <c r="E569" s="5"/>
      <c r="F569" s="5"/>
    </row>
    <row r="570" ht="13.5" customHeight="1" spans="1:6">
      <c r="A570" s="21"/>
      <c r="D570" s="4"/>
      <c r="E570" s="5"/>
      <c r="F570" s="5"/>
    </row>
    <row r="571" ht="13.5" customHeight="1" spans="1:6">
      <c r="A571" s="21"/>
      <c r="D571" s="4"/>
      <c r="E571" s="5"/>
      <c r="F571" s="5"/>
    </row>
    <row r="572" ht="13.5" customHeight="1" spans="1:6">
      <c r="A572" s="21"/>
      <c r="D572" s="4"/>
      <c r="E572" s="5"/>
      <c r="F572" s="5"/>
    </row>
    <row r="573" ht="13.5" customHeight="1" spans="1:6">
      <c r="A573" s="21"/>
      <c r="D573" s="4"/>
      <c r="E573" s="5"/>
      <c r="F573" s="5"/>
    </row>
    <row r="574" ht="13.5" customHeight="1" spans="1:6">
      <c r="A574" s="21"/>
      <c r="D574" s="4"/>
      <c r="E574" s="5"/>
      <c r="F574" s="5"/>
    </row>
    <row r="575" ht="13.5" customHeight="1" spans="1:6">
      <c r="A575" s="21"/>
      <c r="D575" s="4"/>
      <c r="E575" s="5"/>
      <c r="F575" s="5"/>
    </row>
    <row r="576" ht="13.5" customHeight="1" spans="1:6">
      <c r="A576" s="21"/>
      <c r="D576" s="4"/>
      <c r="E576" s="5"/>
      <c r="F576" s="5"/>
    </row>
    <row r="577" ht="13.5" customHeight="1" spans="1:6">
      <c r="A577" s="21"/>
      <c r="D577" s="4"/>
      <c r="E577" s="5"/>
      <c r="F577" s="5"/>
    </row>
    <row r="578" ht="13.5" customHeight="1" spans="1:6">
      <c r="A578" s="21"/>
      <c r="D578" s="4"/>
      <c r="E578" s="5"/>
      <c r="F578" s="5"/>
    </row>
    <row r="579" ht="13.5" customHeight="1" spans="1:6">
      <c r="A579" s="21"/>
      <c r="D579" s="4"/>
      <c r="E579" s="5"/>
      <c r="F579" s="5"/>
    </row>
    <row r="580" ht="13.5" customHeight="1" spans="1:6">
      <c r="A580" s="21"/>
      <c r="D580" s="4"/>
      <c r="E580" s="5"/>
      <c r="F580" s="5"/>
    </row>
    <row r="581" ht="13.5" customHeight="1" spans="1:6">
      <c r="A581" s="21"/>
      <c r="D581" s="4"/>
      <c r="E581" s="5"/>
      <c r="F581" s="5"/>
    </row>
    <row r="582" ht="13.5" customHeight="1" spans="1:6">
      <c r="A582" s="21"/>
      <c r="D582" s="4"/>
      <c r="E582" s="5"/>
      <c r="F582" s="5"/>
    </row>
    <row r="583" ht="13.5" customHeight="1" spans="1:6">
      <c r="A583" s="21"/>
      <c r="D583" s="4"/>
      <c r="E583" s="5"/>
      <c r="F583" s="5"/>
    </row>
    <row r="584" ht="13.5" customHeight="1" spans="1:6">
      <c r="A584" s="21"/>
      <c r="D584" s="4"/>
      <c r="E584" s="5"/>
      <c r="F584" s="5"/>
    </row>
    <row r="585" ht="13.5" customHeight="1" spans="1:6">
      <c r="A585" s="21"/>
      <c r="D585" s="4"/>
      <c r="E585" s="5"/>
      <c r="F585" s="5"/>
    </row>
    <row r="586" ht="13.5" customHeight="1" spans="1:6">
      <c r="A586" s="21"/>
      <c r="D586" s="4"/>
      <c r="E586" s="5"/>
      <c r="F586" s="5"/>
    </row>
    <row r="587" ht="13.5" customHeight="1" spans="1:6">
      <c r="A587" s="21"/>
      <c r="D587" s="4"/>
      <c r="E587" s="5"/>
      <c r="F587" s="5"/>
    </row>
    <row r="588" ht="13.5" customHeight="1" spans="1:6">
      <c r="A588" s="21"/>
      <c r="D588" s="4"/>
      <c r="E588" s="5"/>
      <c r="F588" s="5"/>
    </row>
    <row r="589" ht="13.5" customHeight="1" spans="1:6">
      <c r="A589" s="21"/>
      <c r="D589" s="4"/>
      <c r="E589" s="5"/>
      <c r="F589" s="5"/>
    </row>
    <row r="590" ht="13.5" customHeight="1" spans="1:6">
      <c r="A590" s="21"/>
      <c r="D590" s="4"/>
      <c r="E590" s="5"/>
      <c r="F590" s="5"/>
    </row>
    <row r="591" ht="13.5" customHeight="1" spans="1:6">
      <c r="A591" s="21"/>
      <c r="D591" s="4"/>
      <c r="E591" s="5"/>
      <c r="F591" s="5"/>
    </row>
    <row r="592" ht="13.5" customHeight="1" spans="1:6">
      <c r="A592" s="21"/>
      <c r="D592" s="4"/>
      <c r="E592" s="5"/>
      <c r="F592" s="5"/>
    </row>
    <row r="593" ht="13.5" customHeight="1" spans="1:6">
      <c r="A593" s="21"/>
      <c r="D593" s="4"/>
      <c r="E593" s="5"/>
      <c r="F593" s="5"/>
    </row>
    <row r="594" ht="13.5" customHeight="1" spans="1:6">
      <c r="A594" s="21"/>
      <c r="D594" s="4"/>
      <c r="E594" s="5"/>
      <c r="F594" s="5"/>
    </row>
    <row r="595" ht="13.5" customHeight="1" spans="1:6">
      <c r="A595" s="21"/>
      <c r="D595" s="4"/>
      <c r="E595" s="5"/>
      <c r="F595" s="5"/>
    </row>
    <row r="596" ht="13.5" customHeight="1" spans="1:6">
      <c r="A596" s="21"/>
      <c r="D596" s="4"/>
      <c r="E596" s="5"/>
      <c r="F596" s="5"/>
    </row>
    <row r="597" ht="13.5" customHeight="1" spans="1:6">
      <c r="A597" s="21"/>
      <c r="D597" s="4"/>
      <c r="E597" s="5"/>
      <c r="F597" s="5"/>
    </row>
    <row r="598" ht="13.5" customHeight="1" spans="1:6">
      <c r="A598" s="21"/>
      <c r="D598" s="4"/>
      <c r="E598" s="5"/>
      <c r="F598" s="5"/>
    </row>
    <row r="599" ht="13.5" customHeight="1" spans="1:6">
      <c r="A599" s="21"/>
      <c r="D599" s="4"/>
      <c r="E599" s="5"/>
      <c r="F599" s="5"/>
    </row>
    <row r="600" ht="13.5" customHeight="1" spans="1:6">
      <c r="A600" s="21"/>
      <c r="D600" s="4"/>
      <c r="E600" s="5"/>
      <c r="F600" s="5"/>
    </row>
    <row r="601" ht="13.5" customHeight="1" spans="1:6">
      <c r="A601" s="21"/>
      <c r="D601" s="4"/>
      <c r="E601" s="5"/>
      <c r="F601" s="5"/>
    </row>
    <row r="602" ht="13.5" customHeight="1" spans="1:6">
      <c r="A602" s="21"/>
      <c r="D602" s="4"/>
      <c r="E602" s="5"/>
      <c r="F602" s="5"/>
    </row>
    <row r="603" ht="13.5" customHeight="1" spans="1:6">
      <c r="A603" s="21"/>
      <c r="D603" s="4"/>
      <c r="E603" s="5"/>
      <c r="F603" s="5"/>
    </row>
    <row r="604" ht="13.5" customHeight="1" spans="1:6">
      <c r="A604" s="21"/>
      <c r="D604" s="4"/>
      <c r="E604" s="5"/>
      <c r="F604" s="5"/>
    </row>
    <row r="605" ht="13.5" customHeight="1" spans="1:6">
      <c r="A605" s="21"/>
      <c r="D605" s="4"/>
      <c r="E605" s="5"/>
      <c r="F605" s="5"/>
    </row>
    <row r="606" ht="13.5" customHeight="1" spans="1:6">
      <c r="A606" s="21"/>
      <c r="D606" s="4"/>
      <c r="E606" s="5"/>
      <c r="F606" s="5"/>
    </row>
    <row r="607" ht="13.5" customHeight="1" spans="1:6">
      <c r="A607" s="21"/>
      <c r="D607" s="4"/>
      <c r="E607" s="5"/>
      <c r="F607" s="5"/>
    </row>
    <row r="608" ht="13.5" customHeight="1" spans="1:6">
      <c r="A608" s="21"/>
      <c r="D608" s="4"/>
      <c r="E608" s="5"/>
      <c r="F608" s="5"/>
    </row>
    <row r="609" ht="13.5" customHeight="1" spans="1:6">
      <c r="A609" s="21"/>
      <c r="D609" s="4"/>
      <c r="E609" s="5"/>
      <c r="F609" s="5"/>
    </row>
    <row r="610" ht="13.5" customHeight="1" spans="1:6">
      <c r="A610" s="21"/>
      <c r="D610" s="4"/>
      <c r="E610" s="5"/>
      <c r="F610" s="5"/>
    </row>
    <row r="611" ht="13.5" customHeight="1" spans="1:6">
      <c r="A611" s="21"/>
      <c r="D611" s="4"/>
      <c r="E611" s="5"/>
      <c r="F611" s="5"/>
    </row>
    <row r="612" ht="13.5" customHeight="1" spans="1:6">
      <c r="A612" s="21"/>
      <c r="D612" s="4"/>
      <c r="E612" s="5"/>
      <c r="F612" s="5"/>
    </row>
    <row r="613" ht="13.5" customHeight="1" spans="1:6">
      <c r="A613" s="21"/>
      <c r="D613" s="4"/>
      <c r="E613" s="5"/>
      <c r="F613" s="5"/>
    </row>
    <row r="614" ht="13.5" customHeight="1" spans="1:6">
      <c r="A614" s="21"/>
      <c r="D614" s="4"/>
      <c r="E614" s="5"/>
      <c r="F614" s="5"/>
    </row>
    <row r="615" ht="13.5" customHeight="1" spans="1:6">
      <c r="A615" s="21"/>
      <c r="D615" s="4"/>
      <c r="E615" s="5"/>
      <c r="F615" s="5"/>
    </row>
    <row r="616" ht="13.5" customHeight="1" spans="1:6">
      <c r="A616" s="21"/>
      <c r="D616" s="4"/>
      <c r="E616" s="5"/>
      <c r="F616" s="5"/>
    </row>
    <row r="617" ht="13.5" customHeight="1" spans="1:6">
      <c r="A617" s="21"/>
      <c r="D617" s="4"/>
      <c r="E617" s="5"/>
      <c r="F617" s="5"/>
    </row>
    <row r="618" ht="13.5" customHeight="1" spans="1:6">
      <c r="A618" s="21"/>
      <c r="D618" s="4"/>
      <c r="E618" s="5"/>
      <c r="F618" s="5"/>
    </row>
    <row r="619" ht="13.5" customHeight="1" spans="1:6">
      <c r="A619" s="21"/>
      <c r="D619" s="4"/>
      <c r="E619" s="5"/>
      <c r="F619" s="5"/>
    </row>
    <row r="620" ht="13.5" customHeight="1" spans="1:6">
      <c r="A620" s="21"/>
      <c r="D620" s="4"/>
      <c r="E620" s="5"/>
      <c r="F620" s="5"/>
    </row>
    <row r="621" ht="13.5" customHeight="1" spans="1:6">
      <c r="A621" s="21"/>
      <c r="D621" s="4"/>
      <c r="E621" s="5"/>
      <c r="F621" s="5"/>
    </row>
    <row r="622" ht="13.5" customHeight="1" spans="1:6">
      <c r="A622" s="21"/>
      <c r="D622" s="4"/>
      <c r="E622" s="5"/>
      <c r="F622" s="5"/>
    </row>
    <row r="623" ht="13.5" customHeight="1" spans="1:6">
      <c r="A623" s="21"/>
      <c r="D623" s="4"/>
      <c r="E623" s="5"/>
      <c r="F623" s="5"/>
    </row>
    <row r="624" ht="13.5" customHeight="1" spans="1:6">
      <c r="A624" s="21"/>
      <c r="D624" s="4"/>
      <c r="E624" s="5"/>
      <c r="F624" s="5"/>
    </row>
    <row r="625" ht="13.5" customHeight="1" spans="1:6">
      <c r="A625" s="21"/>
      <c r="D625" s="4"/>
      <c r="E625" s="5"/>
      <c r="F625" s="5"/>
    </row>
    <row r="626" ht="13.5" customHeight="1" spans="1:6">
      <c r="A626" s="21"/>
      <c r="D626" s="4"/>
      <c r="E626" s="5"/>
      <c r="F626" s="5"/>
    </row>
    <row r="627" ht="13.5" customHeight="1" spans="1:6">
      <c r="A627" s="21"/>
      <c r="D627" s="4"/>
      <c r="E627" s="5"/>
      <c r="F627" s="5"/>
    </row>
    <row r="628" ht="13.5" customHeight="1" spans="1:6">
      <c r="A628" s="21"/>
      <c r="D628" s="4"/>
      <c r="E628" s="5"/>
      <c r="F628" s="5"/>
    </row>
    <row r="629" ht="13.5" customHeight="1" spans="1:6">
      <c r="A629" s="21"/>
      <c r="D629" s="4"/>
      <c r="E629" s="5"/>
      <c r="F629" s="5"/>
    </row>
    <row r="630" ht="13.5" customHeight="1" spans="1:6">
      <c r="A630" s="21"/>
      <c r="D630" s="4"/>
      <c r="E630" s="5"/>
      <c r="F630" s="5"/>
    </row>
    <row r="631" ht="13.5" customHeight="1" spans="1:6">
      <c r="A631" s="21"/>
      <c r="D631" s="4"/>
      <c r="E631" s="5"/>
      <c r="F631" s="5"/>
    </row>
    <row r="632" ht="13.5" customHeight="1" spans="1:6">
      <c r="A632" s="21"/>
      <c r="D632" s="4"/>
      <c r="E632" s="5"/>
      <c r="F632" s="5"/>
    </row>
    <row r="633" ht="13.5" customHeight="1" spans="1:6">
      <c r="A633" s="21"/>
      <c r="D633" s="4"/>
      <c r="E633" s="5"/>
      <c r="F633" s="5"/>
    </row>
    <row r="634" ht="13.5" customHeight="1" spans="1:6">
      <c r="A634" s="21"/>
      <c r="D634" s="4"/>
      <c r="E634" s="5"/>
      <c r="F634" s="5"/>
    </row>
    <row r="635" ht="13.5" customHeight="1" spans="1:6">
      <c r="A635" s="21"/>
      <c r="D635" s="4"/>
      <c r="E635" s="5"/>
      <c r="F635" s="5"/>
    </row>
    <row r="636" ht="13.5" customHeight="1" spans="1:6">
      <c r="A636" s="21"/>
      <c r="D636" s="4"/>
      <c r="E636" s="5"/>
      <c r="F636" s="5"/>
    </row>
    <row r="637" ht="13.5" customHeight="1" spans="1:6">
      <c r="A637" s="21"/>
      <c r="D637" s="4"/>
      <c r="E637" s="5"/>
      <c r="F637" s="5"/>
    </row>
    <row r="638" ht="13.5" customHeight="1" spans="1:6">
      <c r="A638" s="21"/>
      <c r="D638" s="4"/>
      <c r="E638" s="5"/>
      <c r="F638" s="5"/>
    </row>
    <row r="639" ht="13.5" customHeight="1" spans="1:6">
      <c r="A639" s="21"/>
      <c r="D639" s="4"/>
      <c r="E639" s="5"/>
      <c r="F639" s="5"/>
    </row>
    <row r="640" ht="13.5" customHeight="1" spans="1:6">
      <c r="A640" s="21"/>
      <c r="D640" s="4"/>
      <c r="E640" s="5"/>
      <c r="F640" s="5"/>
    </row>
    <row r="641" ht="13.5" customHeight="1" spans="1:6">
      <c r="A641" s="21"/>
      <c r="D641" s="4"/>
      <c r="E641" s="5"/>
      <c r="F641" s="5"/>
    </row>
    <row r="642" ht="13.5" customHeight="1" spans="1:6">
      <c r="A642" s="21"/>
      <c r="D642" s="4"/>
      <c r="E642" s="5"/>
      <c r="F642" s="5"/>
    </row>
    <row r="643" ht="13.5" customHeight="1" spans="1:6">
      <c r="A643" s="21"/>
      <c r="D643" s="4"/>
      <c r="E643" s="5"/>
      <c r="F643" s="5"/>
    </row>
    <row r="644" ht="13.5" customHeight="1" spans="1:6">
      <c r="A644" s="21"/>
      <c r="D644" s="4"/>
      <c r="E644" s="5"/>
      <c r="F644" s="5"/>
    </row>
    <row r="645" ht="13.5" customHeight="1" spans="1:6">
      <c r="A645" s="21"/>
      <c r="D645" s="4"/>
      <c r="E645" s="5"/>
      <c r="F645" s="5"/>
    </row>
    <row r="646" ht="13.5" customHeight="1" spans="1:6">
      <c r="A646" s="21"/>
      <c r="D646" s="4"/>
      <c r="E646" s="5"/>
      <c r="F646" s="5"/>
    </row>
    <row r="647" ht="13.5" customHeight="1" spans="1:6">
      <c r="A647" s="21"/>
      <c r="D647" s="4"/>
      <c r="E647" s="5"/>
      <c r="F647" s="5"/>
    </row>
    <row r="648" ht="13.5" customHeight="1" spans="1:6">
      <c r="A648" s="21"/>
      <c r="D648" s="4"/>
      <c r="E648" s="5"/>
      <c r="F648" s="5"/>
    </row>
    <row r="649" ht="13.5" customHeight="1" spans="1:6">
      <c r="A649" s="21"/>
      <c r="D649" s="4"/>
      <c r="E649" s="5"/>
      <c r="F649" s="5"/>
    </row>
    <row r="650" ht="13.5" customHeight="1" spans="1:6">
      <c r="A650" s="21"/>
      <c r="D650" s="4"/>
      <c r="E650" s="5"/>
      <c r="F650" s="5"/>
    </row>
    <row r="651" ht="13.5" customHeight="1" spans="1:6">
      <c r="A651" s="21"/>
      <c r="D651" s="4"/>
      <c r="E651" s="5"/>
      <c r="F651" s="5"/>
    </row>
    <row r="652" ht="13.5" customHeight="1" spans="1:6">
      <c r="A652" s="21"/>
      <c r="D652" s="4"/>
      <c r="E652" s="5"/>
      <c r="F652" s="5"/>
    </row>
    <row r="653" ht="13.5" customHeight="1" spans="1:6">
      <c r="A653" s="21"/>
      <c r="D653" s="4"/>
      <c r="E653" s="5"/>
      <c r="F653" s="5"/>
    </row>
    <row r="654" ht="13.5" customHeight="1" spans="1:6">
      <c r="A654" s="21"/>
      <c r="D654" s="4"/>
      <c r="E654" s="5"/>
      <c r="F654" s="5"/>
    </row>
    <row r="655" ht="13.5" customHeight="1" spans="1:6">
      <c r="A655" s="21"/>
      <c r="D655" s="4"/>
      <c r="E655" s="5"/>
      <c r="F655" s="5"/>
    </row>
    <row r="656" ht="13.5" customHeight="1" spans="1:6">
      <c r="A656" s="21"/>
      <c r="D656" s="4"/>
      <c r="E656" s="5"/>
      <c r="F656" s="5"/>
    </row>
    <row r="657" ht="13.5" customHeight="1" spans="1:6">
      <c r="A657" s="21"/>
      <c r="D657" s="4"/>
      <c r="E657" s="5"/>
      <c r="F657" s="5"/>
    </row>
    <row r="658" ht="13.5" customHeight="1" spans="1:6">
      <c r="A658" s="21"/>
      <c r="D658" s="4"/>
      <c r="E658" s="5"/>
      <c r="F658" s="5"/>
    </row>
    <row r="659" ht="13.5" customHeight="1" spans="1:6">
      <c r="A659" s="21"/>
      <c r="D659" s="4"/>
      <c r="E659" s="5"/>
      <c r="F659" s="5"/>
    </row>
    <row r="660" ht="13.5" customHeight="1" spans="1:6">
      <c r="A660" s="21"/>
      <c r="D660" s="4"/>
      <c r="E660" s="5"/>
      <c r="F660" s="5"/>
    </row>
    <row r="661" ht="13.5" customHeight="1" spans="1:6">
      <c r="A661" s="21"/>
      <c r="D661" s="4"/>
      <c r="E661" s="5"/>
      <c r="F661" s="5"/>
    </row>
    <row r="662" ht="13.5" customHeight="1" spans="1:6">
      <c r="A662" s="21"/>
      <c r="D662" s="4"/>
      <c r="E662" s="5"/>
      <c r="F662" s="5"/>
    </row>
    <row r="663" ht="13.5" customHeight="1" spans="1:6">
      <c r="A663" s="21"/>
      <c r="D663" s="4"/>
      <c r="E663" s="5"/>
      <c r="F663" s="5"/>
    </row>
    <row r="664" ht="13.5" customHeight="1" spans="1:6">
      <c r="A664" s="21"/>
      <c r="D664" s="4"/>
      <c r="E664" s="5"/>
      <c r="F664" s="5"/>
    </row>
    <row r="665" ht="13.5" customHeight="1" spans="1:6">
      <c r="A665" s="21"/>
      <c r="D665" s="4"/>
      <c r="E665" s="5"/>
      <c r="F665" s="5"/>
    </row>
    <row r="666" ht="13.5" customHeight="1" spans="1:6">
      <c r="A666" s="21"/>
      <c r="D666" s="4"/>
      <c r="E666" s="5"/>
      <c r="F666" s="5"/>
    </row>
    <row r="667" ht="13.5" customHeight="1" spans="1:6">
      <c r="A667" s="21"/>
      <c r="D667" s="4"/>
      <c r="E667" s="5"/>
      <c r="F667" s="5"/>
    </row>
    <row r="668" ht="13.5" customHeight="1" spans="1:6">
      <c r="A668" s="21"/>
      <c r="D668" s="4"/>
      <c r="E668" s="5"/>
      <c r="F668" s="5"/>
    </row>
    <row r="669" ht="13.5" customHeight="1" spans="1:6">
      <c r="A669" s="21"/>
      <c r="D669" s="4"/>
      <c r="E669" s="5"/>
      <c r="F669" s="5"/>
    </row>
    <row r="670" ht="13.5" customHeight="1" spans="1:6">
      <c r="A670" s="21"/>
      <c r="D670" s="4"/>
      <c r="E670" s="5"/>
      <c r="F670" s="5"/>
    </row>
    <row r="671" ht="13.5" customHeight="1" spans="1:6">
      <c r="A671" s="21"/>
      <c r="D671" s="4"/>
      <c r="E671" s="5"/>
      <c r="F671" s="5"/>
    </row>
    <row r="672" ht="13.5" customHeight="1" spans="1:6">
      <c r="A672" s="21"/>
      <c r="D672" s="4"/>
      <c r="E672" s="5"/>
      <c r="F672" s="5"/>
    </row>
    <row r="673" ht="13.5" customHeight="1" spans="1:6">
      <c r="A673" s="21"/>
      <c r="D673" s="4"/>
      <c r="E673" s="5"/>
      <c r="F673" s="5"/>
    </row>
    <row r="674" ht="13.5" customHeight="1" spans="1:6">
      <c r="A674" s="21"/>
      <c r="D674" s="4"/>
      <c r="E674" s="5"/>
      <c r="F674" s="5"/>
    </row>
    <row r="675" ht="13.5" customHeight="1" spans="1:6">
      <c r="A675" s="21"/>
      <c r="D675" s="4"/>
      <c r="E675" s="5"/>
      <c r="F675" s="5"/>
    </row>
    <row r="676" ht="13.5" customHeight="1" spans="1:6">
      <c r="A676" s="21"/>
      <c r="D676" s="4"/>
      <c r="E676" s="5"/>
      <c r="F676" s="5"/>
    </row>
    <row r="677" ht="13.5" customHeight="1" spans="1:6">
      <c r="A677" s="21"/>
      <c r="D677" s="4"/>
      <c r="E677" s="5"/>
      <c r="F677" s="5"/>
    </row>
    <row r="678" ht="13.5" customHeight="1" spans="1:6">
      <c r="A678" s="21"/>
      <c r="D678" s="4"/>
      <c r="E678" s="5"/>
      <c r="F678" s="5"/>
    </row>
    <row r="679" ht="13.5" customHeight="1" spans="1:6">
      <c r="A679" s="21"/>
      <c r="D679" s="4"/>
      <c r="E679" s="5"/>
      <c r="F679" s="5"/>
    </row>
    <row r="680" ht="13.5" customHeight="1" spans="1:6">
      <c r="A680" s="21"/>
      <c r="D680" s="4"/>
      <c r="E680" s="5"/>
      <c r="F680" s="5"/>
    </row>
    <row r="681" ht="13.5" customHeight="1" spans="1:6">
      <c r="A681" s="21"/>
      <c r="D681" s="4"/>
      <c r="E681" s="5"/>
      <c r="F681" s="5"/>
    </row>
    <row r="682" ht="13.5" customHeight="1" spans="1:6">
      <c r="A682" s="21"/>
      <c r="D682" s="4"/>
      <c r="E682" s="5"/>
      <c r="F682" s="5"/>
    </row>
    <row r="683" ht="13.5" customHeight="1" spans="1:6">
      <c r="A683" s="21"/>
      <c r="D683" s="4"/>
      <c r="E683" s="5"/>
      <c r="F683" s="5"/>
    </row>
    <row r="684" ht="13.5" customHeight="1" spans="1:6">
      <c r="A684" s="21"/>
      <c r="D684" s="4"/>
      <c r="E684" s="5"/>
      <c r="F684" s="5"/>
    </row>
    <row r="685" ht="13.5" customHeight="1" spans="1:6">
      <c r="A685" s="21"/>
      <c r="D685" s="4"/>
      <c r="E685" s="5"/>
      <c r="F685" s="5"/>
    </row>
    <row r="686" ht="13.5" customHeight="1" spans="1:6">
      <c r="A686" s="21"/>
      <c r="D686" s="4"/>
      <c r="E686" s="5"/>
      <c r="F686" s="5"/>
    </row>
    <row r="687" ht="13.5" customHeight="1" spans="1:6">
      <c r="A687" s="21"/>
      <c r="D687" s="4"/>
      <c r="E687" s="5"/>
      <c r="F687" s="5"/>
    </row>
    <row r="688" ht="13.5" customHeight="1" spans="1:6">
      <c r="A688" s="21"/>
      <c r="D688" s="4"/>
      <c r="E688" s="5"/>
      <c r="F688" s="5"/>
    </row>
    <row r="689" ht="13.5" customHeight="1" spans="1:6">
      <c r="A689" s="21"/>
      <c r="D689" s="4"/>
      <c r="E689" s="5"/>
      <c r="F689" s="5"/>
    </row>
    <row r="690" ht="13.5" customHeight="1" spans="1:6">
      <c r="A690" s="21"/>
      <c r="D690" s="4"/>
      <c r="E690" s="5"/>
      <c r="F690" s="5"/>
    </row>
    <row r="691" ht="13.5" customHeight="1" spans="1:6">
      <c r="A691" s="21"/>
      <c r="D691" s="4"/>
      <c r="E691" s="5"/>
      <c r="F691" s="5"/>
    </row>
    <row r="692" ht="13.5" customHeight="1" spans="1:6">
      <c r="A692" s="21"/>
      <c r="D692" s="4"/>
      <c r="E692" s="5"/>
      <c r="F692" s="5"/>
    </row>
    <row r="693" ht="13.5" customHeight="1" spans="1:6">
      <c r="A693" s="21"/>
      <c r="D693" s="4"/>
      <c r="E693" s="5"/>
      <c r="F693" s="5"/>
    </row>
    <row r="694" ht="13.5" customHeight="1" spans="1:6">
      <c r="A694" s="21"/>
      <c r="D694" s="4"/>
      <c r="E694" s="5"/>
      <c r="F694" s="5"/>
    </row>
    <row r="695" ht="13.5" customHeight="1" spans="1:6">
      <c r="A695" s="21"/>
      <c r="D695" s="4"/>
      <c r="E695" s="5"/>
      <c r="F695" s="5"/>
    </row>
    <row r="696" ht="13.5" customHeight="1" spans="1:6">
      <c r="A696" s="21"/>
      <c r="D696" s="4"/>
      <c r="E696" s="5"/>
      <c r="F696" s="5"/>
    </row>
    <row r="697" ht="13.5" customHeight="1" spans="1:6">
      <c r="A697" s="21"/>
      <c r="D697" s="4"/>
      <c r="E697" s="5"/>
      <c r="F697" s="5"/>
    </row>
    <row r="698" ht="13.5" customHeight="1" spans="1:6">
      <c r="A698" s="21"/>
      <c r="D698" s="4"/>
      <c r="E698" s="5"/>
      <c r="F698" s="5"/>
    </row>
    <row r="699" ht="13.5" customHeight="1" spans="1:6">
      <c r="A699" s="21"/>
      <c r="D699" s="4"/>
      <c r="E699" s="5"/>
      <c r="F699" s="5"/>
    </row>
    <row r="700" ht="13.5" customHeight="1" spans="1:6">
      <c r="A700" s="21"/>
      <c r="D700" s="4"/>
      <c r="E700" s="5"/>
      <c r="F700" s="5"/>
    </row>
    <row r="701" ht="13.5" customHeight="1" spans="1:6">
      <c r="A701" s="21"/>
      <c r="D701" s="4"/>
      <c r="E701" s="5"/>
      <c r="F701" s="5"/>
    </row>
    <row r="702" ht="13.5" customHeight="1" spans="1:6">
      <c r="A702" s="21"/>
      <c r="D702" s="4"/>
      <c r="E702" s="5"/>
      <c r="F702" s="5"/>
    </row>
    <row r="703" ht="13.5" customHeight="1" spans="1:6">
      <c r="A703" s="21"/>
      <c r="D703" s="4"/>
      <c r="E703" s="5"/>
      <c r="F703" s="5"/>
    </row>
    <row r="704" ht="13.5" customHeight="1" spans="1:6">
      <c r="A704" s="21"/>
      <c r="D704" s="4"/>
      <c r="E704" s="5"/>
      <c r="F704" s="5"/>
    </row>
    <row r="705" ht="13.5" customHeight="1" spans="1:6">
      <c r="A705" s="21"/>
      <c r="D705" s="4"/>
      <c r="E705" s="5"/>
      <c r="F705" s="5"/>
    </row>
    <row r="706" ht="13.5" customHeight="1" spans="1:6">
      <c r="A706" s="21"/>
      <c r="D706" s="4"/>
      <c r="E706" s="5"/>
      <c r="F706" s="5"/>
    </row>
    <row r="707" ht="13.5" customHeight="1" spans="1:6">
      <c r="A707" s="21"/>
      <c r="D707" s="4"/>
      <c r="E707" s="5"/>
      <c r="F707" s="5"/>
    </row>
    <row r="708" ht="13.5" customHeight="1" spans="1:6">
      <c r="A708" s="21"/>
      <c r="D708" s="4"/>
      <c r="E708" s="5"/>
      <c r="F708" s="5"/>
    </row>
    <row r="709" ht="13.5" customHeight="1" spans="1:6">
      <c r="A709" s="21"/>
      <c r="D709" s="4"/>
      <c r="E709" s="5"/>
      <c r="F709" s="5"/>
    </row>
    <row r="710" ht="13.5" customHeight="1" spans="1:6">
      <c r="A710" s="21"/>
      <c r="D710" s="4"/>
      <c r="E710" s="5"/>
      <c r="F710" s="5"/>
    </row>
    <row r="711" ht="13.5" customHeight="1" spans="1:6">
      <c r="A711" s="21"/>
      <c r="D711" s="4"/>
      <c r="E711" s="5"/>
      <c r="F711" s="5"/>
    </row>
    <row r="712" ht="13.5" customHeight="1" spans="1:6">
      <c r="A712" s="21"/>
      <c r="D712" s="4"/>
      <c r="E712" s="5"/>
      <c r="F712" s="5"/>
    </row>
    <row r="713" ht="13.5" customHeight="1" spans="1:6">
      <c r="A713" s="21"/>
      <c r="D713" s="4"/>
      <c r="E713" s="5"/>
      <c r="F713" s="5"/>
    </row>
    <row r="714" ht="13.5" customHeight="1" spans="1:6">
      <c r="A714" s="21"/>
      <c r="D714" s="4"/>
      <c r="E714" s="5"/>
      <c r="F714" s="5"/>
    </row>
    <row r="715" ht="13.5" customHeight="1" spans="1:6">
      <c r="A715" s="21"/>
      <c r="D715" s="4"/>
      <c r="E715" s="5"/>
      <c r="F715" s="5"/>
    </row>
    <row r="716" ht="13.5" customHeight="1" spans="1:6">
      <c r="A716" s="21"/>
      <c r="D716" s="4"/>
      <c r="E716" s="5"/>
      <c r="F716" s="5"/>
    </row>
    <row r="717" ht="13.5" customHeight="1" spans="1:6">
      <c r="A717" s="21"/>
      <c r="D717" s="4"/>
      <c r="E717" s="5"/>
      <c r="F717" s="5"/>
    </row>
    <row r="718" ht="13.5" customHeight="1" spans="1:6">
      <c r="A718" s="21"/>
      <c r="D718" s="4"/>
      <c r="E718" s="5"/>
      <c r="F718" s="5"/>
    </row>
    <row r="719" ht="13.5" customHeight="1" spans="1:6">
      <c r="A719" s="21"/>
      <c r="D719" s="4"/>
      <c r="E719" s="5"/>
      <c r="F719" s="5"/>
    </row>
    <row r="720" ht="13.5" customHeight="1" spans="1:6">
      <c r="A720" s="21"/>
      <c r="D720" s="4"/>
      <c r="E720" s="5"/>
      <c r="F720" s="5"/>
    </row>
    <row r="721" ht="13.5" customHeight="1" spans="1:6">
      <c r="A721" s="21"/>
      <c r="D721" s="4"/>
      <c r="E721" s="5"/>
      <c r="F721" s="5"/>
    </row>
    <row r="722" ht="13.5" customHeight="1" spans="1:6">
      <c r="A722" s="21"/>
      <c r="D722" s="4"/>
      <c r="E722" s="5"/>
      <c r="F722" s="5"/>
    </row>
    <row r="723" ht="13.5" customHeight="1" spans="1:6">
      <c r="A723" s="21"/>
      <c r="D723" s="4"/>
      <c r="E723" s="5"/>
      <c r="F723" s="5"/>
    </row>
    <row r="724" ht="13.5" customHeight="1" spans="1:6">
      <c r="A724" s="21"/>
      <c r="D724" s="4"/>
      <c r="E724" s="5"/>
      <c r="F724" s="5"/>
    </row>
    <row r="725" ht="13.5" customHeight="1" spans="1:6">
      <c r="A725" s="21"/>
      <c r="D725" s="4"/>
      <c r="E725" s="5"/>
      <c r="F725" s="5"/>
    </row>
    <row r="726" ht="13.5" customHeight="1" spans="1:6">
      <c r="A726" s="21"/>
      <c r="D726" s="4"/>
      <c r="E726" s="5"/>
      <c r="F726" s="5"/>
    </row>
    <row r="727" ht="13.5" customHeight="1" spans="1:6">
      <c r="A727" s="21"/>
      <c r="D727" s="4"/>
      <c r="E727" s="5"/>
      <c r="F727" s="5"/>
    </row>
    <row r="728" ht="13.5" customHeight="1" spans="1:6">
      <c r="A728" s="21"/>
      <c r="D728" s="4"/>
      <c r="E728" s="5"/>
      <c r="F728" s="5"/>
    </row>
    <row r="729" ht="13.5" customHeight="1" spans="1:6">
      <c r="A729" s="21"/>
      <c r="D729" s="4"/>
      <c r="E729" s="5"/>
      <c r="F729" s="5"/>
    </row>
    <row r="730" ht="13.5" customHeight="1" spans="1:6">
      <c r="A730" s="21"/>
      <c r="D730" s="4"/>
      <c r="E730" s="5"/>
      <c r="F730" s="5"/>
    </row>
    <row r="731" ht="13.5" customHeight="1" spans="1:6">
      <c r="A731" s="21"/>
      <c r="D731" s="4"/>
      <c r="E731" s="5"/>
      <c r="F731" s="5"/>
    </row>
    <row r="732" ht="13.5" customHeight="1" spans="1:6">
      <c r="A732" s="21"/>
      <c r="D732" s="4"/>
      <c r="E732" s="5"/>
      <c r="F732" s="5"/>
    </row>
    <row r="733" ht="13.5" customHeight="1" spans="1:6">
      <c r="A733" s="21"/>
      <c r="D733" s="4"/>
      <c r="E733" s="5"/>
      <c r="F733" s="5"/>
    </row>
    <row r="734" ht="13.5" customHeight="1" spans="1:6">
      <c r="A734" s="21"/>
      <c r="D734" s="4"/>
      <c r="E734" s="5"/>
      <c r="F734" s="5"/>
    </row>
    <row r="735" ht="13.5" customHeight="1" spans="1:6">
      <c r="A735" s="21"/>
      <c r="D735" s="4"/>
      <c r="E735" s="5"/>
      <c r="F735" s="5"/>
    </row>
    <row r="736" ht="13.5" customHeight="1" spans="1:6">
      <c r="A736" s="21"/>
      <c r="D736" s="4"/>
      <c r="E736" s="5"/>
      <c r="F736" s="5"/>
    </row>
    <row r="737" ht="13.5" customHeight="1" spans="1:6">
      <c r="A737" s="21"/>
      <c r="D737" s="4"/>
      <c r="E737" s="5"/>
      <c r="F737" s="5"/>
    </row>
    <row r="738" ht="13.5" customHeight="1" spans="1:6">
      <c r="A738" s="21"/>
      <c r="D738" s="4"/>
      <c r="E738" s="5"/>
      <c r="F738" s="5"/>
    </row>
    <row r="739" ht="13.5" customHeight="1" spans="1:6">
      <c r="A739" s="21"/>
      <c r="D739" s="4"/>
      <c r="E739" s="5"/>
      <c r="F739" s="5"/>
    </row>
    <row r="740" ht="13.5" customHeight="1" spans="1:6">
      <c r="A740" s="21"/>
      <c r="D740" s="4"/>
      <c r="E740" s="5"/>
      <c r="F740" s="5"/>
    </row>
    <row r="741" ht="13.5" customHeight="1" spans="1:6">
      <c r="A741" s="21"/>
      <c r="D741" s="4"/>
      <c r="E741" s="5"/>
      <c r="F741" s="5"/>
    </row>
    <row r="742" ht="13.5" customHeight="1" spans="1:6">
      <c r="A742" s="21"/>
      <c r="D742" s="4"/>
      <c r="E742" s="5"/>
      <c r="F742" s="5"/>
    </row>
    <row r="743" ht="13.5" customHeight="1" spans="1:6">
      <c r="A743" s="21"/>
      <c r="D743" s="4"/>
      <c r="E743" s="5"/>
      <c r="F743" s="5"/>
    </row>
    <row r="744" ht="13.5" customHeight="1" spans="1:6">
      <c r="A744" s="21"/>
      <c r="D744" s="4"/>
      <c r="E744" s="5"/>
      <c r="F744" s="5"/>
    </row>
    <row r="745" ht="13.5" customHeight="1" spans="1:6">
      <c r="A745" s="21"/>
      <c r="D745" s="4"/>
      <c r="E745" s="5"/>
      <c r="F745" s="5"/>
    </row>
    <row r="746" ht="13.5" customHeight="1" spans="1:6">
      <c r="A746" s="21"/>
      <c r="D746" s="4"/>
      <c r="E746" s="5"/>
      <c r="F746" s="5"/>
    </row>
    <row r="747" ht="13.5" customHeight="1" spans="1:6">
      <c r="A747" s="21"/>
      <c r="D747" s="4"/>
      <c r="E747" s="5"/>
      <c r="F747" s="5"/>
    </row>
    <row r="748" ht="13.5" customHeight="1" spans="1:6">
      <c r="A748" s="21"/>
      <c r="D748" s="4"/>
      <c r="E748" s="5"/>
      <c r="F748" s="5"/>
    </row>
    <row r="749" ht="13.5" customHeight="1" spans="1:6">
      <c r="A749" s="21"/>
      <c r="D749" s="4"/>
      <c r="E749" s="5"/>
      <c r="F749" s="5"/>
    </row>
    <row r="750" ht="13.5" customHeight="1" spans="1:6">
      <c r="A750" s="21"/>
      <c r="D750" s="4"/>
      <c r="E750" s="5"/>
      <c r="F750" s="5"/>
    </row>
    <row r="751" ht="13.5" customHeight="1" spans="1:6">
      <c r="A751" s="21"/>
      <c r="D751" s="4"/>
      <c r="E751" s="5"/>
      <c r="F751" s="5"/>
    </row>
    <row r="752" ht="13.5" customHeight="1" spans="1:6">
      <c r="A752" s="21"/>
      <c r="D752" s="4"/>
      <c r="E752" s="5"/>
      <c r="F752" s="5"/>
    </row>
    <row r="753" ht="13.5" customHeight="1" spans="1:6">
      <c r="A753" s="21"/>
      <c r="D753" s="4"/>
      <c r="E753" s="5"/>
      <c r="F753" s="5"/>
    </row>
    <row r="754" ht="13.5" customHeight="1" spans="1:6">
      <c r="A754" s="21"/>
      <c r="D754" s="4"/>
      <c r="E754" s="5"/>
      <c r="F754" s="5"/>
    </row>
    <row r="755" ht="13.5" customHeight="1" spans="1:6">
      <c r="A755" s="21"/>
      <c r="D755" s="4"/>
      <c r="E755" s="5"/>
      <c r="F755" s="5"/>
    </row>
    <row r="756" ht="13.5" customHeight="1" spans="1:6">
      <c r="A756" s="21"/>
      <c r="D756" s="4"/>
      <c r="E756" s="5"/>
      <c r="F756" s="5"/>
    </row>
    <row r="757" ht="13.5" customHeight="1" spans="1:6">
      <c r="A757" s="21"/>
      <c r="D757" s="4"/>
      <c r="E757" s="5"/>
      <c r="F757" s="5"/>
    </row>
    <row r="758" ht="13.5" customHeight="1" spans="1:6">
      <c r="A758" s="21"/>
      <c r="D758" s="4"/>
      <c r="E758" s="5"/>
      <c r="F758" s="5"/>
    </row>
    <row r="759" ht="13.5" customHeight="1" spans="1:6">
      <c r="A759" s="21"/>
      <c r="D759" s="4"/>
      <c r="E759" s="5"/>
      <c r="F759" s="5"/>
    </row>
    <row r="760" ht="13.5" customHeight="1" spans="1:6">
      <c r="A760" s="21"/>
      <c r="D760" s="4"/>
      <c r="E760" s="5"/>
      <c r="F760" s="5"/>
    </row>
    <row r="761" ht="13.5" customHeight="1" spans="1:6">
      <c r="A761" s="21"/>
      <c r="D761" s="4"/>
      <c r="E761" s="5"/>
      <c r="F761" s="5"/>
    </row>
    <row r="762" ht="13.5" customHeight="1" spans="1:6">
      <c r="A762" s="21"/>
      <c r="D762" s="4"/>
      <c r="E762" s="5"/>
      <c r="F762" s="5"/>
    </row>
    <row r="763" ht="13.5" customHeight="1" spans="1:6">
      <c r="A763" s="21"/>
      <c r="D763" s="4"/>
      <c r="E763" s="5"/>
      <c r="F763" s="5"/>
    </row>
    <row r="764" ht="13.5" customHeight="1" spans="1:6">
      <c r="A764" s="21"/>
      <c r="D764" s="4"/>
      <c r="E764" s="5"/>
      <c r="F764" s="5"/>
    </row>
    <row r="765" ht="13.5" customHeight="1" spans="1:6">
      <c r="A765" s="21"/>
      <c r="D765" s="4"/>
      <c r="E765" s="5"/>
      <c r="F765" s="5"/>
    </row>
    <row r="766" ht="13.5" customHeight="1" spans="1:6">
      <c r="A766" s="21"/>
      <c r="D766" s="4"/>
      <c r="E766" s="5"/>
      <c r="F766" s="5"/>
    </row>
    <row r="767" ht="13.5" customHeight="1" spans="1:6">
      <c r="A767" s="21"/>
      <c r="D767" s="4"/>
      <c r="E767" s="5"/>
      <c r="F767" s="5"/>
    </row>
    <row r="768" ht="13.5" customHeight="1" spans="1:6">
      <c r="A768" s="21"/>
      <c r="D768" s="4"/>
      <c r="E768" s="5"/>
      <c r="F768" s="5"/>
    </row>
    <row r="769" ht="13.5" customHeight="1" spans="1:6">
      <c r="A769" s="21"/>
      <c r="D769" s="4"/>
      <c r="E769" s="5"/>
      <c r="F769" s="5"/>
    </row>
    <row r="770" ht="13.5" customHeight="1" spans="1:6">
      <c r="A770" s="21"/>
      <c r="D770" s="4"/>
      <c r="E770" s="5"/>
      <c r="F770" s="5"/>
    </row>
    <row r="771" ht="13.5" customHeight="1" spans="1:6">
      <c r="A771" s="21"/>
      <c r="D771" s="4"/>
      <c r="E771" s="5"/>
      <c r="F771" s="5"/>
    </row>
    <row r="772" ht="13.5" customHeight="1" spans="1:6">
      <c r="A772" s="21"/>
      <c r="D772" s="4"/>
      <c r="E772" s="5"/>
      <c r="F772" s="5"/>
    </row>
    <row r="773" ht="13.5" customHeight="1" spans="1:6">
      <c r="A773" s="21"/>
      <c r="D773" s="4"/>
      <c r="E773" s="5"/>
      <c r="F773" s="5"/>
    </row>
    <row r="774" ht="13.5" customHeight="1" spans="1:6">
      <c r="A774" s="21"/>
      <c r="D774" s="4"/>
      <c r="E774" s="5"/>
      <c r="F774" s="5"/>
    </row>
    <row r="775" ht="13.5" customHeight="1" spans="1:6">
      <c r="A775" s="21"/>
      <c r="D775" s="4"/>
      <c r="E775" s="5"/>
      <c r="F775" s="5"/>
    </row>
    <row r="776" ht="13.5" customHeight="1" spans="1:6">
      <c r="A776" s="21"/>
      <c r="D776" s="4"/>
      <c r="E776" s="5"/>
      <c r="F776" s="5"/>
    </row>
    <row r="777" ht="13.5" customHeight="1" spans="1:6">
      <c r="A777" s="21"/>
      <c r="D777" s="4"/>
      <c r="E777" s="5"/>
      <c r="F777" s="5"/>
    </row>
    <row r="778" ht="13.5" customHeight="1" spans="1:6">
      <c r="A778" s="21"/>
      <c r="D778" s="4"/>
      <c r="E778" s="5"/>
      <c r="F778" s="5"/>
    </row>
    <row r="779" ht="13.5" customHeight="1" spans="1:6">
      <c r="A779" s="21"/>
      <c r="D779" s="4"/>
      <c r="E779" s="5"/>
      <c r="F779" s="5"/>
    </row>
    <row r="780" ht="13.5" customHeight="1" spans="1:6">
      <c r="A780" s="21"/>
      <c r="D780" s="4"/>
      <c r="E780" s="5"/>
      <c r="F780" s="5"/>
    </row>
    <row r="781" ht="13.5" customHeight="1" spans="1:6">
      <c r="A781" s="21"/>
      <c r="D781" s="4"/>
      <c r="E781" s="5"/>
      <c r="F781" s="5"/>
    </row>
    <row r="782" ht="13.5" customHeight="1" spans="1:6">
      <c r="A782" s="21"/>
      <c r="D782" s="4"/>
      <c r="E782" s="5"/>
      <c r="F782" s="5"/>
    </row>
    <row r="783" ht="13.5" customHeight="1" spans="1:6">
      <c r="A783" s="21"/>
      <c r="D783" s="4"/>
      <c r="E783" s="5"/>
      <c r="F783" s="5"/>
    </row>
    <row r="784" ht="13.5" customHeight="1" spans="1:6">
      <c r="A784" s="21"/>
      <c r="D784" s="4"/>
      <c r="E784" s="5"/>
      <c r="F784" s="5"/>
    </row>
    <row r="785" ht="13.5" customHeight="1" spans="1:6">
      <c r="A785" s="21"/>
      <c r="D785" s="4"/>
      <c r="E785" s="5"/>
      <c r="F785" s="5"/>
    </row>
    <row r="786" ht="13.5" customHeight="1" spans="1:6">
      <c r="A786" s="21"/>
      <c r="D786" s="4"/>
      <c r="E786" s="5"/>
      <c r="F786" s="5"/>
    </row>
    <row r="787" ht="13.5" customHeight="1" spans="1:6">
      <c r="A787" s="21"/>
      <c r="D787" s="4"/>
      <c r="E787" s="5"/>
      <c r="F787" s="5"/>
    </row>
    <row r="788" ht="13.5" customHeight="1" spans="1:6">
      <c r="A788" s="21"/>
      <c r="D788" s="4"/>
      <c r="E788" s="5"/>
      <c r="F788" s="5"/>
    </row>
    <row r="789" ht="13.5" customHeight="1" spans="1:6">
      <c r="A789" s="21"/>
      <c r="D789" s="4"/>
      <c r="E789" s="5"/>
      <c r="F789" s="5"/>
    </row>
    <row r="790" ht="13.5" customHeight="1" spans="1:6">
      <c r="A790" s="21"/>
      <c r="D790" s="4"/>
      <c r="E790" s="5"/>
      <c r="F790" s="5"/>
    </row>
    <row r="791" ht="13.5" customHeight="1" spans="1:6">
      <c r="A791" s="21"/>
      <c r="D791" s="4"/>
      <c r="E791" s="5"/>
      <c r="F791" s="5"/>
    </row>
    <row r="792" ht="13.5" customHeight="1" spans="1:6">
      <c r="A792" s="21"/>
      <c r="D792" s="4"/>
      <c r="E792" s="5"/>
      <c r="F792" s="5"/>
    </row>
    <row r="793" ht="13.5" customHeight="1" spans="1:6">
      <c r="A793" s="21"/>
      <c r="D793" s="4"/>
      <c r="E793" s="5"/>
      <c r="F793" s="5"/>
    </row>
    <row r="794" ht="13.5" customHeight="1" spans="1:6">
      <c r="A794" s="21"/>
      <c r="D794" s="4"/>
      <c r="E794" s="5"/>
      <c r="F794" s="5"/>
    </row>
    <row r="795" ht="13.5" customHeight="1" spans="1:6">
      <c r="A795" s="21"/>
      <c r="D795" s="4"/>
      <c r="E795" s="5"/>
      <c r="F795" s="5"/>
    </row>
    <row r="796" ht="13.5" customHeight="1" spans="1:6">
      <c r="A796" s="21"/>
      <c r="D796" s="4"/>
      <c r="E796" s="5"/>
      <c r="F796" s="5"/>
    </row>
    <row r="797" ht="13.5" customHeight="1" spans="1:6">
      <c r="A797" s="21"/>
      <c r="D797" s="4"/>
      <c r="E797" s="5"/>
      <c r="F797" s="5"/>
    </row>
    <row r="798" ht="13.5" customHeight="1" spans="1:6">
      <c r="A798" s="21"/>
      <c r="D798" s="4"/>
      <c r="E798" s="5"/>
      <c r="F798" s="5"/>
    </row>
    <row r="799" ht="13.5" customHeight="1" spans="1:6">
      <c r="A799" s="21"/>
      <c r="D799" s="4"/>
      <c r="E799" s="5"/>
      <c r="F799" s="5"/>
    </row>
    <row r="800" ht="13.5" customHeight="1" spans="1:6">
      <c r="A800" s="21"/>
      <c r="D800" s="4"/>
      <c r="E800" s="5"/>
      <c r="F800" s="5"/>
    </row>
    <row r="801" ht="13.5" customHeight="1" spans="1:6">
      <c r="A801" s="21"/>
      <c r="D801" s="4"/>
      <c r="E801" s="5"/>
      <c r="F801" s="5"/>
    </row>
    <row r="802" ht="13.5" customHeight="1" spans="1:6">
      <c r="A802" s="21"/>
      <c r="D802" s="4"/>
      <c r="E802" s="5"/>
      <c r="F802" s="5"/>
    </row>
    <row r="803" ht="13.5" customHeight="1" spans="1:6">
      <c r="A803" s="21"/>
      <c r="D803" s="4"/>
      <c r="E803" s="5"/>
      <c r="F803" s="5"/>
    </row>
    <row r="804" ht="13.5" customHeight="1" spans="1:6">
      <c r="A804" s="21"/>
      <c r="D804" s="4"/>
      <c r="E804" s="5"/>
      <c r="F804" s="5"/>
    </row>
    <row r="805" ht="13.5" customHeight="1" spans="1:6">
      <c r="A805" s="21"/>
      <c r="D805" s="4"/>
      <c r="E805" s="5"/>
      <c r="F805" s="5"/>
    </row>
    <row r="806" ht="13.5" customHeight="1" spans="1:6">
      <c r="A806" s="21"/>
      <c r="D806" s="4"/>
      <c r="E806" s="5"/>
      <c r="F806" s="5"/>
    </row>
    <row r="807" ht="13.5" customHeight="1" spans="1:6">
      <c r="A807" s="21"/>
      <c r="D807" s="4"/>
      <c r="E807" s="5"/>
      <c r="F807" s="5"/>
    </row>
    <row r="808" ht="13.5" customHeight="1" spans="1:6">
      <c r="A808" s="21"/>
      <c r="D808" s="4"/>
      <c r="E808" s="5"/>
      <c r="F808" s="5"/>
    </row>
    <row r="809" ht="13.5" customHeight="1" spans="1:6">
      <c r="A809" s="21"/>
      <c r="D809" s="4"/>
      <c r="E809" s="5"/>
      <c r="F809" s="5"/>
    </row>
    <row r="810" ht="13.5" customHeight="1" spans="1:6">
      <c r="A810" s="21"/>
      <c r="D810" s="4"/>
      <c r="E810" s="5"/>
      <c r="F810" s="5"/>
    </row>
    <row r="811" ht="13.5" customHeight="1" spans="1:6">
      <c r="A811" s="21"/>
      <c r="D811" s="4"/>
      <c r="E811" s="5"/>
      <c r="F811" s="5"/>
    </row>
    <row r="812" ht="13.5" customHeight="1" spans="1:6">
      <c r="A812" s="21"/>
      <c r="D812" s="4"/>
      <c r="E812" s="5"/>
      <c r="F812" s="5"/>
    </row>
    <row r="813" ht="13.5" customHeight="1" spans="1:6">
      <c r="A813" s="21"/>
      <c r="D813" s="4"/>
      <c r="E813" s="5"/>
      <c r="F813" s="5"/>
    </row>
    <row r="814" ht="13.5" customHeight="1" spans="1:6">
      <c r="A814" s="21"/>
      <c r="D814" s="4"/>
      <c r="E814" s="5"/>
      <c r="F814" s="5"/>
    </row>
    <row r="815" ht="13.5" customHeight="1" spans="1:6">
      <c r="A815" s="21"/>
      <c r="D815" s="4"/>
      <c r="E815" s="5"/>
      <c r="F815" s="5"/>
    </row>
    <row r="816" ht="13.5" customHeight="1" spans="1:6">
      <c r="A816" s="21"/>
      <c r="D816" s="4"/>
      <c r="E816" s="5"/>
      <c r="F816" s="5"/>
    </row>
    <row r="817" ht="13.5" customHeight="1" spans="1:6">
      <c r="A817" s="21"/>
      <c r="D817" s="4"/>
      <c r="E817" s="5"/>
      <c r="F817" s="5"/>
    </row>
    <row r="818" ht="13.5" customHeight="1" spans="1:6">
      <c r="A818" s="21"/>
      <c r="D818" s="4"/>
      <c r="E818" s="5"/>
      <c r="F818" s="5"/>
    </row>
    <row r="819" ht="13.5" customHeight="1" spans="1:6">
      <c r="A819" s="21"/>
      <c r="D819" s="4"/>
      <c r="E819" s="5"/>
      <c r="F819" s="5"/>
    </row>
    <row r="820" ht="13.5" customHeight="1" spans="1:6">
      <c r="A820" s="21"/>
      <c r="D820" s="4"/>
      <c r="E820" s="5"/>
      <c r="F820" s="5"/>
    </row>
    <row r="821" ht="13.5" customHeight="1" spans="1:6">
      <c r="A821" s="21"/>
      <c r="D821" s="4"/>
      <c r="E821" s="5"/>
      <c r="F821" s="5"/>
    </row>
    <row r="822" ht="13.5" customHeight="1" spans="1:6">
      <c r="A822" s="21"/>
      <c r="D822" s="4"/>
      <c r="E822" s="5"/>
      <c r="F822" s="5"/>
    </row>
    <row r="823" ht="13.5" customHeight="1" spans="1:6">
      <c r="A823" s="21"/>
      <c r="D823" s="4"/>
      <c r="E823" s="5"/>
      <c r="F823" s="5"/>
    </row>
    <row r="824" ht="13.5" customHeight="1" spans="1:6">
      <c r="A824" s="21"/>
      <c r="D824" s="4"/>
      <c r="E824" s="5"/>
      <c r="F824" s="5"/>
    </row>
    <row r="825" ht="13.5" customHeight="1" spans="1:6">
      <c r="A825" s="21"/>
      <c r="D825" s="4"/>
      <c r="E825" s="5"/>
      <c r="F825" s="5"/>
    </row>
    <row r="826" ht="13.5" customHeight="1" spans="1:6">
      <c r="A826" s="21"/>
      <c r="D826" s="4"/>
      <c r="E826" s="5"/>
      <c r="F826" s="5"/>
    </row>
    <row r="827" ht="13.5" customHeight="1" spans="1:6">
      <c r="A827" s="21"/>
      <c r="D827" s="4"/>
      <c r="E827" s="5"/>
      <c r="F827" s="5"/>
    </row>
    <row r="828" ht="13.5" customHeight="1" spans="1:6">
      <c r="A828" s="21"/>
      <c r="D828" s="4"/>
      <c r="E828" s="5"/>
      <c r="F828" s="5"/>
    </row>
    <row r="829" ht="13.5" customHeight="1" spans="1:6">
      <c r="A829" s="21"/>
      <c r="D829" s="4"/>
      <c r="E829" s="5"/>
      <c r="F829" s="5"/>
    </row>
    <row r="830" ht="13.5" customHeight="1" spans="1:6">
      <c r="A830" s="21"/>
      <c r="D830" s="4"/>
      <c r="E830" s="5"/>
      <c r="F830" s="5"/>
    </row>
    <row r="831" ht="13.5" customHeight="1" spans="1:6">
      <c r="A831" s="21"/>
      <c r="D831" s="4"/>
      <c r="E831" s="5"/>
      <c r="F831" s="5"/>
    </row>
    <row r="832" ht="13.5" customHeight="1" spans="1:6">
      <c r="A832" s="21"/>
      <c r="D832" s="4"/>
      <c r="E832" s="5"/>
      <c r="F832" s="5"/>
    </row>
    <row r="833" ht="13.5" customHeight="1" spans="1:6">
      <c r="A833" s="21"/>
      <c r="D833" s="4"/>
      <c r="E833" s="5"/>
      <c r="F833" s="5"/>
    </row>
    <row r="834" ht="13.5" customHeight="1" spans="1:6">
      <c r="A834" s="21"/>
      <c r="D834" s="4"/>
      <c r="E834" s="5"/>
      <c r="F834" s="5"/>
    </row>
    <row r="835" ht="13.5" customHeight="1" spans="1:6">
      <c r="A835" s="21"/>
      <c r="D835" s="4"/>
      <c r="E835" s="5"/>
      <c r="F835" s="5"/>
    </row>
    <row r="836" ht="13.5" customHeight="1" spans="1:6">
      <c r="A836" s="21"/>
      <c r="D836" s="4"/>
      <c r="E836" s="5"/>
      <c r="F836" s="5"/>
    </row>
    <row r="837" ht="13.5" customHeight="1" spans="1:6">
      <c r="A837" s="21"/>
      <c r="D837" s="4"/>
      <c r="E837" s="5"/>
      <c r="F837" s="5"/>
    </row>
    <row r="838" ht="13.5" customHeight="1" spans="1:6">
      <c r="A838" s="21"/>
      <c r="D838" s="4"/>
      <c r="E838" s="5"/>
      <c r="F838" s="5"/>
    </row>
    <row r="839" ht="13.5" customHeight="1" spans="1:6">
      <c r="A839" s="21"/>
      <c r="D839" s="4"/>
      <c r="E839" s="5"/>
      <c r="F839" s="5"/>
    </row>
    <row r="840" ht="13.5" customHeight="1" spans="1:6">
      <c r="A840" s="21"/>
      <c r="D840" s="4"/>
      <c r="E840" s="5"/>
      <c r="F840" s="5"/>
    </row>
    <row r="841" ht="13.5" customHeight="1" spans="1:6">
      <c r="A841" s="21"/>
      <c r="D841" s="4"/>
      <c r="E841" s="5"/>
      <c r="F841" s="5"/>
    </row>
    <row r="842" ht="13.5" customHeight="1" spans="1:6">
      <c r="A842" s="21"/>
      <c r="D842" s="4"/>
      <c r="E842" s="5"/>
      <c r="F842" s="5"/>
    </row>
    <row r="843" ht="13.5" customHeight="1" spans="1:6">
      <c r="A843" s="21"/>
      <c r="D843" s="4"/>
      <c r="E843" s="5"/>
      <c r="F843" s="5"/>
    </row>
    <row r="844" ht="13.5" customHeight="1" spans="1:6">
      <c r="A844" s="21"/>
      <c r="D844" s="4"/>
      <c r="E844" s="5"/>
      <c r="F844" s="5"/>
    </row>
    <row r="845" ht="13.5" customHeight="1" spans="1:6">
      <c r="A845" s="21"/>
      <c r="D845" s="4"/>
      <c r="E845" s="5"/>
      <c r="F845" s="5"/>
    </row>
    <row r="846" ht="13.5" customHeight="1" spans="1:6">
      <c r="A846" s="21"/>
      <c r="D846" s="4"/>
      <c r="E846" s="5"/>
      <c r="F846" s="5"/>
    </row>
    <row r="847" ht="13.5" customHeight="1" spans="1:6">
      <c r="A847" s="21"/>
      <c r="D847" s="4"/>
      <c r="E847" s="5"/>
      <c r="F847" s="5"/>
    </row>
    <row r="848" ht="13.5" customHeight="1" spans="1:6">
      <c r="A848" s="21"/>
      <c r="D848" s="4"/>
      <c r="E848" s="5"/>
      <c r="F848" s="5"/>
    </row>
    <row r="849" ht="13.5" customHeight="1" spans="1:6">
      <c r="A849" s="21"/>
      <c r="D849" s="4"/>
      <c r="E849" s="5"/>
      <c r="F849" s="5"/>
    </row>
    <row r="850" ht="13.5" customHeight="1" spans="1:6">
      <c r="A850" s="21"/>
      <c r="D850" s="4"/>
      <c r="E850" s="5"/>
      <c r="F850" s="5"/>
    </row>
    <row r="851" ht="13.5" customHeight="1" spans="1:6">
      <c r="A851" s="21"/>
      <c r="D851" s="4"/>
      <c r="E851" s="5"/>
      <c r="F851" s="5"/>
    </row>
    <row r="852" ht="13.5" customHeight="1" spans="1:6">
      <c r="A852" s="21"/>
      <c r="D852" s="4"/>
      <c r="E852" s="5"/>
      <c r="F852" s="5"/>
    </row>
    <row r="853" ht="13.5" customHeight="1" spans="1:6">
      <c r="A853" s="21"/>
      <c r="D853" s="4"/>
      <c r="E853" s="5"/>
      <c r="F853" s="5"/>
    </row>
    <row r="854" ht="13.5" customHeight="1" spans="1:6">
      <c r="A854" s="21"/>
      <c r="D854" s="4"/>
      <c r="E854" s="5"/>
      <c r="F854" s="5"/>
    </row>
    <row r="855" ht="13.5" customHeight="1" spans="1:6">
      <c r="A855" s="21"/>
      <c r="D855" s="4"/>
      <c r="E855" s="5"/>
      <c r="F855" s="5"/>
    </row>
    <row r="856" ht="13.5" customHeight="1" spans="1:6">
      <c r="A856" s="21"/>
      <c r="D856" s="4"/>
      <c r="E856" s="5"/>
      <c r="F856" s="5"/>
    </row>
    <row r="857" ht="13.5" customHeight="1" spans="1:6">
      <c r="A857" s="21"/>
      <c r="D857" s="4"/>
      <c r="E857" s="5"/>
      <c r="F857" s="5"/>
    </row>
    <row r="858" ht="13.5" customHeight="1" spans="1:6">
      <c r="A858" s="21"/>
      <c r="D858" s="4"/>
      <c r="E858" s="5"/>
      <c r="F858" s="5"/>
    </row>
    <row r="859" ht="13.5" customHeight="1" spans="1:6">
      <c r="A859" s="21"/>
      <c r="D859" s="4"/>
      <c r="E859" s="5"/>
      <c r="F859" s="5"/>
    </row>
    <row r="860" ht="13.5" customHeight="1" spans="1:6">
      <c r="A860" s="21"/>
      <c r="D860" s="4"/>
      <c r="E860" s="5"/>
      <c r="F860" s="5"/>
    </row>
    <row r="861" ht="13.5" customHeight="1" spans="1:6">
      <c r="A861" s="21"/>
      <c r="D861" s="4"/>
      <c r="E861" s="5"/>
      <c r="F861" s="5"/>
    </row>
    <row r="862" ht="13.5" customHeight="1" spans="1:6">
      <c r="A862" s="21"/>
      <c r="D862" s="4"/>
      <c r="E862" s="5"/>
      <c r="F862" s="5"/>
    </row>
    <row r="863" ht="13.5" customHeight="1" spans="1:6">
      <c r="A863" s="21"/>
      <c r="D863" s="4"/>
      <c r="E863" s="5"/>
      <c r="F863" s="5"/>
    </row>
    <row r="864" ht="13.5" customHeight="1" spans="1:6">
      <c r="A864" s="21"/>
      <c r="D864" s="4"/>
      <c r="E864" s="5"/>
      <c r="F864" s="5"/>
    </row>
    <row r="865" ht="13.5" customHeight="1" spans="1:6">
      <c r="A865" s="21"/>
      <c r="D865" s="4"/>
      <c r="E865" s="5"/>
      <c r="F865" s="5"/>
    </row>
    <row r="866" ht="13.5" customHeight="1" spans="1:6">
      <c r="A866" s="21"/>
      <c r="D866" s="4"/>
      <c r="E866" s="5"/>
      <c r="F866" s="5"/>
    </row>
    <row r="867" ht="13.5" customHeight="1" spans="1:6">
      <c r="A867" s="21"/>
      <c r="D867" s="4"/>
      <c r="E867" s="5"/>
      <c r="F867" s="5"/>
    </row>
    <row r="868" ht="13.5" customHeight="1" spans="1:6">
      <c r="A868" s="21"/>
      <c r="D868" s="4"/>
      <c r="E868" s="5"/>
      <c r="F868" s="5"/>
    </row>
    <row r="869" ht="13.5" customHeight="1" spans="1:6">
      <c r="A869" s="21"/>
      <c r="D869" s="4"/>
      <c r="E869" s="5"/>
      <c r="F869" s="5"/>
    </row>
    <row r="870" ht="13.5" customHeight="1" spans="1:6">
      <c r="A870" s="21"/>
      <c r="D870" s="4"/>
      <c r="E870" s="5"/>
      <c r="F870" s="5"/>
    </row>
    <row r="871" ht="13.5" customHeight="1" spans="1:6">
      <c r="A871" s="21"/>
      <c r="D871" s="4"/>
      <c r="E871" s="5"/>
      <c r="F871" s="5"/>
    </row>
    <row r="872" ht="13.5" customHeight="1" spans="1:6">
      <c r="A872" s="21"/>
      <c r="D872" s="4"/>
      <c r="E872" s="5"/>
      <c r="F872" s="5"/>
    </row>
    <row r="873" ht="13.5" customHeight="1" spans="1:6">
      <c r="A873" s="21"/>
      <c r="D873" s="4"/>
      <c r="E873" s="5"/>
      <c r="F873" s="5"/>
    </row>
    <row r="874" ht="13.5" customHeight="1" spans="1:6">
      <c r="A874" s="21"/>
      <c r="D874" s="4"/>
      <c r="E874" s="5"/>
      <c r="F874" s="5"/>
    </row>
    <row r="875" ht="13.5" customHeight="1" spans="1:6">
      <c r="A875" s="21"/>
      <c r="D875" s="4"/>
      <c r="E875" s="5"/>
      <c r="F875" s="5"/>
    </row>
    <row r="876" ht="13.5" customHeight="1" spans="1:6">
      <c r="A876" s="21"/>
      <c r="D876" s="4"/>
      <c r="E876" s="5"/>
      <c r="F876" s="5"/>
    </row>
    <row r="877" ht="13.5" customHeight="1" spans="1:6">
      <c r="A877" s="21"/>
      <c r="D877" s="4"/>
      <c r="E877" s="5"/>
      <c r="F877" s="5"/>
    </row>
    <row r="878" ht="13.5" customHeight="1" spans="1:6">
      <c r="A878" s="21"/>
      <c r="D878" s="4"/>
      <c r="E878" s="5"/>
      <c r="F878" s="5"/>
    </row>
    <row r="879" ht="13.5" customHeight="1" spans="1:6">
      <c r="A879" s="21"/>
      <c r="D879" s="4"/>
      <c r="E879" s="5"/>
      <c r="F879" s="5"/>
    </row>
    <row r="880" ht="13.5" customHeight="1" spans="1:6">
      <c r="A880" s="21"/>
      <c r="D880" s="4"/>
      <c r="E880" s="5"/>
      <c r="F880" s="5"/>
    </row>
    <row r="881" ht="13.5" customHeight="1" spans="1:6">
      <c r="A881" s="21"/>
      <c r="D881" s="4"/>
      <c r="E881" s="5"/>
      <c r="F881" s="5"/>
    </row>
    <row r="882" ht="13.5" customHeight="1" spans="1:6">
      <c r="A882" s="21"/>
      <c r="D882" s="4"/>
      <c r="E882" s="5"/>
      <c r="F882" s="5"/>
    </row>
    <row r="883" ht="13.5" customHeight="1" spans="1:6">
      <c r="A883" s="21"/>
      <c r="D883" s="4"/>
      <c r="E883" s="5"/>
      <c r="F883" s="5"/>
    </row>
    <row r="884" ht="13.5" customHeight="1" spans="1:6">
      <c r="A884" s="21"/>
      <c r="D884" s="4"/>
      <c r="E884" s="5"/>
      <c r="F884" s="5"/>
    </row>
    <row r="885" ht="13.5" customHeight="1" spans="1:6">
      <c r="A885" s="21"/>
      <c r="D885" s="4"/>
      <c r="E885" s="5"/>
      <c r="F885" s="5"/>
    </row>
    <row r="886" ht="13.5" customHeight="1" spans="1:6">
      <c r="A886" s="21"/>
      <c r="D886" s="4"/>
      <c r="E886" s="5"/>
      <c r="F886" s="5"/>
    </row>
    <row r="887" ht="13.5" customHeight="1" spans="1:6">
      <c r="A887" s="21"/>
      <c r="D887" s="4"/>
      <c r="E887" s="5"/>
      <c r="F887" s="5"/>
    </row>
    <row r="888" ht="13.5" customHeight="1" spans="1:6">
      <c r="A888" s="21"/>
      <c r="D888" s="4"/>
      <c r="E888" s="5"/>
      <c r="F888" s="5"/>
    </row>
    <row r="889" ht="13.5" customHeight="1" spans="1:6">
      <c r="A889" s="21"/>
      <c r="D889" s="4"/>
      <c r="E889" s="5"/>
      <c r="F889" s="5"/>
    </row>
    <row r="890" ht="13.5" customHeight="1" spans="1:6">
      <c r="A890" s="21"/>
      <c r="D890" s="4"/>
      <c r="E890" s="5"/>
      <c r="F890" s="5"/>
    </row>
    <row r="891" ht="13.5" customHeight="1" spans="1:6">
      <c r="A891" s="21"/>
      <c r="D891" s="4"/>
      <c r="E891" s="5"/>
      <c r="F891" s="5"/>
    </row>
    <row r="892" ht="13.5" customHeight="1" spans="1:6">
      <c r="A892" s="21"/>
      <c r="D892" s="4"/>
      <c r="E892" s="5"/>
      <c r="F892" s="5"/>
    </row>
    <row r="893" ht="13.5" customHeight="1" spans="1:6">
      <c r="A893" s="21"/>
      <c r="D893" s="4"/>
      <c r="E893" s="5"/>
      <c r="F893" s="5"/>
    </row>
    <row r="894" ht="13.5" customHeight="1" spans="1:6">
      <c r="A894" s="21"/>
      <c r="D894" s="4"/>
      <c r="E894" s="5"/>
      <c r="F894" s="5"/>
    </row>
    <row r="895" ht="13.5" customHeight="1" spans="1:6">
      <c r="A895" s="21"/>
      <c r="D895" s="4"/>
      <c r="E895" s="5"/>
      <c r="F895" s="5"/>
    </row>
    <row r="896" ht="13.5" customHeight="1" spans="1:6">
      <c r="A896" s="21"/>
      <c r="D896" s="4"/>
      <c r="E896" s="5"/>
      <c r="F896" s="5"/>
    </row>
    <row r="897" ht="13.5" customHeight="1" spans="1:6">
      <c r="A897" s="21"/>
      <c r="D897" s="4"/>
      <c r="E897" s="5"/>
      <c r="F897" s="5"/>
    </row>
    <row r="898" ht="13.5" customHeight="1" spans="1:6">
      <c r="A898" s="21"/>
      <c r="D898" s="4"/>
      <c r="E898" s="5"/>
      <c r="F898" s="5"/>
    </row>
    <row r="899" ht="13.5" customHeight="1" spans="1:6">
      <c r="A899" s="21"/>
      <c r="D899" s="4"/>
      <c r="E899" s="5"/>
      <c r="F899" s="5"/>
    </row>
    <row r="900" ht="13.5" customHeight="1" spans="1:6">
      <c r="A900" s="21"/>
      <c r="D900" s="4"/>
      <c r="E900" s="5"/>
      <c r="F900" s="5"/>
    </row>
    <row r="901" ht="13.5" customHeight="1" spans="1:6">
      <c r="A901" s="21"/>
      <c r="D901" s="4"/>
      <c r="E901" s="5"/>
      <c r="F901" s="5"/>
    </row>
    <row r="902" ht="13.5" customHeight="1" spans="1:6">
      <c r="A902" s="21"/>
      <c r="D902" s="4"/>
      <c r="E902" s="5"/>
      <c r="F902" s="5"/>
    </row>
    <row r="903" ht="13.5" customHeight="1" spans="1:6">
      <c r="A903" s="21"/>
      <c r="D903" s="4"/>
      <c r="E903" s="5"/>
      <c r="F903" s="5"/>
    </row>
    <row r="904" ht="13.5" customHeight="1" spans="1:6">
      <c r="A904" s="21"/>
      <c r="D904" s="4"/>
      <c r="E904" s="5"/>
      <c r="F904" s="5"/>
    </row>
    <row r="905" ht="13.5" customHeight="1" spans="1:6">
      <c r="A905" s="21"/>
      <c r="D905" s="4"/>
      <c r="E905" s="5"/>
      <c r="F905" s="5"/>
    </row>
    <row r="906" ht="13.5" customHeight="1" spans="1:6">
      <c r="A906" s="21"/>
      <c r="D906" s="4"/>
      <c r="E906" s="5"/>
      <c r="F906" s="5"/>
    </row>
    <row r="907" ht="13.5" customHeight="1" spans="1:6">
      <c r="A907" s="21"/>
      <c r="D907" s="4"/>
      <c r="E907" s="5"/>
      <c r="F907" s="5"/>
    </row>
    <row r="908" ht="13.5" customHeight="1" spans="1:6">
      <c r="A908" s="21"/>
      <c r="D908" s="4"/>
      <c r="E908" s="5"/>
      <c r="F908" s="5"/>
    </row>
    <row r="909" ht="13.5" customHeight="1" spans="1:6">
      <c r="A909" s="21"/>
      <c r="D909" s="4"/>
      <c r="E909" s="5"/>
      <c r="F909" s="5"/>
    </row>
    <row r="910" ht="13.5" customHeight="1" spans="1:6">
      <c r="A910" s="21"/>
      <c r="D910" s="4"/>
      <c r="E910" s="5"/>
      <c r="F910" s="5"/>
    </row>
    <row r="911" ht="13.5" customHeight="1" spans="1:6">
      <c r="A911" s="21"/>
      <c r="D911" s="4"/>
      <c r="E911" s="5"/>
      <c r="F911" s="5"/>
    </row>
    <row r="912" ht="13.5" customHeight="1" spans="1:6">
      <c r="A912" s="21"/>
      <c r="D912" s="4"/>
      <c r="E912" s="5"/>
      <c r="F912" s="5"/>
    </row>
    <row r="913" ht="13.5" customHeight="1" spans="1:6">
      <c r="A913" s="21"/>
      <c r="D913" s="4"/>
      <c r="E913" s="5"/>
      <c r="F913" s="5"/>
    </row>
    <row r="914" ht="13.5" customHeight="1" spans="1:6">
      <c r="A914" s="21"/>
      <c r="D914" s="4"/>
      <c r="E914" s="5"/>
      <c r="F914" s="5"/>
    </row>
    <row r="915" ht="13.5" customHeight="1" spans="1:6">
      <c r="A915" s="21"/>
      <c r="D915" s="4"/>
      <c r="E915" s="5"/>
      <c r="F915" s="5"/>
    </row>
    <row r="916" ht="13.5" customHeight="1" spans="1:6">
      <c r="A916" s="21"/>
      <c r="D916" s="4"/>
      <c r="E916" s="5"/>
      <c r="F916" s="5"/>
    </row>
    <row r="917" ht="13.5" customHeight="1" spans="1:6">
      <c r="A917" s="21"/>
      <c r="D917" s="4"/>
      <c r="E917" s="5"/>
      <c r="F917" s="5"/>
    </row>
    <row r="918" ht="13.5" customHeight="1" spans="1:6">
      <c r="A918" s="21"/>
      <c r="D918" s="4"/>
      <c r="E918" s="5"/>
      <c r="F918" s="5"/>
    </row>
    <row r="919" ht="13.5" customHeight="1" spans="1:6">
      <c r="A919" s="21"/>
      <c r="D919" s="4"/>
      <c r="E919" s="5"/>
      <c r="F919" s="5"/>
    </row>
    <row r="920" ht="13.5" customHeight="1" spans="1:6">
      <c r="A920" s="21"/>
      <c r="D920" s="4"/>
      <c r="E920" s="5"/>
      <c r="F920" s="5"/>
    </row>
    <row r="921" ht="13.5" customHeight="1" spans="1:6">
      <c r="A921" s="21"/>
      <c r="D921" s="4"/>
      <c r="E921" s="5"/>
      <c r="F921" s="5"/>
    </row>
    <row r="922" ht="13.5" customHeight="1" spans="1:6">
      <c r="A922" s="21"/>
      <c r="D922" s="4"/>
      <c r="E922" s="5"/>
      <c r="F922" s="5"/>
    </row>
    <row r="923" ht="13.5" customHeight="1" spans="1:6">
      <c r="A923" s="21"/>
      <c r="D923" s="4"/>
      <c r="E923" s="5"/>
      <c r="F923" s="5"/>
    </row>
    <row r="924" ht="13.5" customHeight="1" spans="1:6">
      <c r="A924" s="21"/>
      <c r="D924" s="4"/>
      <c r="E924" s="5"/>
      <c r="F924" s="5"/>
    </row>
    <row r="925" ht="13.5" customHeight="1" spans="1:6">
      <c r="A925" s="21"/>
      <c r="D925" s="4"/>
      <c r="E925" s="5"/>
      <c r="F925" s="5"/>
    </row>
    <row r="926" ht="13.5" customHeight="1" spans="1:6">
      <c r="A926" s="21"/>
      <c r="D926" s="4"/>
      <c r="E926" s="5"/>
      <c r="F926" s="5"/>
    </row>
    <row r="927" ht="13.5" customHeight="1" spans="1:6">
      <c r="A927" s="21"/>
      <c r="D927" s="4"/>
      <c r="E927" s="5"/>
      <c r="F927" s="5"/>
    </row>
    <row r="928" ht="13.5" customHeight="1" spans="1:6">
      <c r="A928" s="21"/>
      <c r="D928" s="4"/>
      <c r="E928" s="5"/>
      <c r="F928" s="5"/>
    </row>
    <row r="929" ht="13.5" customHeight="1" spans="1:6">
      <c r="A929" s="21"/>
      <c r="D929" s="4"/>
      <c r="E929" s="5"/>
      <c r="F929" s="5"/>
    </row>
    <row r="930" ht="13.5" customHeight="1" spans="1:6">
      <c r="A930" s="21"/>
      <c r="D930" s="4"/>
      <c r="E930" s="5"/>
      <c r="F930" s="5"/>
    </row>
    <row r="931" ht="13.5" customHeight="1" spans="1:6">
      <c r="A931" s="21"/>
      <c r="D931" s="4"/>
      <c r="E931" s="5"/>
      <c r="F931" s="5"/>
    </row>
    <row r="932" ht="13.5" customHeight="1" spans="1:6">
      <c r="A932" s="21"/>
      <c r="D932" s="4"/>
      <c r="E932" s="5"/>
      <c r="F932" s="5"/>
    </row>
    <row r="933" ht="13.5" customHeight="1" spans="1:6">
      <c r="A933" s="21"/>
      <c r="D933" s="4"/>
      <c r="E933" s="5"/>
      <c r="F933" s="5"/>
    </row>
    <row r="934" ht="13.5" customHeight="1" spans="1:6">
      <c r="A934" s="21"/>
      <c r="D934" s="4"/>
      <c r="E934" s="5"/>
      <c r="F934" s="5"/>
    </row>
    <row r="935" ht="13.5" customHeight="1" spans="1:6">
      <c r="A935" s="21"/>
      <c r="D935" s="4"/>
      <c r="E935" s="5"/>
      <c r="F935" s="5"/>
    </row>
    <row r="936" ht="13.5" customHeight="1" spans="1:6">
      <c r="A936" s="21"/>
      <c r="D936" s="4"/>
      <c r="E936" s="5"/>
      <c r="F936" s="5"/>
    </row>
    <row r="937" ht="13.5" customHeight="1" spans="1:6">
      <c r="A937" s="21"/>
      <c r="D937" s="4"/>
      <c r="E937" s="5"/>
      <c r="F937" s="5"/>
    </row>
    <row r="938" ht="13.5" customHeight="1" spans="1:6">
      <c r="A938" s="21"/>
      <c r="D938" s="4"/>
      <c r="E938" s="5"/>
      <c r="F938" s="5"/>
    </row>
    <row r="939" ht="13.5" customHeight="1" spans="1:6">
      <c r="A939" s="21"/>
      <c r="D939" s="4"/>
      <c r="E939" s="5"/>
      <c r="F939" s="5"/>
    </row>
    <row r="940" ht="13.5" customHeight="1" spans="1:6">
      <c r="A940" s="21"/>
      <c r="D940" s="4"/>
      <c r="E940" s="5"/>
      <c r="F940" s="5"/>
    </row>
    <row r="941" ht="13.5" customHeight="1" spans="1:6">
      <c r="A941" s="21"/>
      <c r="D941" s="4"/>
      <c r="E941" s="5"/>
      <c r="F941" s="5"/>
    </row>
    <row r="942" ht="13.5" customHeight="1" spans="1:6">
      <c r="A942" s="21"/>
      <c r="D942" s="4"/>
      <c r="E942" s="5"/>
      <c r="F942" s="5"/>
    </row>
    <row r="943" ht="13.5" customHeight="1" spans="1:6">
      <c r="A943" s="21"/>
      <c r="D943" s="4"/>
      <c r="E943" s="5"/>
      <c r="F943" s="5"/>
    </row>
    <row r="944" ht="13.5" customHeight="1" spans="1:6">
      <c r="A944" s="21"/>
      <c r="D944" s="4"/>
      <c r="E944" s="5"/>
      <c r="F944" s="5"/>
    </row>
    <row r="945" ht="13.5" customHeight="1" spans="1:6">
      <c r="A945" s="21"/>
      <c r="D945" s="4"/>
      <c r="E945" s="5"/>
      <c r="F945" s="5"/>
    </row>
    <row r="946" ht="13.5" customHeight="1" spans="1:6">
      <c r="A946" s="21"/>
      <c r="D946" s="4"/>
      <c r="E946" s="5"/>
      <c r="F946" s="5"/>
    </row>
    <row r="947" ht="13.5" customHeight="1" spans="1:6">
      <c r="A947" s="21"/>
      <c r="D947" s="4"/>
      <c r="E947" s="5"/>
      <c r="F947" s="5"/>
    </row>
    <row r="948" ht="13.5" customHeight="1" spans="1:6">
      <c r="A948" s="21"/>
      <c r="D948" s="4"/>
      <c r="E948" s="5"/>
      <c r="F948" s="5"/>
    </row>
    <row r="949" ht="13.5" customHeight="1" spans="1:6">
      <c r="A949" s="21"/>
      <c r="D949" s="4"/>
      <c r="E949" s="5"/>
      <c r="F949" s="5"/>
    </row>
    <row r="950" ht="13.5" customHeight="1" spans="1:6">
      <c r="A950" s="21"/>
      <c r="D950" s="4"/>
      <c r="E950" s="5"/>
      <c r="F950" s="5"/>
    </row>
    <row r="951" ht="13.5" customHeight="1" spans="1:6">
      <c r="A951" s="21"/>
      <c r="D951" s="4"/>
      <c r="E951" s="5"/>
      <c r="F951" s="5"/>
    </row>
    <row r="952" ht="13.5" customHeight="1" spans="1:6">
      <c r="A952" s="21"/>
      <c r="D952" s="4"/>
      <c r="E952" s="5"/>
      <c r="F952" s="5"/>
    </row>
    <row r="953" ht="13.5" customHeight="1" spans="1:6">
      <c r="A953" s="21"/>
      <c r="D953" s="4"/>
      <c r="E953" s="5"/>
      <c r="F953" s="5"/>
    </row>
    <row r="954" ht="13.5" customHeight="1" spans="1:6">
      <c r="A954" s="21"/>
      <c r="D954" s="4"/>
      <c r="E954" s="5"/>
      <c r="F954" s="5"/>
    </row>
    <row r="955" ht="13.5" customHeight="1" spans="1:6">
      <c r="A955" s="21"/>
      <c r="D955" s="4"/>
      <c r="E955" s="5"/>
      <c r="F955" s="5"/>
    </row>
    <row r="956" ht="13.5" customHeight="1" spans="1:6">
      <c r="A956" s="21"/>
      <c r="D956" s="4"/>
      <c r="E956" s="5"/>
      <c r="F956" s="5"/>
    </row>
    <row r="957" ht="13.5" customHeight="1" spans="1:6">
      <c r="A957" s="21"/>
      <c r="D957" s="4"/>
      <c r="E957" s="5"/>
      <c r="F957" s="5"/>
    </row>
    <row r="958" ht="13.5" customHeight="1" spans="1:6">
      <c r="A958" s="21"/>
      <c r="D958" s="4"/>
      <c r="E958" s="5"/>
      <c r="F958" s="5"/>
    </row>
    <row r="959" ht="13.5" customHeight="1" spans="1:6">
      <c r="A959" s="21"/>
      <c r="D959" s="4"/>
      <c r="E959" s="5"/>
      <c r="F959" s="5"/>
    </row>
    <row r="960" ht="13.5" customHeight="1" spans="1:6">
      <c r="A960" s="21"/>
      <c r="D960" s="4"/>
      <c r="E960" s="5"/>
      <c r="F960" s="5"/>
    </row>
    <row r="961" ht="13.5" customHeight="1" spans="1:6">
      <c r="A961" s="21"/>
      <c r="D961" s="4"/>
      <c r="E961" s="5"/>
      <c r="F961" s="5"/>
    </row>
    <row r="962" ht="13.5" customHeight="1" spans="1:6">
      <c r="A962" s="21"/>
      <c r="D962" s="4"/>
      <c r="E962" s="5"/>
      <c r="F962" s="5"/>
    </row>
    <row r="963" ht="13.5" customHeight="1" spans="1:6">
      <c r="A963" s="21"/>
      <c r="D963" s="4"/>
      <c r="E963" s="5"/>
      <c r="F963" s="5"/>
    </row>
    <row r="964" ht="13.5" customHeight="1" spans="1:6">
      <c r="A964" s="21"/>
      <c r="D964" s="4"/>
      <c r="E964" s="5"/>
      <c r="F964" s="5"/>
    </row>
    <row r="965" ht="13.5" customHeight="1" spans="1:6">
      <c r="A965" s="21"/>
      <c r="D965" s="4"/>
      <c r="E965" s="5"/>
      <c r="F965" s="5"/>
    </row>
    <row r="966" ht="13.5" customHeight="1" spans="1:6">
      <c r="A966" s="21"/>
      <c r="D966" s="4"/>
      <c r="E966" s="5"/>
      <c r="F966" s="5"/>
    </row>
    <row r="967" ht="13.5" customHeight="1" spans="1:6">
      <c r="A967" s="21"/>
      <c r="D967" s="4"/>
      <c r="E967" s="5"/>
      <c r="F967" s="5"/>
    </row>
    <row r="968" ht="13.5" customHeight="1" spans="1:6">
      <c r="A968" s="21"/>
      <c r="D968" s="4"/>
      <c r="E968" s="5"/>
      <c r="F968" s="5"/>
    </row>
    <row r="969" ht="13.5" customHeight="1" spans="1:6">
      <c r="A969" s="21"/>
      <c r="D969" s="4"/>
      <c r="E969" s="5"/>
      <c r="F969" s="5"/>
    </row>
    <row r="970" ht="13.5" customHeight="1" spans="1:6">
      <c r="A970" s="21"/>
      <c r="D970" s="4"/>
      <c r="E970" s="5"/>
      <c r="F970" s="5"/>
    </row>
    <row r="971" ht="13.5" customHeight="1" spans="1:6">
      <c r="A971" s="21"/>
      <c r="D971" s="4"/>
      <c r="E971" s="5"/>
      <c r="F971" s="5"/>
    </row>
    <row r="972" ht="13.5" customHeight="1" spans="1:6">
      <c r="A972" s="21"/>
      <c r="D972" s="4"/>
      <c r="E972" s="5"/>
      <c r="F972" s="5"/>
    </row>
    <row r="973" ht="13.5" customHeight="1" spans="1:6">
      <c r="A973" s="21"/>
      <c r="D973" s="4"/>
      <c r="E973" s="5"/>
      <c r="F973" s="5"/>
    </row>
    <row r="974" ht="13.5" customHeight="1" spans="1:6">
      <c r="A974" s="21"/>
      <c r="D974" s="4"/>
      <c r="E974" s="5"/>
      <c r="F974" s="5"/>
    </row>
    <row r="975" ht="13.5" customHeight="1" spans="1:6">
      <c r="A975" s="21"/>
      <c r="D975" s="4"/>
      <c r="E975" s="5"/>
      <c r="F975" s="5"/>
    </row>
    <row r="976" ht="13.5" customHeight="1" spans="1:6">
      <c r="A976" s="21"/>
      <c r="D976" s="4"/>
      <c r="E976" s="5"/>
      <c r="F976" s="5"/>
    </row>
    <row r="977" ht="13.5" customHeight="1" spans="1:6">
      <c r="A977" s="21"/>
      <c r="D977" s="4"/>
      <c r="E977" s="5"/>
      <c r="F977" s="5"/>
    </row>
    <row r="978" ht="13.5" customHeight="1" spans="1:6">
      <c r="A978" s="21"/>
      <c r="D978" s="4"/>
      <c r="E978" s="5"/>
      <c r="F978" s="5"/>
    </row>
    <row r="979" ht="13.5" customHeight="1" spans="1:6">
      <c r="A979" s="21"/>
      <c r="D979" s="4"/>
      <c r="E979" s="5"/>
      <c r="F979" s="5"/>
    </row>
    <row r="980" ht="13.5" customHeight="1" spans="1:6">
      <c r="A980" s="21"/>
      <c r="D980" s="4"/>
      <c r="E980" s="5"/>
      <c r="F980" s="5"/>
    </row>
    <row r="981" ht="13.5" customHeight="1" spans="1:6">
      <c r="A981" s="21"/>
      <c r="D981" s="4"/>
      <c r="E981" s="5"/>
      <c r="F981" s="5"/>
    </row>
    <row r="982" ht="13.5" customHeight="1" spans="1:6">
      <c r="A982" s="21"/>
      <c r="D982" s="4"/>
      <c r="E982" s="5"/>
      <c r="F982" s="5"/>
    </row>
    <row r="983" ht="13.5" customHeight="1" spans="1:6">
      <c r="A983" s="21"/>
      <c r="D983" s="4"/>
      <c r="E983" s="5"/>
      <c r="F983" s="5"/>
    </row>
    <row r="984" ht="13.5" customHeight="1" spans="1:6">
      <c r="A984" s="21"/>
      <c r="D984" s="4"/>
      <c r="E984" s="5"/>
      <c r="F984" s="5"/>
    </row>
    <row r="985" ht="13.5" customHeight="1" spans="1:6">
      <c r="A985" s="21"/>
      <c r="D985" s="4"/>
      <c r="E985" s="5"/>
      <c r="F985" s="5"/>
    </row>
    <row r="986" ht="13.5" customHeight="1" spans="1:6">
      <c r="A986" s="21"/>
      <c r="D986" s="4"/>
      <c r="E986" s="5"/>
      <c r="F986" s="5"/>
    </row>
    <row r="987" ht="13.5" customHeight="1" spans="1:6">
      <c r="A987" s="21"/>
      <c r="D987" s="4"/>
      <c r="E987" s="5"/>
      <c r="F987" s="5"/>
    </row>
    <row r="988" ht="13.5" customHeight="1" spans="1:6">
      <c r="A988" s="21"/>
      <c r="D988" s="4"/>
      <c r="E988" s="5"/>
      <c r="F988" s="5"/>
    </row>
    <row r="989" ht="13.5" customHeight="1" spans="1:6">
      <c r="A989" s="21"/>
      <c r="D989" s="4"/>
      <c r="E989" s="5"/>
      <c r="F989" s="5"/>
    </row>
    <row r="990" ht="13.5" customHeight="1" spans="1:6">
      <c r="A990" s="21"/>
      <c r="D990" s="4"/>
      <c r="E990" s="5"/>
      <c r="F990" s="5"/>
    </row>
    <row r="991" ht="13.5" customHeight="1" spans="1:6">
      <c r="A991" s="21"/>
      <c r="D991" s="4"/>
      <c r="E991" s="5"/>
      <c r="F991" s="5"/>
    </row>
    <row r="992" ht="13.5" customHeight="1" spans="1:6">
      <c r="A992" s="21"/>
      <c r="D992" s="4"/>
      <c r="E992" s="5"/>
      <c r="F992" s="5"/>
    </row>
    <row r="993" ht="13.5" customHeight="1" spans="1:6">
      <c r="A993" s="21"/>
      <c r="D993" s="4"/>
      <c r="E993" s="5"/>
      <c r="F993" s="5"/>
    </row>
    <row r="994" ht="13.5" customHeight="1" spans="1:6">
      <c r="A994" s="21"/>
      <c r="D994" s="4"/>
      <c r="E994" s="5"/>
      <c r="F994" s="5"/>
    </row>
    <row r="995" ht="13.5" customHeight="1" spans="1:6">
      <c r="A995" s="21"/>
      <c r="D995" s="4"/>
      <c r="E995" s="5"/>
      <c r="F995" s="5"/>
    </row>
    <row r="996" ht="13.5" customHeight="1" spans="1:6">
      <c r="A996" s="21"/>
      <c r="D996" s="4"/>
      <c r="E996" s="5"/>
      <c r="F996" s="5"/>
    </row>
    <row r="997" ht="13.5" customHeight="1" spans="1:6">
      <c r="A997" s="21"/>
      <c r="D997" s="4"/>
      <c r="E997" s="5"/>
      <c r="F997" s="5"/>
    </row>
    <row r="998" ht="13.5" customHeight="1" spans="1:6">
      <c r="A998" s="21"/>
      <c r="D998" s="4"/>
      <c r="E998" s="5"/>
      <c r="F998" s="5"/>
    </row>
    <row r="999" ht="13.5" customHeight="1" spans="1:6">
      <c r="A999" s="21"/>
      <c r="D999" s="4"/>
      <c r="E999" s="5"/>
      <c r="F999" s="5"/>
    </row>
    <row r="1000" ht="13.5" customHeight="1" spans="1:6">
      <c r="A1000" s="21"/>
      <c r="D1000" s="4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1.2857142857143" customWidth="1"/>
    <col min="2" max="2" width="16.2857142857143" customWidth="1"/>
    <col min="3" max="3" width="36.4285714285714" customWidth="1"/>
    <col min="4" max="4" width="12.7142857142857" customWidth="1"/>
    <col min="5" max="5" width="10.2857142857143" customWidth="1"/>
    <col min="6" max="6" width="13" customWidth="1"/>
    <col min="7" max="7" width="13.2857142857143" customWidth="1"/>
    <col min="8" max="26" width="9.14285714285714" customWidth="1"/>
  </cols>
  <sheetData>
    <row r="1" ht="13.5" customHeight="1" spans="1:6">
      <c r="A1" s="21" t="s">
        <v>0</v>
      </c>
      <c r="B1" s="3" t="s">
        <v>1</v>
      </c>
      <c r="C1" s="3" t="s">
        <v>2</v>
      </c>
      <c r="D1" s="4" t="s">
        <v>3</v>
      </c>
      <c r="E1" s="5" t="s">
        <v>863</v>
      </c>
      <c r="F1" s="5"/>
    </row>
    <row r="2" ht="13.5" customHeight="1" spans="1:6">
      <c r="A2" s="2">
        <v>43009</v>
      </c>
      <c r="B2" s="3" t="s">
        <v>44</v>
      </c>
      <c r="C2" s="3" t="s">
        <v>239</v>
      </c>
      <c r="D2" s="4">
        <v>800</v>
      </c>
      <c r="E2" s="5"/>
      <c r="F2" s="5"/>
    </row>
    <row r="3" ht="13.5" customHeight="1" spans="1:6">
      <c r="A3" s="2">
        <v>43009</v>
      </c>
      <c r="B3" s="3" t="s">
        <v>44</v>
      </c>
      <c r="C3" s="3" t="s">
        <v>669</v>
      </c>
      <c r="D3" s="4">
        <v>60</v>
      </c>
      <c r="E3" s="5"/>
      <c r="F3" s="5"/>
    </row>
    <row r="4" ht="13.5" customHeight="1" spans="1:6">
      <c r="A4" s="2">
        <v>43014</v>
      </c>
      <c r="B4" s="3" t="s">
        <v>44</v>
      </c>
      <c r="C4" s="3" t="s">
        <v>982</v>
      </c>
      <c r="D4" s="4">
        <v>24.8</v>
      </c>
      <c r="E4" s="5"/>
      <c r="F4" s="5"/>
    </row>
    <row r="5" ht="13.5" customHeight="1" spans="1:6">
      <c r="A5" s="2">
        <v>43015</v>
      </c>
      <c r="B5" s="3" t="s">
        <v>44</v>
      </c>
      <c r="C5" s="3" t="s">
        <v>983</v>
      </c>
      <c r="D5" s="4">
        <v>30</v>
      </c>
      <c r="E5" s="5"/>
      <c r="F5" s="5"/>
    </row>
    <row r="6" ht="13.5" customHeight="1" spans="1:6">
      <c r="A6" s="2">
        <v>43029</v>
      </c>
      <c r="B6" s="3" t="s">
        <v>44</v>
      </c>
      <c r="C6" s="3" t="s">
        <v>984</v>
      </c>
      <c r="D6" s="4">
        <v>15</v>
      </c>
      <c r="E6" s="5"/>
      <c r="F6" s="5"/>
    </row>
    <row r="7" ht="13.5" customHeight="1" spans="1:6">
      <c r="A7" s="2">
        <v>43029</v>
      </c>
      <c r="B7" s="3" t="s">
        <v>44</v>
      </c>
      <c r="C7" s="3" t="s">
        <v>985</v>
      </c>
      <c r="D7" s="4">
        <v>16.07</v>
      </c>
      <c r="E7" s="5"/>
      <c r="F7" s="5"/>
    </row>
    <row r="8" ht="13.5" customHeight="1" spans="1:7">
      <c r="A8" s="2">
        <v>43009</v>
      </c>
      <c r="B8" s="3" t="s">
        <v>44</v>
      </c>
      <c r="C8" s="3" t="s">
        <v>524</v>
      </c>
      <c r="D8" s="11">
        <v>22.32</v>
      </c>
      <c r="E8" s="5"/>
      <c r="F8" s="5"/>
      <c r="G8" s="3" t="s">
        <v>286</v>
      </c>
    </row>
    <row r="9" ht="13.5" customHeight="1" spans="1:8">
      <c r="A9" s="2">
        <v>43021</v>
      </c>
      <c r="B9" s="3" t="s">
        <v>44</v>
      </c>
      <c r="C9" s="3" t="s">
        <v>392</v>
      </c>
      <c r="D9" s="4">
        <v>30</v>
      </c>
      <c r="E9" s="5"/>
      <c r="F9" s="5"/>
      <c r="G9" s="3" t="s">
        <v>44</v>
      </c>
      <c r="H9" s="4">
        <f>SUM(D2:D15)</f>
        <v>2602.77</v>
      </c>
    </row>
    <row r="10" ht="13.5" customHeight="1" spans="1:8">
      <c r="A10" s="2">
        <v>43023</v>
      </c>
      <c r="B10" s="3" t="s">
        <v>44</v>
      </c>
      <c r="C10" s="3" t="s">
        <v>524</v>
      </c>
      <c r="D10" s="4">
        <v>15.98</v>
      </c>
      <c r="E10" s="5"/>
      <c r="F10" s="5"/>
      <c r="G10" s="3" t="s">
        <v>294</v>
      </c>
      <c r="H10" s="4">
        <f>SUM(D16:D18)</f>
        <v>25</v>
      </c>
    </row>
    <row r="11" ht="13.5" customHeight="1" spans="1:8">
      <c r="A11" s="2">
        <v>43029</v>
      </c>
      <c r="B11" s="3" t="s">
        <v>44</v>
      </c>
      <c r="C11" s="3" t="s">
        <v>986</v>
      </c>
      <c r="D11" s="4">
        <v>12</v>
      </c>
      <c r="E11" s="5"/>
      <c r="F11" s="5"/>
      <c r="G11" s="3" t="s">
        <v>11</v>
      </c>
      <c r="H11" s="4">
        <f>SUM(D19:D27)</f>
        <v>327.23</v>
      </c>
    </row>
    <row r="12" ht="13.5" customHeight="1" spans="1:8">
      <c r="A12" s="2">
        <v>43029</v>
      </c>
      <c r="B12" s="3" t="s">
        <v>44</v>
      </c>
      <c r="C12" s="3" t="s">
        <v>166</v>
      </c>
      <c r="D12" s="4">
        <v>16</v>
      </c>
      <c r="E12" s="5"/>
      <c r="F12" s="5"/>
      <c r="G12" s="3" t="s">
        <v>68</v>
      </c>
      <c r="H12" s="4">
        <f>SUM(D28:D38)</f>
        <v>583.25</v>
      </c>
    </row>
    <row r="13" ht="13.5" customHeight="1" spans="1:8">
      <c r="A13" s="2">
        <v>43036</v>
      </c>
      <c r="B13" s="3" t="s">
        <v>44</v>
      </c>
      <c r="C13" s="3" t="s">
        <v>987</v>
      </c>
      <c r="D13" s="4">
        <v>1479</v>
      </c>
      <c r="E13" s="5"/>
      <c r="F13" s="5"/>
      <c r="G13" s="3" t="s">
        <v>197</v>
      </c>
      <c r="H13" s="4">
        <f>SUM(D39:D42)</f>
        <v>522.91</v>
      </c>
    </row>
    <row r="14" ht="13.5" customHeight="1" spans="1:8">
      <c r="A14" s="2">
        <v>43035</v>
      </c>
      <c r="B14" s="3" t="s">
        <v>44</v>
      </c>
      <c r="C14" s="3" t="s">
        <v>366</v>
      </c>
      <c r="D14" s="4">
        <v>24</v>
      </c>
      <c r="E14" s="5"/>
      <c r="F14" s="5"/>
      <c r="G14" s="3" t="s">
        <v>125</v>
      </c>
      <c r="H14" s="4">
        <f>SUM(D43:D47)</f>
        <v>800</v>
      </c>
    </row>
    <row r="15" ht="13.5" customHeight="1" spans="1:8">
      <c r="A15" s="2">
        <v>43038</v>
      </c>
      <c r="B15" s="3" t="s">
        <v>44</v>
      </c>
      <c r="C15" s="3" t="s">
        <v>392</v>
      </c>
      <c r="D15" s="4">
        <v>57.6</v>
      </c>
      <c r="E15" s="5"/>
      <c r="F15" s="5"/>
      <c r="G15" s="3" t="s">
        <v>644</v>
      </c>
      <c r="H15" s="4">
        <f>D48+D49</f>
        <v>1650</v>
      </c>
    </row>
    <row r="16" ht="13.5" customHeight="1" spans="1:8">
      <c r="A16" s="2">
        <v>43029</v>
      </c>
      <c r="B16" s="3" t="s">
        <v>294</v>
      </c>
      <c r="C16" s="3" t="s">
        <v>943</v>
      </c>
      <c r="D16" s="4">
        <v>10</v>
      </c>
      <c r="E16" s="5"/>
      <c r="F16" s="5"/>
      <c r="G16" s="3" t="s">
        <v>646</v>
      </c>
      <c r="H16" s="4">
        <f>SUM(0)</f>
        <v>0</v>
      </c>
    </row>
    <row r="17" ht="13.5" customHeight="1" spans="1:8">
      <c r="A17" s="2">
        <v>43038</v>
      </c>
      <c r="B17" s="3" t="s">
        <v>294</v>
      </c>
      <c r="C17" s="3" t="s">
        <v>988</v>
      </c>
      <c r="D17" s="4">
        <v>5</v>
      </c>
      <c r="E17" s="5"/>
      <c r="F17" s="5"/>
      <c r="G17" s="3" t="s">
        <v>163</v>
      </c>
      <c r="H17" s="4">
        <f>SUM(0)</f>
        <v>0</v>
      </c>
    </row>
    <row r="18" ht="13.5" customHeight="1" spans="1:8">
      <c r="A18" s="2">
        <v>43036</v>
      </c>
      <c r="B18" s="3" t="s">
        <v>294</v>
      </c>
      <c r="C18" s="3" t="s">
        <v>989</v>
      </c>
      <c r="D18" s="4">
        <v>10</v>
      </c>
      <c r="E18" s="5"/>
      <c r="F18" s="5"/>
      <c r="G18" s="3" t="s">
        <v>134</v>
      </c>
      <c r="H18" s="4">
        <f>SUM(D50:D52)</f>
        <v>371.1</v>
      </c>
    </row>
    <row r="19" ht="13.5" customHeight="1" spans="1:8">
      <c r="A19" s="2">
        <v>43009</v>
      </c>
      <c r="B19" s="3" t="s">
        <v>11</v>
      </c>
      <c r="C19" s="3" t="s">
        <v>777</v>
      </c>
      <c r="D19" s="4">
        <v>180</v>
      </c>
      <c r="E19" s="5"/>
      <c r="F19" s="5"/>
      <c r="G19" s="3" t="s">
        <v>34</v>
      </c>
      <c r="H19" s="4">
        <f>SUM(D53:D58)</f>
        <v>121</v>
      </c>
    </row>
    <row r="20" ht="13.5" customHeight="1" spans="1:8">
      <c r="A20" s="2">
        <v>43014</v>
      </c>
      <c r="B20" s="3" t="s">
        <v>11</v>
      </c>
      <c r="C20" s="3" t="s">
        <v>824</v>
      </c>
      <c r="D20" s="4">
        <v>16</v>
      </c>
      <c r="E20" s="5"/>
      <c r="F20" s="5"/>
      <c r="G20" s="3" t="s">
        <v>36</v>
      </c>
      <c r="H20" s="4">
        <f>SUM(D59:D64)</f>
        <v>1133</v>
      </c>
    </row>
    <row r="21" ht="13.5" customHeight="1" spans="1:8">
      <c r="A21" s="2">
        <v>43029</v>
      </c>
      <c r="B21" s="3" t="s">
        <v>11</v>
      </c>
      <c r="C21" s="3" t="s">
        <v>492</v>
      </c>
      <c r="D21" s="4">
        <v>20.3</v>
      </c>
      <c r="E21" s="5"/>
      <c r="F21" s="5"/>
      <c r="G21" s="3" t="s">
        <v>39</v>
      </c>
      <c r="H21" s="4">
        <f>SUM(D65:D74)</f>
        <v>558.77</v>
      </c>
    </row>
    <row r="22" ht="13.5" customHeight="1" spans="1:8">
      <c r="A22" s="2">
        <v>43027</v>
      </c>
      <c r="B22" s="3" t="s">
        <v>11</v>
      </c>
      <c r="C22" s="3" t="s">
        <v>824</v>
      </c>
      <c r="D22" s="11">
        <v>26.13</v>
      </c>
      <c r="E22" s="5"/>
      <c r="F22" s="5"/>
      <c r="G22" s="3" t="s">
        <v>375</v>
      </c>
      <c r="H22" s="4">
        <f>SUM(D75:D78)</f>
        <v>338</v>
      </c>
    </row>
    <row r="23" ht="13.5" customHeight="1" spans="1:26">
      <c r="A23" s="2">
        <v>43014</v>
      </c>
      <c r="B23" s="3" t="s">
        <v>11</v>
      </c>
      <c r="C23" s="3" t="s">
        <v>800</v>
      </c>
      <c r="D23" s="11">
        <v>15</v>
      </c>
      <c r="E23" s="5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43020</v>
      </c>
      <c r="B24" s="3" t="s">
        <v>11</v>
      </c>
      <c r="C24" s="3" t="s">
        <v>824</v>
      </c>
      <c r="D24" s="4">
        <v>7.9</v>
      </c>
      <c r="E24" s="5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43034</v>
      </c>
      <c r="B25" s="3" t="s">
        <v>11</v>
      </c>
      <c r="C25" s="3" t="s">
        <v>824</v>
      </c>
      <c r="D25" s="4">
        <v>31.9</v>
      </c>
      <c r="E25" s="5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43027</v>
      </c>
      <c r="B26" s="3" t="s">
        <v>11</v>
      </c>
      <c r="C26" s="3" t="s">
        <v>215</v>
      </c>
      <c r="D26" s="4">
        <v>20</v>
      </c>
      <c r="E26" s="5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43039</v>
      </c>
      <c r="B27" s="3" t="s">
        <v>11</v>
      </c>
      <c r="C27" s="3" t="s">
        <v>60</v>
      </c>
      <c r="D27" s="4">
        <v>10</v>
      </c>
      <c r="E27" s="5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43014</v>
      </c>
      <c r="B28" s="3" t="s">
        <v>68</v>
      </c>
      <c r="C28" s="3" t="s">
        <v>20</v>
      </c>
      <c r="D28" s="4">
        <v>32</v>
      </c>
      <c r="E28" s="5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43014</v>
      </c>
      <c r="B29" s="3" t="s">
        <v>68</v>
      </c>
      <c r="C29" s="3" t="s">
        <v>20</v>
      </c>
      <c r="D29" s="4">
        <v>70.3</v>
      </c>
      <c r="E29" s="5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43029</v>
      </c>
      <c r="B30" s="3" t="s">
        <v>68</v>
      </c>
      <c r="C30" s="3" t="s">
        <v>20</v>
      </c>
      <c r="D30" s="4">
        <v>155.85</v>
      </c>
      <c r="E30" s="5"/>
      <c r="F30" s="5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43029</v>
      </c>
      <c r="B31" s="3" t="s">
        <v>68</v>
      </c>
      <c r="C31" s="3" t="s">
        <v>445</v>
      </c>
      <c r="D31" s="4">
        <v>34</v>
      </c>
      <c r="E31" s="5"/>
      <c r="F31" s="5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43016</v>
      </c>
      <c r="B32" s="3" t="s">
        <v>68</v>
      </c>
      <c r="C32" s="3" t="s">
        <v>122</v>
      </c>
      <c r="D32" s="11">
        <v>13.1</v>
      </c>
      <c r="E32" s="5"/>
      <c r="F32" s="5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43021</v>
      </c>
      <c r="B33" s="3" t="s">
        <v>68</v>
      </c>
      <c r="C33" s="3" t="s">
        <v>20</v>
      </c>
      <c r="D33" s="4">
        <v>88.08</v>
      </c>
      <c r="E33" s="5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43010</v>
      </c>
      <c r="B34" s="3" t="s">
        <v>68</v>
      </c>
      <c r="C34" s="3" t="s">
        <v>20</v>
      </c>
      <c r="D34" s="4">
        <v>11.5</v>
      </c>
      <c r="E34" s="5"/>
      <c r="F34" s="4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43034</v>
      </c>
      <c r="B35" s="3" t="s">
        <v>68</v>
      </c>
      <c r="C35" s="3" t="s">
        <v>990</v>
      </c>
      <c r="D35" s="4">
        <v>12.6</v>
      </c>
      <c r="E35" s="5"/>
      <c r="F35" s="4"/>
      <c r="G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43029</v>
      </c>
      <c r="B36" s="3" t="s">
        <v>68</v>
      </c>
      <c r="C36" s="3" t="s">
        <v>991</v>
      </c>
      <c r="D36" s="4">
        <v>54.8</v>
      </c>
      <c r="E36" s="5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43030</v>
      </c>
      <c r="B37" s="3" t="s">
        <v>68</v>
      </c>
      <c r="C37" s="3" t="s">
        <v>122</v>
      </c>
      <c r="D37" s="4">
        <v>10.95</v>
      </c>
      <c r="E37" s="5"/>
      <c r="F37" s="4"/>
      <c r="G37" s="5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43036</v>
      </c>
      <c r="B38" s="3" t="s">
        <v>68</v>
      </c>
      <c r="C38" s="3" t="s">
        <v>20</v>
      </c>
      <c r="D38" s="4">
        <v>100.07</v>
      </c>
      <c r="E38" s="5"/>
      <c r="F38" s="4"/>
      <c r="G38" s="5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43014</v>
      </c>
      <c r="B39" s="3" t="s">
        <v>197</v>
      </c>
      <c r="C39" s="3" t="s">
        <v>105</v>
      </c>
      <c r="D39" s="4">
        <v>65.2</v>
      </c>
      <c r="E39" s="5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43033</v>
      </c>
      <c r="B40" s="3" t="s">
        <v>197</v>
      </c>
      <c r="C40" s="3" t="s">
        <v>783</v>
      </c>
      <c r="D40" s="4">
        <v>11.56</v>
      </c>
      <c r="E40" s="5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43032</v>
      </c>
      <c r="B41" s="3" t="s">
        <v>197</v>
      </c>
      <c r="C41" s="3" t="s">
        <v>566</v>
      </c>
      <c r="D41" s="4">
        <v>337.05</v>
      </c>
      <c r="E41" s="5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43039</v>
      </c>
      <c r="B42" s="3" t="s">
        <v>197</v>
      </c>
      <c r="C42" s="3" t="s">
        <v>102</v>
      </c>
      <c r="D42" s="4">
        <v>109.1</v>
      </c>
      <c r="E42" s="5"/>
      <c r="F42" s="5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43009</v>
      </c>
      <c r="B43" s="3" t="s">
        <v>125</v>
      </c>
      <c r="C43" s="3" t="s">
        <v>640</v>
      </c>
      <c r="D43" s="4">
        <v>60</v>
      </c>
      <c r="E43" s="5"/>
      <c r="F43" s="5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43009</v>
      </c>
      <c r="B44" s="3" t="s">
        <v>125</v>
      </c>
      <c r="C44" s="3" t="s">
        <v>641</v>
      </c>
      <c r="D44" s="4">
        <v>600</v>
      </c>
      <c r="E44" s="5"/>
      <c r="F44" s="5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43009</v>
      </c>
      <c r="B45" s="3" t="s">
        <v>125</v>
      </c>
      <c r="C45" s="3" t="s">
        <v>509</v>
      </c>
      <c r="D45" s="4">
        <v>55.5</v>
      </c>
      <c r="E45" s="5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43021</v>
      </c>
      <c r="B46" s="3" t="s">
        <v>125</v>
      </c>
      <c r="C46" s="3" t="s">
        <v>165</v>
      </c>
      <c r="D46" s="4">
        <v>16</v>
      </c>
      <c r="E46" s="5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43032</v>
      </c>
      <c r="B47" s="3" t="s">
        <v>125</v>
      </c>
      <c r="C47" s="3" t="s">
        <v>992</v>
      </c>
      <c r="D47" s="4">
        <v>68.5</v>
      </c>
      <c r="E47" s="5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43009</v>
      </c>
      <c r="B48" s="3" t="s">
        <v>644</v>
      </c>
      <c r="C48" s="3" t="s">
        <v>645</v>
      </c>
      <c r="D48" s="4">
        <v>750</v>
      </c>
      <c r="E48" s="5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43009</v>
      </c>
      <c r="B49" s="3" t="s">
        <v>644</v>
      </c>
      <c r="C49" s="3" t="s">
        <v>684</v>
      </c>
      <c r="D49" s="4">
        <v>900</v>
      </c>
      <c r="E49" s="5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43021</v>
      </c>
      <c r="B50" s="3" t="s">
        <v>204</v>
      </c>
      <c r="C50" s="3" t="s">
        <v>25</v>
      </c>
      <c r="D50" s="4">
        <v>21.7</v>
      </c>
      <c r="E50" s="5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43021</v>
      </c>
      <c r="B51" s="3" t="s">
        <v>204</v>
      </c>
      <c r="C51" s="3" t="s">
        <v>993</v>
      </c>
      <c r="D51" s="4">
        <v>91</v>
      </c>
      <c r="E51" s="5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43035</v>
      </c>
      <c r="B52" s="3" t="s">
        <v>204</v>
      </c>
      <c r="C52" s="3" t="s">
        <v>378</v>
      </c>
      <c r="D52" s="4">
        <v>258.4</v>
      </c>
      <c r="E52" s="5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43016</v>
      </c>
      <c r="B53" s="3" t="s">
        <v>34</v>
      </c>
      <c r="C53" s="3" t="s">
        <v>81</v>
      </c>
      <c r="D53" s="4">
        <v>20.2</v>
      </c>
      <c r="E53" s="5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43027</v>
      </c>
      <c r="B54" s="3" t="s">
        <v>34</v>
      </c>
      <c r="C54" s="3" t="s">
        <v>994</v>
      </c>
      <c r="D54" s="11">
        <v>10.2</v>
      </c>
      <c r="E54" s="5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43018</v>
      </c>
      <c r="B55" s="3" t="s">
        <v>34</v>
      </c>
      <c r="C55" s="3" t="s">
        <v>81</v>
      </c>
      <c r="D55" s="4">
        <v>8</v>
      </c>
      <c r="E55" s="5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43031</v>
      </c>
      <c r="B56" s="3" t="s">
        <v>34</v>
      </c>
      <c r="C56" s="3" t="s">
        <v>81</v>
      </c>
      <c r="D56" s="4">
        <v>19.5</v>
      </c>
      <c r="E56" s="5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43037</v>
      </c>
      <c r="B57" s="3" t="s">
        <v>34</v>
      </c>
      <c r="C57" s="3" t="s">
        <v>995</v>
      </c>
      <c r="D57" s="4">
        <v>16.5</v>
      </c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>
        <v>43038</v>
      </c>
      <c r="B58" s="3" t="s">
        <v>34</v>
      </c>
      <c r="C58" s="3" t="s">
        <v>995</v>
      </c>
      <c r="D58" s="4">
        <v>46.6</v>
      </c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>
        <v>43009</v>
      </c>
      <c r="B59" s="3" t="s">
        <v>36</v>
      </c>
      <c r="C59" s="3" t="s">
        <v>37</v>
      </c>
      <c r="D59" s="4">
        <v>600</v>
      </c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>
        <v>43009</v>
      </c>
      <c r="B60" s="3" t="s">
        <v>36</v>
      </c>
      <c r="C60" s="3" t="s">
        <v>38</v>
      </c>
      <c r="D60" s="4">
        <v>400</v>
      </c>
      <c r="E60" s="5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>
        <v>43009</v>
      </c>
      <c r="B61" s="3" t="s">
        <v>36</v>
      </c>
      <c r="C61" s="3" t="s">
        <v>996</v>
      </c>
      <c r="D61" s="4">
        <v>24.5</v>
      </c>
      <c r="E61" s="5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>
        <v>43022</v>
      </c>
      <c r="B62" s="3" t="s">
        <v>36</v>
      </c>
      <c r="C62" s="3" t="s">
        <v>997</v>
      </c>
      <c r="D62" s="4">
        <v>46</v>
      </c>
      <c r="E62" s="5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>
        <v>43022</v>
      </c>
      <c r="B63" s="3" t="s">
        <v>36</v>
      </c>
      <c r="C63" s="3" t="s">
        <v>998</v>
      </c>
      <c r="D63" s="4">
        <v>32.5</v>
      </c>
      <c r="E63" s="5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>
        <v>43038</v>
      </c>
      <c r="B64" s="3" t="s">
        <v>36</v>
      </c>
      <c r="C64" s="3" t="s">
        <v>999</v>
      </c>
      <c r="D64" s="4">
        <v>30</v>
      </c>
      <c r="E64" s="5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>
        <v>43009</v>
      </c>
      <c r="B65" s="3" t="s">
        <v>39</v>
      </c>
      <c r="C65" s="3" t="s">
        <v>42</v>
      </c>
      <c r="D65" s="4">
        <v>110</v>
      </c>
      <c r="E65" s="5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>
        <v>43016</v>
      </c>
      <c r="B66" s="3" t="s">
        <v>39</v>
      </c>
      <c r="C66" s="3" t="s">
        <v>391</v>
      </c>
      <c r="D66" s="4">
        <v>50</v>
      </c>
      <c r="E66" s="5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>
        <v>43016</v>
      </c>
      <c r="B67" s="3" t="s">
        <v>39</v>
      </c>
      <c r="C67" s="3" t="s">
        <v>83</v>
      </c>
      <c r="D67" s="4">
        <v>71.5</v>
      </c>
      <c r="E67" s="5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>
        <v>43030</v>
      </c>
      <c r="B68" s="3" t="s">
        <v>39</v>
      </c>
      <c r="C68" s="3" t="s">
        <v>391</v>
      </c>
      <c r="D68" s="4">
        <v>50</v>
      </c>
      <c r="E68" s="5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>
        <v>43024</v>
      </c>
      <c r="B69" s="3" t="s">
        <v>39</v>
      </c>
      <c r="C69" s="3" t="s">
        <v>451</v>
      </c>
      <c r="D69" s="11">
        <v>20</v>
      </c>
      <c r="E69" s="5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>
        <v>43025</v>
      </c>
      <c r="B70" s="3" t="s">
        <v>39</v>
      </c>
      <c r="C70" s="3" t="s">
        <v>391</v>
      </c>
      <c r="D70" s="4">
        <v>30</v>
      </c>
      <c r="E70" s="5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>
        <v>43025</v>
      </c>
      <c r="B71" s="3" t="s">
        <v>39</v>
      </c>
      <c r="C71" s="3" t="s">
        <v>83</v>
      </c>
      <c r="D71" s="4">
        <v>74.92</v>
      </c>
      <c r="E71" s="5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>
        <v>43033</v>
      </c>
      <c r="B72" s="3" t="s">
        <v>39</v>
      </c>
      <c r="C72" s="3" t="s">
        <v>451</v>
      </c>
      <c r="D72" s="4">
        <v>50</v>
      </c>
      <c r="E72" s="5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>
        <v>43036</v>
      </c>
      <c r="B73" s="3" t="s">
        <v>39</v>
      </c>
      <c r="C73" s="3" t="s">
        <v>83</v>
      </c>
      <c r="D73" s="4">
        <v>25.85</v>
      </c>
      <c r="E73" s="5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>
        <v>43039</v>
      </c>
      <c r="B74" s="3" t="s">
        <v>39</v>
      </c>
      <c r="C74" s="3" t="s">
        <v>83</v>
      </c>
      <c r="D74" s="4">
        <v>76.5</v>
      </c>
      <c r="E74" s="5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>
        <v>43009</v>
      </c>
      <c r="B75" s="3" t="s">
        <v>375</v>
      </c>
      <c r="C75" s="3" t="s">
        <v>547</v>
      </c>
      <c r="D75" s="4">
        <v>200</v>
      </c>
      <c r="E75" s="5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">
        <v>43009</v>
      </c>
      <c r="B76" s="3" t="s">
        <v>375</v>
      </c>
      <c r="C76" s="3" t="s">
        <v>548</v>
      </c>
      <c r="D76" s="4">
        <v>44</v>
      </c>
      <c r="E76" s="5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">
        <v>43009</v>
      </c>
      <c r="B77" s="3" t="s">
        <v>375</v>
      </c>
      <c r="C77" s="3" t="s">
        <v>549</v>
      </c>
      <c r="D77" s="4">
        <v>44</v>
      </c>
      <c r="E77" s="5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26">
      <c r="A78" s="2">
        <v>43009</v>
      </c>
      <c r="B78" s="3" t="s">
        <v>375</v>
      </c>
      <c r="C78" s="3" t="s">
        <v>550</v>
      </c>
      <c r="D78" s="4">
        <v>50</v>
      </c>
      <c r="E78" s="5"/>
      <c r="F78" s="5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3.5" customHeight="1" spans="1:26">
      <c r="A79" s="2"/>
      <c r="D79" s="4"/>
      <c r="E79" s="5"/>
      <c r="F79" s="5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3.5" customHeight="1" spans="1:26">
      <c r="A80" s="2"/>
      <c r="D80" s="4"/>
      <c r="E80" s="5"/>
      <c r="F80" s="5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3.5" customHeight="1" spans="1:26">
      <c r="A81" s="2"/>
      <c r="D81" s="4"/>
      <c r="E81" s="5"/>
      <c r="F81" s="5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3.5" customHeight="1" spans="1:26">
      <c r="A82" s="2"/>
      <c r="D82" s="4"/>
      <c r="E82" s="5"/>
      <c r="F82" s="5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3.5" customHeight="1" spans="1:26">
      <c r="A83" s="21"/>
      <c r="D83" s="4">
        <f>SUM(D2:D78)</f>
        <v>9033.03</v>
      </c>
      <c r="E83" s="5"/>
      <c r="F83" s="5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3.5" customHeight="1" spans="1:26">
      <c r="A84" s="21"/>
      <c r="D84" s="4"/>
      <c r="E84" s="5"/>
      <c r="F84" s="5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3.5" customHeight="1" spans="1:6">
      <c r="A85" s="21"/>
      <c r="D85" s="4"/>
      <c r="E85" s="5"/>
      <c r="F85" s="5"/>
    </row>
    <row r="86" ht="13.5" customHeight="1" spans="1:6">
      <c r="A86" s="21"/>
      <c r="D86" s="4"/>
      <c r="E86" s="5"/>
      <c r="F86" s="5"/>
    </row>
    <row r="87" ht="13.5" customHeight="1" spans="1:6">
      <c r="A87" s="21"/>
      <c r="D87" s="4"/>
      <c r="E87" s="5"/>
      <c r="F87" s="5"/>
    </row>
    <row r="88" ht="13.5" customHeight="1" spans="1:6">
      <c r="A88" s="21"/>
      <c r="D88" s="4"/>
      <c r="E88" s="5"/>
      <c r="F88" s="5"/>
    </row>
    <row r="89" ht="13.5" customHeight="1" spans="1:6">
      <c r="A89" s="21"/>
      <c r="D89" s="4"/>
      <c r="E89" s="5"/>
      <c r="F89" s="5"/>
    </row>
    <row r="90" ht="13.5" customHeight="1" spans="1:6">
      <c r="A90" s="21"/>
      <c r="D90" s="4"/>
      <c r="E90" s="5"/>
      <c r="F90" s="5"/>
    </row>
    <row r="91" ht="13.5" customHeight="1" spans="1:6">
      <c r="A91" s="21"/>
      <c r="D91" s="4"/>
      <c r="E91" s="5"/>
      <c r="F91" s="5"/>
    </row>
    <row r="92" ht="13.5" customHeight="1" spans="1:6">
      <c r="A92" s="21"/>
      <c r="D92" s="4"/>
      <c r="E92" s="5"/>
      <c r="F92" s="5"/>
    </row>
    <row r="93" ht="13.5" customHeight="1" spans="1:6">
      <c r="A93" s="21"/>
      <c r="D93" s="4"/>
      <c r="E93" s="5"/>
      <c r="F93" s="5"/>
    </row>
    <row r="94" ht="13.5" customHeight="1" spans="1:6">
      <c r="A94" s="21"/>
      <c r="D94" s="4"/>
      <c r="E94" s="5"/>
      <c r="F94" s="5"/>
    </row>
    <row r="95" ht="13.5" customHeight="1" spans="1:6">
      <c r="A95" s="21"/>
      <c r="D95" s="4"/>
      <c r="E95" s="5"/>
      <c r="F95" s="5"/>
    </row>
    <row r="96" ht="13.5" customHeight="1" spans="1:6">
      <c r="A96" s="21"/>
      <c r="D96" s="4"/>
      <c r="E96" s="5"/>
      <c r="F96" s="5"/>
    </row>
    <row r="97" ht="13.5" customHeight="1" spans="1:6">
      <c r="A97" s="21"/>
      <c r="D97" s="4"/>
      <c r="E97" s="5"/>
      <c r="F97" s="5"/>
    </row>
    <row r="98" ht="13.5" customHeight="1" spans="1:6">
      <c r="A98" s="21"/>
      <c r="D98" s="4"/>
      <c r="E98" s="5"/>
      <c r="F98" s="5"/>
    </row>
    <row r="99" ht="13.5" customHeight="1" spans="1:6">
      <c r="A99" s="21"/>
      <c r="D99" s="4"/>
      <c r="E99" s="5"/>
      <c r="F99" s="5"/>
    </row>
    <row r="100" ht="13.5" customHeight="1" spans="1:6">
      <c r="A100" s="21"/>
      <c r="D100" s="4"/>
      <c r="E100" s="5"/>
      <c r="F100" s="5"/>
    </row>
    <row r="101" ht="13.5" customHeight="1" spans="1:6">
      <c r="A101" s="21"/>
      <c r="D101" s="4"/>
      <c r="E101" s="5"/>
      <c r="F101" s="5"/>
    </row>
    <row r="102" ht="13.5" customHeight="1" spans="1:6">
      <c r="A102" s="21"/>
      <c r="D102" s="4"/>
      <c r="E102" s="5"/>
      <c r="F102" s="5"/>
    </row>
    <row r="103" ht="13.5" customHeight="1" spans="1:6">
      <c r="A103" s="21"/>
      <c r="D103" s="4"/>
      <c r="E103" s="5"/>
      <c r="F103" s="5"/>
    </row>
    <row r="104" ht="13.5" customHeight="1" spans="1:6">
      <c r="A104" s="21"/>
      <c r="D104" s="4"/>
      <c r="E104" s="5"/>
      <c r="F104" s="5"/>
    </row>
    <row r="105" ht="13.5" customHeight="1" spans="1:6">
      <c r="A105" s="21"/>
      <c r="D105" s="4"/>
      <c r="E105" s="5"/>
      <c r="F105" s="5"/>
    </row>
    <row r="106" ht="13.5" customHeight="1" spans="1:6">
      <c r="A106" s="21"/>
      <c r="D106" s="4"/>
      <c r="E106" s="5"/>
      <c r="F106" s="5"/>
    </row>
    <row r="107" ht="13.5" customHeight="1" spans="1:6">
      <c r="A107" s="21"/>
      <c r="D107" s="4"/>
      <c r="E107" s="5"/>
      <c r="F107" s="5"/>
    </row>
    <row r="108" ht="13.5" customHeight="1" spans="1:6">
      <c r="A108" s="21"/>
      <c r="D108" s="4"/>
      <c r="E108" s="5"/>
      <c r="F108" s="5"/>
    </row>
    <row r="109" ht="13.5" customHeight="1" spans="1:6">
      <c r="A109" s="21"/>
      <c r="D109" s="4"/>
      <c r="E109" s="5"/>
      <c r="F109" s="5"/>
    </row>
    <row r="110" ht="13.5" customHeight="1" spans="1:6">
      <c r="A110" s="21"/>
      <c r="D110" s="4"/>
      <c r="E110" s="5"/>
      <c r="F110" s="5"/>
    </row>
    <row r="111" ht="13.5" customHeight="1" spans="1:6">
      <c r="A111" s="21"/>
      <c r="D111" s="4"/>
      <c r="E111" s="5"/>
      <c r="F111" s="5"/>
    </row>
    <row r="112" ht="13.5" customHeight="1" spans="1:6">
      <c r="A112" s="21"/>
      <c r="D112" s="4"/>
      <c r="E112" s="5"/>
      <c r="F112" s="5"/>
    </row>
    <row r="113" ht="13.5" customHeight="1" spans="1:6">
      <c r="A113" s="21"/>
      <c r="D113" s="4"/>
      <c r="E113" s="5"/>
      <c r="F113" s="5"/>
    </row>
    <row r="114" ht="13.5" customHeight="1" spans="1:6">
      <c r="A114" s="21"/>
      <c r="D114" s="4"/>
      <c r="E114" s="5"/>
      <c r="F114" s="5"/>
    </row>
    <row r="115" ht="13.5" customHeight="1" spans="1:6">
      <c r="A115" s="21"/>
      <c r="D115" s="4"/>
      <c r="E115" s="5"/>
      <c r="F115" s="5"/>
    </row>
    <row r="116" ht="13.5" customHeight="1" spans="1:6">
      <c r="A116" s="21"/>
      <c r="D116" s="4"/>
      <c r="E116" s="5"/>
      <c r="F116" s="5"/>
    </row>
    <row r="117" ht="13.5" customHeight="1" spans="1:6">
      <c r="A117" s="21"/>
      <c r="D117" s="4"/>
      <c r="E117" s="5"/>
      <c r="F117" s="5"/>
    </row>
    <row r="118" ht="13.5" customHeight="1" spans="1:6">
      <c r="A118" s="21"/>
      <c r="D118" s="4"/>
      <c r="E118" s="5"/>
      <c r="F118" s="5"/>
    </row>
    <row r="119" ht="13.5" customHeight="1" spans="1:6">
      <c r="A119" s="21"/>
      <c r="D119" s="4"/>
      <c r="E119" s="5"/>
      <c r="F119" s="5"/>
    </row>
    <row r="120" ht="13.5" customHeight="1" spans="1:6">
      <c r="A120" s="21"/>
      <c r="D120" s="4"/>
      <c r="E120" s="5"/>
      <c r="F120" s="5"/>
    </row>
    <row r="121" ht="13.5" customHeight="1" spans="1:6">
      <c r="A121" s="21"/>
      <c r="D121" s="4"/>
      <c r="E121" s="5"/>
      <c r="F121" s="5"/>
    </row>
    <row r="122" ht="13.5" customHeight="1" spans="1:6">
      <c r="A122" s="21"/>
      <c r="D122" s="4"/>
      <c r="E122" s="5"/>
      <c r="F122" s="5"/>
    </row>
    <row r="123" ht="13.5" customHeight="1" spans="1:6">
      <c r="A123" s="21"/>
      <c r="D123" s="4"/>
      <c r="E123" s="5"/>
      <c r="F123" s="5"/>
    </row>
    <row r="124" ht="13.5" customHeight="1" spans="1:6">
      <c r="A124" s="21"/>
      <c r="D124" s="4"/>
      <c r="E124" s="5"/>
      <c r="F124" s="5"/>
    </row>
    <row r="125" ht="13.5" customHeight="1" spans="1:6">
      <c r="A125" s="21"/>
      <c r="D125" s="4"/>
      <c r="E125" s="5"/>
      <c r="F125" s="5"/>
    </row>
    <row r="126" ht="13.5" customHeight="1" spans="1:6">
      <c r="A126" s="21"/>
      <c r="D126" s="4"/>
      <c r="E126" s="5"/>
      <c r="F126" s="5"/>
    </row>
    <row r="127" ht="13.5" customHeight="1" spans="1:6">
      <c r="A127" s="21"/>
      <c r="D127" s="4"/>
      <c r="E127" s="5"/>
      <c r="F127" s="5"/>
    </row>
    <row r="128" ht="13.5" customHeight="1" spans="1:6">
      <c r="A128" s="21"/>
      <c r="D128" s="4"/>
      <c r="E128" s="5"/>
      <c r="F128" s="5"/>
    </row>
    <row r="129" ht="13.5" customHeight="1" spans="1:6">
      <c r="A129" s="21"/>
      <c r="D129" s="4"/>
      <c r="E129" s="5"/>
      <c r="F129" s="5"/>
    </row>
    <row r="130" ht="13.5" customHeight="1" spans="1:6">
      <c r="A130" s="21"/>
      <c r="D130" s="4"/>
      <c r="E130" s="5"/>
      <c r="F130" s="5"/>
    </row>
    <row r="131" ht="13.5" customHeight="1" spans="1:6">
      <c r="A131" s="21"/>
      <c r="D131" s="4"/>
      <c r="E131" s="5"/>
      <c r="F131" s="5"/>
    </row>
    <row r="132" ht="13.5" customHeight="1" spans="1:6">
      <c r="A132" s="21"/>
      <c r="D132" s="4"/>
      <c r="E132" s="5"/>
      <c r="F132" s="5"/>
    </row>
    <row r="133" ht="13.5" customHeight="1" spans="1:6">
      <c r="A133" s="21"/>
      <c r="D133" s="4"/>
      <c r="E133" s="5"/>
      <c r="F133" s="5"/>
    </row>
    <row r="134" ht="13.5" customHeight="1" spans="1:6">
      <c r="A134" s="21"/>
      <c r="D134" s="4"/>
      <c r="E134" s="5"/>
      <c r="F134" s="5"/>
    </row>
    <row r="135" ht="13.5" customHeight="1" spans="1:6">
      <c r="A135" s="21"/>
      <c r="D135" s="4"/>
      <c r="E135" s="5"/>
      <c r="F135" s="5"/>
    </row>
    <row r="136" ht="13.5" customHeight="1" spans="1:6">
      <c r="A136" s="21"/>
      <c r="D136" s="4"/>
      <c r="E136" s="5"/>
      <c r="F136" s="5"/>
    </row>
    <row r="137" ht="13.5" customHeight="1" spans="1:6">
      <c r="A137" s="21"/>
      <c r="D137" s="4"/>
      <c r="E137" s="5"/>
      <c r="F137" s="5"/>
    </row>
    <row r="138" ht="13.5" customHeight="1" spans="1:6">
      <c r="A138" s="21"/>
      <c r="D138" s="4"/>
      <c r="E138" s="5"/>
      <c r="F138" s="5"/>
    </row>
    <row r="139" ht="13.5" customHeight="1" spans="1:6">
      <c r="A139" s="21"/>
      <c r="D139" s="4"/>
      <c r="E139" s="5"/>
      <c r="F139" s="5"/>
    </row>
    <row r="140" ht="13.5" customHeight="1" spans="1:6">
      <c r="A140" s="21"/>
      <c r="D140" s="4"/>
      <c r="E140" s="5"/>
      <c r="F140" s="5"/>
    </row>
    <row r="141" ht="13.5" customHeight="1" spans="1:6">
      <c r="A141" s="21"/>
      <c r="D141" s="4"/>
      <c r="E141" s="5"/>
      <c r="F141" s="5"/>
    </row>
    <row r="142" ht="13.5" customHeight="1" spans="1:6">
      <c r="A142" s="21"/>
      <c r="D142" s="4"/>
      <c r="E142" s="5"/>
      <c r="F142" s="5"/>
    </row>
    <row r="143" ht="13.5" customHeight="1" spans="1:6">
      <c r="A143" s="21"/>
      <c r="D143" s="4"/>
      <c r="E143" s="5"/>
      <c r="F143" s="5"/>
    </row>
    <row r="144" ht="13.5" customHeight="1" spans="1:6">
      <c r="A144" s="21"/>
      <c r="D144" s="4"/>
      <c r="E144" s="5"/>
      <c r="F144" s="5"/>
    </row>
    <row r="145" ht="13.5" customHeight="1" spans="1:6">
      <c r="A145" s="21"/>
      <c r="D145" s="4"/>
      <c r="E145" s="5"/>
      <c r="F145" s="5"/>
    </row>
    <row r="146" ht="13.5" customHeight="1" spans="1:6">
      <c r="A146" s="21"/>
      <c r="D146" s="4"/>
      <c r="E146" s="5"/>
      <c r="F146" s="5"/>
    </row>
    <row r="147" ht="13.5" customHeight="1" spans="1:6">
      <c r="A147" s="21"/>
      <c r="D147" s="4"/>
      <c r="E147" s="5"/>
      <c r="F147" s="5"/>
    </row>
    <row r="148" ht="13.5" customHeight="1" spans="1:6">
      <c r="A148" s="21"/>
      <c r="D148" s="4"/>
      <c r="E148" s="5"/>
      <c r="F148" s="5"/>
    </row>
    <row r="149" ht="13.5" customHeight="1" spans="1:6">
      <c r="A149" s="21"/>
      <c r="D149" s="4"/>
      <c r="E149" s="5"/>
      <c r="F149" s="5"/>
    </row>
    <row r="150" ht="13.5" customHeight="1" spans="1:6">
      <c r="A150" s="21"/>
      <c r="D150" s="4"/>
      <c r="E150" s="5"/>
      <c r="F150" s="5"/>
    </row>
    <row r="151" ht="13.5" customHeight="1" spans="1:6">
      <c r="A151" s="21"/>
      <c r="D151" s="4"/>
      <c r="E151" s="5"/>
      <c r="F151" s="5"/>
    </row>
    <row r="152" ht="13.5" customHeight="1" spans="1:6">
      <c r="A152" s="21"/>
      <c r="D152" s="4"/>
      <c r="E152" s="5"/>
      <c r="F152" s="5"/>
    </row>
    <row r="153" ht="13.5" customHeight="1" spans="1:6">
      <c r="A153" s="21"/>
      <c r="D153" s="4"/>
      <c r="E153" s="5"/>
      <c r="F153" s="5"/>
    </row>
    <row r="154" ht="13.5" customHeight="1" spans="1:6">
      <c r="A154" s="21"/>
      <c r="D154" s="4"/>
      <c r="E154" s="5"/>
      <c r="F154" s="5"/>
    </row>
    <row r="155" ht="13.5" customHeight="1" spans="1:6">
      <c r="A155" s="21"/>
      <c r="D155" s="4"/>
      <c r="E155" s="5"/>
      <c r="F155" s="5"/>
    </row>
    <row r="156" ht="13.5" customHeight="1" spans="1:6">
      <c r="A156" s="21"/>
      <c r="D156" s="4"/>
      <c r="E156" s="5"/>
      <c r="F156" s="5"/>
    </row>
    <row r="157" ht="13.5" customHeight="1" spans="1:6">
      <c r="A157" s="21"/>
      <c r="D157" s="4"/>
      <c r="E157" s="5"/>
      <c r="F157" s="5"/>
    </row>
    <row r="158" ht="13.5" customHeight="1" spans="1:6">
      <c r="A158" s="21"/>
      <c r="D158" s="4"/>
      <c r="E158" s="5"/>
      <c r="F158" s="5"/>
    </row>
    <row r="159" ht="13.5" customHeight="1" spans="1:6">
      <c r="A159" s="21"/>
      <c r="D159" s="4"/>
      <c r="E159" s="5"/>
      <c r="F159" s="5"/>
    </row>
    <row r="160" ht="13.5" customHeight="1" spans="1:6">
      <c r="A160" s="21"/>
      <c r="D160" s="4"/>
      <c r="E160" s="5"/>
      <c r="F160" s="5"/>
    </row>
    <row r="161" ht="13.5" customHeight="1" spans="1:6">
      <c r="A161" s="21"/>
      <c r="D161" s="4"/>
      <c r="E161" s="5"/>
      <c r="F161" s="5"/>
    </row>
    <row r="162" ht="13.5" customHeight="1" spans="1:6">
      <c r="A162" s="21"/>
      <c r="D162" s="4"/>
      <c r="E162" s="5"/>
      <c r="F162" s="5"/>
    </row>
    <row r="163" ht="13.5" customHeight="1" spans="1:6">
      <c r="A163" s="21"/>
      <c r="D163" s="4"/>
      <c r="E163" s="5"/>
      <c r="F163" s="5"/>
    </row>
    <row r="164" ht="13.5" customHeight="1" spans="1:6">
      <c r="A164" s="21"/>
      <c r="D164" s="4"/>
      <c r="E164" s="5"/>
      <c r="F164" s="5"/>
    </row>
    <row r="165" ht="13.5" customHeight="1" spans="1:6">
      <c r="A165" s="21"/>
      <c r="D165" s="4"/>
      <c r="E165" s="5"/>
      <c r="F165" s="5"/>
    </row>
    <row r="166" ht="13.5" customHeight="1" spans="1:6">
      <c r="A166" s="21"/>
      <c r="D166" s="4"/>
      <c r="E166" s="5"/>
      <c r="F166" s="5"/>
    </row>
    <row r="167" ht="13.5" customHeight="1" spans="1:6">
      <c r="A167" s="21"/>
      <c r="D167" s="4"/>
      <c r="E167" s="5"/>
      <c r="F167" s="5"/>
    </row>
    <row r="168" ht="13.5" customHeight="1" spans="1:6">
      <c r="A168" s="21"/>
      <c r="D168" s="4"/>
      <c r="E168" s="5"/>
      <c r="F168" s="5"/>
    </row>
    <row r="169" ht="13.5" customHeight="1" spans="1:6">
      <c r="A169" s="21"/>
      <c r="D169" s="4"/>
      <c r="E169" s="5"/>
      <c r="F169" s="5"/>
    </row>
    <row r="170" ht="13.5" customHeight="1" spans="1:6">
      <c r="A170" s="21"/>
      <c r="D170" s="4"/>
      <c r="E170" s="5"/>
      <c r="F170" s="5"/>
    </row>
    <row r="171" ht="13.5" customHeight="1" spans="1:6">
      <c r="A171" s="21"/>
      <c r="D171" s="4"/>
      <c r="E171" s="5"/>
      <c r="F171" s="5"/>
    </row>
    <row r="172" ht="13.5" customHeight="1" spans="1:6">
      <c r="A172" s="21"/>
      <c r="D172" s="4"/>
      <c r="E172" s="5"/>
      <c r="F172" s="5"/>
    </row>
    <row r="173" ht="13.5" customHeight="1" spans="1:6">
      <c r="A173" s="21"/>
      <c r="D173" s="4"/>
      <c r="E173" s="5"/>
      <c r="F173" s="5"/>
    </row>
    <row r="174" ht="13.5" customHeight="1" spans="1:6">
      <c r="A174" s="21"/>
      <c r="D174" s="4"/>
      <c r="E174" s="5"/>
      <c r="F174" s="5"/>
    </row>
    <row r="175" ht="13.5" customHeight="1" spans="1:6">
      <c r="A175" s="21"/>
      <c r="D175" s="4"/>
      <c r="E175" s="5"/>
      <c r="F175" s="5"/>
    </row>
    <row r="176" ht="13.5" customHeight="1" spans="1:6">
      <c r="A176" s="21"/>
      <c r="D176" s="4"/>
      <c r="E176" s="5"/>
      <c r="F176" s="5"/>
    </row>
    <row r="177" ht="13.5" customHeight="1" spans="1:6">
      <c r="A177" s="21"/>
      <c r="D177" s="4"/>
      <c r="E177" s="5"/>
      <c r="F177" s="5"/>
    </row>
    <row r="178" ht="13.5" customHeight="1" spans="1:6">
      <c r="A178" s="21"/>
      <c r="D178" s="4"/>
      <c r="E178" s="5"/>
      <c r="F178" s="5"/>
    </row>
    <row r="179" ht="13.5" customHeight="1" spans="1:6">
      <c r="A179" s="21"/>
      <c r="D179" s="4"/>
      <c r="E179" s="5"/>
      <c r="F179" s="5"/>
    </row>
    <row r="180" ht="13.5" customHeight="1" spans="1:6">
      <c r="A180" s="21"/>
      <c r="D180" s="4"/>
      <c r="E180" s="5"/>
      <c r="F180" s="5"/>
    </row>
    <row r="181" ht="13.5" customHeight="1" spans="1:6">
      <c r="A181" s="21"/>
      <c r="D181" s="4"/>
      <c r="E181" s="5"/>
      <c r="F181" s="5"/>
    </row>
    <row r="182" ht="13.5" customHeight="1" spans="1:6">
      <c r="A182" s="21"/>
      <c r="D182" s="4"/>
      <c r="E182" s="5"/>
      <c r="F182" s="5"/>
    </row>
    <row r="183" ht="13.5" customHeight="1" spans="1:6">
      <c r="A183" s="21"/>
      <c r="D183" s="4"/>
      <c r="E183" s="5"/>
      <c r="F183" s="5"/>
    </row>
    <row r="184" ht="13.5" customHeight="1" spans="1:6">
      <c r="A184" s="21"/>
      <c r="D184" s="4"/>
      <c r="E184" s="5"/>
      <c r="F184" s="5"/>
    </row>
    <row r="185" ht="13.5" customHeight="1" spans="1:6">
      <c r="A185" s="21"/>
      <c r="D185" s="4"/>
      <c r="E185" s="5"/>
      <c r="F185" s="5"/>
    </row>
    <row r="186" ht="13.5" customHeight="1" spans="1:6">
      <c r="A186" s="21"/>
      <c r="D186" s="4"/>
      <c r="E186" s="5"/>
      <c r="F186" s="5"/>
    </row>
    <row r="187" ht="13.5" customHeight="1" spans="1:6">
      <c r="A187" s="21"/>
      <c r="D187" s="4"/>
      <c r="E187" s="5"/>
      <c r="F187" s="5"/>
    </row>
    <row r="188" ht="13.5" customHeight="1" spans="1:6">
      <c r="A188" s="21"/>
      <c r="D188" s="4"/>
      <c r="E188" s="5"/>
      <c r="F188" s="5"/>
    </row>
    <row r="189" ht="13.5" customHeight="1" spans="1:6">
      <c r="A189" s="21"/>
      <c r="D189" s="4"/>
      <c r="E189" s="5"/>
      <c r="F189" s="5"/>
    </row>
    <row r="190" ht="13.5" customHeight="1" spans="1:6">
      <c r="A190" s="21"/>
      <c r="D190" s="4"/>
      <c r="E190" s="5"/>
      <c r="F190" s="5"/>
    </row>
    <row r="191" ht="13.5" customHeight="1" spans="1:6">
      <c r="A191" s="21"/>
      <c r="D191" s="4"/>
      <c r="E191" s="5"/>
      <c r="F191" s="5"/>
    </row>
    <row r="192" ht="13.5" customHeight="1" spans="1:6">
      <c r="A192" s="21"/>
      <c r="D192" s="4"/>
      <c r="E192" s="5"/>
      <c r="F192" s="5"/>
    </row>
    <row r="193" ht="13.5" customHeight="1" spans="1:6">
      <c r="A193" s="21"/>
      <c r="D193" s="4"/>
      <c r="E193" s="5"/>
      <c r="F193" s="5"/>
    </row>
    <row r="194" ht="13.5" customHeight="1" spans="1:6">
      <c r="A194" s="21"/>
      <c r="D194" s="4"/>
      <c r="E194" s="5"/>
      <c r="F194" s="5"/>
    </row>
    <row r="195" ht="13.5" customHeight="1" spans="1:6">
      <c r="A195" s="21"/>
      <c r="D195" s="4"/>
      <c r="E195" s="5"/>
      <c r="F195" s="5"/>
    </row>
    <row r="196" ht="13.5" customHeight="1" spans="1:6">
      <c r="A196" s="21"/>
      <c r="D196" s="4"/>
      <c r="E196" s="5"/>
      <c r="F196" s="5"/>
    </row>
    <row r="197" ht="13.5" customHeight="1" spans="1:6">
      <c r="A197" s="21"/>
      <c r="D197" s="4"/>
      <c r="E197" s="5"/>
      <c r="F197" s="5"/>
    </row>
    <row r="198" ht="13.5" customHeight="1" spans="1:6">
      <c r="A198" s="21"/>
      <c r="D198" s="4"/>
      <c r="E198" s="5"/>
      <c r="F198" s="5"/>
    </row>
    <row r="199" ht="13.5" customHeight="1" spans="1:6">
      <c r="A199" s="21"/>
      <c r="D199" s="4"/>
      <c r="E199" s="5"/>
      <c r="F199" s="5"/>
    </row>
    <row r="200" ht="13.5" customHeight="1" spans="1:6">
      <c r="A200" s="21"/>
      <c r="D200" s="4"/>
      <c r="E200" s="5"/>
      <c r="F200" s="5"/>
    </row>
    <row r="201" ht="13.5" customHeight="1" spans="1:6">
      <c r="A201" s="21"/>
      <c r="D201" s="4"/>
      <c r="E201" s="5"/>
      <c r="F201" s="5"/>
    </row>
    <row r="202" ht="13.5" customHeight="1" spans="1:6">
      <c r="A202" s="21"/>
      <c r="D202" s="4"/>
      <c r="E202" s="5"/>
      <c r="F202" s="5"/>
    </row>
    <row r="203" ht="13.5" customHeight="1" spans="1:6">
      <c r="A203" s="21"/>
      <c r="D203" s="4"/>
      <c r="E203" s="5"/>
      <c r="F203" s="5"/>
    </row>
    <row r="204" ht="13.5" customHeight="1" spans="1:6">
      <c r="A204" s="21"/>
      <c r="D204" s="4"/>
      <c r="E204" s="5"/>
      <c r="F204" s="5"/>
    </row>
    <row r="205" ht="13.5" customHeight="1" spans="1:6">
      <c r="A205" s="21"/>
      <c r="D205" s="4"/>
      <c r="E205" s="5"/>
      <c r="F205" s="5"/>
    </row>
    <row r="206" ht="13.5" customHeight="1" spans="1:6">
      <c r="A206" s="21"/>
      <c r="D206" s="4"/>
      <c r="E206" s="5"/>
      <c r="F206" s="5"/>
    </row>
    <row r="207" ht="13.5" customHeight="1" spans="1:6">
      <c r="A207" s="21"/>
      <c r="D207" s="4"/>
      <c r="E207" s="5"/>
      <c r="F207" s="5"/>
    </row>
    <row r="208" ht="13.5" customHeight="1" spans="1:6">
      <c r="A208" s="21"/>
      <c r="D208" s="4"/>
      <c r="E208" s="5"/>
      <c r="F208" s="5"/>
    </row>
    <row r="209" ht="13.5" customHeight="1" spans="1:6">
      <c r="A209" s="21"/>
      <c r="D209" s="4"/>
      <c r="E209" s="5"/>
      <c r="F209" s="5"/>
    </row>
    <row r="210" ht="13.5" customHeight="1" spans="1:6">
      <c r="A210" s="21"/>
      <c r="D210" s="4"/>
      <c r="E210" s="5"/>
      <c r="F210" s="5"/>
    </row>
    <row r="211" ht="13.5" customHeight="1" spans="1:6">
      <c r="A211" s="21"/>
      <c r="D211" s="4"/>
      <c r="E211" s="5"/>
      <c r="F211" s="5"/>
    </row>
    <row r="212" ht="13.5" customHeight="1" spans="1:6">
      <c r="A212" s="21"/>
      <c r="D212" s="4"/>
      <c r="E212" s="5"/>
      <c r="F212" s="5"/>
    </row>
    <row r="213" ht="13.5" customHeight="1" spans="1:6">
      <c r="A213" s="21"/>
      <c r="D213" s="4"/>
      <c r="E213" s="5"/>
      <c r="F213" s="5"/>
    </row>
    <row r="214" ht="13.5" customHeight="1" spans="1:6">
      <c r="A214" s="21"/>
      <c r="D214" s="4"/>
      <c r="E214" s="5"/>
      <c r="F214" s="5"/>
    </row>
    <row r="215" ht="13.5" customHeight="1" spans="1:6">
      <c r="A215" s="21"/>
      <c r="D215" s="4"/>
      <c r="E215" s="5"/>
      <c r="F215" s="5"/>
    </row>
    <row r="216" ht="13.5" customHeight="1" spans="1:6">
      <c r="A216" s="21"/>
      <c r="D216" s="4"/>
      <c r="E216" s="5"/>
      <c r="F216" s="5"/>
    </row>
    <row r="217" ht="13.5" customHeight="1" spans="1:6">
      <c r="A217" s="21"/>
      <c r="D217" s="4"/>
      <c r="E217" s="5"/>
      <c r="F217" s="5"/>
    </row>
    <row r="218" ht="13.5" customHeight="1" spans="1:6">
      <c r="A218" s="21"/>
      <c r="D218" s="4"/>
      <c r="E218" s="5"/>
      <c r="F218" s="5"/>
    </row>
    <row r="219" ht="13.5" customHeight="1" spans="1:6">
      <c r="A219" s="21"/>
      <c r="D219" s="4"/>
      <c r="E219" s="5"/>
      <c r="F219" s="5"/>
    </row>
    <row r="220" ht="13.5" customHeight="1" spans="1:6">
      <c r="A220" s="21"/>
      <c r="D220" s="4"/>
      <c r="E220" s="5"/>
      <c r="F220" s="5"/>
    </row>
    <row r="221" ht="13.5" customHeight="1" spans="1:6">
      <c r="A221" s="21"/>
      <c r="D221" s="4"/>
      <c r="E221" s="5"/>
      <c r="F221" s="5"/>
    </row>
    <row r="222" ht="13.5" customHeight="1" spans="1:6">
      <c r="A222" s="21"/>
      <c r="D222" s="4"/>
      <c r="E222" s="5"/>
      <c r="F222" s="5"/>
    </row>
    <row r="223" ht="13.5" customHeight="1" spans="1:6">
      <c r="A223" s="21"/>
      <c r="D223" s="4"/>
      <c r="E223" s="5"/>
      <c r="F223" s="5"/>
    </row>
    <row r="224" ht="13.5" customHeight="1" spans="1:6">
      <c r="A224" s="21"/>
      <c r="D224" s="4"/>
      <c r="E224" s="5"/>
      <c r="F224" s="5"/>
    </row>
    <row r="225" ht="13.5" customHeight="1" spans="1:6">
      <c r="A225" s="21"/>
      <c r="D225" s="4"/>
      <c r="E225" s="5"/>
      <c r="F225" s="5"/>
    </row>
    <row r="226" ht="13.5" customHeight="1" spans="1:6">
      <c r="A226" s="21"/>
      <c r="D226" s="4"/>
      <c r="E226" s="5"/>
      <c r="F226" s="5"/>
    </row>
    <row r="227" ht="13.5" customHeight="1" spans="1:6">
      <c r="A227" s="21"/>
      <c r="D227" s="4"/>
      <c r="E227" s="5"/>
      <c r="F227" s="5"/>
    </row>
    <row r="228" ht="13.5" customHeight="1" spans="1:6">
      <c r="A228" s="21"/>
      <c r="D228" s="4"/>
      <c r="E228" s="5"/>
      <c r="F228" s="5"/>
    </row>
    <row r="229" ht="13.5" customHeight="1" spans="1:6">
      <c r="A229" s="21"/>
      <c r="D229" s="4"/>
      <c r="E229" s="5"/>
      <c r="F229" s="5"/>
    </row>
    <row r="230" ht="13.5" customHeight="1" spans="1:6">
      <c r="A230" s="21"/>
      <c r="D230" s="4"/>
      <c r="E230" s="5"/>
      <c r="F230" s="5"/>
    </row>
    <row r="231" ht="13.5" customHeight="1" spans="1:6">
      <c r="A231" s="21"/>
      <c r="D231" s="4"/>
      <c r="E231" s="5"/>
      <c r="F231" s="5"/>
    </row>
    <row r="232" ht="13.5" customHeight="1" spans="1:6">
      <c r="A232" s="21"/>
      <c r="D232" s="4"/>
      <c r="E232" s="5"/>
      <c r="F232" s="5"/>
    </row>
    <row r="233" ht="13.5" customHeight="1" spans="1:6">
      <c r="A233" s="21"/>
      <c r="D233" s="4"/>
      <c r="E233" s="5"/>
      <c r="F233" s="5"/>
    </row>
    <row r="234" ht="13.5" customHeight="1" spans="1:6">
      <c r="A234" s="21"/>
      <c r="D234" s="4"/>
      <c r="E234" s="5"/>
      <c r="F234" s="5"/>
    </row>
    <row r="235" ht="13.5" customHeight="1" spans="1:6">
      <c r="A235" s="21"/>
      <c r="D235" s="4"/>
      <c r="E235" s="5"/>
      <c r="F235" s="5"/>
    </row>
    <row r="236" ht="13.5" customHeight="1" spans="1:6">
      <c r="A236" s="21"/>
      <c r="D236" s="4"/>
      <c r="E236" s="5"/>
      <c r="F236" s="5"/>
    </row>
    <row r="237" ht="13.5" customHeight="1" spans="1:6">
      <c r="A237" s="21"/>
      <c r="D237" s="4"/>
      <c r="E237" s="5"/>
      <c r="F237" s="5"/>
    </row>
    <row r="238" ht="13.5" customHeight="1" spans="1:6">
      <c r="A238" s="21"/>
      <c r="D238" s="4"/>
      <c r="E238" s="5"/>
      <c r="F238" s="5"/>
    </row>
    <row r="239" ht="13.5" customHeight="1" spans="1:6">
      <c r="A239" s="21"/>
      <c r="D239" s="4"/>
      <c r="E239" s="5"/>
      <c r="F239" s="5"/>
    </row>
    <row r="240" ht="13.5" customHeight="1" spans="1:6">
      <c r="A240" s="21"/>
      <c r="D240" s="4"/>
      <c r="E240" s="5"/>
      <c r="F240" s="5"/>
    </row>
    <row r="241" ht="13.5" customHeight="1" spans="1:6">
      <c r="A241" s="21"/>
      <c r="D241" s="4"/>
      <c r="E241" s="5"/>
      <c r="F241" s="5"/>
    </row>
    <row r="242" ht="13.5" customHeight="1" spans="1:6">
      <c r="A242" s="21"/>
      <c r="D242" s="4"/>
      <c r="E242" s="5"/>
      <c r="F242" s="5"/>
    </row>
    <row r="243" ht="13.5" customHeight="1" spans="1:6">
      <c r="A243" s="21"/>
      <c r="D243" s="4"/>
      <c r="E243" s="5"/>
      <c r="F243" s="5"/>
    </row>
    <row r="244" ht="13.5" customHeight="1" spans="1:6">
      <c r="A244" s="21"/>
      <c r="D244" s="4"/>
      <c r="E244" s="5"/>
      <c r="F244" s="5"/>
    </row>
    <row r="245" ht="13.5" customHeight="1" spans="1:6">
      <c r="A245" s="21"/>
      <c r="D245" s="4"/>
      <c r="E245" s="5"/>
      <c r="F245" s="5"/>
    </row>
    <row r="246" ht="13.5" customHeight="1" spans="1:6">
      <c r="A246" s="21"/>
      <c r="D246" s="4"/>
      <c r="E246" s="5"/>
      <c r="F246" s="5"/>
    </row>
    <row r="247" ht="13.5" customHeight="1" spans="1:6">
      <c r="A247" s="21"/>
      <c r="D247" s="4"/>
      <c r="E247" s="5"/>
      <c r="F247" s="5"/>
    </row>
    <row r="248" ht="13.5" customHeight="1" spans="1:6">
      <c r="A248" s="21"/>
      <c r="D248" s="4"/>
      <c r="E248" s="5"/>
      <c r="F248" s="5"/>
    </row>
    <row r="249" ht="13.5" customHeight="1" spans="1:6">
      <c r="A249" s="21"/>
      <c r="D249" s="4"/>
      <c r="E249" s="5"/>
      <c r="F249" s="5"/>
    </row>
    <row r="250" ht="13.5" customHeight="1" spans="1:6">
      <c r="A250" s="21"/>
      <c r="D250" s="4"/>
      <c r="E250" s="5"/>
      <c r="F250" s="5"/>
    </row>
    <row r="251" ht="13.5" customHeight="1" spans="1:6">
      <c r="A251" s="21"/>
      <c r="D251" s="4"/>
      <c r="E251" s="5"/>
      <c r="F251" s="5"/>
    </row>
    <row r="252" ht="13.5" customHeight="1" spans="1:6">
      <c r="A252" s="21"/>
      <c r="D252" s="4"/>
      <c r="E252" s="5"/>
      <c r="F252" s="5"/>
    </row>
    <row r="253" ht="13.5" customHeight="1" spans="1:6">
      <c r="A253" s="21"/>
      <c r="D253" s="4"/>
      <c r="E253" s="5"/>
      <c r="F253" s="5"/>
    </row>
    <row r="254" ht="13.5" customHeight="1" spans="1:6">
      <c r="A254" s="21"/>
      <c r="D254" s="4"/>
      <c r="E254" s="5"/>
      <c r="F254" s="5"/>
    </row>
    <row r="255" ht="13.5" customHeight="1" spans="1:6">
      <c r="A255" s="21"/>
      <c r="D255" s="4"/>
      <c r="E255" s="5"/>
      <c r="F255" s="5"/>
    </row>
    <row r="256" ht="13.5" customHeight="1" spans="1:6">
      <c r="A256" s="21"/>
      <c r="D256" s="4"/>
      <c r="E256" s="5"/>
      <c r="F256" s="5"/>
    </row>
    <row r="257" ht="13.5" customHeight="1" spans="1:6">
      <c r="A257" s="21"/>
      <c r="D257" s="4"/>
      <c r="E257" s="5"/>
      <c r="F257" s="5"/>
    </row>
    <row r="258" ht="13.5" customHeight="1" spans="1:6">
      <c r="A258" s="21"/>
      <c r="D258" s="4"/>
      <c r="E258" s="5"/>
      <c r="F258" s="5"/>
    </row>
    <row r="259" ht="13.5" customHeight="1" spans="1:6">
      <c r="A259" s="21"/>
      <c r="D259" s="4"/>
      <c r="E259" s="5"/>
      <c r="F259" s="5"/>
    </row>
    <row r="260" ht="13.5" customHeight="1" spans="1:6">
      <c r="A260" s="21"/>
      <c r="D260" s="4"/>
      <c r="E260" s="5"/>
      <c r="F260" s="5"/>
    </row>
    <row r="261" ht="13.5" customHeight="1" spans="1:6">
      <c r="A261" s="21"/>
      <c r="D261" s="4"/>
      <c r="E261" s="5"/>
      <c r="F261" s="5"/>
    </row>
    <row r="262" ht="13.5" customHeight="1" spans="1:6">
      <c r="A262" s="21"/>
      <c r="D262" s="4"/>
      <c r="E262" s="5"/>
      <c r="F262" s="5"/>
    </row>
    <row r="263" ht="13.5" customHeight="1" spans="1:6">
      <c r="A263" s="21"/>
      <c r="D263" s="4"/>
      <c r="E263" s="5"/>
      <c r="F263" s="5"/>
    </row>
    <row r="264" ht="13.5" customHeight="1" spans="1:6">
      <c r="A264" s="21"/>
      <c r="D264" s="4"/>
      <c r="E264" s="5"/>
      <c r="F264" s="5"/>
    </row>
    <row r="265" ht="13.5" customHeight="1" spans="1:6">
      <c r="A265" s="21"/>
      <c r="D265" s="4"/>
      <c r="E265" s="5"/>
      <c r="F265" s="5"/>
    </row>
    <row r="266" ht="13.5" customHeight="1" spans="1:6">
      <c r="A266" s="21"/>
      <c r="D266" s="4"/>
      <c r="E266" s="5"/>
      <c r="F266" s="5"/>
    </row>
    <row r="267" ht="13.5" customHeight="1" spans="1:6">
      <c r="A267" s="21"/>
      <c r="D267" s="4"/>
      <c r="E267" s="5"/>
      <c r="F267" s="5"/>
    </row>
    <row r="268" ht="13.5" customHeight="1" spans="1:6">
      <c r="A268" s="21"/>
      <c r="D268" s="4"/>
      <c r="E268" s="5"/>
      <c r="F268" s="5"/>
    </row>
    <row r="269" ht="13.5" customHeight="1" spans="1:6">
      <c r="A269" s="21"/>
      <c r="D269" s="4"/>
      <c r="E269" s="5"/>
      <c r="F269" s="5"/>
    </row>
    <row r="270" ht="13.5" customHeight="1" spans="1:6">
      <c r="A270" s="21"/>
      <c r="D270" s="4"/>
      <c r="E270" s="5"/>
      <c r="F270" s="5"/>
    </row>
    <row r="271" ht="13.5" customHeight="1" spans="1:6">
      <c r="A271" s="21"/>
      <c r="D271" s="4"/>
      <c r="E271" s="5"/>
      <c r="F271" s="5"/>
    </row>
    <row r="272" ht="13.5" customHeight="1" spans="1:6">
      <c r="A272" s="21"/>
      <c r="D272" s="4"/>
      <c r="E272" s="5"/>
      <c r="F272" s="5"/>
    </row>
    <row r="273" ht="13.5" customHeight="1" spans="1:6">
      <c r="A273" s="21"/>
      <c r="D273" s="4"/>
      <c r="E273" s="5"/>
      <c r="F273" s="5"/>
    </row>
    <row r="274" ht="13.5" customHeight="1" spans="1:6">
      <c r="A274" s="21"/>
      <c r="D274" s="4"/>
      <c r="E274" s="5"/>
      <c r="F274" s="5"/>
    </row>
    <row r="275" ht="13.5" customHeight="1" spans="1:6">
      <c r="A275" s="21"/>
      <c r="D275" s="4"/>
      <c r="E275" s="5"/>
      <c r="F275" s="5"/>
    </row>
    <row r="276" ht="13.5" customHeight="1" spans="1:6">
      <c r="A276" s="21"/>
      <c r="D276" s="4"/>
      <c r="E276" s="5"/>
      <c r="F276" s="5"/>
    </row>
    <row r="277" ht="13.5" customHeight="1" spans="1:6">
      <c r="A277" s="21"/>
      <c r="D277" s="4"/>
      <c r="E277" s="5"/>
      <c r="F277" s="5"/>
    </row>
    <row r="278" ht="13.5" customHeight="1" spans="1:6">
      <c r="A278" s="21"/>
      <c r="D278" s="4"/>
      <c r="E278" s="5"/>
      <c r="F278" s="5"/>
    </row>
    <row r="279" ht="13.5" customHeight="1" spans="1:6">
      <c r="A279" s="21"/>
      <c r="D279" s="4"/>
      <c r="E279" s="5"/>
      <c r="F279" s="5"/>
    </row>
    <row r="280" ht="13.5" customHeight="1" spans="1:6">
      <c r="A280" s="21"/>
      <c r="D280" s="4"/>
      <c r="E280" s="5"/>
      <c r="F280" s="5"/>
    </row>
    <row r="281" ht="13.5" customHeight="1" spans="1:6">
      <c r="A281" s="21"/>
      <c r="D281" s="4"/>
      <c r="E281" s="5"/>
      <c r="F281" s="5"/>
    </row>
    <row r="282" ht="13.5" customHeight="1" spans="1:6">
      <c r="A282" s="21"/>
      <c r="D282" s="4"/>
      <c r="E282" s="5"/>
      <c r="F282" s="5"/>
    </row>
    <row r="283" ht="13.5" customHeight="1" spans="1:6">
      <c r="A283" s="21"/>
      <c r="D283" s="4"/>
      <c r="E283" s="5"/>
      <c r="F283" s="5"/>
    </row>
    <row r="284" ht="13.5" customHeight="1" spans="1:6">
      <c r="A284" s="21"/>
      <c r="D284" s="4"/>
      <c r="E284" s="5"/>
      <c r="F284" s="5"/>
    </row>
    <row r="285" ht="13.5" customHeight="1" spans="1:6">
      <c r="A285" s="21"/>
      <c r="D285" s="4"/>
      <c r="E285" s="5"/>
      <c r="F285" s="5"/>
    </row>
    <row r="286" ht="13.5" customHeight="1" spans="1:6">
      <c r="A286" s="21"/>
      <c r="D286" s="4"/>
      <c r="E286" s="5"/>
      <c r="F286" s="5"/>
    </row>
    <row r="287" ht="13.5" customHeight="1" spans="1:6">
      <c r="A287" s="21"/>
      <c r="D287" s="4"/>
      <c r="E287" s="5"/>
      <c r="F287" s="5"/>
    </row>
    <row r="288" ht="13.5" customHeight="1" spans="1:6">
      <c r="A288" s="21"/>
      <c r="D288" s="4"/>
      <c r="E288" s="5"/>
      <c r="F288" s="5"/>
    </row>
    <row r="289" ht="13.5" customHeight="1" spans="1:6">
      <c r="A289" s="21"/>
      <c r="D289" s="4"/>
      <c r="E289" s="5"/>
      <c r="F289" s="5"/>
    </row>
    <row r="290" ht="13.5" customHeight="1" spans="1:6">
      <c r="A290" s="21"/>
      <c r="D290" s="4"/>
      <c r="E290" s="5"/>
      <c r="F290" s="5"/>
    </row>
    <row r="291" ht="13.5" customHeight="1" spans="1:6">
      <c r="A291" s="21"/>
      <c r="D291" s="4"/>
      <c r="E291" s="5"/>
      <c r="F291" s="5"/>
    </row>
    <row r="292" ht="13.5" customHeight="1" spans="1:6">
      <c r="A292" s="21"/>
      <c r="D292" s="4"/>
      <c r="E292" s="5"/>
      <c r="F292" s="5"/>
    </row>
    <row r="293" ht="13.5" customHeight="1" spans="1:6">
      <c r="A293" s="21"/>
      <c r="D293" s="4"/>
      <c r="E293" s="5"/>
      <c r="F293" s="5"/>
    </row>
    <row r="294" ht="13.5" customHeight="1" spans="1:6">
      <c r="A294" s="21"/>
      <c r="D294" s="4"/>
      <c r="E294" s="5"/>
      <c r="F294" s="5"/>
    </row>
    <row r="295" ht="13.5" customHeight="1" spans="1:6">
      <c r="A295" s="21"/>
      <c r="D295" s="4"/>
      <c r="E295" s="5"/>
      <c r="F295" s="5"/>
    </row>
    <row r="296" ht="13.5" customHeight="1" spans="1:6">
      <c r="A296" s="21"/>
      <c r="D296" s="4"/>
      <c r="E296" s="5"/>
      <c r="F296" s="5"/>
    </row>
    <row r="297" ht="13.5" customHeight="1" spans="1:6">
      <c r="A297" s="21"/>
      <c r="D297" s="4"/>
      <c r="E297" s="5"/>
      <c r="F297" s="5"/>
    </row>
    <row r="298" ht="13.5" customHeight="1" spans="1:6">
      <c r="A298" s="21"/>
      <c r="D298" s="4"/>
      <c r="E298" s="5"/>
      <c r="F298" s="5"/>
    </row>
    <row r="299" ht="13.5" customHeight="1" spans="1:6">
      <c r="A299" s="21"/>
      <c r="D299" s="4"/>
      <c r="E299" s="5"/>
      <c r="F299" s="5"/>
    </row>
    <row r="300" ht="13.5" customHeight="1" spans="1:6">
      <c r="A300" s="21"/>
      <c r="D300" s="4"/>
      <c r="E300" s="5"/>
      <c r="F300" s="5"/>
    </row>
    <row r="301" ht="13.5" customHeight="1" spans="1:6">
      <c r="A301" s="21"/>
      <c r="D301" s="4"/>
      <c r="E301" s="5"/>
      <c r="F301" s="5"/>
    </row>
    <row r="302" ht="13.5" customHeight="1" spans="1:6">
      <c r="A302" s="21"/>
      <c r="D302" s="4"/>
      <c r="E302" s="5"/>
      <c r="F302" s="5"/>
    </row>
    <row r="303" ht="13.5" customHeight="1" spans="1:6">
      <c r="A303" s="21"/>
      <c r="D303" s="4"/>
      <c r="E303" s="5"/>
      <c r="F303" s="5"/>
    </row>
    <row r="304" ht="13.5" customHeight="1" spans="1:6">
      <c r="A304" s="21"/>
      <c r="D304" s="4"/>
      <c r="E304" s="5"/>
      <c r="F304" s="5"/>
    </row>
    <row r="305" ht="13.5" customHeight="1" spans="1:6">
      <c r="A305" s="21"/>
      <c r="D305" s="4"/>
      <c r="E305" s="5"/>
      <c r="F305" s="5"/>
    </row>
    <row r="306" ht="13.5" customHeight="1" spans="1:6">
      <c r="A306" s="21"/>
      <c r="D306" s="4"/>
      <c r="E306" s="5"/>
      <c r="F306" s="5"/>
    </row>
    <row r="307" ht="13.5" customHeight="1" spans="1:6">
      <c r="A307" s="21"/>
      <c r="D307" s="4"/>
      <c r="E307" s="5"/>
      <c r="F307" s="5"/>
    </row>
    <row r="308" ht="13.5" customHeight="1" spans="1:6">
      <c r="A308" s="21"/>
      <c r="D308" s="4"/>
      <c r="E308" s="5"/>
      <c r="F308" s="5"/>
    </row>
    <row r="309" ht="13.5" customHeight="1" spans="1:6">
      <c r="A309" s="21"/>
      <c r="D309" s="4"/>
      <c r="E309" s="5"/>
      <c r="F309" s="5"/>
    </row>
    <row r="310" ht="13.5" customHeight="1" spans="1:6">
      <c r="A310" s="21"/>
      <c r="D310" s="4"/>
      <c r="E310" s="5"/>
      <c r="F310" s="5"/>
    </row>
    <row r="311" ht="13.5" customHeight="1" spans="1:6">
      <c r="A311" s="21"/>
      <c r="D311" s="4"/>
      <c r="E311" s="5"/>
      <c r="F311" s="5"/>
    </row>
    <row r="312" ht="13.5" customHeight="1" spans="1:6">
      <c r="A312" s="21"/>
      <c r="D312" s="4"/>
      <c r="E312" s="5"/>
      <c r="F312" s="5"/>
    </row>
    <row r="313" ht="13.5" customHeight="1" spans="1:6">
      <c r="A313" s="21"/>
      <c r="D313" s="4"/>
      <c r="E313" s="5"/>
      <c r="F313" s="5"/>
    </row>
    <row r="314" ht="13.5" customHeight="1" spans="1:6">
      <c r="A314" s="21"/>
      <c r="D314" s="4"/>
      <c r="E314" s="5"/>
      <c r="F314" s="5"/>
    </row>
    <row r="315" ht="13.5" customHeight="1" spans="1:6">
      <c r="A315" s="21"/>
      <c r="D315" s="4"/>
      <c r="E315" s="5"/>
      <c r="F315" s="5"/>
    </row>
    <row r="316" ht="13.5" customHeight="1" spans="1:6">
      <c r="A316" s="21"/>
      <c r="D316" s="4"/>
      <c r="E316" s="5"/>
      <c r="F316" s="5"/>
    </row>
    <row r="317" ht="13.5" customHeight="1" spans="1:6">
      <c r="A317" s="21"/>
      <c r="D317" s="4"/>
      <c r="E317" s="5"/>
      <c r="F317" s="5"/>
    </row>
    <row r="318" ht="13.5" customHeight="1" spans="1:6">
      <c r="A318" s="21"/>
      <c r="D318" s="4"/>
      <c r="E318" s="5"/>
      <c r="F318" s="5"/>
    </row>
    <row r="319" ht="13.5" customHeight="1" spans="1:6">
      <c r="A319" s="21"/>
      <c r="D319" s="4"/>
      <c r="E319" s="5"/>
      <c r="F319" s="5"/>
    </row>
    <row r="320" ht="13.5" customHeight="1" spans="1:6">
      <c r="A320" s="21"/>
      <c r="D320" s="4"/>
      <c r="E320" s="5"/>
      <c r="F320" s="5"/>
    </row>
    <row r="321" ht="13.5" customHeight="1" spans="1:6">
      <c r="A321" s="21"/>
      <c r="D321" s="4"/>
      <c r="E321" s="5"/>
      <c r="F321" s="5"/>
    </row>
    <row r="322" ht="13.5" customHeight="1" spans="1:6">
      <c r="A322" s="21"/>
      <c r="D322" s="4"/>
      <c r="E322" s="5"/>
      <c r="F322" s="5"/>
    </row>
    <row r="323" ht="13.5" customHeight="1" spans="1:6">
      <c r="A323" s="21"/>
      <c r="D323" s="4"/>
      <c r="E323" s="5"/>
      <c r="F323" s="5"/>
    </row>
    <row r="324" ht="13.5" customHeight="1" spans="1:6">
      <c r="A324" s="21"/>
      <c r="D324" s="4"/>
      <c r="E324" s="5"/>
      <c r="F324" s="5"/>
    </row>
    <row r="325" ht="13.5" customHeight="1" spans="1:6">
      <c r="A325" s="21"/>
      <c r="D325" s="4"/>
      <c r="E325" s="5"/>
      <c r="F325" s="5"/>
    </row>
    <row r="326" ht="13.5" customHeight="1" spans="1:6">
      <c r="A326" s="21"/>
      <c r="D326" s="4"/>
      <c r="E326" s="5"/>
      <c r="F326" s="5"/>
    </row>
    <row r="327" ht="13.5" customHeight="1" spans="1:6">
      <c r="A327" s="21"/>
      <c r="D327" s="4"/>
      <c r="E327" s="5"/>
      <c r="F327" s="5"/>
    </row>
    <row r="328" ht="13.5" customHeight="1" spans="1:6">
      <c r="A328" s="21"/>
      <c r="D328" s="4"/>
      <c r="E328" s="5"/>
      <c r="F328" s="5"/>
    </row>
    <row r="329" ht="13.5" customHeight="1" spans="1:6">
      <c r="A329" s="21"/>
      <c r="D329" s="4"/>
      <c r="E329" s="5"/>
      <c r="F329" s="5"/>
    </row>
    <row r="330" ht="13.5" customHeight="1" spans="1:6">
      <c r="A330" s="21"/>
      <c r="D330" s="4"/>
      <c r="E330" s="5"/>
      <c r="F330" s="5"/>
    </row>
    <row r="331" ht="13.5" customHeight="1" spans="1:6">
      <c r="A331" s="21"/>
      <c r="D331" s="4"/>
      <c r="E331" s="5"/>
      <c r="F331" s="5"/>
    </row>
    <row r="332" ht="13.5" customHeight="1" spans="1:6">
      <c r="A332" s="21"/>
      <c r="D332" s="4"/>
      <c r="E332" s="5"/>
      <c r="F332" s="5"/>
    </row>
    <row r="333" ht="13.5" customHeight="1" spans="1:6">
      <c r="A333" s="21"/>
      <c r="D333" s="4"/>
      <c r="E333" s="5"/>
      <c r="F333" s="5"/>
    </row>
    <row r="334" ht="13.5" customHeight="1" spans="1:6">
      <c r="A334" s="21"/>
      <c r="D334" s="4"/>
      <c r="E334" s="5"/>
      <c r="F334" s="5"/>
    </row>
    <row r="335" ht="13.5" customHeight="1" spans="1:6">
      <c r="A335" s="21"/>
      <c r="D335" s="4"/>
      <c r="E335" s="5"/>
      <c r="F335" s="5"/>
    </row>
    <row r="336" ht="13.5" customHeight="1" spans="1:6">
      <c r="A336" s="21"/>
      <c r="D336" s="4"/>
      <c r="E336" s="5"/>
      <c r="F336" s="5"/>
    </row>
    <row r="337" ht="13.5" customHeight="1" spans="1:6">
      <c r="A337" s="21"/>
      <c r="D337" s="4"/>
      <c r="E337" s="5"/>
      <c r="F337" s="5"/>
    </row>
    <row r="338" ht="13.5" customHeight="1" spans="1:6">
      <c r="A338" s="21"/>
      <c r="D338" s="4"/>
      <c r="E338" s="5"/>
      <c r="F338" s="5"/>
    </row>
    <row r="339" ht="13.5" customHeight="1" spans="1:6">
      <c r="A339" s="21"/>
      <c r="D339" s="4"/>
      <c r="E339" s="5"/>
      <c r="F339" s="5"/>
    </row>
    <row r="340" ht="13.5" customHeight="1" spans="1:6">
      <c r="A340" s="21"/>
      <c r="D340" s="4"/>
      <c r="E340" s="5"/>
      <c r="F340" s="5"/>
    </row>
    <row r="341" ht="13.5" customHeight="1" spans="1:6">
      <c r="A341" s="21"/>
      <c r="D341" s="4"/>
      <c r="E341" s="5"/>
      <c r="F341" s="5"/>
    </row>
    <row r="342" ht="13.5" customHeight="1" spans="1:6">
      <c r="A342" s="21"/>
      <c r="D342" s="4"/>
      <c r="E342" s="5"/>
      <c r="F342" s="5"/>
    </row>
    <row r="343" ht="13.5" customHeight="1" spans="1:6">
      <c r="A343" s="21"/>
      <c r="D343" s="4"/>
      <c r="E343" s="5"/>
      <c r="F343" s="5"/>
    </row>
    <row r="344" ht="13.5" customHeight="1" spans="1:6">
      <c r="A344" s="21"/>
      <c r="D344" s="4"/>
      <c r="E344" s="5"/>
      <c r="F344" s="5"/>
    </row>
    <row r="345" ht="13.5" customHeight="1" spans="1:6">
      <c r="A345" s="21"/>
      <c r="D345" s="4"/>
      <c r="E345" s="5"/>
      <c r="F345" s="5"/>
    </row>
    <row r="346" ht="13.5" customHeight="1" spans="1:6">
      <c r="A346" s="21"/>
      <c r="D346" s="4"/>
      <c r="E346" s="5"/>
      <c r="F346" s="5"/>
    </row>
    <row r="347" ht="13.5" customHeight="1" spans="1:6">
      <c r="A347" s="21"/>
      <c r="D347" s="4"/>
      <c r="E347" s="5"/>
      <c r="F347" s="5"/>
    </row>
    <row r="348" ht="13.5" customHeight="1" spans="1:6">
      <c r="A348" s="21"/>
      <c r="D348" s="4"/>
      <c r="E348" s="5"/>
      <c r="F348" s="5"/>
    </row>
    <row r="349" ht="13.5" customHeight="1" spans="1:6">
      <c r="A349" s="21"/>
      <c r="D349" s="4"/>
      <c r="E349" s="5"/>
      <c r="F349" s="5"/>
    </row>
    <row r="350" ht="13.5" customHeight="1" spans="1:6">
      <c r="A350" s="21"/>
      <c r="D350" s="4"/>
      <c r="E350" s="5"/>
      <c r="F350" s="5"/>
    </row>
    <row r="351" ht="13.5" customHeight="1" spans="1:6">
      <c r="A351" s="21"/>
      <c r="D351" s="4"/>
      <c r="E351" s="5"/>
      <c r="F351" s="5"/>
    </row>
    <row r="352" ht="13.5" customHeight="1" spans="1:6">
      <c r="A352" s="21"/>
      <c r="D352" s="4"/>
      <c r="E352" s="5"/>
      <c r="F352" s="5"/>
    </row>
    <row r="353" ht="13.5" customHeight="1" spans="1:6">
      <c r="A353" s="21"/>
      <c r="D353" s="4"/>
      <c r="E353" s="5"/>
      <c r="F353" s="5"/>
    </row>
    <row r="354" ht="13.5" customHeight="1" spans="1:6">
      <c r="A354" s="21"/>
      <c r="D354" s="4"/>
      <c r="E354" s="5"/>
      <c r="F354" s="5"/>
    </row>
    <row r="355" ht="13.5" customHeight="1" spans="1:6">
      <c r="A355" s="21"/>
      <c r="D355" s="4"/>
      <c r="E355" s="5"/>
      <c r="F355" s="5"/>
    </row>
    <row r="356" ht="13.5" customHeight="1" spans="1:6">
      <c r="A356" s="21"/>
      <c r="D356" s="4"/>
      <c r="E356" s="5"/>
      <c r="F356" s="5"/>
    </row>
    <row r="357" ht="13.5" customHeight="1" spans="1:6">
      <c r="A357" s="21"/>
      <c r="D357" s="4"/>
      <c r="E357" s="5"/>
      <c r="F357" s="5"/>
    </row>
    <row r="358" ht="13.5" customHeight="1" spans="1:6">
      <c r="A358" s="21"/>
      <c r="D358" s="4"/>
      <c r="E358" s="5"/>
      <c r="F358" s="5"/>
    </row>
    <row r="359" ht="13.5" customHeight="1" spans="1:6">
      <c r="A359" s="21"/>
      <c r="D359" s="4"/>
      <c r="E359" s="5"/>
      <c r="F359" s="5"/>
    </row>
    <row r="360" ht="13.5" customHeight="1" spans="1:6">
      <c r="A360" s="21"/>
      <c r="D360" s="4"/>
      <c r="E360" s="5"/>
      <c r="F360" s="5"/>
    </row>
    <row r="361" ht="13.5" customHeight="1" spans="1:6">
      <c r="A361" s="21"/>
      <c r="D361" s="4"/>
      <c r="E361" s="5"/>
      <c r="F361" s="5"/>
    </row>
    <row r="362" ht="13.5" customHeight="1" spans="1:6">
      <c r="A362" s="21"/>
      <c r="D362" s="4"/>
      <c r="E362" s="5"/>
      <c r="F362" s="5"/>
    </row>
    <row r="363" ht="13.5" customHeight="1" spans="1:6">
      <c r="A363" s="21"/>
      <c r="D363" s="4"/>
      <c r="E363" s="5"/>
      <c r="F363" s="5"/>
    </row>
    <row r="364" ht="13.5" customHeight="1" spans="1:6">
      <c r="A364" s="21"/>
      <c r="D364" s="4"/>
      <c r="E364" s="5"/>
      <c r="F364" s="5"/>
    </row>
    <row r="365" ht="13.5" customHeight="1" spans="1:6">
      <c r="A365" s="21"/>
      <c r="D365" s="4"/>
      <c r="E365" s="5"/>
      <c r="F365" s="5"/>
    </row>
    <row r="366" ht="13.5" customHeight="1" spans="1:6">
      <c r="A366" s="21"/>
      <c r="D366" s="4"/>
      <c r="E366" s="5"/>
      <c r="F366" s="5"/>
    </row>
    <row r="367" ht="13.5" customHeight="1" spans="1:6">
      <c r="A367" s="21"/>
      <c r="D367" s="4"/>
      <c r="E367" s="5"/>
      <c r="F367" s="5"/>
    </row>
    <row r="368" ht="13.5" customHeight="1" spans="1:6">
      <c r="A368" s="21"/>
      <c r="D368" s="4"/>
      <c r="E368" s="5"/>
      <c r="F368" s="5"/>
    </row>
    <row r="369" ht="13.5" customHeight="1" spans="1:6">
      <c r="A369" s="21"/>
      <c r="D369" s="4"/>
      <c r="E369" s="5"/>
      <c r="F369" s="5"/>
    </row>
    <row r="370" ht="13.5" customHeight="1" spans="1:6">
      <c r="A370" s="21"/>
      <c r="D370" s="4"/>
      <c r="E370" s="5"/>
      <c r="F370" s="5"/>
    </row>
    <row r="371" ht="13.5" customHeight="1" spans="1:6">
      <c r="A371" s="21"/>
      <c r="D371" s="4"/>
      <c r="E371" s="5"/>
      <c r="F371" s="5"/>
    </row>
    <row r="372" ht="13.5" customHeight="1" spans="1:6">
      <c r="A372" s="21"/>
      <c r="D372" s="4"/>
      <c r="E372" s="5"/>
      <c r="F372" s="5"/>
    </row>
    <row r="373" ht="13.5" customHeight="1" spans="1:6">
      <c r="A373" s="21"/>
      <c r="D373" s="4"/>
      <c r="E373" s="5"/>
      <c r="F373" s="5"/>
    </row>
    <row r="374" ht="13.5" customHeight="1" spans="1:6">
      <c r="A374" s="21"/>
      <c r="D374" s="4"/>
      <c r="E374" s="5"/>
      <c r="F374" s="5"/>
    </row>
    <row r="375" ht="13.5" customHeight="1" spans="1:6">
      <c r="A375" s="21"/>
      <c r="D375" s="4"/>
      <c r="E375" s="5"/>
      <c r="F375" s="5"/>
    </row>
    <row r="376" ht="13.5" customHeight="1" spans="1:6">
      <c r="A376" s="21"/>
      <c r="D376" s="4"/>
      <c r="E376" s="5"/>
      <c r="F376" s="5"/>
    </row>
    <row r="377" ht="13.5" customHeight="1" spans="1:6">
      <c r="A377" s="21"/>
      <c r="D377" s="4"/>
      <c r="E377" s="5"/>
      <c r="F377" s="5"/>
    </row>
    <row r="378" ht="13.5" customHeight="1" spans="1:6">
      <c r="A378" s="21"/>
      <c r="D378" s="4"/>
      <c r="E378" s="5"/>
      <c r="F378" s="5"/>
    </row>
    <row r="379" ht="13.5" customHeight="1" spans="1:6">
      <c r="A379" s="21"/>
      <c r="D379" s="4"/>
      <c r="E379" s="5"/>
      <c r="F379" s="5"/>
    </row>
    <row r="380" ht="13.5" customHeight="1" spans="1:6">
      <c r="A380" s="21"/>
      <c r="D380" s="4"/>
      <c r="E380" s="5"/>
      <c r="F380" s="5"/>
    </row>
    <row r="381" ht="13.5" customHeight="1" spans="1:6">
      <c r="A381" s="21"/>
      <c r="D381" s="4"/>
      <c r="E381" s="5"/>
      <c r="F381" s="5"/>
    </row>
    <row r="382" ht="13.5" customHeight="1" spans="1:6">
      <c r="A382" s="21"/>
      <c r="D382" s="4"/>
      <c r="E382" s="5"/>
      <c r="F382" s="5"/>
    </row>
    <row r="383" ht="13.5" customHeight="1" spans="1:6">
      <c r="A383" s="21"/>
      <c r="D383" s="4"/>
      <c r="E383" s="5"/>
      <c r="F383" s="5"/>
    </row>
    <row r="384" ht="13.5" customHeight="1" spans="1:6">
      <c r="A384" s="21"/>
      <c r="D384" s="4"/>
      <c r="E384" s="5"/>
      <c r="F384" s="5"/>
    </row>
    <row r="385" ht="13.5" customHeight="1" spans="1:6">
      <c r="A385" s="21"/>
      <c r="D385" s="4"/>
      <c r="E385" s="5"/>
      <c r="F385" s="5"/>
    </row>
    <row r="386" ht="13.5" customHeight="1" spans="1:6">
      <c r="A386" s="21"/>
      <c r="D386" s="4"/>
      <c r="E386" s="5"/>
      <c r="F386" s="5"/>
    </row>
    <row r="387" ht="13.5" customHeight="1" spans="1:6">
      <c r="A387" s="21"/>
      <c r="D387" s="4"/>
      <c r="E387" s="5"/>
      <c r="F387" s="5"/>
    </row>
    <row r="388" ht="13.5" customHeight="1" spans="1:6">
      <c r="A388" s="21"/>
      <c r="D388" s="4"/>
      <c r="E388" s="5"/>
      <c r="F388" s="5"/>
    </row>
    <row r="389" ht="13.5" customHeight="1" spans="1:6">
      <c r="A389" s="21"/>
      <c r="D389" s="4"/>
      <c r="E389" s="5"/>
      <c r="F389" s="5"/>
    </row>
    <row r="390" ht="13.5" customHeight="1" spans="1:6">
      <c r="A390" s="21"/>
      <c r="D390" s="4"/>
      <c r="E390" s="5"/>
      <c r="F390" s="5"/>
    </row>
    <row r="391" ht="13.5" customHeight="1" spans="1:6">
      <c r="A391" s="21"/>
      <c r="D391" s="4"/>
      <c r="E391" s="5"/>
      <c r="F391" s="5"/>
    </row>
    <row r="392" ht="13.5" customHeight="1" spans="1:6">
      <c r="A392" s="21"/>
      <c r="D392" s="4"/>
      <c r="E392" s="5"/>
      <c r="F392" s="5"/>
    </row>
    <row r="393" ht="13.5" customHeight="1" spans="1:6">
      <c r="A393" s="21"/>
      <c r="D393" s="4"/>
      <c r="E393" s="5"/>
      <c r="F393" s="5"/>
    </row>
    <row r="394" ht="13.5" customHeight="1" spans="1:6">
      <c r="A394" s="21"/>
      <c r="D394" s="4"/>
      <c r="E394" s="5"/>
      <c r="F394" s="5"/>
    </row>
    <row r="395" ht="13.5" customHeight="1" spans="1:6">
      <c r="A395" s="21"/>
      <c r="D395" s="4"/>
      <c r="E395" s="5"/>
      <c r="F395" s="5"/>
    </row>
    <row r="396" ht="13.5" customHeight="1" spans="1:6">
      <c r="A396" s="21"/>
      <c r="D396" s="4"/>
      <c r="E396" s="5"/>
      <c r="F396" s="5"/>
    </row>
    <row r="397" ht="13.5" customHeight="1" spans="1:6">
      <c r="A397" s="21"/>
      <c r="D397" s="4"/>
      <c r="E397" s="5"/>
      <c r="F397" s="5"/>
    </row>
    <row r="398" ht="13.5" customHeight="1" spans="1:6">
      <c r="A398" s="21"/>
      <c r="D398" s="4"/>
      <c r="E398" s="5"/>
      <c r="F398" s="5"/>
    </row>
    <row r="399" ht="13.5" customHeight="1" spans="1:6">
      <c r="A399" s="21"/>
      <c r="D399" s="4"/>
      <c r="E399" s="5"/>
      <c r="F399" s="5"/>
    </row>
    <row r="400" ht="13.5" customHeight="1" spans="1:6">
      <c r="A400" s="21"/>
      <c r="D400" s="4"/>
      <c r="E400" s="5"/>
      <c r="F400" s="5"/>
    </row>
    <row r="401" ht="13.5" customHeight="1" spans="1:6">
      <c r="A401" s="21"/>
      <c r="D401" s="4"/>
      <c r="E401" s="5"/>
      <c r="F401" s="5"/>
    </row>
    <row r="402" ht="13.5" customHeight="1" spans="1:6">
      <c r="A402" s="21"/>
      <c r="D402" s="4"/>
      <c r="E402" s="5"/>
      <c r="F402" s="5"/>
    </row>
    <row r="403" ht="13.5" customHeight="1" spans="1:6">
      <c r="A403" s="21"/>
      <c r="D403" s="4"/>
      <c r="E403" s="5"/>
      <c r="F403" s="5"/>
    </row>
    <row r="404" ht="13.5" customHeight="1" spans="1:6">
      <c r="A404" s="21"/>
      <c r="D404" s="4"/>
      <c r="E404" s="5"/>
      <c r="F404" s="5"/>
    </row>
    <row r="405" ht="13.5" customHeight="1" spans="1:6">
      <c r="A405" s="21"/>
      <c r="D405" s="4"/>
      <c r="E405" s="5"/>
      <c r="F405" s="5"/>
    </row>
    <row r="406" ht="13.5" customHeight="1" spans="1:6">
      <c r="A406" s="21"/>
      <c r="D406" s="4"/>
      <c r="E406" s="5"/>
      <c r="F406" s="5"/>
    </row>
    <row r="407" ht="13.5" customHeight="1" spans="1:6">
      <c r="A407" s="21"/>
      <c r="D407" s="4"/>
      <c r="E407" s="5"/>
      <c r="F407" s="5"/>
    </row>
    <row r="408" ht="13.5" customHeight="1" spans="1:6">
      <c r="A408" s="21"/>
      <c r="D408" s="4"/>
      <c r="E408" s="5"/>
      <c r="F408" s="5"/>
    </row>
    <row r="409" ht="13.5" customHeight="1" spans="1:6">
      <c r="A409" s="21"/>
      <c r="D409" s="4"/>
      <c r="E409" s="5"/>
      <c r="F409" s="5"/>
    </row>
    <row r="410" ht="13.5" customHeight="1" spans="1:6">
      <c r="A410" s="21"/>
      <c r="D410" s="4"/>
      <c r="E410" s="5"/>
      <c r="F410" s="5"/>
    </row>
    <row r="411" ht="13.5" customHeight="1" spans="1:6">
      <c r="A411" s="21"/>
      <c r="D411" s="4"/>
      <c r="E411" s="5"/>
      <c r="F411" s="5"/>
    </row>
    <row r="412" ht="13.5" customHeight="1" spans="1:6">
      <c r="A412" s="21"/>
      <c r="D412" s="4"/>
      <c r="E412" s="5"/>
      <c r="F412" s="5"/>
    </row>
    <row r="413" ht="13.5" customHeight="1" spans="1:6">
      <c r="A413" s="21"/>
      <c r="D413" s="4"/>
      <c r="E413" s="5"/>
      <c r="F413" s="5"/>
    </row>
    <row r="414" ht="13.5" customHeight="1" spans="1:6">
      <c r="A414" s="21"/>
      <c r="D414" s="4"/>
      <c r="E414" s="5"/>
      <c r="F414" s="5"/>
    </row>
    <row r="415" ht="13.5" customHeight="1" spans="1:6">
      <c r="A415" s="21"/>
      <c r="D415" s="4"/>
      <c r="E415" s="5"/>
      <c r="F415" s="5"/>
    </row>
    <row r="416" ht="13.5" customHeight="1" spans="1:6">
      <c r="A416" s="21"/>
      <c r="D416" s="4"/>
      <c r="E416" s="5"/>
      <c r="F416" s="5"/>
    </row>
    <row r="417" ht="13.5" customHeight="1" spans="1:6">
      <c r="A417" s="21"/>
      <c r="D417" s="4"/>
      <c r="E417" s="5"/>
      <c r="F417" s="5"/>
    </row>
    <row r="418" ht="13.5" customHeight="1" spans="1:6">
      <c r="A418" s="21"/>
      <c r="D418" s="4"/>
      <c r="E418" s="5"/>
      <c r="F418" s="5"/>
    </row>
    <row r="419" ht="13.5" customHeight="1" spans="1:6">
      <c r="A419" s="21"/>
      <c r="D419" s="4"/>
      <c r="E419" s="5"/>
      <c r="F419" s="5"/>
    </row>
    <row r="420" ht="13.5" customHeight="1" spans="1:6">
      <c r="A420" s="21"/>
      <c r="D420" s="4"/>
      <c r="E420" s="5"/>
      <c r="F420" s="5"/>
    </row>
    <row r="421" ht="13.5" customHeight="1" spans="1:6">
      <c r="A421" s="21"/>
      <c r="D421" s="4"/>
      <c r="E421" s="5"/>
      <c r="F421" s="5"/>
    </row>
    <row r="422" ht="13.5" customHeight="1" spans="1:6">
      <c r="A422" s="21"/>
      <c r="D422" s="4"/>
      <c r="E422" s="5"/>
      <c r="F422" s="5"/>
    </row>
    <row r="423" ht="13.5" customHeight="1" spans="1:6">
      <c r="A423" s="21"/>
      <c r="D423" s="4"/>
      <c r="E423" s="5"/>
      <c r="F423" s="5"/>
    </row>
    <row r="424" ht="13.5" customHeight="1" spans="1:6">
      <c r="A424" s="21"/>
      <c r="D424" s="4"/>
      <c r="E424" s="5"/>
      <c r="F424" s="5"/>
    </row>
    <row r="425" ht="13.5" customHeight="1" spans="1:6">
      <c r="A425" s="21"/>
      <c r="D425" s="4"/>
      <c r="E425" s="5"/>
      <c r="F425" s="5"/>
    </row>
    <row r="426" ht="13.5" customHeight="1" spans="1:6">
      <c r="A426" s="21"/>
      <c r="D426" s="4"/>
      <c r="E426" s="5"/>
      <c r="F426" s="5"/>
    </row>
    <row r="427" ht="13.5" customHeight="1" spans="1:6">
      <c r="A427" s="21"/>
      <c r="D427" s="4"/>
      <c r="E427" s="5"/>
      <c r="F427" s="5"/>
    </row>
    <row r="428" ht="13.5" customHeight="1" spans="1:6">
      <c r="A428" s="21"/>
      <c r="D428" s="4"/>
      <c r="E428" s="5"/>
      <c r="F428" s="5"/>
    </row>
    <row r="429" ht="13.5" customHeight="1" spans="1:6">
      <c r="A429" s="21"/>
      <c r="D429" s="4"/>
      <c r="E429" s="5"/>
      <c r="F429" s="5"/>
    </row>
    <row r="430" ht="13.5" customHeight="1" spans="1:6">
      <c r="A430" s="21"/>
      <c r="D430" s="4"/>
      <c r="E430" s="5"/>
      <c r="F430" s="5"/>
    </row>
    <row r="431" ht="13.5" customHeight="1" spans="1:6">
      <c r="A431" s="21"/>
      <c r="D431" s="4"/>
      <c r="E431" s="5"/>
      <c r="F431" s="5"/>
    </row>
    <row r="432" ht="13.5" customHeight="1" spans="1:6">
      <c r="A432" s="21"/>
      <c r="D432" s="4"/>
      <c r="E432" s="5"/>
      <c r="F432" s="5"/>
    </row>
    <row r="433" ht="13.5" customHeight="1" spans="1:6">
      <c r="A433" s="21"/>
      <c r="D433" s="4"/>
      <c r="E433" s="5"/>
      <c r="F433" s="5"/>
    </row>
    <row r="434" ht="13.5" customHeight="1" spans="1:6">
      <c r="A434" s="21"/>
      <c r="D434" s="4"/>
      <c r="E434" s="5"/>
      <c r="F434" s="5"/>
    </row>
    <row r="435" ht="13.5" customHeight="1" spans="1:6">
      <c r="A435" s="21"/>
      <c r="D435" s="4"/>
      <c r="E435" s="5"/>
      <c r="F435" s="5"/>
    </row>
    <row r="436" ht="13.5" customHeight="1" spans="1:6">
      <c r="A436" s="21"/>
      <c r="D436" s="4"/>
      <c r="E436" s="5"/>
      <c r="F436" s="5"/>
    </row>
    <row r="437" ht="13.5" customHeight="1" spans="1:6">
      <c r="A437" s="21"/>
      <c r="D437" s="4"/>
      <c r="E437" s="5"/>
      <c r="F437" s="5"/>
    </row>
    <row r="438" ht="13.5" customHeight="1" spans="1:6">
      <c r="A438" s="21"/>
      <c r="D438" s="4"/>
      <c r="E438" s="5"/>
      <c r="F438" s="5"/>
    </row>
    <row r="439" ht="13.5" customHeight="1" spans="1:6">
      <c r="A439" s="21"/>
      <c r="D439" s="4"/>
      <c r="E439" s="5"/>
      <c r="F439" s="5"/>
    </row>
    <row r="440" ht="13.5" customHeight="1" spans="1:6">
      <c r="A440" s="21"/>
      <c r="D440" s="4"/>
      <c r="E440" s="5"/>
      <c r="F440" s="5"/>
    </row>
    <row r="441" ht="13.5" customHeight="1" spans="1:6">
      <c r="A441" s="21"/>
      <c r="D441" s="4"/>
      <c r="E441" s="5"/>
      <c r="F441" s="5"/>
    </row>
    <row r="442" ht="13.5" customHeight="1" spans="1:6">
      <c r="A442" s="21"/>
      <c r="D442" s="4"/>
      <c r="E442" s="5"/>
      <c r="F442" s="5"/>
    </row>
    <row r="443" ht="13.5" customHeight="1" spans="1:6">
      <c r="A443" s="21"/>
      <c r="D443" s="4"/>
      <c r="E443" s="5"/>
      <c r="F443" s="5"/>
    </row>
    <row r="444" ht="13.5" customHeight="1" spans="1:6">
      <c r="A444" s="21"/>
      <c r="D444" s="4"/>
      <c r="E444" s="5"/>
      <c r="F444" s="5"/>
    </row>
    <row r="445" ht="13.5" customHeight="1" spans="1:6">
      <c r="A445" s="21"/>
      <c r="D445" s="4"/>
      <c r="E445" s="5"/>
      <c r="F445" s="5"/>
    </row>
    <row r="446" ht="13.5" customHeight="1" spans="1:6">
      <c r="A446" s="21"/>
      <c r="D446" s="4"/>
      <c r="E446" s="5"/>
      <c r="F446" s="5"/>
    </row>
    <row r="447" ht="13.5" customHeight="1" spans="1:6">
      <c r="A447" s="21"/>
      <c r="D447" s="4"/>
      <c r="E447" s="5"/>
      <c r="F447" s="5"/>
    </row>
    <row r="448" ht="13.5" customHeight="1" spans="1:6">
      <c r="A448" s="21"/>
      <c r="D448" s="4"/>
      <c r="E448" s="5"/>
      <c r="F448" s="5"/>
    </row>
    <row r="449" ht="13.5" customHeight="1" spans="1:6">
      <c r="A449" s="21"/>
      <c r="D449" s="4"/>
      <c r="E449" s="5"/>
      <c r="F449" s="5"/>
    </row>
    <row r="450" ht="13.5" customHeight="1" spans="1:6">
      <c r="A450" s="21"/>
      <c r="D450" s="4"/>
      <c r="E450" s="5"/>
      <c r="F450" s="5"/>
    </row>
    <row r="451" ht="13.5" customHeight="1" spans="1:6">
      <c r="A451" s="21"/>
      <c r="D451" s="4"/>
      <c r="E451" s="5"/>
      <c r="F451" s="5"/>
    </row>
    <row r="452" ht="13.5" customHeight="1" spans="1:6">
      <c r="A452" s="21"/>
      <c r="D452" s="4"/>
      <c r="E452" s="5"/>
      <c r="F452" s="5"/>
    </row>
    <row r="453" ht="13.5" customHeight="1" spans="1:6">
      <c r="A453" s="21"/>
      <c r="D453" s="4"/>
      <c r="E453" s="5"/>
      <c r="F453" s="5"/>
    </row>
    <row r="454" ht="13.5" customHeight="1" spans="1:6">
      <c r="A454" s="21"/>
      <c r="D454" s="4"/>
      <c r="E454" s="5"/>
      <c r="F454" s="5"/>
    </row>
    <row r="455" ht="13.5" customHeight="1" spans="1:6">
      <c r="A455" s="21"/>
      <c r="D455" s="4"/>
      <c r="E455" s="5"/>
      <c r="F455" s="5"/>
    </row>
    <row r="456" ht="13.5" customHeight="1" spans="1:6">
      <c r="A456" s="21"/>
      <c r="D456" s="4"/>
      <c r="E456" s="5"/>
      <c r="F456" s="5"/>
    </row>
    <row r="457" ht="13.5" customHeight="1" spans="1:6">
      <c r="A457" s="21"/>
      <c r="D457" s="4"/>
      <c r="E457" s="5"/>
      <c r="F457" s="5"/>
    </row>
    <row r="458" ht="13.5" customHeight="1" spans="1:6">
      <c r="A458" s="21"/>
      <c r="D458" s="4"/>
      <c r="E458" s="5"/>
      <c r="F458" s="5"/>
    </row>
    <row r="459" ht="13.5" customHeight="1" spans="1:6">
      <c r="A459" s="21"/>
      <c r="D459" s="4"/>
      <c r="E459" s="5"/>
      <c r="F459" s="5"/>
    </row>
    <row r="460" ht="13.5" customHeight="1" spans="1:6">
      <c r="A460" s="21"/>
      <c r="D460" s="4"/>
      <c r="E460" s="5"/>
      <c r="F460" s="5"/>
    </row>
    <row r="461" ht="13.5" customHeight="1" spans="1:6">
      <c r="A461" s="21"/>
      <c r="D461" s="4"/>
      <c r="E461" s="5"/>
      <c r="F461" s="5"/>
    </row>
    <row r="462" ht="13.5" customHeight="1" spans="1:6">
      <c r="A462" s="21"/>
      <c r="D462" s="4"/>
      <c r="E462" s="5"/>
      <c r="F462" s="5"/>
    </row>
    <row r="463" ht="13.5" customHeight="1" spans="1:6">
      <c r="A463" s="21"/>
      <c r="D463" s="4"/>
      <c r="E463" s="5"/>
      <c r="F463" s="5"/>
    </row>
    <row r="464" ht="13.5" customHeight="1" spans="1:6">
      <c r="A464" s="21"/>
      <c r="D464" s="4"/>
      <c r="E464" s="5"/>
      <c r="F464" s="5"/>
    </row>
    <row r="465" ht="13.5" customHeight="1" spans="1:6">
      <c r="A465" s="21"/>
      <c r="D465" s="4"/>
      <c r="E465" s="5"/>
      <c r="F465" s="5"/>
    </row>
    <row r="466" ht="13.5" customHeight="1" spans="1:6">
      <c r="A466" s="21"/>
      <c r="D466" s="4"/>
      <c r="E466" s="5"/>
      <c r="F466" s="5"/>
    </row>
    <row r="467" ht="13.5" customHeight="1" spans="1:6">
      <c r="A467" s="21"/>
      <c r="D467" s="4"/>
      <c r="E467" s="5"/>
      <c r="F467" s="5"/>
    </row>
    <row r="468" ht="13.5" customHeight="1" spans="1:6">
      <c r="A468" s="21"/>
      <c r="D468" s="4"/>
      <c r="E468" s="5"/>
      <c r="F468" s="5"/>
    </row>
    <row r="469" ht="13.5" customHeight="1" spans="1:6">
      <c r="A469" s="21"/>
      <c r="D469" s="4"/>
      <c r="E469" s="5"/>
      <c r="F469" s="5"/>
    </row>
    <row r="470" ht="13.5" customHeight="1" spans="1:6">
      <c r="A470" s="21"/>
      <c r="D470" s="4"/>
      <c r="E470" s="5"/>
      <c r="F470" s="5"/>
    </row>
    <row r="471" ht="13.5" customHeight="1" spans="1:6">
      <c r="A471" s="21"/>
      <c r="D471" s="4"/>
      <c r="E471" s="5"/>
      <c r="F471" s="5"/>
    </row>
    <row r="472" ht="13.5" customHeight="1" spans="1:6">
      <c r="A472" s="21"/>
      <c r="D472" s="4"/>
      <c r="E472" s="5"/>
      <c r="F472" s="5"/>
    </row>
    <row r="473" ht="13.5" customHeight="1" spans="1:6">
      <c r="A473" s="21"/>
      <c r="D473" s="4"/>
      <c r="E473" s="5"/>
      <c r="F473" s="5"/>
    </row>
    <row r="474" ht="13.5" customHeight="1" spans="1:6">
      <c r="A474" s="21"/>
      <c r="D474" s="4"/>
      <c r="E474" s="5"/>
      <c r="F474" s="5"/>
    </row>
    <row r="475" ht="13.5" customHeight="1" spans="1:6">
      <c r="A475" s="21"/>
      <c r="D475" s="4"/>
      <c r="E475" s="5"/>
      <c r="F475" s="5"/>
    </row>
    <row r="476" ht="13.5" customHeight="1" spans="1:6">
      <c r="A476" s="21"/>
      <c r="D476" s="4"/>
      <c r="E476" s="5"/>
      <c r="F476" s="5"/>
    </row>
    <row r="477" ht="13.5" customHeight="1" spans="1:6">
      <c r="A477" s="21"/>
      <c r="D477" s="4"/>
      <c r="E477" s="5"/>
      <c r="F477" s="5"/>
    </row>
    <row r="478" ht="13.5" customHeight="1" spans="1:6">
      <c r="A478" s="21"/>
      <c r="D478" s="4"/>
      <c r="E478" s="5"/>
      <c r="F478" s="5"/>
    </row>
    <row r="479" ht="13.5" customHeight="1" spans="1:6">
      <c r="A479" s="21"/>
      <c r="D479" s="4"/>
      <c r="E479" s="5"/>
      <c r="F479" s="5"/>
    </row>
    <row r="480" ht="13.5" customHeight="1" spans="1:6">
      <c r="A480" s="21"/>
      <c r="D480" s="4"/>
      <c r="E480" s="5"/>
      <c r="F480" s="5"/>
    </row>
    <row r="481" ht="13.5" customHeight="1" spans="1:6">
      <c r="A481" s="21"/>
      <c r="D481" s="4"/>
      <c r="E481" s="5"/>
      <c r="F481" s="5"/>
    </row>
    <row r="482" ht="13.5" customHeight="1" spans="1:6">
      <c r="A482" s="21"/>
      <c r="D482" s="4"/>
      <c r="E482" s="5"/>
      <c r="F482" s="5"/>
    </row>
    <row r="483" ht="13.5" customHeight="1" spans="1:6">
      <c r="A483" s="21"/>
      <c r="D483" s="4"/>
      <c r="E483" s="5"/>
      <c r="F483" s="5"/>
    </row>
    <row r="484" ht="13.5" customHeight="1" spans="1:6">
      <c r="A484" s="21"/>
      <c r="D484" s="4"/>
      <c r="E484" s="5"/>
      <c r="F484" s="5"/>
    </row>
    <row r="485" ht="13.5" customHeight="1" spans="1:6">
      <c r="A485" s="21"/>
      <c r="D485" s="4"/>
      <c r="E485" s="5"/>
      <c r="F485" s="5"/>
    </row>
    <row r="486" ht="13.5" customHeight="1" spans="1:6">
      <c r="A486" s="21"/>
      <c r="D486" s="4"/>
      <c r="E486" s="5"/>
      <c r="F486" s="5"/>
    </row>
    <row r="487" ht="13.5" customHeight="1" spans="1:6">
      <c r="A487" s="21"/>
      <c r="D487" s="4"/>
      <c r="E487" s="5"/>
      <c r="F487" s="5"/>
    </row>
    <row r="488" ht="13.5" customHeight="1" spans="1:6">
      <c r="A488" s="21"/>
      <c r="D488" s="4"/>
      <c r="E488" s="5"/>
      <c r="F488" s="5"/>
    </row>
    <row r="489" ht="13.5" customHeight="1" spans="1:6">
      <c r="A489" s="21"/>
      <c r="D489" s="4"/>
      <c r="E489" s="5"/>
      <c r="F489" s="5"/>
    </row>
    <row r="490" ht="13.5" customHeight="1" spans="1:6">
      <c r="A490" s="21"/>
      <c r="D490" s="4"/>
      <c r="E490" s="5"/>
      <c r="F490" s="5"/>
    </row>
    <row r="491" ht="13.5" customHeight="1" spans="1:6">
      <c r="A491" s="21"/>
      <c r="D491" s="4"/>
      <c r="E491" s="5"/>
      <c r="F491" s="5"/>
    </row>
    <row r="492" ht="13.5" customHeight="1" spans="1:6">
      <c r="A492" s="21"/>
      <c r="D492" s="4"/>
      <c r="E492" s="5"/>
      <c r="F492" s="5"/>
    </row>
    <row r="493" ht="13.5" customHeight="1" spans="1:6">
      <c r="A493" s="21"/>
      <c r="D493" s="4"/>
      <c r="E493" s="5"/>
      <c r="F493" s="5"/>
    </row>
    <row r="494" ht="13.5" customHeight="1" spans="1:6">
      <c r="A494" s="21"/>
      <c r="D494" s="4"/>
      <c r="E494" s="5"/>
      <c r="F494" s="5"/>
    </row>
    <row r="495" ht="13.5" customHeight="1" spans="1:6">
      <c r="A495" s="21"/>
      <c r="D495" s="4"/>
      <c r="E495" s="5"/>
      <c r="F495" s="5"/>
    </row>
    <row r="496" ht="13.5" customHeight="1" spans="1:6">
      <c r="A496" s="21"/>
      <c r="D496" s="4"/>
      <c r="E496" s="5"/>
      <c r="F496" s="5"/>
    </row>
    <row r="497" ht="13.5" customHeight="1" spans="1:6">
      <c r="A497" s="21"/>
      <c r="D497" s="4"/>
      <c r="E497" s="5"/>
      <c r="F497" s="5"/>
    </row>
    <row r="498" ht="13.5" customHeight="1" spans="1:6">
      <c r="A498" s="21"/>
      <c r="D498" s="4"/>
      <c r="E498" s="5"/>
      <c r="F498" s="5"/>
    </row>
    <row r="499" ht="13.5" customHeight="1" spans="1:6">
      <c r="A499" s="21"/>
      <c r="D499" s="4"/>
      <c r="E499" s="5"/>
      <c r="F499" s="5"/>
    </row>
    <row r="500" ht="13.5" customHeight="1" spans="1:6">
      <c r="A500" s="21"/>
      <c r="D500" s="4"/>
      <c r="E500" s="5"/>
      <c r="F500" s="5"/>
    </row>
    <row r="501" ht="13.5" customHeight="1" spans="1:6">
      <c r="A501" s="21"/>
      <c r="D501" s="4"/>
      <c r="E501" s="5"/>
      <c r="F501" s="5"/>
    </row>
    <row r="502" ht="13.5" customHeight="1" spans="1:6">
      <c r="A502" s="21"/>
      <c r="D502" s="4"/>
      <c r="E502" s="5"/>
      <c r="F502" s="5"/>
    </row>
    <row r="503" ht="13.5" customHeight="1" spans="1:6">
      <c r="A503" s="21"/>
      <c r="D503" s="4"/>
      <c r="E503" s="5"/>
      <c r="F503" s="5"/>
    </row>
    <row r="504" ht="13.5" customHeight="1" spans="1:6">
      <c r="A504" s="21"/>
      <c r="D504" s="4"/>
      <c r="E504" s="5"/>
      <c r="F504" s="5"/>
    </row>
    <row r="505" ht="13.5" customHeight="1" spans="1:6">
      <c r="A505" s="21"/>
      <c r="D505" s="4"/>
      <c r="E505" s="5"/>
      <c r="F505" s="5"/>
    </row>
    <row r="506" ht="13.5" customHeight="1" spans="1:6">
      <c r="A506" s="21"/>
      <c r="D506" s="4"/>
      <c r="E506" s="5"/>
      <c r="F506" s="5"/>
    </row>
    <row r="507" ht="13.5" customHeight="1" spans="1:6">
      <c r="A507" s="21"/>
      <c r="D507" s="4"/>
      <c r="E507" s="5"/>
      <c r="F507" s="5"/>
    </row>
    <row r="508" ht="13.5" customHeight="1" spans="1:6">
      <c r="A508" s="21"/>
      <c r="D508" s="4"/>
      <c r="E508" s="5"/>
      <c r="F508" s="5"/>
    </row>
    <row r="509" ht="13.5" customHeight="1" spans="1:6">
      <c r="A509" s="21"/>
      <c r="D509" s="4"/>
      <c r="E509" s="5"/>
      <c r="F509" s="5"/>
    </row>
    <row r="510" ht="13.5" customHeight="1" spans="1:6">
      <c r="A510" s="21"/>
      <c r="D510" s="4"/>
      <c r="E510" s="5"/>
      <c r="F510" s="5"/>
    </row>
    <row r="511" ht="13.5" customHeight="1" spans="1:6">
      <c r="A511" s="21"/>
      <c r="D511" s="4"/>
      <c r="E511" s="5"/>
      <c r="F511" s="5"/>
    </row>
    <row r="512" ht="13.5" customHeight="1" spans="1:6">
      <c r="A512" s="21"/>
      <c r="D512" s="4"/>
      <c r="E512" s="5"/>
      <c r="F512" s="5"/>
    </row>
    <row r="513" ht="13.5" customHeight="1" spans="1:6">
      <c r="A513" s="21"/>
      <c r="D513" s="4"/>
      <c r="E513" s="5"/>
      <c r="F513" s="5"/>
    </row>
    <row r="514" ht="13.5" customHeight="1" spans="1:6">
      <c r="A514" s="21"/>
      <c r="D514" s="4"/>
      <c r="E514" s="5"/>
      <c r="F514" s="5"/>
    </row>
    <row r="515" ht="13.5" customHeight="1" spans="1:6">
      <c r="A515" s="21"/>
      <c r="D515" s="4"/>
      <c r="E515" s="5"/>
      <c r="F515" s="5"/>
    </row>
    <row r="516" ht="13.5" customHeight="1" spans="1:6">
      <c r="A516" s="21"/>
      <c r="D516" s="4"/>
      <c r="E516" s="5"/>
      <c r="F516" s="5"/>
    </row>
    <row r="517" ht="13.5" customHeight="1" spans="1:6">
      <c r="A517" s="21"/>
      <c r="D517" s="4"/>
      <c r="E517" s="5"/>
      <c r="F517" s="5"/>
    </row>
    <row r="518" ht="13.5" customHeight="1" spans="1:6">
      <c r="A518" s="21"/>
      <c r="D518" s="4"/>
      <c r="E518" s="5"/>
      <c r="F518" s="5"/>
    </row>
    <row r="519" ht="13.5" customHeight="1" spans="1:6">
      <c r="A519" s="21"/>
      <c r="D519" s="4"/>
      <c r="E519" s="5"/>
      <c r="F519" s="5"/>
    </row>
    <row r="520" ht="13.5" customHeight="1" spans="1:6">
      <c r="A520" s="21"/>
      <c r="D520" s="4"/>
      <c r="E520" s="5"/>
      <c r="F520" s="5"/>
    </row>
    <row r="521" ht="13.5" customHeight="1" spans="1:6">
      <c r="A521" s="21"/>
      <c r="D521" s="4"/>
      <c r="E521" s="5"/>
      <c r="F521" s="5"/>
    </row>
    <row r="522" ht="13.5" customHeight="1" spans="1:6">
      <c r="A522" s="21"/>
      <c r="D522" s="4"/>
      <c r="E522" s="5"/>
      <c r="F522" s="5"/>
    </row>
    <row r="523" ht="13.5" customHeight="1" spans="1:6">
      <c r="A523" s="21"/>
      <c r="D523" s="4"/>
      <c r="E523" s="5"/>
      <c r="F523" s="5"/>
    </row>
    <row r="524" ht="13.5" customHeight="1" spans="1:6">
      <c r="A524" s="21"/>
      <c r="D524" s="4"/>
      <c r="E524" s="5"/>
      <c r="F524" s="5"/>
    </row>
    <row r="525" ht="13.5" customHeight="1" spans="1:6">
      <c r="A525" s="21"/>
      <c r="D525" s="4"/>
      <c r="E525" s="5"/>
      <c r="F525" s="5"/>
    </row>
    <row r="526" ht="13.5" customHeight="1" spans="1:6">
      <c r="A526" s="21"/>
      <c r="D526" s="4"/>
      <c r="E526" s="5"/>
      <c r="F526" s="5"/>
    </row>
    <row r="527" ht="13.5" customHeight="1" spans="1:6">
      <c r="A527" s="21"/>
      <c r="D527" s="4"/>
      <c r="E527" s="5"/>
      <c r="F527" s="5"/>
    </row>
    <row r="528" ht="13.5" customHeight="1" spans="1:6">
      <c r="A528" s="21"/>
      <c r="D528" s="4"/>
      <c r="E528" s="5"/>
      <c r="F528" s="5"/>
    </row>
    <row r="529" ht="13.5" customHeight="1" spans="1:6">
      <c r="A529" s="21"/>
      <c r="D529" s="4"/>
      <c r="E529" s="5"/>
      <c r="F529" s="5"/>
    </row>
    <row r="530" ht="13.5" customHeight="1" spans="1:6">
      <c r="A530" s="21"/>
      <c r="D530" s="4"/>
      <c r="E530" s="5"/>
      <c r="F530" s="5"/>
    </row>
    <row r="531" ht="13.5" customHeight="1" spans="1:6">
      <c r="A531" s="21"/>
      <c r="D531" s="4"/>
      <c r="E531" s="5"/>
      <c r="F531" s="5"/>
    </row>
    <row r="532" ht="13.5" customHeight="1" spans="1:6">
      <c r="A532" s="21"/>
      <c r="D532" s="4"/>
      <c r="E532" s="5"/>
      <c r="F532" s="5"/>
    </row>
    <row r="533" ht="13.5" customHeight="1" spans="1:6">
      <c r="A533" s="21"/>
      <c r="D533" s="4"/>
      <c r="E533" s="5"/>
      <c r="F533" s="5"/>
    </row>
    <row r="534" ht="13.5" customHeight="1" spans="1:6">
      <c r="A534" s="21"/>
      <c r="D534" s="4"/>
      <c r="E534" s="5"/>
      <c r="F534" s="5"/>
    </row>
    <row r="535" ht="13.5" customHeight="1" spans="1:6">
      <c r="A535" s="21"/>
      <c r="D535" s="4"/>
      <c r="E535" s="5"/>
      <c r="F535" s="5"/>
    </row>
    <row r="536" ht="13.5" customHeight="1" spans="1:6">
      <c r="A536" s="21"/>
      <c r="D536" s="4"/>
      <c r="E536" s="5"/>
      <c r="F536" s="5"/>
    </row>
    <row r="537" ht="13.5" customHeight="1" spans="1:6">
      <c r="A537" s="21"/>
      <c r="D537" s="4"/>
      <c r="E537" s="5"/>
      <c r="F537" s="5"/>
    </row>
    <row r="538" ht="13.5" customHeight="1" spans="1:6">
      <c r="A538" s="21"/>
      <c r="D538" s="4"/>
      <c r="E538" s="5"/>
      <c r="F538" s="5"/>
    </row>
    <row r="539" ht="13.5" customHeight="1" spans="1:6">
      <c r="A539" s="21"/>
      <c r="D539" s="4"/>
      <c r="E539" s="5"/>
      <c r="F539" s="5"/>
    </row>
    <row r="540" ht="13.5" customHeight="1" spans="1:6">
      <c r="A540" s="21"/>
      <c r="D540" s="4"/>
      <c r="E540" s="5"/>
      <c r="F540" s="5"/>
    </row>
    <row r="541" ht="13.5" customHeight="1" spans="1:6">
      <c r="A541" s="21"/>
      <c r="D541" s="4"/>
      <c r="E541" s="5"/>
      <c r="F541" s="5"/>
    </row>
    <row r="542" ht="13.5" customHeight="1" spans="1:6">
      <c r="A542" s="21"/>
      <c r="D542" s="4"/>
      <c r="E542" s="5"/>
      <c r="F542" s="5"/>
    </row>
    <row r="543" ht="13.5" customHeight="1" spans="1:6">
      <c r="A543" s="21"/>
      <c r="D543" s="4"/>
      <c r="E543" s="5"/>
      <c r="F543" s="5"/>
    </row>
    <row r="544" ht="13.5" customHeight="1" spans="1:6">
      <c r="A544" s="21"/>
      <c r="D544" s="4"/>
      <c r="E544" s="5"/>
      <c r="F544" s="5"/>
    </row>
    <row r="545" ht="13.5" customHeight="1" spans="1:6">
      <c r="A545" s="21"/>
      <c r="D545" s="4"/>
      <c r="E545" s="5"/>
      <c r="F545" s="5"/>
    </row>
    <row r="546" ht="13.5" customHeight="1" spans="1:6">
      <c r="A546" s="21"/>
      <c r="D546" s="4"/>
      <c r="E546" s="5"/>
      <c r="F546" s="5"/>
    </row>
    <row r="547" ht="13.5" customHeight="1" spans="1:6">
      <c r="A547" s="21"/>
      <c r="D547" s="4"/>
      <c r="E547" s="5"/>
      <c r="F547" s="5"/>
    </row>
    <row r="548" ht="13.5" customHeight="1" spans="1:6">
      <c r="A548" s="21"/>
      <c r="D548" s="4"/>
      <c r="E548" s="5"/>
      <c r="F548" s="5"/>
    </row>
    <row r="549" ht="13.5" customHeight="1" spans="1:6">
      <c r="A549" s="21"/>
      <c r="D549" s="4"/>
      <c r="E549" s="5"/>
      <c r="F549" s="5"/>
    </row>
    <row r="550" ht="13.5" customHeight="1" spans="1:6">
      <c r="A550" s="21"/>
      <c r="D550" s="4"/>
      <c r="E550" s="5"/>
      <c r="F550" s="5"/>
    </row>
    <row r="551" ht="13.5" customHeight="1" spans="1:6">
      <c r="A551" s="21"/>
      <c r="D551" s="4"/>
      <c r="E551" s="5"/>
      <c r="F551" s="5"/>
    </row>
    <row r="552" ht="13.5" customHeight="1" spans="1:6">
      <c r="A552" s="21"/>
      <c r="D552" s="4"/>
      <c r="E552" s="5"/>
      <c r="F552" s="5"/>
    </row>
    <row r="553" ht="13.5" customHeight="1" spans="1:6">
      <c r="A553" s="21"/>
      <c r="D553" s="4"/>
      <c r="E553" s="5"/>
      <c r="F553" s="5"/>
    </row>
    <row r="554" ht="13.5" customHeight="1" spans="1:6">
      <c r="A554" s="21"/>
      <c r="D554" s="4"/>
      <c r="E554" s="5"/>
      <c r="F554" s="5"/>
    </row>
    <row r="555" ht="13.5" customHeight="1" spans="1:6">
      <c r="A555" s="21"/>
      <c r="D555" s="4"/>
      <c r="E555" s="5"/>
      <c r="F555" s="5"/>
    </row>
    <row r="556" ht="13.5" customHeight="1" spans="1:6">
      <c r="A556" s="21"/>
      <c r="D556" s="4"/>
      <c r="E556" s="5"/>
      <c r="F556" s="5"/>
    </row>
    <row r="557" ht="13.5" customHeight="1" spans="1:6">
      <c r="A557" s="21"/>
      <c r="D557" s="4"/>
      <c r="E557" s="5"/>
      <c r="F557" s="5"/>
    </row>
    <row r="558" ht="13.5" customHeight="1" spans="1:6">
      <c r="A558" s="21"/>
      <c r="D558" s="4"/>
      <c r="E558" s="5"/>
      <c r="F558" s="5"/>
    </row>
    <row r="559" ht="13.5" customHeight="1" spans="1:6">
      <c r="A559" s="21"/>
      <c r="D559" s="4"/>
      <c r="E559" s="5"/>
      <c r="F559" s="5"/>
    </row>
    <row r="560" ht="13.5" customHeight="1" spans="1:6">
      <c r="A560" s="21"/>
      <c r="D560" s="4"/>
      <c r="E560" s="5"/>
      <c r="F560" s="5"/>
    </row>
    <row r="561" ht="13.5" customHeight="1" spans="1:6">
      <c r="A561" s="21"/>
      <c r="D561" s="4"/>
      <c r="E561" s="5"/>
      <c r="F561" s="5"/>
    </row>
    <row r="562" ht="13.5" customHeight="1" spans="1:6">
      <c r="A562" s="21"/>
      <c r="D562" s="4"/>
      <c r="E562" s="5"/>
      <c r="F562" s="5"/>
    </row>
    <row r="563" ht="13.5" customHeight="1" spans="1:6">
      <c r="A563" s="21"/>
      <c r="D563" s="4"/>
      <c r="E563" s="5"/>
      <c r="F563" s="5"/>
    </row>
    <row r="564" ht="13.5" customHeight="1" spans="1:6">
      <c r="A564" s="21"/>
      <c r="D564" s="4"/>
      <c r="E564" s="5"/>
      <c r="F564" s="5"/>
    </row>
    <row r="565" ht="13.5" customHeight="1" spans="1:6">
      <c r="A565" s="21"/>
      <c r="D565" s="4"/>
      <c r="E565" s="5"/>
      <c r="F565" s="5"/>
    </row>
    <row r="566" ht="13.5" customHeight="1" spans="1:6">
      <c r="A566" s="21"/>
      <c r="D566" s="4"/>
      <c r="E566" s="5"/>
      <c r="F566" s="5"/>
    </row>
    <row r="567" ht="13.5" customHeight="1" spans="1:6">
      <c r="A567" s="21"/>
      <c r="D567" s="4"/>
      <c r="E567" s="5"/>
      <c r="F567" s="5"/>
    </row>
    <row r="568" ht="13.5" customHeight="1" spans="1:6">
      <c r="A568" s="21"/>
      <c r="D568" s="4"/>
      <c r="E568" s="5"/>
      <c r="F568" s="5"/>
    </row>
    <row r="569" ht="13.5" customHeight="1" spans="1:6">
      <c r="A569" s="21"/>
      <c r="D569" s="4"/>
      <c r="E569" s="5"/>
      <c r="F569" s="5"/>
    </row>
    <row r="570" ht="13.5" customHeight="1" spans="1:6">
      <c r="A570" s="21"/>
      <c r="D570" s="4"/>
      <c r="E570" s="5"/>
      <c r="F570" s="5"/>
    </row>
    <row r="571" ht="13.5" customHeight="1" spans="1:6">
      <c r="A571" s="21"/>
      <c r="D571" s="4"/>
      <c r="E571" s="5"/>
      <c r="F571" s="5"/>
    </row>
    <row r="572" ht="13.5" customHeight="1" spans="1:6">
      <c r="A572" s="21"/>
      <c r="D572" s="4"/>
      <c r="E572" s="5"/>
      <c r="F572" s="5"/>
    </row>
    <row r="573" ht="13.5" customHeight="1" spans="1:6">
      <c r="A573" s="21"/>
      <c r="D573" s="4"/>
      <c r="E573" s="5"/>
      <c r="F573" s="5"/>
    </row>
    <row r="574" ht="13.5" customHeight="1" spans="1:6">
      <c r="A574" s="21"/>
      <c r="D574" s="4"/>
      <c r="E574" s="5"/>
      <c r="F574" s="5"/>
    </row>
    <row r="575" ht="13.5" customHeight="1" spans="1:6">
      <c r="A575" s="21"/>
      <c r="D575" s="4"/>
      <c r="E575" s="5"/>
      <c r="F575" s="5"/>
    </row>
    <row r="576" ht="13.5" customHeight="1" spans="1:6">
      <c r="A576" s="21"/>
      <c r="D576" s="4"/>
      <c r="E576" s="5"/>
      <c r="F576" s="5"/>
    </row>
    <row r="577" ht="13.5" customHeight="1" spans="1:6">
      <c r="A577" s="21"/>
      <c r="D577" s="4"/>
      <c r="E577" s="5"/>
      <c r="F577" s="5"/>
    </row>
    <row r="578" ht="13.5" customHeight="1" spans="1:6">
      <c r="A578" s="21"/>
      <c r="D578" s="4"/>
      <c r="E578" s="5"/>
      <c r="F578" s="5"/>
    </row>
    <row r="579" ht="13.5" customHeight="1" spans="1:6">
      <c r="A579" s="21"/>
      <c r="D579" s="4"/>
      <c r="E579" s="5"/>
      <c r="F579" s="5"/>
    </row>
    <row r="580" ht="13.5" customHeight="1" spans="1:6">
      <c r="A580" s="21"/>
      <c r="D580" s="4"/>
      <c r="E580" s="5"/>
      <c r="F580" s="5"/>
    </row>
    <row r="581" ht="13.5" customHeight="1" spans="1:6">
      <c r="A581" s="21"/>
      <c r="D581" s="4"/>
      <c r="E581" s="5"/>
      <c r="F581" s="5"/>
    </row>
    <row r="582" ht="13.5" customHeight="1" spans="1:6">
      <c r="A582" s="21"/>
      <c r="D582" s="4"/>
      <c r="E582" s="5"/>
      <c r="F582" s="5"/>
    </row>
    <row r="583" ht="13.5" customHeight="1" spans="1:6">
      <c r="A583" s="21"/>
      <c r="D583" s="4"/>
      <c r="E583" s="5"/>
      <c r="F583" s="5"/>
    </row>
    <row r="584" ht="13.5" customHeight="1" spans="1:6">
      <c r="A584" s="21"/>
      <c r="D584" s="4"/>
      <c r="E584" s="5"/>
      <c r="F584" s="5"/>
    </row>
    <row r="585" ht="13.5" customHeight="1" spans="1:6">
      <c r="A585" s="21"/>
      <c r="D585" s="4"/>
      <c r="E585" s="5"/>
      <c r="F585" s="5"/>
    </row>
    <row r="586" ht="13.5" customHeight="1" spans="1:6">
      <c r="A586" s="21"/>
      <c r="D586" s="4"/>
      <c r="E586" s="5"/>
      <c r="F586" s="5"/>
    </row>
    <row r="587" ht="13.5" customHeight="1" spans="1:6">
      <c r="A587" s="21"/>
      <c r="D587" s="4"/>
      <c r="E587" s="5"/>
      <c r="F587" s="5"/>
    </row>
    <row r="588" ht="13.5" customHeight="1" spans="1:6">
      <c r="A588" s="21"/>
      <c r="D588" s="4"/>
      <c r="E588" s="5"/>
      <c r="F588" s="5"/>
    </row>
    <row r="589" ht="13.5" customHeight="1" spans="1:6">
      <c r="A589" s="21"/>
      <c r="D589" s="4"/>
      <c r="E589" s="5"/>
      <c r="F589" s="5"/>
    </row>
    <row r="590" ht="13.5" customHeight="1" spans="1:6">
      <c r="A590" s="21"/>
      <c r="D590" s="4"/>
      <c r="E590" s="5"/>
      <c r="F590" s="5"/>
    </row>
    <row r="591" ht="13.5" customHeight="1" spans="1:6">
      <c r="A591" s="21"/>
      <c r="D591" s="4"/>
      <c r="E591" s="5"/>
      <c r="F591" s="5"/>
    </row>
    <row r="592" ht="13.5" customHeight="1" spans="1:6">
      <c r="A592" s="21"/>
      <c r="D592" s="4"/>
      <c r="E592" s="5"/>
      <c r="F592" s="5"/>
    </row>
    <row r="593" ht="13.5" customHeight="1" spans="1:6">
      <c r="A593" s="21"/>
      <c r="D593" s="4"/>
      <c r="E593" s="5"/>
      <c r="F593" s="5"/>
    </row>
    <row r="594" ht="13.5" customHeight="1" spans="1:6">
      <c r="A594" s="21"/>
      <c r="D594" s="4"/>
      <c r="E594" s="5"/>
      <c r="F594" s="5"/>
    </row>
    <row r="595" ht="13.5" customHeight="1" spans="1:6">
      <c r="A595" s="21"/>
      <c r="D595" s="4"/>
      <c r="E595" s="5"/>
      <c r="F595" s="5"/>
    </row>
    <row r="596" ht="13.5" customHeight="1" spans="1:6">
      <c r="A596" s="21"/>
      <c r="D596" s="4"/>
      <c r="E596" s="5"/>
      <c r="F596" s="5"/>
    </row>
    <row r="597" ht="13.5" customHeight="1" spans="1:6">
      <c r="A597" s="21"/>
      <c r="D597" s="4"/>
      <c r="E597" s="5"/>
      <c r="F597" s="5"/>
    </row>
    <row r="598" ht="13.5" customHeight="1" spans="1:6">
      <c r="A598" s="21"/>
      <c r="D598" s="4"/>
      <c r="E598" s="5"/>
      <c r="F598" s="5"/>
    </row>
    <row r="599" ht="13.5" customHeight="1" spans="1:6">
      <c r="A599" s="21"/>
      <c r="D599" s="4"/>
      <c r="E599" s="5"/>
      <c r="F599" s="5"/>
    </row>
    <row r="600" ht="13.5" customHeight="1" spans="1:6">
      <c r="A600" s="21"/>
      <c r="D600" s="4"/>
      <c r="E600" s="5"/>
      <c r="F600" s="5"/>
    </row>
    <row r="601" ht="13.5" customHeight="1" spans="1:6">
      <c r="A601" s="21"/>
      <c r="D601" s="4"/>
      <c r="E601" s="5"/>
      <c r="F601" s="5"/>
    </row>
    <row r="602" ht="13.5" customHeight="1" spans="1:6">
      <c r="A602" s="21"/>
      <c r="D602" s="4"/>
      <c r="E602" s="5"/>
      <c r="F602" s="5"/>
    </row>
    <row r="603" ht="13.5" customHeight="1" spans="1:6">
      <c r="A603" s="21"/>
      <c r="D603" s="4"/>
      <c r="E603" s="5"/>
      <c r="F603" s="5"/>
    </row>
    <row r="604" ht="13.5" customHeight="1" spans="1:6">
      <c r="A604" s="21"/>
      <c r="D604" s="4"/>
      <c r="E604" s="5"/>
      <c r="F604" s="5"/>
    </row>
    <row r="605" ht="13.5" customHeight="1" spans="1:6">
      <c r="A605" s="21"/>
      <c r="D605" s="4"/>
      <c r="E605" s="5"/>
      <c r="F605" s="5"/>
    </row>
    <row r="606" ht="13.5" customHeight="1" spans="1:6">
      <c r="A606" s="21"/>
      <c r="D606" s="4"/>
      <c r="E606" s="5"/>
      <c r="F606" s="5"/>
    </row>
    <row r="607" ht="13.5" customHeight="1" spans="1:6">
      <c r="A607" s="21"/>
      <c r="D607" s="4"/>
      <c r="E607" s="5"/>
      <c r="F607" s="5"/>
    </row>
    <row r="608" ht="13.5" customHeight="1" spans="1:6">
      <c r="A608" s="21"/>
      <c r="D608" s="4"/>
      <c r="E608" s="5"/>
      <c r="F608" s="5"/>
    </row>
    <row r="609" ht="13.5" customHeight="1" spans="1:6">
      <c r="A609" s="21"/>
      <c r="D609" s="4"/>
      <c r="E609" s="5"/>
      <c r="F609" s="5"/>
    </row>
    <row r="610" ht="13.5" customHeight="1" spans="1:6">
      <c r="A610" s="21"/>
      <c r="D610" s="4"/>
      <c r="E610" s="5"/>
      <c r="F610" s="5"/>
    </row>
    <row r="611" ht="13.5" customHeight="1" spans="1:6">
      <c r="A611" s="21"/>
      <c r="D611" s="4"/>
      <c r="E611" s="5"/>
      <c r="F611" s="5"/>
    </row>
    <row r="612" ht="13.5" customHeight="1" spans="1:6">
      <c r="A612" s="21"/>
      <c r="D612" s="4"/>
      <c r="E612" s="5"/>
      <c r="F612" s="5"/>
    </row>
    <row r="613" ht="13.5" customHeight="1" spans="1:6">
      <c r="A613" s="21"/>
      <c r="D613" s="4"/>
      <c r="E613" s="5"/>
      <c r="F613" s="5"/>
    </row>
    <row r="614" ht="13.5" customHeight="1" spans="1:6">
      <c r="A614" s="21"/>
      <c r="D614" s="4"/>
      <c r="E614" s="5"/>
      <c r="F614" s="5"/>
    </row>
    <row r="615" ht="13.5" customHeight="1" spans="1:6">
      <c r="A615" s="21"/>
      <c r="D615" s="4"/>
      <c r="E615" s="5"/>
      <c r="F615" s="5"/>
    </row>
    <row r="616" ht="13.5" customHeight="1" spans="1:6">
      <c r="A616" s="21"/>
      <c r="D616" s="4"/>
      <c r="E616" s="5"/>
      <c r="F616" s="5"/>
    </row>
    <row r="617" ht="13.5" customHeight="1" spans="1:6">
      <c r="A617" s="21"/>
      <c r="D617" s="4"/>
      <c r="E617" s="5"/>
      <c r="F617" s="5"/>
    </row>
    <row r="618" ht="13.5" customHeight="1" spans="1:6">
      <c r="A618" s="21"/>
      <c r="D618" s="4"/>
      <c r="E618" s="5"/>
      <c r="F618" s="5"/>
    </row>
    <row r="619" ht="13.5" customHeight="1" spans="1:6">
      <c r="A619" s="21"/>
      <c r="D619" s="4"/>
      <c r="E619" s="5"/>
      <c r="F619" s="5"/>
    </row>
    <row r="620" ht="13.5" customHeight="1" spans="1:6">
      <c r="A620" s="21"/>
      <c r="D620" s="4"/>
      <c r="E620" s="5"/>
      <c r="F620" s="5"/>
    </row>
    <row r="621" ht="13.5" customHeight="1" spans="1:6">
      <c r="A621" s="21"/>
      <c r="D621" s="4"/>
      <c r="E621" s="5"/>
      <c r="F621" s="5"/>
    </row>
    <row r="622" ht="13.5" customHeight="1" spans="1:6">
      <c r="A622" s="21"/>
      <c r="D622" s="4"/>
      <c r="E622" s="5"/>
      <c r="F622" s="5"/>
    </row>
    <row r="623" ht="13.5" customHeight="1" spans="1:6">
      <c r="A623" s="21"/>
      <c r="D623" s="4"/>
      <c r="E623" s="5"/>
      <c r="F623" s="5"/>
    </row>
    <row r="624" ht="13.5" customHeight="1" spans="1:6">
      <c r="A624" s="21"/>
      <c r="D624" s="4"/>
      <c r="E624" s="5"/>
      <c r="F624" s="5"/>
    </row>
    <row r="625" ht="13.5" customHeight="1" spans="1:6">
      <c r="A625" s="21"/>
      <c r="D625" s="4"/>
      <c r="E625" s="5"/>
      <c r="F625" s="5"/>
    </row>
    <row r="626" ht="13.5" customHeight="1" spans="1:6">
      <c r="A626" s="21"/>
      <c r="D626" s="4"/>
      <c r="E626" s="5"/>
      <c r="F626" s="5"/>
    </row>
    <row r="627" ht="13.5" customHeight="1" spans="1:6">
      <c r="A627" s="21"/>
      <c r="D627" s="4"/>
      <c r="E627" s="5"/>
      <c r="F627" s="5"/>
    </row>
    <row r="628" ht="13.5" customHeight="1" spans="1:6">
      <c r="A628" s="21"/>
      <c r="D628" s="4"/>
      <c r="E628" s="5"/>
      <c r="F628" s="5"/>
    </row>
    <row r="629" ht="13.5" customHeight="1" spans="1:6">
      <c r="A629" s="21"/>
      <c r="D629" s="4"/>
      <c r="E629" s="5"/>
      <c r="F629" s="5"/>
    </row>
    <row r="630" ht="13.5" customHeight="1" spans="1:6">
      <c r="A630" s="21"/>
      <c r="D630" s="4"/>
      <c r="E630" s="5"/>
      <c r="F630" s="5"/>
    </row>
    <row r="631" ht="13.5" customHeight="1" spans="1:6">
      <c r="A631" s="21"/>
      <c r="D631" s="4"/>
      <c r="E631" s="5"/>
      <c r="F631" s="5"/>
    </row>
    <row r="632" ht="13.5" customHeight="1" spans="1:6">
      <c r="A632" s="21"/>
      <c r="D632" s="4"/>
      <c r="E632" s="5"/>
      <c r="F632" s="5"/>
    </row>
    <row r="633" ht="13.5" customHeight="1" spans="1:6">
      <c r="A633" s="21"/>
      <c r="D633" s="4"/>
      <c r="E633" s="5"/>
      <c r="F633" s="5"/>
    </row>
    <row r="634" ht="13.5" customHeight="1" spans="1:6">
      <c r="A634" s="21"/>
      <c r="D634" s="4"/>
      <c r="E634" s="5"/>
      <c r="F634" s="5"/>
    </row>
    <row r="635" ht="13.5" customHeight="1" spans="1:6">
      <c r="A635" s="21"/>
      <c r="D635" s="4"/>
      <c r="E635" s="5"/>
      <c r="F635" s="5"/>
    </row>
    <row r="636" ht="13.5" customHeight="1" spans="1:6">
      <c r="A636" s="21"/>
      <c r="D636" s="4"/>
      <c r="E636" s="5"/>
      <c r="F636" s="5"/>
    </row>
    <row r="637" ht="13.5" customHeight="1" spans="1:6">
      <c r="A637" s="21"/>
      <c r="D637" s="4"/>
      <c r="E637" s="5"/>
      <c r="F637" s="5"/>
    </row>
    <row r="638" ht="13.5" customHeight="1" spans="1:6">
      <c r="A638" s="21"/>
      <c r="D638" s="4"/>
      <c r="E638" s="5"/>
      <c r="F638" s="5"/>
    </row>
    <row r="639" ht="13.5" customHeight="1" spans="1:6">
      <c r="A639" s="21"/>
      <c r="D639" s="4"/>
      <c r="E639" s="5"/>
      <c r="F639" s="5"/>
    </row>
    <row r="640" ht="13.5" customHeight="1" spans="1:6">
      <c r="A640" s="21"/>
      <c r="D640" s="4"/>
      <c r="E640" s="5"/>
      <c r="F640" s="5"/>
    </row>
    <row r="641" ht="13.5" customHeight="1" spans="1:6">
      <c r="A641" s="21"/>
      <c r="D641" s="4"/>
      <c r="E641" s="5"/>
      <c r="F641" s="5"/>
    </row>
    <row r="642" ht="13.5" customHeight="1" spans="1:6">
      <c r="A642" s="21"/>
      <c r="D642" s="4"/>
      <c r="E642" s="5"/>
      <c r="F642" s="5"/>
    </row>
    <row r="643" ht="13.5" customHeight="1" spans="1:6">
      <c r="A643" s="21"/>
      <c r="D643" s="4"/>
      <c r="E643" s="5"/>
      <c r="F643" s="5"/>
    </row>
    <row r="644" ht="13.5" customHeight="1" spans="1:6">
      <c r="A644" s="21"/>
      <c r="D644" s="4"/>
      <c r="E644" s="5"/>
      <c r="F644" s="5"/>
    </row>
    <row r="645" ht="13.5" customHeight="1" spans="1:6">
      <c r="A645" s="21"/>
      <c r="D645" s="4"/>
      <c r="E645" s="5"/>
      <c r="F645" s="5"/>
    </row>
    <row r="646" ht="13.5" customHeight="1" spans="1:6">
      <c r="A646" s="21"/>
      <c r="D646" s="4"/>
      <c r="E646" s="5"/>
      <c r="F646" s="5"/>
    </row>
    <row r="647" ht="13.5" customHeight="1" spans="1:6">
      <c r="A647" s="21"/>
      <c r="D647" s="4"/>
      <c r="E647" s="5"/>
      <c r="F647" s="5"/>
    </row>
    <row r="648" ht="13.5" customHeight="1" spans="1:6">
      <c r="A648" s="21"/>
      <c r="D648" s="4"/>
      <c r="E648" s="5"/>
      <c r="F648" s="5"/>
    </row>
    <row r="649" ht="13.5" customHeight="1" spans="1:6">
      <c r="A649" s="21"/>
      <c r="D649" s="4"/>
      <c r="E649" s="5"/>
      <c r="F649" s="5"/>
    </row>
    <row r="650" ht="13.5" customHeight="1" spans="1:6">
      <c r="A650" s="21"/>
      <c r="D650" s="4"/>
      <c r="E650" s="5"/>
      <c r="F650" s="5"/>
    </row>
    <row r="651" ht="13.5" customHeight="1" spans="1:6">
      <c r="A651" s="21"/>
      <c r="D651" s="4"/>
      <c r="E651" s="5"/>
      <c r="F651" s="5"/>
    </row>
    <row r="652" ht="13.5" customHeight="1" spans="1:6">
      <c r="A652" s="21"/>
      <c r="D652" s="4"/>
      <c r="E652" s="5"/>
      <c r="F652" s="5"/>
    </row>
    <row r="653" ht="13.5" customHeight="1" spans="1:6">
      <c r="A653" s="21"/>
      <c r="D653" s="4"/>
      <c r="E653" s="5"/>
      <c r="F653" s="5"/>
    </row>
    <row r="654" ht="13.5" customHeight="1" spans="1:6">
      <c r="A654" s="21"/>
      <c r="D654" s="4"/>
      <c r="E654" s="5"/>
      <c r="F654" s="5"/>
    </row>
    <row r="655" ht="13.5" customHeight="1" spans="1:6">
      <c r="A655" s="21"/>
      <c r="D655" s="4"/>
      <c r="E655" s="5"/>
      <c r="F655" s="5"/>
    </row>
    <row r="656" ht="13.5" customHeight="1" spans="1:6">
      <c r="A656" s="21"/>
      <c r="D656" s="4"/>
      <c r="E656" s="5"/>
      <c r="F656" s="5"/>
    </row>
    <row r="657" ht="13.5" customHeight="1" spans="1:6">
      <c r="A657" s="21"/>
      <c r="D657" s="4"/>
      <c r="E657" s="5"/>
      <c r="F657" s="5"/>
    </row>
    <row r="658" ht="13.5" customHeight="1" spans="1:6">
      <c r="A658" s="21"/>
      <c r="D658" s="4"/>
      <c r="E658" s="5"/>
      <c r="F658" s="5"/>
    </row>
    <row r="659" ht="13.5" customHeight="1" spans="1:6">
      <c r="A659" s="21"/>
      <c r="D659" s="4"/>
      <c r="E659" s="5"/>
      <c r="F659" s="5"/>
    </row>
    <row r="660" ht="13.5" customHeight="1" spans="1:6">
      <c r="A660" s="21"/>
      <c r="D660" s="4"/>
      <c r="E660" s="5"/>
      <c r="F660" s="5"/>
    </row>
    <row r="661" ht="13.5" customHeight="1" spans="1:6">
      <c r="A661" s="21"/>
      <c r="D661" s="4"/>
      <c r="E661" s="5"/>
      <c r="F661" s="5"/>
    </row>
    <row r="662" ht="13.5" customHeight="1" spans="1:6">
      <c r="A662" s="21"/>
      <c r="D662" s="4"/>
      <c r="E662" s="5"/>
      <c r="F662" s="5"/>
    </row>
    <row r="663" ht="13.5" customHeight="1" spans="1:6">
      <c r="A663" s="21"/>
      <c r="D663" s="4"/>
      <c r="E663" s="5"/>
      <c r="F663" s="5"/>
    </row>
    <row r="664" ht="13.5" customHeight="1" spans="1:6">
      <c r="A664" s="21"/>
      <c r="D664" s="4"/>
      <c r="E664" s="5"/>
      <c r="F664" s="5"/>
    </row>
    <row r="665" ht="13.5" customHeight="1" spans="1:6">
      <c r="A665" s="21"/>
      <c r="D665" s="4"/>
      <c r="E665" s="5"/>
      <c r="F665" s="5"/>
    </row>
    <row r="666" ht="13.5" customHeight="1" spans="1:6">
      <c r="A666" s="21"/>
      <c r="D666" s="4"/>
      <c r="E666" s="5"/>
      <c r="F666" s="5"/>
    </row>
    <row r="667" ht="13.5" customHeight="1" spans="1:6">
      <c r="A667" s="21"/>
      <c r="D667" s="4"/>
      <c r="E667" s="5"/>
      <c r="F667" s="5"/>
    </row>
    <row r="668" ht="13.5" customHeight="1" spans="1:6">
      <c r="A668" s="21"/>
      <c r="D668" s="4"/>
      <c r="E668" s="5"/>
      <c r="F668" s="5"/>
    </row>
    <row r="669" ht="13.5" customHeight="1" spans="1:6">
      <c r="A669" s="21"/>
      <c r="D669" s="4"/>
      <c r="E669" s="5"/>
      <c r="F669" s="5"/>
    </row>
    <row r="670" ht="13.5" customHeight="1" spans="1:6">
      <c r="A670" s="21"/>
      <c r="D670" s="4"/>
      <c r="E670" s="5"/>
      <c r="F670" s="5"/>
    </row>
    <row r="671" ht="13.5" customHeight="1" spans="1:6">
      <c r="A671" s="21"/>
      <c r="D671" s="4"/>
      <c r="E671" s="5"/>
      <c r="F671" s="5"/>
    </row>
    <row r="672" ht="13.5" customHeight="1" spans="1:6">
      <c r="A672" s="21"/>
      <c r="D672" s="4"/>
      <c r="E672" s="5"/>
      <c r="F672" s="5"/>
    </row>
    <row r="673" ht="13.5" customHeight="1" spans="1:6">
      <c r="A673" s="21"/>
      <c r="D673" s="4"/>
      <c r="E673" s="5"/>
      <c r="F673" s="5"/>
    </row>
    <row r="674" ht="13.5" customHeight="1" spans="1:6">
      <c r="A674" s="21"/>
      <c r="D674" s="4"/>
      <c r="E674" s="5"/>
      <c r="F674" s="5"/>
    </row>
    <row r="675" ht="13.5" customHeight="1" spans="1:6">
      <c r="A675" s="21"/>
      <c r="D675" s="4"/>
      <c r="E675" s="5"/>
      <c r="F675" s="5"/>
    </row>
    <row r="676" ht="13.5" customHeight="1" spans="1:6">
      <c r="A676" s="21"/>
      <c r="D676" s="4"/>
      <c r="E676" s="5"/>
      <c r="F676" s="5"/>
    </row>
    <row r="677" ht="13.5" customHeight="1" spans="1:6">
      <c r="A677" s="21"/>
      <c r="D677" s="4"/>
      <c r="E677" s="5"/>
      <c r="F677" s="5"/>
    </row>
    <row r="678" ht="13.5" customHeight="1" spans="1:6">
      <c r="A678" s="21"/>
      <c r="D678" s="4"/>
      <c r="E678" s="5"/>
      <c r="F678" s="5"/>
    </row>
    <row r="679" ht="13.5" customHeight="1" spans="1:6">
      <c r="A679" s="21"/>
      <c r="D679" s="4"/>
      <c r="E679" s="5"/>
      <c r="F679" s="5"/>
    </row>
    <row r="680" ht="13.5" customHeight="1" spans="1:6">
      <c r="A680" s="21"/>
      <c r="D680" s="4"/>
      <c r="E680" s="5"/>
      <c r="F680" s="5"/>
    </row>
    <row r="681" ht="13.5" customHeight="1" spans="1:6">
      <c r="A681" s="21"/>
      <c r="D681" s="4"/>
      <c r="E681" s="5"/>
      <c r="F681" s="5"/>
    </row>
    <row r="682" ht="13.5" customHeight="1" spans="1:6">
      <c r="A682" s="21"/>
      <c r="D682" s="4"/>
      <c r="E682" s="5"/>
      <c r="F682" s="5"/>
    </row>
    <row r="683" ht="13.5" customHeight="1" spans="1:6">
      <c r="A683" s="21"/>
      <c r="D683" s="4"/>
      <c r="E683" s="5"/>
      <c r="F683" s="5"/>
    </row>
    <row r="684" ht="13.5" customHeight="1" spans="1:6">
      <c r="A684" s="21"/>
      <c r="D684" s="4"/>
      <c r="E684" s="5"/>
      <c r="F684" s="5"/>
    </row>
    <row r="685" ht="13.5" customHeight="1" spans="1:6">
      <c r="A685" s="21"/>
      <c r="D685" s="4"/>
      <c r="E685" s="5"/>
      <c r="F685" s="5"/>
    </row>
    <row r="686" ht="13.5" customHeight="1" spans="1:6">
      <c r="A686" s="21"/>
      <c r="D686" s="4"/>
      <c r="E686" s="5"/>
      <c r="F686" s="5"/>
    </row>
    <row r="687" ht="13.5" customHeight="1" spans="1:6">
      <c r="A687" s="21"/>
      <c r="D687" s="4"/>
      <c r="E687" s="5"/>
      <c r="F687" s="5"/>
    </row>
    <row r="688" ht="13.5" customHeight="1" spans="1:6">
      <c r="A688" s="21"/>
      <c r="D688" s="4"/>
      <c r="E688" s="5"/>
      <c r="F688" s="5"/>
    </row>
    <row r="689" ht="13.5" customHeight="1" spans="1:6">
      <c r="A689" s="21"/>
      <c r="D689" s="4"/>
      <c r="E689" s="5"/>
      <c r="F689" s="5"/>
    </row>
    <row r="690" ht="13.5" customHeight="1" spans="1:6">
      <c r="A690" s="21"/>
      <c r="D690" s="4"/>
      <c r="E690" s="5"/>
      <c r="F690" s="5"/>
    </row>
    <row r="691" ht="13.5" customHeight="1" spans="1:6">
      <c r="A691" s="21"/>
      <c r="D691" s="4"/>
      <c r="E691" s="5"/>
      <c r="F691" s="5"/>
    </row>
    <row r="692" ht="13.5" customHeight="1" spans="1:6">
      <c r="A692" s="21"/>
      <c r="D692" s="4"/>
      <c r="E692" s="5"/>
      <c r="F692" s="5"/>
    </row>
    <row r="693" ht="13.5" customHeight="1" spans="1:6">
      <c r="A693" s="21"/>
      <c r="D693" s="4"/>
      <c r="E693" s="5"/>
      <c r="F693" s="5"/>
    </row>
    <row r="694" ht="13.5" customHeight="1" spans="1:6">
      <c r="A694" s="21"/>
      <c r="D694" s="4"/>
      <c r="E694" s="5"/>
      <c r="F694" s="5"/>
    </row>
    <row r="695" ht="13.5" customHeight="1" spans="1:6">
      <c r="A695" s="21"/>
      <c r="D695" s="4"/>
      <c r="E695" s="5"/>
      <c r="F695" s="5"/>
    </row>
    <row r="696" ht="13.5" customHeight="1" spans="1:6">
      <c r="A696" s="21"/>
      <c r="D696" s="4"/>
      <c r="E696" s="5"/>
      <c r="F696" s="5"/>
    </row>
    <row r="697" ht="13.5" customHeight="1" spans="1:6">
      <c r="A697" s="21"/>
      <c r="D697" s="4"/>
      <c r="E697" s="5"/>
      <c r="F697" s="5"/>
    </row>
    <row r="698" ht="13.5" customHeight="1" spans="1:6">
      <c r="A698" s="21"/>
      <c r="D698" s="4"/>
      <c r="E698" s="5"/>
      <c r="F698" s="5"/>
    </row>
    <row r="699" ht="13.5" customHeight="1" spans="1:6">
      <c r="A699" s="21"/>
      <c r="D699" s="4"/>
      <c r="E699" s="5"/>
      <c r="F699" s="5"/>
    </row>
    <row r="700" ht="13.5" customHeight="1" spans="1:6">
      <c r="A700" s="21"/>
      <c r="D700" s="4"/>
      <c r="E700" s="5"/>
      <c r="F700" s="5"/>
    </row>
    <row r="701" ht="13.5" customHeight="1" spans="1:6">
      <c r="A701" s="21"/>
      <c r="D701" s="4"/>
      <c r="E701" s="5"/>
      <c r="F701" s="5"/>
    </row>
    <row r="702" ht="13.5" customHeight="1" spans="1:6">
      <c r="A702" s="21"/>
      <c r="D702" s="4"/>
      <c r="E702" s="5"/>
      <c r="F702" s="5"/>
    </row>
    <row r="703" ht="13.5" customHeight="1" spans="1:6">
      <c r="A703" s="21"/>
      <c r="D703" s="4"/>
      <c r="E703" s="5"/>
      <c r="F703" s="5"/>
    </row>
    <row r="704" ht="13.5" customHeight="1" spans="1:6">
      <c r="A704" s="21"/>
      <c r="D704" s="4"/>
      <c r="E704" s="5"/>
      <c r="F704" s="5"/>
    </row>
    <row r="705" ht="13.5" customHeight="1" spans="1:6">
      <c r="A705" s="21"/>
      <c r="D705" s="4"/>
      <c r="E705" s="5"/>
      <c r="F705" s="5"/>
    </row>
    <row r="706" ht="13.5" customHeight="1" spans="1:6">
      <c r="A706" s="21"/>
      <c r="D706" s="4"/>
      <c r="E706" s="5"/>
      <c r="F706" s="5"/>
    </row>
    <row r="707" ht="13.5" customHeight="1" spans="1:6">
      <c r="A707" s="21"/>
      <c r="D707" s="4"/>
      <c r="E707" s="5"/>
      <c r="F707" s="5"/>
    </row>
    <row r="708" ht="13.5" customHeight="1" spans="1:6">
      <c r="A708" s="21"/>
      <c r="D708" s="4"/>
      <c r="E708" s="5"/>
      <c r="F708" s="5"/>
    </row>
    <row r="709" ht="13.5" customHeight="1" spans="1:6">
      <c r="A709" s="21"/>
      <c r="D709" s="4"/>
      <c r="E709" s="5"/>
      <c r="F709" s="5"/>
    </row>
    <row r="710" ht="13.5" customHeight="1" spans="1:6">
      <c r="A710" s="21"/>
      <c r="D710" s="4"/>
      <c r="E710" s="5"/>
      <c r="F710" s="5"/>
    </row>
    <row r="711" ht="13.5" customHeight="1" spans="1:6">
      <c r="A711" s="21"/>
      <c r="D711" s="4"/>
      <c r="E711" s="5"/>
      <c r="F711" s="5"/>
    </row>
    <row r="712" ht="13.5" customHeight="1" spans="1:6">
      <c r="A712" s="21"/>
      <c r="D712" s="4"/>
      <c r="E712" s="5"/>
      <c r="F712" s="5"/>
    </row>
    <row r="713" ht="13.5" customHeight="1" spans="1:6">
      <c r="A713" s="21"/>
      <c r="D713" s="4"/>
      <c r="E713" s="5"/>
      <c r="F713" s="5"/>
    </row>
    <row r="714" ht="13.5" customHeight="1" spans="1:6">
      <c r="A714" s="21"/>
      <c r="D714" s="4"/>
      <c r="E714" s="5"/>
      <c r="F714" s="5"/>
    </row>
    <row r="715" ht="13.5" customHeight="1" spans="1:6">
      <c r="A715" s="21"/>
      <c r="D715" s="4"/>
      <c r="E715" s="5"/>
      <c r="F715" s="5"/>
    </row>
    <row r="716" ht="13.5" customHeight="1" spans="1:6">
      <c r="A716" s="21"/>
      <c r="D716" s="4"/>
      <c r="E716" s="5"/>
      <c r="F716" s="5"/>
    </row>
    <row r="717" ht="13.5" customHeight="1" spans="1:6">
      <c r="A717" s="21"/>
      <c r="D717" s="4"/>
      <c r="E717" s="5"/>
      <c r="F717" s="5"/>
    </row>
    <row r="718" ht="13.5" customHeight="1" spans="1:6">
      <c r="A718" s="21"/>
      <c r="D718" s="4"/>
      <c r="E718" s="5"/>
      <c r="F718" s="5"/>
    </row>
    <row r="719" ht="13.5" customHeight="1" spans="1:6">
      <c r="A719" s="21"/>
      <c r="D719" s="4"/>
      <c r="E719" s="5"/>
      <c r="F719" s="5"/>
    </row>
    <row r="720" ht="13.5" customHeight="1" spans="1:6">
      <c r="A720" s="21"/>
      <c r="D720" s="4"/>
      <c r="E720" s="5"/>
      <c r="F720" s="5"/>
    </row>
    <row r="721" ht="13.5" customHeight="1" spans="1:6">
      <c r="A721" s="21"/>
      <c r="D721" s="4"/>
      <c r="E721" s="5"/>
      <c r="F721" s="5"/>
    </row>
    <row r="722" ht="13.5" customHeight="1" spans="1:6">
      <c r="A722" s="21"/>
      <c r="D722" s="4"/>
      <c r="E722" s="5"/>
      <c r="F722" s="5"/>
    </row>
    <row r="723" ht="13.5" customHeight="1" spans="1:6">
      <c r="A723" s="21"/>
      <c r="D723" s="4"/>
      <c r="E723" s="5"/>
      <c r="F723" s="5"/>
    </row>
    <row r="724" ht="13.5" customHeight="1" spans="1:6">
      <c r="A724" s="21"/>
      <c r="D724" s="4"/>
      <c r="E724" s="5"/>
      <c r="F724" s="5"/>
    </row>
    <row r="725" ht="13.5" customHeight="1" spans="1:6">
      <c r="A725" s="21"/>
      <c r="D725" s="4"/>
      <c r="E725" s="5"/>
      <c r="F725" s="5"/>
    </row>
    <row r="726" ht="13.5" customHeight="1" spans="1:6">
      <c r="A726" s="21"/>
      <c r="D726" s="4"/>
      <c r="E726" s="5"/>
      <c r="F726" s="5"/>
    </row>
    <row r="727" ht="13.5" customHeight="1" spans="1:6">
      <c r="A727" s="21"/>
      <c r="D727" s="4"/>
      <c r="E727" s="5"/>
      <c r="F727" s="5"/>
    </row>
    <row r="728" ht="13.5" customHeight="1" spans="1:6">
      <c r="A728" s="21"/>
      <c r="D728" s="4"/>
      <c r="E728" s="5"/>
      <c r="F728" s="5"/>
    </row>
    <row r="729" ht="13.5" customHeight="1" spans="1:6">
      <c r="A729" s="21"/>
      <c r="D729" s="4"/>
      <c r="E729" s="5"/>
      <c r="F729" s="5"/>
    </row>
    <row r="730" ht="13.5" customHeight="1" spans="1:6">
      <c r="A730" s="21"/>
      <c r="D730" s="4"/>
      <c r="E730" s="5"/>
      <c r="F730" s="5"/>
    </row>
    <row r="731" ht="13.5" customHeight="1" spans="1:6">
      <c r="A731" s="21"/>
      <c r="D731" s="4"/>
      <c r="E731" s="5"/>
      <c r="F731" s="5"/>
    </row>
    <row r="732" ht="13.5" customHeight="1" spans="1:6">
      <c r="A732" s="21"/>
      <c r="D732" s="4"/>
      <c r="E732" s="5"/>
      <c r="F732" s="5"/>
    </row>
    <row r="733" ht="13.5" customHeight="1" spans="1:6">
      <c r="A733" s="21"/>
      <c r="D733" s="4"/>
      <c r="E733" s="5"/>
      <c r="F733" s="5"/>
    </row>
    <row r="734" ht="13.5" customHeight="1" spans="1:6">
      <c r="A734" s="21"/>
      <c r="D734" s="4"/>
      <c r="E734" s="5"/>
      <c r="F734" s="5"/>
    </row>
    <row r="735" ht="13.5" customHeight="1" spans="1:6">
      <c r="A735" s="21"/>
      <c r="D735" s="4"/>
      <c r="E735" s="5"/>
      <c r="F735" s="5"/>
    </row>
    <row r="736" ht="13.5" customHeight="1" spans="1:6">
      <c r="A736" s="21"/>
      <c r="D736" s="4"/>
      <c r="E736" s="5"/>
      <c r="F736" s="5"/>
    </row>
    <row r="737" ht="13.5" customHeight="1" spans="1:6">
      <c r="A737" s="21"/>
      <c r="D737" s="4"/>
      <c r="E737" s="5"/>
      <c r="F737" s="5"/>
    </row>
    <row r="738" ht="13.5" customHeight="1" spans="1:6">
      <c r="A738" s="21"/>
      <c r="D738" s="4"/>
      <c r="E738" s="5"/>
      <c r="F738" s="5"/>
    </row>
    <row r="739" ht="13.5" customHeight="1" spans="1:6">
      <c r="A739" s="21"/>
      <c r="D739" s="4"/>
      <c r="E739" s="5"/>
      <c r="F739" s="5"/>
    </row>
    <row r="740" ht="13.5" customHeight="1" spans="1:6">
      <c r="A740" s="21"/>
      <c r="D740" s="4"/>
      <c r="E740" s="5"/>
      <c r="F740" s="5"/>
    </row>
    <row r="741" ht="13.5" customHeight="1" spans="1:6">
      <c r="A741" s="21"/>
      <c r="D741" s="4"/>
      <c r="E741" s="5"/>
      <c r="F741" s="5"/>
    </row>
    <row r="742" ht="13.5" customHeight="1" spans="1:6">
      <c r="A742" s="21"/>
      <c r="D742" s="4"/>
      <c r="E742" s="5"/>
      <c r="F742" s="5"/>
    </row>
    <row r="743" ht="13.5" customHeight="1" spans="1:6">
      <c r="A743" s="21"/>
      <c r="D743" s="4"/>
      <c r="E743" s="5"/>
      <c r="F743" s="5"/>
    </row>
    <row r="744" ht="13.5" customHeight="1" spans="1:6">
      <c r="A744" s="21"/>
      <c r="D744" s="4"/>
      <c r="E744" s="5"/>
      <c r="F744" s="5"/>
    </row>
    <row r="745" ht="13.5" customHeight="1" spans="1:6">
      <c r="A745" s="21"/>
      <c r="D745" s="4"/>
      <c r="E745" s="5"/>
      <c r="F745" s="5"/>
    </row>
    <row r="746" ht="13.5" customHeight="1" spans="1:6">
      <c r="A746" s="21"/>
      <c r="D746" s="4"/>
      <c r="E746" s="5"/>
      <c r="F746" s="5"/>
    </row>
    <row r="747" ht="13.5" customHeight="1" spans="1:6">
      <c r="A747" s="21"/>
      <c r="D747" s="4"/>
      <c r="E747" s="5"/>
      <c r="F747" s="5"/>
    </row>
    <row r="748" ht="13.5" customHeight="1" spans="1:6">
      <c r="A748" s="21"/>
      <c r="D748" s="4"/>
      <c r="E748" s="5"/>
      <c r="F748" s="5"/>
    </row>
    <row r="749" ht="13.5" customHeight="1" spans="1:6">
      <c r="A749" s="21"/>
      <c r="D749" s="4"/>
      <c r="E749" s="5"/>
      <c r="F749" s="5"/>
    </row>
    <row r="750" ht="13.5" customHeight="1" spans="1:6">
      <c r="A750" s="21"/>
      <c r="D750" s="4"/>
      <c r="E750" s="5"/>
      <c r="F750" s="5"/>
    </row>
    <row r="751" ht="13.5" customHeight="1" spans="1:6">
      <c r="A751" s="21"/>
      <c r="D751" s="4"/>
      <c r="E751" s="5"/>
      <c r="F751" s="5"/>
    </row>
    <row r="752" ht="13.5" customHeight="1" spans="1:6">
      <c r="A752" s="21"/>
      <c r="D752" s="4"/>
      <c r="E752" s="5"/>
      <c r="F752" s="5"/>
    </row>
    <row r="753" ht="13.5" customHeight="1" spans="1:6">
      <c r="A753" s="21"/>
      <c r="D753" s="4"/>
      <c r="E753" s="5"/>
      <c r="F753" s="5"/>
    </row>
    <row r="754" ht="13.5" customHeight="1" spans="1:6">
      <c r="A754" s="21"/>
      <c r="D754" s="4"/>
      <c r="E754" s="5"/>
      <c r="F754" s="5"/>
    </row>
    <row r="755" ht="13.5" customHeight="1" spans="1:6">
      <c r="A755" s="21"/>
      <c r="D755" s="4"/>
      <c r="E755" s="5"/>
      <c r="F755" s="5"/>
    </row>
    <row r="756" ht="13.5" customHeight="1" spans="1:6">
      <c r="A756" s="21"/>
      <c r="D756" s="4"/>
      <c r="E756" s="5"/>
      <c r="F756" s="5"/>
    </row>
    <row r="757" ht="13.5" customHeight="1" spans="1:6">
      <c r="A757" s="21"/>
      <c r="D757" s="4"/>
      <c r="E757" s="5"/>
      <c r="F757" s="5"/>
    </row>
    <row r="758" ht="13.5" customHeight="1" spans="1:6">
      <c r="A758" s="21"/>
      <c r="D758" s="4"/>
      <c r="E758" s="5"/>
      <c r="F758" s="5"/>
    </row>
    <row r="759" ht="13.5" customHeight="1" spans="1:6">
      <c r="A759" s="21"/>
      <c r="D759" s="4"/>
      <c r="E759" s="5"/>
      <c r="F759" s="5"/>
    </row>
    <row r="760" ht="13.5" customHeight="1" spans="1:6">
      <c r="A760" s="21"/>
      <c r="D760" s="4"/>
      <c r="E760" s="5"/>
      <c r="F760" s="5"/>
    </row>
    <row r="761" ht="13.5" customHeight="1" spans="1:6">
      <c r="A761" s="21"/>
      <c r="D761" s="4"/>
      <c r="E761" s="5"/>
      <c r="F761" s="5"/>
    </row>
    <row r="762" ht="13.5" customHeight="1" spans="1:6">
      <c r="A762" s="21"/>
      <c r="D762" s="4"/>
      <c r="E762" s="5"/>
      <c r="F762" s="5"/>
    </row>
    <row r="763" ht="13.5" customHeight="1" spans="1:6">
      <c r="A763" s="21"/>
      <c r="D763" s="4"/>
      <c r="E763" s="5"/>
      <c r="F763" s="5"/>
    </row>
    <row r="764" ht="13.5" customHeight="1" spans="1:6">
      <c r="A764" s="21"/>
      <c r="D764" s="4"/>
      <c r="E764" s="5"/>
      <c r="F764" s="5"/>
    </row>
    <row r="765" ht="13.5" customHeight="1" spans="1:6">
      <c r="A765" s="21"/>
      <c r="D765" s="4"/>
      <c r="E765" s="5"/>
      <c r="F765" s="5"/>
    </row>
    <row r="766" ht="13.5" customHeight="1" spans="1:6">
      <c r="A766" s="21"/>
      <c r="D766" s="4"/>
      <c r="E766" s="5"/>
      <c r="F766" s="5"/>
    </row>
    <row r="767" ht="13.5" customHeight="1" spans="1:6">
      <c r="A767" s="21"/>
      <c r="D767" s="4"/>
      <c r="E767" s="5"/>
      <c r="F767" s="5"/>
    </row>
    <row r="768" ht="13.5" customHeight="1" spans="1:6">
      <c r="A768" s="21"/>
      <c r="D768" s="4"/>
      <c r="E768" s="5"/>
      <c r="F768" s="5"/>
    </row>
    <row r="769" ht="13.5" customHeight="1" spans="1:6">
      <c r="A769" s="21"/>
      <c r="D769" s="4"/>
      <c r="E769" s="5"/>
      <c r="F769" s="5"/>
    </row>
    <row r="770" ht="13.5" customHeight="1" spans="1:6">
      <c r="A770" s="21"/>
      <c r="D770" s="4"/>
      <c r="E770" s="5"/>
      <c r="F770" s="5"/>
    </row>
    <row r="771" ht="13.5" customHeight="1" spans="1:6">
      <c r="A771" s="21"/>
      <c r="D771" s="4"/>
      <c r="E771" s="5"/>
      <c r="F771" s="5"/>
    </row>
    <row r="772" ht="13.5" customHeight="1" spans="1:6">
      <c r="A772" s="21"/>
      <c r="D772" s="4"/>
      <c r="E772" s="5"/>
      <c r="F772" s="5"/>
    </row>
    <row r="773" ht="13.5" customHeight="1" spans="1:6">
      <c r="A773" s="21"/>
      <c r="D773" s="4"/>
      <c r="E773" s="5"/>
      <c r="F773" s="5"/>
    </row>
    <row r="774" ht="13.5" customHeight="1" spans="1:6">
      <c r="A774" s="21"/>
      <c r="D774" s="4"/>
      <c r="E774" s="5"/>
      <c r="F774" s="5"/>
    </row>
    <row r="775" ht="13.5" customHeight="1" spans="1:6">
      <c r="A775" s="21"/>
      <c r="D775" s="4"/>
      <c r="E775" s="5"/>
      <c r="F775" s="5"/>
    </row>
    <row r="776" ht="13.5" customHeight="1" spans="1:6">
      <c r="A776" s="21"/>
      <c r="D776" s="4"/>
      <c r="E776" s="5"/>
      <c r="F776" s="5"/>
    </row>
    <row r="777" ht="13.5" customHeight="1" spans="1:6">
      <c r="A777" s="21"/>
      <c r="D777" s="4"/>
      <c r="E777" s="5"/>
      <c r="F777" s="5"/>
    </row>
    <row r="778" ht="13.5" customHeight="1" spans="1:6">
      <c r="A778" s="21"/>
      <c r="D778" s="4"/>
      <c r="E778" s="5"/>
      <c r="F778" s="5"/>
    </row>
    <row r="779" ht="13.5" customHeight="1" spans="1:6">
      <c r="A779" s="21"/>
      <c r="D779" s="4"/>
      <c r="E779" s="5"/>
      <c r="F779" s="5"/>
    </row>
    <row r="780" ht="13.5" customHeight="1" spans="1:6">
      <c r="A780" s="21"/>
      <c r="D780" s="4"/>
      <c r="E780" s="5"/>
      <c r="F780" s="5"/>
    </row>
    <row r="781" ht="13.5" customHeight="1" spans="1:6">
      <c r="A781" s="21"/>
      <c r="D781" s="4"/>
      <c r="E781" s="5"/>
      <c r="F781" s="5"/>
    </row>
    <row r="782" ht="13.5" customHeight="1" spans="1:6">
      <c r="A782" s="21"/>
      <c r="D782" s="4"/>
      <c r="E782" s="5"/>
      <c r="F782" s="5"/>
    </row>
    <row r="783" ht="13.5" customHeight="1" spans="1:6">
      <c r="A783" s="21"/>
      <c r="D783" s="4"/>
      <c r="E783" s="5"/>
      <c r="F783" s="5"/>
    </row>
    <row r="784" ht="13.5" customHeight="1" spans="1:6">
      <c r="A784" s="21"/>
      <c r="D784" s="4"/>
      <c r="E784" s="5"/>
      <c r="F784" s="5"/>
    </row>
    <row r="785" ht="13.5" customHeight="1" spans="1:6">
      <c r="A785" s="21"/>
      <c r="D785" s="4"/>
      <c r="E785" s="5"/>
      <c r="F785" s="5"/>
    </row>
    <row r="786" ht="13.5" customHeight="1" spans="1:6">
      <c r="A786" s="21"/>
      <c r="D786" s="4"/>
      <c r="E786" s="5"/>
      <c r="F786" s="5"/>
    </row>
    <row r="787" ht="13.5" customHeight="1" spans="1:6">
      <c r="A787" s="21"/>
      <c r="D787" s="4"/>
      <c r="E787" s="5"/>
      <c r="F787" s="5"/>
    </row>
    <row r="788" ht="13.5" customHeight="1" spans="1:6">
      <c r="A788" s="21"/>
      <c r="D788" s="4"/>
      <c r="E788" s="5"/>
      <c r="F788" s="5"/>
    </row>
    <row r="789" ht="13.5" customHeight="1" spans="1:6">
      <c r="A789" s="21"/>
      <c r="D789" s="4"/>
      <c r="E789" s="5"/>
      <c r="F789" s="5"/>
    </row>
    <row r="790" ht="13.5" customHeight="1" spans="1:6">
      <c r="A790" s="21"/>
      <c r="D790" s="4"/>
      <c r="E790" s="5"/>
      <c r="F790" s="5"/>
    </row>
    <row r="791" ht="13.5" customHeight="1" spans="1:6">
      <c r="A791" s="21"/>
      <c r="D791" s="4"/>
      <c r="E791" s="5"/>
      <c r="F791" s="5"/>
    </row>
    <row r="792" ht="13.5" customHeight="1" spans="1:6">
      <c r="A792" s="21"/>
      <c r="D792" s="4"/>
      <c r="E792" s="5"/>
      <c r="F792" s="5"/>
    </row>
    <row r="793" ht="13.5" customHeight="1" spans="1:6">
      <c r="A793" s="21"/>
      <c r="D793" s="4"/>
      <c r="E793" s="5"/>
      <c r="F793" s="5"/>
    </row>
    <row r="794" ht="13.5" customHeight="1" spans="1:6">
      <c r="A794" s="21"/>
      <c r="D794" s="4"/>
      <c r="E794" s="5"/>
      <c r="F794" s="5"/>
    </row>
    <row r="795" ht="13.5" customHeight="1" spans="1:6">
      <c r="A795" s="21"/>
      <c r="D795" s="4"/>
      <c r="E795" s="5"/>
      <c r="F795" s="5"/>
    </row>
    <row r="796" ht="13.5" customHeight="1" spans="1:6">
      <c r="A796" s="21"/>
      <c r="D796" s="4"/>
      <c r="E796" s="5"/>
      <c r="F796" s="5"/>
    </row>
    <row r="797" ht="13.5" customHeight="1" spans="1:6">
      <c r="A797" s="21"/>
      <c r="D797" s="4"/>
      <c r="E797" s="5"/>
      <c r="F797" s="5"/>
    </row>
    <row r="798" ht="13.5" customHeight="1" spans="1:6">
      <c r="A798" s="21"/>
      <c r="D798" s="4"/>
      <c r="E798" s="5"/>
      <c r="F798" s="5"/>
    </row>
    <row r="799" ht="13.5" customHeight="1" spans="1:6">
      <c r="A799" s="21"/>
      <c r="D799" s="4"/>
      <c r="E799" s="5"/>
      <c r="F799" s="5"/>
    </row>
    <row r="800" ht="13.5" customHeight="1" spans="1:6">
      <c r="A800" s="21"/>
      <c r="D800" s="4"/>
      <c r="E800" s="5"/>
      <c r="F800" s="5"/>
    </row>
    <row r="801" ht="13.5" customHeight="1" spans="1:6">
      <c r="A801" s="21"/>
      <c r="D801" s="4"/>
      <c r="E801" s="5"/>
      <c r="F801" s="5"/>
    </row>
    <row r="802" ht="13.5" customHeight="1" spans="1:6">
      <c r="A802" s="21"/>
      <c r="D802" s="4"/>
      <c r="E802" s="5"/>
      <c r="F802" s="5"/>
    </row>
    <row r="803" ht="13.5" customHeight="1" spans="1:6">
      <c r="A803" s="21"/>
      <c r="D803" s="4"/>
      <c r="E803" s="5"/>
      <c r="F803" s="5"/>
    </row>
    <row r="804" ht="13.5" customHeight="1" spans="1:6">
      <c r="A804" s="21"/>
      <c r="D804" s="4"/>
      <c r="E804" s="5"/>
      <c r="F804" s="5"/>
    </row>
    <row r="805" ht="13.5" customHeight="1" spans="1:6">
      <c r="A805" s="21"/>
      <c r="D805" s="4"/>
      <c r="E805" s="5"/>
      <c r="F805" s="5"/>
    </row>
    <row r="806" ht="13.5" customHeight="1" spans="1:6">
      <c r="A806" s="21"/>
      <c r="D806" s="4"/>
      <c r="E806" s="5"/>
      <c r="F806" s="5"/>
    </row>
    <row r="807" ht="13.5" customHeight="1" spans="1:6">
      <c r="A807" s="21"/>
      <c r="D807" s="4"/>
      <c r="E807" s="5"/>
      <c r="F807" s="5"/>
    </row>
    <row r="808" ht="13.5" customHeight="1" spans="1:6">
      <c r="A808" s="21"/>
      <c r="D808" s="4"/>
      <c r="E808" s="5"/>
      <c r="F808" s="5"/>
    </row>
    <row r="809" ht="13.5" customHeight="1" spans="1:6">
      <c r="A809" s="21"/>
      <c r="D809" s="4"/>
      <c r="E809" s="5"/>
      <c r="F809" s="5"/>
    </row>
    <row r="810" ht="13.5" customHeight="1" spans="1:6">
      <c r="A810" s="21"/>
      <c r="D810" s="4"/>
      <c r="E810" s="5"/>
      <c r="F810" s="5"/>
    </row>
    <row r="811" ht="13.5" customHeight="1" spans="1:6">
      <c r="A811" s="21"/>
      <c r="D811" s="4"/>
      <c r="E811" s="5"/>
      <c r="F811" s="5"/>
    </row>
    <row r="812" ht="13.5" customHeight="1" spans="1:6">
      <c r="A812" s="21"/>
      <c r="D812" s="4"/>
      <c r="E812" s="5"/>
      <c r="F812" s="5"/>
    </row>
    <row r="813" ht="13.5" customHeight="1" spans="1:6">
      <c r="A813" s="21"/>
      <c r="D813" s="4"/>
      <c r="E813" s="5"/>
      <c r="F813" s="5"/>
    </row>
    <row r="814" ht="13.5" customHeight="1" spans="1:6">
      <c r="A814" s="21"/>
      <c r="D814" s="4"/>
      <c r="E814" s="5"/>
      <c r="F814" s="5"/>
    </row>
    <row r="815" ht="13.5" customHeight="1" spans="1:6">
      <c r="A815" s="21"/>
      <c r="D815" s="4"/>
      <c r="E815" s="5"/>
      <c r="F815" s="5"/>
    </row>
    <row r="816" ht="13.5" customHeight="1" spans="1:6">
      <c r="A816" s="21"/>
      <c r="D816" s="4"/>
      <c r="E816" s="5"/>
      <c r="F816" s="5"/>
    </row>
    <row r="817" ht="13.5" customHeight="1" spans="1:6">
      <c r="A817" s="21"/>
      <c r="D817" s="4"/>
      <c r="E817" s="5"/>
      <c r="F817" s="5"/>
    </row>
    <row r="818" ht="13.5" customHeight="1" spans="1:6">
      <c r="A818" s="21"/>
      <c r="D818" s="4"/>
      <c r="E818" s="5"/>
      <c r="F818" s="5"/>
    </row>
    <row r="819" ht="13.5" customHeight="1" spans="1:6">
      <c r="A819" s="21"/>
      <c r="D819" s="4"/>
      <c r="E819" s="5"/>
      <c r="F819" s="5"/>
    </row>
    <row r="820" ht="13.5" customHeight="1" spans="1:6">
      <c r="A820" s="21"/>
      <c r="D820" s="4"/>
      <c r="E820" s="5"/>
      <c r="F820" s="5"/>
    </row>
    <row r="821" ht="13.5" customHeight="1" spans="1:6">
      <c r="A821" s="21"/>
      <c r="D821" s="4"/>
      <c r="E821" s="5"/>
      <c r="F821" s="5"/>
    </row>
    <row r="822" ht="13.5" customHeight="1" spans="1:6">
      <c r="A822" s="21"/>
      <c r="D822" s="4"/>
      <c r="E822" s="5"/>
      <c r="F822" s="5"/>
    </row>
    <row r="823" ht="13.5" customHeight="1" spans="1:6">
      <c r="A823" s="21"/>
      <c r="D823" s="4"/>
      <c r="E823" s="5"/>
      <c r="F823" s="5"/>
    </row>
    <row r="824" ht="13.5" customHeight="1" spans="1:6">
      <c r="A824" s="21"/>
      <c r="D824" s="4"/>
      <c r="E824" s="5"/>
      <c r="F824" s="5"/>
    </row>
    <row r="825" ht="13.5" customHeight="1" spans="1:6">
      <c r="A825" s="21"/>
      <c r="D825" s="4"/>
      <c r="E825" s="5"/>
      <c r="F825" s="5"/>
    </row>
    <row r="826" ht="13.5" customHeight="1" spans="1:6">
      <c r="A826" s="21"/>
      <c r="D826" s="4"/>
      <c r="E826" s="5"/>
      <c r="F826" s="5"/>
    </row>
    <row r="827" ht="13.5" customHeight="1" spans="1:6">
      <c r="A827" s="21"/>
      <c r="D827" s="4"/>
      <c r="E827" s="5"/>
      <c r="F827" s="5"/>
    </row>
    <row r="828" ht="13.5" customHeight="1" spans="1:6">
      <c r="A828" s="21"/>
      <c r="D828" s="4"/>
      <c r="E828" s="5"/>
      <c r="F828" s="5"/>
    </row>
    <row r="829" ht="13.5" customHeight="1" spans="1:6">
      <c r="A829" s="21"/>
      <c r="D829" s="4"/>
      <c r="E829" s="5"/>
      <c r="F829" s="5"/>
    </row>
    <row r="830" ht="13.5" customHeight="1" spans="1:6">
      <c r="A830" s="21"/>
      <c r="D830" s="4"/>
      <c r="E830" s="5"/>
      <c r="F830" s="5"/>
    </row>
    <row r="831" ht="13.5" customHeight="1" spans="1:6">
      <c r="A831" s="21"/>
      <c r="D831" s="4"/>
      <c r="E831" s="5"/>
      <c r="F831" s="5"/>
    </row>
    <row r="832" ht="13.5" customHeight="1" spans="1:6">
      <c r="A832" s="21"/>
      <c r="D832" s="4"/>
      <c r="E832" s="5"/>
      <c r="F832" s="5"/>
    </row>
    <row r="833" ht="13.5" customHeight="1" spans="1:6">
      <c r="A833" s="21"/>
      <c r="D833" s="4"/>
      <c r="E833" s="5"/>
      <c r="F833" s="5"/>
    </row>
    <row r="834" ht="13.5" customHeight="1" spans="1:6">
      <c r="A834" s="21"/>
      <c r="D834" s="4"/>
      <c r="E834" s="5"/>
      <c r="F834" s="5"/>
    </row>
    <row r="835" ht="13.5" customHeight="1" spans="1:6">
      <c r="A835" s="21"/>
      <c r="D835" s="4"/>
      <c r="E835" s="5"/>
      <c r="F835" s="5"/>
    </row>
    <row r="836" ht="13.5" customHeight="1" spans="1:6">
      <c r="A836" s="21"/>
      <c r="D836" s="4"/>
      <c r="E836" s="5"/>
      <c r="F836" s="5"/>
    </row>
    <row r="837" ht="13.5" customHeight="1" spans="1:6">
      <c r="A837" s="21"/>
      <c r="D837" s="4"/>
      <c r="E837" s="5"/>
      <c r="F837" s="5"/>
    </row>
    <row r="838" ht="13.5" customHeight="1" spans="1:6">
      <c r="A838" s="21"/>
      <c r="D838" s="4"/>
      <c r="E838" s="5"/>
      <c r="F838" s="5"/>
    </row>
    <row r="839" ht="13.5" customHeight="1" spans="1:6">
      <c r="A839" s="21"/>
      <c r="D839" s="4"/>
      <c r="E839" s="5"/>
      <c r="F839" s="5"/>
    </row>
    <row r="840" ht="13.5" customHeight="1" spans="1:6">
      <c r="A840" s="21"/>
      <c r="D840" s="4"/>
      <c r="E840" s="5"/>
      <c r="F840" s="5"/>
    </row>
    <row r="841" ht="13.5" customHeight="1" spans="1:6">
      <c r="A841" s="21"/>
      <c r="D841" s="4"/>
      <c r="E841" s="5"/>
      <c r="F841" s="5"/>
    </row>
    <row r="842" ht="13.5" customHeight="1" spans="1:6">
      <c r="A842" s="21"/>
      <c r="D842" s="4"/>
      <c r="E842" s="5"/>
      <c r="F842" s="5"/>
    </row>
    <row r="843" ht="13.5" customHeight="1" spans="1:6">
      <c r="A843" s="21"/>
      <c r="D843" s="4"/>
      <c r="E843" s="5"/>
      <c r="F843" s="5"/>
    </row>
    <row r="844" ht="13.5" customHeight="1" spans="1:6">
      <c r="A844" s="21"/>
      <c r="D844" s="4"/>
      <c r="E844" s="5"/>
      <c r="F844" s="5"/>
    </row>
    <row r="845" ht="13.5" customHeight="1" spans="1:6">
      <c r="A845" s="21"/>
      <c r="D845" s="4"/>
      <c r="E845" s="5"/>
      <c r="F845" s="5"/>
    </row>
    <row r="846" ht="13.5" customHeight="1" spans="1:6">
      <c r="A846" s="21"/>
      <c r="D846" s="4"/>
      <c r="E846" s="5"/>
      <c r="F846" s="5"/>
    </row>
    <row r="847" ht="13.5" customHeight="1" spans="1:6">
      <c r="A847" s="21"/>
      <c r="D847" s="4"/>
      <c r="E847" s="5"/>
      <c r="F847" s="5"/>
    </row>
    <row r="848" ht="13.5" customHeight="1" spans="1:6">
      <c r="A848" s="21"/>
      <c r="D848" s="4"/>
      <c r="E848" s="5"/>
      <c r="F848" s="5"/>
    </row>
    <row r="849" ht="13.5" customHeight="1" spans="1:6">
      <c r="A849" s="21"/>
      <c r="D849" s="4"/>
      <c r="E849" s="5"/>
      <c r="F849" s="5"/>
    </row>
    <row r="850" ht="13.5" customHeight="1" spans="1:6">
      <c r="A850" s="21"/>
      <c r="D850" s="4"/>
      <c r="E850" s="5"/>
      <c r="F850" s="5"/>
    </row>
    <row r="851" ht="13.5" customHeight="1" spans="1:6">
      <c r="A851" s="21"/>
      <c r="D851" s="4"/>
      <c r="E851" s="5"/>
      <c r="F851" s="5"/>
    </row>
    <row r="852" ht="13.5" customHeight="1" spans="1:6">
      <c r="A852" s="21"/>
      <c r="D852" s="4"/>
      <c r="E852" s="5"/>
      <c r="F852" s="5"/>
    </row>
    <row r="853" ht="13.5" customHeight="1" spans="1:6">
      <c r="A853" s="21"/>
      <c r="D853" s="4"/>
      <c r="E853" s="5"/>
      <c r="F853" s="5"/>
    </row>
    <row r="854" ht="13.5" customHeight="1" spans="1:6">
      <c r="A854" s="21"/>
      <c r="D854" s="4"/>
      <c r="E854" s="5"/>
      <c r="F854" s="5"/>
    </row>
    <row r="855" ht="13.5" customHeight="1" spans="1:6">
      <c r="A855" s="21"/>
      <c r="D855" s="4"/>
      <c r="E855" s="5"/>
      <c r="F855" s="5"/>
    </row>
    <row r="856" ht="13.5" customHeight="1" spans="1:6">
      <c r="A856" s="21"/>
      <c r="D856" s="4"/>
      <c r="E856" s="5"/>
      <c r="F856" s="5"/>
    </row>
    <row r="857" ht="13.5" customHeight="1" spans="1:6">
      <c r="A857" s="21"/>
      <c r="D857" s="4"/>
      <c r="E857" s="5"/>
      <c r="F857" s="5"/>
    </row>
    <row r="858" ht="13.5" customHeight="1" spans="1:6">
      <c r="A858" s="21"/>
      <c r="D858" s="4"/>
      <c r="E858" s="5"/>
      <c r="F858" s="5"/>
    </row>
    <row r="859" ht="13.5" customHeight="1" spans="1:6">
      <c r="A859" s="21"/>
      <c r="D859" s="4"/>
      <c r="E859" s="5"/>
      <c r="F859" s="5"/>
    </row>
    <row r="860" ht="13.5" customHeight="1" spans="1:6">
      <c r="A860" s="21"/>
      <c r="D860" s="4"/>
      <c r="E860" s="5"/>
      <c r="F860" s="5"/>
    </row>
    <row r="861" ht="13.5" customHeight="1" spans="1:6">
      <c r="A861" s="21"/>
      <c r="D861" s="4"/>
      <c r="E861" s="5"/>
      <c r="F861" s="5"/>
    </row>
    <row r="862" ht="13.5" customHeight="1" spans="1:6">
      <c r="A862" s="21"/>
      <c r="D862" s="4"/>
      <c r="E862" s="5"/>
      <c r="F862" s="5"/>
    </row>
    <row r="863" ht="13.5" customHeight="1" spans="1:6">
      <c r="A863" s="21"/>
      <c r="D863" s="4"/>
      <c r="E863" s="5"/>
      <c r="F863" s="5"/>
    </row>
    <row r="864" ht="13.5" customHeight="1" spans="1:6">
      <c r="A864" s="21"/>
      <c r="D864" s="4"/>
      <c r="E864" s="5"/>
      <c r="F864" s="5"/>
    </row>
    <row r="865" ht="13.5" customHeight="1" spans="1:6">
      <c r="A865" s="21"/>
      <c r="D865" s="4"/>
      <c r="E865" s="5"/>
      <c r="F865" s="5"/>
    </row>
    <row r="866" ht="13.5" customHeight="1" spans="1:6">
      <c r="A866" s="21"/>
      <c r="D866" s="4"/>
      <c r="E866" s="5"/>
      <c r="F866" s="5"/>
    </row>
    <row r="867" ht="13.5" customHeight="1" spans="1:6">
      <c r="A867" s="21"/>
      <c r="D867" s="4"/>
      <c r="E867" s="5"/>
      <c r="F867" s="5"/>
    </row>
    <row r="868" ht="13.5" customHeight="1" spans="1:6">
      <c r="A868" s="21"/>
      <c r="D868" s="4"/>
      <c r="E868" s="5"/>
      <c r="F868" s="5"/>
    </row>
    <row r="869" ht="13.5" customHeight="1" spans="1:6">
      <c r="A869" s="21"/>
      <c r="D869" s="4"/>
      <c r="E869" s="5"/>
      <c r="F869" s="5"/>
    </row>
    <row r="870" ht="13.5" customHeight="1" spans="1:6">
      <c r="A870" s="21"/>
      <c r="D870" s="4"/>
      <c r="E870" s="5"/>
      <c r="F870" s="5"/>
    </row>
    <row r="871" ht="13.5" customHeight="1" spans="1:6">
      <c r="A871" s="21"/>
      <c r="D871" s="4"/>
      <c r="E871" s="5"/>
      <c r="F871" s="5"/>
    </row>
    <row r="872" ht="13.5" customHeight="1" spans="1:6">
      <c r="A872" s="21"/>
      <c r="D872" s="4"/>
      <c r="E872" s="5"/>
      <c r="F872" s="5"/>
    </row>
    <row r="873" ht="13.5" customHeight="1" spans="1:6">
      <c r="A873" s="21"/>
      <c r="D873" s="4"/>
      <c r="E873" s="5"/>
      <c r="F873" s="5"/>
    </row>
    <row r="874" ht="13.5" customHeight="1" spans="1:6">
      <c r="A874" s="21"/>
      <c r="D874" s="4"/>
      <c r="E874" s="5"/>
      <c r="F874" s="5"/>
    </row>
    <row r="875" ht="13.5" customHeight="1" spans="1:6">
      <c r="A875" s="21"/>
      <c r="D875" s="4"/>
      <c r="E875" s="5"/>
      <c r="F875" s="5"/>
    </row>
    <row r="876" ht="13.5" customHeight="1" spans="1:6">
      <c r="A876" s="21"/>
      <c r="D876" s="4"/>
      <c r="E876" s="5"/>
      <c r="F876" s="5"/>
    </row>
    <row r="877" ht="13.5" customHeight="1" spans="1:6">
      <c r="A877" s="21"/>
      <c r="D877" s="4"/>
      <c r="E877" s="5"/>
      <c r="F877" s="5"/>
    </row>
    <row r="878" ht="13.5" customHeight="1" spans="1:6">
      <c r="A878" s="21"/>
      <c r="D878" s="4"/>
      <c r="E878" s="5"/>
      <c r="F878" s="5"/>
    </row>
    <row r="879" ht="13.5" customHeight="1" spans="1:6">
      <c r="A879" s="21"/>
      <c r="D879" s="4"/>
      <c r="E879" s="5"/>
      <c r="F879" s="5"/>
    </row>
    <row r="880" ht="13.5" customHeight="1" spans="1:6">
      <c r="A880" s="21"/>
      <c r="D880" s="4"/>
      <c r="E880" s="5"/>
      <c r="F880" s="5"/>
    </row>
    <row r="881" ht="13.5" customHeight="1" spans="1:6">
      <c r="A881" s="21"/>
      <c r="D881" s="4"/>
      <c r="E881" s="5"/>
      <c r="F881" s="5"/>
    </row>
    <row r="882" ht="13.5" customHeight="1" spans="1:6">
      <c r="A882" s="21"/>
      <c r="D882" s="4"/>
      <c r="E882" s="5"/>
      <c r="F882" s="5"/>
    </row>
    <row r="883" ht="13.5" customHeight="1" spans="1:6">
      <c r="A883" s="21"/>
      <c r="D883" s="4"/>
      <c r="E883" s="5"/>
      <c r="F883" s="5"/>
    </row>
    <row r="884" ht="13.5" customHeight="1" spans="1:6">
      <c r="A884" s="21"/>
      <c r="D884" s="4"/>
      <c r="E884" s="5"/>
      <c r="F884" s="5"/>
    </row>
    <row r="885" ht="13.5" customHeight="1" spans="1:6">
      <c r="A885" s="21"/>
      <c r="D885" s="4"/>
      <c r="E885" s="5"/>
      <c r="F885" s="5"/>
    </row>
    <row r="886" ht="13.5" customHeight="1" spans="1:6">
      <c r="A886" s="21"/>
      <c r="D886" s="4"/>
      <c r="E886" s="5"/>
      <c r="F886" s="5"/>
    </row>
    <row r="887" ht="13.5" customHeight="1" spans="1:6">
      <c r="A887" s="21"/>
      <c r="D887" s="4"/>
      <c r="E887" s="5"/>
      <c r="F887" s="5"/>
    </row>
    <row r="888" ht="13.5" customHeight="1" spans="1:6">
      <c r="A888" s="21"/>
      <c r="D888" s="4"/>
      <c r="E888" s="5"/>
      <c r="F888" s="5"/>
    </row>
    <row r="889" ht="13.5" customHeight="1" spans="1:6">
      <c r="A889" s="21"/>
      <c r="D889" s="4"/>
      <c r="E889" s="5"/>
      <c r="F889" s="5"/>
    </row>
    <row r="890" ht="13.5" customHeight="1" spans="1:6">
      <c r="A890" s="21"/>
      <c r="D890" s="4"/>
      <c r="E890" s="5"/>
      <c r="F890" s="5"/>
    </row>
    <row r="891" ht="13.5" customHeight="1" spans="1:6">
      <c r="A891" s="21"/>
      <c r="D891" s="4"/>
      <c r="E891" s="5"/>
      <c r="F891" s="5"/>
    </row>
    <row r="892" ht="13.5" customHeight="1" spans="1:6">
      <c r="A892" s="21"/>
      <c r="D892" s="4"/>
      <c r="E892" s="5"/>
      <c r="F892" s="5"/>
    </row>
    <row r="893" ht="13.5" customHeight="1" spans="1:6">
      <c r="A893" s="21"/>
      <c r="D893" s="4"/>
      <c r="E893" s="5"/>
      <c r="F893" s="5"/>
    </row>
    <row r="894" ht="13.5" customHeight="1" spans="1:6">
      <c r="A894" s="21"/>
      <c r="D894" s="4"/>
      <c r="E894" s="5"/>
      <c r="F894" s="5"/>
    </row>
    <row r="895" ht="13.5" customHeight="1" spans="1:6">
      <c r="A895" s="21"/>
      <c r="D895" s="4"/>
      <c r="E895" s="5"/>
      <c r="F895" s="5"/>
    </row>
    <row r="896" ht="13.5" customHeight="1" spans="1:6">
      <c r="A896" s="21"/>
      <c r="D896" s="4"/>
      <c r="E896" s="5"/>
      <c r="F896" s="5"/>
    </row>
    <row r="897" ht="13.5" customHeight="1" spans="1:6">
      <c r="A897" s="21"/>
      <c r="D897" s="4"/>
      <c r="E897" s="5"/>
      <c r="F897" s="5"/>
    </row>
    <row r="898" ht="13.5" customHeight="1" spans="1:6">
      <c r="A898" s="21"/>
      <c r="D898" s="4"/>
      <c r="E898" s="5"/>
      <c r="F898" s="5"/>
    </row>
    <row r="899" ht="13.5" customHeight="1" spans="1:6">
      <c r="A899" s="21"/>
      <c r="D899" s="4"/>
      <c r="E899" s="5"/>
      <c r="F899" s="5"/>
    </row>
    <row r="900" ht="13.5" customHeight="1" spans="1:6">
      <c r="A900" s="21"/>
      <c r="D900" s="4"/>
      <c r="E900" s="5"/>
      <c r="F900" s="5"/>
    </row>
    <row r="901" ht="13.5" customHeight="1" spans="1:6">
      <c r="A901" s="21"/>
      <c r="D901" s="4"/>
      <c r="E901" s="5"/>
      <c r="F901" s="5"/>
    </row>
    <row r="902" ht="13.5" customHeight="1" spans="1:6">
      <c r="A902" s="21"/>
      <c r="D902" s="4"/>
      <c r="E902" s="5"/>
      <c r="F902" s="5"/>
    </row>
    <row r="903" ht="13.5" customHeight="1" spans="1:6">
      <c r="A903" s="21"/>
      <c r="D903" s="4"/>
      <c r="E903" s="5"/>
      <c r="F903" s="5"/>
    </row>
    <row r="904" ht="13.5" customHeight="1" spans="1:6">
      <c r="A904" s="21"/>
      <c r="D904" s="4"/>
      <c r="E904" s="5"/>
      <c r="F904" s="5"/>
    </row>
    <row r="905" ht="13.5" customHeight="1" spans="1:6">
      <c r="A905" s="21"/>
      <c r="D905" s="4"/>
      <c r="E905" s="5"/>
      <c r="F905" s="5"/>
    </row>
    <row r="906" ht="13.5" customHeight="1" spans="1:6">
      <c r="A906" s="21"/>
      <c r="D906" s="4"/>
      <c r="E906" s="5"/>
      <c r="F906" s="5"/>
    </row>
    <row r="907" ht="13.5" customHeight="1" spans="1:6">
      <c r="A907" s="21"/>
      <c r="D907" s="4"/>
      <c r="E907" s="5"/>
      <c r="F907" s="5"/>
    </row>
    <row r="908" ht="13.5" customHeight="1" spans="1:6">
      <c r="A908" s="21"/>
      <c r="D908" s="4"/>
      <c r="E908" s="5"/>
      <c r="F908" s="5"/>
    </row>
    <row r="909" ht="13.5" customHeight="1" spans="1:6">
      <c r="A909" s="21"/>
      <c r="D909" s="4"/>
      <c r="E909" s="5"/>
      <c r="F909" s="5"/>
    </row>
    <row r="910" ht="13.5" customHeight="1" spans="1:6">
      <c r="A910" s="21"/>
      <c r="D910" s="4"/>
      <c r="E910" s="5"/>
      <c r="F910" s="5"/>
    </row>
    <row r="911" ht="13.5" customHeight="1" spans="1:6">
      <c r="A911" s="21"/>
      <c r="D911" s="4"/>
      <c r="E911" s="5"/>
      <c r="F911" s="5"/>
    </row>
    <row r="912" ht="13.5" customHeight="1" spans="1:6">
      <c r="A912" s="21"/>
      <c r="D912" s="4"/>
      <c r="E912" s="5"/>
      <c r="F912" s="5"/>
    </row>
    <row r="913" ht="13.5" customHeight="1" spans="1:6">
      <c r="A913" s="21"/>
      <c r="D913" s="4"/>
      <c r="E913" s="5"/>
      <c r="F913" s="5"/>
    </row>
    <row r="914" ht="13.5" customHeight="1" spans="1:6">
      <c r="A914" s="21"/>
      <c r="D914" s="4"/>
      <c r="E914" s="5"/>
      <c r="F914" s="5"/>
    </row>
    <row r="915" ht="13.5" customHeight="1" spans="1:6">
      <c r="A915" s="21"/>
      <c r="D915" s="4"/>
      <c r="E915" s="5"/>
      <c r="F915" s="5"/>
    </row>
    <row r="916" ht="13.5" customHeight="1" spans="1:6">
      <c r="A916" s="21"/>
      <c r="D916" s="4"/>
      <c r="E916" s="5"/>
      <c r="F916" s="5"/>
    </row>
    <row r="917" ht="13.5" customHeight="1" spans="1:6">
      <c r="A917" s="21"/>
      <c r="D917" s="4"/>
      <c r="E917" s="5"/>
      <c r="F917" s="5"/>
    </row>
    <row r="918" ht="13.5" customHeight="1" spans="1:6">
      <c r="A918" s="21"/>
      <c r="D918" s="4"/>
      <c r="E918" s="5"/>
      <c r="F918" s="5"/>
    </row>
    <row r="919" ht="13.5" customHeight="1" spans="1:6">
      <c r="A919" s="21"/>
      <c r="D919" s="4"/>
      <c r="E919" s="5"/>
      <c r="F919" s="5"/>
    </row>
    <row r="920" ht="13.5" customHeight="1" spans="1:6">
      <c r="A920" s="21"/>
      <c r="D920" s="4"/>
      <c r="E920" s="5"/>
      <c r="F920" s="5"/>
    </row>
    <row r="921" ht="13.5" customHeight="1" spans="1:6">
      <c r="A921" s="21"/>
      <c r="D921" s="4"/>
      <c r="E921" s="5"/>
      <c r="F921" s="5"/>
    </row>
    <row r="922" ht="13.5" customHeight="1" spans="1:6">
      <c r="A922" s="21"/>
      <c r="D922" s="4"/>
      <c r="E922" s="5"/>
      <c r="F922" s="5"/>
    </row>
    <row r="923" ht="13.5" customHeight="1" spans="1:6">
      <c r="A923" s="21"/>
      <c r="D923" s="4"/>
      <c r="E923" s="5"/>
      <c r="F923" s="5"/>
    </row>
    <row r="924" ht="13.5" customHeight="1" spans="1:6">
      <c r="A924" s="21"/>
      <c r="D924" s="4"/>
      <c r="E924" s="5"/>
      <c r="F924" s="5"/>
    </row>
    <row r="925" ht="13.5" customHeight="1" spans="1:6">
      <c r="A925" s="21"/>
      <c r="D925" s="4"/>
      <c r="E925" s="5"/>
      <c r="F925" s="5"/>
    </row>
    <row r="926" ht="13.5" customHeight="1" spans="1:6">
      <c r="A926" s="21"/>
      <c r="D926" s="4"/>
      <c r="E926" s="5"/>
      <c r="F926" s="5"/>
    </row>
    <row r="927" ht="13.5" customHeight="1" spans="1:6">
      <c r="A927" s="21"/>
      <c r="D927" s="4"/>
      <c r="E927" s="5"/>
      <c r="F927" s="5"/>
    </row>
    <row r="928" ht="13.5" customHeight="1" spans="1:6">
      <c r="A928" s="21"/>
      <c r="D928" s="4"/>
      <c r="E928" s="5"/>
      <c r="F928" s="5"/>
    </row>
    <row r="929" ht="13.5" customHeight="1" spans="1:6">
      <c r="A929" s="21"/>
      <c r="D929" s="4"/>
      <c r="E929" s="5"/>
      <c r="F929" s="5"/>
    </row>
    <row r="930" ht="13.5" customHeight="1" spans="1:6">
      <c r="A930" s="21"/>
      <c r="D930" s="4"/>
      <c r="E930" s="5"/>
      <c r="F930" s="5"/>
    </row>
    <row r="931" ht="13.5" customHeight="1" spans="1:6">
      <c r="A931" s="21"/>
      <c r="D931" s="4"/>
      <c r="E931" s="5"/>
      <c r="F931" s="5"/>
    </row>
    <row r="932" ht="13.5" customHeight="1" spans="1:6">
      <c r="A932" s="21"/>
      <c r="D932" s="4"/>
      <c r="E932" s="5"/>
      <c r="F932" s="5"/>
    </row>
    <row r="933" ht="13.5" customHeight="1" spans="1:6">
      <c r="A933" s="21"/>
      <c r="D933" s="4"/>
      <c r="E933" s="5"/>
      <c r="F933" s="5"/>
    </row>
    <row r="934" ht="13.5" customHeight="1" spans="1:6">
      <c r="A934" s="21"/>
      <c r="D934" s="4"/>
      <c r="E934" s="5"/>
      <c r="F934" s="5"/>
    </row>
    <row r="935" ht="13.5" customHeight="1" spans="1:6">
      <c r="A935" s="21"/>
      <c r="D935" s="4"/>
      <c r="E935" s="5"/>
      <c r="F935" s="5"/>
    </row>
    <row r="936" ht="13.5" customHeight="1" spans="1:6">
      <c r="A936" s="21"/>
      <c r="D936" s="4"/>
      <c r="E936" s="5"/>
      <c r="F936" s="5"/>
    </row>
    <row r="937" ht="13.5" customHeight="1" spans="1:6">
      <c r="A937" s="21"/>
      <c r="D937" s="4"/>
      <c r="E937" s="5"/>
      <c r="F937" s="5"/>
    </row>
    <row r="938" ht="13.5" customHeight="1" spans="1:6">
      <c r="A938" s="21"/>
      <c r="D938" s="4"/>
      <c r="E938" s="5"/>
      <c r="F938" s="5"/>
    </row>
    <row r="939" ht="13.5" customHeight="1" spans="1:6">
      <c r="A939" s="21"/>
      <c r="D939" s="4"/>
      <c r="E939" s="5"/>
      <c r="F939" s="5"/>
    </row>
    <row r="940" ht="13.5" customHeight="1" spans="1:6">
      <c r="A940" s="21"/>
      <c r="D940" s="4"/>
      <c r="E940" s="5"/>
      <c r="F940" s="5"/>
    </row>
    <row r="941" ht="13.5" customHeight="1" spans="1:6">
      <c r="A941" s="21"/>
      <c r="D941" s="4"/>
      <c r="E941" s="5"/>
      <c r="F941" s="5"/>
    </row>
    <row r="942" ht="13.5" customHeight="1" spans="1:6">
      <c r="A942" s="21"/>
      <c r="D942" s="4"/>
      <c r="E942" s="5"/>
      <c r="F942" s="5"/>
    </row>
    <row r="943" ht="13.5" customHeight="1" spans="1:6">
      <c r="A943" s="21"/>
      <c r="D943" s="4"/>
      <c r="E943" s="5"/>
      <c r="F943" s="5"/>
    </row>
    <row r="944" ht="13.5" customHeight="1" spans="1:6">
      <c r="A944" s="21"/>
      <c r="D944" s="4"/>
      <c r="E944" s="5"/>
      <c r="F944" s="5"/>
    </row>
    <row r="945" ht="13.5" customHeight="1" spans="1:6">
      <c r="A945" s="21"/>
      <c r="D945" s="4"/>
      <c r="E945" s="5"/>
      <c r="F945" s="5"/>
    </row>
    <row r="946" ht="13.5" customHeight="1" spans="1:6">
      <c r="A946" s="21"/>
      <c r="D946" s="4"/>
      <c r="E946" s="5"/>
      <c r="F946" s="5"/>
    </row>
    <row r="947" ht="13.5" customHeight="1" spans="1:6">
      <c r="A947" s="21"/>
      <c r="D947" s="4"/>
      <c r="E947" s="5"/>
      <c r="F947" s="5"/>
    </row>
    <row r="948" ht="13.5" customHeight="1" spans="1:6">
      <c r="A948" s="21"/>
      <c r="D948" s="4"/>
      <c r="E948" s="5"/>
      <c r="F948" s="5"/>
    </row>
    <row r="949" ht="13.5" customHeight="1" spans="1:6">
      <c r="A949" s="21"/>
      <c r="D949" s="4"/>
      <c r="E949" s="5"/>
      <c r="F949" s="5"/>
    </row>
    <row r="950" ht="13.5" customHeight="1" spans="1:6">
      <c r="A950" s="21"/>
      <c r="D950" s="4"/>
      <c r="E950" s="5"/>
      <c r="F950" s="5"/>
    </row>
    <row r="951" ht="13.5" customHeight="1" spans="1:6">
      <c r="A951" s="21"/>
      <c r="D951" s="4"/>
      <c r="E951" s="5"/>
      <c r="F951" s="5"/>
    </row>
    <row r="952" ht="13.5" customHeight="1" spans="1:6">
      <c r="A952" s="21"/>
      <c r="D952" s="4"/>
      <c r="E952" s="5"/>
      <c r="F952" s="5"/>
    </row>
    <row r="953" ht="13.5" customHeight="1" spans="1:6">
      <c r="A953" s="21"/>
      <c r="D953" s="4"/>
      <c r="E953" s="5"/>
      <c r="F953" s="5"/>
    </row>
    <row r="954" ht="13.5" customHeight="1" spans="1:6">
      <c r="A954" s="21"/>
      <c r="D954" s="4"/>
      <c r="E954" s="5"/>
      <c r="F954" s="5"/>
    </row>
    <row r="955" ht="13.5" customHeight="1" spans="1:6">
      <c r="A955" s="21"/>
      <c r="D955" s="4"/>
      <c r="E955" s="5"/>
      <c r="F955" s="5"/>
    </row>
    <row r="956" ht="13.5" customHeight="1" spans="1:6">
      <c r="A956" s="21"/>
      <c r="D956" s="4"/>
      <c r="E956" s="5"/>
      <c r="F956" s="5"/>
    </row>
    <row r="957" ht="13.5" customHeight="1" spans="1:6">
      <c r="A957" s="21"/>
      <c r="D957" s="4"/>
      <c r="E957" s="5"/>
      <c r="F957" s="5"/>
    </row>
    <row r="958" ht="13.5" customHeight="1" spans="1:6">
      <c r="A958" s="21"/>
      <c r="D958" s="4"/>
      <c r="E958" s="5"/>
      <c r="F958" s="5"/>
    </row>
    <row r="959" ht="13.5" customHeight="1" spans="1:6">
      <c r="A959" s="21"/>
      <c r="D959" s="4"/>
      <c r="E959" s="5"/>
      <c r="F959" s="5"/>
    </row>
    <row r="960" ht="13.5" customHeight="1" spans="1:6">
      <c r="A960" s="21"/>
      <c r="D960" s="4"/>
      <c r="E960" s="5"/>
      <c r="F960" s="5"/>
    </row>
    <row r="961" ht="13.5" customHeight="1" spans="1:6">
      <c r="A961" s="21"/>
      <c r="D961" s="4"/>
      <c r="E961" s="5"/>
      <c r="F961" s="5"/>
    </row>
    <row r="962" ht="13.5" customHeight="1" spans="1:6">
      <c r="A962" s="21"/>
      <c r="D962" s="4"/>
      <c r="E962" s="5"/>
      <c r="F962" s="5"/>
    </row>
    <row r="963" ht="13.5" customHeight="1" spans="1:6">
      <c r="A963" s="21"/>
      <c r="D963" s="4"/>
      <c r="E963" s="5"/>
      <c r="F963" s="5"/>
    </row>
    <row r="964" ht="13.5" customHeight="1" spans="1:6">
      <c r="A964" s="21"/>
      <c r="D964" s="4"/>
      <c r="E964" s="5"/>
      <c r="F964" s="5"/>
    </row>
    <row r="965" ht="13.5" customHeight="1" spans="1:6">
      <c r="A965" s="21"/>
      <c r="D965" s="4"/>
      <c r="E965" s="5"/>
      <c r="F965" s="5"/>
    </row>
    <row r="966" ht="13.5" customHeight="1" spans="1:6">
      <c r="A966" s="21"/>
      <c r="D966" s="4"/>
      <c r="E966" s="5"/>
      <c r="F966" s="5"/>
    </row>
    <row r="967" ht="13.5" customHeight="1" spans="1:6">
      <c r="A967" s="21"/>
      <c r="D967" s="4"/>
      <c r="E967" s="5"/>
      <c r="F967" s="5"/>
    </row>
    <row r="968" ht="13.5" customHeight="1" spans="1:6">
      <c r="A968" s="21"/>
      <c r="D968" s="4"/>
      <c r="E968" s="5"/>
      <c r="F968" s="5"/>
    </row>
    <row r="969" ht="13.5" customHeight="1" spans="1:6">
      <c r="A969" s="21"/>
      <c r="D969" s="4"/>
      <c r="E969" s="5"/>
      <c r="F969" s="5"/>
    </row>
    <row r="970" ht="13.5" customHeight="1" spans="1:6">
      <c r="A970" s="21"/>
      <c r="D970" s="4"/>
      <c r="E970" s="5"/>
      <c r="F970" s="5"/>
    </row>
    <row r="971" ht="13.5" customHeight="1" spans="1:6">
      <c r="A971" s="21"/>
      <c r="D971" s="4"/>
      <c r="E971" s="5"/>
      <c r="F971" s="5"/>
    </row>
    <row r="972" ht="13.5" customHeight="1" spans="1:6">
      <c r="A972" s="21"/>
      <c r="D972" s="4"/>
      <c r="E972" s="5"/>
      <c r="F972" s="5"/>
    </row>
    <row r="973" ht="13.5" customHeight="1" spans="1:6">
      <c r="A973" s="21"/>
      <c r="D973" s="4"/>
      <c r="E973" s="5"/>
      <c r="F973" s="5"/>
    </row>
    <row r="974" ht="13.5" customHeight="1" spans="1:6">
      <c r="A974" s="21"/>
      <c r="D974" s="4"/>
      <c r="E974" s="5"/>
      <c r="F974" s="5"/>
    </row>
    <row r="975" ht="13.5" customHeight="1" spans="1:6">
      <c r="A975" s="21"/>
      <c r="D975" s="4"/>
      <c r="E975" s="5"/>
      <c r="F975" s="5"/>
    </row>
    <row r="976" ht="13.5" customHeight="1" spans="1:6">
      <c r="A976" s="21"/>
      <c r="D976" s="4"/>
      <c r="E976" s="5"/>
      <c r="F976" s="5"/>
    </row>
    <row r="977" ht="13.5" customHeight="1" spans="1:6">
      <c r="A977" s="21"/>
      <c r="D977" s="4"/>
      <c r="E977" s="5"/>
      <c r="F977" s="5"/>
    </row>
    <row r="978" ht="13.5" customHeight="1" spans="1:6">
      <c r="A978" s="21"/>
      <c r="D978" s="4"/>
      <c r="E978" s="5"/>
      <c r="F978" s="5"/>
    </row>
    <row r="979" ht="13.5" customHeight="1" spans="1:6">
      <c r="A979" s="21"/>
      <c r="D979" s="4"/>
      <c r="E979" s="5"/>
      <c r="F979" s="5"/>
    </row>
    <row r="980" ht="13.5" customHeight="1" spans="1:6">
      <c r="A980" s="21"/>
      <c r="D980" s="4"/>
      <c r="E980" s="5"/>
      <c r="F980" s="5"/>
    </row>
    <row r="981" ht="13.5" customHeight="1" spans="1:6">
      <c r="A981" s="21"/>
      <c r="D981" s="4"/>
      <c r="E981" s="5"/>
      <c r="F981" s="5"/>
    </row>
    <row r="982" ht="13.5" customHeight="1" spans="1:6">
      <c r="A982" s="21"/>
      <c r="D982" s="4"/>
      <c r="E982" s="5"/>
      <c r="F982" s="5"/>
    </row>
    <row r="983" ht="13.5" customHeight="1" spans="1:6">
      <c r="A983" s="21"/>
      <c r="D983" s="4"/>
      <c r="E983" s="5"/>
      <c r="F983" s="5"/>
    </row>
    <row r="984" ht="13.5" customHeight="1" spans="1:6">
      <c r="A984" s="21"/>
      <c r="D984" s="4"/>
      <c r="E984" s="5"/>
      <c r="F984" s="5"/>
    </row>
    <row r="985" ht="13.5" customHeight="1" spans="1:6">
      <c r="A985" s="21"/>
      <c r="D985" s="4"/>
      <c r="E985" s="5"/>
      <c r="F985" s="5"/>
    </row>
    <row r="986" ht="13.5" customHeight="1" spans="1:6">
      <c r="A986" s="21"/>
      <c r="D986" s="4"/>
      <c r="E986" s="5"/>
      <c r="F986" s="5"/>
    </row>
    <row r="987" ht="13.5" customHeight="1" spans="1:6">
      <c r="A987" s="21"/>
      <c r="D987" s="4"/>
      <c r="E987" s="5"/>
      <c r="F987" s="5"/>
    </row>
    <row r="988" ht="13.5" customHeight="1" spans="1:6">
      <c r="A988" s="21"/>
      <c r="D988" s="4"/>
      <c r="E988" s="5"/>
      <c r="F988" s="5"/>
    </row>
    <row r="989" ht="13.5" customHeight="1" spans="1:6">
      <c r="A989" s="21"/>
      <c r="D989" s="4"/>
      <c r="E989" s="5"/>
      <c r="F989" s="5"/>
    </row>
    <row r="990" ht="13.5" customHeight="1" spans="1:6">
      <c r="A990" s="21"/>
      <c r="D990" s="4"/>
      <c r="E990" s="5"/>
      <c r="F990" s="5"/>
    </row>
    <row r="991" ht="13.5" customHeight="1" spans="1:6">
      <c r="A991" s="21"/>
      <c r="D991" s="4"/>
      <c r="E991" s="5"/>
      <c r="F991" s="5"/>
    </row>
    <row r="992" ht="13.5" customHeight="1" spans="1:6">
      <c r="A992" s="21"/>
      <c r="D992" s="4"/>
      <c r="E992" s="5"/>
      <c r="F992" s="5"/>
    </row>
    <row r="993" ht="13.5" customHeight="1" spans="1:6">
      <c r="A993" s="21"/>
      <c r="D993" s="4"/>
      <c r="E993" s="5"/>
      <c r="F993" s="5"/>
    </row>
    <row r="994" ht="13.5" customHeight="1" spans="1:6">
      <c r="A994" s="21"/>
      <c r="D994" s="4"/>
      <c r="E994" s="5"/>
      <c r="F994" s="5"/>
    </row>
    <row r="995" ht="13.5" customHeight="1" spans="1:6">
      <c r="A995" s="21"/>
      <c r="D995" s="4"/>
      <c r="E995" s="5"/>
      <c r="F995" s="5"/>
    </row>
    <row r="996" ht="13.5" customHeight="1" spans="1:6">
      <c r="A996" s="21"/>
      <c r="D996" s="4"/>
      <c r="E996" s="5"/>
      <c r="F996" s="5"/>
    </row>
    <row r="997" ht="13.5" customHeight="1" spans="1:6">
      <c r="A997" s="21"/>
      <c r="D997" s="4"/>
      <c r="E997" s="5"/>
      <c r="F997" s="5"/>
    </row>
    <row r="998" ht="13.5" customHeight="1" spans="1:6">
      <c r="A998" s="21"/>
      <c r="D998" s="4"/>
      <c r="E998" s="5"/>
      <c r="F998" s="5"/>
    </row>
    <row r="999" ht="13.5" customHeight="1" spans="1:6">
      <c r="A999" s="21"/>
      <c r="D999" s="4"/>
      <c r="E999" s="5"/>
      <c r="F999" s="5"/>
    </row>
    <row r="1000" ht="13.5" customHeight="1" spans="1:6">
      <c r="A1000" s="21"/>
      <c r="D1000" s="4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1.2857142857143" customWidth="1"/>
    <col min="2" max="2" width="16.2857142857143" customWidth="1"/>
    <col min="3" max="3" width="36.4285714285714" customWidth="1"/>
    <col min="4" max="4" width="12.7142857142857" customWidth="1"/>
    <col min="5" max="5" width="10.2857142857143" customWidth="1"/>
    <col min="6" max="6" width="13" customWidth="1"/>
    <col min="7" max="7" width="13.2857142857143" customWidth="1"/>
    <col min="8" max="26" width="9.14285714285714" customWidth="1"/>
  </cols>
  <sheetData>
    <row r="1" ht="13.5" customHeight="1" spans="1:6">
      <c r="A1" s="21" t="s">
        <v>0</v>
      </c>
      <c r="B1" s="3" t="s">
        <v>1</v>
      </c>
      <c r="C1" s="3" t="s">
        <v>2</v>
      </c>
      <c r="D1" s="4" t="s">
        <v>3</v>
      </c>
      <c r="E1" s="5" t="s">
        <v>863</v>
      </c>
      <c r="F1" s="5"/>
    </row>
    <row r="2" ht="13.5" customHeight="1" spans="1:6">
      <c r="A2" s="2">
        <v>43040</v>
      </c>
      <c r="B2" s="3" t="s">
        <v>44</v>
      </c>
      <c r="C2" s="3" t="s">
        <v>239</v>
      </c>
      <c r="D2" s="4">
        <v>800</v>
      </c>
      <c r="E2" s="5"/>
      <c r="F2" s="5"/>
    </row>
    <row r="3" ht="13.5" customHeight="1" spans="1:6">
      <c r="A3" s="2">
        <v>43040</v>
      </c>
      <c r="B3" s="3" t="s">
        <v>44</v>
      </c>
      <c r="C3" s="3" t="s">
        <v>669</v>
      </c>
      <c r="D3" s="4">
        <v>60</v>
      </c>
      <c r="E3" s="5"/>
      <c r="F3" s="5"/>
    </row>
    <row r="4" ht="13.5" customHeight="1" spans="1:6">
      <c r="A4" s="2">
        <v>43041</v>
      </c>
      <c r="B4" s="3" t="s">
        <v>44</v>
      </c>
      <c r="C4" s="3" t="s">
        <v>524</v>
      </c>
      <c r="D4" s="4">
        <f>13.88+19.8</f>
        <v>33.68</v>
      </c>
      <c r="E4" s="5"/>
      <c r="F4" s="5"/>
    </row>
    <row r="5" ht="13.5" customHeight="1" spans="1:6">
      <c r="A5" s="2">
        <v>43045</v>
      </c>
      <c r="B5" s="3" t="s">
        <v>44</v>
      </c>
      <c r="C5" s="3" t="s">
        <v>1000</v>
      </c>
      <c r="D5" s="4">
        <v>27.95</v>
      </c>
      <c r="E5" s="5"/>
      <c r="F5" s="5"/>
    </row>
    <row r="6" ht="13.5" customHeight="1" spans="1:6">
      <c r="A6" s="2">
        <v>43058</v>
      </c>
      <c r="B6" s="3" t="s">
        <v>44</v>
      </c>
      <c r="C6" s="3" t="s">
        <v>551</v>
      </c>
      <c r="D6" s="4">
        <v>609.9</v>
      </c>
      <c r="E6" s="5"/>
      <c r="F6" s="5"/>
    </row>
    <row r="7" ht="13.5" customHeight="1" spans="1:6">
      <c r="A7" s="2">
        <v>43069</v>
      </c>
      <c r="B7" s="3" t="s">
        <v>44</v>
      </c>
      <c r="C7" s="3" t="s">
        <v>1001</v>
      </c>
      <c r="D7" s="4">
        <v>4.95</v>
      </c>
      <c r="E7" s="5"/>
      <c r="F7" s="5"/>
    </row>
    <row r="8" ht="13.5" customHeight="1" spans="1:7">
      <c r="A8" s="2">
        <v>43069</v>
      </c>
      <c r="B8" s="3" t="s">
        <v>44</v>
      </c>
      <c r="C8" s="3" t="s">
        <v>1002</v>
      </c>
      <c r="D8" s="4">
        <v>35.82</v>
      </c>
      <c r="E8" s="5"/>
      <c r="F8" s="5"/>
      <c r="G8" s="3" t="s">
        <v>286</v>
      </c>
    </row>
    <row r="9" ht="13.5" customHeight="1" spans="1:8">
      <c r="A9" s="2">
        <v>43056</v>
      </c>
      <c r="B9" s="3" t="s">
        <v>44</v>
      </c>
      <c r="C9" s="3" t="s">
        <v>1003</v>
      </c>
      <c r="D9" s="4">
        <v>40</v>
      </c>
      <c r="E9" s="5"/>
      <c r="F9" s="5"/>
      <c r="G9" s="3" t="s">
        <v>44</v>
      </c>
      <c r="H9" s="4">
        <f>SUM(D2:D9)</f>
        <v>1612.3</v>
      </c>
    </row>
    <row r="10" ht="13.5" customHeight="1" spans="1:8">
      <c r="A10" s="2">
        <v>43040</v>
      </c>
      <c r="B10" s="3" t="s">
        <v>11</v>
      </c>
      <c r="C10" s="3" t="s">
        <v>777</v>
      </c>
      <c r="D10" s="4">
        <v>180</v>
      </c>
      <c r="E10" s="5"/>
      <c r="F10" s="5"/>
      <c r="G10" s="3" t="s">
        <v>294</v>
      </c>
      <c r="H10" s="4">
        <f>SUM(0)</f>
        <v>0</v>
      </c>
    </row>
    <row r="11" ht="13.5" customHeight="1" spans="1:8">
      <c r="A11" s="2">
        <v>43044</v>
      </c>
      <c r="B11" s="3" t="s">
        <v>11</v>
      </c>
      <c r="C11" s="3" t="s">
        <v>727</v>
      </c>
      <c r="D11" s="4">
        <v>20</v>
      </c>
      <c r="E11" s="5"/>
      <c r="F11" s="5"/>
      <c r="G11" s="3" t="s">
        <v>11</v>
      </c>
      <c r="H11" s="4">
        <f>SUM(D10:D18)</f>
        <v>439.64</v>
      </c>
    </row>
    <row r="12" ht="13.5" customHeight="1" spans="1:8">
      <c r="A12" s="2">
        <v>43045</v>
      </c>
      <c r="B12" s="3" t="s">
        <v>11</v>
      </c>
      <c r="C12" s="3" t="s">
        <v>824</v>
      </c>
      <c r="D12" s="4">
        <v>17</v>
      </c>
      <c r="E12" s="5"/>
      <c r="F12" s="5"/>
      <c r="G12" s="3" t="s">
        <v>68</v>
      </c>
      <c r="H12" s="4">
        <f>SUM(D19:D28)</f>
        <v>550.4</v>
      </c>
    </row>
    <row r="13" ht="13.5" customHeight="1" spans="1:8">
      <c r="A13" s="2">
        <v>43055</v>
      </c>
      <c r="B13" s="3" t="s">
        <v>11</v>
      </c>
      <c r="C13" s="3" t="s">
        <v>824</v>
      </c>
      <c r="D13" s="4">
        <v>42.84</v>
      </c>
      <c r="E13" s="5"/>
      <c r="F13" s="5"/>
      <c r="G13" s="3" t="s">
        <v>197</v>
      </c>
      <c r="H13" s="4">
        <f>SUM(D29:D36)</f>
        <v>375.1</v>
      </c>
    </row>
    <row r="14" ht="13.5" customHeight="1" spans="1:8">
      <c r="A14" s="2">
        <v>43062</v>
      </c>
      <c r="B14" s="3" t="s">
        <v>11</v>
      </c>
      <c r="C14" s="3" t="s">
        <v>824</v>
      </c>
      <c r="D14" s="4">
        <v>28.6</v>
      </c>
      <c r="E14" s="5"/>
      <c r="F14" s="5"/>
      <c r="G14" s="3" t="s">
        <v>125</v>
      </c>
      <c r="H14" s="4">
        <f>SUM(D37:D39)</f>
        <v>715.5</v>
      </c>
    </row>
    <row r="15" ht="13.5" customHeight="1" spans="1:8">
      <c r="A15" s="2">
        <v>43056</v>
      </c>
      <c r="B15" s="3" t="s">
        <v>11</v>
      </c>
      <c r="C15" s="3" t="s">
        <v>727</v>
      </c>
      <c r="D15" s="4">
        <v>80.3</v>
      </c>
      <c r="E15" s="5"/>
      <c r="F15" s="5"/>
      <c r="G15" s="3" t="s">
        <v>644</v>
      </c>
      <c r="H15" s="4">
        <f>SUM(D43:D44)</f>
        <v>1650</v>
      </c>
    </row>
    <row r="16" ht="13.5" customHeight="1" spans="1:8">
      <c r="A16" s="2">
        <v>43069</v>
      </c>
      <c r="B16" s="3" t="s">
        <v>11</v>
      </c>
      <c r="C16" s="3" t="s">
        <v>824</v>
      </c>
      <c r="D16" s="4">
        <v>34.1</v>
      </c>
      <c r="E16" s="5"/>
      <c r="F16" s="5"/>
      <c r="G16" s="3" t="s">
        <v>646</v>
      </c>
      <c r="H16" s="4">
        <v>0</v>
      </c>
    </row>
    <row r="17" ht="13.5" customHeight="1" spans="1:8">
      <c r="A17" s="2">
        <v>43068</v>
      </c>
      <c r="B17" s="3" t="s">
        <v>11</v>
      </c>
      <c r="C17" s="3" t="s">
        <v>60</v>
      </c>
      <c r="D17" s="4">
        <v>22.8</v>
      </c>
      <c r="E17" s="5"/>
      <c r="F17" s="5"/>
      <c r="G17" s="3" t="s">
        <v>163</v>
      </c>
      <c r="H17" s="4">
        <f>SUM(0)</f>
        <v>0</v>
      </c>
    </row>
    <row r="18" ht="13.5" customHeight="1" spans="1:8">
      <c r="A18" s="2">
        <v>43061</v>
      </c>
      <c r="B18" s="3" t="s">
        <v>11</v>
      </c>
      <c r="C18" s="3" t="s">
        <v>780</v>
      </c>
      <c r="D18" s="4">
        <v>14</v>
      </c>
      <c r="E18" s="5"/>
      <c r="F18" s="5"/>
      <c r="G18" s="3" t="s">
        <v>134</v>
      </c>
      <c r="H18" s="4">
        <f>SUM(D45:D46)</f>
        <v>80.4</v>
      </c>
    </row>
    <row r="19" ht="13.5" customHeight="1" spans="1:8">
      <c r="A19" s="2">
        <v>43043</v>
      </c>
      <c r="B19" s="3" t="s">
        <v>68</v>
      </c>
      <c r="C19" s="3" t="s">
        <v>20</v>
      </c>
      <c r="D19" s="4">
        <v>112.9</v>
      </c>
      <c r="E19" s="5"/>
      <c r="F19" s="5"/>
      <c r="G19" s="3" t="s">
        <v>34</v>
      </c>
      <c r="H19" s="4">
        <f>SUM(D47:D50)</f>
        <v>88.1</v>
      </c>
    </row>
    <row r="20" ht="13.5" customHeight="1" spans="1:8">
      <c r="A20" s="2">
        <v>43044</v>
      </c>
      <c r="B20" s="3" t="s">
        <v>68</v>
      </c>
      <c r="C20" s="3" t="s">
        <v>218</v>
      </c>
      <c r="D20" s="4">
        <v>93.85</v>
      </c>
      <c r="E20" s="5"/>
      <c r="F20" s="5"/>
      <c r="G20" s="3" t="s">
        <v>36</v>
      </c>
      <c r="H20" s="4">
        <f>SUM(D51:D54)</f>
        <v>2545</v>
      </c>
    </row>
    <row r="21" ht="13.5" customHeight="1" spans="1:8">
      <c r="A21" s="2">
        <v>43044</v>
      </c>
      <c r="B21" s="3" t="s">
        <v>68</v>
      </c>
      <c r="C21" s="3" t="s">
        <v>20</v>
      </c>
      <c r="D21" s="4">
        <v>29.1</v>
      </c>
      <c r="E21" s="5"/>
      <c r="F21" s="5"/>
      <c r="G21" s="3" t="s">
        <v>39</v>
      </c>
      <c r="H21" s="4">
        <f>SUM(D55:D66)</f>
        <v>747.31</v>
      </c>
    </row>
    <row r="22" ht="13.5" customHeight="1" spans="1:8">
      <c r="A22" s="2">
        <v>43045</v>
      </c>
      <c r="B22" s="3" t="s">
        <v>68</v>
      </c>
      <c r="C22" s="3" t="s">
        <v>790</v>
      </c>
      <c r="D22" s="4">
        <v>9.7</v>
      </c>
      <c r="E22" s="5"/>
      <c r="F22" s="5"/>
      <c r="G22" s="3" t="s">
        <v>375</v>
      </c>
      <c r="H22" s="4">
        <f>SUM(D67:D70)</f>
        <v>338</v>
      </c>
    </row>
    <row r="23" ht="13.5" customHeight="1" spans="1:26">
      <c r="A23" s="2">
        <v>43052</v>
      </c>
      <c r="B23" s="3" t="s">
        <v>68</v>
      </c>
      <c r="C23" s="3" t="s">
        <v>20</v>
      </c>
      <c r="D23" s="4">
        <v>96.25</v>
      </c>
      <c r="E23" s="5"/>
      <c r="F23" s="5"/>
      <c r="G23" s="3" t="s">
        <v>841</v>
      </c>
      <c r="H23" s="4">
        <f>SUM(D40:D42)</f>
        <v>5763.65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43057</v>
      </c>
      <c r="B24" s="3" t="s">
        <v>68</v>
      </c>
      <c r="C24" s="3" t="s">
        <v>20</v>
      </c>
      <c r="D24" s="11">
        <v>97.7</v>
      </c>
      <c r="E24" s="5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43061</v>
      </c>
      <c r="B25" s="3" t="s">
        <v>68</v>
      </c>
      <c r="C25" s="3" t="s">
        <v>122</v>
      </c>
      <c r="D25" s="11">
        <v>10.85</v>
      </c>
      <c r="E25" s="5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43059</v>
      </c>
      <c r="B26" s="3" t="s">
        <v>68</v>
      </c>
      <c r="C26" s="3" t="s">
        <v>122</v>
      </c>
      <c r="D26" s="4">
        <v>27.05</v>
      </c>
      <c r="E26" s="5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43064</v>
      </c>
      <c r="B27" s="3" t="s">
        <v>68</v>
      </c>
      <c r="C27" s="3" t="s">
        <v>20</v>
      </c>
      <c r="D27" s="4">
        <v>66.75</v>
      </c>
      <c r="E27" s="5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43065</v>
      </c>
      <c r="B28" s="3" t="s">
        <v>68</v>
      </c>
      <c r="C28" s="3" t="s">
        <v>122</v>
      </c>
      <c r="D28" s="4">
        <v>6.25</v>
      </c>
      <c r="E28" s="5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43040</v>
      </c>
      <c r="B29" s="3" t="s">
        <v>197</v>
      </c>
      <c r="C29" s="3" t="s">
        <v>1004</v>
      </c>
      <c r="D29" s="4">
        <v>9.2</v>
      </c>
      <c r="E29" s="5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43048</v>
      </c>
      <c r="B30" s="3" t="s">
        <v>197</v>
      </c>
      <c r="C30" s="3" t="s">
        <v>124</v>
      </c>
      <c r="D30" s="11">
        <v>34.1</v>
      </c>
      <c r="E30" s="5"/>
      <c r="F30" s="5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43053</v>
      </c>
      <c r="B31" s="3" t="s">
        <v>197</v>
      </c>
      <c r="C31" s="3" t="s">
        <v>603</v>
      </c>
      <c r="D31" s="4">
        <v>189.35</v>
      </c>
      <c r="E31" s="5"/>
      <c r="F31" s="5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43055</v>
      </c>
      <c r="B32" s="3" t="s">
        <v>197</v>
      </c>
      <c r="C32" s="3" t="s">
        <v>507</v>
      </c>
      <c r="D32" s="4">
        <v>32</v>
      </c>
      <c r="E32" s="5"/>
      <c r="F32" s="5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43060</v>
      </c>
      <c r="B33" s="3" t="s">
        <v>197</v>
      </c>
      <c r="C33" s="3" t="s">
        <v>394</v>
      </c>
      <c r="D33" s="4">
        <v>57.55</v>
      </c>
      <c r="E33" s="5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43063</v>
      </c>
      <c r="B34" s="3" t="s">
        <v>197</v>
      </c>
      <c r="C34" s="3" t="s">
        <v>612</v>
      </c>
      <c r="D34" s="4">
        <v>7.5</v>
      </c>
      <c r="E34" s="5"/>
      <c r="F34" s="4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43065</v>
      </c>
      <c r="B35" s="3" t="s">
        <v>197</v>
      </c>
      <c r="C35" s="3" t="s">
        <v>869</v>
      </c>
      <c r="D35" s="4">
        <v>22</v>
      </c>
      <c r="E35" s="5"/>
      <c r="F35" s="4"/>
      <c r="G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43063</v>
      </c>
      <c r="B36" s="3" t="s">
        <v>197</v>
      </c>
      <c r="C36" s="3" t="s">
        <v>1005</v>
      </c>
      <c r="D36" s="4">
        <v>23.4</v>
      </c>
      <c r="E36" s="5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43040</v>
      </c>
      <c r="B37" s="3" t="s">
        <v>125</v>
      </c>
      <c r="C37" s="3" t="s">
        <v>640</v>
      </c>
      <c r="D37" s="4">
        <v>60</v>
      </c>
      <c r="E37" s="5"/>
      <c r="F37" s="4"/>
      <c r="G37" s="5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43040</v>
      </c>
      <c r="B38" s="3" t="s">
        <v>125</v>
      </c>
      <c r="C38" s="3" t="s">
        <v>641</v>
      </c>
      <c r="D38" s="4">
        <v>600</v>
      </c>
      <c r="E38" s="5"/>
      <c r="F38" s="4"/>
      <c r="G38" s="5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43040</v>
      </c>
      <c r="B39" s="3" t="s">
        <v>125</v>
      </c>
      <c r="C39" s="3" t="s">
        <v>509</v>
      </c>
      <c r="D39" s="4">
        <v>55.5</v>
      </c>
      <c r="E39" s="5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43041</v>
      </c>
      <c r="B40" s="3" t="s">
        <v>841</v>
      </c>
      <c r="C40" s="3" t="s">
        <v>1006</v>
      </c>
      <c r="D40" s="4">
        <v>2163.65</v>
      </c>
      <c r="E40" s="5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43040</v>
      </c>
      <c r="B41" s="3" t="s">
        <v>841</v>
      </c>
      <c r="C41" s="3" t="s">
        <v>1007</v>
      </c>
      <c r="D41" s="4">
        <v>2400</v>
      </c>
      <c r="E41" s="5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43040</v>
      </c>
      <c r="B42" s="3" t="s">
        <v>841</v>
      </c>
      <c r="C42" s="3" t="s">
        <v>1008</v>
      </c>
      <c r="D42" s="4">
        <v>1200</v>
      </c>
      <c r="E42" s="5"/>
      <c r="F42" s="5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43040</v>
      </c>
      <c r="B43" s="3" t="s">
        <v>644</v>
      </c>
      <c r="C43" s="3" t="s">
        <v>645</v>
      </c>
      <c r="D43" s="4">
        <v>750</v>
      </c>
      <c r="E43" s="5"/>
      <c r="F43" s="5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43040</v>
      </c>
      <c r="B44" s="3" t="s">
        <v>644</v>
      </c>
      <c r="C44" s="3" t="s">
        <v>684</v>
      </c>
      <c r="D44" s="4">
        <v>900</v>
      </c>
      <c r="E44" s="5"/>
      <c r="F44" s="5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43045</v>
      </c>
      <c r="B45" s="3" t="s">
        <v>134</v>
      </c>
      <c r="C45" s="3" t="s">
        <v>1009</v>
      </c>
      <c r="D45" s="4">
        <v>31.4</v>
      </c>
      <c r="E45" s="5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43053</v>
      </c>
      <c r="B46" s="3" t="s">
        <v>134</v>
      </c>
      <c r="C46" s="3" t="s">
        <v>1010</v>
      </c>
      <c r="D46" s="4">
        <v>49</v>
      </c>
      <c r="E46" s="5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43044</v>
      </c>
      <c r="B47" s="3" t="s">
        <v>34</v>
      </c>
      <c r="C47" s="3" t="s">
        <v>81</v>
      </c>
      <c r="D47" s="4">
        <v>21.4</v>
      </c>
      <c r="E47" s="5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43065</v>
      </c>
      <c r="B48" s="3" t="s">
        <v>34</v>
      </c>
      <c r="C48" s="3" t="s">
        <v>81</v>
      </c>
      <c r="D48" s="4">
        <v>45.5</v>
      </c>
      <c r="E48" s="5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43069</v>
      </c>
      <c r="B49" s="3" t="s">
        <v>34</v>
      </c>
      <c r="C49" s="3" t="s">
        <v>81</v>
      </c>
      <c r="D49" s="4">
        <v>16.3</v>
      </c>
      <c r="E49" s="5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43068</v>
      </c>
      <c r="B50" s="3" t="s">
        <v>34</v>
      </c>
      <c r="C50" s="3" t="s">
        <v>81</v>
      </c>
      <c r="D50" s="4">
        <v>4.9</v>
      </c>
      <c r="E50" s="5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43040</v>
      </c>
      <c r="B51" s="3" t="s">
        <v>36</v>
      </c>
      <c r="C51" s="3" t="s">
        <v>37</v>
      </c>
      <c r="D51" s="4">
        <v>600</v>
      </c>
      <c r="E51" s="5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43040</v>
      </c>
      <c r="B52" s="3" t="s">
        <v>36</v>
      </c>
      <c r="C52" s="3" t="s">
        <v>38</v>
      </c>
      <c r="D52" s="4">
        <v>400</v>
      </c>
      <c r="E52" s="5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43049</v>
      </c>
      <c r="B53" s="3" t="s">
        <v>36</v>
      </c>
      <c r="C53" s="3" t="s">
        <v>1011</v>
      </c>
      <c r="D53" s="11">
        <v>45</v>
      </c>
      <c r="E53" s="5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43049</v>
      </c>
      <c r="B54" s="3" t="s">
        <v>36</v>
      </c>
      <c r="C54" s="3" t="s">
        <v>1012</v>
      </c>
      <c r="D54" s="11">
        <v>1500</v>
      </c>
      <c r="E54" s="5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43040</v>
      </c>
      <c r="B55" s="3" t="s">
        <v>39</v>
      </c>
      <c r="C55" s="3" t="s">
        <v>42</v>
      </c>
      <c r="D55" s="4">
        <v>110</v>
      </c>
      <c r="E55" s="5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43040</v>
      </c>
      <c r="B56" s="3" t="s">
        <v>39</v>
      </c>
      <c r="C56" s="3" t="s">
        <v>391</v>
      </c>
      <c r="D56" s="4">
        <v>50</v>
      </c>
      <c r="E56" s="5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43045</v>
      </c>
      <c r="B57" s="3" t="s">
        <v>39</v>
      </c>
      <c r="C57" s="3" t="s">
        <v>362</v>
      </c>
      <c r="D57" s="4">
        <v>10.2</v>
      </c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>
        <v>43042</v>
      </c>
      <c r="B58" s="3" t="s">
        <v>39</v>
      </c>
      <c r="C58" s="3" t="s">
        <v>362</v>
      </c>
      <c r="D58" s="4">
        <v>11.3</v>
      </c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>
        <v>43056</v>
      </c>
      <c r="B59" s="3" t="s">
        <v>39</v>
      </c>
      <c r="C59" s="3" t="s">
        <v>362</v>
      </c>
      <c r="D59" s="4">
        <v>22.5</v>
      </c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>
        <v>43052</v>
      </c>
      <c r="B60" s="3" t="s">
        <v>39</v>
      </c>
      <c r="C60" s="3" t="s">
        <v>83</v>
      </c>
      <c r="D60" s="11">
        <v>68.86</v>
      </c>
      <c r="E60" s="5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>
        <v>43061</v>
      </c>
      <c r="B61" s="3" t="s">
        <v>39</v>
      </c>
      <c r="C61" s="3" t="s">
        <v>83</v>
      </c>
      <c r="D61" s="4">
        <v>73.1</v>
      </c>
      <c r="E61" s="5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>
        <v>43061</v>
      </c>
      <c r="B62" s="3" t="s">
        <v>39</v>
      </c>
      <c r="C62" s="3" t="s">
        <v>1013</v>
      </c>
      <c r="D62" s="4">
        <v>280</v>
      </c>
      <c r="E62" s="5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>
        <v>43057</v>
      </c>
      <c r="B63" s="3" t="s">
        <v>39</v>
      </c>
      <c r="C63" s="3" t="s">
        <v>391</v>
      </c>
      <c r="D63" s="4">
        <v>50</v>
      </c>
      <c r="E63" s="5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>
        <v>43059</v>
      </c>
      <c r="B64" s="3" t="s">
        <v>39</v>
      </c>
      <c r="C64" s="3" t="s">
        <v>362</v>
      </c>
      <c r="D64" s="4">
        <v>11.35</v>
      </c>
      <c r="E64" s="5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>
        <v>43053</v>
      </c>
      <c r="B65" s="3" t="s">
        <v>39</v>
      </c>
      <c r="C65" s="3" t="s">
        <v>1014</v>
      </c>
      <c r="D65" s="4">
        <v>10</v>
      </c>
      <c r="E65" s="5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>
        <v>43066</v>
      </c>
      <c r="B66" s="3" t="s">
        <v>39</v>
      </c>
      <c r="C66" s="3" t="s">
        <v>451</v>
      </c>
      <c r="D66" s="4">
        <v>50</v>
      </c>
      <c r="E66" s="5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>
        <v>43040</v>
      </c>
      <c r="B67" s="3" t="s">
        <v>375</v>
      </c>
      <c r="C67" s="3" t="s">
        <v>547</v>
      </c>
      <c r="D67" s="4">
        <v>200</v>
      </c>
      <c r="E67" s="5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>
        <v>43040</v>
      </c>
      <c r="B68" s="3" t="s">
        <v>375</v>
      </c>
      <c r="C68" s="3" t="s">
        <v>548</v>
      </c>
      <c r="D68" s="4">
        <v>44</v>
      </c>
      <c r="E68" s="5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>
        <v>43040</v>
      </c>
      <c r="B69" s="3" t="s">
        <v>375</v>
      </c>
      <c r="C69" s="3" t="s">
        <v>549</v>
      </c>
      <c r="D69" s="4">
        <v>44</v>
      </c>
      <c r="E69" s="5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>
        <v>43040</v>
      </c>
      <c r="B70" s="3" t="s">
        <v>375</v>
      </c>
      <c r="C70" s="3" t="s">
        <v>550</v>
      </c>
      <c r="D70" s="4">
        <v>50</v>
      </c>
      <c r="E70" s="5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4"/>
      <c r="E71" s="5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/>
      <c r="D72" s="4"/>
      <c r="E72" s="5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/>
      <c r="D73" s="4"/>
      <c r="E73" s="5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/>
      <c r="D74" s="4"/>
      <c r="E74" s="5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/>
      <c r="D75" s="4"/>
      <c r="E75" s="5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1"/>
      <c r="D76" s="4">
        <f>SUM(D2:D67)</f>
        <v>14767.4</v>
      </c>
      <c r="E76" s="5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1"/>
      <c r="D77" s="4"/>
      <c r="E77" s="5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6">
      <c r="A78" s="21"/>
      <c r="D78" s="4"/>
      <c r="E78" s="5"/>
      <c r="F78" s="5"/>
    </row>
    <row r="79" ht="13.5" customHeight="1" spans="1:6">
      <c r="A79" s="21"/>
      <c r="D79" s="4"/>
      <c r="E79" s="5"/>
      <c r="F79" s="5"/>
    </row>
    <row r="80" ht="13.5" customHeight="1" spans="1:6">
      <c r="A80" s="21"/>
      <c r="D80" s="4"/>
      <c r="E80" s="5"/>
      <c r="F80" s="5"/>
    </row>
    <row r="81" ht="13.5" customHeight="1" spans="1:6">
      <c r="A81" s="21"/>
      <c r="D81" s="4"/>
      <c r="E81" s="5"/>
      <c r="F81" s="5"/>
    </row>
    <row r="82" ht="13.5" customHeight="1" spans="1:6">
      <c r="A82" s="21"/>
      <c r="D82" s="4"/>
      <c r="E82" s="5"/>
      <c r="F82" s="5"/>
    </row>
    <row r="83" ht="13.5" customHeight="1" spans="1:6">
      <c r="A83" s="21"/>
      <c r="D83" s="4"/>
      <c r="E83" s="5"/>
      <c r="F83" s="5"/>
    </row>
    <row r="84" ht="13.5" customHeight="1" spans="1:6">
      <c r="A84" s="21"/>
      <c r="D84" s="4"/>
      <c r="E84" s="5"/>
      <c r="F84" s="5"/>
    </row>
    <row r="85" ht="13.5" customHeight="1" spans="1:6">
      <c r="A85" s="21"/>
      <c r="D85" s="4"/>
      <c r="E85" s="5"/>
      <c r="F85" s="5"/>
    </row>
    <row r="86" ht="13.5" customHeight="1" spans="1:6">
      <c r="A86" s="21"/>
      <c r="D86" s="4"/>
      <c r="E86" s="5"/>
      <c r="F86" s="5"/>
    </row>
    <row r="87" ht="13.5" customHeight="1" spans="1:6">
      <c r="A87" s="21"/>
      <c r="D87" s="4"/>
      <c r="E87" s="5"/>
      <c r="F87" s="5"/>
    </row>
    <row r="88" ht="13.5" customHeight="1" spans="1:6">
      <c r="A88" s="21"/>
      <c r="D88" s="4"/>
      <c r="E88" s="5"/>
      <c r="F88" s="5"/>
    </row>
    <row r="89" ht="13.5" customHeight="1" spans="1:6">
      <c r="A89" s="21"/>
      <c r="D89" s="4"/>
      <c r="E89" s="5"/>
      <c r="F89" s="5"/>
    </row>
    <row r="90" ht="13.5" customHeight="1" spans="1:6">
      <c r="A90" s="21"/>
      <c r="D90" s="4"/>
      <c r="E90" s="5"/>
      <c r="F90" s="5"/>
    </row>
    <row r="91" ht="13.5" customHeight="1" spans="1:6">
      <c r="A91" s="21"/>
      <c r="D91" s="4"/>
      <c r="E91" s="5"/>
      <c r="F91" s="5"/>
    </row>
    <row r="92" ht="13.5" customHeight="1" spans="1:6">
      <c r="A92" s="21"/>
      <c r="D92" s="4"/>
      <c r="E92" s="5"/>
      <c r="F92" s="5"/>
    </row>
    <row r="93" ht="13.5" customHeight="1" spans="1:6">
      <c r="A93" s="21"/>
      <c r="D93" s="4"/>
      <c r="E93" s="5"/>
      <c r="F93" s="5"/>
    </row>
    <row r="94" ht="13.5" customHeight="1" spans="1:6">
      <c r="A94" s="21"/>
      <c r="D94" s="4"/>
      <c r="E94" s="5"/>
      <c r="F94" s="5"/>
    </row>
    <row r="95" ht="13.5" customHeight="1" spans="1:6">
      <c r="A95" s="21"/>
      <c r="D95" s="4"/>
      <c r="E95" s="5"/>
      <c r="F95" s="5"/>
    </row>
    <row r="96" ht="13.5" customHeight="1" spans="1:6">
      <c r="A96" s="21"/>
      <c r="D96" s="4"/>
      <c r="E96" s="5"/>
      <c r="F96" s="5"/>
    </row>
    <row r="97" ht="13.5" customHeight="1" spans="1:6">
      <c r="A97" s="21"/>
      <c r="D97" s="4"/>
      <c r="E97" s="5"/>
      <c r="F97" s="5"/>
    </row>
    <row r="98" ht="13.5" customHeight="1" spans="1:6">
      <c r="A98" s="21"/>
      <c r="D98" s="4"/>
      <c r="E98" s="5"/>
      <c r="F98" s="5"/>
    </row>
    <row r="99" ht="13.5" customHeight="1" spans="1:6">
      <c r="A99" s="21"/>
      <c r="D99" s="4"/>
      <c r="E99" s="5"/>
      <c r="F99" s="5"/>
    </row>
    <row r="100" ht="13.5" customHeight="1" spans="1:6">
      <c r="A100" s="21"/>
      <c r="D100" s="4"/>
      <c r="E100" s="5"/>
      <c r="F100" s="5"/>
    </row>
    <row r="101" ht="13.5" customHeight="1" spans="1:6">
      <c r="A101" s="21"/>
      <c r="D101" s="4"/>
      <c r="E101" s="5"/>
      <c r="F101" s="5"/>
    </row>
    <row r="102" ht="13.5" customHeight="1" spans="1:6">
      <c r="A102" s="21"/>
      <c r="D102" s="4"/>
      <c r="E102" s="5"/>
      <c r="F102" s="5"/>
    </row>
    <row r="103" ht="13.5" customHeight="1" spans="1:6">
      <c r="A103" s="21"/>
      <c r="D103" s="4"/>
      <c r="E103" s="5"/>
      <c r="F103" s="5"/>
    </row>
    <row r="104" ht="13.5" customHeight="1" spans="1:6">
      <c r="A104" s="21"/>
      <c r="D104" s="4"/>
      <c r="E104" s="5"/>
      <c r="F104" s="5"/>
    </row>
    <row r="105" ht="13.5" customHeight="1" spans="1:6">
      <c r="A105" s="21"/>
      <c r="D105" s="4"/>
      <c r="E105" s="5"/>
      <c r="F105" s="5"/>
    </row>
    <row r="106" ht="13.5" customHeight="1" spans="1:6">
      <c r="A106" s="21"/>
      <c r="D106" s="4"/>
      <c r="E106" s="5"/>
      <c r="F106" s="5"/>
    </row>
    <row r="107" ht="13.5" customHeight="1" spans="1:6">
      <c r="A107" s="21"/>
      <c r="D107" s="4"/>
      <c r="E107" s="5"/>
      <c r="F107" s="5"/>
    </row>
    <row r="108" ht="13.5" customHeight="1" spans="1:6">
      <c r="A108" s="21"/>
      <c r="D108" s="4"/>
      <c r="E108" s="5"/>
      <c r="F108" s="5"/>
    </row>
    <row r="109" ht="13.5" customHeight="1" spans="1:6">
      <c r="A109" s="21"/>
      <c r="D109" s="4"/>
      <c r="E109" s="5"/>
      <c r="F109" s="5"/>
    </row>
    <row r="110" ht="13.5" customHeight="1" spans="1:6">
      <c r="A110" s="21"/>
      <c r="D110" s="4"/>
      <c r="E110" s="5"/>
      <c r="F110" s="5"/>
    </row>
    <row r="111" ht="13.5" customHeight="1" spans="1:6">
      <c r="A111" s="21"/>
      <c r="D111" s="4"/>
      <c r="E111" s="5"/>
      <c r="F111" s="5"/>
    </row>
    <row r="112" ht="13.5" customHeight="1" spans="1:6">
      <c r="A112" s="21"/>
      <c r="D112" s="4"/>
      <c r="E112" s="5"/>
      <c r="F112" s="5"/>
    </row>
    <row r="113" ht="13.5" customHeight="1" spans="1:6">
      <c r="A113" s="21"/>
      <c r="D113" s="4"/>
      <c r="E113" s="5"/>
      <c r="F113" s="5"/>
    </row>
    <row r="114" ht="13.5" customHeight="1" spans="1:6">
      <c r="A114" s="21"/>
      <c r="D114" s="4"/>
      <c r="E114" s="5"/>
      <c r="F114" s="5"/>
    </row>
    <row r="115" ht="13.5" customHeight="1" spans="1:6">
      <c r="A115" s="21"/>
      <c r="D115" s="4"/>
      <c r="E115" s="5"/>
      <c r="F115" s="5"/>
    </row>
    <row r="116" ht="13.5" customHeight="1" spans="1:6">
      <c r="A116" s="21"/>
      <c r="D116" s="4"/>
      <c r="E116" s="5"/>
      <c r="F116" s="5"/>
    </row>
    <row r="117" ht="13.5" customHeight="1" spans="1:6">
      <c r="A117" s="21"/>
      <c r="D117" s="4"/>
      <c r="E117" s="5"/>
      <c r="F117" s="5"/>
    </row>
    <row r="118" ht="13.5" customHeight="1" spans="1:6">
      <c r="A118" s="21"/>
      <c r="D118" s="4"/>
      <c r="E118" s="5"/>
      <c r="F118" s="5"/>
    </row>
    <row r="119" ht="13.5" customHeight="1" spans="1:6">
      <c r="A119" s="21"/>
      <c r="D119" s="4"/>
      <c r="E119" s="5"/>
      <c r="F119" s="5"/>
    </row>
    <row r="120" ht="13.5" customHeight="1" spans="1:6">
      <c r="A120" s="21"/>
      <c r="D120" s="4"/>
      <c r="E120" s="5"/>
      <c r="F120" s="5"/>
    </row>
    <row r="121" ht="13.5" customHeight="1" spans="1:6">
      <c r="A121" s="21"/>
      <c r="D121" s="4"/>
      <c r="E121" s="5"/>
      <c r="F121" s="5"/>
    </row>
    <row r="122" ht="13.5" customHeight="1" spans="1:6">
      <c r="A122" s="21"/>
      <c r="D122" s="4"/>
      <c r="E122" s="5"/>
      <c r="F122" s="5"/>
    </row>
    <row r="123" ht="13.5" customHeight="1" spans="1:6">
      <c r="A123" s="21"/>
      <c r="D123" s="4"/>
      <c r="E123" s="5"/>
      <c r="F123" s="5"/>
    </row>
    <row r="124" ht="13.5" customHeight="1" spans="1:6">
      <c r="A124" s="21"/>
      <c r="D124" s="4"/>
      <c r="E124" s="5"/>
      <c r="F124" s="5"/>
    </row>
    <row r="125" ht="13.5" customHeight="1" spans="1:6">
      <c r="A125" s="21"/>
      <c r="D125" s="4"/>
      <c r="E125" s="5"/>
      <c r="F125" s="5"/>
    </row>
    <row r="126" ht="13.5" customHeight="1" spans="1:6">
      <c r="A126" s="21"/>
      <c r="D126" s="4"/>
      <c r="E126" s="5"/>
      <c r="F126" s="5"/>
    </row>
    <row r="127" ht="13.5" customHeight="1" spans="1:6">
      <c r="A127" s="21"/>
      <c r="D127" s="4"/>
      <c r="E127" s="5"/>
      <c r="F127" s="5"/>
    </row>
    <row r="128" ht="13.5" customHeight="1" spans="1:6">
      <c r="A128" s="21"/>
      <c r="D128" s="4"/>
      <c r="E128" s="5"/>
      <c r="F128" s="5"/>
    </row>
    <row r="129" ht="13.5" customHeight="1" spans="1:6">
      <c r="A129" s="21"/>
      <c r="D129" s="4"/>
      <c r="E129" s="5"/>
      <c r="F129" s="5"/>
    </row>
    <row r="130" ht="13.5" customHeight="1" spans="1:6">
      <c r="A130" s="21"/>
      <c r="D130" s="4"/>
      <c r="E130" s="5"/>
      <c r="F130" s="5"/>
    </row>
    <row r="131" ht="13.5" customHeight="1" spans="1:6">
      <c r="A131" s="21"/>
      <c r="D131" s="4"/>
      <c r="E131" s="5"/>
      <c r="F131" s="5"/>
    </row>
    <row r="132" ht="13.5" customHeight="1" spans="1:6">
      <c r="A132" s="21"/>
      <c r="D132" s="4"/>
      <c r="E132" s="5"/>
      <c r="F132" s="5"/>
    </row>
    <row r="133" ht="13.5" customHeight="1" spans="1:6">
      <c r="A133" s="21"/>
      <c r="D133" s="4"/>
      <c r="E133" s="5"/>
      <c r="F133" s="5"/>
    </row>
    <row r="134" ht="13.5" customHeight="1" spans="1:6">
      <c r="A134" s="21"/>
      <c r="D134" s="4"/>
      <c r="E134" s="5"/>
      <c r="F134" s="5"/>
    </row>
    <row r="135" ht="13.5" customHeight="1" spans="1:6">
      <c r="A135" s="21"/>
      <c r="D135" s="4"/>
      <c r="E135" s="5"/>
      <c r="F135" s="5"/>
    </row>
    <row r="136" ht="13.5" customHeight="1" spans="1:6">
      <c r="A136" s="21"/>
      <c r="D136" s="4"/>
      <c r="E136" s="5"/>
      <c r="F136" s="5"/>
    </row>
    <row r="137" ht="13.5" customHeight="1" spans="1:6">
      <c r="A137" s="21"/>
      <c r="D137" s="4"/>
      <c r="E137" s="5"/>
      <c r="F137" s="5"/>
    </row>
    <row r="138" ht="13.5" customHeight="1" spans="1:6">
      <c r="A138" s="21"/>
      <c r="D138" s="4"/>
      <c r="E138" s="5"/>
      <c r="F138" s="5"/>
    </row>
    <row r="139" ht="13.5" customHeight="1" spans="1:6">
      <c r="A139" s="21"/>
      <c r="D139" s="4"/>
      <c r="E139" s="5"/>
      <c r="F139" s="5"/>
    </row>
    <row r="140" ht="13.5" customHeight="1" spans="1:6">
      <c r="A140" s="21"/>
      <c r="D140" s="4"/>
      <c r="E140" s="5"/>
      <c r="F140" s="5"/>
    </row>
    <row r="141" ht="13.5" customHeight="1" spans="1:6">
      <c r="A141" s="21"/>
      <c r="D141" s="4"/>
      <c r="E141" s="5"/>
      <c r="F141" s="5"/>
    </row>
    <row r="142" ht="13.5" customHeight="1" spans="1:6">
      <c r="A142" s="21"/>
      <c r="D142" s="4"/>
      <c r="E142" s="5"/>
      <c r="F142" s="5"/>
    </row>
    <row r="143" ht="13.5" customHeight="1" spans="1:6">
      <c r="A143" s="21"/>
      <c r="D143" s="4"/>
      <c r="E143" s="5"/>
      <c r="F143" s="5"/>
    </row>
    <row r="144" ht="13.5" customHeight="1" spans="1:6">
      <c r="A144" s="21"/>
      <c r="D144" s="4"/>
      <c r="E144" s="5"/>
      <c r="F144" s="5"/>
    </row>
    <row r="145" ht="13.5" customHeight="1" spans="1:6">
      <c r="A145" s="21"/>
      <c r="D145" s="4"/>
      <c r="E145" s="5"/>
      <c r="F145" s="5"/>
    </row>
    <row r="146" ht="13.5" customHeight="1" spans="1:6">
      <c r="A146" s="21"/>
      <c r="D146" s="4"/>
      <c r="E146" s="5"/>
      <c r="F146" s="5"/>
    </row>
    <row r="147" ht="13.5" customHeight="1" spans="1:6">
      <c r="A147" s="21"/>
      <c r="D147" s="4"/>
      <c r="E147" s="5"/>
      <c r="F147" s="5"/>
    </row>
    <row r="148" ht="13.5" customHeight="1" spans="1:6">
      <c r="A148" s="21"/>
      <c r="D148" s="4"/>
      <c r="E148" s="5"/>
      <c r="F148" s="5"/>
    </row>
    <row r="149" ht="13.5" customHeight="1" spans="1:6">
      <c r="A149" s="21"/>
      <c r="D149" s="4"/>
      <c r="E149" s="5"/>
      <c r="F149" s="5"/>
    </row>
    <row r="150" ht="13.5" customHeight="1" spans="1:6">
      <c r="A150" s="21"/>
      <c r="D150" s="4"/>
      <c r="E150" s="5"/>
      <c r="F150" s="5"/>
    </row>
    <row r="151" ht="13.5" customHeight="1" spans="1:6">
      <c r="A151" s="21"/>
      <c r="D151" s="4"/>
      <c r="E151" s="5"/>
      <c r="F151" s="5"/>
    </row>
    <row r="152" ht="13.5" customHeight="1" spans="1:6">
      <c r="A152" s="21"/>
      <c r="D152" s="4"/>
      <c r="E152" s="5"/>
      <c r="F152" s="5"/>
    </row>
    <row r="153" ht="13.5" customHeight="1" spans="1:6">
      <c r="A153" s="21"/>
      <c r="D153" s="4"/>
      <c r="E153" s="5"/>
      <c r="F153" s="5"/>
    </row>
    <row r="154" ht="13.5" customHeight="1" spans="1:6">
      <c r="A154" s="21"/>
      <c r="D154" s="4"/>
      <c r="E154" s="5"/>
      <c r="F154" s="5"/>
    </row>
    <row r="155" ht="13.5" customHeight="1" spans="1:6">
      <c r="A155" s="21"/>
      <c r="D155" s="4"/>
      <c r="E155" s="5"/>
      <c r="F155" s="5"/>
    </row>
    <row r="156" ht="13.5" customHeight="1" spans="1:6">
      <c r="A156" s="21"/>
      <c r="D156" s="4"/>
      <c r="E156" s="5"/>
      <c r="F156" s="5"/>
    </row>
    <row r="157" ht="13.5" customHeight="1" spans="1:6">
      <c r="A157" s="21"/>
      <c r="D157" s="4"/>
      <c r="E157" s="5"/>
      <c r="F157" s="5"/>
    </row>
    <row r="158" ht="13.5" customHeight="1" spans="1:6">
      <c r="A158" s="21"/>
      <c r="D158" s="4"/>
      <c r="E158" s="5"/>
      <c r="F158" s="5"/>
    </row>
    <row r="159" ht="13.5" customHeight="1" spans="1:6">
      <c r="A159" s="21"/>
      <c r="D159" s="4"/>
      <c r="E159" s="5"/>
      <c r="F159" s="5"/>
    </row>
    <row r="160" ht="13.5" customHeight="1" spans="1:6">
      <c r="A160" s="21"/>
      <c r="D160" s="4"/>
      <c r="E160" s="5"/>
      <c r="F160" s="5"/>
    </row>
    <row r="161" ht="13.5" customHeight="1" spans="1:6">
      <c r="A161" s="21"/>
      <c r="D161" s="4"/>
      <c r="E161" s="5"/>
      <c r="F161" s="5"/>
    </row>
    <row r="162" ht="13.5" customHeight="1" spans="1:6">
      <c r="A162" s="21"/>
      <c r="D162" s="4"/>
      <c r="E162" s="5"/>
      <c r="F162" s="5"/>
    </row>
    <row r="163" ht="13.5" customHeight="1" spans="1:6">
      <c r="A163" s="21"/>
      <c r="D163" s="4"/>
      <c r="E163" s="5"/>
      <c r="F163" s="5"/>
    </row>
    <row r="164" ht="13.5" customHeight="1" spans="1:6">
      <c r="A164" s="21"/>
      <c r="D164" s="4"/>
      <c r="E164" s="5"/>
      <c r="F164" s="5"/>
    </row>
    <row r="165" ht="13.5" customHeight="1" spans="1:6">
      <c r="A165" s="21"/>
      <c r="D165" s="4"/>
      <c r="E165" s="5"/>
      <c r="F165" s="5"/>
    </row>
    <row r="166" ht="13.5" customHeight="1" spans="1:6">
      <c r="A166" s="21"/>
      <c r="D166" s="4"/>
      <c r="E166" s="5"/>
      <c r="F166" s="5"/>
    </row>
    <row r="167" ht="13.5" customHeight="1" spans="1:6">
      <c r="A167" s="21"/>
      <c r="D167" s="4"/>
      <c r="E167" s="5"/>
      <c r="F167" s="5"/>
    </row>
    <row r="168" ht="13.5" customHeight="1" spans="1:6">
      <c r="A168" s="21"/>
      <c r="D168" s="4"/>
      <c r="E168" s="5"/>
      <c r="F168" s="5"/>
    </row>
    <row r="169" ht="13.5" customHeight="1" spans="1:6">
      <c r="A169" s="21"/>
      <c r="D169" s="4"/>
      <c r="E169" s="5"/>
      <c r="F169" s="5"/>
    </row>
    <row r="170" ht="13.5" customHeight="1" spans="1:6">
      <c r="A170" s="21"/>
      <c r="D170" s="4"/>
      <c r="E170" s="5"/>
      <c r="F170" s="5"/>
    </row>
    <row r="171" ht="13.5" customHeight="1" spans="1:6">
      <c r="A171" s="21"/>
      <c r="D171" s="4"/>
      <c r="E171" s="5"/>
      <c r="F171" s="5"/>
    </row>
    <row r="172" ht="13.5" customHeight="1" spans="1:6">
      <c r="A172" s="21"/>
      <c r="D172" s="4"/>
      <c r="E172" s="5"/>
      <c r="F172" s="5"/>
    </row>
    <row r="173" ht="13.5" customHeight="1" spans="1:6">
      <c r="A173" s="21"/>
      <c r="D173" s="4"/>
      <c r="E173" s="5"/>
      <c r="F173" s="5"/>
    </row>
    <row r="174" ht="13.5" customHeight="1" spans="1:6">
      <c r="A174" s="21"/>
      <c r="D174" s="4"/>
      <c r="E174" s="5"/>
      <c r="F174" s="5"/>
    </row>
    <row r="175" ht="13.5" customHeight="1" spans="1:6">
      <c r="A175" s="21"/>
      <c r="D175" s="4"/>
      <c r="E175" s="5"/>
      <c r="F175" s="5"/>
    </row>
    <row r="176" ht="13.5" customHeight="1" spans="1:6">
      <c r="A176" s="21"/>
      <c r="D176" s="4"/>
      <c r="E176" s="5"/>
      <c r="F176" s="5"/>
    </row>
    <row r="177" ht="13.5" customHeight="1" spans="1:6">
      <c r="A177" s="21"/>
      <c r="D177" s="4"/>
      <c r="E177" s="5"/>
      <c r="F177" s="5"/>
    </row>
    <row r="178" ht="13.5" customHeight="1" spans="1:6">
      <c r="A178" s="21"/>
      <c r="D178" s="4"/>
      <c r="E178" s="5"/>
      <c r="F178" s="5"/>
    </row>
    <row r="179" ht="13.5" customHeight="1" spans="1:6">
      <c r="A179" s="21"/>
      <c r="D179" s="4"/>
      <c r="E179" s="5"/>
      <c r="F179" s="5"/>
    </row>
    <row r="180" ht="13.5" customHeight="1" spans="1:6">
      <c r="A180" s="21"/>
      <c r="D180" s="4"/>
      <c r="E180" s="5"/>
      <c r="F180" s="5"/>
    </row>
    <row r="181" ht="13.5" customHeight="1" spans="1:6">
      <c r="A181" s="21"/>
      <c r="D181" s="4"/>
      <c r="E181" s="5"/>
      <c r="F181" s="5"/>
    </row>
    <row r="182" ht="13.5" customHeight="1" spans="1:6">
      <c r="A182" s="21"/>
      <c r="D182" s="4"/>
      <c r="E182" s="5"/>
      <c r="F182" s="5"/>
    </row>
    <row r="183" ht="13.5" customHeight="1" spans="1:6">
      <c r="A183" s="21"/>
      <c r="D183" s="4"/>
      <c r="E183" s="5"/>
      <c r="F183" s="5"/>
    </row>
    <row r="184" ht="13.5" customHeight="1" spans="1:6">
      <c r="A184" s="21"/>
      <c r="D184" s="4"/>
      <c r="E184" s="5"/>
      <c r="F184" s="5"/>
    </row>
    <row r="185" ht="13.5" customHeight="1" spans="1:6">
      <c r="A185" s="21"/>
      <c r="D185" s="4"/>
      <c r="E185" s="5"/>
      <c r="F185" s="5"/>
    </row>
    <row r="186" ht="13.5" customHeight="1" spans="1:6">
      <c r="A186" s="21"/>
      <c r="D186" s="4"/>
      <c r="E186" s="5"/>
      <c r="F186" s="5"/>
    </row>
    <row r="187" ht="13.5" customHeight="1" spans="1:6">
      <c r="A187" s="21"/>
      <c r="D187" s="4"/>
      <c r="E187" s="5"/>
      <c r="F187" s="5"/>
    </row>
    <row r="188" ht="13.5" customHeight="1" spans="1:6">
      <c r="A188" s="21"/>
      <c r="D188" s="4"/>
      <c r="E188" s="5"/>
      <c r="F188" s="5"/>
    </row>
    <row r="189" ht="13.5" customHeight="1" spans="1:6">
      <c r="A189" s="21"/>
      <c r="D189" s="4"/>
      <c r="E189" s="5"/>
      <c r="F189" s="5"/>
    </row>
    <row r="190" ht="13.5" customHeight="1" spans="1:6">
      <c r="A190" s="21"/>
      <c r="D190" s="4"/>
      <c r="E190" s="5"/>
      <c r="F190" s="5"/>
    </row>
    <row r="191" ht="13.5" customHeight="1" spans="1:6">
      <c r="A191" s="21"/>
      <c r="D191" s="4"/>
      <c r="E191" s="5"/>
      <c r="F191" s="5"/>
    </row>
    <row r="192" ht="13.5" customHeight="1" spans="1:6">
      <c r="A192" s="21"/>
      <c r="D192" s="4"/>
      <c r="E192" s="5"/>
      <c r="F192" s="5"/>
    </row>
    <row r="193" ht="13.5" customHeight="1" spans="1:6">
      <c r="A193" s="21"/>
      <c r="D193" s="4"/>
      <c r="E193" s="5"/>
      <c r="F193" s="5"/>
    </row>
    <row r="194" ht="13.5" customHeight="1" spans="1:6">
      <c r="A194" s="21"/>
      <c r="D194" s="4"/>
      <c r="E194" s="5"/>
      <c r="F194" s="5"/>
    </row>
    <row r="195" ht="13.5" customHeight="1" spans="1:6">
      <c r="A195" s="21"/>
      <c r="D195" s="4"/>
      <c r="E195" s="5"/>
      <c r="F195" s="5"/>
    </row>
    <row r="196" ht="13.5" customHeight="1" spans="1:6">
      <c r="A196" s="21"/>
      <c r="D196" s="4"/>
      <c r="E196" s="5"/>
      <c r="F196" s="5"/>
    </row>
    <row r="197" ht="13.5" customHeight="1" spans="1:6">
      <c r="A197" s="21"/>
      <c r="D197" s="4"/>
      <c r="E197" s="5"/>
      <c r="F197" s="5"/>
    </row>
    <row r="198" ht="13.5" customHeight="1" spans="1:6">
      <c r="A198" s="21"/>
      <c r="D198" s="4"/>
      <c r="E198" s="5"/>
      <c r="F198" s="5"/>
    </row>
    <row r="199" ht="13.5" customHeight="1" spans="1:6">
      <c r="A199" s="21"/>
      <c r="D199" s="4"/>
      <c r="E199" s="5"/>
      <c r="F199" s="5"/>
    </row>
    <row r="200" ht="13.5" customHeight="1" spans="1:6">
      <c r="A200" s="21"/>
      <c r="D200" s="4"/>
      <c r="E200" s="5"/>
      <c r="F200" s="5"/>
    </row>
    <row r="201" ht="13.5" customHeight="1" spans="1:6">
      <c r="A201" s="21"/>
      <c r="D201" s="4"/>
      <c r="E201" s="5"/>
      <c r="F201" s="5"/>
    </row>
    <row r="202" ht="13.5" customHeight="1" spans="1:6">
      <c r="A202" s="21"/>
      <c r="D202" s="4"/>
      <c r="E202" s="5"/>
      <c r="F202" s="5"/>
    </row>
    <row r="203" ht="13.5" customHeight="1" spans="1:6">
      <c r="A203" s="21"/>
      <c r="D203" s="4"/>
      <c r="E203" s="5"/>
      <c r="F203" s="5"/>
    </row>
    <row r="204" ht="13.5" customHeight="1" spans="1:6">
      <c r="A204" s="21"/>
      <c r="D204" s="4"/>
      <c r="E204" s="5"/>
      <c r="F204" s="5"/>
    </row>
    <row r="205" ht="13.5" customHeight="1" spans="1:6">
      <c r="A205" s="21"/>
      <c r="D205" s="4"/>
      <c r="E205" s="5"/>
      <c r="F205" s="5"/>
    </row>
    <row r="206" ht="13.5" customHeight="1" spans="1:6">
      <c r="A206" s="21"/>
      <c r="D206" s="4"/>
      <c r="E206" s="5"/>
      <c r="F206" s="5"/>
    </row>
    <row r="207" ht="13.5" customHeight="1" spans="1:6">
      <c r="A207" s="21"/>
      <c r="D207" s="4"/>
      <c r="E207" s="5"/>
      <c r="F207" s="5"/>
    </row>
    <row r="208" ht="13.5" customHeight="1" spans="1:6">
      <c r="A208" s="21"/>
      <c r="D208" s="4"/>
      <c r="E208" s="5"/>
      <c r="F208" s="5"/>
    </row>
    <row r="209" ht="13.5" customHeight="1" spans="1:6">
      <c r="A209" s="21"/>
      <c r="D209" s="4"/>
      <c r="E209" s="5"/>
      <c r="F209" s="5"/>
    </row>
    <row r="210" ht="13.5" customHeight="1" spans="1:6">
      <c r="A210" s="21"/>
      <c r="D210" s="4"/>
      <c r="E210" s="5"/>
      <c r="F210" s="5"/>
    </row>
    <row r="211" ht="13.5" customHeight="1" spans="1:6">
      <c r="A211" s="21"/>
      <c r="D211" s="4"/>
      <c r="E211" s="5"/>
      <c r="F211" s="5"/>
    </row>
    <row r="212" ht="13.5" customHeight="1" spans="1:6">
      <c r="A212" s="21"/>
      <c r="D212" s="4"/>
      <c r="E212" s="5"/>
      <c r="F212" s="5"/>
    </row>
    <row r="213" ht="13.5" customHeight="1" spans="1:6">
      <c r="A213" s="21"/>
      <c r="D213" s="4"/>
      <c r="E213" s="5"/>
      <c r="F213" s="5"/>
    </row>
    <row r="214" ht="13.5" customHeight="1" spans="1:6">
      <c r="A214" s="21"/>
      <c r="D214" s="4"/>
      <c r="E214" s="5"/>
      <c r="F214" s="5"/>
    </row>
    <row r="215" ht="13.5" customHeight="1" spans="1:6">
      <c r="A215" s="21"/>
      <c r="D215" s="4"/>
      <c r="E215" s="5"/>
      <c r="F215" s="5"/>
    </row>
    <row r="216" ht="13.5" customHeight="1" spans="1:6">
      <c r="A216" s="21"/>
      <c r="D216" s="4"/>
      <c r="E216" s="5"/>
      <c r="F216" s="5"/>
    </row>
    <row r="217" ht="13.5" customHeight="1" spans="1:6">
      <c r="A217" s="21"/>
      <c r="D217" s="4"/>
      <c r="E217" s="5"/>
      <c r="F217" s="5"/>
    </row>
    <row r="218" ht="13.5" customHeight="1" spans="1:6">
      <c r="A218" s="21"/>
      <c r="D218" s="4"/>
      <c r="E218" s="5"/>
      <c r="F218" s="5"/>
    </row>
    <row r="219" ht="13.5" customHeight="1" spans="1:6">
      <c r="A219" s="21"/>
      <c r="D219" s="4"/>
      <c r="E219" s="5"/>
      <c r="F219" s="5"/>
    </row>
    <row r="220" ht="13.5" customHeight="1" spans="1:6">
      <c r="A220" s="21"/>
      <c r="D220" s="4"/>
      <c r="E220" s="5"/>
      <c r="F220" s="5"/>
    </row>
    <row r="221" ht="13.5" customHeight="1" spans="1:6">
      <c r="A221" s="21"/>
      <c r="D221" s="4"/>
      <c r="E221" s="5"/>
      <c r="F221" s="5"/>
    </row>
    <row r="222" ht="13.5" customHeight="1" spans="1:6">
      <c r="A222" s="21"/>
      <c r="D222" s="4"/>
      <c r="E222" s="5"/>
      <c r="F222" s="5"/>
    </row>
    <row r="223" ht="13.5" customHeight="1" spans="1:6">
      <c r="A223" s="21"/>
      <c r="D223" s="4"/>
      <c r="E223" s="5"/>
      <c r="F223" s="5"/>
    </row>
    <row r="224" ht="13.5" customHeight="1" spans="1:6">
      <c r="A224" s="21"/>
      <c r="D224" s="4"/>
      <c r="E224" s="5"/>
      <c r="F224" s="5"/>
    </row>
    <row r="225" ht="13.5" customHeight="1" spans="1:6">
      <c r="A225" s="21"/>
      <c r="D225" s="4"/>
      <c r="E225" s="5"/>
      <c r="F225" s="5"/>
    </row>
    <row r="226" ht="13.5" customHeight="1" spans="1:6">
      <c r="A226" s="21"/>
      <c r="D226" s="4"/>
      <c r="E226" s="5"/>
      <c r="F226" s="5"/>
    </row>
    <row r="227" ht="13.5" customHeight="1" spans="1:6">
      <c r="A227" s="21"/>
      <c r="D227" s="4"/>
      <c r="E227" s="5"/>
      <c r="F227" s="5"/>
    </row>
    <row r="228" ht="13.5" customHeight="1" spans="1:6">
      <c r="A228" s="21"/>
      <c r="D228" s="4"/>
      <c r="E228" s="5"/>
      <c r="F228" s="5"/>
    </row>
    <row r="229" ht="13.5" customHeight="1" spans="1:6">
      <c r="A229" s="21"/>
      <c r="D229" s="4"/>
      <c r="E229" s="5"/>
      <c r="F229" s="5"/>
    </row>
    <row r="230" ht="13.5" customHeight="1" spans="1:6">
      <c r="A230" s="21"/>
      <c r="D230" s="4"/>
      <c r="E230" s="5"/>
      <c r="F230" s="5"/>
    </row>
    <row r="231" ht="13.5" customHeight="1" spans="1:6">
      <c r="A231" s="21"/>
      <c r="D231" s="4"/>
      <c r="E231" s="5"/>
      <c r="F231" s="5"/>
    </row>
    <row r="232" ht="13.5" customHeight="1" spans="1:6">
      <c r="A232" s="21"/>
      <c r="D232" s="4"/>
      <c r="E232" s="5"/>
      <c r="F232" s="5"/>
    </row>
    <row r="233" ht="13.5" customHeight="1" spans="1:6">
      <c r="A233" s="21"/>
      <c r="D233" s="4"/>
      <c r="E233" s="5"/>
      <c r="F233" s="5"/>
    </row>
    <row r="234" ht="13.5" customHeight="1" spans="1:6">
      <c r="A234" s="21"/>
      <c r="D234" s="4"/>
      <c r="E234" s="5"/>
      <c r="F234" s="5"/>
    </row>
    <row r="235" ht="13.5" customHeight="1" spans="1:6">
      <c r="A235" s="21"/>
      <c r="D235" s="4"/>
      <c r="E235" s="5"/>
      <c r="F235" s="5"/>
    </row>
    <row r="236" ht="13.5" customHeight="1" spans="1:6">
      <c r="A236" s="21"/>
      <c r="D236" s="4"/>
      <c r="E236" s="5"/>
      <c r="F236" s="5"/>
    </row>
    <row r="237" ht="13.5" customHeight="1" spans="1:6">
      <c r="A237" s="21"/>
      <c r="D237" s="4"/>
      <c r="E237" s="5"/>
      <c r="F237" s="5"/>
    </row>
    <row r="238" ht="13.5" customHeight="1" spans="1:6">
      <c r="A238" s="21"/>
      <c r="D238" s="4"/>
      <c r="E238" s="5"/>
      <c r="F238" s="5"/>
    </row>
    <row r="239" ht="13.5" customHeight="1" spans="1:6">
      <c r="A239" s="21"/>
      <c r="D239" s="4"/>
      <c r="E239" s="5"/>
      <c r="F239" s="5"/>
    </row>
    <row r="240" ht="13.5" customHeight="1" spans="1:6">
      <c r="A240" s="21"/>
      <c r="D240" s="4"/>
      <c r="E240" s="5"/>
      <c r="F240" s="5"/>
    </row>
    <row r="241" ht="13.5" customHeight="1" spans="1:6">
      <c r="A241" s="21"/>
      <c r="D241" s="4"/>
      <c r="E241" s="5"/>
      <c r="F241" s="5"/>
    </row>
    <row r="242" ht="13.5" customHeight="1" spans="1:6">
      <c r="A242" s="21"/>
      <c r="D242" s="4"/>
      <c r="E242" s="5"/>
      <c r="F242" s="5"/>
    </row>
    <row r="243" ht="13.5" customHeight="1" spans="1:6">
      <c r="A243" s="21"/>
      <c r="D243" s="4"/>
      <c r="E243" s="5"/>
      <c r="F243" s="5"/>
    </row>
    <row r="244" ht="13.5" customHeight="1" spans="1:6">
      <c r="A244" s="21"/>
      <c r="D244" s="4"/>
      <c r="E244" s="5"/>
      <c r="F244" s="5"/>
    </row>
    <row r="245" ht="13.5" customHeight="1" spans="1:6">
      <c r="A245" s="21"/>
      <c r="D245" s="4"/>
      <c r="E245" s="5"/>
      <c r="F245" s="5"/>
    </row>
    <row r="246" ht="13.5" customHeight="1" spans="1:6">
      <c r="A246" s="21"/>
      <c r="D246" s="4"/>
      <c r="E246" s="5"/>
      <c r="F246" s="5"/>
    </row>
    <row r="247" ht="13.5" customHeight="1" spans="1:6">
      <c r="A247" s="21"/>
      <c r="D247" s="4"/>
      <c r="E247" s="5"/>
      <c r="F247" s="5"/>
    </row>
    <row r="248" ht="13.5" customHeight="1" spans="1:6">
      <c r="A248" s="21"/>
      <c r="D248" s="4"/>
      <c r="E248" s="5"/>
      <c r="F248" s="5"/>
    </row>
    <row r="249" ht="13.5" customHeight="1" spans="1:6">
      <c r="A249" s="21"/>
      <c r="D249" s="4"/>
      <c r="E249" s="5"/>
      <c r="F249" s="5"/>
    </row>
    <row r="250" ht="13.5" customHeight="1" spans="1:6">
      <c r="A250" s="21"/>
      <c r="D250" s="4"/>
      <c r="E250" s="5"/>
      <c r="F250" s="5"/>
    </row>
    <row r="251" ht="13.5" customHeight="1" spans="1:6">
      <c r="A251" s="21"/>
      <c r="D251" s="4"/>
      <c r="E251" s="5"/>
      <c r="F251" s="5"/>
    </row>
    <row r="252" ht="13.5" customHeight="1" spans="1:6">
      <c r="A252" s="21"/>
      <c r="D252" s="4"/>
      <c r="E252" s="5"/>
      <c r="F252" s="5"/>
    </row>
    <row r="253" ht="13.5" customHeight="1" spans="1:6">
      <c r="A253" s="21"/>
      <c r="D253" s="4"/>
      <c r="E253" s="5"/>
      <c r="F253" s="5"/>
    </row>
    <row r="254" ht="13.5" customHeight="1" spans="1:6">
      <c r="A254" s="21"/>
      <c r="D254" s="4"/>
      <c r="E254" s="5"/>
      <c r="F254" s="5"/>
    </row>
    <row r="255" ht="13.5" customHeight="1" spans="1:6">
      <c r="A255" s="21"/>
      <c r="D255" s="4"/>
      <c r="E255" s="5"/>
      <c r="F255" s="5"/>
    </row>
    <row r="256" ht="13.5" customHeight="1" spans="1:6">
      <c r="A256" s="21"/>
      <c r="D256" s="4"/>
      <c r="E256" s="5"/>
      <c r="F256" s="5"/>
    </row>
    <row r="257" ht="13.5" customHeight="1" spans="1:6">
      <c r="A257" s="21"/>
      <c r="D257" s="4"/>
      <c r="E257" s="5"/>
      <c r="F257" s="5"/>
    </row>
    <row r="258" ht="13.5" customHeight="1" spans="1:6">
      <c r="A258" s="21"/>
      <c r="D258" s="4"/>
      <c r="E258" s="5"/>
      <c r="F258" s="5"/>
    </row>
    <row r="259" ht="13.5" customHeight="1" spans="1:6">
      <c r="A259" s="21"/>
      <c r="D259" s="4"/>
      <c r="E259" s="5"/>
      <c r="F259" s="5"/>
    </row>
    <row r="260" ht="13.5" customHeight="1" spans="1:6">
      <c r="A260" s="21"/>
      <c r="D260" s="4"/>
      <c r="E260" s="5"/>
      <c r="F260" s="5"/>
    </row>
    <row r="261" ht="13.5" customHeight="1" spans="1:6">
      <c r="A261" s="21"/>
      <c r="D261" s="4"/>
      <c r="E261" s="5"/>
      <c r="F261" s="5"/>
    </row>
    <row r="262" ht="13.5" customHeight="1" spans="1:6">
      <c r="A262" s="21"/>
      <c r="D262" s="4"/>
      <c r="E262" s="5"/>
      <c r="F262" s="5"/>
    </row>
    <row r="263" ht="13.5" customHeight="1" spans="1:6">
      <c r="A263" s="21"/>
      <c r="D263" s="4"/>
      <c r="E263" s="5"/>
      <c r="F263" s="5"/>
    </row>
    <row r="264" ht="13.5" customHeight="1" spans="1:6">
      <c r="A264" s="21"/>
      <c r="D264" s="4"/>
      <c r="E264" s="5"/>
      <c r="F264" s="5"/>
    </row>
    <row r="265" ht="13.5" customHeight="1" spans="1:6">
      <c r="A265" s="21"/>
      <c r="D265" s="4"/>
      <c r="E265" s="5"/>
      <c r="F265" s="5"/>
    </row>
    <row r="266" ht="13.5" customHeight="1" spans="1:6">
      <c r="A266" s="21"/>
      <c r="D266" s="4"/>
      <c r="E266" s="5"/>
      <c r="F266" s="5"/>
    </row>
    <row r="267" ht="13.5" customHeight="1" spans="1:6">
      <c r="A267" s="21"/>
      <c r="D267" s="4"/>
      <c r="E267" s="5"/>
      <c r="F267" s="5"/>
    </row>
    <row r="268" ht="13.5" customHeight="1" spans="1:6">
      <c r="A268" s="21"/>
      <c r="D268" s="4"/>
      <c r="E268" s="5"/>
      <c r="F268" s="5"/>
    </row>
    <row r="269" ht="13.5" customHeight="1" spans="1:6">
      <c r="A269" s="21"/>
      <c r="D269" s="4"/>
      <c r="E269" s="5"/>
      <c r="F269" s="5"/>
    </row>
    <row r="270" ht="13.5" customHeight="1" spans="1:6">
      <c r="A270" s="21"/>
      <c r="D270" s="4"/>
      <c r="E270" s="5"/>
      <c r="F270" s="5"/>
    </row>
    <row r="271" ht="13.5" customHeight="1" spans="1:6">
      <c r="A271" s="21"/>
      <c r="D271" s="4"/>
      <c r="E271" s="5"/>
      <c r="F271" s="5"/>
    </row>
    <row r="272" ht="13.5" customHeight="1" spans="1:6">
      <c r="A272" s="21"/>
      <c r="D272" s="4"/>
      <c r="E272" s="5"/>
      <c r="F272" s="5"/>
    </row>
    <row r="273" ht="13.5" customHeight="1" spans="1:6">
      <c r="A273" s="21"/>
      <c r="D273" s="4"/>
      <c r="E273" s="5"/>
      <c r="F273" s="5"/>
    </row>
    <row r="274" ht="13.5" customHeight="1" spans="1:6">
      <c r="A274" s="21"/>
      <c r="D274" s="4"/>
      <c r="E274" s="5"/>
      <c r="F274" s="5"/>
    </row>
    <row r="275" ht="13.5" customHeight="1" spans="1:6">
      <c r="A275" s="21"/>
      <c r="D275" s="4"/>
      <c r="E275" s="5"/>
      <c r="F275" s="5"/>
    </row>
    <row r="276" ht="13.5" customHeight="1" spans="1:6">
      <c r="A276" s="21"/>
      <c r="D276" s="4"/>
      <c r="E276" s="5"/>
      <c r="F276" s="5"/>
    </row>
    <row r="277" ht="13.5" customHeight="1" spans="1:6">
      <c r="A277" s="21"/>
      <c r="D277" s="4"/>
      <c r="E277" s="5"/>
      <c r="F277" s="5"/>
    </row>
    <row r="278" ht="13.5" customHeight="1" spans="1:6">
      <c r="A278" s="21"/>
      <c r="D278" s="4"/>
      <c r="E278" s="5"/>
      <c r="F278" s="5"/>
    </row>
    <row r="279" ht="13.5" customHeight="1" spans="1:6">
      <c r="A279" s="21"/>
      <c r="D279" s="4"/>
      <c r="E279" s="5"/>
      <c r="F279" s="5"/>
    </row>
    <row r="280" ht="13.5" customHeight="1" spans="1:6">
      <c r="A280" s="21"/>
      <c r="D280" s="4"/>
      <c r="E280" s="5"/>
      <c r="F280" s="5"/>
    </row>
    <row r="281" ht="13.5" customHeight="1" spans="1:6">
      <c r="A281" s="21"/>
      <c r="D281" s="4"/>
      <c r="E281" s="5"/>
      <c r="F281" s="5"/>
    </row>
    <row r="282" ht="13.5" customHeight="1" spans="1:6">
      <c r="A282" s="21"/>
      <c r="D282" s="4"/>
      <c r="E282" s="5"/>
      <c r="F282" s="5"/>
    </row>
    <row r="283" ht="13.5" customHeight="1" spans="1:6">
      <c r="A283" s="21"/>
      <c r="D283" s="4"/>
      <c r="E283" s="5"/>
      <c r="F283" s="5"/>
    </row>
    <row r="284" ht="13.5" customHeight="1" spans="1:6">
      <c r="A284" s="21"/>
      <c r="D284" s="4"/>
      <c r="E284" s="5"/>
      <c r="F284" s="5"/>
    </row>
    <row r="285" ht="13.5" customHeight="1" spans="1:6">
      <c r="A285" s="21"/>
      <c r="D285" s="4"/>
      <c r="E285" s="5"/>
      <c r="F285" s="5"/>
    </row>
    <row r="286" ht="13.5" customHeight="1" spans="1:6">
      <c r="A286" s="21"/>
      <c r="D286" s="4"/>
      <c r="E286" s="5"/>
      <c r="F286" s="5"/>
    </row>
    <row r="287" ht="13.5" customHeight="1" spans="1:6">
      <c r="A287" s="21"/>
      <c r="D287" s="4"/>
      <c r="E287" s="5"/>
      <c r="F287" s="5"/>
    </row>
    <row r="288" ht="13.5" customHeight="1" spans="1:6">
      <c r="A288" s="21"/>
      <c r="D288" s="4"/>
      <c r="E288" s="5"/>
      <c r="F288" s="5"/>
    </row>
    <row r="289" ht="13.5" customHeight="1" spans="1:6">
      <c r="A289" s="21"/>
      <c r="D289" s="4"/>
      <c r="E289" s="5"/>
      <c r="F289" s="5"/>
    </row>
    <row r="290" ht="13.5" customHeight="1" spans="1:6">
      <c r="A290" s="21"/>
      <c r="D290" s="4"/>
      <c r="E290" s="5"/>
      <c r="F290" s="5"/>
    </row>
    <row r="291" ht="13.5" customHeight="1" spans="1:6">
      <c r="A291" s="21"/>
      <c r="D291" s="4"/>
      <c r="E291" s="5"/>
      <c r="F291" s="5"/>
    </row>
    <row r="292" ht="13.5" customHeight="1" spans="1:6">
      <c r="A292" s="21"/>
      <c r="D292" s="4"/>
      <c r="E292" s="5"/>
      <c r="F292" s="5"/>
    </row>
    <row r="293" ht="13.5" customHeight="1" spans="1:6">
      <c r="A293" s="21"/>
      <c r="D293" s="4"/>
      <c r="E293" s="5"/>
      <c r="F293" s="5"/>
    </row>
    <row r="294" ht="13.5" customHeight="1" spans="1:6">
      <c r="A294" s="21"/>
      <c r="D294" s="4"/>
      <c r="E294" s="5"/>
      <c r="F294" s="5"/>
    </row>
    <row r="295" ht="13.5" customHeight="1" spans="1:6">
      <c r="A295" s="21"/>
      <c r="D295" s="4"/>
      <c r="E295" s="5"/>
      <c r="F295" s="5"/>
    </row>
    <row r="296" ht="13.5" customHeight="1" spans="1:6">
      <c r="A296" s="21"/>
      <c r="D296" s="4"/>
      <c r="E296" s="5"/>
      <c r="F296" s="5"/>
    </row>
    <row r="297" ht="13.5" customHeight="1" spans="1:6">
      <c r="A297" s="21"/>
      <c r="D297" s="4"/>
      <c r="E297" s="5"/>
      <c r="F297" s="5"/>
    </row>
    <row r="298" ht="13.5" customHeight="1" spans="1:6">
      <c r="A298" s="21"/>
      <c r="D298" s="4"/>
      <c r="E298" s="5"/>
      <c r="F298" s="5"/>
    </row>
    <row r="299" ht="13.5" customHeight="1" spans="1:6">
      <c r="A299" s="21"/>
      <c r="D299" s="4"/>
      <c r="E299" s="5"/>
      <c r="F299" s="5"/>
    </row>
    <row r="300" ht="13.5" customHeight="1" spans="1:6">
      <c r="A300" s="21"/>
      <c r="D300" s="4"/>
      <c r="E300" s="5"/>
      <c r="F300" s="5"/>
    </row>
    <row r="301" ht="13.5" customHeight="1" spans="1:6">
      <c r="A301" s="21"/>
      <c r="D301" s="4"/>
      <c r="E301" s="5"/>
      <c r="F301" s="5"/>
    </row>
    <row r="302" ht="13.5" customHeight="1" spans="1:6">
      <c r="A302" s="21"/>
      <c r="D302" s="4"/>
      <c r="E302" s="5"/>
      <c r="F302" s="5"/>
    </row>
    <row r="303" ht="13.5" customHeight="1" spans="1:6">
      <c r="A303" s="21"/>
      <c r="D303" s="4"/>
      <c r="E303" s="5"/>
      <c r="F303" s="5"/>
    </row>
    <row r="304" ht="13.5" customHeight="1" spans="1:6">
      <c r="A304" s="21"/>
      <c r="D304" s="4"/>
      <c r="E304" s="5"/>
      <c r="F304" s="5"/>
    </row>
    <row r="305" ht="13.5" customHeight="1" spans="1:6">
      <c r="A305" s="21"/>
      <c r="D305" s="4"/>
      <c r="E305" s="5"/>
      <c r="F305" s="5"/>
    </row>
    <row r="306" ht="13.5" customHeight="1" spans="1:6">
      <c r="A306" s="21"/>
      <c r="D306" s="4"/>
      <c r="E306" s="5"/>
      <c r="F306" s="5"/>
    </row>
    <row r="307" ht="13.5" customHeight="1" spans="1:6">
      <c r="A307" s="21"/>
      <c r="D307" s="4"/>
      <c r="E307" s="5"/>
      <c r="F307" s="5"/>
    </row>
    <row r="308" ht="13.5" customHeight="1" spans="1:6">
      <c r="A308" s="21"/>
      <c r="D308" s="4"/>
      <c r="E308" s="5"/>
      <c r="F308" s="5"/>
    </row>
    <row r="309" ht="13.5" customHeight="1" spans="1:6">
      <c r="A309" s="21"/>
      <c r="D309" s="4"/>
      <c r="E309" s="5"/>
      <c r="F309" s="5"/>
    </row>
    <row r="310" ht="13.5" customHeight="1" spans="1:6">
      <c r="A310" s="21"/>
      <c r="D310" s="4"/>
      <c r="E310" s="5"/>
      <c r="F310" s="5"/>
    </row>
    <row r="311" ht="13.5" customHeight="1" spans="1:6">
      <c r="A311" s="21"/>
      <c r="D311" s="4"/>
      <c r="E311" s="5"/>
      <c r="F311" s="5"/>
    </row>
    <row r="312" ht="13.5" customHeight="1" spans="1:6">
      <c r="A312" s="21"/>
      <c r="D312" s="4"/>
      <c r="E312" s="5"/>
      <c r="F312" s="5"/>
    </row>
    <row r="313" ht="13.5" customHeight="1" spans="1:6">
      <c r="A313" s="21"/>
      <c r="D313" s="4"/>
      <c r="E313" s="5"/>
      <c r="F313" s="5"/>
    </row>
    <row r="314" ht="13.5" customHeight="1" spans="1:6">
      <c r="A314" s="21"/>
      <c r="D314" s="4"/>
      <c r="E314" s="5"/>
      <c r="F314" s="5"/>
    </row>
    <row r="315" ht="13.5" customHeight="1" spans="1:6">
      <c r="A315" s="21"/>
      <c r="D315" s="4"/>
      <c r="E315" s="5"/>
      <c r="F315" s="5"/>
    </row>
    <row r="316" ht="13.5" customHeight="1" spans="1:6">
      <c r="A316" s="21"/>
      <c r="D316" s="4"/>
      <c r="E316" s="5"/>
      <c r="F316" s="5"/>
    </row>
    <row r="317" ht="13.5" customHeight="1" spans="1:6">
      <c r="A317" s="21"/>
      <c r="D317" s="4"/>
      <c r="E317" s="5"/>
      <c r="F317" s="5"/>
    </row>
    <row r="318" ht="13.5" customHeight="1" spans="1:6">
      <c r="A318" s="21"/>
      <c r="D318" s="4"/>
      <c r="E318" s="5"/>
      <c r="F318" s="5"/>
    </row>
    <row r="319" ht="13.5" customHeight="1" spans="1:6">
      <c r="A319" s="21"/>
      <c r="D319" s="4"/>
      <c r="E319" s="5"/>
      <c r="F319" s="5"/>
    </row>
    <row r="320" ht="13.5" customHeight="1" spans="1:6">
      <c r="A320" s="21"/>
      <c r="D320" s="4"/>
      <c r="E320" s="5"/>
      <c r="F320" s="5"/>
    </row>
    <row r="321" ht="13.5" customHeight="1" spans="1:6">
      <c r="A321" s="21"/>
      <c r="D321" s="4"/>
      <c r="E321" s="5"/>
      <c r="F321" s="5"/>
    </row>
    <row r="322" ht="13.5" customHeight="1" spans="1:6">
      <c r="A322" s="21"/>
      <c r="D322" s="4"/>
      <c r="E322" s="5"/>
      <c r="F322" s="5"/>
    </row>
    <row r="323" ht="13.5" customHeight="1" spans="1:6">
      <c r="A323" s="21"/>
      <c r="D323" s="4"/>
      <c r="E323" s="5"/>
      <c r="F323" s="5"/>
    </row>
    <row r="324" ht="13.5" customHeight="1" spans="1:6">
      <c r="A324" s="21"/>
      <c r="D324" s="4"/>
      <c r="E324" s="5"/>
      <c r="F324" s="5"/>
    </row>
    <row r="325" ht="13.5" customHeight="1" spans="1:6">
      <c r="A325" s="21"/>
      <c r="D325" s="4"/>
      <c r="E325" s="5"/>
      <c r="F325" s="5"/>
    </row>
    <row r="326" ht="13.5" customHeight="1" spans="1:6">
      <c r="A326" s="21"/>
      <c r="D326" s="4"/>
      <c r="E326" s="5"/>
      <c r="F326" s="5"/>
    </row>
    <row r="327" ht="13.5" customHeight="1" spans="1:6">
      <c r="A327" s="21"/>
      <c r="D327" s="4"/>
      <c r="E327" s="5"/>
      <c r="F327" s="5"/>
    </row>
    <row r="328" ht="13.5" customHeight="1" spans="1:6">
      <c r="A328" s="21"/>
      <c r="D328" s="4"/>
      <c r="E328" s="5"/>
      <c r="F328" s="5"/>
    </row>
    <row r="329" ht="13.5" customHeight="1" spans="1:6">
      <c r="A329" s="21"/>
      <c r="D329" s="4"/>
      <c r="E329" s="5"/>
      <c r="F329" s="5"/>
    </row>
    <row r="330" ht="13.5" customHeight="1" spans="1:6">
      <c r="A330" s="21"/>
      <c r="D330" s="4"/>
      <c r="E330" s="5"/>
      <c r="F330" s="5"/>
    </row>
    <row r="331" ht="13.5" customHeight="1" spans="1:6">
      <c r="A331" s="21"/>
      <c r="D331" s="4"/>
      <c r="E331" s="5"/>
      <c r="F331" s="5"/>
    </row>
    <row r="332" ht="13.5" customHeight="1" spans="1:6">
      <c r="A332" s="21"/>
      <c r="D332" s="4"/>
      <c r="E332" s="5"/>
      <c r="F332" s="5"/>
    </row>
    <row r="333" ht="13.5" customHeight="1" spans="1:6">
      <c r="A333" s="21"/>
      <c r="D333" s="4"/>
      <c r="E333" s="5"/>
      <c r="F333" s="5"/>
    </row>
    <row r="334" ht="13.5" customHeight="1" spans="1:6">
      <c r="A334" s="21"/>
      <c r="D334" s="4"/>
      <c r="E334" s="5"/>
      <c r="F334" s="5"/>
    </row>
    <row r="335" ht="13.5" customHeight="1" spans="1:6">
      <c r="A335" s="21"/>
      <c r="D335" s="4"/>
      <c r="E335" s="5"/>
      <c r="F335" s="5"/>
    </row>
    <row r="336" ht="13.5" customHeight="1" spans="1:6">
      <c r="A336" s="21"/>
      <c r="D336" s="4"/>
      <c r="E336" s="5"/>
      <c r="F336" s="5"/>
    </row>
    <row r="337" ht="13.5" customHeight="1" spans="1:6">
      <c r="A337" s="21"/>
      <c r="D337" s="4"/>
      <c r="E337" s="5"/>
      <c r="F337" s="5"/>
    </row>
    <row r="338" ht="13.5" customHeight="1" spans="1:6">
      <c r="A338" s="21"/>
      <c r="D338" s="4"/>
      <c r="E338" s="5"/>
      <c r="F338" s="5"/>
    </row>
    <row r="339" ht="13.5" customHeight="1" spans="1:6">
      <c r="A339" s="21"/>
      <c r="D339" s="4"/>
      <c r="E339" s="5"/>
      <c r="F339" s="5"/>
    </row>
    <row r="340" ht="13.5" customHeight="1" spans="1:6">
      <c r="A340" s="21"/>
      <c r="D340" s="4"/>
      <c r="E340" s="5"/>
      <c r="F340" s="5"/>
    </row>
    <row r="341" ht="13.5" customHeight="1" spans="1:6">
      <c r="A341" s="21"/>
      <c r="D341" s="4"/>
      <c r="E341" s="5"/>
      <c r="F341" s="5"/>
    </row>
    <row r="342" ht="13.5" customHeight="1" spans="1:6">
      <c r="A342" s="21"/>
      <c r="D342" s="4"/>
      <c r="E342" s="5"/>
      <c r="F342" s="5"/>
    </row>
    <row r="343" ht="13.5" customHeight="1" spans="1:6">
      <c r="A343" s="21"/>
      <c r="D343" s="4"/>
      <c r="E343" s="5"/>
      <c r="F343" s="5"/>
    </row>
    <row r="344" ht="13.5" customHeight="1" spans="1:6">
      <c r="A344" s="21"/>
      <c r="D344" s="4"/>
      <c r="E344" s="5"/>
      <c r="F344" s="5"/>
    </row>
    <row r="345" ht="13.5" customHeight="1" spans="1:6">
      <c r="A345" s="21"/>
      <c r="D345" s="4"/>
      <c r="E345" s="5"/>
      <c r="F345" s="5"/>
    </row>
    <row r="346" ht="13.5" customHeight="1" spans="1:6">
      <c r="A346" s="21"/>
      <c r="D346" s="4"/>
      <c r="E346" s="5"/>
      <c r="F346" s="5"/>
    </row>
    <row r="347" ht="13.5" customHeight="1" spans="1:6">
      <c r="A347" s="21"/>
      <c r="D347" s="4"/>
      <c r="E347" s="5"/>
      <c r="F347" s="5"/>
    </row>
    <row r="348" ht="13.5" customHeight="1" spans="1:6">
      <c r="A348" s="21"/>
      <c r="D348" s="4"/>
      <c r="E348" s="5"/>
      <c r="F348" s="5"/>
    </row>
    <row r="349" ht="13.5" customHeight="1" spans="1:6">
      <c r="A349" s="21"/>
      <c r="D349" s="4"/>
      <c r="E349" s="5"/>
      <c r="F349" s="5"/>
    </row>
    <row r="350" ht="13.5" customHeight="1" spans="1:6">
      <c r="A350" s="21"/>
      <c r="D350" s="4"/>
      <c r="E350" s="5"/>
      <c r="F350" s="5"/>
    </row>
    <row r="351" ht="13.5" customHeight="1" spans="1:6">
      <c r="A351" s="21"/>
      <c r="D351" s="4"/>
      <c r="E351" s="5"/>
      <c r="F351" s="5"/>
    </row>
    <row r="352" ht="13.5" customHeight="1" spans="1:6">
      <c r="A352" s="21"/>
      <c r="D352" s="4"/>
      <c r="E352" s="5"/>
      <c r="F352" s="5"/>
    </row>
    <row r="353" ht="13.5" customHeight="1" spans="1:6">
      <c r="A353" s="21"/>
      <c r="D353" s="4"/>
      <c r="E353" s="5"/>
      <c r="F353" s="5"/>
    </row>
    <row r="354" ht="13.5" customHeight="1" spans="1:6">
      <c r="A354" s="21"/>
      <c r="D354" s="4"/>
      <c r="E354" s="5"/>
      <c r="F354" s="5"/>
    </row>
    <row r="355" ht="13.5" customHeight="1" spans="1:6">
      <c r="A355" s="21"/>
      <c r="D355" s="4"/>
      <c r="E355" s="5"/>
      <c r="F355" s="5"/>
    </row>
    <row r="356" ht="13.5" customHeight="1" spans="1:6">
      <c r="A356" s="21"/>
      <c r="D356" s="4"/>
      <c r="E356" s="5"/>
      <c r="F356" s="5"/>
    </row>
    <row r="357" ht="13.5" customHeight="1" spans="1:6">
      <c r="A357" s="21"/>
      <c r="D357" s="4"/>
      <c r="E357" s="5"/>
      <c r="F357" s="5"/>
    </row>
    <row r="358" ht="13.5" customHeight="1" spans="1:6">
      <c r="A358" s="21"/>
      <c r="D358" s="4"/>
      <c r="E358" s="5"/>
      <c r="F358" s="5"/>
    </row>
    <row r="359" ht="13.5" customHeight="1" spans="1:6">
      <c r="A359" s="21"/>
      <c r="D359" s="4"/>
      <c r="E359" s="5"/>
      <c r="F359" s="5"/>
    </row>
    <row r="360" ht="13.5" customHeight="1" spans="1:6">
      <c r="A360" s="21"/>
      <c r="D360" s="4"/>
      <c r="E360" s="5"/>
      <c r="F360" s="5"/>
    </row>
    <row r="361" ht="13.5" customHeight="1" spans="1:6">
      <c r="A361" s="21"/>
      <c r="D361" s="4"/>
      <c r="E361" s="5"/>
      <c r="F361" s="5"/>
    </row>
    <row r="362" ht="13.5" customHeight="1" spans="1:6">
      <c r="A362" s="21"/>
      <c r="D362" s="4"/>
      <c r="E362" s="5"/>
      <c r="F362" s="5"/>
    </row>
    <row r="363" ht="13.5" customHeight="1" spans="1:6">
      <c r="A363" s="21"/>
      <c r="D363" s="4"/>
      <c r="E363" s="5"/>
      <c r="F363" s="5"/>
    </row>
    <row r="364" ht="13.5" customHeight="1" spans="1:6">
      <c r="A364" s="21"/>
      <c r="D364" s="4"/>
      <c r="E364" s="5"/>
      <c r="F364" s="5"/>
    </row>
    <row r="365" ht="13.5" customHeight="1" spans="1:6">
      <c r="A365" s="21"/>
      <c r="D365" s="4"/>
      <c r="E365" s="5"/>
      <c r="F365" s="5"/>
    </row>
    <row r="366" ht="13.5" customHeight="1" spans="1:6">
      <c r="A366" s="21"/>
      <c r="D366" s="4"/>
      <c r="E366" s="5"/>
      <c r="F366" s="5"/>
    </row>
    <row r="367" ht="13.5" customHeight="1" spans="1:6">
      <c r="A367" s="21"/>
      <c r="D367" s="4"/>
      <c r="E367" s="5"/>
      <c r="F367" s="5"/>
    </row>
    <row r="368" ht="13.5" customHeight="1" spans="1:6">
      <c r="A368" s="21"/>
      <c r="D368" s="4"/>
      <c r="E368" s="5"/>
      <c r="F368" s="5"/>
    </row>
    <row r="369" ht="13.5" customHeight="1" spans="1:6">
      <c r="A369" s="21"/>
      <c r="D369" s="4"/>
      <c r="E369" s="5"/>
      <c r="F369" s="5"/>
    </row>
    <row r="370" ht="13.5" customHeight="1" spans="1:6">
      <c r="A370" s="21"/>
      <c r="D370" s="4"/>
      <c r="E370" s="5"/>
      <c r="F370" s="5"/>
    </row>
    <row r="371" ht="13.5" customHeight="1" spans="1:6">
      <c r="A371" s="21"/>
      <c r="D371" s="4"/>
      <c r="E371" s="5"/>
      <c r="F371" s="5"/>
    </row>
    <row r="372" ht="13.5" customHeight="1" spans="1:6">
      <c r="A372" s="21"/>
      <c r="D372" s="4"/>
      <c r="E372" s="5"/>
      <c r="F372" s="5"/>
    </row>
    <row r="373" ht="13.5" customHeight="1" spans="1:6">
      <c r="A373" s="21"/>
      <c r="D373" s="4"/>
      <c r="E373" s="5"/>
      <c r="F373" s="5"/>
    </row>
    <row r="374" ht="13.5" customHeight="1" spans="1:6">
      <c r="A374" s="21"/>
      <c r="D374" s="4"/>
      <c r="E374" s="5"/>
      <c r="F374" s="5"/>
    </row>
    <row r="375" ht="13.5" customHeight="1" spans="1:6">
      <c r="A375" s="21"/>
      <c r="D375" s="4"/>
      <c r="E375" s="5"/>
      <c r="F375" s="5"/>
    </row>
    <row r="376" ht="13.5" customHeight="1" spans="1:6">
      <c r="A376" s="21"/>
      <c r="D376" s="4"/>
      <c r="E376" s="5"/>
      <c r="F376" s="5"/>
    </row>
    <row r="377" ht="13.5" customHeight="1" spans="1:6">
      <c r="A377" s="21"/>
      <c r="D377" s="4"/>
      <c r="E377" s="5"/>
      <c r="F377" s="5"/>
    </row>
    <row r="378" ht="13.5" customHeight="1" spans="1:6">
      <c r="A378" s="21"/>
      <c r="D378" s="4"/>
      <c r="E378" s="5"/>
      <c r="F378" s="5"/>
    </row>
    <row r="379" ht="13.5" customHeight="1" spans="1:6">
      <c r="A379" s="21"/>
      <c r="D379" s="4"/>
      <c r="E379" s="5"/>
      <c r="F379" s="5"/>
    </row>
    <row r="380" ht="13.5" customHeight="1" spans="1:6">
      <c r="A380" s="21"/>
      <c r="D380" s="4"/>
      <c r="E380" s="5"/>
      <c r="F380" s="5"/>
    </row>
    <row r="381" ht="13.5" customHeight="1" spans="1:6">
      <c r="A381" s="21"/>
      <c r="D381" s="4"/>
      <c r="E381" s="5"/>
      <c r="F381" s="5"/>
    </row>
    <row r="382" ht="13.5" customHeight="1" spans="1:6">
      <c r="A382" s="21"/>
      <c r="D382" s="4"/>
      <c r="E382" s="5"/>
      <c r="F382" s="5"/>
    </row>
    <row r="383" ht="13.5" customHeight="1" spans="1:6">
      <c r="A383" s="21"/>
      <c r="D383" s="4"/>
      <c r="E383" s="5"/>
      <c r="F383" s="5"/>
    </row>
    <row r="384" ht="13.5" customHeight="1" spans="1:6">
      <c r="A384" s="21"/>
      <c r="D384" s="4"/>
      <c r="E384" s="5"/>
      <c r="F384" s="5"/>
    </row>
    <row r="385" ht="13.5" customHeight="1" spans="1:6">
      <c r="A385" s="21"/>
      <c r="D385" s="4"/>
      <c r="E385" s="5"/>
      <c r="F385" s="5"/>
    </row>
    <row r="386" ht="13.5" customHeight="1" spans="1:6">
      <c r="A386" s="21"/>
      <c r="D386" s="4"/>
      <c r="E386" s="5"/>
      <c r="F386" s="5"/>
    </row>
    <row r="387" ht="13.5" customHeight="1" spans="1:6">
      <c r="A387" s="21"/>
      <c r="D387" s="4"/>
      <c r="E387" s="5"/>
      <c r="F387" s="5"/>
    </row>
    <row r="388" ht="13.5" customHeight="1" spans="1:6">
      <c r="A388" s="21"/>
      <c r="D388" s="4"/>
      <c r="E388" s="5"/>
      <c r="F388" s="5"/>
    </row>
    <row r="389" ht="13.5" customHeight="1" spans="1:6">
      <c r="A389" s="21"/>
      <c r="D389" s="4"/>
      <c r="E389" s="5"/>
      <c r="F389" s="5"/>
    </row>
    <row r="390" ht="13.5" customHeight="1" spans="1:6">
      <c r="A390" s="21"/>
      <c r="D390" s="4"/>
      <c r="E390" s="5"/>
      <c r="F390" s="5"/>
    </row>
    <row r="391" ht="13.5" customHeight="1" spans="1:6">
      <c r="A391" s="21"/>
      <c r="D391" s="4"/>
      <c r="E391" s="5"/>
      <c r="F391" s="5"/>
    </row>
    <row r="392" ht="13.5" customHeight="1" spans="1:6">
      <c r="A392" s="21"/>
      <c r="D392" s="4"/>
      <c r="E392" s="5"/>
      <c r="F392" s="5"/>
    </row>
    <row r="393" ht="13.5" customHeight="1" spans="1:6">
      <c r="A393" s="21"/>
      <c r="D393" s="4"/>
      <c r="E393" s="5"/>
      <c r="F393" s="5"/>
    </row>
    <row r="394" ht="13.5" customHeight="1" spans="1:6">
      <c r="A394" s="21"/>
      <c r="D394" s="4"/>
      <c r="E394" s="5"/>
      <c r="F394" s="5"/>
    </row>
    <row r="395" ht="13.5" customHeight="1" spans="1:6">
      <c r="A395" s="21"/>
      <c r="D395" s="4"/>
      <c r="E395" s="5"/>
      <c r="F395" s="5"/>
    </row>
    <row r="396" ht="13.5" customHeight="1" spans="1:6">
      <c r="A396" s="21"/>
      <c r="D396" s="4"/>
      <c r="E396" s="5"/>
      <c r="F396" s="5"/>
    </row>
    <row r="397" ht="13.5" customHeight="1" spans="1:6">
      <c r="A397" s="21"/>
      <c r="D397" s="4"/>
      <c r="E397" s="5"/>
      <c r="F397" s="5"/>
    </row>
    <row r="398" ht="13.5" customHeight="1" spans="1:6">
      <c r="A398" s="21"/>
      <c r="D398" s="4"/>
      <c r="E398" s="5"/>
      <c r="F398" s="5"/>
    </row>
    <row r="399" ht="13.5" customHeight="1" spans="1:6">
      <c r="A399" s="21"/>
      <c r="D399" s="4"/>
      <c r="E399" s="5"/>
      <c r="F399" s="5"/>
    </row>
    <row r="400" ht="13.5" customHeight="1" spans="1:6">
      <c r="A400" s="21"/>
      <c r="D400" s="4"/>
      <c r="E400" s="5"/>
      <c r="F400" s="5"/>
    </row>
    <row r="401" ht="13.5" customHeight="1" spans="1:6">
      <c r="A401" s="21"/>
      <c r="D401" s="4"/>
      <c r="E401" s="5"/>
      <c r="F401" s="5"/>
    </row>
    <row r="402" ht="13.5" customHeight="1" spans="1:6">
      <c r="A402" s="21"/>
      <c r="D402" s="4"/>
      <c r="E402" s="5"/>
      <c r="F402" s="5"/>
    </row>
    <row r="403" ht="13.5" customHeight="1" spans="1:6">
      <c r="A403" s="21"/>
      <c r="D403" s="4"/>
      <c r="E403" s="5"/>
      <c r="F403" s="5"/>
    </row>
    <row r="404" ht="13.5" customHeight="1" spans="1:6">
      <c r="A404" s="21"/>
      <c r="D404" s="4"/>
      <c r="E404" s="5"/>
      <c r="F404" s="5"/>
    </row>
    <row r="405" ht="13.5" customHeight="1" spans="1:6">
      <c r="A405" s="21"/>
      <c r="D405" s="4"/>
      <c r="E405" s="5"/>
      <c r="F405" s="5"/>
    </row>
    <row r="406" ht="13.5" customHeight="1" spans="1:6">
      <c r="A406" s="21"/>
      <c r="D406" s="4"/>
      <c r="E406" s="5"/>
      <c r="F406" s="5"/>
    </row>
    <row r="407" ht="13.5" customHeight="1" spans="1:6">
      <c r="A407" s="21"/>
      <c r="D407" s="4"/>
      <c r="E407" s="5"/>
      <c r="F407" s="5"/>
    </row>
    <row r="408" ht="13.5" customHeight="1" spans="1:6">
      <c r="A408" s="21"/>
      <c r="D408" s="4"/>
      <c r="E408" s="5"/>
      <c r="F408" s="5"/>
    </row>
    <row r="409" ht="13.5" customHeight="1" spans="1:6">
      <c r="A409" s="21"/>
      <c r="D409" s="4"/>
      <c r="E409" s="5"/>
      <c r="F409" s="5"/>
    </row>
    <row r="410" ht="13.5" customHeight="1" spans="1:6">
      <c r="A410" s="21"/>
      <c r="D410" s="4"/>
      <c r="E410" s="5"/>
      <c r="F410" s="5"/>
    </row>
    <row r="411" ht="13.5" customHeight="1" spans="1:6">
      <c r="A411" s="21"/>
      <c r="D411" s="4"/>
      <c r="E411" s="5"/>
      <c r="F411" s="5"/>
    </row>
    <row r="412" ht="13.5" customHeight="1" spans="1:6">
      <c r="A412" s="21"/>
      <c r="D412" s="4"/>
      <c r="E412" s="5"/>
      <c r="F412" s="5"/>
    </row>
    <row r="413" ht="13.5" customHeight="1" spans="1:6">
      <c r="A413" s="21"/>
      <c r="D413" s="4"/>
      <c r="E413" s="5"/>
      <c r="F413" s="5"/>
    </row>
    <row r="414" ht="13.5" customHeight="1" spans="1:6">
      <c r="A414" s="21"/>
      <c r="D414" s="4"/>
      <c r="E414" s="5"/>
      <c r="F414" s="5"/>
    </row>
    <row r="415" ht="13.5" customHeight="1" spans="1:6">
      <c r="A415" s="21"/>
      <c r="D415" s="4"/>
      <c r="E415" s="5"/>
      <c r="F415" s="5"/>
    </row>
    <row r="416" ht="13.5" customHeight="1" spans="1:6">
      <c r="A416" s="21"/>
      <c r="D416" s="4"/>
      <c r="E416" s="5"/>
      <c r="F416" s="5"/>
    </row>
    <row r="417" ht="13.5" customHeight="1" spans="1:6">
      <c r="A417" s="21"/>
      <c r="D417" s="4"/>
      <c r="E417" s="5"/>
      <c r="F417" s="5"/>
    </row>
    <row r="418" ht="13.5" customHeight="1" spans="1:6">
      <c r="A418" s="21"/>
      <c r="D418" s="4"/>
      <c r="E418" s="5"/>
      <c r="F418" s="5"/>
    </row>
    <row r="419" ht="13.5" customHeight="1" spans="1:6">
      <c r="A419" s="21"/>
      <c r="D419" s="4"/>
      <c r="E419" s="5"/>
      <c r="F419" s="5"/>
    </row>
    <row r="420" ht="13.5" customHeight="1" spans="1:6">
      <c r="A420" s="21"/>
      <c r="D420" s="4"/>
      <c r="E420" s="5"/>
      <c r="F420" s="5"/>
    </row>
    <row r="421" ht="13.5" customHeight="1" spans="1:6">
      <c r="A421" s="21"/>
      <c r="D421" s="4"/>
      <c r="E421" s="5"/>
      <c r="F421" s="5"/>
    </row>
    <row r="422" ht="13.5" customHeight="1" spans="1:6">
      <c r="A422" s="21"/>
      <c r="D422" s="4"/>
      <c r="E422" s="5"/>
      <c r="F422" s="5"/>
    </row>
    <row r="423" ht="13.5" customHeight="1" spans="1:6">
      <c r="A423" s="21"/>
      <c r="D423" s="4"/>
      <c r="E423" s="5"/>
      <c r="F423" s="5"/>
    </row>
    <row r="424" ht="13.5" customHeight="1" spans="1:6">
      <c r="A424" s="21"/>
      <c r="D424" s="4"/>
      <c r="E424" s="5"/>
      <c r="F424" s="5"/>
    </row>
    <row r="425" ht="13.5" customHeight="1" spans="1:6">
      <c r="A425" s="21"/>
      <c r="D425" s="4"/>
      <c r="E425" s="5"/>
      <c r="F425" s="5"/>
    </row>
    <row r="426" ht="13.5" customHeight="1" spans="1:6">
      <c r="A426" s="21"/>
      <c r="D426" s="4"/>
      <c r="E426" s="5"/>
      <c r="F426" s="5"/>
    </row>
    <row r="427" ht="13.5" customHeight="1" spans="1:6">
      <c r="A427" s="21"/>
      <c r="D427" s="4"/>
      <c r="E427" s="5"/>
      <c r="F427" s="5"/>
    </row>
    <row r="428" ht="13.5" customHeight="1" spans="1:6">
      <c r="A428" s="21"/>
      <c r="D428" s="4"/>
      <c r="E428" s="5"/>
      <c r="F428" s="5"/>
    </row>
    <row r="429" ht="13.5" customHeight="1" spans="1:6">
      <c r="A429" s="21"/>
      <c r="D429" s="4"/>
      <c r="E429" s="5"/>
      <c r="F429" s="5"/>
    </row>
    <row r="430" ht="13.5" customHeight="1" spans="1:6">
      <c r="A430" s="21"/>
      <c r="D430" s="4"/>
      <c r="E430" s="5"/>
      <c r="F430" s="5"/>
    </row>
    <row r="431" ht="13.5" customHeight="1" spans="1:6">
      <c r="A431" s="21"/>
      <c r="D431" s="4"/>
      <c r="E431" s="5"/>
      <c r="F431" s="5"/>
    </row>
    <row r="432" ht="13.5" customHeight="1" spans="1:6">
      <c r="A432" s="21"/>
      <c r="D432" s="4"/>
      <c r="E432" s="5"/>
      <c r="F432" s="5"/>
    </row>
    <row r="433" ht="13.5" customHeight="1" spans="1:6">
      <c r="A433" s="21"/>
      <c r="D433" s="4"/>
      <c r="E433" s="5"/>
      <c r="F433" s="5"/>
    </row>
    <row r="434" ht="13.5" customHeight="1" spans="1:6">
      <c r="A434" s="21"/>
      <c r="D434" s="4"/>
      <c r="E434" s="5"/>
      <c r="F434" s="5"/>
    </row>
    <row r="435" ht="13.5" customHeight="1" spans="1:6">
      <c r="A435" s="21"/>
      <c r="D435" s="4"/>
      <c r="E435" s="5"/>
      <c r="F435" s="5"/>
    </row>
    <row r="436" ht="13.5" customHeight="1" spans="1:6">
      <c r="A436" s="21"/>
      <c r="D436" s="4"/>
      <c r="E436" s="5"/>
      <c r="F436" s="5"/>
    </row>
    <row r="437" ht="13.5" customHeight="1" spans="1:6">
      <c r="A437" s="21"/>
      <c r="D437" s="4"/>
      <c r="E437" s="5"/>
      <c r="F437" s="5"/>
    </row>
    <row r="438" ht="13.5" customHeight="1" spans="1:6">
      <c r="A438" s="21"/>
      <c r="D438" s="4"/>
      <c r="E438" s="5"/>
      <c r="F438" s="5"/>
    </row>
    <row r="439" ht="13.5" customHeight="1" spans="1:6">
      <c r="A439" s="21"/>
      <c r="D439" s="4"/>
      <c r="E439" s="5"/>
      <c r="F439" s="5"/>
    </row>
    <row r="440" ht="13.5" customHeight="1" spans="1:6">
      <c r="A440" s="21"/>
      <c r="D440" s="4"/>
      <c r="E440" s="5"/>
      <c r="F440" s="5"/>
    </row>
    <row r="441" ht="13.5" customHeight="1" spans="1:6">
      <c r="A441" s="21"/>
      <c r="D441" s="4"/>
      <c r="E441" s="5"/>
      <c r="F441" s="5"/>
    </row>
    <row r="442" ht="13.5" customHeight="1" spans="1:6">
      <c r="A442" s="21"/>
      <c r="D442" s="4"/>
      <c r="E442" s="5"/>
      <c r="F442" s="5"/>
    </row>
    <row r="443" ht="13.5" customHeight="1" spans="1:6">
      <c r="A443" s="21"/>
      <c r="D443" s="4"/>
      <c r="E443" s="5"/>
      <c r="F443" s="5"/>
    </row>
    <row r="444" ht="13.5" customHeight="1" spans="1:6">
      <c r="A444" s="21"/>
      <c r="D444" s="4"/>
      <c r="E444" s="5"/>
      <c r="F444" s="5"/>
    </row>
    <row r="445" ht="13.5" customHeight="1" spans="1:6">
      <c r="A445" s="21"/>
      <c r="D445" s="4"/>
      <c r="E445" s="5"/>
      <c r="F445" s="5"/>
    </row>
    <row r="446" ht="13.5" customHeight="1" spans="1:6">
      <c r="A446" s="21"/>
      <c r="D446" s="4"/>
      <c r="E446" s="5"/>
      <c r="F446" s="5"/>
    </row>
    <row r="447" ht="13.5" customHeight="1" spans="1:6">
      <c r="A447" s="21"/>
      <c r="D447" s="4"/>
      <c r="E447" s="5"/>
      <c r="F447" s="5"/>
    </row>
    <row r="448" ht="13.5" customHeight="1" spans="1:6">
      <c r="A448" s="21"/>
      <c r="D448" s="4"/>
      <c r="E448" s="5"/>
      <c r="F448" s="5"/>
    </row>
    <row r="449" ht="13.5" customHeight="1" spans="1:6">
      <c r="A449" s="21"/>
      <c r="D449" s="4"/>
      <c r="E449" s="5"/>
      <c r="F449" s="5"/>
    </row>
    <row r="450" ht="13.5" customHeight="1" spans="1:6">
      <c r="A450" s="21"/>
      <c r="D450" s="4"/>
      <c r="E450" s="5"/>
      <c r="F450" s="5"/>
    </row>
    <row r="451" ht="13.5" customHeight="1" spans="1:6">
      <c r="A451" s="21"/>
      <c r="D451" s="4"/>
      <c r="E451" s="5"/>
      <c r="F451" s="5"/>
    </row>
    <row r="452" ht="13.5" customHeight="1" spans="1:6">
      <c r="A452" s="21"/>
      <c r="D452" s="4"/>
      <c r="E452" s="5"/>
      <c r="F452" s="5"/>
    </row>
    <row r="453" ht="13.5" customHeight="1" spans="1:6">
      <c r="A453" s="21"/>
      <c r="D453" s="4"/>
      <c r="E453" s="5"/>
      <c r="F453" s="5"/>
    </row>
    <row r="454" ht="13.5" customHeight="1" spans="1:6">
      <c r="A454" s="21"/>
      <c r="D454" s="4"/>
      <c r="E454" s="5"/>
      <c r="F454" s="5"/>
    </row>
    <row r="455" ht="13.5" customHeight="1" spans="1:6">
      <c r="A455" s="21"/>
      <c r="D455" s="4"/>
      <c r="E455" s="5"/>
      <c r="F455" s="5"/>
    </row>
    <row r="456" ht="13.5" customHeight="1" spans="1:6">
      <c r="A456" s="21"/>
      <c r="D456" s="4"/>
      <c r="E456" s="5"/>
      <c r="F456" s="5"/>
    </row>
    <row r="457" ht="13.5" customHeight="1" spans="1:6">
      <c r="A457" s="21"/>
      <c r="D457" s="4"/>
      <c r="E457" s="5"/>
      <c r="F457" s="5"/>
    </row>
    <row r="458" ht="13.5" customHeight="1" spans="1:6">
      <c r="A458" s="21"/>
      <c r="D458" s="4"/>
      <c r="E458" s="5"/>
      <c r="F458" s="5"/>
    </row>
    <row r="459" ht="13.5" customHeight="1" spans="1:6">
      <c r="A459" s="21"/>
      <c r="D459" s="4"/>
      <c r="E459" s="5"/>
      <c r="F459" s="5"/>
    </row>
    <row r="460" ht="13.5" customHeight="1" spans="1:6">
      <c r="A460" s="21"/>
      <c r="D460" s="4"/>
      <c r="E460" s="5"/>
      <c r="F460" s="5"/>
    </row>
    <row r="461" ht="13.5" customHeight="1" spans="1:6">
      <c r="A461" s="21"/>
      <c r="D461" s="4"/>
      <c r="E461" s="5"/>
      <c r="F461" s="5"/>
    </row>
    <row r="462" ht="13.5" customHeight="1" spans="1:6">
      <c r="A462" s="21"/>
      <c r="D462" s="4"/>
      <c r="E462" s="5"/>
      <c r="F462" s="5"/>
    </row>
    <row r="463" ht="13.5" customHeight="1" spans="1:6">
      <c r="A463" s="21"/>
      <c r="D463" s="4"/>
      <c r="E463" s="5"/>
      <c r="F463" s="5"/>
    </row>
    <row r="464" ht="13.5" customHeight="1" spans="1:6">
      <c r="A464" s="21"/>
      <c r="D464" s="4"/>
      <c r="E464" s="5"/>
      <c r="F464" s="5"/>
    </row>
    <row r="465" ht="13.5" customHeight="1" spans="1:6">
      <c r="A465" s="21"/>
      <c r="D465" s="4"/>
      <c r="E465" s="5"/>
      <c r="F465" s="5"/>
    </row>
    <row r="466" ht="13.5" customHeight="1" spans="1:6">
      <c r="A466" s="21"/>
      <c r="D466" s="4"/>
      <c r="E466" s="5"/>
      <c r="F466" s="5"/>
    </row>
    <row r="467" ht="13.5" customHeight="1" spans="1:6">
      <c r="A467" s="21"/>
      <c r="D467" s="4"/>
      <c r="E467" s="5"/>
      <c r="F467" s="5"/>
    </row>
    <row r="468" ht="13.5" customHeight="1" spans="1:6">
      <c r="A468" s="21"/>
      <c r="D468" s="4"/>
      <c r="E468" s="5"/>
      <c r="F468" s="5"/>
    </row>
    <row r="469" ht="13.5" customHeight="1" spans="1:6">
      <c r="A469" s="21"/>
      <c r="D469" s="4"/>
      <c r="E469" s="5"/>
      <c r="F469" s="5"/>
    </row>
    <row r="470" ht="13.5" customHeight="1" spans="1:6">
      <c r="A470" s="21"/>
      <c r="D470" s="4"/>
      <c r="E470" s="5"/>
      <c r="F470" s="5"/>
    </row>
    <row r="471" ht="13.5" customHeight="1" spans="1:6">
      <c r="A471" s="21"/>
      <c r="D471" s="4"/>
      <c r="E471" s="5"/>
      <c r="F471" s="5"/>
    </row>
    <row r="472" ht="13.5" customHeight="1" spans="1:6">
      <c r="A472" s="21"/>
      <c r="D472" s="4"/>
      <c r="E472" s="5"/>
      <c r="F472" s="5"/>
    </row>
    <row r="473" ht="13.5" customHeight="1" spans="1:6">
      <c r="A473" s="21"/>
      <c r="D473" s="4"/>
      <c r="E473" s="5"/>
      <c r="F473" s="5"/>
    </row>
    <row r="474" ht="13.5" customHeight="1" spans="1:6">
      <c r="A474" s="21"/>
      <c r="D474" s="4"/>
      <c r="E474" s="5"/>
      <c r="F474" s="5"/>
    </row>
    <row r="475" ht="13.5" customHeight="1" spans="1:6">
      <c r="A475" s="21"/>
      <c r="D475" s="4"/>
      <c r="E475" s="5"/>
      <c r="F475" s="5"/>
    </row>
    <row r="476" ht="13.5" customHeight="1" spans="1:6">
      <c r="A476" s="21"/>
      <c r="D476" s="4"/>
      <c r="E476" s="5"/>
      <c r="F476" s="5"/>
    </row>
    <row r="477" ht="13.5" customHeight="1" spans="1:6">
      <c r="A477" s="21"/>
      <c r="D477" s="4"/>
      <c r="E477" s="5"/>
      <c r="F477" s="5"/>
    </row>
    <row r="478" ht="13.5" customHeight="1" spans="1:6">
      <c r="A478" s="21"/>
      <c r="D478" s="4"/>
      <c r="E478" s="5"/>
      <c r="F478" s="5"/>
    </row>
    <row r="479" ht="13.5" customHeight="1" spans="1:6">
      <c r="A479" s="21"/>
      <c r="D479" s="4"/>
      <c r="E479" s="5"/>
      <c r="F479" s="5"/>
    </row>
    <row r="480" ht="13.5" customHeight="1" spans="1:6">
      <c r="A480" s="21"/>
      <c r="D480" s="4"/>
      <c r="E480" s="5"/>
      <c r="F480" s="5"/>
    </row>
    <row r="481" ht="13.5" customHeight="1" spans="1:6">
      <c r="A481" s="21"/>
      <c r="D481" s="4"/>
      <c r="E481" s="5"/>
      <c r="F481" s="5"/>
    </row>
    <row r="482" ht="13.5" customHeight="1" spans="1:6">
      <c r="A482" s="21"/>
      <c r="D482" s="4"/>
      <c r="E482" s="5"/>
      <c r="F482" s="5"/>
    </row>
    <row r="483" ht="13.5" customHeight="1" spans="1:6">
      <c r="A483" s="21"/>
      <c r="D483" s="4"/>
      <c r="E483" s="5"/>
      <c r="F483" s="5"/>
    </row>
    <row r="484" ht="13.5" customHeight="1" spans="1:6">
      <c r="A484" s="21"/>
      <c r="D484" s="4"/>
      <c r="E484" s="5"/>
      <c r="F484" s="5"/>
    </row>
    <row r="485" ht="13.5" customHeight="1" spans="1:6">
      <c r="A485" s="21"/>
      <c r="D485" s="4"/>
      <c r="E485" s="5"/>
      <c r="F485" s="5"/>
    </row>
    <row r="486" ht="13.5" customHeight="1" spans="1:6">
      <c r="A486" s="21"/>
      <c r="D486" s="4"/>
      <c r="E486" s="5"/>
      <c r="F486" s="5"/>
    </row>
    <row r="487" ht="13.5" customHeight="1" spans="1:6">
      <c r="A487" s="21"/>
      <c r="D487" s="4"/>
      <c r="E487" s="5"/>
      <c r="F487" s="5"/>
    </row>
    <row r="488" ht="13.5" customHeight="1" spans="1:6">
      <c r="A488" s="21"/>
      <c r="D488" s="4"/>
      <c r="E488" s="5"/>
      <c r="F488" s="5"/>
    </row>
    <row r="489" ht="13.5" customHeight="1" spans="1:6">
      <c r="A489" s="21"/>
      <c r="D489" s="4"/>
      <c r="E489" s="5"/>
      <c r="F489" s="5"/>
    </row>
    <row r="490" ht="13.5" customHeight="1" spans="1:6">
      <c r="A490" s="21"/>
      <c r="D490" s="4"/>
      <c r="E490" s="5"/>
      <c r="F490" s="5"/>
    </row>
    <row r="491" ht="13.5" customHeight="1" spans="1:6">
      <c r="A491" s="21"/>
      <c r="D491" s="4"/>
      <c r="E491" s="5"/>
      <c r="F491" s="5"/>
    </row>
    <row r="492" ht="13.5" customHeight="1" spans="1:6">
      <c r="A492" s="21"/>
      <c r="D492" s="4"/>
      <c r="E492" s="5"/>
      <c r="F492" s="5"/>
    </row>
    <row r="493" ht="13.5" customHeight="1" spans="1:6">
      <c r="A493" s="21"/>
      <c r="D493" s="4"/>
      <c r="E493" s="5"/>
      <c r="F493" s="5"/>
    </row>
    <row r="494" ht="13.5" customHeight="1" spans="1:6">
      <c r="A494" s="21"/>
      <c r="D494" s="4"/>
      <c r="E494" s="5"/>
      <c r="F494" s="5"/>
    </row>
    <row r="495" ht="13.5" customHeight="1" spans="1:6">
      <c r="A495" s="21"/>
      <c r="D495" s="4"/>
      <c r="E495" s="5"/>
      <c r="F495" s="5"/>
    </row>
    <row r="496" ht="13.5" customHeight="1" spans="1:6">
      <c r="A496" s="21"/>
      <c r="D496" s="4"/>
      <c r="E496" s="5"/>
      <c r="F496" s="5"/>
    </row>
    <row r="497" ht="13.5" customHeight="1" spans="1:6">
      <c r="A497" s="21"/>
      <c r="D497" s="4"/>
      <c r="E497" s="5"/>
      <c r="F497" s="5"/>
    </row>
    <row r="498" ht="13.5" customHeight="1" spans="1:6">
      <c r="A498" s="21"/>
      <c r="D498" s="4"/>
      <c r="E498" s="5"/>
      <c r="F498" s="5"/>
    </row>
    <row r="499" ht="13.5" customHeight="1" spans="1:6">
      <c r="A499" s="21"/>
      <c r="D499" s="4"/>
      <c r="E499" s="5"/>
      <c r="F499" s="5"/>
    </row>
    <row r="500" ht="13.5" customHeight="1" spans="1:6">
      <c r="A500" s="21"/>
      <c r="D500" s="4"/>
      <c r="E500" s="5"/>
      <c r="F500" s="5"/>
    </row>
    <row r="501" ht="13.5" customHeight="1" spans="1:6">
      <c r="A501" s="21"/>
      <c r="D501" s="4"/>
      <c r="E501" s="5"/>
      <c r="F501" s="5"/>
    </row>
    <row r="502" ht="13.5" customHeight="1" spans="1:6">
      <c r="A502" s="21"/>
      <c r="D502" s="4"/>
      <c r="E502" s="5"/>
      <c r="F502" s="5"/>
    </row>
    <row r="503" ht="13.5" customHeight="1" spans="1:6">
      <c r="A503" s="21"/>
      <c r="D503" s="4"/>
      <c r="E503" s="5"/>
      <c r="F503" s="5"/>
    </row>
    <row r="504" ht="13.5" customHeight="1" spans="1:6">
      <c r="A504" s="21"/>
      <c r="D504" s="4"/>
      <c r="E504" s="5"/>
      <c r="F504" s="5"/>
    </row>
    <row r="505" ht="13.5" customHeight="1" spans="1:6">
      <c r="A505" s="21"/>
      <c r="D505" s="4"/>
      <c r="E505" s="5"/>
      <c r="F505" s="5"/>
    </row>
    <row r="506" ht="13.5" customHeight="1" spans="1:6">
      <c r="A506" s="21"/>
      <c r="D506" s="4"/>
      <c r="E506" s="5"/>
      <c r="F506" s="5"/>
    </row>
    <row r="507" ht="13.5" customHeight="1" spans="1:6">
      <c r="A507" s="21"/>
      <c r="D507" s="4"/>
      <c r="E507" s="5"/>
      <c r="F507" s="5"/>
    </row>
    <row r="508" ht="13.5" customHeight="1" spans="1:6">
      <c r="A508" s="21"/>
      <c r="D508" s="4"/>
      <c r="E508" s="5"/>
      <c r="F508" s="5"/>
    </row>
    <row r="509" ht="13.5" customHeight="1" spans="1:6">
      <c r="A509" s="21"/>
      <c r="D509" s="4"/>
      <c r="E509" s="5"/>
      <c r="F509" s="5"/>
    </row>
    <row r="510" ht="13.5" customHeight="1" spans="1:6">
      <c r="A510" s="21"/>
      <c r="D510" s="4"/>
      <c r="E510" s="5"/>
      <c r="F510" s="5"/>
    </row>
    <row r="511" ht="13.5" customHeight="1" spans="1:6">
      <c r="A511" s="21"/>
      <c r="D511" s="4"/>
      <c r="E511" s="5"/>
      <c r="F511" s="5"/>
    </row>
    <row r="512" ht="13.5" customHeight="1" spans="1:6">
      <c r="A512" s="21"/>
      <c r="D512" s="4"/>
      <c r="E512" s="5"/>
      <c r="F512" s="5"/>
    </row>
    <row r="513" ht="13.5" customHeight="1" spans="1:6">
      <c r="A513" s="21"/>
      <c r="D513" s="4"/>
      <c r="E513" s="5"/>
      <c r="F513" s="5"/>
    </row>
    <row r="514" ht="13.5" customHeight="1" spans="1:6">
      <c r="A514" s="21"/>
      <c r="D514" s="4"/>
      <c r="E514" s="5"/>
      <c r="F514" s="5"/>
    </row>
    <row r="515" ht="13.5" customHeight="1" spans="1:6">
      <c r="A515" s="21"/>
      <c r="D515" s="4"/>
      <c r="E515" s="5"/>
      <c r="F515" s="5"/>
    </row>
    <row r="516" ht="13.5" customHeight="1" spans="1:6">
      <c r="A516" s="21"/>
      <c r="D516" s="4"/>
      <c r="E516" s="5"/>
      <c r="F516" s="5"/>
    </row>
    <row r="517" ht="13.5" customHeight="1" spans="1:6">
      <c r="A517" s="21"/>
      <c r="D517" s="4"/>
      <c r="E517" s="5"/>
      <c r="F517" s="5"/>
    </row>
    <row r="518" ht="13.5" customHeight="1" spans="1:6">
      <c r="A518" s="21"/>
      <c r="D518" s="4"/>
      <c r="E518" s="5"/>
      <c r="F518" s="5"/>
    </row>
    <row r="519" ht="13.5" customHeight="1" spans="1:6">
      <c r="A519" s="21"/>
      <c r="D519" s="4"/>
      <c r="E519" s="5"/>
      <c r="F519" s="5"/>
    </row>
    <row r="520" ht="13.5" customHeight="1" spans="1:6">
      <c r="A520" s="21"/>
      <c r="D520" s="4"/>
      <c r="E520" s="5"/>
      <c r="F520" s="5"/>
    </row>
    <row r="521" ht="13.5" customHeight="1" spans="1:6">
      <c r="A521" s="21"/>
      <c r="D521" s="4"/>
      <c r="E521" s="5"/>
      <c r="F521" s="5"/>
    </row>
    <row r="522" ht="13.5" customHeight="1" spans="1:6">
      <c r="A522" s="21"/>
      <c r="D522" s="4"/>
      <c r="E522" s="5"/>
      <c r="F522" s="5"/>
    </row>
    <row r="523" ht="13.5" customHeight="1" spans="1:6">
      <c r="A523" s="21"/>
      <c r="D523" s="4"/>
      <c r="E523" s="5"/>
      <c r="F523" s="5"/>
    </row>
    <row r="524" ht="13.5" customHeight="1" spans="1:6">
      <c r="A524" s="21"/>
      <c r="D524" s="4"/>
      <c r="E524" s="5"/>
      <c r="F524" s="5"/>
    </row>
    <row r="525" ht="13.5" customHeight="1" spans="1:6">
      <c r="A525" s="21"/>
      <c r="D525" s="4"/>
      <c r="E525" s="5"/>
      <c r="F525" s="5"/>
    </row>
    <row r="526" ht="13.5" customHeight="1" spans="1:6">
      <c r="A526" s="21"/>
      <c r="D526" s="4"/>
      <c r="E526" s="5"/>
      <c r="F526" s="5"/>
    </row>
    <row r="527" ht="13.5" customHeight="1" spans="1:6">
      <c r="A527" s="21"/>
      <c r="D527" s="4"/>
      <c r="E527" s="5"/>
      <c r="F527" s="5"/>
    </row>
    <row r="528" ht="13.5" customHeight="1" spans="1:6">
      <c r="A528" s="21"/>
      <c r="D528" s="4"/>
      <c r="E528" s="5"/>
      <c r="F528" s="5"/>
    </row>
    <row r="529" ht="13.5" customHeight="1" spans="1:6">
      <c r="A529" s="21"/>
      <c r="D529" s="4"/>
      <c r="E529" s="5"/>
      <c r="F529" s="5"/>
    </row>
    <row r="530" ht="13.5" customHeight="1" spans="1:6">
      <c r="A530" s="21"/>
      <c r="D530" s="4"/>
      <c r="E530" s="5"/>
      <c r="F530" s="5"/>
    </row>
    <row r="531" ht="13.5" customHeight="1" spans="1:6">
      <c r="A531" s="21"/>
      <c r="D531" s="4"/>
      <c r="E531" s="5"/>
      <c r="F531" s="5"/>
    </row>
    <row r="532" ht="13.5" customHeight="1" spans="1:6">
      <c r="A532" s="21"/>
      <c r="D532" s="4"/>
      <c r="E532" s="5"/>
      <c r="F532" s="5"/>
    </row>
    <row r="533" ht="13.5" customHeight="1" spans="1:6">
      <c r="A533" s="21"/>
      <c r="D533" s="4"/>
      <c r="E533" s="5"/>
      <c r="F533" s="5"/>
    </row>
    <row r="534" ht="13.5" customHeight="1" spans="1:6">
      <c r="A534" s="21"/>
      <c r="D534" s="4"/>
      <c r="E534" s="5"/>
      <c r="F534" s="5"/>
    </row>
    <row r="535" ht="13.5" customHeight="1" spans="1:6">
      <c r="A535" s="21"/>
      <c r="D535" s="4"/>
      <c r="E535" s="5"/>
      <c r="F535" s="5"/>
    </row>
    <row r="536" ht="13.5" customHeight="1" spans="1:6">
      <c r="A536" s="21"/>
      <c r="D536" s="4"/>
      <c r="E536" s="5"/>
      <c r="F536" s="5"/>
    </row>
    <row r="537" ht="13.5" customHeight="1" spans="1:6">
      <c r="A537" s="21"/>
      <c r="D537" s="4"/>
      <c r="E537" s="5"/>
      <c r="F537" s="5"/>
    </row>
    <row r="538" ht="13.5" customHeight="1" spans="1:6">
      <c r="A538" s="21"/>
      <c r="D538" s="4"/>
      <c r="E538" s="5"/>
      <c r="F538" s="5"/>
    </row>
    <row r="539" ht="13.5" customHeight="1" spans="1:6">
      <c r="A539" s="21"/>
      <c r="D539" s="4"/>
      <c r="E539" s="5"/>
      <c r="F539" s="5"/>
    </row>
    <row r="540" ht="13.5" customHeight="1" spans="1:6">
      <c r="A540" s="21"/>
      <c r="D540" s="4"/>
      <c r="E540" s="5"/>
      <c r="F540" s="5"/>
    </row>
    <row r="541" ht="13.5" customHeight="1" spans="1:6">
      <c r="A541" s="21"/>
      <c r="D541" s="4"/>
      <c r="E541" s="5"/>
      <c r="F541" s="5"/>
    </row>
    <row r="542" ht="13.5" customHeight="1" spans="1:6">
      <c r="A542" s="21"/>
      <c r="D542" s="4"/>
      <c r="E542" s="5"/>
      <c r="F542" s="5"/>
    </row>
    <row r="543" ht="13.5" customHeight="1" spans="1:6">
      <c r="A543" s="21"/>
      <c r="D543" s="4"/>
      <c r="E543" s="5"/>
      <c r="F543" s="5"/>
    </row>
    <row r="544" ht="13.5" customHeight="1" spans="1:6">
      <c r="A544" s="21"/>
      <c r="D544" s="4"/>
      <c r="E544" s="5"/>
      <c r="F544" s="5"/>
    </row>
    <row r="545" ht="13.5" customHeight="1" spans="1:6">
      <c r="A545" s="21"/>
      <c r="D545" s="4"/>
      <c r="E545" s="5"/>
      <c r="F545" s="5"/>
    </row>
    <row r="546" ht="13.5" customHeight="1" spans="1:6">
      <c r="A546" s="21"/>
      <c r="D546" s="4"/>
      <c r="E546" s="5"/>
      <c r="F546" s="5"/>
    </row>
    <row r="547" ht="13.5" customHeight="1" spans="1:6">
      <c r="A547" s="21"/>
      <c r="D547" s="4"/>
      <c r="E547" s="5"/>
      <c r="F547" s="5"/>
    </row>
    <row r="548" ht="13.5" customHeight="1" spans="1:6">
      <c r="A548" s="21"/>
      <c r="D548" s="4"/>
      <c r="E548" s="5"/>
      <c r="F548" s="5"/>
    </row>
    <row r="549" ht="13.5" customHeight="1" spans="1:6">
      <c r="A549" s="21"/>
      <c r="D549" s="4"/>
      <c r="E549" s="5"/>
      <c r="F549" s="5"/>
    </row>
    <row r="550" ht="13.5" customHeight="1" spans="1:6">
      <c r="A550" s="21"/>
      <c r="D550" s="4"/>
      <c r="E550" s="5"/>
      <c r="F550" s="5"/>
    </row>
    <row r="551" ht="13.5" customHeight="1" spans="1:6">
      <c r="A551" s="21"/>
      <c r="D551" s="4"/>
      <c r="E551" s="5"/>
      <c r="F551" s="5"/>
    </row>
    <row r="552" ht="13.5" customHeight="1" spans="1:6">
      <c r="A552" s="21"/>
      <c r="D552" s="4"/>
      <c r="E552" s="5"/>
      <c r="F552" s="5"/>
    </row>
    <row r="553" ht="13.5" customHeight="1" spans="1:6">
      <c r="A553" s="21"/>
      <c r="D553" s="4"/>
      <c r="E553" s="5"/>
      <c r="F553" s="5"/>
    </row>
    <row r="554" ht="13.5" customHeight="1" spans="1:6">
      <c r="A554" s="21"/>
      <c r="D554" s="4"/>
      <c r="E554" s="5"/>
      <c r="F554" s="5"/>
    </row>
    <row r="555" ht="13.5" customHeight="1" spans="1:6">
      <c r="A555" s="21"/>
      <c r="D555" s="4"/>
      <c r="E555" s="5"/>
      <c r="F555" s="5"/>
    </row>
    <row r="556" ht="13.5" customHeight="1" spans="1:6">
      <c r="A556" s="21"/>
      <c r="D556" s="4"/>
      <c r="E556" s="5"/>
      <c r="F556" s="5"/>
    </row>
    <row r="557" ht="13.5" customHeight="1" spans="1:6">
      <c r="A557" s="21"/>
      <c r="D557" s="4"/>
      <c r="E557" s="5"/>
      <c r="F557" s="5"/>
    </row>
    <row r="558" ht="13.5" customHeight="1" spans="1:6">
      <c r="A558" s="21"/>
      <c r="D558" s="4"/>
      <c r="E558" s="5"/>
      <c r="F558" s="5"/>
    </row>
    <row r="559" ht="13.5" customHeight="1" spans="1:6">
      <c r="A559" s="21"/>
      <c r="D559" s="4"/>
      <c r="E559" s="5"/>
      <c r="F559" s="5"/>
    </row>
    <row r="560" ht="13.5" customHeight="1" spans="1:6">
      <c r="A560" s="21"/>
      <c r="D560" s="4"/>
      <c r="E560" s="5"/>
      <c r="F560" s="5"/>
    </row>
    <row r="561" ht="13.5" customHeight="1" spans="1:6">
      <c r="A561" s="21"/>
      <c r="D561" s="4"/>
      <c r="E561" s="5"/>
      <c r="F561" s="5"/>
    </row>
    <row r="562" ht="13.5" customHeight="1" spans="1:6">
      <c r="A562" s="21"/>
      <c r="D562" s="4"/>
      <c r="E562" s="5"/>
      <c r="F562" s="5"/>
    </row>
    <row r="563" ht="13.5" customHeight="1" spans="1:6">
      <c r="A563" s="21"/>
      <c r="D563" s="4"/>
      <c r="E563" s="5"/>
      <c r="F563" s="5"/>
    </row>
    <row r="564" ht="13.5" customHeight="1" spans="1:6">
      <c r="A564" s="21"/>
      <c r="D564" s="4"/>
      <c r="E564" s="5"/>
      <c r="F564" s="5"/>
    </row>
    <row r="565" ht="13.5" customHeight="1" spans="1:6">
      <c r="A565" s="21"/>
      <c r="D565" s="4"/>
      <c r="E565" s="5"/>
      <c r="F565" s="5"/>
    </row>
    <row r="566" ht="13.5" customHeight="1" spans="1:6">
      <c r="A566" s="21"/>
      <c r="D566" s="4"/>
      <c r="E566" s="5"/>
      <c r="F566" s="5"/>
    </row>
    <row r="567" ht="13.5" customHeight="1" spans="1:6">
      <c r="A567" s="21"/>
      <c r="D567" s="4"/>
      <c r="E567" s="5"/>
      <c r="F567" s="5"/>
    </row>
    <row r="568" ht="13.5" customHeight="1" spans="1:6">
      <c r="A568" s="21"/>
      <c r="D568" s="4"/>
      <c r="E568" s="5"/>
      <c r="F568" s="5"/>
    </row>
    <row r="569" ht="13.5" customHeight="1" spans="1:6">
      <c r="A569" s="21"/>
      <c r="D569" s="4"/>
      <c r="E569" s="5"/>
      <c r="F569" s="5"/>
    </row>
    <row r="570" ht="13.5" customHeight="1" spans="1:6">
      <c r="A570" s="21"/>
      <c r="D570" s="4"/>
      <c r="E570" s="5"/>
      <c r="F570" s="5"/>
    </row>
    <row r="571" ht="13.5" customHeight="1" spans="1:6">
      <c r="A571" s="21"/>
      <c r="D571" s="4"/>
      <c r="E571" s="5"/>
      <c r="F571" s="5"/>
    </row>
    <row r="572" ht="13.5" customHeight="1" spans="1:6">
      <c r="A572" s="21"/>
      <c r="D572" s="4"/>
      <c r="E572" s="5"/>
      <c r="F572" s="5"/>
    </row>
    <row r="573" ht="13.5" customHeight="1" spans="1:6">
      <c r="A573" s="21"/>
      <c r="D573" s="4"/>
      <c r="E573" s="5"/>
      <c r="F573" s="5"/>
    </row>
    <row r="574" ht="13.5" customHeight="1" spans="1:6">
      <c r="A574" s="21"/>
      <c r="D574" s="4"/>
      <c r="E574" s="5"/>
      <c r="F574" s="5"/>
    </row>
    <row r="575" ht="13.5" customHeight="1" spans="1:6">
      <c r="A575" s="21"/>
      <c r="D575" s="4"/>
      <c r="E575" s="5"/>
      <c r="F575" s="5"/>
    </row>
    <row r="576" ht="13.5" customHeight="1" spans="1:6">
      <c r="A576" s="21"/>
      <c r="D576" s="4"/>
      <c r="E576" s="5"/>
      <c r="F576" s="5"/>
    </row>
    <row r="577" ht="13.5" customHeight="1" spans="1:6">
      <c r="A577" s="21"/>
      <c r="D577" s="4"/>
      <c r="E577" s="5"/>
      <c r="F577" s="5"/>
    </row>
    <row r="578" ht="13.5" customHeight="1" spans="1:6">
      <c r="A578" s="21"/>
      <c r="D578" s="4"/>
      <c r="E578" s="5"/>
      <c r="F578" s="5"/>
    </row>
    <row r="579" ht="13.5" customHeight="1" spans="1:6">
      <c r="A579" s="21"/>
      <c r="D579" s="4"/>
      <c r="E579" s="5"/>
      <c r="F579" s="5"/>
    </row>
    <row r="580" ht="13.5" customHeight="1" spans="1:6">
      <c r="A580" s="21"/>
      <c r="D580" s="4"/>
      <c r="E580" s="5"/>
      <c r="F580" s="5"/>
    </row>
    <row r="581" ht="13.5" customHeight="1" spans="1:6">
      <c r="A581" s="21"/>
      <c r="D581" s="4"/>
      <c r="E581" s="5"/>
      <c r="F581" s="5"/>
    </row>
    <row r="582" ht="13.5" customHeight="1" spans="1:6">
      <c r="A582" s="21"/>
      <c r="D582" s="4"/>
      <c r="E582" s="5"/>
      <c r="F582" s="5"/>
    </row>
    <row r="583" ht="13.5" customHeight="1" spans="1:6">
      <c r="A583" s="21"/>
      <c r="D583" s="4"/>
      <c r="E583" s="5"/>
      <c r="F583" s="5"/>
    </row>
    <row r="584" ht="13.5" customHeight="1" spans="1:6">
      <c r="A584" s="21"/>
      <c r="D584" s="4"/>
      <c r="E584" s="5"/>
      <c r="F584" s="5"/>
    </row>
    <row r="585" ht="13.5" customHeight="1" spans="1:6">
      <c r="A585" s="21"/>
      <c r="D585" s="4"/>
      <c r="E585" s="5"/>
      <c r="F585" s="5"/>
    </row>
    <row r="586" ht="13.5" customHeight="1" spans="1:6">
      <c r="A586" s="21"/>
      <c r="D586" s="4"/>
      <c r="E586" s="5"/>
      <c r="F586" s="5"/>
    </row>
    <row r="587" ht="13.5" customHeight="1" spans="1:6">
      <c r="A587" s="21"/>
      <c r="D587" s="4"/>
      <c r="E587" s="5"/>
      <c r="F587" s="5"/>
    </row>
    <row r="588" ht="13.5" customHeight="1" spans="1:6">
      <c r="A588" s="21"/>
      <c r="D588" s="4"/>
      <c r="E588" s="5"/>
      <c r="F588" s="5"/>
    </row>
    <row r="589" ht="13.5" customHeight="1" spans="1:6">
      <c r="A589" s="21"/>
      <c r="D589" s="4"/>
      <c r="E589" s="5"/>
      <c r="F589" s="5"/>
    </row>
    <row r="590" ht="13.5" customHeight="1" spans="1:6">
      <c r="A590" s="21"/>
      <c r="D590" s="4"/>
      <c r="E590" s="5"/>
      <c r="F590" s="5"/>
    </row>
    <row r="591" ht="13.5" customHeight="1" spans="1:6">
      <c r="A591" s="21"/>
      <c r="D591" s="4"/>
      <c r="E591" s="5"/>
      <c r="F591" s="5"/>
    </row>
    <row r="592" ht="13.5" customHeight="1" spans="1:6">
      <c r="A592" s="21"/>
      <c r="D592" s="4"/>
      <c r="E592" s="5"/>
      <c r="F592" s="5"/>
    </row>
    <row r="593" ht="13.5" customHeight="1" spans="1:6">
      <c r="A593" s="21"/>
      <c r="D593" s="4"/>
      <c r="E593" s="5"/>
      <c r="F593" s="5"/>
    </row>
    <row r="594" ht="13.5" customHeight="1" spans="1:6">
      <c r="A594" s="21"/>
      <c r="D594" s="4"/>
      <c r="E594" s="5"/>
      <c r="F594" s="5"/>
    </row>
    <row r="595" ht="13.5" customHeight="1" spans="1:6">
      <c r="A595" s="21"/>
      <c r="D595" s="4"/>
      <c r="E595" s="5"/>
      <c r="F595" s="5"/>
    </row>
    <row r="596" ht="13.5" customHeight="1" spans="1:6">
      <c r="A596" s="21"/>
      <c r="D596" s="4"/>
      <c r="E596" s="5"/>
      <c r="F596" s="5"/>
    </row>
    <row r="597" ht="13.5" customHeight="1" spans="1:6">
      <c r="A597" s="21"/>
      <c r="D597" s="4"/>
      <c r="E597" s="5"/>
      <c r="F597" s="5"/>
    </row>
    <row r="598" ht="13.5" customHeight="1" spans="1:6">
      <c r="A598" s="21"/>
      <c r="D598" s="4"/>
      <c r="E598" s="5"/>
      <c r="F598" s="5"/>
    </row>
    <row r="599" ht="13.5" customHeight="1" spans="1:6">
      <c r="A599" s="21"/>
      <c r="D599" s="4"/>
      <c r="E599" s="5"/>
      <c r="F599" s="5"/>
    </row>
    <row r="600" ht="13.5" customHeight="1" spans="1:6">
      <c r="A600" s="21"/>
      <c r="D600" s="4"/>
      <c r="E600" s="5"/>
      <c r="F600" s="5"/>
    </row>
    <row r="601" ht="13.5" customHeight="1" spans="1:6">
      <c r="A601" s="21"/>
      <c r="D601" s="4"/>
      <c r="E601" s="5"/>
      <c r="F601" s="5"/>
    </row>
    <row r="602" ht="13.5" customHeight="1" spans="1:6">
      <c r="A602" s="21"/>
      <c r="D602" s="4"/>
      <c r="E602" s="5"/>
      <c r="F602" s="5"/>
    </row>
    <row r="603" ht="13.5" customHeight="1" spans="1:6">
      <c r="A603" s="21"/>
      <c r="D603" s="4"/>
      <c r="E603" s="5"/>
      <c r="F603" s="5"/>
    </row>
    <row r="604" ht="13.5" customHeight="1" spans="1:6">
      <c r="A604" s="21"/>
      <c r="D604" s="4"/>
      <c r="E604" s="5"/>
      <c r="F604" s="5"/>
    </row>
    <row r="605" ht="13.5" customHeight="1" spans="1:6">
      <c r="A605" s="21"/>
      <c r="D605" s="4"/>
      <c r="E605" s="5"/>
      <c r="F605" s="5"/>
    </row>
    <row r="606" ht="13.5" customHeight="1" spans="1:6">
      <c r="A606" s="21"/>
      <c r="D606" s="4"/>
      <c r="E606" s="5"/>
      <c r="F606" s="5"/>
    </row>
    <row r="607" ht="13.5" customHeight="1" spans="1:6">
      <c r="A607" s="21"/>
      <c r="D607" s="4"/>
      <c r="E607" s="5"/>
      <c r="F607" s="5"/>
    </row>
    <row r="608" ht="13.5" customHeight="1" spans="1:6">
      <c r="A608" s="21"/>
      <c r="D608" s="4"/>
      <c r="E608" s="5"/>
      <c r="F608" s="5"/>
    </row>
    <row r="609" ht="13.5" customHeight="1" spans="1:6">
      <c r="A609" s="21"/>
      <c r="D609" s="4"/>
      <c r="E609" s="5"/>
      <c r="F609" s="5"/>
    </row>
    <row r="610" ht="13.5" customHeight="1" spans="1:6">
      <c r="A610" s="21"/>
      <c r="D610" s="4"/>
      <c r="E610" s="5"/>
      <c r="F610" s="5"/>
    </row>
    <row r="611" ht="13.5" customHeight="1" spans="1:6">
      <c r="A611" s="21"/>
      <c r="D611" s="4"/>
      <c r="E611" s="5"/>
      <c r="F611" s="5"/>
    </row>
    <row r="612" ht="13.5" customHeight="1" spans="1:6">
      <c r="A612" s="21"/>
      <c r="D612" s="4"/>
      <c r="E612" s="5"/>
      <c r="F612" s="5"/>
    </row>
    <row r="613" ht="13.5" customHeight="1" spans="1:6">
      <c r="A613" s="21"/>
      <c r="D613" s="4"/>
      <c r="E613" s="5"/>
      <c r="F613" s="5"/>
    </row>
    <row r="614" ht="13.5" customHeight="1" spans="1:6">
      <c r="A614" s="21"/>
      <c r="D614" s="4"/>
      <c r="E614" s="5"/>
      <c r="F614" s="5"/>
    </row>
    <row r="615" ht="13.5" customHeight="1" spans="1:6">
      <c r="A615" s="21"/>
      <c r="D615" s="4"/>
      <c r="E615" s="5"/>
      <c r="F615" s="5"/>
    </row>
    <row r="616" ht="13.5" customHeight="1" spans="1:6">
      <c r="A616" s="21"/>
      <c r="D616" s="4"/>
      <c r="E616" s="5"/>
      <c r="F616" s="5"/>
    </row>
    <row r="617" ht="13.5" customHeight="1" spans="1:6">
      <c r="A617" s="21"/>
      <c r="D617" s="4"/>
      <c r="E617" s="5"/>
      <c r="F617" s="5"/>
    </row>
    <row r="618" ht="13.5" customHeight="1" spans="1:6">
      <c r="A618" s="21"/>
      <c r="D618" s="4"/>
      <c r="E618" s="5"/>
      <c r="F618" s="5"/>
    </row>
    <row r="619" ht="13.5" customHeight="1" spans="1:6">
      <c r="A619" s="21"/>
      <c r="D619" s="4"/>
      <c r="E619" s="5"/>
      <c r="F619" s="5"/>
    </row>
    <row r="620" ht="13.5" customHeight="1" spans="1:6">
      <c r="A620" s="21"/>
      <c r="D620" s="4"/>
      <c r="E620" s="5"/>
      <c r="F620" s="5"/>
    </row>
    <row r="621" ht="13.5" customHeight="1" spans="1:6">
      <c r="A621" s="21"/>
      <c r="D621" s="4"/>
      <c r="E621" s="5"/>
      <c r="F621" s="5"/>
    </row>
    <row r="622" ht="13.5" customHeight="1" spans="1:6">
      <c r="A622" s="21"/>
      <c r="D622" s="4"/>
      <c r="E622" s="5"/>
      <c r="F622" s="5"/>
    </row>
    <row r="623" ht="13.5" customHeight="1" spans="1:6">
      <c r="A623" s="21"/>
      <c r="D623" s="4"/>
      <c r="E623" s="5"/>
      <c r="F623" s="5"/>
    </row>
    <row r="624" ht="13.5" customHeight="1" spans="1:6">
      <c r="A624" s="21"/>
      <c r="D624" s="4"/>
      <c r="E624" s="5"/>
      <c r="F624" s="5"/>
    </row>
    <row r="625" ht="13.5" customHeight="1" spans="1:6">
      <c r="A625" s="21"/>
      <c r="D625" s="4"/>
      <c r="E625" s="5"/>
      <c r="F625" s="5"/>
    </row>
    <row r="626" ht="13.5" customHeight="1" spans="1:6">
      <c r="A626" s="21"/>
      <c r="D626" s="4"/>
      <c r="E626" s="5"/>
      <c r="F626" s="5"/>
    </row>
    <row r="627" ht="13.5" customHeight="1" spans="1:6">
      <c r="A627" s="21"/>
      <c r="D627" s="4"/>
      <c r="E627" s="5"/>
      <c r="F627" s="5"/>
    </row>
    <row r="628" ht="13.5" customHeight="1" spans="1:6">
      <c r="A628" s="21"/>
      <c r="D628" s="4"/>
      <c r="E628" s="5"/>
      <c r="F628" s="5"/>
    </row>
    <row r="629" ht="13.5" customHeight="1" spans="1:6">
      <c r="A629" s="21"/>
      <c r="D629" s="4"/>
      <c r="E629" s="5"/>
      <c r="F629" s="5"/>
    </row>
    <row r="630" ht="13.5" customHeight="1" spans="1:6">
      <c r="A630" s="21"/>
      <c r="D630" s="4"/>
      <c r="E630" s="5"/>
      <c r="F630" s="5"/>
    </row>
    <row r="631" ht="13.5" customHeight="1" spans="1:6">
      <c r="A631" s="21"/>
      <c r="D631" s="4"/>
      <c r="E631" s="5"/>
      <c r="F631" s="5"/>
    </row>
    <row r="632" ht="13.5" customHeight="1" spans="1:6">
      <c r="A632" s="21"/>
      <c r="D632" s="4"/>
      <c r="E632" s="5"/>
      <c r="F632" s="5"/>
    </row>
    <row r="633" ht="13.5" customHeight="1" spans="1:6">
      <c r="A633" s="21"/>
      <c r="D633" s="4"/>
      <c r="E633" s="5"/>
      <c r="F633" s="5"/>
    </row>
    <row r="634" ht="13.5" customHeight="1" spans="1:6">
      <c r="A634" s="21"/>
      <c r="D634" s="4"/>
      <c r="E634" s="5"/>
      <c r="F634" s="5"/>
    </row>
    <row r="635" ht="13.5" customHeight="1" spans="1:6">
      <c r="A635" s="21"/>
      <c r="D635" s="4"/>
      <c r="E635" s="5"/>
      <c r="F635" s="5"/>
    </row>
    <row r="636" ht="13.5" customHeight="1" spans="1:6">
      <c r="A636" s="21"/>
      <c r="D636" s="4"/>
      <c r="E636" s="5"/>
      <c r="F636" s="5"/>
    </row>
    <row r="637" ht="13.5" customHeight="1" spans="1:6">
      <c r="A637" s="21"/>
      <c r="D637" s="4"/>
      <c r="E637" s="5"/>
      <c r="F637" s="5"/>
    </row>
    <row r="638" ht="13.5" customHeight="1" spans="1:6">
      <c r="A638" s="21"/>
      <c r="D638" s="4"/>
      <c r="E638" s="5"/>
      <c r="F638" s="5"/>
    </row>
    <row r="639" ht="13.5" customHeight="1" spans="1:6">
      <c r="A639" s="21"/>
      <c r="D639" s="4"/>
      <c r="E639" s="5"/>
      <c r="F639" s="5"/>
    </row>
    <row r="640" ht="13.5" customHeight="1" spans="1:6">
      <c r="A640" s="21"/>
      <c r="D640" s="4"/>
      <c r="E640" s="5"/>
      <c r="F640" s="5"/>
    </row>
    <row r="641" ht="13.5" customHeight="1" spans="1:6">
      <c r="A641" s="21"/>
      <c r="D641" s="4"/>
      <c r="E641" s="5"/>
      <c r="F641" s="5"/>
    </row>
    <row r="642" ht="13.5" customHeight="1" spans="1:6">
      <c r="A642" s="21"/>
      <c r="D642" s="4"/>
      <c r="E642" s="5"/>
      <c r="F642" s="5"/>
    </row>
    <row r="643" ht="13.5" customHeight="1" spans="1:6">
      <c r="A643" s="21"/>
      <c r="D643" s="4"/>
      <c r="E643" s="5"/>
      <c r="F643" s="5"/>
    </row>
    <row r="644" ht="13.5" customHeight="1" spans="1:6">
      <c r="A644" s="21"/>
      <c r="D644" s="4"/>
      <c r="E644" s="5"/>
      <c r="F644" s="5"/>
    </row>
    <row r="645" ht="13.5" customHeight="1" spans="1:6">
      <c r="A645" s="21"/>
      <c r="D645" s="4"/>
      <c r="E645" s="5"/>
      <c r="F645" s="5"/>
    </row>
    <row r="646" ht="13.5" customHeight="1" spans="1:6">
      <c r="A646" s="21"/>
      <c r="D646" s="4"/>
      <c r="E646" s="5"/>
      <c r="F646" s="5"/>
    </row>
    <row r="647" ht="13.5" customHeight="1" spans="1:6">
      <c r="A647" s="21"/>
      <c r="D647" s="4"/>
      <c r="E647" s="5"/>
      <c r="F647" s="5"/>
    </row>
    <row r="648" ht="13.5" customHeight="1" spans="1:6">
      <c r="A648" s="21"/>
      <c r="D648" s="4"/>
      <c r="E648" s="5"/>
      <c r="F648" s="5"/>
    </row>
    <row r="649" ht="13.5" customHeight="1" spans="1:6">
      <c r="A649" s="21"/>
      <c r="D649" s="4"/>
      <c r="E649" s="5"/>
      <c r="F649" s="5"/>
    </row>
    <row r="650" ht="13.5" customHeight="1" spans="1:6">
      <c r="A650" s="21"/>
      <c r="D650" s="4"/>
      <c r="E650" s="5"/>
      <c r="F650" s="5"/>
    </row>
    <row r="651" ht="13.5" customHeight="1" spans="1:6">
      <c r="A651" s="21"/>
      <c r="D651" s="4"/>
      <c r="E651" s="5"/>
      <c r="F651" s="5"/>
    </row>
    <row r="652" ht="13.5" customHeight="1" spans="1:6">
      <c r="A652" s="21"/>
      <c r="D652" s="4"/>
      <c r="E652" s="5"/>
      <c r="F652" s="5"/>
    </row>
    <row r="653" ht="13.5" customHeight="1" spans="1:6">
      <c r="A653" s="21"/>
      <c r="D653" s="4"/>
      <c r="E653" s="5"/>
      <c r="F653" s="5"/>
    </row>
    <row r="654" ht="13.5" customHeight="1" spans="1:6">
      <c r="A654" s="21"/>
      <c r="D654" s="4"/>
      <c r="E654" s="5"/>
      <c r="F654" s="5"/>
    </row>
    <row r="655" ht="13.5" customHeight="1" spans="1:6">
      <c r="A655" s="21"/>
      <c r="D655" s="4"/>
      <c r="E655" s="5"/>
      <c r="F655" s="5"/>
    </row>
    <row r="656" ht="13.5" customHeight="1" spans="1:6">
      <c r="A656" s="21"/>
      <c r="D656" s="4"/>
      <c r="E656" s="5"/>
      <c r="F656" s="5"/>
    </row>
    <row r="657" ht="13.5" customHeight="1" spans="1:6">
      <c r="A657" s="21"/>
      <c r="D657" s="4"/>
      <c r="E657" s="5"/>
      <c r="F657" s="5"/>
    </row>
    <row r="658" ht="13.5" customHeight="1" spans="1:6">
      <c r="A658" s="21"/>
      <c r="D658" s="4"/>
      <c r="E658" s="5"/>
      <c r="F658" s="5"/>
    </row>
    <row r="659" ht="13.5" customHeight="1" spans="1:6">
      <c r="A659" s="21"/>
      <c r="D659" s="4"/>
      <c r="E659" s="5"/>
      <c r="F659" s="5"/>
    </row>
    <row r="660" ht="13.5" customHeight="1" spans="1:6">
      <c r="A660" s="21"/>
      <c r="D660" s="4"/>
      <c r="E660" s="5"/>
      <c r="F660" s="5"/>
    </row>
    <row r="661" ht="13.5" customHeight="1" spans="1:6">
      <c r="A661" s="21"/>
      <c r="D661" s="4"/>
      <c r="E661" s="5"/>
      <c r="F661" s="5"/>
    </row>
    <row r="662" ht="13.5" customHeight="1" spans="1:6">
      <c r="A662" s="21"/>
      <c r="D662" s="4"/>
      <c r="E662" s="5"/>
      <c r="F662" s="5"/>
    </row>
    <row r="663" ht="13.5" customHeight="1" spans="1:6">
      <c r="A663" s="21"/>
      <c r="D663" s="4"/>
      <c r="E663" s="5"/>
      <c r="F663" s="5"/>
    </row>
    <row r="664" ht="13.5" customHeight="1" spans="1:6">
      <c r="A664" s="21"/>
      <c r="D664" s="4"/>
      <c r="E664" s="5"/>
      <c r="F664" s="5"/>
    </row>
    <row r="665" ht="13.5" customHeight="1" spans="1:6">
      <c r="A665" s="21"/>
      <c r="D665" s="4"/>
      <c r="E665" s="5"/>
      <c r="F665" s="5"/>
    </row>
    <row r="666" ht="13.5" customHeight="1" spans="1:6">
      <c r="A666" s="21"/>
      <c r="D666" s="4"/>
      <c r="E666" s="5"/>
      <c r="F666" s="5"/>
    </row>
    <row r="667" ht="13.5" customHeight="1" spans="1:6">
      <c r="A667" s="21"/>
      <c r="D667" s="4"/>
      <c r="E667" s="5"/>
      <c r="F667" s="5"/>
    </row>
    <row r="668" ht="13.5" customHeight="1" spans="1:6">
      <c r="A668" s="21"/>
      <c r="D668" s="4"/>
      <c r="E668" s="5"/>
      <c r="F668" s="5"/>
    </row>
    <row r="669" ht="13.5" customHeight="1" spans="1:6">
      <c r="A669" s="21"/>
      <c r="D669" s="4"/>
      <c r="E669" s="5"/>
      <c r="F669" s="5"/>
    </row>
    <row r="670" ht="13.5" customHeight="1" spans="1:6">
      <c r="A670" s="21"/>
      <c r="D670" s="4"/>
      <c r="E670" s="5"/>
      <c r="F670" s="5"/>
    </row>
    <row r="671" ht="13.5" customHeight="1" spans="1:6">
      <c r="A671" s="21"/>
      <c r="D671" s="4"/>
      <c r="E671" s="5"/>
      <c r="F671" s="5"/>
    </row>
    <row r="672" ht="13.5" customHeight="1" spans="1:6">
      <c r="A672" s="21"/>
      <c r="D672" s="4"/>
      <c r="E672" s="5"/>
      <c r="F672" s="5"/>
    </row>
    <row r="673" ht="13.5" customHeight="1" spans="1:6">
      <c r="A673" s="21"/>
      <c r="D673" s="4"/>
      <c r="E673" s="5"/>
      <c r="F673" s="5"/>
    </row>
    <row r="674" ht="13.5" customHeight="1" spans="1:6">
      <c r="A674" s="21"/>
      <c r="D674" s="4"/>
      <c r="E674" s="5"/>
      <c r="F674" s="5"/>
    </row>
    <row r="675" ht="13.5" customHeight="1" spans="1:6">
      <c r="A675" s="21"/>
      <c r="D675" s="4"/>
      <c r="E675" s="5"/>
      <c r="F675" s="5"/>
    </row>
    <row r="676" ht="13.5" customHeight="1" spans="1:6">
      <c r="A676" s="21"/>
      <c r="D676" s="4"/>
      <c r="E676" s="5"/>
      <c r="F676" s="5"/>
    </row>
    <row r="677" ht="13.5" customHeight="1" spans="1:6">
      <c r="A677" s="21"/>
      <c r="D677" s="4"/>
      <c r="E677" s="5"/>
      <c r="F677" s="5"/>
    </row>
    <row r="678" ht="13.5" customHeight="1" spans="1:6">
      <c r="A678" s="21"/>
      <c r="D678" s="4"/>
      <c r="E678" s="5"/>
      <c r="F678" s="5"/>
    </row>
    <row r="679" ht="13.5" customHeight="1" spans="1:6">
      <c r="A679" s="21"/>
      <c r="D679" s="4"/>
      <c r="E679" s="5"/>
      <c r="F679" s="5"/>
    </row>
    <row r="680" ht="13.5" customHeight="1" spans="1:6">
      <c r="A680" s="21"/>
      <c r="D680" s="4"/>
      <c r="E680" s="5"/>
      <c r="F680" s="5"/>
    </row>
    <row r="681" ht="13.5" customHeight="1" spans="1:6">
      <c r="A681" s="21"/>
      <c r="D681" s="4"/>
      <c r="E681" s="5"/>
      <c r="F681" s="5"/>
    </row>
    <row r="682" ht="13.5" customHeight="1" spans="1:6">
      <c r="A682" s="21"/>
      <c r="D682" s="4"/>
      <c r="E682" s="5"/>
      <c r="F682" s="5"/>
    </row>
    <row r="683" ht="13.5" customHeight="1" spans="1:6">
      <c r="A683" s="21"/>
      <c r="D683" s="4"/>
      <c r="E683" s="5"/>
      <c r="F683" s="5"/>
    </row>
    <row r="684" ht="13.5" customHeight="1" spans="1:6">
      <c r="A684" s="21"/>
      <c r="D684" s="4"/>
      <c r="E684" s="5"/>
      <c r="F684" s="5"/>
    </row>
    <row r="685" ht="13.5" customHeight="1" spans="1:6">
      <c r="A685" s="21"/>
      <c r="D685" s="4"/>
      <c r="E685" s="5"/>
      <c r="F685" s="5"/>
    </row>
    <row r="686" ht="13.5" customHeight="1" spans="1:6">
      <c r="A686" s="21"/>
      <c r="D686" s="4"/>
      <c r="E686" s="5"/>
      <c r="F686" s="5"/>
    </row>
    <row r="687" ht="13.5" customHeight="1" spans="1:6">
      <c r="A687" s="21"/>
      <c r="D687" s="4"/>
      <c r="E687" s="5"/>
      <c r="F687" s="5"/>
    </row>
    <row r="688" ht="13.5" customHeight="1" spans="1:6">
      <c r="A688" s="21"/>
      <c r="D688" s="4"/>
      <c r="E688" s="5"/>
      <c r="F688" s="5"/>
    </row>
    <row r="689" ht="13.5" customHeight="1" spans="1:6">
      <c r="A689" s="21"/>
      <c r="D689" s="4"/>
      <c r="E689" s="5"/>
      <c r="F689" s="5"/>
    </row>
    <row r="690" ht="13.5" customHeight="1" spans="1:6">
      <c r="A690" s="21"/>
      <c r="D690" s="4"/>
      <c r="E690" s="5"/>
      <c r="F690" s="5"/>
    </row>
    <row r="691" ht="13.5" customHeight="1" spans="1:6">
      <c r="A691" s="21"/>
      <c r="D691" s="4"/>
      <c r="E691" s="5"/>
      <c r="F691" s="5"/>
    </row>
    <row r="692" ht="13.5" customHeight="1" spans="1:6">
      <c r="A692" s="21"/>
      <c r="D692" s="4"/>
      <c r="E692" s="5"/>
      <c r="F692" s="5"/>
    </row>
    <row r="693" ht="13.5" customHeight="1" spans="1:6">
      <c r="A693" s="21"/>
      <c r="D693" s="4"/>
      <c r="E693" s="5"/>
      <c r="F693" s="5"/>
    </row>
    <row r="694" ht="13.5" customHeight="1" spans="1:6">
      <c r="A694" s="21"/>
      <c r="D694" s="4"/>
      <c r="E694" s="5"/>
      <c r="F694" s="5"/>
    </row>
    <row r="695" ht="13.5" customHeight="1" spans="1:6">
      <c r="A695" s="21"/>
      <c r="D695" s="4"/>
      <c r="E695" s="5"/>
      <c r="F695" s="5"/>
    </row>
    <row r="696" ht="13.5" customHeight="1" spans="1:6">
      <c r="A696" s="21"/>
      <c r="D696" s="4"/>
      <c r="E696" s="5"/>
      <c r="F696" s="5"/>
    </row>
    <row r="697" ht="13.5" customHeight="1" spans="1:6">
      <c r="A697" s="21"/>
      <c r="D697" s="4"/>
      <c r="E697" s="5"/>
      <c r="F697" s="5"/>
    </row>
    <row r="698" ht="13.5" customHeight="1" spans="1:6">
      <c r="A698" s="21"/>
      <c r="D698" s="4"/>
      <c r="E698" s="5"/>
      <c r="F698" s="5"/>
    </row>
    <row r="699" ht="13.5" customHeight="1" spans="1:6">
      <c r="A699" s="21"/>
      <c r="D699" s="4"/>
      <c r="E699" s="5"/>
      <c r="F699" s="5"/>
    </row>
    <row r="700" ht="13.5" customHeight="1" spans="1:6">
      <c r="A700" s="21"/>
      <c r="D700" s="4"/>
      <c r="E700" s="5"/>
      <c r="F700" s="5"/>
    </row>
    <row r="701" ht="13.5" customHeight="1" spans="1:6">
      <c r="A701" s="21"/>
      <c r="D701" s="4"/>
      <c r="E701" s="5"/>
      <c r="F701" s="5"/>
    </row>
    <row r="702" ht="13.5" customHeight="1" spans="1:6">
      <c r="A702" s="21"/>
      <c r="D702" s="4"/>
      <c r="E702" s="5"/>
      <c r="F702" s="5"/>
    </row>
    <row r="703" ht="13.5" customHeight="1" spans="1:6">
      <c r="A703" s="21"/>
      <c r="D703" s="4"/>
      <c r="E703" s="5"/>
      <c r="F703" s="5"/>
    </row>
    <row r="704" ht="13.5" customHeight="1" spans="1:6">
      <c r="A704" s="21"/>
      <c r="D704" s="4"/>
      <c r="E704" s="5"/>
      <c r="F704" s="5"/>
    </row>
    <row r="705" ht="13.5" customHeight="1" spans="1:6">
      <c r="A705" s="21"/>
      <c r="D705" s="4"/>
      <c r="E705" s="5"/>
      <c r="F705" s="5"/>
    </row>
    <row r="706" ht="13.5" customHeight="1" spans="1:6">
      <c r="A706" s="21"/>
      <c r="D706" s="4"/>
      <c r="E706" s="5"/>
      <c r="F706" s="5"/>
    </row>
    <row r="707" ht="13.5" customHeight="1" spans="1:6">
      <c r="A707" s="21"/>
      <c r="D707" s="4"/>
      <c r="E707" s="5"/>
      <c r="F707" s="5"/>
    </row>
    <row r="708" ht="13.5" customHeight="1" spans="1:6">
      <c r="A708" s="21"/>
      <c r="D708" s="4"/>
      <c r="E708" s="5"/>
      <c r="F708" s="5"/>
    </row>
    <row r="709" ht="13.5" customHeight="1" spans="1:6">
      <c r="A709" s="21"/>
      <c r="D709" s="4"/>
      <c r="E709" s="5"/>
      <c r="F709" s="5"/>
    </row>
    <row r="710" ht="13.5" customHeight="1" spans="1:6">
      <c r="A710" s="21"/>
      <c r="D710" s="4"/>
      <c r="E710" s="5"/>
      <c r="F710" s="5"/>
    </row>
    <row r="711" ht="13.5" customHeight="1" spans="1:6">
      <c r="A711" s="21"/>
      <c r="D711" s="4"/>
      <c r="E711" s="5"/>
      <c r="F711" s="5"/>
    </row>
    <row r="712" ht="13.5" customHeight="1" spans="1:6">
      <c r="A712" s="21"/>
      <c r="D712" s="4"/>
      <c r="E712" s="5"/>
      <c r="F712" s="5"/>
    </row>
    <row r="713" ht="13.5" customHeight="1" spans="1:6">
      <c r="A713" s="21"/>
      <c r="D713" s="4"/>
      <c r="E713" s="5"/>
      <c r="F713" s="5"/>
    </row>
    <row r="714" ht="13.5" customHeight="1" spans="1:6">
      <c r="A714" s="21"/>
      <c r="D714" s="4"/>
      <c r="E714" s="5"/>
      <c r="F714" s="5"/>
    </row>
    <row r="715" ht="13.5" customHeight="1" spans="1:6">
      <c r="A715" s="21"/>
      <c r="D715" s="4"/>
      <c r="E715" s="5"/>
      <c r="F715" s="5"/>
    </row>
    <row r="716" ht="13.5" customHeight="1" spans="1:6">
      <c r="A716" s="21"/>
      <c r="D716" s="4"/>
      <c r="E716" s="5"/>
      <c r="F716" s="5"/>
    </row>
    <row r="717" ht="13.5" customHeight="1" spans="1:6">
      <c r="A717" s="21"/>
      <c r="D717" s="4"/>
      <c r="E717" s="5"/>
      <c r="F717" s="5"/>
    </row>
    <row r="718" ht="13.5" customHeight="1" spans="1:6">
      <c r="A718" s="21"/>
      <c r="D718" s="4"/>
      <c r="E718" s="5"/>
      <c r="F718" s="5"/>
    </row>
    <row r="719" ht="13.5" customHeight="1" spans="1:6">
      <c r="A719" s="21"/>
      <c r="D719" s="4"/>
      <c r="E719" s="5"/>
      <c r="F719" s="5"/>
    </row>
    <row r="720" ht="13.5" customHeight="1" spans="1:6">
      <c r="A720" s="21"/>
      <c r="D720" s="4"/>
      <c r="E720" s="5"/>
      <c r="F720" s="5"/>
    </row>
    <row r="721" ht="13.5" customHeight="1" spans="1:6">
      <c r="A721" s="21"/>
      <c r="D721" s="4"/>
      <c r="E721" s="5"/>
      <c r="F721" s="5"/>
    </row>
    <row r="722" ht="13.5" customHeight="1" spans="1:6">
      <c r="A722" s="21"/>
      <c r="D722" s="4"/>
      <c r="E722" s="5"/>
      <c r="F722" s="5"/>
    </row>
    <row r="723" ht="13.5" customHeight="1" spans="1:6">
      <c r="A723" s="21"/>
      <c r="D723" s="4"/>
      <c r="E723" s="5"/>
      <c r="F723" s="5"/>
    </row>
    <row r="724" ht="13.5" customHeight="1" spans="1:6">
      <c r="A724" s="21"/>
      <c r="D724" s="4"/>
      <c r="E724" s="5"/>
      <c r="F724" s="5"/>
    </row>
    <row r="725" ht="13.5" customHeight="1" spans="1:6">
      <c r="A725" s="21"/>
      <c r="D725" s="4"/>
      <c r="E725" s="5"/>
      <c r="F725" s="5"/>
    </row>
    <row r="726" ht="13.5" customHeight="1" spans="1:6">
      <c r="A726" s="21"/>
      <c r="D726" s="4"/>
      <c r="E726" s="5"/>
      <c r="F726" s="5"/>
    </row>
    <row r="727" ht="13.5" customHeight="1" spans="1:6">
      <c r="A727" s="21"/>
      <c r="D727" s="4"/>
      <c r="E727" s="5"/>
      <c r="F727" s="5"/>
    </row>
    <row r="728" ht="13.5" customHeight="1" spans="1:6">
      <c r="A728" s="21"/>
      <c r="D728" s="4"/>
      <c r="E728" s="5"/>
      <c r="F728" s="5"/>
    </row>
    <row r="729" ht="13.5" customHeight="1" spans="1:6">
      <c r="A729" s="21"/>
      <c r="D729" s="4"/>
      <c r="E729" s="5"/>
      <c r="F729" s="5"/>
    </row>
    <row r="730" ht="13.5" customHeight="1" spans="1:6">
      <c r="A730" s="21"/>
      <c r="D730" s="4"/>
      <c r="E730" s="5"/>
      <c r="F730" s="5"/>
    </row>
    <row r="731" ht="13.5" customHeight="1" spans="1:6">
      <c r="A731" s="21"/>
      <c r="D731" s="4"/>
      <c r="E731" s="5"/>
      <c r="F731" s="5"/>
    </row>
    <row r="732" ht="13.5" customHeight="1" spans="1:6">
      <c r="A732" s="21"/>
      <c r="D732" s="4"/>
      <c r="E732" s="5"/>
      <c r="F732" s="5"/>
    </row>
    <row r="733" ht="13.5" customHeight="1" spans="1:6">
      <c r="A733" s="21"/>
      <c r="D733" s="4"/>
      <c r="E733" s="5"/>
      <c r="F733" s="5"/>
    </row>
    <row r="734" ht="13.5" customHeight="1" spans="1:6">
      <c r="A734" s="21"/>
      <c r="D734" s="4"/>
      <c r="E734" s="5"/>
      <c r="F734" s="5"/>
    </row>
    <row r="735" ht="13.5" customHeight="1" spans="1:6">
      <c r="A735" s="21"/>
      <c r="D735" s="4"/>
      <c r="E735" s="5"/>
      <c r="F735" s="5"/>
    </row>
    <row r="736" ht="13.5" customHeight="1" spans="1:6">
      <c r="A736" s="21"/>
      <c r="D736" s="4"/>
      <c r="E736" s="5"/>
      <c r="F736" s="5"/>
    </row>
    <row r="737" ht="13.5" customHeight="1" spans="1:6">
      <c r="A737" s="21"/>
      <c r="D737" s="4"/>
      <c r="E737" s="5"/>
      <c r="F737" s="5"/>
    </row>
    <row r="738" ht="13.5" customHeight="1" spans="1:6">
      <c r="A738" s="21"/>
      <c r="D738" s="4"/>
      <c r="E738" s="5"/>
      <c r="F738" s="5"/>
    </row>
    <row r="739" ht="13.5" customHeight="1" spans="1:6">
      <c r="A739" s="21"/>
      <c r="D739" s="4"/>
      <c r="E739" s="5"/>
      <c r="F739" s="5"/>
    </row>
    <row r="740" ht="13.5" customHeight="1" spans="1:6">
      <c r="A740" s="21"/>
      <c r="D740" s="4"/>
      <c r="E740" s="5"/>
      <c r="F740" s="5"/>
    </row>
    <row r="741" ht="13.5" customHeight="1" spans="1:6">
      <c r="A741" s="21"/>
      <c r="D741" s="4"/>
      <c r="E741" s="5"/>
      <c r="F741" s="5"/>
    </row>
    <row r="742" ht="13.5" customHeight="1" spans="1:6">
      <c r="A742" s="21"/>
      <c r="D742" s="4"/>
      <c r="E742" s="5"/>
      <c r="F742" s="5"/>
    </row>
    <row r="743" ht="13.5" customHeight="1" spans="1:6">
      <c r="A743" s="21"/>
      <c r="D743" s="4"/>
      <c r="E743" s="5"/>
      <c r="F743" s="5"/>
    </row>
    <row r="744" ht="13.5" customHeight="1" spans="1:6">
      <c r="A744" s="21"/>
      <c r="D744" s="4"/>
      <c r="E744" s="5"/>
      <c r="F744" s="5"/>
    </row>
    <row r="745" ht="13.5" customHeight="1" spans="1:6">
      <c r="A745" s="21"/>
      <c r="D745" s="4"/>
      <c r="E745" s="5"/>
      <c r="F745" s="5"/>
    </row>
    <row r="746" ht="13.5" customHeight="1" spans="1:6">
      <c r="A746" s="21"/>
      <c r="D746" s="4"/>
      <c r="E746" s="5"/>
      <c r="F746" s="5"/>
    </row>
    <row r="747" ht="13.5" customHeight="1" spans="1:6">
      <c r="A747" s="21"/>
      <c r="D747" s="4"/>
      <c r="E747" s="5"/>
      <c r="F747" s="5"/>
    </row>
    <row r="748" ht="13.5" customHeight="1" spans="1:6">
      <c r="A748" s="21"/>
      <c r="D748" s="4"/>
      <c r="E748" s="5"/>
      <c r="F748" s="5"/>
    </row>
    <row r="749" ht="13.5" customHeight="1" spans="1:6">
      <c r="A749" s="21"/>
      <c r="D749" s="4"/>
      <c r="E749" s="5"/>
      <c r="F749" s="5"/>
    </row>
    <row r="750" ht="13.5" customHeight="1" spans="1:6">
      <c r="A750" s="21"/>
      <c r="D750" s="4"/>
      <c r="E750" s="5"/>
      <c r="F750" s="5"/>
    </row>
    <row r="751" ht="13.5" customHeight="1" spans="1:6">
      <c r="A751" s="21"/>
      <c r="D751" s="4"/>
      <c r="E751" s="5"/>
      <c r="F751" s="5"/>
    </row>
    <row r="752" ht="13.5" customHeight="1" spans="1:6">
      <c r="A752" s="21"/>
      <c r="D752" s="4"/>
      <c r="E752" s="5"/>
      <c r="F752" s="5"/>
    </row>
    <row r="753" ht="13.5" customHeight="1" spans="1:6">
      <c r="A753" s="21"/>
      <c r="D753" s="4"/>
      <c r="E753" s="5"/>
      <c r="F753" s="5"/>
    </row>
    <row r="754" ht="13.5" customHeight="1" spans="1:6">
      <c r="A754" s="21"/>
      <c r="D754" s="4"/>
      <c r="E754" s="5"/>
      <c r="F754" s="5"/>
    </row>
    <row r="755" ht="13.5" customHeight="1" spans="1:6">
      <c r="A755" s="21"/>
      <c r="D755" s="4"/>
      <c r="E755" s="5"/>
      <c r="F755" s="5"/>
    </row>
    <row r="756" ht="13.5" customHeight="1" spans="1:6">
      <c r="A756" s="21"/>
      <c r="D756" s="4"/>
      <c r="E756" s="5"/>
      <c r="F756" s="5"/>
    </row>
    <row r="757" ht="13.5" customHeight="1" spans="1:6">
      <c r="A757" s="21"/>
      <c r="D757" s="4"/>
      <c r="E757" s="5"/>
      <c r="F757" s="5"/>
    </row>
    <row r="758" ht="13.5" customHeight="1" spans="1:6">
      <c r="A758" s="21"/>
      <c r="D758" s="4"/>
      <c r="E758" s="5"/>
      <c r="F758" s="5"/>
    </row>
    <row r="759" ht="13.5" customHeight="1" spans="1:6">
      <c r="A759" s="21"/>
      <c r="D759" s="4"/>
      <c r="E759" s="5"/>
      <c r="F759" s="5"/>
    </row>
    <row r="760" ht="13.5" customHeight="1" spans="1:6">
      <c r="A760" s="21"/>
      <c r="D760" s="4"/>
      <c r="E760" s="5"/>
      <c r="F760" s="5"/>
    </row>
    <row r="761" ht="13.5" customHeight="1" spans="1:6">
      <c r="A761" s="21"/>
      <c r="D761" s="4"/>
      <c r="E761" s="5"/>
      <c r="F761" s="5"/>
    </row>
    <row r="762" ht="13.5" customHeight="1" spans="1:6">
      <c r="A762" s="21"/>
      <c r="D762" s="4"/>
      <c r="E762" s="5"/>
      <c r="F762" s="5"/>
    </row>
    <row r="763" ht="13.5" customHeight="1" spans="1:6">
      <c r="A763" s="21"/>
      <c r="D763" s="4"/>
      <c r="E763" s="5"/>
      <c r="F763" s="5"/>
    </row>
    <row r="764" ht="13.5" customHeight="1" spans="1:6">
      <c r="A764" s="21"/>
      <c r="D764" s="4"/>
      <c r="E764" s="5"/>
      <c r="F764" s="5"/>
    </row>
    <row r="765" ht="13.5" customHeight="1" spans="1:6">
      <c r="A765" s="21"/>
      <c r="D765" s="4"/>
      <c r="E765" s="5"/>
      <c r="F765" s="5"/>
    </row>
    <row r="766" ht="13.5" customHeight="1" spans="1:6">
      <c r="A766" s="21"/>
      <c r="D766" s="4"/>
      <c r="E766" s="5"/>
      <c r="F766" s="5"/>
    </row>
    <row r="767" ht="13.5" customHeight="1" spans="1:6">
      <c r="A767" s="21"/>
      <c r="D767" s="4"/>
      <c r="E767" s="5"/>
      <c r="F767" s="5"/>
    </row>
    <row r="768" ht="13.5" customHeight="1" spans="1:6">
      <c r="A768" s="21"/>
      <c r="D768" s="4"/>
      <c r="E768" s="5"/>
      <c r="F768" s="5"/>
    </row>
    <row r="769" ht="13.5" customHeight="1" spans="1:6">
      <c r="A769" s="21"/>
      <c r="D769" s="4"/>
      <c r="E769" s="5"/>
      <c r="F769" s="5"/>
    </row>
    <row r="770" ht="13.5" customHeight="1" spans="1:6">
      <c r="A770" s="21"/>
      <c r="D770" s="4"/>
      <c r="E770" s="5"/>
      <c r="F770" s="5"/>
    </row>
    <row r="771" ht="13.5" customHeight="1" spans="1:6">
      <c r="A771" s="21"/>
      <c r="D771" s="4"/>
      <c r="E771" s="5"/>
      <c r="F771" s="5"/>
    </row>
    <row r="772" ht="13.5" customHeight="1" spans="1:6">
      <c r="A772" s="21"/>
      <c r="D772" s="4"/>
      <c r="E772" s="5"/>
      <c r="F772" s="5"/>
    </row>
    <row r="773" ht="13.5" customHeight="1" spans="1:6">
      <c r="A773" s="21"/>
      <c r="D773" s="4"/>
      <c r="E773" s="5"/>
      <c r="F773" s="5"/>
    </row>
    <row r="774" ht="13.5" customHeight="1" spans="1:6">
      <c r="A774" s="21"/>
      <c r="D774" s="4"/>
      <c r="E774" s="5"/>
      <c r="F774" s="5"/>
    </row>
    <row r="775" ht="13.5" customHeight="1" spans="1:6">
      <c r="A775" s="21"/>
      <c r="D775" s="4"/>
      <c r="E775" s="5"/>
      <c r="F775" s="5"/>
    </row>
    <row r="776" ht="13.5" customHeight="1" spans="1:6">
      <c r="A776" s="21"/>
      <c r="D776" s="4"/>
      <c r="E776" s="5"/>
      <c r="F776" s="5"/>
    </row>
    <row r="777" ht="13.5" customHeight="1" spans="1:6">
      <c r="A777" s="21"/>
      <c r="D777" s="4"/>
      <c r="E777" s="5"/>
      <c r="F777" s="5"/>
    </row>
    <row r="778" ht="13.5" customHeight="1" spans="1:6">
      <c r="A778" s="21"/>
      <c r="D778" s="4"/>
      <c r="E778" s="5"/>
      <c r="F778" s="5"/>
    </row>
    <row r="779" ht="13.5" customHeight="1" spans="1:6">
      <c r="A779" s="21"/>
      <c r="D779" s="4"/>
      <c r="E779" s="5"/>
      <c r="F779" s="5"/>
    </row>
    <row r="780" ht="13.5" customHeight="1" spans="1:6">
      <c r="A780" s="21"/>
      <c r="D780" s="4"/>
      <c r="E780" s="5"/>
      <c r="F780" s="5"/>
    </row>
    <row r="781" ht="13.5" customHeight="1" spans="1:6">
      <c r="A781" s="21"/>
      <c r="D781" s="4"/>
      <c r="E781" s="5"/>
      <c r="F781" s="5"/>
    </row>
    <row r="782" ht="13.5" customHeight="1" spans="1:6">
      <c r="A782" s="21"/>
      <c r="D782" s="4"/>
      <c r="E782" s="5"/>
      <c r="F782" s="5"/>
    </row>
    <row r="783" ht="13.5" customHeight="1" spans="1:6">
      <c r="A783" s="21"/>
      <c r="D783" s="4"/>
      <c r="E783" s="5"/>
      <c r="F783" s="5"/>
    </row>
    <row r="784" ht="13.5" customHeight="1" spans="1:6">
      <c r="A784" s="21"/>
      <c r="D784" s="4"/>
      <c r="E784" s="5"/>
      <c r="F784" s="5"/>
    </row>
    <row r="785" ht="13.5" customHeight="1" spans="1:6">
      <c r="A785" s="21"/>
      <c r="D785" s="4"/>
      <c r="E785" s="5"/>
      <c r="F785" s="5"/>
    </row>
    <row r="786" ht="13.5" customHeight="1" spans="1:6">
      <c r="A786" s="21"/>
      <c r="D786" s="4"/>
      <c r="E786" s="5"/>
      <c r="F786" s="5"/>
    </row>
    <row r="787" ht="13.5" customHeight="1" spans="1:6">
      <c r="A787" s="21"/>
      <c r="D787" s="4"/>
      <c r="E787" s="5"/>
      <c r="F787" s="5"/>
    </row>
    <row r="788" ht="13.5" customHeight="1" spans="1:6">
      <c r="A788" s="21"/>
      <c r="D788" s="4"/>
      <c r="E788" s="5"/>
      <c r="F788" s="5"/>
    </row>
    <row r="789" ht="13.5" customHeight="1" spans="1:6">
      <c r="A789" s="21"/>
      <c r="D789" s="4"/>
      <c r="E789" s="5"/>
      <c r="F789" s="5"/>
    </row>
    <row r="790" ht="13.5" customHeight="1" spans="1:6">
      <c r="A790" s="21"/>
      <c r="D790" s="4"/>
      <c r="E790" s="5"/>
      <c r="F790" s="5"/>
    </row>
    <row r="791" ht="13.5" customHeight="1" spans="1:6">
      <c r="A791" s="21"/>
      <c r="D791" s="4"/>
      <c r="E791" s="5"/>
      <c r="F791" s="5"/>
    </row>
    <row r="792" ht="13.5" customHeight="1" spans="1:6">
      <c r="A792" s="21"/>
      <c r="D792" s="4"/>
      <c r="E792" s="5"/>
      <c r="F792" s="5"/>
    </row>
    <row r="793" ht="13.5" customHeight="1" spans="1:6">
      <c r="A793" s="21"/>
      <c r="D793" s="4"/>
      <c r="E793" s="5"/>
      <c r="F793" s="5"/>
    </row>
    <row r="794" ht="13.5" customHeight="1" spans="1:6">
      <c r="A794" s="21"/>
      <c r="D794" s="4"/>
      <c r="E794" s="5"/>
      <c r="F794" s="5"/>
    </row>
    <row r="795" ht="13.5" customHeight="1" spans="1:6">
      <c r="A795" s="21"/>
      <c r="D795" s="4"/>
      <c r="E795" s="5"/>
      <c r="F795" s="5"/>
    </row>
    <row r="796" ht="13.5" customHeight="1" spans="1:6">
      <c r="A796" s="21"/>
      <c r="D796" s="4"/>
      <c r="E796" s="5"/>
      <c r="F796" s="5"/>
    </row>
    <row r="797" ht="13.5" customHeight="1" spans="1:6">
      <c r="A797" s="21"/>
      <c r="D797" s="4"/>
      <c r="E797" s="5"/>
      <c r="F797" s="5"/>
    </row>
    <row r="798" ht="13.5" customHeight="1" spans="1:6">
      <c r="A798" s="21"/>
      <c r="D798" s="4"/>
      <c r="E798" s="5"/>
      <c r="F798" s="5"/>
    </row>
    <row r="799" ht="13.5" customHeight="1" spans="1:6">
      <c r="A799" s="21"/>
      <c r="D799" s="4"/>
      <c r="E799" s="5"/>
      <c r="F799" s="5"/>
    </row>
    <row r="800" ht="13.5" customHeight="1" spans="1:6">
      <c r="A800" s="21"/>
      <c r="D800" s="4"/>
      <c r="E800" s="5"/>
      <c r="F800" s="5"/>
    </row>
    <row r="801" ht="13.5" customHeight="1" spans="1:6">
      <c r="A801" s="21"/>
      <c r="D801" s="4"/>
      <c r="E801" s="5"/>
      <c r="F801" s="5"/>
    </row>
    <row r="802" ht="13.5" customHeight="1" spans="1:6">
      <c r="A802" s="21"/>
      <c r="D802" s="4"/>
      <c r="E802" s="5"/>
      <c r="F802" s="5"/>
    </row>
    <row r="803" ht="13.5" customHeight="1" spans="1:6">
      <c r="A803" s="21"/>
      <c r="D803" s="4"/>
      <c r="E803" s="5"/>
      <c r="F803" s="5"/>
    </row>
    <row r="804" ht="13.5" customHeight="1" spans="1:6">
      <c r="A804" s="21"/>
      <c r="D804" s="4"/>
      <c r="E804" s="5"/>
      <c r="F804" s="5"/>
    </row>
    <row r="805" ht="13.5" customHeight="1" spans="1:6">
      <c r="A805" s="21"/>
      <c r="D805" s="4"/>
      <c r="E805" s="5"/>
      <c r="F805" s="5"/>
    </row>
    <row r="806" ht="13.5" customHeight="1" spans="1:6">
      <c r="A806" s="21"/>
      <c r="D806" s="4"/>
      <c r="E806" s="5"/>
      <c r="F806" s="5"/>
    </row>
    <row r="807" ht="13.5" customHeight="1" spans="1:6">
      <c r="A807" s="21"/>
      <c r="D807" s="4"/>
      <c r="E807" s="5"/>
      <c r="F807" s="5"/>
    </row>
    <row r="808" ht="13.5" customHeight="1" spans="1:6">
      <c r="A808" s="21"/>
      <c r="D808" s="4"/>
      <c r="E808" s="5"/>
      <c r="F808" s="5"/>
    </row>
    <row r="809" ht="13.5" customHeight="1" spans="1:6">
      <c r="A809" s="21"/>
      <c r="D809" s="4"/>
      <c r="E809" s="5"/>
      <c r="F809" s="5"/>
    </row>
    <row r="810" ht="13.5" customHeight="1" spans="1:6">
      <c r="A810" s="21"/>
      <c r="D810" s="4"/>
      <c r="E810" s="5"/>
      <c r="F810" s="5"/>
    </row>
    <row r="811" ht="13.5" customHeight="1" spans="1:6">
      <c r="A811" s="21"/>
      <c r="D811" s="4"/>
      <c r="E811" s="5"/>
      <c r="F811" s="5"/>
    </row>
    <row r="812" ht="13.5" customHeight="1" spans="1:6">
      <c r="A812" s="21"/>
      <c r="D812" s="4"/>
      <c r="E812" s="5"/>
      <c r="F812" s="5"/>
    </row>
    <row r="813" ht="13.5" customHeight="1" spans="1:6">
      <c r="A813" s="21"/>
      <c r="D813" s="4"/>
      <c r="E813" s="5"/>
      <c r="F813" s="5"/>
    </row>
    <row r="814" ht="13.5" customHeight="1" spans="1:6">
      <c r="A814" s="21"/>
      <c r="D814" s="4"/>
      <c r="E814" s="5"/>
      <c r="F814" s="5"/>
    </row>
    <row r="815" ht="13.5" customHeight="1" spans="1:6">
      <c r="A815" s="21"/>
      <c r="D815" s="4"/>
      <c r="E815" s="5"/>
      <c r="F815" s="5"/>
    </row>
    <row r="816" ht="13.5" customHeight="1" spans="1:6">
      <c r="A816" s="21"/>
      <c r="D816" s="4"/>
      <c r="E816" s="5"/>
      <c r="F816" s="5"/>
    </row>
    <row r="817" ht="13.5" customHeight="1" spans="1:6">
      <c r="A817" s="21"/>
      <c r="D817" s="4"/>
      <c r="E817" s="5"/>
      <c r="F817" s="5"/>
    </row>
    <row r="818" ht="13.5" customHeight="1" spans="1:6">
      <c r="A818" s="21"/>
      <c r="D818" s="4"/>
      <c r="E818" s="5"/>
      <c r="F818" s="5"/>
    </row>
    <row r="819" ht="13.5" customHeight="1" spans="1:6">
      <c r="A819" s="21"/>
      <c r="D819" s="4"/>
      <c r="E819" s="5"/>
      <c r="F819" s="5"/>
    </row>
    <row r="820" ht="13.5" customHeight="1" spans="1:6">
      <c r="A820" s="21"/>
      <c r="D820" s="4"/>
      <c r="E820" s="5"/>
      <c r="F820" s="5"/>
    </row>
    <row r="821" ht="13.5" customHeight="1" spans="1:6">
      <c r="A821" s="21"/>
      <c r="D821" s="4"/>
      <c r="E821" s="5"/>
      <c r="F821" s="5"/>
    </row>
    <row r="822" ht="13.5" customHeight="1" spans="1:6">
      <c r="A822" s="21"/>
      <c r="D822" s="4"/>
      <c r="E822" s="5"/>
      <c r="F822" s="5"/>
    </row>
    <row r="823" ht="13.5" customHeight="1" spans="1:6">
      <c r="A823" s="21"/>
      <c r="D823" s="4"/>
      <c r="E823" s="5"/>
      <c r="F823" s="5"/>
    </row>
    <row r="824" ht="13.5" customHeight="1" spans="1:6">
      <c r="A824" s="21"/>
      <c r="D824" s="4"/>
      <c r="E824" s="5"/>
      <c r="F824" s="5"/>
    </row>
    <row r="825" ht="13.5" customHeight="1" spans="1:6">
      <c r="A825" s="21"/>
      <c r="D825" s="4"/>
      <c r="E825" s="5"/>
      <c r="F825" s="5"/>
    </row>
    <row r="826" ht="13.5" customHeight="1" spans="1:6">
      <c r="A826" s="21"/>
      <c r="D826" s="4"/>
      <c r="E826" s="5"/>
      <c r="F826" s="5"/>
    </row>
    <row r="827" ht="13.5" customHeight="1" spans="1:6">
      <c r="A827" s="21"/>
      <c r="D827" s="4"/>
      <c r="E827" s="5"/>
      <c r="F827" s="5"/>
    </row>
    <row r="828" ht="13.5" customHeight="1" spans="1:6">
      <c r="A828" s="21"/>
      <c r="D828" s="4"/>
      <c r="E828" s="5"/>
      <c r="F828" s="5"/>
    </row>
    <row r="829" ht="13.5" customHeight="1" spans="1:6">
      <c r="A829" s="21"/>
      <c r="D829" s="4"/>
      <c r="E829" s="5"/>
      <c r="F829" s="5"/>
    </row>
    <row r="830" ht="13.5" customHeight="1" spans="1:6">
      <c r="A830" s="21"/>
      <c r="D830" s="4"/>
      <c r="E830" s="5"/>
      <c r="F830" s="5"/>
    </row>
    <row r="831" ht="13.5" customHeight="1" spans="1:6">
      <c r="A831" s="21"/>
      <c r="D831" s="4"/>
      <c r="E831" s="5"/>
      <c r="F831" s="5"/>
    </row>
    <row r="832" ht="13.5" customHeight="1" spans="1:6">
      <c r="A832" s="21"/>
      <c r="D832" s="4"/>
      <c r="E832" s="5"/>
      <c r="F832" s="5"/>
    </row>
    <row r="833" ht="13.5" customHeight="1" spans="1:6">
      <c r="A833" s="21"/>
      <c r="D833" s="4"/>
      <c r="E833" s="5"/>
      <c r="F833" s="5"/>
    </row>
    <row r="834" ht="13.5" customHeight="1" spans="1:6">
      <c r="A834" s="21"/>
      <c r="D834" s="4"/>
      <c r="E834" s="5"/>
      <c r="F834" s="5"/>
    </row>
    <row r="835" ht="13.5" customHeight="1" spans="1:6">
      <c r="A835" s="21"/>
      <c r="D835" s="4"/>
      <c r="E835" s="5"/>
      <c r="F835" s="5"/>
    </row>
    <row r="836" ht="13.5" customHeight="1" spans="1:6">
      <c r="A836" s="21"/>
      <c r="D836" s="4"/>
      <c r="E836" s="5"/>
      <c r="F836" s="5"/>
    </row>
    <row r="837" ht="13.5" customHeight="1" spans="1:6">
      <c r="A837" s="21"/>
      <c r="D837" s="4"/>
      <c r="E837" s="5"/>
      <c r="F837" s="5"/>
    </row>
    <row r="838" ht="13.5" customHeight="1" spans="1:6">
      <c r="A838" s="21"/>
      <c r="D838" s="4"/>
      <c r="E838" s="5"/>
      <c r="F838" s="5"/>
    </row>
    <row r="839" ht="13.5" customHeight="1" spans="1:6">
      <c r="A839" s="21"/>
      <c r="D839" s="4"/>
      <c r="E839" s="5"/>
      <c r="F839" s="5"/>
    </row>
    <row r="840" ht="13.5" customHeight="1" spans="1:6">
      <c r="A840" s="21"/>
      <c r="D840" s="4"/>
      <c r="E840" s="5"/>
      <c r="F840" s="5"/>
    </row>
    <row r="841" ht="13.5" customHeight="1" spans="1:6">
      <c r="A841" s="21"/>
      <c r="D841" s="4"/>
      <c r="E841" s="5"/>
      <c r="F841" s="5"/>
    </row>
    <row r="842" ht="13.5" customHeight="1" spans="1:6">
      <c r="A842" s="21"/>
      <c r="D842" s="4"/>
      <c r="E842" s="5"/>
      <c r="F842" s="5"/>
    </row>
    <row r="843" ht="13.5" customHeight="1" spans="1:6">
      <c r="A843" s="21"/>
      <c r="D843" s="4"/>
      <c r="E843" s="5"/>
      <c r="F843" s="5"/>
    </row>
    <row r="844" ht="13.5" customHeight="1" spans="1:6">
      <c r="A844" s="21"/>
      <c r="D844" s="4"/>
      <c r="E844" s="5"/>
      <c r="F844" s="5"/>
    </row>
    <row r="845" ht="13.5" customHeight="1" spans="1:6">
      <c r="A845" s="21"/>
      <c r="D845" s="4"/>
      <c r="E845" s="5"/>
      <c r="F845" s="5"/>
    </row>
    <row r="846" ht="13.5" customHeight="1" spans="1:6">
      <c r="A846" s="21"/>
      <c r="D846" s="4"/>
      <c r="E846" s="5"/>
      <c r="F846" s="5"/>
    </row>
    <row r="847" ht="13.5" customHeight="1" spans="1:6">
      <c r="A847" s="21"/>
      <c r="D847" s="4"/>
      <c r="E847" s="5"/>
      <c r="F847" s="5"/>
    </row>
    <row r="848" ht="13.5" customHeight="1" spans="1:6">
      <c r="A848" s="21"/>
      <c r="D848" s="4"/>
      <c r="E848" s="5"/>
      <c r="F848" s="5"/>
    </row>
    <row r="849" ht="13.5" customHeight="1" spans="1:6">
      <c r="A849" s="21"/>
      <c r="D849" s="4"/>
      <c r="E849" s="5"/>
      <c r="F849" s="5"/>
    </row>
    <row r="850" ht="13.5" customHeight="1" spans="1:6">
      <c r="A850" s="21"/>
      <c r="D850" s="4"/>
      <c r="E850" s="5"/>
      <c r="F850" s="5"/>
    </row>
    <row r="851" ht="13.5" customHeight="1" spans="1:6">
      <c r="A851" s="21"/>
      <c r="D851" s="4"/>
      <c r="E851" s="5"/>
      <c r="F851" s="5"/>
    </row>
    <row r="852" ht="13.5" customHeight="1" spans="1:6">
      <c r="A852" s="21"/>
      <c r="D852" s="4"/>
      <c r="E852" s="5"/>
      <c r="F852" s="5"/>
    </row>
    <row r="853" ht="13.5" customHeight="1" spans="1:6">
      <c r="A853" s="21"/>
      <c r="D853" s="4"/>
      <c r="E853" s="5"/>
      <c r="F853" s="5"/>
    </row>
    <row r="854" ht="13.5" customHeight="1" spans="1:6">
      <c r="A854" s="21"/>
      <c r="D854" s="4"/>
      <c r="E854" s="5"/>
      <c r="F854" s="5"/>
    </row>
    <row r="855" ht="13.5" customHeight="1" spans="1:6">
      <c r="A855" s="21"/>
      <c r="D855" s="4"/>
      <c r="E855" s="5"/>
      <c r="F855" s="5"/>
    </row>
    <row r="856" ht="13.5" customHeight="1" spans="1:6">
      <c r="A856" s="21"/>
      <c r="D856" s="4"/>
      <c r="E856" s="5"/>
      <c r="F856" s="5"/>
    </row>
    <row r="857" ht="13.5" customHeight="1" spans="1:6">
      <c r="A857" s="21"/>
      <c r="D857" s="4"/>
      <c r="E857" s="5"/>
      <c r="F857" s="5"/>
    </row>
    <row r="858" ht="13.5" customHeight="1" spans="1:6">
      <c r="A858" s="21"/>
      <c r="D858" s="4"/>
      <c r="E858" s="5"/>
      <c r="F858" s="5"/>
    </row>
    <row r="859" ht="13.5" customHeight="1" spans="1:6">
      <c r="A859" s="21"/>
      <c r="D859" s="4"/>
      <c r="E859" s="5"/>
      <c r="F859" s="5"/>
    </row>
    <row r="860" ht="13.5" customHeight="1" spans="1:6">
      <c r="A860" s="21"/>
      <c r="D860" s="4"/>
      <c r="E860" s="5"/>
      <c r="F860" s="5"/>
    </row>
    <row r="861" ht="13.5" customHeight="1" spans="1:6">
      <c r="A861" s="21"/>
      <c r="D861" s="4"/>
      <c r="E861" s="5"/>
      <c r="F861" s="5"/>
    </row>
    <row r="862" ht="13.5" customHeight="1" spans="1:6">
      <c r="A862" s="21"/>
      <c r="D862" s="4"/>
      <c r="E862" s="5"/>
      <c r="F862" s="5"/>
    </row>
    <row r="863" ht="13.5" customHeight="1" spans="1:6">
      <c r="A863" s="21"/>
      <c r="D863" s="4"/>
      <c r="E863" s="5"/>
      <c r="F863" s="5"/>
    </row>
    <row r="864" ht="13.5" customHeight="1" spans="1:6">
      <c r="A864" s="21"/>
      <c r="D864" s="4"/>
      <c r="E864" s="5"/>
      <c r="F864" s="5"/>
    </row>
    <row r="865" ht="13.5" customHeight="1" spans="1:6">
      <c r="A865" s="21"/>
      <c r="D865" s="4"/>
      <c r="E865" s="5"/>
      <c r="F865" s="5"/>
    </row>
    <row r="866" ht="13.5" customHeight="1" spans="1:6">
      <c r="A866" s="21"/>
      <c r="D866" s="4"/>
      <c r="E866" s="5"/>
      <c r="F866" s="5"/>
    </row>
    <row r="867" ht="13.5" customHeight="1" spans="1:6">
      <c r="A867" s="21"/>
      <c r="D867" s="4"/>
      <c r="E867" s="5"/>
      <c r="F867" s="5"/>
    </row>
    <row r="868" ht="13.5" customHeight="1" spans="1:6">
      <c r="A868" s="21"/>
      <c r="D868" s="4"/>
      <c r="E868" s="5"/>
      <c r="F868" s="5"/>
    </row>
    <row r="869" ht="13.5" customHeight="1" spans="1:6">
      <c r="A869" s="21"/>
      <c r="D869" s="4"/>
      <c r="E869" s="5"/>
      <c r="F869" s="5"/>
    </row>
    <row r="870" ht="13.5" customHeight="1" spans="1:6">
      <c r="A870" s="21"/>
      <c r="D870" s="4"/>
      <c r="E870" s="5"/>
      <c r="F870" s="5"/>
    </row>
    <row r="871" ht="13.5" customHeight="1" spans="1:6">
      <c r="A871" s="21"/>
      <c r="D871" s="4"/>
      <c r="E871" s="5"/>
      <c r="F871" s="5"/>
    </row>
    <row r="872" ht="13.5" customHeight="1" spans="1:6">
      <c r="A872" s="21"/>
      <c r="D872" s="4"/>
      <c r="E872" s="5"/>
      <c r="F872" s="5"/>
    </row>
    <row r="873" ht="13.5" customHeight="1" spans="1:6">
      <c r="A873" s="21"/>
      <c r="D873" s="4"/>
      <c r="E873" s="5"/>
      <c r="F873" s="5"/>
    </row>
    <row r="874" ht="13.5" customHeight="1" spans="1:6">
      <c r="A874" s="21"/>
      <c r="D874" s="4"/>
      <c r="E874" s="5"/>
      <c r="F874" s="5"/>
    </row>
    <row r="875" ht="13.5" customHeight="1" spans="1:6">
      <c r="A875" s="21"/>
      <c r="D875" s="4"/>
      <c r="E875" s="5"/>
      <c r="F875" s="5"/>
    </row>
    <row r="876" ht="13.5" customHeight="1" spans="1:6">
      <c r="A876" s="21"/>
      <c r="D876" s="4"/>
      <c r="E876" s="5"/>
      <c r="F876" s="5"/>
    </row>
    <row r="877" ht="13.5" customHeight="1" spans="1:6">
      <c r="A877" s="21"/>
      <c r="D877" s="4"/>
      <c r="E877" s="5"/>
      <c r="F877" s="5"/>
    </row>
    <row r="878" ht="13.5" customHeight="1" spans="1:6">
      <c r="A878" s="21"/>
      <c r="D878" s="4"/>
      <c r="E878" s="5"/>
      <c r="F878" s="5"/>
    </row>
    <row r="879" ht="13.5" customHeight="1" spans="1:6">
      <c r="A879" s="21"/>
      <c r="D879" s="4"/>
      <c r="E879" s="5"/>
      <c r="F879" s="5"/>
    </row>
    <row r="880" ht="13.5" customHeight="1" spans="1:6">
      <c r="A880" s="21"/>
      <c r="D880" s="4"/>
      <c r="E880" s="5"/>
      <c r="F880" s="5"/>
    </row>
    <row r="881" ht="13.5" customHeight="1" spans="1:6">
      <c r="A881" s="21"/>
      <c r="D881" s="4"/>
      <c r="E881" s="5"/>
      <c r="F881" s="5"/>
    </row>
    <row r="882" ht="13.5" customHeight="1" spans="1:6">
      <c r="A882" s="21"/>
      <c r="D882" s="4"/>
      <c r="E882" s="5"/>
      <c r="F882" s="5"/>
    </row>
    <row r="883" ht="13.5" customHeight="1" spans="1:6">
      <c r="A883" s="21"/>
      <c r="D883" s="4"/>
      <c r="E883" s="5"/>
      <c r="F883" s="5"/>
    </row>
    <row r="884" ht="13.5" customHeight="1" spans="1:6">
      <c r="A884" s="21"/>
      <c r="D884" s="4"/>
      <c r="E884" s="5"/>
      <c r="F884" s="5"/>
    </row>
    <row r="885" ht="13.5" customHeight="1" spans="1:6">
      <c r="A885" s="21"/>
      <c r="D885" s="4"/>
      <c r="E885" s="5"/>
      <c r="F885" s="5"/>
    </row>
    <row r="886" ht="13.5" customHeight="1" spans="1:6">
      <c r="A886" s="21"/>
      <c r="D886" s="4"/>
      <c r="E886" s="5"/>
      <c r="F886" s="5"/>
    </row>
    <row r="887" ht="13.5" customHeight="1" spans="1:6">
      <c r="A887" s="21"/>
      <c r="D887" s="4"/>
      <c r="E887" s="5"/>
      <c r="F887" s="5"/>
    </row>
    <row r="888" ht="13.5" customHeight="1" spans="1:6">
      <c r="A888" s="21"/>
      <c r="D888" s="4"/>
      <c r="E888" s="5"/>
      <c r="F888" s="5"/>
    </row>
    <row r="889" ht="13.5" customHeight="1" spans="1:6">
      <c r="A889" s="21"/>
      <c r="D889" s="4"/>
      <c r="E889" s="5"/>
      <c r="F889" s="5"/>
    </row>
    <row r="890" ht="13.5" customHeight="1" spans="1:6">
      <c r="A890" s="21"/>
      <c r="D890" s="4"/>
      <c r="E890" s="5"/>
      <c r="F890" s="5"/>
    </row>
    <row r="891" ht="13.5" customHeight="1" spans="1:6">
      <c r="A891" s="21"/>
      <c r="D891" s="4"/>
      <c r="E891" s="5"/>
      <c r="F891" s="5"/>
    </row>
    <row r="892" ht="13.5" customHeight="1" spans="1:6">
      <c r="A892" s="21"/>
      <c r="D892" s="4"/>
      <c r="E892" s="5"/>
      <c r="F892" s="5"/>
    </row>
    <row r="893" ht="13.5" customHeight="1" spans="1:6">
      <c r="A893" s="21"/>
      <c r="D893" s="4"/>
      <c r="E893" s="5"/>
      <c r="F893" s="5"/>
    </row>
    <row r="894" ht="13.5" customHeight="1" spans="1:6">
      <c r="A894" s="21"/>
      <c r="D894" s="4"/>
      <c r="E894" s="5"/>
      <c r="F894" s="5"/>
    </row>
    <row r="895" ht="13.5" customHeight="1" spans="1:6">
      <c r="A895" s="21"/>
      <c r="D895" s="4"/>
      <c r="E895" s="5"/>
      <c r="F895" s="5"/>
    </row>
    <row r="896" ht="13.5" customHeight="1" spans="1:6">
      <c r="A896" s="21"/>
      <c r="D896" s="4"/>
      <c r="E896" s="5"/>
      <c r="F896" s="5"/>
    </row>
    <row r="897" ht="13.5" customHeight="1" spans="1:6">
      <c r="A897" s="21"/>
      <c r="D897" s="4"/>
      <c r="E897" s="5"/>
      <c r="F897" s="5"/>
    </row>
    <row r="898" ht="13.5" customHeight="1" spans="1:6">
      <c r="A898" s="21"/>
      <c r="D898" s="4"/>
      <c r="E898" s="5"/>
      <c r="F898" s="5"/>
    </row>
    <row r="899" ht="13.5" customHeight="1" spans="1:6">
      <c r="A899" s="21"/>
      <c r="D899" s="4"/>
      <c r="E899" s="5"/>
      <c r="F899" s="5"/>
    </row>
    <row r="900" ht="13.5" customHeight="1" spans="1:6">
      <c r="A900" s="21"/>
      <c r="D900" s="4"/>
      <c r="E900" s="5"/>
      <c r="F900" s="5"/>
    </row>
    <row r="901" ht="13.5" customHeight="1" spans="1:6">
      <c r="A901" s="21"/>
      <c r="D901" s="4"/>
      <c r="E901" s="5"/>
      <c r="F901" s="5"/>
    </row>
    <row r="902" ht="13.5" customHeight="1" spans="1:6">
      <c r="A902" s="21"/>
      <c r="D902" s="4"/>
      <c r="E902" s="5"/>
      <c r="F902" s="5"/>
    </row>
    <row r="903" ht="13.5" customHeight="1" spans="1:6">
      <c r="A903" s="21"/>
      <c r="D903" s="4"/>
      <c r="E903" s="5"/>
      <c r="F903" s="5"/>
    </row>
    <row r="904" ht="13.5" customHeight="1" spans="1:6">
      <c r="A904" s="21"/>
      <c r="D904" s="4"/>
      <c r="E904" s="5"/>
      <c r="F904" s="5"/>
    </row>
    <row r="905" ht="13.5" customHeight="1" spans="1:6">
      <c r="A905" s="21"/>
      <c r="D905" s="4"/>
      <c r="E905" s="5"/>
      <c r="F905" s="5"/>
    </row>
    <row r="906" ht="13.5" customHeight="1" spans="1:6">
      <c r="A906" s="21"/>
      <c r="D906" s="4"/>
      <c r="E906" s="5"/>
      <c r="F906" s="5"/>
    </row>
    <row r="907" ht="13.5" customHeight="1" spans="1:6">
      <c r="A907" s="21"/>
      <c r="D907" s="4"/>
      <c r="E907" s="5"/>
      <c r="F907" s="5"/>
    </row>
    <row r="908" ht="13.5" customHeight="1" spans="1:6">
      <c r="A908" s="21"/>
      <c r="D908" s="4"/>
      <c r="E908" s="5"/>
      <c r="F908" s="5"/>
    </row>
    <row r="909" ht="13.5" customHeight="1" spans="1:6">
      <c r="A909" s="21"/>
      <c r="D909" s="4"/>
      <c r="E909" s="5"/>
      <c r="F909" s="5"/>
    </row>
    <row r="910" ht="13.5" customHeight="1" spans="1:6">
      <c r="A910" s="21"/>
      <c r="D910" s="4"/>
      <c r="E910" s="5"/>
      <c r="F910" s="5"/>
    </row>
    <row r="911" ht="13.5" customHeight="1" spans="1:6">
      <c r="A911" s="21"/>
      <c r="D911" s="4"/>
      <c r="E911" s="5"/>
      <c r="F911" s="5"/>
    </row>
    <row r="912" ht="13.5" customHeight="1" spans="1:6">
      <c r="A912" s="21"/>
      <c r="D912" s="4"/>
      <c r="E912" s="5"/>
      <c r="F912" s="5"/>
    </row>
    <row r="913" ht="13.5" customHeight="1" spans="1:6">
      <c r="A913" s="21"/>
      <c r="D913" s="4"/>
      <c r="E913" s="5"/>
      <c r="F913" s="5"/>
    </row>
    <row r="914" ht="13.5" customHeight="1" spans="1:6">
      <c r="A914" s="21"/>
      <c r="D914" s="4"/>
      <c r="E914" s="5"/>
      <c r="F914" s="5"/>
    </row>
    <row r="915" ht="13.5" customHeight="1" spans="1:6">
      <c r="A915" s="21"/>
      <c r="D915" s="4"/>
      <c r="E915" s="5"/>
      <c r="F915" s="5"/>
    </row>
    <row r="916" ht="13.5" customHeight="1" spans="1:6">
      <c r="A916" s="21"/>
      <c r="D916" s="4"/>
      <c r="E916" s="5"/>
      <c r="F916" s="5"/>
    </row>
    <row r="917" ht="13.5" customHeight="1" spans="1:6">
      <c r="A917" s="21"/>
      <c r="D917" s="4"/>
      <c r="E917" s="5"/>
      <c r="F917" s="5"/>
    </row>
    <row r="918" ht="13.5" customHeight="1" spans="1:6">
      <c r="A918" s="21"/>
      <c r="D918" s="4"/>
      <c r="E918" s="5"/>
      <c r="F918" s="5"/>
    </row>
    <row r="919" ht="13.5" customHeight="1" spans="1:6">
      <c r="A919" s="21"/>
      <c r="D919" s="4"/>
      <c r="E919" s="5"/>
      <c r="F919" s="5"/>
    </row>
    <row r="920" ht="13.5" customHeight="1" spans="1:6">
      <c r="A920" s="21"/>
      <c r="D920" s="4"/>
      <c r="E920" s="5"/>
      <c r="F920" s="5"/>
    </row>
    <row r="921" ht="13.5" customHeight="1" spans="1:6">
      <c r="A921" s="21"/>
      <c r="D921" s="4"/>
      <c r="E921" s="5"/>
      <c r="F921" s="5"/>
    </row>
    <row r="922" ht="13.5" customHeight="1" spans="1:6">
      <c r="A922" s="21"/>
      <c r="D922" s="4"/>
      <c r="E922" s="5"/>
      <c r="F922" s="5"/>
    </row>
    <row r="923" ht="13.5" customHeight="1" spans="1:6">
      <c r="A923" s="21"/>
      <c r="D923" s="4"/>
      <c r="E923" s="5"/>
      <c r="F923" s="5"/>
    </row>
    <row r="924" ht="13.5" customHeight="1" spans="1:6">
      <c r="A924" s="21"/>
      <c r="D924" s="4"/>
      <c r="E924" s="5"/>
      <c r="F924" s="5"/>
    </row>
    <row r="925" ht="13.5" customHeight="1" spans="1:6">
      <c r="A925" s="21"/>
      <c r="D925" s="4"/>
      <c r="E925" s="5"/>
      <c r="F925" s="5"/>
    </row>
    <row r="926" ht="13.5" customHeight="1" spans="1:6">
      <c r="A926" s="21"/>
      <c r="D926" s="4"/>
      <c r="E926" s="5"/>
      <c r="F926" s="5"/>
    </row>
    <row r="927" ht="13.5" customHeight="1" spans="1:6">
      <c r="A927" s="21"/>
      <c r="D927" s="4"/>
      <c r="E927" s="5"/>
      <c r="F927" s="5"/>
    </row>
    <row r="928" ht="13.5" customHeight="1" spans="1:6">
      <c r="A928" s="21"/>
      <c r="D928" s="4"/>
      <c r="E928" s="5"/>
      <c r="F928" s="5"/>
    </row>
    <row r="929" ht="13.5" customHeight="1" spans="1:6">
      <c r="A929" s="21"/>
      <c r="D929" s="4"/>
      <c r="E929" s="5"/>
      <c r="F929" s="5"/>
    </row>
    <row r="930" ht="13.5" customHeight="1" spans="1:6">
      <c r="A930" s="21"/>
      <c r="D930" s="4"/>
      <c r="E930" s="5"/>
      <c r="F930" s="5"/>
    </row>
    <row r="931" ht="13.5" customHeight="1" spans="1:6">
      <c r="A931" s="21"/>
      <c r="D931" s="4"/>
      <c r="E931" s="5"/>
      <c r="F931" s="5"/>
    </row>
    <row r="932" ht="13.5" customHeight="1" spans="1:6">
      <c r="A932" s="21"/>
      <c r="D932" s="4"/>
      <c r="E932" s="5"/>
      <c r="F932" s="5"/>
    </row>
    <row r="933" ht="13.5" customHeight="1" spans="1:6">
      <c r="A933" s="21"/>
      <c r="D933" s="4"/>
      <c r="E933" s="5"/>
      <c r="F933" s="5"/>
    </row>
    <row r="934" ht="13.5" customHeight="1" spans="1:6">
      <c r="A934" s="21"/>
      <c r="D934" s="4"/>
      <c r="E934" s="5"/>
      <c r="F934" s="5"/>
    </row>
    <row r="935" ht="13.5" customHeight="1" spans="1:6">
      <c r="A935" s="21"/>
      <c r="D935" s="4"/>
      <c r="E935" s="5"/>
      <c r="F935" s="5"/>
    </row>
    <row r="936" ht="13.5" customHeight="1" spans="1:6">
      <c r="A936" s="21"/>
      <c r="D936" s="4"/>
      <c r="E936" s="5"/>
      <c r="F936" s="5"/>
    </row>
    <row r="937" ht="13.5" customHeight="1" spans="1:6">
      <c r="A937" s="21"/>
      <c r="D937" s="4"/>
      <c r="E937" s="5"/>
      <c r="F937" s="5"/>
    </row>
    <row r="938" ht="13.5" customHeight="1" spans="1:6">
      <c r="A938" s="21"/>
      <c r="D938" s="4"/>
      <c r="E938" s="5"/>
      <c r="F938" s="5"/>
    </row>
    <row r="939" ht="13.5" customHeight="1" spans="1:6">
      <c r="A939" s="21"/>
      <c r="D939" s="4"/>
      <c r="E939" s="5"/>
      <c r="F939" s="5"/>
    </row>
    <row r="940" ht="13.5" customHeight="1" spans="1:6">
      <c r="A940" s="21"/>
      <c r="D940" s="4"/>
      <c r="E940" s="5"/>
      <c r="F940" s="5"/>
    </row>
    <row r="941" ht="13.5" customHeight="1" spans="1:6">
      <c r="A941" s="21"/>
      <c r="D941" s="4"/>
      <c r="E941" s="5"/>
      <c r="F941" s="5"/>
    </row>
    <row r="942" ht="13.5" customHeight="1" spans="1:6">
      <c r="A942" s="21"/>
      <c r="D942" s="4"/>
      <c r="E942" s="5"/>
      <c r="F942" s="5"/>
    </row>
    <row r="943" ht="13.5" customHeight="1" spans="1:6">
      <c r="A943" s="21"/>
      <c r="D943" s="4"/>
      <c r="E943" s="5"/>
      <c r="F943" s="5"/>
    </row>
    <row r="944" ht="13.5" customHeight="1" spans="1:6">
      <c r="A944" s="21"/>
      <c r="D944" s="4"/>
      <c r="E944" s="5"/>
      <c r="F944" s="5"/>
    </row>
    <row r="945" ht="13.5" customHeight="1" spans="1:6">
      <c r="A945" s="21"/>
      <c r="D945" s="4"/>
      <c r="E945" s="5"/>
      <c r="F945" s="5"/>
    </row>
    <row r="946" ht="13.5" customHeight="1" spans="1:6">
      <c r="A946" s="21"/>
      <c r="D946" s="4"/>
      <c r="E946" s="5"/>
      <c r="F946" s="5"/>
    </row>
    <row r="947" ht="13.5" customHeight="1" spans="1:6">
      <c r="A947" s="21"/>
      <c r="D947" s="4"/>
      <c r="E947" s="5"/>
      <c r="F947" s="5"/>
    </row>
    <row r="948" ht="13.5" customHeight="1" spans="1:6">
      <c r="A948" s="21"/>
      <c r="D948" s="4"/>
      <c r="E948" s="5"/>
      <c r="F948" s="5"/>
    </row>
    <row r="949" ht="13.5" customHeight="1" spans="1:6">
      <c r="A949" s="21"/>
      <c r="D949" s="4"/>
      <c r="E949" s="5"/>
      <c r="F949" s="5"/>
    </row>
    <row r="950" ht="13.5" customHeight="1" spans="1:6">
      <c r="A950" s="21"/>
      <c r="D950" s="4"/>
      <c r="E950" s="5"/>
      <c r="F950" s="5"/>
    </row>
    <row r="951" ht="13.5" customHeight="1" spans="1:6">
      <c r="A951" s="21"/>
      <c r="D951" s="4"/>
      <c r="E951" s="5"/>
      <c r="F951" s="5"/>
    </row>
    <row r="952" ht="13.5" customHeight="1" spans="1:6">
      <c r="A952" s="21"/>
      <c r="D952" s="4"/>
      <c r="E952" s="5"/>
      <c r="F952" s="5"/>
    </row>
    <row r="953" ht="13.5" customHeight="1" spans="1:6">
      <c r="A953" s="21"/>
      <c r="D953" s="4"/>
      <c r="E953" s="5"/>
      <c r="F953" s="5"/>
    </row>
    <row r="954" ht="13.5" customHeight="1" spans="1:6">
      <c r="A954" s="21"/>
      <c r="D954" s="4"/>
      <c r="E954" s="5"/>
      <c r="F954" s="5"/>
    </row>
    <row r="955" ht="13.5" customHeight="1" spans="1:6">
      <c r="A955" s="21"/>
      <c r="D955" s="4"/>
      <c r="E955" s="5"/>
      <c r="F955" s="5"/>
    </row>
    <row r="956" ht="13.5" customHeight="1" spans="1:6">
      <c r="A956" s="21"/>
      <c r="D956" s="4"/>
      <c r="E956" s="5"/>
      <c r="F956" s="5"/>
    </row>
    <row r="957" ht="13.5" customHeight="1" spans="1:6">
      <c r="A957" s="21"/>
      <c r="D957" s="4"/>
      <c r="E957" s="5"/>
      <c r="F957" s="5"/>
    </row>
    <row r="958" ht="13.5" customHeight="1" spans="1:6">
      <c r="A958" s="21"/>
      <c r="D958" s="4"/>
      <c r="E958" s="5"/>
      <c r="F958" s="5"/>
    </row>
    <row r="959" ht="13.5" customHeight="1" spans="1:6">
      <c r="A959" s="21"/>
      <c r="D959" s="4"/>
      <c r="E959" s="5"/>
      <c r="F959" s="5"/>
    </row>
    <row r="960" ht="13.5" customHeight="1" spans="1:6">
      <c r="A960" s="21"/>
      <c r="D960" s="4"/>
      <c r="E960" s="5"/>
      <c r="F960" s="5"/>
    </row>
    <row r="961" ht="13.5" customHeight="1" spans="1:6">
      <c r="A961" s="21"/>
      <c r="D961" s="4"/>
      <c r="E961" s="5"/>
      <c r="F961" s="5"/>
    </row>
    <row r="962" ht="13.5" customHeight="1" spans="1:6">
      <c r="A962" s="21"/>
      <c r="D962" s="4"/>
      <c r="E962" s="5"/>
      <c r="F962" s="5"/>
    </row>
    <row r="963" ht="13.5" customHeight="1" spans="1:6">
      <c r="A963" s="21"/>
      <c r="D963" s="4"/>
      <c r="E963" s="5"/>
      <c r="F963" s="5"/>
    </row>
    <row r="964" ht="13.5" customHeight="1" spans="1:6">
      <c r="A964" s="21"/>
      <c r="D964" s="4"/>
      <c r="E964" s="5"/>
      <c r="F964" s="5"/>
    </row>
    <row r="965" ht="13.5" customHeight="1" spans="1:6">
      <c r="A965" s="21"/>
      <c r="D965" s="4"/>
      <c r="E965" s="5"/>
      <c r="F965" s="5"/>
    </row>
    <row r="966" ht="13.5" customHeight="1" spans="1:6">
      <c r="A966" s="21"/>
      <c r="D966" s="4"/>
      <c r="E966" s="5"/>
      <c r="F966" s="5"/>
    </row>
    <row r="967" ht="13.5" customHeight="1" spans="1:6">
      <c r="A967" s="21"/>
      <c r="D967" s="4"/>
      <c r="E967" s="5"/>
      <c r="F967" s="5"/>
    </row>
    <row r="968" ht="13.5" customHeight="1" spans="1:6">
      <c r="A968" s="21"/>
      <c r="D968" s="4"/>
      <c r="E968" s="5"/>
      <c r="F968" s="5"/>
    </row>
    <row r="969" ht="13.5" customHeight="1" spans="1:6">
      <c r="A969" s="21"/>
      <c r="D969" s="4"/>
      <c r="E969" s="5"/>
      <c r="F969" s="5"/>
    </row>
    <row r="970" ht="13.5" customHeight="1" spans="1:6">
      <c r="A970" s="21"/>
      <c r="D970" s="4"/>
      <c r="E970" s="5"/>
      <c r="F970" s="5"/>
    </row>
    <row r="971" ht="13.5" customHeight="1" spans="1:6">
      <c r="A971" s="21"/>
      <c r="D971" s="4"/>
      <c r="E971" s="5"/>
      <c r="F971" s="5"/>
    </row>
    <row r="972" ht="13.5" customHeight="1" spans="1:6">
      <c r="A972" s="21"/>
      <c r="D972" s="4"/>
      <c r="E972" s="5"/>
      <c r="F972" s="5"/>
    </row>
    <row r="973" ht="13.5" customHeight="1" spans="1:6">
      <c r="A973" s="21"/>
      <c r="D973" s="4"/>
      <c r="E973" s="5"/>
      <c r="F973" s="5"/>
    </row>
    <row r="974" ht="13.5" customHeight="1" spans="1:6">
      <c r="A974" s="21"/>
      <c r="D974" s="4"/>
      <c r="E974" s="5"/>
      <c r="F974" s="5"/>
    </row>
    <row r="975" ht="13.5" customHeight="1" spans="1:6">
      <c r="A975" s="21"/>
      <c r="D975" s="4"/>
      <c r="E975" s="5"/>
      <c r="F975" s="5"/>
    </row>
    <row r="976" ht="13.5" customHeight="1" spans="1:6">
      <c r="A976" s="21"/>
      <c r="D976" s="4"/>
      <c r="E976" s="5"/>
      <c r="F976" s="5"/>
    </row>
    <row r="977" ht="13.5" customHeight="1" spans="1:6">
      <c r="A977" s="21"/>
      <c r="D977" s="4"/>
      <c r="E977" s="5"/>
      <c r="F977" s="5"/>
    </row>
    <row r="978" ht="13.5" customHeight="1" spans="1:6">
      <c r="A978" s="21"/>
      <c r="D978" s="4"/>
      <c r="E978" s="5"/>
      <c r="F978" s="5"/>
    </row>
    <row r="979" ht="13.5" customHeight="1" spans="1:6">
      <c r="A979" s="21"/>
      <c r="D979" s="4"/>
      <c r="E979" s="5"/>
      <c r="F979" s="5"/>
    </row>
    <row r="980" ht="13.5" customHeight="1" spans="1:6">
      <c r="A980" s="21"/>
      <c r="D980" s="4"/>
      <c r="E980" s="5"/>
      <c r="F980" s="5"/>
    </row>
    <row r="981" ht="13.5" customHeight="1" spans="1:6">
      <c r="A981" s="21"/>
      <c r="D981" s="4"/>
      <c r="E981" s="5"/>
      <c r="F981" s="5"/>
    </row>
    <row r="982" ht="13.5" customHeight="1" spans="1:6">
      <c r="A982" s="21"/>
      <c r="D982" s="4"/>
      <c r="E982" s="5"/>
      <c r="F982" s="5"/>
    </row>
    <row r="983" ht="13.5" customHeight="1" spans="1:6">
      <c r="A983" s="21"/>
      <c r="D983" s="4"/>
      <c r="E983" s="5"/>
      <c r="F983" s="5"/>
    </row>
    <row r="984" ht="13.5" customHeight="1" spans="1:6">
      <c r="A984" s="21"/>
      <c r="D984" s="4"/>
      <c r="E984" s="5"/>
      <c r="F984" s="5"/>
    </row>
    <row r="985" ht="13.5" customHeight="1" spans="1:6">
      <c r="A985" s="21"/>
      <c r="D985" s="4"/>
      <c r="E985" s="5"/>
      <c r="F985" s="5"/>
    </row>
    <row r="986" ht="13.5" customHeight="1" spans="1:6">
      <c r="A986" s="21"/>
      <c r="D986" s="4"/>
      <c r="E986" s="5"/>
      <c r="F986" s="5"/>
    </row>
    <row r="987" ht="13.5" customHeight="1" spans="1:6">
      <c r="A987" s="21"/>
      <c r="D987" s="4"/>
      <c r="E987" s="5"/>
      <c r="F987" s="5"/>
    </row>
    <row r="988" ht="13.5" customHeight="1" spans="1:6">
      <c r="A988" s="21"/>
      <c r="D988" s="4"/>
      <c r="E988" s="5"/>
      <c r="F988" s="5"/>
    </row>
    <row r="989" ht="13.5" customHeight="1" spans="1:6">
      <c r="A989" s="21"/>
      <c r="D989" s="4"/>
      <c r="E989" s="5"/>
      <c r="F989" s="5"/>
    </row>
    <row r="990" ht="13.5" customHeight="1" spans="1:6">
      <c r="A990" s="21"/>
      <c r="D990" s="4"/>
      <c r="E990" s="5"/>
      <c r="F990" s="5"/>
    </row>
    <row r="991" ht="13.5" customHeight="1" spans="1:6">
      <c r="A991" s="21"/>
      <c r="D991" s="4"/>
      <c r="E991" s="5"/>
      <c r="F991" s="5"/>
    </row>
    <row r="992" ht="13.5" customHeight="1" spans="1:6">
      <c r="A992" s="21"/>
      <c r="D992" s="4"/>
      <c r="E992" s="5"/>
      <c r="F992" s="5"/>
    </row>
    <row r="993" ht="13.5" customHeight="1" spans="1:6">
      <c r="A993" s="21"/>
      <c r="D993" s="4"/>
      <c r="E993" s="5"/>
      <c r="F993" s="5"/>
    </row>
    <row r="994" ht="13.5" customHeight="1" spans="1:6">
      <c r="A994" s="21"/>
      <c r="D994" s="4"/>
      <c r="E994" s="5"/>
      <c r="F994" s="5"/>
    </row>
    <row r="995" ht="13.5" customHeight="1" spans="1:6">
      <c r="A995" s="21"/>
      <c r="D995" s="4"/>
      <c r="E995" s="5"/>
      <c r="F995" s="5"/>
    </row>
    <row r="996" ht="13.5" customHeight="1" spans="1:6">
      <c r="A996" s="21"/>
      <c r="D996" s="4"/>
      <c r="E996" s="5"/>
      <c r="F996" s="5"/>
    </row>
    <row r="997" ht="13.5" customHeight="1" spans="1:6">
      <c r="A997" s="21"/>
      <c r="D997" s="4"/>
      <c r="E997" s="5"/>
      <c r="F997" s="5"/>
    </row>
    <row r="998" ht="13.5" customHeight="1" spans="1:6">
      <c r="A998" s="21"/>
      <c r="D998" s="4"/>
      <c r="E998" s="5"/>
      <c r="F998" s="5"/>
    </row>
    <row r="999" ht="13.5" customHeight="1" spans="1:6">
      <c r="A999" s="21"/>
      <c r="D999" s="4"/>
      <c r="E999" s="5"/>
      <c r="F999" s="5"/>
    </row>
    <row r="1000" ht="13.5" customHeight="1" spans="1:6">
      <c r="A1000" s="21"/>
      <c r="D1000" s="4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1.2857142857143" customWidth="1"/>
    <col min="2" max="2" width="16.2857142857143" customWidth="1"/>
    <col min="3" max="3" width="36.4285714285714" customWidth="1"/>
    <col min="4" max="4" width="12.7142857142857" customWidth="1"/>
    <col min="5" max="5" width="10.2857142857143" customWidth="1"/>
    <col min="6" max="6" width="13" customWidth="1"/>
    <col min="7" max="7" width="13.2857142857143" customWidth="1"/>
    <col min="8" max="26" width="9.14285714285714" customWidth="1"/>
  </cols>
  <sheetData>
    <row r="1" ht="13.5" customHeight="1" spans="1:6">
      <c r="A1" s="21" t="s">
        <v>0</v>
      </c>
      <c r="B1" s="3" t="s">
        <v>1</v>
      </c>
      <c r="C1" s="3" t="s">
        <v>2</v>
      </c>
      <c r="D1" s="4" t="s">
        <v>3</v>
      </c>
      <c r="E1" s="5" t="s">
        <v>863</v>
      </c>
      <c r="F1" s="5"/>
    </row>
    <row r="2" ht="13.5" customHeight="1" spans="1:6">
      <c r="A2" s="2">
        <v>43040</v>
      </c>
      <c r="B2" s="3" t="s">
        <v>44</v>
      </c>
      <c r="C2" s="3" t="s">
        <v>239</v>
      </c>
      <c r="D2" s="4">
        <v>800</v>
      </c>
      <c r="E2" s="5"/>
      <c r="F2" s="5"/>
    </row>
    <row r="3" ht="13.5" customHeight="1" spans="1:6">
      <c r="A3" s="2">
        <v>43070</v>
      </c>
      <c r="B3" s="3" t="s">
        <v>44</v>
      </c>
      <c r="C3" s="3" t="s">
        <v>669</v>
      </c>
      <c r="D3" s="4">
        <v>60</v>
      </c>
      <c r="E3" s="5"/>
      <c r="F3" s="5"/>
    </row>
    <row r="4" ht="13.5" customHeight="1" spans="1:6">
      <c r="A4" s="2">
        <v>43078</v>
      </c>
      <c r="B4" s="3" t="s">
        <v>44</v>
      </c>
      <c r="C4" s="3" t="s">
        <v>103</v>
      </c>
      <c r="D4" s="4">
        <v>43.4</v>
      </c>
      <c r="E4" s="5"/>
      <c r="F4" s="5"/>
    </row>
    <row r="5" ht="13.5" customHeight="1" spans="1:6">
      <c r="A5" s="2">
        <v>43097</v>
      </c>
      <c r="B5" s="3" t="s">
        <v>44</v>
      </c>
      <c r="C5" s="3" t="s">
        <v>1015</v>
      </c>
      <c r="D5" s="4">
        <v>265</v>
      </c>
      <c r="E5" s="5"/>
      <c r="F5" s="5"/>
    </row>
    <row r="6" ht="13.5" customHeight="1" spans="1:6">
      <c r="A6" s="2">
        <v>43097</v>
      </c>
      <c r="B6" s="3" t="s">
        <v>44</v>
      </c>
      <c r="C6" s="3" t="s">
        <v>951</v>
      </c>
      <c r="D6" s="4">
        <v>40</v>
      </c>
      <c r="E6" s="5"/>
      <c r="F6" s="5"/>
    </row>
    <row r="7" ht="13.5" customHeight="1" spans="1:6">
      <c r="A7" s="2">
        <v>43075</v>
      </c>
      <c r="B7" s="3" t="s">
        <v>294</v>
      </c>
      <c r="C7" s="3" t="s">
        <v>653</v>
      </c>
      <c r="D7" s="4">
        <v>27.75</v>
      </c>
      <c r="E7" s="5"/>
      <c r="F7" s="5"/>
    </row>
    <row r="8" ht="13.5" customHeight="1" spans="1:7">
      <c r="A8" s="2">
        <v>43090</v>
      </c>
      <c r="B8" s="3" t="s">
        <v>294</v>
      </c>
      <c r="C8" s="3" t="s">
        <v>1016</v>
      </c>
      <c r="D8" s="4">
        <v>32</v>
      </c>
      <c r="E8" s="5"/>
      <c r="F8" s="5"/>
      <c r="G8" s="3" t="s">
        <v>286</v>
      </c>
    </row>
    <row r="9" ht="13.5" customHeight="1" spans="1:8">
      <c r="A9" s="2">
        <v>43070</v>
      </c>
      <c r="B9" s="3" t="s">
        <v>11</v>
      </c>
      <c r="C9" s="3" t="s">
        <v>777</v>
      </c>
      <c r="D9" s="4">
        <v>180</v>
      </c>
      <c r="E9" s="5"/>
      <c r="F9" s="5"/>
      <c r="G9" s="3" t="s">
        <v>44</v>
      </c>
      <c r="H9" s="4">
        <f>SUM(D2:D6)</f>
        <v>1208.4</v>
      </c>
    </row>
    <row r="10" ht="13.5" customHeight="1" spans="1:8">
      <c r="A10" s="2">
        <v>43072</v>
      </c>
      <c r="B10" s="3" t="s">
        <v>11</v>
      </c>
      <c r="C10" s="3" t="s">
        <v>727</v>
      </c>
      <c r="D10" s="4">
        <v>27.2</v>
      </c>
      <c r="E10" s="5"/>
      <c r="F10" s="5"/>
      <c r="G10" s="3" t="s">
        <v>294</v>
      </c>
      <c r="H10" s="4">
        <f>SUM(D7:D8)</f>
        <v>59.75</v>
      </c>
    </row>
    <row r="11" ht="13.5" customHeight="1" spans="1:8">
      <c r="A11" s="2">
        <v>43078</v>
      </c>
      <c r="B11" s="3" t="s">
        <v>11</v>
      </c>
      <c r="C11" s="3" t="s">
        <v>1017</v>
      </c>
      <c r="D11" s="4">
        <v>35.7</v>
      </c>
      <c r="E11" s="5"/>
      <c r="F11" s="5"/>
      <c r="G11" s="3" t="s">
        <v>11</v>
      </c>
      <c r="H11" s="4">
        <f>SUM(D9:D30)</f>
        <v>609.35</v>
      </c>
    </row>
    <row r="12" ht="13.5" customHeight="1" spans="1:8">
      <c r="A12" s="2">
        <v>43080</v>
      </c>
      <c r="B12" s="3" t="s">
        <v>11</v>
      </c>
      <c r="C12" s="3" t="s">
        <v>1018</v>
      </c>
      <c r="D12" s="11">
        <v>35</v>
      </c>
      <c r="E12" s="5"/>
      <c r="F12" s="5"/>
      <c r="G12" s="3" t="s">
        <v>68</v>
      </c>
      <c r="H12" s="4">
        <f>SUM(D31:D43)</f>
        <v>976.15</v>
      </c>
    </row>
    <row r="13" ht="13.5" customHeight="1" spans="1:8">
      <c r="A13" s="2">
        <v>43083</v>
      </c>
      <c r="B13" s="3" t="s">
        <v>11</v>
      </c>
      <c r="C13" s="3" t="s">
        <v>216</v>
      </c>
      <c r="D13" s="11">
        <v>10</v>
      </c>
      <c r="E13" s="5"/>
      <c r="F13" s="5"/>
      <c r="G13" s="3" t="s">
        <v>197</v>
      </c>
      <c r="H13" s="4">
        <f>SUM(D44:D48)</f>
        <v>2275.39</v>
      </c>
    </row>
    <row r="14" ht="13.5" customHeight="1" spans="1:8">
      <c r="A14" s="2">
        <v>43081</v>
      </c>
      <c r="B14" s="3" t="s">
        <v>11</v>
      </c>
      <c r="C14" s="3" t="s">
        <v>780</v>
      </c>
      <c r="D14" s="11">
        <v>13</v>
      </c>
      <c r="E14" s="5"/>
      <c r="F14" s="5"/>
      <c r="G14" s="3" t="s">
        <v>125</v>
      </c>
      <c r="H14" s="4">
        <f>SUM(D49:D53)</f>
        <v>748.1</v>
      </c>
    </row>
    <row r="15" ht="13.5" customHeight="1" spans="1:8">
      <c r="A15" s="2">
        <v>43085</v>
      </c>
      <c r="B15" s="3" t="s">
        <v>11</v>
      </c>
      <c r="C15" s="3" t="s">
        <v>1019</v>
      </c>
      <c r="D15" s="4">
        <v>11.7333333333333</v>
      </c>
      <c r="E15" s="5"/>
      <c r="F15" s="5"/>
      <c r="G15" s="3" t="s">
        <v>644</v>
      </c>
      <c r="H15" s="4">
        <f>SUM(D54:D55)</f>
        <v>1650</v>
      </c>
    </row>
    <row r="16" ht="13.5" customHeight="1" spans="1:8">
      <c r="A16" s="2">
        <v>43085</v>
      </c>
      <c r="B16" s="3" t="s">
        <v>11</v>
      </c>
      <c r="C16" s="3" t="s">
        <v>1020</v>
      </c>
      <c r="D16" s="4">
        <v>52.2333333333333</v>
      </c>
      <c r="E16" s="5"/>
      <c r="F16" s="5"/>
      <c r="G16" s="3" t="s">
        <v>646</v>
      </c>
      <c r="H16" s="4">
        <f>SUM(0)</f>
        <v>0</v>
      </c>
    </row>
    <row r="17" ht="13.5" customHeight="1" spans="1:8">
      <c r="A17" s="2">
        <v>43085</v>
      </c>
      <c r="B17" s="3" t="s">
        <v>11</v>
      </c>
      <c r="C17" s="3" t="s">
        <v>1021</v>
      </c>
      <c r="D17" s="4">
        <v>27.5333333333333</v>
      </c>
      <c r="E17" s="5"/>
      <c r="F17" s="5"/>
      <c r="G17" s="3" t="s">
        <v>163</v>
      </c>
      <c r="H17" s="4">
        <f>SUM(D56:D57)</f>
        <v>40</v>
      </c>
    </row>
    <row r="18" ht="13.5" customHeight="1" spans="1:8">
      <c r="A18" s="2">
        <v>43085</v>
      </c>
      <c r="B18" s="3" t="s">
        <v>11</v>
      </c>
      <c r="C18" s="3" t="s">
        <v>727</v>
      </c>
      <c r="D18" s="4">
        <v>25</v>
      </c>
      <c r="E18" s="5"/>
      <c r="F18" s="5"/>
      <c r="G18" s="3" t="s">
        <v>134</v>
      </c>
      <c r="H18" s="4">
        <f>SUM(D58:D62)</f>
        <v>250</v>
      </c>
    </row>
    <row r="19" ht="13.5" customHeight="1" spans="1:8">
      <c r="A19" s="2">
        <v>43092</v>
      </c>
      <c r="B19" s="3" t="s">
        <v>11</v>
      </c>
      <c r="C19" s="3" t="s">
        <v>492</v>
      </c>
      <c r="D19" s="4">
        <v>22</v>
      </c>
      <c r="E19" s="5"/>
      <c r="F19" s="5"/>
      <c r="G19" s="3" t="s">
        <v>34</v>
      </c>
      <c r="H19" s="4">
        <f>SUM(D63:D67)</f>
        <v>122.133333333333</v>
      </c>
    </row>
    <row r="20" ht="13.5" customHeight="1" spans="1:8">
      <c r="A20" s="2">
        <v>43086</v>
      </c>
      <c r="B20" s="3" t="s">
        <v>11</v>
      </c>
      <c r="C20" s="3" t="s">
        <v>804</v>
      </c>
      <c r="D20" s="4">
        <v>9</v>
      </c>
      <c r="E20" s="5"/>
      <c r="F20" s="5"/>
      <c r="G20" s="3" t="s">
        <v>36</v>
      </c>
      <c r="H20" s="4">
        <f>SUM(D68:D86)</f>
        <v>1721.81666666667</v>
      </c>
    </row>
    <row r="21" ht="13.5" customHeight="1" spans="1:8">
      <c r="A21" s="2">
        <v>43089</v>
      </c>
      <c r="B21" s="3" t="s">
        <v>11</v>
      </c>
      <c r="C21" s="3" t="s">
        <v>780</v>
      </c>
      <c r="D21" s="4">
        <v>17.5</v>
      </c>
      <c r="E21" s="5"/>
      <c r="F21" s="5"/>
      <c r="G21" s="3" t="s">
        <v>39</v>
      </c>
      <c r="H21" s="4">
        <f>SUM(D87:D97)</f>
        <v>532.626666666667</v>
      </c>
    </row>
    <row r="22" ht="13.5" customHeight="1" spans="1:8">
      <c r="A22" s="2">
        <v>43089</v>
      </c>
      <c r="B22" s="3" t="s">
        <v>11</v>
      </c>
      <c r="C22" s="3" t="s">
        <v>824</v>
      </c>
      <c r="D22" s="4">
        <v>24.9</v>
      </c>
      <c r="E22" s="5"/>
      <c r="F22" s="5"/>
      <c r="G22" s="3" t="s">
        <v>375</v>
      </c>
      <c r="H22" s="4">
        <f>SUM(D98:D101)</f>
        <v>338</v>
      </c>
    </row>
    <row r="23" ht="13.5" customHeight="1" spans="1:26">
      <c r="A23" s="2">
        <v>43095</v>
      </c>
      <c r="B23" s="3" t="s">
        <v>11</v>
      </c>
      <c r="C23" s="3" t="s">
        <v>824</v>
      </c>
      <c r="D23" s="4">
        <v>16.8</v>
      </c>
      <c r="E23" s="5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43098</v>
      </c>
      <c r="B24" s="3" t="s">
        <v>11</v>
      </c>
      <c r="C24" s="3" t="s">
        <v>780</v>
      </c>
      <c r="D24" s="4">
        <v>5.05</v>
      </c>
      <c r="E24" s="5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43097</v>
      </c>
      <c r="B25" s="3" t="s">
        <v>11</v>
      </c>
      <c r="C25" s="3" t="s">
        <v>1022</v>
      </c>
      <c r="D25" s="4">
        <v>27</v>
      </c>
      <c r="E25" s="5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43099</v>
      </c>
      <c r="B26" s="3" t="s">
        <v>11</v>
      </c>
      <c r="C26" s="3" t="s">
        <v>492</v>
      </c>
      <c r="D26" s="4">
        <v>22</v>
      </c>
      <c r="E26" s="5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43089</v>
      </c>
      <c r="B27" s="3" t="s">
        <v>11</v>
      </c>
      <c r="C27" s="3" t="s">
        <v>1023</v>
      </c>
      <c r="D27" s="4">
        <v>16.4</v>
      </c>
      <c r="E27" s="5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43083</v>
      </c>
      <c r="B28" s="3" t="s">
        <v>11</v>
      </c>
      <c r="C28" s="3" t="s">
        <v>824</v>
      </c>
      <c r="D28" s="4">
        <v>8.8</v>
      </c>
      <c r="E28" s="5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43089</v>
      </c>
      <c r="B29" s="3" t="s">
        <v>11</v>
      </c>
      <c r="C29" s="3" t="s">
        <v>780</v>
      </c>
      <c r="D29" s="4">
        <v>17.5</v>
      </c>
      <c r="E29" s="5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43098</v>
      </c>
      <c r="B30" s="3" t="s">
        <v>11</v>
      </c>
      <c r="C30" s="3" t="s">
        <v>824</v>
      </c>
      <c r="D30" s="4">
        <v>5</v>
      </c>
      <c r="E30" s="5"/>
      <c r="F30" s="5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43072</v>
      </c>
      <c r="B31" s="3" t="s">
        <v>68</v>
      </c>
      <c r="C31" s="3" t="s">
        <v>20</v>
      </c>
      <c r="D31" s="4">
        <v>4.95</v>
      </c>
      <c r="E31" s="5"/>
      <c r="F31" s="5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43071</v>
      </c>
      <c r="B32" s="3" t="s">
        <v>68</v>
      </c>
      <c r="C32" s="3" t="s">
        <v>20</v>
      </c>
      <c r="D32" s="4">
        <v>135.5</v>
      </c>
      <c r="E32" s="5"/>
      <c r="F32" s="5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43078</v>
      </c>
      <c r="B33" s="3" t="s">
        <v>68</v>
      </c>
      <c r="C33" s="3" t="s">
        <v>20</v>
      </c>
      <c r="D33" s="4">
        <v>126.25</v>
      </c>
      <c r="E33" s="5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43085</v>
      </c>
      <c r="B34" s="3" t="s">
        <v>68</v>
      </c>
      <c r="C34" s="3" t="s">
        <v>1024</v>
      </c>
      <c r="D34" s="4">
        <v>84.8</v>
      </c>
      <c r="E34" s="5"/>
      <c r="F34" s="4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43072</v>
      </c>
      <c r="B35" s="10" t="s">
        <v>68</v>
      </c>
      <c r="C35" s="10" t="s">
        <v>218</v>
      </c>
      <c r="D35" s="10">
        <v>102.85</v>
      </c>
      <c r="E35" s="5"/>
      <c r="F35" s="4"/>
      <c r="G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43091</v>
      </c>
      <c r="B36" s="3" t="s">
        <v>68</v>
      </c>
      <c r="C36" s="3" t="s">
        <v>23</v>
      </c>
      <c r="D36" s="4">
        <v>76.05</v>
      </c>
      <c r="E36" s="5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43092</v>
      </c>
      <c r="B37" s="3" t="s">
        <v>68</v>
      </c>
      <c r="C37" s="3" t="s">
        <v>20</v>
      </c>
      <c r="D37" s="4">
        <v>9.3</v>
      </c>
      <c r="E37" s="5"/>
      <c r="F37" s="4"/>
      <c r="G37" s="5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43092</v>
      </c>
      <c r="B38" s="3" t="s">
        <v>68</v>
      </c>
      <c r="C38" s="3" t="s">
        <v>20</v>
      </c>
      <c r="D38" s="4">
        <v>135</v>
      </c>
      <c r="E38" s="5"/>
      <c r="F38" s="4"/>
      <c r="G38" s="5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43087</v>
      </c>
      <c r="B39" s="3" t="s">
        <v>68</v>
      </c>
      <c r="C39" s="3" t="s">
        <v>20</v>
      </c>
      <c r="D39" s="4">
        <v>31.45</v>
      </c>
      <c r="E39" s="5">
        <v>45</v>
      </c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43088</v>
      </c>
      <c r="B40" s="3" t="s">
        <v>68</v>
      </c>
      <c r="C40" s="3" t="s">
        <v>122</v>
      </c>
      <c r="D40" s="4">
        <v>22.15</v>
      </c>
      <c r="E40" s="5">
        <v>41</v>
      </c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43097</v>
      </c>
      <c r="B41" s="3" t="s">
        <v>68</v>
      </c>
      <c r="C41" s="3" t="s">
        <v>577</v>
      </c>
      <c r="D41" s="4">
        <v>84</v>
      </c>
      <c r="E41" s="5">
        <v>554.4</v>
      </c>
      <c r="F41" s="5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43099</v>
      </c>
      <c r="B42" s="3" t="s">
        <v>68</v>
      </c>
      <c r="C42" s="3" t="s">
        <v>20</v>
      </c>
      <c r="D42" s="4">
        <v>141.9</v>
      </c>
      <c r="E42" s="5">
        <v>46.3</v>
      </c>
      <c r="F42" s="5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43095</v>
      </c>
      <c r="B43" s="3" t="s">
        <v>68</v>
      </c>
      <c r="C43" s="3" t="s">
        <v>122</v>
      </c>
      <c r="D43" s="4">
        <v>21.95</v>
      </c>
      <c r="E43" s="5">
        <v>71.6</v>
      </c>
      <c r="F43" s="5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43085</v>
      </c>
      <c r="B44" s="3" t="s">
        <v>197</v>
      </c>
      <c r="C44" s="3" t="s">
        <v>1025</v>
      </c>
      <c r="D44" s="4">
        <v>94.7</v>
      </c>
      <c r="E44" s="5">
        <v>35.2</v>
      </c>
      <c r="F44" s="5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43083</v>
      </c>
      <c r="B45" s="3" t="s">
        <v>197</v>
      </c>
      <c r="C45" s="3" t="s">
        <v>1026</v>
      </c>
      <c r="D45" s="4">
        <v>588.5</v>
      </c>
      <c r="E45" s="5">
        <v>284.1</v>
      </c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43082</v>
      </c>
      <c r="B46" s="3" t="s">
        <v>197</v>
      </c>
      <c r="C46" s="3" t="s">
        <v>1026</v>
      </c>
      <c r="D46" s="4">
        <v>583.69</v>
      </c>
      <c r="E46" s="5">
        <v>156.7</v>
      </c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43097</v>
      </c>
      <c r="B47" s="3" t="s">
        <v>197</v>
      </c>
      <c r="C47" s="3" t="s">
        <v>775</v>
      </c>
      <c r="D47" s="4">
        <v>8.5</v>
      </c>
      <c r="E47" s="5">
        <v>82.6</v>
      </c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43087</v>
      </c>
      <c r="B48" s="3" t="s">
        <v>197</v>
      </c>
      <c r="C48" s="3" t="s">
        <v>1026</v>
      </c>
      <c r="D48" s="4">
        <v>1000</v>
      </c>
      <c r="E48" s="5"/>
      <c r="F48" s="4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43070</v>
      </c>
      <c r="B49" s="3" t="s">
        <v>125</v>
      </c>
      <c r="C49" s="3" t="s">
        <v>640</v>
      </c>
      <c r="D49" s="4">
        <v>60</v>
      </c>
      <c r="E49" s="5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43070</v>
      </c>
      <c r="B50" s="3" t="s">
        <v>125</v>
      </c>
      <c r="C50" s="3" t="s">
        <v>641</v>
      </c>
      <c r="D50" s="4">
        <v>600</v>
      </c>
      <c r="E50" s="5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43070</v>
      </c>
      <c r="B51" s="3" t="s">
        <v>125</v>
      </c>
      <c r="C51" s="3" t="s">
        <v>509</v>
      </c>
      <c r="D51" s="4">
        <v>55.5</v>
      </c>
      <c r="E51" s="5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43072</v>
      </c>
      <c r="B52" s="3" t="s">
        <v>125</v>
      </c>
      <c r="C52" s="3" t="s">
        <v>1027</v>
      </c>
      <c r="D52" s="4">
        <v>11.8</v>
      </c>
      <c r="E52" s="5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43087</v>
      </c>
      <c r="B53" s="3" t="s">
        <v>125</v>
      </c>
      <c r="C53" s="3" t="s">
        <v>962</v>
      </c>
      <c r="D53" s="4">
        <v>20.8</v>
      </c>
      <c r="E53" s="5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43070</v>
      </c>
      <c r="B54" s="3" t="s">
        <v>644</v>
      </c>
      <c r="C54" s="3" t="s">
        <v>645</v>
      </c>
      <c r="D54" s="4">
        <v>750</v>
      </c>
      <c r="E54" s="5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43070</v>
      </c>
      <c r="B55" s="3" t="s">
        <v>644</v>
      </c>
      <c r="C55" s="3" t="s">
        <v>684</v>
      </c>
      <c r="D55" s="4">
        <v>900</v>
      </c>
      <c r="E55" s="5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43070</v>
      </c>
      <c r="B56" s="3" t="s">
        <v>163</v>
      </c>
      <c r="C56" s="3" t="s">
        <v>620</v>
      </c>
      <c r="D56" s="4">
        <v>20</v>
      </c>
      <c r="E56" s="5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43093</v>
      </c>
      <c r="B57" s="3" t="s">
        <v>163</v>
      </c>
      <c r="C57" s="3" t="s">
        <v>791</v>
      </c>
      <c r="D57" s="4">
        <v>20</v>
      </c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>
        <v>43070</v>
      </c>
      <c r="B58" s="3" t="s">
        <v>134</v>
      </c>
      <c r="C58" s="3" t="s">
        <v>512</v>
      </c>
      <c r="D58" s="4">
        <v>69</v>
      </c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>
        <v>43070</v>
      </c>
      <c r="B59" s="3" t="s">
        <v>134</v>
      </c>
      <c r="C59" s="3" t="s">
        <v>1028</v>
      </c>
      <c r="D59" s="4">
        <v>59.9</v>
      </c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>
        <v>43070</v>
      </c>
      <c r="B60" s="3" t="s">
        <v>134</v>
      </c>
      <c r="C60" s="3" t="s">
        <v>234</v>
      </c>
      <c r="D60" s="11">
        <v>59</v>
      </c>
      <c r="E60" s="5">
        <v>186</v>
      </c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>
        <v>43090</v>
      </c>
      <c r="B61" s="3" t="s">
        <v>134</v>
      </c>
      <c r="C61" s="3" t="s">
        <v>1029</v>
      </c>
      <c r="D61" s="4">
        <v>32</v>
      </c>
      <c r="E61" s="5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>
        <v>43087</v>
      </c>
      <c r="B62" s="3" t="s">
        <v>134</v>
      </c>
      <c r="C62" s="3" t="s">
        <v>1030</v>
      </c>
      <c r="D62" s="4">
        <v>30.1</v>
      </c>
      <c r="E62" s="5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>
        <v>43075</v>
      </c>
      <c r="B63" s="3" t="s">
        <v>34</v>
      </c>
      <c r="C63" s="3" t="s">
        <v>81</v>
      </c>
      <c r="D63" s="4">
        <v>10.7</v>
      </c>
      <c r="E63" s="5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>
        <v>43085</v>
      </c>
      <c r="B64" s="3" t="s">
        <v>34</v>
      </c>
      <c r="C64" s="3" t="s">
        <v>1031</v>
      </c>
      <c r="D64" s="4">
        <v>15.4333333333333</v>
      </c>
      <c r="E64" s="5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>
        <v>43086</v>
      </c>
      <c r="B65" s="3" t="s">
        <v>34</v>
      </c>
      <c r="C65" s="3" t="s">
        <v>81</v>
      </c>
      <c r="D65" s="4">
        <v>22.2</v>
      </c>
      <c r="E65" s="5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>
        <v>43095</v>
      </c>
      <c r="B66" s="3" t="s">
        <v>34</v>
      </c>
      <c r="C66" s="3" t="s">
        <v>81</v>
      </c>
      <c r="D66" s="4">
        <v>52</v>
      </c>
      <c r="E66" s="5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>
        <v>43100</v>
      </c>
      <c r="B67" s="3" t="s">
        <v>34</v>
      </c>
      <c r="C67" s="3" t="s">
        <v>81</v>
      </c>
      <c r="D67" s="4">
        <v>21.8</v>
      </c>
      <c r="E67" s="5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>
        <v>43040</v>
      </c>
      <c r="B68" s="3" t="s">
        <v>36</v>
      </c>
      <c r="C68" s="3" t="s">
        <v>37</v>
      </c>
      <c r="D68" s="4">
        <v>600</v>
      </c>
      <c r="E68" s="5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>
        <v>43040</v>
      </c>
      <c r="B69" s="3" t="s">
        <v>36</v>
      </c>
      <c r="C69" s="3" t="s">
        <v>38</v>
      </c>
      <c r="D69" s="4">
        <v>400</v>
      </c>
      <c r="E69" s="5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>
        <v>43084</v>
      </c>
      <c r="B70" s="3" t="s">
        <v>36</v>
      </c>
      <c r="C70" s="3" t="s">
        <v>574</v>
      </c>
      <c r="D70" s="4">
        <v>45</v>
      </c>
      <c r="E70" s="5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>
        <v>43074</v>
      </c>
      <c r="B71" s="3" t="s">
        <v>36</v>
      </c>
      <c r="C71" s="3" t="s">
        <v>1032</v>
      </c>
      <c r="D71" s="4">
        <v>16.5</v>
      </c>
      <c r="E71" s="5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>
        <v>43075</v>
      </c>
      <c r="B72" s="3" t="s">
        <v>36</v>
      </c>
      <c r="C72" s="3" t="s">
        <v>1033</v>
      </c>
      <c r="D72" s="4">
        <v>12.95</v>
      </c>
      <c r="E72" s="5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>
        <v>43085</v>
      </c>
      <c r="B73" s="3" t="s">
        <v>36</v>
      </c>
      <c r="C73" s="3" t="s">
        <v>1034</v>
      </c>
      <c r="D73" s="4">
        <v>15</v>
      </c>
      <c r="E73" s="5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>
        <v>43085</v>
      </c>
      <c r="B74" s="3" t="s">
        <v>36</v>
      </c>
      <c r="C74" s="3" t="s">
        <v>1035</v>
      </c>
      <c r="D74" s="4">
        <v>13.6666666666667</v>
      </c>
      <c r="E74" s="5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>
        <v>43085</v>
      </c>
      <c r="B75" s="3" t="s">
        <v>36</v>
      </c>
      <c r="C75" s="3" t="s">
        <v>1036</v>
      </c>
      <c r="D75" s="4">
        <v>150</v>
      </c>
      <c r="E75" s="5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">
        <v>43085</v>
      </c>
      <c r="B76" s="3" t="s">
        <v>36</v>
      </c>
      <c r="C76" s="3" t="s">
        <v>1037</v>
      </c>
      <c r="D76" s="4">
        <v>100</v>
      </c>
      <c r="E76" s="5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">
        <v>43084</v>
      </c>
      <c r="B77" s="3" t="s">
        <v>36</v>
      </c>
      <c r="C77" s="3" t="s">
        <v>1038</v>
      </c>
      <c r="D77" s="4">
        <v>100</v>
      </c>
      <c r="E77" s="5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26">
      <c r="A78" s="2">
        <v>43084</v>
      </c>
      <c r="B78" s="3" t="s">
        <v>36</v>
      </c>
      <c r="C78" s="3" t="s">
        <v>1039</v>
      </c>
      <c r="D78" s="4">
        <v>62</v>
      </c>
      <c r="E78" s="5"/>
      <c r="F78" s="5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3.5" customHeight="1" spans="1:26">
      <c r="A79" s="2">
        <v>43088</v>
      </c>
      <c r="B79" s="3" t="s">
        <v>36</v>
      </c>
      <c r="C79" s="3" t="s">
        <v>1040</v>
      </c>
      <c r="D79" s="4">
        <v>16</v>
      </c>
      <c r="E79" s="5"/>
      <c r="F79" s="5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3.5" customHeight="1" spans="1:26">
      <c r="A80" s="2">
        <v>43087</v>
      </c>
      <c r="B80" s="3" t="s">
        <v>36</v>
      </c>
      <c r="C80" s="3" t="s">
        <v>1041</v>
      </c>
      <c r="D80" s="4">
        <v>20</v>
      </c>
      <c r="E80" s="5"/>
      <c r="F80" s="5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3.5" customHeight="1" spans="1:26">
      <c r="A81" s="2">
        <v>43089</v>
      </c>
      <c r="B81" s="3" t="s">
        <v>36</v>
      </c>
      <c r="C81" s="3" t="s">
        <v>1042</v>
      </c>
      <c r="D81" s="4">
        <v>9.7</v>
      </c>
      <c r="E81" s="5"/>
      <c r="F81" s="5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3.5" customHeight="1" spans="1:26">
      <c r="A82" s="2">
        <v>43090</v>
      </c>
      <c r="B82" s="3" t="s">
        <v>36</v>
      </c>
      <c r="C82" s="3" t="s">
        <v>1043</v>
      </c>
      <c r="D82" s="4">
        <v>28.9</v>
      </c>
      <c r="E82" s="5"/>
      <c r="F82" s="5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3.5" customHeight="1" spans="1:26">
      <c r="A83" s="2">
        <v>43087</v>
      </c>
      <c r="B83" s="3" t="s">
        <v>36</v>
      </c>
      <c r="C83" s="3" t="s">
        <v>1044</v>
      </c>
      <c r="D83" s="4">
        <v>43.1</v>
      </c>
      <c r="E83" s="5"/>
      <c r="F83" s="5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3.5" customHeight="1" spans="1:26">
      <c r="A84" s="2">
        <v>43095</v>
      </c>
      <c r="B84" s="3" t="s">
        <v>36</v>
      </c>
      <c r="C84" s="3" t="s">
        <v>1045</v>
      </c>
      <c r="D84" s="4">
        <v>40.8</v>
      </c>
      <c r="E84" s="5"/>
      <c r="F84" s="5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3.5" customHeight="1" spans="1:26">
      <c r="A85" s="2">
        <v>43095</v>
      </c>
      <c r="B85" s="3" t="s">
        <v>36</v>
      </c>
      <c r="C85" s="3" t="s">
        <v>1046</v>
      </c>
      <c r="D85" s="4">
        <v>18.2</v>
      </c>
      <c r="E85" s="5"/>
      <c r="F85" s="5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3.5" customHeight="1" spans="1:26">
      <c r="A86" s="2">
        <v>43099</v>
      </c>
      <c r="B86" s="3" t="s">
        <v>36</v>
      </c>
      <c r="C86" s="3" t="s">
        <v>1047</v>
      </c>
      <c r="D86" s="4">
        <v>30</v>
      </c>
      <c r="E86" s="5"/>
      <c r="F86" s="5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3.5" customHeight="1" spans="1:26">
      <c r="A87" s="2">
        <v>43070</v>
      </c>
      <c r="B87" s="3" t="s">
        <v>39</v>
      </c>
      <c r="C87" s="3" t="s">
        <v>42</v>
      </c>
      <c r="D87" s="4">
        <v>110</v>
      </c>
      <c r="E87" s="5"/>
      <c r="F87" s="5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3.5" customHeight="1" spans="1:26">
      <c r="A88" s="2">
        <v>43073</v>
      </c>
      <c r="B88" s="3" t="s">
        <v>39</v>
      </c>
      <c r="C88" s="3" t="s">
        <v>362</v>
      </c>
      <c r="D88" s="4">
        <v>16.7</v>
      </c>
      <c r="E88" s="5"/>
      <c r="F88" s="5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3.5" customHeight="1" spans="1:26">
      <c r="A89" s="2">
        <v>43071</v>
      </c>
      <c r="B89" s="3" t="s">
        <v>39</v>
      </c>
      <c r="C89" s="3" t="s">
        <v>391</v>
      </c>
      <c r="D89" s="4">
        <v>50</v>
      </c>
      <c r="E89" s="5"/>
      <c r="F89" s="5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3.5" customHeight="1" spans="1:26">
      <c r="A90" s="2">
        <v>43071</v>
      </c>
      <c r="B90" s="3" t="s">
        <v>39</v>
      </c>
      <c r="C90" s="3" t="s">
        <v>83</v>
      </c>
      <c r="D90" s="4">
        <v>69.6</v>
      </c>
      <c r="E90" s="5"/>
      <c r="F90" s="5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3.5" customHeight="1" spans="1:26">
      <c r="A91" s="2">
        <v>43078</v>
      </c>
      <c r="B91" s="3" t="s">
        <v>39</v>
      </c>
      <c r="C91" s="3" t="s">
        <v>306</v>
      </c>
      <c r="D91" s="11">
        <v>14.3</v>
      </c>
      <c r="E91" s="5"/>
      <c r="F91" s="5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3.5" customHeight="1" spans="1:26">
      <c r="A92" s="2">
        <v>43081</v>
      </c>
      <c r="B92" s="3" t="s">
        <v>39</v>
      </c>
      <c r="C92" s="3" t="s">
        <v>83</v>
      </c>
      <c r="D92" s="11">
        <v>69.4</v>
      </c>
      <c r="E92" s="5"/>
      <c r="F92" s="5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3.5" customHeight="1" spans="1:26">
      <c r="A93" s="2">
        <v>43085</v>
      </c>
      <c r="B93" s="3" t="s">
        <v>39</v>
      </c>
      <c r="C93" s="3" t="s">
        <v>83</v>
      </c>
      <c r="D93" s="4">
        <v>23.8666666666667</v>
      </c>
      <c r="E93" s="5"/>
      <c r="F93" s="5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3.5" customHeight="1" spans="1:26">
      <c r="A94" s="2">
        <v>43084</v>
      </c>
      <c r="B94" s="3" t="s">
        <v>39</v>
      </c>
      <c r="C94" s="3" t="s">
        <v>83</v>
      </c>
      <c r="D94" s="4">
        <v>17</v>
      </c>
      <c r="E94" s="5"/>
      <c r="F94" s="5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3.5" customHeight="1" spans="1:26">
      <c r="A95" s="2">
        <v>43079</v>
      </c>
      <c r="B95" s="3" t="s">
        <v>39</v>
      </c>
      <c r="C95" s="3" t="s">
        <v>391</v>
      </c>
      <c r="D95" s="4">
        <v>50</v>
      </c>
      <c r="E95" s="5"/>
      <c r="F95" s="5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3.5" customHeight="1" spans="1:26">
      <c r="A96" s="2">
        <v>43093</v>
      </c>
      <c r="B96" s="3" t="s">
        <v>39</v>
      </c>
      <c r="C96" s="3" t="s">
        <v>83</v>
      </c>
      <c r="D96" s="4">
        <v>61.76</v>
      </c>
      <c r="E96" s="5"/>
      <c r="F96" s="5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3.5" customHeight="1" spans="1:26">
      <c r="A97" s="2">
        <v>43096</v>
      </c>
      <c r="B97" s="3" t="s">
        <v>39</v>
      </c>
      <c r="C97" s="3" t="s">
        <v>451</v>
      </c>
      <c r="D97" s="4">
        <v>50</v>
      </c>
      <c r="E97" s="5"/>
      <c r="F97" s="5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3.5" customHeight="1" spans="1:26">
      <c r="A98" s="2">
        <v>43070</v>
      </c>
      <c r="B98" s="3" t="s">
        <v>375</v>
      </c>
      <c r="C98" s="3" t="s">
        <v>547</v>
      </c>
      <c r="D98" s="4">
        <v>200</v>
      </c>
      <c r="E98" s="5"/>
      <c r="F98" s="5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3.5" customHeight="1" spans="1:26">
      <c r="A99" s="2">
        <v>43070</v>
      </c>
      <c r="B99" s="3" t="s">
        <v>375</v>
      </c>
      <c r="C99" s="3" t="s">
        <v>548</v>
      </c>
      <c r="D99" s="4">
        <v>44</v>
      </c>
      <c r="E99" s="5"/>
      <c r="F99" s="5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3.5" customHeight="1" spans="1:26">
      <c r="A100" s="2">
        <v>43070</v>
      </c>
      <c r="B100" s="3" t="s">
        <v>375</v>
      </c>
      <c r="C100" s="3" t="s">
        <v>549</v>
      </c>
      <c r="D100" s="4">
        <v>44</v>
      </c>
      <c r="E100" s="5"/>
      <c r="F100" s="5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3.5" customHeight="1" spans="1:26">
      <c r="A101" s="2">
        <v>43070</v>
      </c>
      <c r="B101" s="3" t="s">
        <v>375</v>
      </c>
      <c r="C101" s="3" t="s">
        <v>550</v>
      </c>
      <c r="D101" s="4">
        <v>50</v>
      </c>
      <c r="E101" s="5"/>
      <c r="F101" s="5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3.5" customHeight="1" spans="1:26">
      <c r="A102" s="2"/>
      <c r="D102" s="4"/>
      <c r="E102" s="5"/>
      <c r="F102" s="5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3.5" customHeight="1" spans="1:26">
      <c r="A103" s="21"/>
      <c r="D103" s="4">
        <f>SUM(D2:D102)</f>
        <v>10531.7166666667</v>
      </c>
      <c r="E103" s="5"/>
      <c r="F103" s="5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3.5" customHeight="1" spans="1:26">
      <c r="A104" s="21"/>
      <c r="D104" s="4"/>
      <c r="E104" s="5"/>
      <c r="F104" s="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3.5" customHeight="1" spans="1:6">
      <c r="A105" s="21"/>
      <c r="D105" s="4"/>
      <c r="E105" s="5"/>
      <c r="F105" s="5"/>
    </row>
    <row r="106" ht="13.5" customHeight="1" spans="1:6">
      <c r="A106" s="21"/>
      <c r="D106" s="4"/>
      <c r="E106" s="5"/>
      <c r="F106" s="5"/>
    </row>
    <row r="107" ht="13.5" customHeight="1" spans="1:6">
      <c r="A107" s="21"/>
      <c r="D107" s="4"/>
      <c r="E107" s="5"/>
      <c r="F107" s="5"/>
    </row>
    <row r="108" ht="13.5" customHeight="1" spans="1:6">
      <c r="A108" s="21"/>
      <c r="D108" s="4"/>
      <c r="E108" s="5"/>
      <c r="F108" s="5"/>
    </row>
    <row r="109" ht="13.5" customHeight="1" spans="1:6">
      <c r="A109" s="21"/>
      <c r="D109" s="4"/>
      <c r="E109" s="5"/>
      <c r="F109" s="5"/>
    </row>
    <row r="110" ht="13.5" customHeight="1" spans="1:6">
      <c r="A110" s="21"/>
      <c r="D110" s="4"/>
      <c r="E110" s="5"/>
      <c r="F110" s="5"/>
    </row>
    <row r="111" ht="13.5" customHeight="1" spans="1:6">
      <c r="A111" s="21"/>
      <c r="D111" s="4"/>
      <c r="E111" s="5"/>
      <c r="F111" s="5"/>
    </row>
    <row r="112" ht="13.5" customHeight="1" spans="1:6">
      <c r="A112" s="21"/>
      <c r="D112" s="4"/>
      <c r="E112" s="5"/>
      <c r="F112" s="5"/>
    </row>
    <row r="113" ht="13.5" customHeight="1" spans="1:6">
      <c r="A113" s="21"/>
      <c r="D113" s="4"/>
      <c r="E113" s="5"/>
      <c r="F113" s="5"/>
    </row>
    <row r="114" ht="13.5" customHeight="1" spans="1:6">
      <c r="A114" s="21"/>
      <c r="D114" s="4"/>
      <c r="E114" s="5"/>
      <c r="F114" s="5"/>
    </row>
    <row r="115" ht="13.5" customHeight="1" spans="1:6">
      <c r="A115" s="21"/>
      <c r="D115" s="4"/>
      <c r="E115" s="5"/>
      <c r="F115" s="5"/>
    </row>
    <row r="116" ht="13.5" customHeight="1" spans="1:6">
      <c r="A116" s="21"/>
      <c r="D116" s="4"/>
      <c r="E116" s="5"/>
      <c r="F116" s="5"/>
    </row>
    <row r="117" ht="13.5" customHeight="1" spans="1:6">
      <c r="A117" s="21"/>
      <c r="D117" s="4"/>
      <c r="E117" s="5"/>
      <c r="F117" s="5"/>
    </row>
    <row r="118" ht="13.5" customHeight="1" spans="1:6">
      <c r="A118" s="21"/>
      <c r="D118" s="4"/>
      <c r="E118" s="5"/>
      <c r="F118" s="5"/>
    </row>
    <row r="119" ht="13.5" customHeight="1" spans="1:6">
      <c r="A119" s="21"/>
      <c r="D119" s="4"/>
      <c r="E119" s="5"/>
      <c r="F119" s="5"/>
    </row>
    <row r="120" ht="13.5" customHeight="1" spans="1:6">
      <c r="A120" s="21"/>
      <c r="D120" s="4"/>
      <c r="E120" s="5"/>
      <c r="F120" s="5"/>
    </row>
    <row r="121" ht="13.5" customHeight="1" spans="1:6">
      <c r="A121" s="21"/>
      <c r="D121" s="4"/>
      <c r="E121" s="5"/>
      <c r="F121" s="5"/>
    </row>
    <row r="122" ht="13.5" customHeight="1" spans="1:6">
      <c r="A122" s="21"/>
      <c r="D122" s="4"/>
      <c r="E122" s="5"/>
      <c r="F122" s="5"/>
    </row>
    <row r="123" ht="13.5" customHeight="1" spans="1:6">
      <c r="A123" s="21"/>
      <c r="D123" s="4"/>
      <c r="E123" s="5"/>
      <c r="F123" s="5"/>
    </row>
    <row r="124" ht="13.5" customHeight="1" spans="1:6">
      <c r="A124" s="21"/>
      <c r="D124" s="4"/>
      <c r="E124" s="5"/>
      <c r="F124" s="5"/>
    </row>
    <row r="125" ht="13.5" customHeight="1" spans="1:6">
      <c r="A125" s="21"/>
      <c r="D125" s="4"/>
      <c r="E125" s="5"/>
      <c r="F125" s="5"/>
    </row>
    <row r="126" ht="13.5" customHeight="1" spans="1:6">
      <c r="A126" s="21"/>
      <c r="D126" s="4"/>
      <c r="E126" s="5"/>
      <c r="F126" s="5"/>
    </row>
    <row r="127" ht="13.5" customHeight="1" spans="1:6">
      <c r="A127" s="21"/>
      <c r="D127" s="4"/>
      <c r="E127" s="5"/>
      <c r="F127" s="5"/>
    </row>
    <row r="128" ht="13.5" customHeight="1" spans="1:6">
      <c r="A128" s="21"/>
      <c r="D128" s="4"/>
      <c r="E128" s="5"/>
      <c r="F128" s="5"/>
    </row>
    <row r="129" ht="13.5" customHeight="1" spans="1:6">
      <c r="A129" s="21"/>
      <c r="D129" s="4"/>
      <c r="E129" s="5"/>
      <c r="F129" s="5"/>
    </row>
    <row r="130" ht="13.5" customHeight="1" spans="1:6">
      <c r="A130" s="21"/>
      <c r="D130" s="4"/>
      <c r="E130" s="5"/>
      <c r="F130" s="5"/>
    </row>
    <row r="131" ht="13.5" customHeight="1" spans="1:6">
      <c r="A131" s="21"/>
      <c r="D131" s="4"/>
      <c r="E131" s="5"/>
      <c r="F131" s="5"/>
    </row>
    <row r="132" ht="13.5" customHeight="1" spans="1:6">
      <c r="A132" s="21"/>
      <c r="D132" s="4"/>
      <c r="E132" s="5"/>
      <c r="F132" s="5"/>
    </row>
    <row r="133" ht="13.5" customHeight="1" spans="1:6">
      <c r="A133" s="21"/>
      <c r="D133" s="4"/>
      <c r="E133" s="5"/>
      <c r="F133" s="5"/>
    </row>
    <row r="134" ht="13.5" customHeight="1" spans="1:6">
      <c r="A134" s="21"/>
      <c r="D134" s="4"/>
      <c r="E134" s="5"/>
      <c r="F134" s="5"/>
    </row>
    <row r="135" ht="13.5" customHeight="1" spans="1:6">
      <c r="A135" s="21"/>
      <c r="D135" s="4"/>
      <c r="E135" s="5"/>
      <c r="F135" s="5"/>
    </row>
    <row r="136" ht="13.5" customHeight="1" spans="1:6">
      <c r="A136" s="21"/>
      <c r="D136" s="4"/>
      <c r="E136" s="5"/>
      <c r="F136" s="5"/>
    </row>
    <row r="137" ht="13.5" customHeight="1" spans="1:6">
      <c r="A137" s="21"/>
      <c r="D137" s="4"/>
      <c r="E137" s="5"/>
      <c r="F137" s="5"/>
    </row>
    <row r="138" ht="13.5" customHeight="1" spans="1:6">
      <c r="A138" s="21"/>
      <c r="D138" s="4"/>
      <c r="E138" s="5"/>
      <c r="F138" s="5"/>
    </row>
    <row r="139" ht="13.5" customHeight="1" spans="1:6">
      <c r="A139" s="21"/>
      <c r="D139" s="4"/>
      <c r="E139" s="5"/>
      <c r="F139" s="5"/>
    </row>
    <row r="140" ht="13.5" customHeight="1" spans="1:6">
      <c r="A140" s="21"/>
      <c r="D140" s="4"/>
      <c r="E140" s="5"/>
      <c r="F140" s="5"/>
    </row>
    <row r="141" ht="13.5" customHeight="1" spans="1:6">
      <c r="A141" s="21"/>
      <c r="D141" s="4"/>
      <c r="E141" s="5"/>
      <c r="F141" s="5"/>
    </row>
    <row r="142" ht="13.5" customHeight="1" spans="1:6">
      <c r="A142" s="21"/>
      <c r="D142" s="4"/>
      <c r="E142" s="5"/>
      <c r="F142" s="5"/>
    </row>
    <row r="143" ht="13.5" customHeight="1" spans="1:6">
      <c r="A143" s="21"/>
      <c r="D143" s="4"/>
      <c r="E143" s="5"/>
      <c r="F143" s="5"/>
    </row>
    <row r="144" ht="13.5" customHeight="1" spans="1:6">
      <c r="A144" s="21"/>
      <c r="D144" s="4"/>
      <c r="E144" s="5"/>
      <c r="F144" s="5"/>
    </row>
    <row r="145" ht="13.5" customHeight="1" spans="1:6">
      <c r="A145" s="21"/>
      <c r="D145" s="4"/>
      <c r="E145" s="5"/>
      <c r="F145" s="5"/>
    </row>
    <row r="146" ht="13.5" customHeight="1" spans="1:6">
      <c r="A146" s="21"/>
      <c r="D146" s="4"/>
      <c r="E146" s="5"/>
      <c r="F146" s="5"/>
    </row>
    <row r="147" ht="13.5" customHeight="1" spans="1:6">
      <c r="A147" s="21"/>
      <c r="D147" s="4"/>
      <c r="E147" s="5"/>
      <c r="F147" s="5"/>
    </row>
    <row r="148" ht="13.5" customHeight="1" spans="1:6">
      <c r="A148" s="21"/>
      <c r="D148" s="4"/>
      <c r="E148" s="5"/>
      <c r="F148" s="5"/>
    </row>
    <row r="149" ht="13.5" customHeight="1" spans="1:6">
      <c r="A149" s="21"/>
      <c r="D149" s="4"/>
      <c r="E149" s="5"/>
      <c r="F149" s="5"/>
    </row>
    <row r="150" ht="13.5" customHeight="1" spans="1:6">
      <c r="A150" s="21"/>
      <c r="D150" s="4"/>
      <c r="E150" s="5"/>
      <c r="F150" s="5"/>
    </row>
    <row r="151" ht="13.5" customHeight="1" spans="1:6">
      <c r="A151" s="21"/>
      <c r="D151" s="4"/>
      <c r="E151" s="5"/>
      <c r="F151" s="5"/>
    </row>
    <row r="152" ht="13.5" customHeight="1" spans="1:6">
      <c r="A152" s="21"/>
      <c r="D152" s="4"/>
      <c r="E152" s="5"/>
      <c r="F152" s="5"/>
    </row>
    <row r="153" ht="13.5" customHeight="1" spans="1:6">
      <c r="A153" s="21"/>
      <c r="D153" s="4"/>
      <c r="E153" s="5"/>
      <c r="F153" s="5"/>
    </row>
    <row r="154" ht="13.5" customHeight="1" spans="1:6">
      <c r="A154" s="21"/>
      <c r="D154" s="4"/>
      <c r="E154" s="5"/>
      <c r="F154" s="5"/>
    </row>
    <row r="155" ht="13.5" customHeight="1" spans="1:6">
      <c r="A155" s="21"/>
      <c r="D155" s="4"/>
      <c r="E155" s="5"/>
      <c r="F155" s="5"/>
    </row>
    <row r="156" ht="13.5" customHeight="1" spans="1:6">
      <c r="A156" s="21"/>
      <c r="D156" s="4"/>
      <c r="E156" s="5"/>
      <c r="F156" s="5"/>
    </row>
    <row r="157" ht="13.5" customHeight="1" spans="1:6">
      <c r="A157" s="21"/>
      <c r="D157" s="4"/>
      <c r="E157" s="5"/>
      <c r="F157" s="5"/>
    </row>
    <row r="158" ht="13.5" customHeight="1" spans="1:6">
      <c r="A158" s="21"/>
      <c r="D158" s="4"/>
      <c r="E158" s="5"/>
      <c r="F158" s="5"/>
    </row>
    <row r="159" ht="13.5" customHeight="1" spans="1:6">
      <c r="A159" s="21"/>
      <c r="D159" s="4"/>
      <c r="E159" s="5"/>
      <c r="F159" s="5"/>
    </row>
    <row r="160" ht="13.5" customHeight="1" spans="1:6">
      <c r="A160" s="21"/>
      <c r="D160" s="4"/>
      <c r="E160" s="5"/>
      <c r="F160" s="5"/>
    </row>
    <row r="161" ht="13.5" customHeight="1" spans="1:6">
      <c r="A161" s="21"/>
      <c r="D161" s="4"/>
      <c r="E161" s="5"/>
      <c r="F161" s="5"/>
    </row>
    <row r="162" ht="13.5" customHeight="1" spans="1:6">
      <c r="A162" s="21"/>
      <c r="D162" s="4"/>
      <c r="E162" s="5"/>
      <c r="F162" s="5"/>
    </row>
    <row r="163" ht="13.5" customHeight="1" spans="1:6">
      <c r="A163" s="21"/>
      <c r="D163" s="4"/>
      <c r="E163" s="5"/>
      <c r="F163" s="5"/>
    </row>
    <row r="164" ht="13.5" customHeight="1" spans="1:6">
      <c r="A164" s="21"/>
      <c r="D164" s="4"/>
      <c r="E164" s="5"/>
      <c r="F164" s="5"/>
    </row>
    <row r="165" ht="13.5" customHeight="1" spans="1:6">
      <c r="A165" s="21"/>
      <c r="D165" s="4"/>
      <c r="E165" s="5"/>
      <c r="F165" s="5"/>
    </row>
    <row r="166" ht="13.5" customHeight="1" spans="1:6">
      <c r="A166" s="21"/>
      <c r="D166" s="4"/>
      <c r="E166" s="5"/>
      <c r="F166" s="5"/>
    </row>
    <row r="167" ht="13.5" customHeight="1" spans="1:6">
      <c r="A167" s="21"/>
      <c r="D167" s="4"/>
      <c r="E167" s="5"/>
      <c r="F167" s="5"/>
    </row>
    <row r="168" ht="13.5" customHeight="1" spans="1:6">
      <c r="A168" s="21"/>
      <c r="D168" s="4"/>
      <c r="E168" s="5"/>
      <c r="F168" s="5"/>
    </row>
    <row r="169" ht="13.5" customHeight="1" spans="1:6">
      <c r="A169" s="21"/>
      <c r="D169" s="4"/>
      <c r="E169" s="5"/>
      <c r="F169" s="5"/>
    </row>
    <row r="170" ht="13.5" customHeight="1" spans="1:6">
      <c r="A170" s="21"/>
      <c r="D170" s="4"/>
      <c r="E170" s="5"/>
      <c r="F170" s="5"/>
    </row>
    <row r="171" ht="13.5" customHeight="1" spans="1:6">
      <c r="A171" s="21"/>
      <c r="D171" s="4"/>
      <c r="E171" s="5"/>
      <c r="F171" s="5"/>
    </row>
    <row r="172" ht="13.5" customHeight="1" spans="1:6">
      <c r="A172" s="21"/>
      <c r="D172" s="4"/>
      <c r="E172" s="5"/>
      <c r="F172" s="5"/>
    </row>
    <row r="173" ht="13.5" customHeight="1" spans="1:6">
      <c r="A173" s="21"/>
      <c r="D173" s="4"/>
      <c r="E173" s="5"/>
      <c r="F173" s="5"/>
    </row>
    <row r="174" ht="13.5" customHeight="1" spans="1:6">
      <c r="A174" s="21"/>
      <c r="D174" s="4"/>
      <c r="E174" s="5"/>
      <c r="F174" s="5"/>
    </row>
    <row r="175" ht="13.5" customHeight="1" spans="1:6">
      <c r="A175" s="21"/>
      <c r="D175" s="4"/>
      <c r="E175" s="5"/>
      <c r="F175" s="5"/>
    </row>
    <row r="176" ht="13.5" customHeight="1" spans="1:6">
      <c r="A176" s="21"/>
      <c r="D176" s="4"/>
      <c r="E176" s="5"/>
      <c r="F176" s="5"/>
    </row>
    <row r="177" ht="13.5" customHeight="1" spans="1:6">
      <c r="A177" s="21"/>
      <c r="D177" s="4"/>
      <c r="E177" s="5"/>
      <c r="F177" s="5"/>
    </row>
    <row r="178" ht="13.5" customHeight="1" spans="1:6">
      <c r="A178" s="21"/>
      <c r="D178" s="4"/>
      <c r="E178" s="5"/>
      <c r="F178" s="5"/>
    </row>
    <row r="179" ht="13.5" customHeight="1" spans="1:6">
      <c r="A179" s="21"/>
      <c r="D179" s="4"/>
      <c r="E179" s="5"/>
      <c r="F179" s="5"/>
    </row>
    <row r="180" ht="13.5" customHeight="1" spans="1:6">
      <c r="A180" s="21"/>
      <c r="D180" s="4"/>
      <c r="E180" s="5"/>
      <c r="F180" s="5"/>
    </row>
    <row r="181" ht="13.5" customHeight="1" spans="1:6">
      <c r="A181" s="21"/>
      <c r="D181" s="4"/>
      <c r="E181" s="5"/>
      <c r="F181" s="5"/>
    </row>
    <row r="182" ht="13.5" customHeight="1" spans="1:6">
      <c r="A182" s="21"/>
      <c r="D182" s="4"/>
      <c r="E182" s="5"/>
      <c r="F182" s="5"/>
    </row>
    <row r="183" ht="13.5" customHeight="1" spans="1:6">
      <c r="A183" s="21"/>
      <c r="D183" s="4"/>
      <c r="E183" s="5"/>
      <c r="F183" s="5"/>
    </row>
    <row r="184" ht="13.5" customHeight="1" spans="1:6">
      <c r="A184" s="21"/>
      <c r="D184" s="4"/>
      <c r="E184" s="5"/>
      <c r="F184" s="5"/>
    </row>
    <row r="185" ht="13.5" customHeight="1" spans="1:6">
      <c r="A185" s="21"/>
      <c r="D185" s="4"/>
      <c r="E185" s="5"/>
      <c r="F185" s="5"/>
    </row>
    <row r="186" ht="13.5" customHeight="1" spans="1:6">
      <c r="A186" s="21"/>
      <c r="D186" s="4"/>
      <c r="E186" s="5"/>
      <c r="F186" s="5"/>
    </row>
    <row r="187" ht="13.5" customHeight="1" spans="1:6">
      <c r="A187" s="21"/>
      <c r="D187" s="4"/>
      <c r="E187" s="5"/>
      <c r="F187" s="5"/>
    </row>
    <row r="188" ht="13.5" customHeight="1" spans="1:6">
      <c r="A188" s="21"/>
      <c r="D188" s="4"/>
      <c r="E188" s="5"/>
      <c r="F188" s="5"/>
    </row>
    <row r="189" ht="13.5" customHeight="1" spans="1:6">
      <c r="A189" s="21"/>
      <c r="D189" s="4"/>
      <c r="E189" s="5"/>
      <c r="F189" s="5"/>
    </row>
    <row r="190" ht="13.5" customHeight="1" spans="1:6">
      <c r="A190" s="21"/>
      <c r="D190" s="4"/>
      <c r="E190" s="5"/>
      <c r="F190" s="5"/>
    </row>
    <row r="191" ht="13.5" customHeight="1" spans="1:6">
      <c r="A191" s="21"/>
      <c r="D191" s="4"/>
      <c r="E191" s="5"/>
      <c r="F191" s="5"/>
    </row>
    <row r="192" ht="13.5" customHeight="1" spans="1:6">
      <c r="A192" s="21"/>
      <c r="D192" s="4"/>
      <c r="E192" s="5"/>
      <c r="F192" s="5"/>
    </row>
    <row r="193" ht="13.5" customHeight="1" spans="1:6">
      <c r="A193" s="21"/>
      <c r="D193" s="4"/>
      <c r="E193" s="5"/>
      <c r="F193" s="5"/>
    </row>
    <row r="194" ht="13.5" customHeight="1" spans="1:6">
      <c r="A194" s="21"/>
      <c r="D194" s="4"/>
      <c r="E194" s="5"/>
      <c r="F194" s="5"/>
    </row>
    <row r="195" ht="13.5" customHeight="1" spans="1:6">
      <c r="A195" s="21"/>
      <c r="D195" s="4"/>
      <c r="E195" s="5"/>
      <c r="F195" s="5"/>
    </row>
    <row r="196" ht="13.5" customHeight="1" spans="1:6">
      <c r="A196" s="21"/>
      <c r="D196" s="4"/>
      <c r="E196" s="5"/>
      <c r="F196" s="5"/>
    </row>
    <row r="197" ht="13.5" customHeight="1" spans="1:6">
      <c r="A197" s="21"/>
      <c r="D197" s="4"/>
      <c r="E197" s="5"/>
      <c r="F197" s="5"/>
    </row>
    <row r="198" ht="13.5" customHeight="1" spans="1:6">
      <c r="A198" s="21"/>
      <c r="D198" s="4"/>
      <c r="E198" s="5"/>
      <c r="F198" s="5"/>
    </row>
    <row r="199" ht="13.5" customHeight="1" spans="1:6">
      <c r="A199" s="21"/>
      <c r="D199" s="4"/>
      <c r="E199" s="5"/>
      <c r="F199" s="5"/>
    </row>
    <row r="200" ht="13.5" customHeight="1" spans="1:6">
      <c r="A200" s="21"/>
      <c r="D200" s="4"/>
      <c r="E200" s="5"/>
      <c r="F200" s="5"/>
    </row>
    <row r="201" ht="13.5" customHeight="1" spans="1:6">
      <c r="A201" s="21"/>
      <c r="D201" s="4"/>
      <c r="E201" s="5"/>
      <c r="F201" s="5"/>
    </row>
    <row r="202" ht="13.5" customHeight="1" spans="1:6">
      <c r="A202" s="21"/>
      <c r="D202" s="4"/>
      <c r="E202" s="5"/>
      <c r="F202" s="5"/>
    </row>
    <row r="203" ht="13.5" customHeight="1" spans="1:6">
      <c r="A203" s="21"/>
      <c r="D203" s="4"/>
      <c r="E203" s="5"/>
      <c r="F203" s="5"/>
    </row>
    <row r="204" ht="13.5" customHeight="1" spans="1:6">
      <c r="A204" s="21"/>
      <c r="D204" s="4"/>
      <c r="E204" s="5"/>
      <c r="F204" s="5"/>
    </row>
    <row r="205" ht="13.5" customHeight="1" spans="1:6">
      <c r="A205" s="21"/>
      <c r="D205" s="4"/>
      <c r="E205" s="5"/>
      <c r="F205" s="5"/>
    </row>
    <row r="206" ht="13.5" customHeight="1" spans="1:6">
      <c r="A206" s="21"/>
      <c r="D206" s="4"/>
      <c r="E206" s="5"/>
      <c r="F206" s="5"/>
    </row>
    <row r="207" ht="13.5" customHeight="1" spans="1:6">
      <c r="A207" s="21"/>
      <c r="D207" s="4"/>
      <c r="E207" s="5"/>
      <c r="F207" s="5"/>
    </row>
    <row r="208" ht="13.5" customHeight="1" spans="1:6">
      <c r="A208" s="21"/>
      <c r="D208" s="4"/>
      <c r="E208" s="5"/>
      <c r="F208" s="5"/>
    </row>
    <row r="209" ht="13.5" customHeight="1" spans="1:6">
      <c r="A209" s="21"/>
      <c r="D209" s="4"/>
      <c r="E209" s="5"/>
      <c r="F209" s="5"/>
    </row>
    <row r="210" ht="13.5" customHeight="1" spans="1:6">
      <c r="A210" s="21"/>
      <c r="D210" s="4"/>
      <c r="E210" s="5"/>
      <c r="F210" s="5"/>
    </row>
    <row r="211" ht="13.5" customHeight="1" spans="1:6">
      <c r="A211" s="21"/>
      <c r="D211" s="4"/>
      <c r="E211" s="5"/>
      <c r="F211" s="5"/>
    </row>
    <row r="212" ht="13.5" customHeight="1" spans="1:6">
      <c r="A212" s="21"/>
      <c r="D212" s="4"/>
      <c r="E212" s="5"/>
      <c r="F212" s="5"/>
    </row>
    <row r="213" ht="13.5" customHeight="1" spans="1:6">
      <c r="A213" s="21"/>
      <c r="D213" s="4"/>
      <c r="E213" s="5"/>
      <c r="F213" s="5"/>
    </row>
    <row r="214" ht="13.5" customHeight="1" spans="1:6">
      <c r="A214" s="21"/>
      <c r="D214" s="4"/>
      <c r="E214" s="5"/>
      <c r="F214" s="5"/>
    </row>
    <row r="215" ht="13.5" customHeight="1" spans="1:6">
      <c r="A215" s="21"/>
      <c r="D215" s="4"/>
      <c r="E215" s="5"/>
      <c r="F215" s="5"/>
    </row>
    <row r="216" ht="13.5" customHeight="1" spans="1:6">
      <c r="A216" s="21"/>
      <c r="D216" s="4"/>
      <c r="E216" s="5"/>
      <c r="F216" s="5"/>
    </row>
    <row r="217" ht="13.5" customHeight="1" spans="1:6">
      <c r="A217" s="21"/>
      <c r="D217" s="4"/>
      <c r="E217" s="5"/>
      <c r="F217" s="5"/>
    </row>
    <row r="218" ht="13.5" customHeight="1" spans="1:6">
      <c r="A218" s="21"/>
      <c r="D218" s="4"/>
      <c r="E218" s="5"/>
      <c r="F218" s="5"/>
    </row>
    <row r="219" ht="13.5" customHeight="1" spans="1:6">
      <c r="A219" s="21"/>
      <c r="D219" s="4"/>
      <c r="E219" s="5"/>
      <c r="F219" s="5"/>
    </row>
    <row r="220" ht="13.5" customHeight="1" spans="1:6">
      <c r="A220" s="21"/>
      <c r="D220" s="4"/>
      <c r="E220" s="5"/>
      <c r="F220" s="5"/>
    </row>
    <row r="221" ht="13.5" customHeight="1" spans="1:6">
      <c r="A221" s="21"/>
      <c r="D221" s="4"/>
      <c r="E221" s="5"/>
      <c r="F221" s="5"/>
    </row>
    <row r="222" ht="13.5" customHeight="1" spans="1:6">
      <c r="A222" s="21"/>
      <c r="D222" s="4"/>
      <c r="E222" s="5"/>
      <c r="F222" s="5"/>
    </row>
    <row r="223" ht="13.5" customHeight="1" spans="1:6">
      <c r="A223" s="21"/>
      <c r="D223" s="4"/>
      <c r="E223" s="5"/>
      <c r="F223" s="5"/>
    </row>
    <row r="224" ht="13.5" customHeight="1" spans="1:6">
      <c r="A224" s="21"/>
      <c r="D224" s="4"/>
      <c r="E224" s="5"/>
      <c r="F224" s="5"/>
    </row>
    <row r="225" ht="13.5" customHeight="1" spans="1:6">
      <c r="A225" s="21"/>
      <c r="D225" s="4"/>
      <c r="E225" s="5"/>
      <c r="F225" s="5"/>
    </row>
    <row r="226" ht="13.5" customHeight="1" spans="1:6">
      <c r="A226" s="21"/>
      <c r="D226" s="4"/>
      <c r="E226" s="5"/>
      <c r="F226" s="5"/>
    </row>
    <row r="227" ht="13.5" customHeight="1" spans="1:6">
      <c r="A227" s="21"/>
      <c r="D227" s="4"/>
      <c r="E227" s="5"/>
      <c r="F227" s="5"/>
    </row>
    <row r="228" ht="13.5" customHeight="1" spans="1:6">
      <c r="A228" s="21"/>
      <c r="D228" s="4"/>
      <c r="E228" s="5"/>
      <c r="F228" s="5"/>
    </row>
    <row r="229" ht="13.5" customHeight="1" spans="1:6">
      <c r="A229" s="21"/>
      <c r="D229" s="4"/>
      <c r="E229" s="5"/>
      <c r="F229" s="5"/>
    </row>
    <row r="230" ht="13.5" customHeight="1" spans="1:6">
      <c r="A230" s="21"/>
      <c r="D230" s="4"/>
      <c r="E230" s="5"/>
      <c r="F230" s="5"/>
    </row>
    <row r="231" ht="13.5" customHeight="1" spans="1:6">
      <c r="A231" s="21"/>
      <c r="D231" s="4"/>
      <c r="E231" s="5"/>
      <c r="F231" s="5"/>
    </row>
    <row r="232" ht="13.5" customHeight="1" spans="1:6">
      <c r="A232" s="21"/>
      <c r="D232" s="4"/>
      <c r="E232" s="5"/>
      <c r="F232" s="5"/>
    </row>
    <row r="233" ht="13.5" customHeight="1" spans="1:6">
      <c r="A233" s="21"/>
      <c r="D233" s="4"/>
      <c r="E233" s="5"/>
      <c r="F233" s="5"/>
    </row>
    <row r="234" ht="13.5" customHeight="1" spans="1:6">
      <c r="A234" s="21"/>
      <c r="D234" s="4"/>
      <c r="E234" s="5"/>
      <c r="F234" s="5"/>
    </row>
    <row r="235" ht="13.5" customHeight="1" spans="1:6">
      <c r="A235" s="21"/>
      <c r="D235" s="4"/>
      <c r="E235" s="5"/>
      <c r="F235" s="5"/>
    </row>
    <row r="236" ht="13.5" customHeight="1" spans="1:6">
      <c r="A236" s="21"/>
      <c r="D236" s="4"/>
      <c r="E236" s="5"/>
      <c r="F236" s="5"/>
    </row>
    <row r="237" ht="13.5" customHeight="1" spans="1:6">
      <c r="A237" s="21"/>
      <c r="D237" s="4"/>
      <c r="E237" s="5"/>
      <c r="F237" s="5"/>
    </row>
    <row r="238" ht="13.5" customHeight="1" spans="1:6">
      <c r="A238" s="21"/>
      <c r="D238" s="4"/>
      <c r="E238" s="5"/>
      <c r="F238" s="5"/>
    </row>
    <row r="239" ht="13.5" customHeight="1" spans="1:6">
      <c r="A239" s="21"/>
      <c r="D239" s="4"/>
      <c r="E239" s="5"/>
      <c r="F239" s="5"/>
    </row>
    <row r="240" ht="13.5" customHeight="1" spans="1:6">
      <c r="A240" s="21"/>
      <c r="D240" s="4"/>
      <c r="E240" s="5"/>
      <c r="F240" s="5"/>
    </row>
    <row r="241" ht="13.5" customHeight="1" spans="1:6">
      <c r="A241" s="21"/>
      <c r="D241" s="4"/>
      <c r="E241" s="5"/>
      <c r="F241" s="5"/>
    </row>
    <row r="242" ht="13.5" customHeight="1" spans="1:6">
      <c r="A242" s="21"/>
      <c r="D242" s="4"/>
      <c r="E242" s="5"/>
      <c r="F242" s="5"/>
    </row>
    <row r="243" ht="13.5" customHeight="1" spans="1:6">
      <c r="A243" s="21"/>
      <c r="D243" s="4"/>
      <c r="E243" s="5"/>
      <c r="F243" s="5"/>
    </row>
    <row r="244" ht="13.5" customHeight="1" spans="1:6">
      <c r="A244" s="21"/>
      <c r="D244" s="4"/>
      <c r="E244" s="5"/>
      <c r="F244" s="5"/>
    </row>
    <row r="245" ht="13.5" customHeight="1" spans="1:6">
      <c r="A245" s="21"/>
      <c r="D245" s="4"/>
      <c r="E245" s="5"/>
      <c r="F245" s="5"/>
    </row>
    <row r="246" ht="13.5" customHeight="1" spans="1:6">
      <c r="A246" s="21"/>
      <c r="D246" s="4"/>
      <c r="E246" s="5"/>
      <c r="F246" s="5"/>
    </row>
    <row r="247" ht="13.5" customHeight="1" spans="1:6">
      <c r="A247" s="21"/>
      <c r="D247" s="4"/>
      <c r="E247" s="5"/>
      <c r="F247" s="5"/>
    </row>
    <row r="248" ht="13.5" customHeight="1" spans="1:6">
      <c r="A248" s="21"/>
      <c r="D248" s="4"/>
      <c r="E248" s="5"/>
      <c r="F248" s="5"/>
    </row>
    <row r="249" ht="13.5" customHeight="1" spans="1:6">
      <c r="A249" s="21"/>
      <c r="D249" s="4"/>
      <c r="E249" s="5"/>
      <c r="F249" s="5"/>
    </row>
    <row r="250" ht="13.5" customHeight="1" spans="1:6">
      <c r="A250" s="21"/>
      <c r="D250" s="4"/>
      <c r="E250" s="5"/>
      <c r="F250" s="5"/>
    </row>
    <row r="251" ht="13.5" customHeight="1" spans="1:6">
      <c r="A251" s="21"/>
      <c r="D251" s="4"/>
      <c r="E251" s="5"/>
      <c r="F251" s="5"/>
    </row>
    <row r="252" ht="13.5" customHeight="1" spans="1:6">
      <c r="A252" s="21"/>
      <c r="D252" s="4"/>
      <c r="E252" s="5"/>
      <c r="F252" s="5"/>
    </row>
    <row r="253" ht="13.5" customHeight="1" spans="1:6">
      <c r="A253" s="21"/>
      <c r="D253" s="4"/>
      <c r="E253" s="5"/>
      <c r="F253" s="5"/>
    </row>
    <row r="254" ht="13.5" customHeight="1" spans="1:6">
      <c r="A254" s="21"/>
      <c r="D254" s="4"/>
      <c r="E254" s="5"/>
      <c r="F254" s="5"/>
    </row>
    <row r="255" ht="13.5" customHeight="1" spans="1:6">
      <c r="A255" s="21"/>
      <c r="D255" s="4"/>
      <c r="E255" s="5"/>
      <c r="F255" s="5"/>
    </row>
    <row r="256" ht="13.5" customHeight="1" spans="1:6">
      <c r="A256" s="21"/>
      <c r="D256" s="4"/>
      <c r="E256" s="5"/>
      <c r="F256" s="5"/>
    </row>
    <row r="257" ht="13.5" customHeight="1" spans="1:6">
      <c r="A257" s="21"/>
      <c r="D257" s="4"/>
      <c r="E257" s="5"/>
      <c r="F257" s="5"/>
    </row>
    <row r="258" ht="13.5" customHeight="1" spans="1:6">
      <c r="A258" s="21"/>
      <c r="D258" s="4"/>
      <c r="E258" s="5"/>
      <c r="F258" s="5"/>
    </row>
    <row r="259" ht="13.5" customHeight="1" spans="1:6">
      <c r="A259" s="21"/>
      <c r="D259" s="4"/>
      <c r="E259" s="5"/>
      <c r="F259" s="5"/>
    </row>
    <row r="260" ht="13.5" customHeight="1" spans="1:6">
      <c r="A260" s="21"/>
      <c r="D260" s="4"/>
      <c r="E260" s="5"/>
      <c r="F260" s="5"/>
    </row>
    <row r="261" ht="13.5" customHeight="1" spans="1:6">
      <c r="A261" s="21"/>
      <c r="D261" s="4"/>
      <c r="E261" s="5"/>
      <c r="F261" s="5"/>
    </row>
    <row r="262" ht="13.5" customHeight="1" spans="1:6">
      <c r="A262" s="21"/>
      <c r="D262" s="4"/>
      <c r="E262" s="5"/>
      <c r="F262" s="5"/>
    </row>
    <row r="263" ht="13.5" customHeight="1" spans="1:6">
      <c r="A263" s="21"/>
      <c r="D263" s="4"/>
      <c r="E263" s="5"/>
      <c r="F263" s="5"/>
    </row>
    <row r="264" ht="13.5" customHeight="1" spans="1:6">
      <c r="A264" s="21"/>
      <c r="D264" s="4"/>
      <c r="E264" s="5"/>
      <c r="F264" s="5"/>
    </row>
    <row r="265" ht="13.5" customHeight="1" spans="1:6">
      <c r="A265" s="21"/>
      <c r="D265" s="4"/>
      <c r="E265" s="5"/>
      <c r="F265" s="5"/>
    </row>
    <row r="266" ht="13.5" customHeight="1" spans="1:6">
      <c r="A266" s="21"/>
      <c r="D266" s="4"/>
      <c r="E266" s="5"/>
      <c r="F266" s="5"/>
    </row>
    <row r="267" ht="13.5" customHeight="1" spans="1:6">
      <c r="A267" s="21"/>
      <c r="D267" s="4"/>
      <c r="E267" s="5"/>
      <c r="F267" s="5"/>
    </row>
    <row r="268" ht="13.5" customHeight="1" spans="1:6">
      <c r="A268" s="21"/>
      <c r="D268" s="4"/>
      <c r="E268" s="5"/>
      <c r="F268" s="5"/>
    </row>
    <row r="269" ht="13.5" customHeight="1" spans="1:6">
      <c r="A269" s="21"/>
      <c r="D269" s="4"/>
      <c r="E269" s="5"/>
      <c r="F269" s="5"/>
    </row>
    <row r="270" ht="13.5" customHeight="1" spans="1:6">
      <c r="A270" s="21"/>
      <c r="D270" s="4"/>
      <c r="E270" s="5"/>
      <c r="F270" s="5"/>
    </row>
    <row r="271" ht="13.5" customHeight="1" spans="1:6">
      <c r="A271" s="21"/>
      <c r="D271" s="4"/>
      <c r="E271" s="5"/>
      <c r="F271" s="5"/>
    </row>
    <row r="272" ht="13.5" customHeight="1" spans="1:6">
      <c r="A272" s="21"/>
      <c r="D272" s="4"/>
      <c r="E272" s="5"/>
      <c r="F272" s="5"/>
    </row>
    <row r="273" ht="13.5" customHeight="1" spans="1:6">
      <c r="A273" s="21"/>
      <c r="D273" s="4"/>
      <c r="E273" s="5"/>
      <c r="F273" s="5"/>
    </row>
    <row r="274" ht="13.5" customHeight="1" spans="1:6">
      <c r="A274" s="21"/>
      <c r="D274" s="4"/>
      <c r="E274" s="5"/>
      <c r="F274" s="5"/>
    </row>
    <row r="275" ht="13.5" customHeight="1" spans="1:6">
      <c r="A275" s="21"/>
      <c r="D275" s="4"/>
      <c r="E275" s="5"/>
      <c r="F275" s="5"/>
    </row>
    <row r="276" ht="13.5" customHeight="1" spans="1:6">
      <c r="A276" s="21"/>
      <c r="D276" s="4"/>
      <c r="E276" s="5"/>
      <c r="F276" s="5"/>
    </row>
    <row r="277" ht="13.5" customHeight="1" spans="1:6">
      <c r="A277" s="21"/>
      <c r="D277" s="4"/>
      <c r="E277" s="5"/>
      <c r="F277" s="5"/>
    </row>
    <row r="278" ht="13.5" customHeight="1" spans="1:6">
      <c r="A278" s="21"/>
      <c r="D278" s="4"/>
      <c r="E278" s="5"/>
      <c r="F278" s="5"/>
    </row>
    <row r="279" ht="13.5" customHeight="1" spans="1:6">
      <c r="A279" s="21"/>
      <c r="D279" s="4"/>
      <c r="E279" s="5"/>
      <c r="F279" s="5"/>
    </row>
    <row r="280" ht="13.5" customHeight="1" spans="1:6">
      <c r="A280" s="21"/>
      <c r="D280" s="4"/>
      <c r="E280" s="5"/>
      <c r="F280" s="5"/>
    </row>
    <row r="281" ht="13.5" customHeight="1" spans="1:6">
      <c r="A281" s="21"/>
      <c r="D281" s="4"/>
      <c r="E281" s="5"/>
      <c r="F281" s="5"/>
    </row>
    <row r="282" ht="13.5" customHeight="1" spans="1:6">
      <c r="A282" s="21"/>
      <c r="D282" s="4"/>
      <c r="E282" s="5"/>
      <c r="F282" s="5"/>
    </row>
    <row r="283" ht="13.5" customHeight="1" spans="1:6">
      <c r="A283" s="21"/>
      <c r="D283" s="4"/>
      <c r="E283" s="5"/>
      <c r="F283" s="5"/>
    </row>
    <row r="284" ht="13.5" customHeight="1" spans="1:6">
      <c r="A284" s="21"/>
      <c r="D284" s="4"/>
      <c r="E284" s="5"/>
      <c r="F284" s="5"/>
    </row>
    <row r="285" ht="13.5" customHeight="1" spans="1:6">
      <c r="A285" s="21"/>
      <c r="D285" s="4"/>
      <c r="E285" s="5"/>
      <c r="F285" s="5"/>
    </row>
    <row r="286" ht="13.5" customHeight="1" spans="1:6">
      <c r="A286" s="21"/>
      <c r="D286" s="4"/>
      <c r="E286" s="5"/>
      <c r="F286" s="5"/>
    </row>
    <row r="287" ht="13.5" customHeight="1" spans="1:6">
      <c r="A287" s="21"/>
      <c r="D287" s="4"/>
      <c r="E287" s="5"/>
      <c r="F287" s="5"/>
    </row>
    <row r="288" ht="13.5" customHeight="1" spans="1:6">
      <c r="A288" s="21"/>
      <c r="D288" s="4"/>
      <c r="E288" s="5"/>
      <c r="F288" s="5"/>
    </row>
    <row r="289" ht="13.5" customHeight="1" spans="1:6">
      <c r="A289" s="21"/>
      <c r="D289" s="4"/>
      <c r="E289" s="5"/>
      <c r="F289" s="5"/>
    </row>
    <row r="290" ht="13.5" customHeight="1" spans="1:6">
      <c r="A290" s="21"/>
      <c r="D290" s="4"/>
      <c r="E290" s="5"/>
      <c r="F290" s="5"/>
    </row>
    <row r="291" ht="13.5" customHeight="1" spans="1:6">
      <c r="A291" s="21"/>
      <c r="D291" s="4"/>
      <c r="E291" s="5"/>
      <c r="F291" s="5"/>
    </row>
    <row r="292" ht="13.5" customHeight="1" spans="1:6">
      <c r="A292" s="21"/>
      <c r="D292" s="4"/>
      <c r="E292" s="5"/>
      <c r="F292" s="5"/>
    </row>
    <row r="293" ht="13.5" customHeight="1" spans="1:6">
      <c r="A293" s="21"/>
      <c r="D293" s="4"/>
      <c r="E293" s="5"/>
      <c r="F293" s="5"/>
    </row>
    <row r="294" ht="13.5" customHeight="1" spans="1:6">
      <c r="A294" s="21"/>
      <c r="D294" s="4"/>
      <c r="E294" s="5"/>
      <c r="F294" s="5"/>
    </row>
    <row r="295" ht="13.5" customHeight="1" spans="1:6">
      <c r="A295" s="21"/>
      <c r="D295" s="4"/>
      <c r="E295" s="5"/>
      <c r="F295" s="5"/>
    </row>
    <row r="296" ht="13.5" customHeight="1" spans="1:6">
      <c r="A296" s="21"/>
      <c r="D296" s="4"/>
      <c r="E296" s="5"/>
      <c r="F296" s="5"/>
    </row>
    <row r="297" ht="13.5" customHeight="1" spans="1:6">
      <c r="A297" s="21"/>
      <c r="D297" s="4"/>
      <c r="E297" s="5"/>
      <c r="F297" s="5"/>
    </row>
    <row r="298" ht="13.5" customHeight="1" spans="1:6">
      <c r="A298" s="21"/>
      <c r="D298" s="4"/>
      <c r="E298" s="5"/>
      <c r="F298" s="5"/>
    </row>
    <row r="299" ht="13.5" customHeight="1" spans="1:6">
      <c r="A299" s="21"/>
      <c r="D299" s="4"/>
      <c r="E299" s="5"/>
      <c r="F299" s="5"/>
    </row>
    <row r="300" ht="13.5" customHeight="1" spans="1:6">
      <c r="A300" s="21"/>
      <c r="D300" s="4"/>
      <c r="E300" s="5"/>
      <c r="F300" s="5"/>
    </row>
    <row r="301" ht="13.5" customHeight="1" spans="1:6">
      <c r="A301" s="21"/>
      <c r="D301" s="4"/>
      <c r="E301" s="5"/>
      <c r="F301" s="5"/>
    </row>
    <row r="302" ht="13.5" customHeight="1" spans="1:6">
      <c r="A302" s="21"/>
      <c r="D302" s="4"/>
      <c r="E302" s="5"/>
      <c r="F302" s="5"/>
    </row>
    <row r="303" ht="13.5" customHeight="1" spans="1:6">
      <c r="A303" s="21"/>
      <c r="D303" s="4"/>
      <c r="E303" s="5"/>
      <c r="F303" s="5"/>
    </row>
    <row r="304" ht="13.5" customHeight="1" spans="1:6">
      <c r="A304" s="21"/>
      <c r="D304" s="4"/>
      <c r="E304" s="5"/>
      <c r="F304" s="5"/>
    </row>
    <row r="305" ht="13.5" customHeight="1" spans="1:6">
      <c r="A305" s="21"/>
      <c r="D305" s="4"/>
      <c r="E305" s="5"/>
      <c r="F305" s="5"/>
    </row>
    <row r="306" ht="13.5" customHeight="1" spans="1:6">
      <c r="A306" s="21"/>
      <c r="D306" s="4"/>
      <c r="E306" s="5"/>
      <c r="F306" s="5"/>
    </row>
    <row r="307" ht="13.5" customHeight="1" spans="1:6">
      <c r="A307" s="21"/>
      <c r="D307" s="4"/>
      <c r="E307" s="5"/>
      <c r="F307" s="5"/>
    </row>
    <row r="308" ht="13.5" customHeight="1" spans="1:6">
      <c r="A308" s="21"/>
      <c r="D308" s="4"/>
      <c r="E308" s="5"/>
      <c r="F308" s="5"/>
    </row>
    <row r="309" ht="13.5" customHeight="1" spans="1:6">
      <c r="A309" s="21"/>
      <c r="D309" s="4"/>
      <c r="E309" s="5"/>
      <c r="F309" s="5"/>
    </row>
    <row r="310" ht="13.5" customHeight="1" spans="1:6">
      <c r="A310" s="21"/>
      <c r="D310" s="4"/>
      <c r="E310" s="5"/>
      <c r="F310" s="5"/>
    </row>
    <row r="311" ht="13.5" customHeight="1" spans="1:6">
      <c r="A311" s="21"/>
      <c r="D311" s="4"/>
      <c r="E311" s="5"/>
      <c r="F311" s="5"/>
    </row>
    <row r="312" ht="13.5" customHeight="1" spans="1:6">
      <c r="A312" s="21"/>
      <c r="D312" s="4"/>
      <c r="E312" s="5"/>
      <c r="F312" s="5"/>
    </row>
    <row r="313" ht="13.5" customHeight="1" spans="1:6">
      <c r="A313" s="21"/>
      <c r="D313" s="4"/>
      <c r="E313" s="5"/>
      <c r="F313" s="5"/>
    </row>
    <row r="314" ht="13.5" customHeight="1" spans="1:6">
      <c r="A314" s="21"/>
      <c r="D314" s="4"/>
      <c r="E314" s="5"/>
      <c r="F314" s="5"/>
    </row>
    <row r="315" ht="13.5" customHeight="1" spans="1:6">
      <c r="A315" s="21"/>
      <c r="D315" s="4"/>
      <c r="E315" s="5"/>
      <c r="F315" s="5"/>
    </row>
    <row r="316" ht="13.5" customHeight="1" spans="1:6">
      <c r="A316" s="21"/>
      <c r="D316" s="4"/>
      <c r="E316" s="5"/>
      <c r="F316" s="5"/>
    </row>
    <row r="317" ht="13.5" customHeight="1" spans="1:6">
      <c r="A317" s="21"/>
      <c r="D317" s="4"/>
      <c r="E317" s="5"/>
      <c r="F317" s="5"/>
    </row>
    <row r="318" ht="13.5" customHeight="1" spans="1:6">
      <c r="A318" s="21"/>
      <c r="D318" s="4"/>
      <c r="E318" s="5"/>
      <c r="F318" s="5"/>
    </row>
    <row r="319" ht="13.5" customHeight="1" spans="1:6">
      <c r="A319" s="21"/>
      <c r="D319" s="4"/>
      <c r="E319" s="5"/>
      <c r="F319" s="5"/>
    </row>
    <row r="320" ht="13.5" customHeight="1" spans="1:6">
      <c r="A320" s="21"/>
      <c r="D320" s="4"/>
      <c r="E320" s="5"/>
      <c r="F320" s="5"/>
    </row>
    <row r="321" ht="13.5" customHeight="1" spans="1:6">
      <c r="A321" s="21"/>
      <c r="D321" s="4"/>
      <c r="E321" s="5"/>
      <c r="F321" s="5"/>
    </row>
    <row r="322" ht="13.5" customHeight="1" spans="1:6">
      <c r="A322" s="21"/>
      <c r="D322" s="4"/>
      <c r="E322" s="5"/>
      <c r="F322" s="5"/>
    </row>
    <row r="323" ht="13.5" customHeight="1" spans="1:6">
      <c r="A323" s="21"/>
      <c r="D323" s="4"/>
      <c r="E323" s="5"/>
      <c r="F323" s="5"/>
    </row>
    <row r="324" ht="13.5" customHeight="1" spans="1:6">
      <c r="A324" s="21"/>
      <c r="D324" s="4"/>
      <c r="E324" s="5"/>
      <c r="F324" s="5"/>
    </row>
    <row r="325" ht="13.5" customHeight="1" spans="1:6">
      <c r="A325" s="21"/>
      <c r="D325" s="4"/>
      <c r="E325" s="5"/>
      <c r="F325" s="5"/>
    </row>
    <row r="326" ht="13.5" customHeight="1" spans="1:6">
      <c r="A326" s="21"/>
      <c r="D326" s="4"/>
      <c r="E326" s="5"/>
      <c r="F326" s="5"/>
    </row>
    <row r="327" ht="13.5" customHeight="1" spans="1:6">
      <c r="A327" s="21"/>
      <c r="D327" s="4"/>
      <c r="E327" s="5"/>
      <c r="F327" s="5"/>
    </row>
    <row r="328" ht="13.5" customHeight="1" spans="1:6">
      <c r="A328" s="21"/>
      <c r="D328" s="4"/>
      <c r="E328" s="5"/>
      <c r="F328" s="5"/>
    </row>
    <row r="329" ht="13.5" customHeight="1" spans="1:6">
      <c r="A329" s="21"/>
      <c r="D329" s="4"/>
      <c r="E329" s="5"/>
      <c r="F329" s="5"/>
    </row>
    <row r="330" ht="13.5" customHeight="1" spans="1:6">
      <c r="A330" s="21"/>
      <c r="D330" s="4"/>
      <c r="E330" s="5"/>
      <c r="F330" s="5"/>
    </row>
    <row r="331" ht="13.5" customHeight="1" spans="1:6">
      <c r="A331" s="21"/>
      <c r="D331" s="4"/>
      <c r="E331" s="5"/>
      <c r="F331" s="5"/>
    </row>
    <row r="332" ht="13.5" customHeight="1" spans="1:6">
      <c r="A332" s="21"/>
      <c r="D332" s="4"/>
      <c r="E332" s="5"/>
      <c r="F332" s="5"/>
    </row>
    <row r="333" ht="13.5" customHeight="1" spans="1:6">
      <c r="A333" s="21"/>
      <c r="D333" s="4"/>
      <c r="E333" s="5"/>
      <c r="F333" s="5"/>
    </row>
    <row r="334" ht="13.5" customHeight="1" spans="1:6">
      <c r="A334" s="21"/>
      <c r="D334" s="4"/>
      <c r="E334" s="5"/>
      <c r="F334" s="5"/>
    </row>
    <row r="335" ht="13.5" customHeight="1" spans="1:6">
      <c r="A335" s="21"/>
      <c r="D335" s="4"/>
      <c r="E335" s="5"/>
      <c r="F335" s="5"/>
    </row>
    <row r="336" ht="13.5" customHeight="1" spans="1:6">
      <c r="A336" s="21"/>
      <c r="D336" s="4"/>
      <c r="E336" s="5"/>
      <c r="F336" s="5"/>
    </row>
    <row r="337" ht="13.5" customHeight="1" spans="1:6">
      <c r="A337" s="21"/>
      <c r="D337" s="4"/>
      <c r="E337" s="5"/>
      <c r="F337" s="5"/>
    </row>
    <row r="338" ht="13.5" customHeight="1" spans="1:6">
      <c r="A338" s="21"/>
      <c r="D338" s="4"/>
      <c r="E338" s="5"/>
      <c r="F338" s="5"/>
    </row>
    <row r="339" ht="13.5" customHeight="1" spans="1:6">
      <c r="A339" s="21"/>
      <c r="D339" s="4"/>
      <c r="E339" s="5"/>
      <c r="F339" s="5"/>
    </row>
    <row r="340" ht="13.5" customHeight="1" spans="1:6">
      <c r="A340" s="21"/>
      <c r="D340" s="4"/>
      <c r="E340" s="5"/>
      <c r="F340" s="5"/>
    </row>
    <row r="341" ht="13.5" customHeight="1" spans="1:6">
      <c r="A341" s="21"/>
      <c r="D341" s="4"/>
      <c r="E341" s="5"/>
      <c r="F341" s="5"/>
    </row>
    <row r="342" ht="13.5" customHeight="1" spans="1:6">
      <c r="A342" s="21"/>
      <c r="D342" s="4"/>
      <c r="E342" s="5"/>
      <c r="F342" s="5"/>
    </row>
    <row r="343" ht="13.5" customHeight="1" spans="1:6">
      <c r="A343" s="21"/>
      <c r="D343" s="4"/>
      <c r="E343" s="5"/>
      <c r="F343" s="5"/>
    </row>
    <row r="344" ht="13.5" customHeight="1" spans="1:6">
      <c r="A344" s="21"/>
      <c r="D344" s="4"/>
      <c r="E344" s="5"/>
      <c r="F344" s="5"/>
    </row>
    <row r="345" ht="13.5" customHeight="1" spans="1:6">
      <c r="A345" s="21"/>
      <c r="D345" s="4"/>
      <c r="E345" s="5"/>
      <c r="F345" s="5"/>
    </row>
    <row r="346" ht="13.5" customHeight="1" spans="1:6">
      <c r="A346" s="21"/>
      <c r="D346" s="4"/>
      <c r="E346" s="5"/>
      <c r="F346" s="5"/>
    </row>
    <row r="347" ht="13.5" customHeight="1" spans="1:6">
      <c r="A347" s="21"/>
      <c r="D347" s="4"/>
      <c r="E347" s="5"/>
      <c r="F347" s="5"/>
    </row>
    <row r="348" ht="13.5" customHeight="1" spans="1:6">
      <c r="A348" s="21"/>
      <c r="D348" s="4"/>
      <c r="E348" s="5"/>
      <c r="F348" s="5"/>
    </row>
    <row r="349" ht="13.5" customHeight="1" spans="1:6">
      <c r="A349" s="21"/>
      <c r="D349" s="4"/>
      <c r="E349" s="5"/>
      <c r="F349" s="5"/>
    </row>
    <row r="350" ht="13.5" customHeight="1" spans="1:6">
      <c r="A350" s="21"/>
      <c r="D350" s="4"/>
      <c r="E350" s="5"/>
      <c r="F350" s="5"/>
    </row>
    <row r="351" ht="13.5" customHeight="1" spans="1:6">
      <c r="A351" s="21"/>
      <c r="D351" s="4"/>
      <c r="E351" s="5"/>
      <c r="F351" s="5"/>
    </row>
    <row r="352" ht="13.5" customHeight="1" spans="1:6">
      <c r="A352" s="21"/>
      <c r="D352" s="4"/>
      <c r="E352" s="5"/>
      <c r="F352" s="5"/>
    </row>
    <row r="353" ht="13.5" customHeight="1" spans="1:6">
      <c r="A353" s="21"/>
      <c r="D353" s="4"/>
      <c r="E353" s="5"/>
      <c r="F353" s="5"/>
    </row>
    <row r="354" ht="13.5" customHeight="1" spans="1:6">
      <c r="A354" s="21"/>
      <c r="D354" s="4"/>
      <c r="E354" s="5"/>
      <c r="F354" s="5"/>
    </row>
    <row r="355" ht="13.5" customHeight="1" spans="1:6">
      <c r="A355" s="21"/>
      <c r="D355" s="4"/>
      <c r="E355" s="5"/>
      <c r="F355" s="5"/>
    </row>
    <row r="356" ht="13.5" customHeight="1" spans="1:6">
      <c r="A356" s="21"/>
      <c r="D356" s="4"/>
      <c r="E356" s="5"/>
      <c r="F356" s="5"/>
    </row>
    <row r="357" ht="13.5" customHeight="1" spans="1:6">
      <c r="A357" s="21"/>
      <c r="D357" s="4"/>
      <c r="E357" s="5"/>
      <c r="F357" s="5"/>
    </row>
    <row r="358" ht="13.5" customHeight="1" spans="1:6">
      <c r="A358" s="21"/>
      <c r="D358" s="4"/>
      <c r="E358" s="5"/>
      <c r="F358" s="5"/>
    </row>
    <row r="359" ht="13.5" customHeight="1" spans="1:6">
      <c r="A359" s="21"/>
      <c r="D359" s="4"/>
      <c r="E359" s="5"/>
      <c r="F359" s="5"/>
    </row>
    <row r="360" ht="13.5" customHeight="1" spans="1:6">
      <c r="A360" s="21"/>
      <c r="D360" s="4"/>
      <c r="E360" s="5"/>
      <c r="F360" s="5"/>
    </row>
    <row r="361" ht="13.5" customHeight="1" spans="1:6">
      <c r="A361" s="21"/>
      <c r="D361" s="4"/>
      <c r="E361" s="5"/>
      <c r="F361" s="5"/>
    </row>
    <row r="362" ht="13.5" customHeight="1" spans="1:6">
      <c r="A362" s="21"/>
      <c r="D362" s="4"/>
      <c r="E362" s="5"/>
      <c r="F362" s="5"/>
    </row>
    <row r="363" ht="13.5" customHeight="1" spans="1:6">
      <c r="A363" s="21"/>
      <c r="D363" s="4"/>
      <c r="E363" s="5"/>
      <c r="F363" s="5"/>
    </row>
    <row r="364" ht="13.5" customHeight="1" spans="1:6">
      <c r="A364" s="21"/>
      <c r="D364" s="4"/>
      <c r="E364" s="5"/>
      <c r="F364" s="5"/>
    </row>
    <row r="365" ht="13.5" customHeight="1" spans="1:6">
      <c r="A365" s="21"/>
      <c r="D365" s="4"/>
      <c r="E365" s="5"/>
      <c r="F365" s="5"/>
    </row>
    <row r="366" ht="13.5" customHeight="1" spans="1:6">
      <c r="A366" s="21"/>
      <c r="D366" s="4"/>
      <c r="E366" s="5"/>
      <c r="F366" s="5"/>
    </row>
    <row r="367" ht="13.5" customHeight="1" spans="1:6">
      <c r="A367" s="21"/>
      <c r="D367" s="4"/>
      <c r="E367" s="5"/>
      <c r="F367" s="5"/>
    </row>
    <row r="368" ht="13.5" customHeight="1" spans="1:6">
      <c r="A368" s="21"/>
      <c r="D368" s="4"/>
      <c r="E368" s="5"/>
      <c r="F368" s="5"/>
    </row>
    <row r="369" ht="13.5" customHeight="1" spans="1:6">
      <c r="A369" s="21"/>
      <c r="D369" s="4"/>
      <c r="E369" s="5"/>
      <c r="F369" s="5"/>
    </row>
    <row r="370" ht="13.5" customHeight="1" spans="1:6">
      <c r="A370" s="21"/>
      <c r="D370" s="4"/>
      <c r="E370" s="5"/>
      <c r="F370" s="5"/>
    </row>
    <row r="371" ht="13.5" customHeight="1" spans="1:6">
      <c r="A371" s="21"/>
      <c r="D371" s="4"/>
      <c r="E371" s="5"/>
      <c r="F371" s="5"/>
    </row>
    <row r="372" ht="13.5" customHeight="1" spans="1:6">
      <c r="A372" s="21"/>
      <c r="D372" s="4"/>
      <c r="E372" s="5"/>
      <c r="F372" s="5"/>
    </row>
    <row r="373" ht="13.5" customHeight="1" spans="1:6">
      <c r="A373" s="21"/>
      <c r="D373" s="4"/>
      <c r="E373" s="5"/>
      <c r="F373" s="5"/>
    </row>
    <row r="374" ht="13.5" customHeight="1" spans="1:6">
      <c r="A374" s="21"/>
      <c r="D374" s="4"/>
      <c r="E374" s="5"/>
      <c r="F374" s="5"/>
    </row>
    <row r="375" ht="13.5" customHeight="1" spans="1:6">
      <c r="A375" s="21"/>
      <c r="D375" s="4"/>
      <c r="E375" s="5"/>
      <c r="F375" s="5"/>
    </row>
    <row r="376" ht="13.5" customHeight="1" spans="1:6">
      <c r="A376" s="21"/>
      <c r="D376" s="4"/>
      <c r="E376" s="5"/>
      <c r="F376" s="5"/>
    </row>
    <row r="377" ht="13.5" customHeight="1" spans="1:6">
      <c r="A377" s="21"/>
      <c r="D377" s="4"/>
      <c r="E377" s="5"/>
      <c r="F377" s="5"/>
    </row>
    <row r="378" ht="13.5" customHeight="1" spans="1:6">
      <c r="A378" s="21"/>
      <c r="D378" s="4"/>
      <c r="E378" s="5"/>
      <c r="F378" s="5"/>
    </row>
    <row r="379" ht="13.5" customHeight="1" spans="1:6">
      <c r="A379" s="21"/>
      <c r="D379" s="4"/>
      <c r="E379" s="5"/>
      <c r="F379" s="5"/>
    </row>
    <row r="380" ht="13.5" customHeight="1" spans="1:6">
      <c r="A380" s="21"/>
      <c r="D380" s="4"/>
      <c r="E380" s="5"/>
      <c r="F380" s="5"/>
    </row>
    <row r="381" ht="13.5" customHeight="1" spans="1:6">
      <c r="A381" s="21"/>
      <c r="D381" s="4"/>
      <c r="E381" s="5"/>
      <c r="F381" s="5"/>
    </row>
    <row r="382" ht="13.5" customHeight="1" spans="1:6">
      <c r="A382" s="21"/>
      <c r="D382" s="4"/>
      <c r="E382" s="5"/>
      <c r="F382" s="5"/>
    </row>
    <row r="383" ht="13.5" customHeight="1" spans="1:6">
      <c r="A383" s="21"/>
      <c r="D383" s="4"/>
      <c r="E383" s="5"/>
      <c r="F383" s="5"/>
    </row>
    <row r="384" ht="13.5" customHeight="1" spans="1:6">
      <c r="A384" s="21"/>
      <c r="D384" s="4"/>
      <c r="E384" s="5"/>
      <c r="F384" s="5"/>
    </row>
    <row r="385" ht="13.5" customHeight="1" spans="1:6">
      <c r="A385" s="21"/>
      <c r="D385" s="4"/>
      <c r="E385" s="5"/>
      <c r="F385" s="5"/>
    </row>
    <row r="386" ht="13.5" customHeight="1" spans="1:6">
      <c r="A386" s="21"/>
      <c r="D386" s="4"/>
      <c r="E386" s="5"/>
      <c r="F386" s="5"/>
    </row>
    <row r="387" ht="13.5" customHeight="1" spans="1:6">
      <c r="A387" s="21"/>
      <c r="D387" s="4"/>
      <c r="E387" s="5"/>
      <c r="F387" s="5"/>
    </row>
    <row r="388" ht="13.5" customHeight="1" spans="1:6">
      <c r="A388" s="21"/>
      <c r="D388" s="4"/>
      <c r="E388" s="5"/>
      <c r="F388" s="5"/>
    </row>
    <row r="389" ht="13.5" customHeight="1" spans="1:6">
      <c r="A389" s="21"/>
      <c r="D389" s="4"/>
      <c r="E389" s="5"/>
      <c r="F389" s="5"/>
    </row>
    <row r="390" ht="13.5" customHeight="1" spans="1:6">
      <c r="A390" s="21"/>
      <c r="D390" s="4"/>
      <c r="E390" s="5"/>
      <c r="F390" s="5"/>
    </row>
    <row r="391" ht="13.5" customHeight="1" spans="1:6">
      <c r="A391" s="21"/>
      <c r="D391" s="4"/>
      <c r="E391" s="5"/>
      <c r="F391" s="5"/>
    </row>
    <row r="392" ht="13.5" customHeight="1" spans="1:6">
      <c r="A392" s="21"/>
      <c r="D392" s="4"/>
      <c r="E392" s="5"/>
      <c r="F392" s="5"/>
    </row>
    <row r="393" ht="13.5" customHeight="1" spans="1:6">
      <c r="A393" s="21"/>
      <c r="D393" s="4"/>
      <c r="E393" s="5"/>
      <c r="F393" s="5"/>
    </row>
    <row r="394" ht="13.5" customHeight="1" spans="1:6">
      <c r="A394" s="21"/>
      <c r="D394" s="4"/>
      <c r="E394" s="5"/>
      <c r="F394" s="5"/>
    </row>
    <row r="395" ht="13.5" customHeight="1" spans="1:6">
      <c r="A395" s="21"/>
      <c r="D395" s="4"/>
      <c r="E395" s="5"/>
      <c r="F395" s="5"/>
    </row>
    <row r="396" ht="13.5" customHeight="1" spans="1:6">
      <c r="A396" s="21"/>
      <c r="D396" s="4"/>
      <c r="E396" s="5"/>
      <c r="F396" s="5"/>
    </row>
    <row r="397" ht="13.5" customHeight="1" spans="1:6">
      <c r="A397" s="21"/>
      <c r="D397" s="4"/>
      <c r="E397" s="5"/>
      <c r="F397" s="5"/>
    </row>
    <row r="398" ht="13.5" customHeight="1" spans="1:6">
      <c r="A398" s="21"/>
      <c r="D398" s="4"/>
      <c r="E398" s="5"/>
      <c r="F398" s="5"/>
    </row>
    <row r="399" ht="13.5" customHeight="1" spans="1:6">
      <c r="A399" s="21"/>
      <c r="D399" s="4"/>
      <c r="E399" s="5"/>
      <c r="F399" s="5"/>
    </row>
    <row r="400" ht="13.5" customHeight="1" spans="1:6">
      <c r="A400" s="21"/>
      <c r="D400" s="4"/>
      <c r="E400" s="5"/>
      <c r="F400" s="5"/>
    </row>
    <row r="401" ht="13.5" customHeight="1" spans="1:6">
      <c r="A401" s="21"/>
      <c r="D401" s="4"/>
      <c r="E401" s="5"/>
      <c r="F401" s="5"/>
    </row>
    <row r="402" ht="13.5" customHeight="1" spans="1:6">
      <c r="A402" s="21"/>
      <c r="D402" s="4"/>
      <c r="E402" s="5"/>
      <c r="F402" s="5"/>
    </row>
    <row r="403" ht="13.5" customHeight="1" spans="1:6">
      <c r="A403" s="21"/>
      <c r="D403" s="4"/>
      <c r="E403" s="5"/>
      <c r="F403" s="5"/>
    </row>
    <row r="404" ht="13.5" customHeight="1" spans="1:6">
      <c r="A404" s="21"/>
      <c r="D404" s="4"/>
      <c r="E404" s="5"/>
      <c r="F404" s="5"/>
    </row>
    <row r="405" ht="13.5" customHeight="1" spans="1:6">
      <c r="A405" s="21"/>
      <c r="D405" s="4"/>
      <c r="E405" s="5"/>
      <c r="F405" s="5"/>
    </row>
    <row r="406" ht="13.5" customHeight="1" spans="1:6">
      <c r="A406" s="21"/>
      <c r="D406" s="4"/>
      <c r="E406" s="5"/>
      <c r="F406" s="5"/>
    </row>
    <row r="407" ht="13.5" customHeight="1" spans="1:6">
      <c r="A407" s="21"/>
      <c r="D407" s="4"/>
      <c r="E407" s="5"/>
      <c r="F407" s="5"/>
    </row>
    <row r="408" ht="13.5" customHeight="1" spans="1:6">
      <c r="A408" s="21"/>
      <c r="D408" s="4"/>
      <c r="E408" s="5"/>
      <c r="F408" s="5"/>
    </row>
    <row r="409" ht="13.5" customHeight="1" spans="1:6">
      <c r="A409" s="21"/>
      <c r="D409" s="4"/>
      <c r="E409" s="5"/>
      <c r="F409" s="5"/>
    </row>
    <row r="410" ht="13.5" customHeight="1" spans="1:6">
      <c r="A410" s="21"/>
      <c r="D410" s="4"/>
      <c r="E410" s="5"/>
      <c r="F410" s="5"/>
    </row>
    <row r="411" ht="13.5" customHeight="1" spans="1:6">
      <c r="A411" s="21"/>
      <c r="D411" s="4"/>
      <c r="E411" s="5"/>
      <c r="F411" s="5"/>
    </row>
    <row r="412" ht="13.5" customHeight="1" spans="1:6">
      <c r="A412" s="21"/>
      <c r="D412" s="4"/>
      <c r="E412" s="5"/>
      <c r="F412" s="5"/>
    </row>
    <row r="413" ht="13.5" customHeight="1" spans="1:6">
      <c r="A413" s="21"/>
      <c r="D413" s="4"/>
      <c r="E413" s="5"/>
      <c r="F413" s="5"/>
    </row>
    <row r="414" ht="13.5" customHeight="1" spans="1:6">
      <c r="A414" s="21"/>
      <c r="D414" s="4"/>
      <c r="E414" s="5"/>
      <c r="F414" s="5"/>
    </row>
    <row r="415" ht="13.5" customHeight="1" spans="1:6">
      <c r="A415" s="21"/>
      <c r="D415" s="4"/>
      <c r="E415" s="5"/>
      <c r="F415" s="5"/>
    </row>
    <row r="416" ht="13.5" customHeight="1" spans="1:6">
      <c r="A416" s="21"/>
      <c r="D416" s="4"/>
      <c r="E416" s="5"/>
      <c r="F416" s="5"/>
    </row>
    <row r="417" ht="13.5" customHeight="1" spans="1:6">
      <c r="A417" s="21"/>
      <c r="D417" s="4"/>
      <c r="E417" s="5"/>
      <c r="F417" s="5"/>
    </row>
    <row r="418" ht="13.5" customHeight="1" spans="1:6">
      <c r="A418" s="21"/>
      <c r="D418" s="4"/>
      <c r="E418" s="5"/>
      <c r="F418" s="5"/>
    </row>
    <row r="419" ht="13.5" customHeight="1" spans="1:6">
      <c r="A419" s="21"/>
      <c r="D419" s="4"/>
      <c r="E419" s="5"/>
      <c r="F419" s="5"/>
    </row>
    <row r="420" ht="13.5" customHeight="1" spans="1:6">
      <c r="A420" s="21"/>
      <c r="D420" s="4"/>
      <c r="E420" s="5"/>
      <c r="F420" s="5"/>
    </row>
    <row r="421" ht="13.5" customHeight="1" spans="1:6">
      <c r="A421" s="21"/>
      <c r="D421" s="4"/>
      <c r="E421" s="5"/>
      <c r="F421" s="5"/>
    </row>
    <row r="422" ht="13.5" customHeight="1" spans="1:6">
      <c r="A422" s="21"/>
      <c r="D422" s="4"/>
      <c r="E422" s="5"/>
      <c r="F422" s="5"/>
    </row>
    <row r="423" ht="13.5" customHeight="1" spans="1:6">
      <c r="A423" s="21"/>
      <c r="D423" s="4"/>
      <c r="E423" s="5"/>
      <c r="F423" s="5"/>
    </row>
    <row r="424" ht="13.5" customHeight="1" spans="1:6">
      <c r="A424" s="21"/>
      <c r="D424" s="4"/>
      <c r="E424" s="5"/>
      <c r="F424" s="5"/>
    </row>
    <row r="425" ht="13.5" customHeight="1" spans="1:6">
      <c r="A425" s="21"/>
      <c r="D425" s="4"/>
      <c r="E425" s="5"/>
      <c r="F425" s="5"/>
    </row>
    <row r="426" ht="13.5" customHeight="1" spans="1:6">
      <c r="A426" s="21"/>
      <c r="D426" s="4"/>
      <c r="E426" s="5"/>
      <c r="F426" s="5"/>
    </row>
    <row r="427" ht="13.5" customHeight="1" spans="1:6">
      <c r="A427" s="21"/>
      <c r="D427" s="4"/>
      <c r="E427" s="5"/>
      <c r="F427" s="5"/>
    </row>
    <row r="428" ht="13.5" customHeight="1" spans="1:6">
      <c r="A428" s="21"/>
      <c r="D428" s="4"/>
      <c r="E428" s="5"/>
      <c r="F428" s="5"/>
    </row>
    <row r="429" ht="13.5" customHeight="1" spans="1:6">
      <c r="A429" s="21"/>
      <c r="D429" s="4"/>
      <c r="E429" s="5"/>
      <c r="F429" s="5"/>
    </row>
    <row r="430" ht="13.5" customHeight="1" spans="1:6">
      <c r="A430" s="21"/>
      <c r="D430" s="4"/>
      <c r="E430" s="5"/>
      <c r="F430" s="5"/>
    </row>
    <row r="431" ht="13.5" customHeight="1" spans="1:6">
      <c r="A431" s="21"/>
      <c r="D431" s="4"/>
      <c r="E431" s="5"/>
      <c r="F431" s="5"/>
    </row>
    <row r="432" ht="13.5" customHeight="1" spans="1:6">
      <c r="A432" s="21"/>
      <c r="D432" s="4"/>
      <c r="E432" s="5"/>
      <c r="F432" s="5"/>
    </row>
    <row r="433" ht="13.5" customHeight="1" spans="1:6">
      <c r="A433" s="21"/>
      <c r="D433" s="4"/>
      <c r="E433" s="5"/>
      <c r="F433" s="5"/>
    </row>
    <row r="434" ht="13.5" customHeight="1" spans="1:6">
      <c r="A434" s="21"/>
      <c r="D434" s="4"/>
      <c r="E434" s="5"/>
      <c r="F434" s="5"/>
    </row>
    <row r="435" ht="13.5" customHeight="1" spans="1:6">
      <c r="A435" s="21"/>
      <c r="D435" s="4"/>
      <c r="E435" s="5"/>
      <c r="F435" s="5"/>
    </row>
    <row r="436" ht="13.5" customHeight="1" spans="1:6">
      <c r="A436" s="21"/>
      <c r="D436" s="4"/>
      <c r="E436" s="5"/>
      <c r="F436" s="5"/>
    </row>
    <row r="437" ht="13.5" customHeight="1" spans="1:6">
      <c r="A437" s="21"/>
      <c r="D437" s="4"/>
      <c r="E437" s="5"/>
      <c r="F437" s="5"/>
    </row>
    <row r="438" ht="13.5" customHeight="1" spans="1:6">
      <c r="A438" s="21"/>
      <c r="D438" s="4"/>
      <c r="E438" s="5"/>
      <c r="F438" s="5"/>
    </row>
    <row r="439" ht="13.5" customHeight="1" spans="1:6">
      <c r="A439" s="21"/>
      <c r="D439" s="4"/>
      <c r="E439" s="5"/>
      <c r="F439" s="5"/>
    </row>
    <row r="440" ht="13.5" customHeight="1" spans="1:6">
      <c r="A440" s="21"/>
      <c r="D440" s="4"/>
      <c r="E440" s="5"/>
      <c r="F440" s="5"/>
    </row>
    <row r="441" ht="13.5" customHeight="1" spans="1:6">
      <c r="A441" s="21"/>
      <c r="D441" s="4"/>
      <c r="E441" s="5"/>
      <c r="F441" s="5"/>
    </row>
    <row r="442" ht="13.5" customHeight="1" spans="1:6">
      <c r="A442" s="21"/>
      <c r="D442" s="4"/>
      <c r="E442" s="5"/>
      <c r="F442" s="5"/>
    </row>
    <row r="443" ht="13.5" customHeight="1" spans="1:6">
      <c r="A443" s="21"/>
      <c r="D443" s="4"/>
      <c r="E443" s="5"/>
      <c r="F443" s="5"/>
    </row>
    <row r="444" ht="13.5" customHeight="1" spans="1:6">
      <c r="A444" s="21"/>
      <c r="D444" s="4"/>
      <c r="E444" s="5"/>
      <c r="F444" s="5"/>
    </row>
    <row r="445" ht="13.5" customHeight="1" spans="1:6">
      <c r="A445" s="21"/>
      <c r="D445" s="4"/>
      <c r="E445" s="5"/>
      <c r="F445" s="5"/>
    </row>
    <row r="446" ht="13.5" customHeight="1" spans="1:6">
      <c r="A446" s="21"/>
      <c r="D446" s="4"/>
      <c r="E446" s="5"/>
      <c r="F446" s="5"/>
    </row>
    <row r="447" ht="13.5" customHeight="1" spans="1:6">
      <c r="A447" s="21"/>
      <c r="D447" s="4"/>
      <c r="E447" s="5"/>
      <c r="F447" s="5"/>
    </row>
    <row r="448" ht="13.5" customHeight="1" spans="1:6">
      <c r="A448" s="21"/>
      <c r="D448" s="4"/>
      <c r="E448" s="5"/>
      <c r="F448" s="5"/>
    </row>
    <row r="449" ht="13.5" customHeight="1" spans="1:6">
      <c r="A449" s="21"/>
      <c r="D449" s="4"/>
      <c r="E449" s="5"/>
      <c r="F449" s="5"/>
    </row>
    <row r="450" ht="13.5" customHeight="1" spans="1:6">
      <c r="A450" s="21"/>
      <c r="D450" s="4"/>
      <c r="E450" s="5"/>
      <c r="F450" s="5"/>
    </row>
    <row r="451" ht="13.5" customHeight="1" spans="1:6">
      <c r="A451" s="21"/>
      <c r="D451" s="4"/>
      <c r="E451" s="5"/>
      <c r="F451" s="5"/>
    </row>
    <row r="452" ht="13.5" customHeight="1" spans="1:6">
      <c r="A452" s="21"/>
      <c r="D452" s="4"/>
      <c r="E452" s="5"/>
      <c r="F452" s="5"/>
    </row>
    <row r="453" ht="13.5" customHeight="1" spans="1:6">
      <c r="A453" s="21"/>
      <c r="D453" s="4"/>
      <c r="E453" s="5"/>
      <c r="F453" s="5"/>
    </row>
    <row r="454" ht="13.5" customHeight="1" spans="1:6">
      <c r="A454" s="21"/>
      <c r="D454" s="4"/>
      <c r="E454" s="5"/>
      <c r="F454" s="5"/>
    </row>
    <row r="455" ht="13.5" customHeight="1" spans="1:6">
      <c r="A455" s="21"/>
      <c r="D455" s="4"/>
      <c r="E455" s="5"/>
      <c r="F455" s="5"/>
    </row>
    <row r="456" ht="13.5" customHeight="1" spans="1:6">
      <c r="A456" s="21"/>
      <c r="D456" s="4"/>
      <c r="E456" s="5"/>
      <c r="F456" s="5"/>
    </row>
    <row r="457" ht="13.5" customHeight="1" spans="1:6">
      <c r="A457" s="21"/>
      <c r="D457" s="4"/>
      <c r="E457" s="5"/>
      <c r="F457" s="5"/>
    </row>
    <row r="458" ht="13.5" customHeight="1" spans="1:6">
      <c r="A458" s="21"/>
      <c r="D458" s="4"/>
      <c r="E458" s="5"/>
      <c r="F458" s="5"/>
    </row>
    <row r="459" ht="13.5" customHeight="1" spans="1:6">
      <c r="A459" s="21"/>
      <c r="D459" s="4"/>
      <c r="E459" s="5"/>
      <c r="F459" s="5"/>
    </row>
    <row r="460" ht="13.5" customHeight="1" spans="1:6">
      <c r="A460" s="21"/>
      <c r="D460" s="4"/>
      <c r="E460" s="5"/>
      <c r="F460" s="5"/>
    </row>
    <row r="461" ht="13.5" customHeight="1" spans="1:6">
      <c r="A461" s="21"/>
      <c r="D461" s="4"/>
      <c r="E461" s="5"/>
      <c r="F461" s="5"/>
    </row>
    <row r="462" ht="13.5" customHeight="1" spans="1:6">
      <c r="A462" s="21"/>
      <c r="D462" s="4"/>
      <c r="E462" s="5"/>
      <c r="F462" s="5"/>
    </row>
    <row r="463" ht="13.5" customHeight="1" spans="1:6">
      <c r="A463" s="21"/>
      <c r="D463" s="4"/>
      <c r="E463" s="5"/>
      <c r="F463" s="5"/>
    </row>
    <row r="464" ht="13.5" customHeight="1" spans="1:6">
      <c r="A464" s="21"/>
      <c r="D464" s="4"/>
      <c r="E464" s="5"/>
      <c r="F464" s="5"/>
    </row>
    <row r="465" ht="13.5" customHeight="1" spans="1:6">
      <c r="A465" s="21"/>
      <c r="D465" s="4"/>
      <c r="E465" s="5"/>
      <c r="F465" s="5"/>
    </row>
    <row r="466" ht="13.5" customHeight="1" spans="1:6">
      <c r="A466" s="21"/>
      <c r="D466" s="4"/>
      <c r="E466" s="5"/>
      <c r="F466" s="5"/>
    </row>
    <row r="467" ht="13.5" customHeight="1" spans="1:6">
      <c r="A467" s="21"/>
      <c r="D467" s="4"/>
      <c r="E467" s="5"/>
      <c r="F467" s="5"/>
    </row>
    <row r="468" ht="13.5" customHeight="1" spans="1:6">
      <c r="A468" s="21"/>
      <c r="D468" s="4"/>
      <c r="E468" s="5"/>
      <c r="F468" s="5"/>
    </row>
    <row r="469" ht="13.5" customHeight="1" spans="1:6">
      <c r="A469" s="21"/>
      <c r="D469" s="4"/>
      <c r="E469" s="5"/>
      <c r="F469" s="5"/>
    </row>
    <row r="470" ht="13.5" customHeight="1" spans="1:6">
      <c r="A470" s="21"/>
      <c r="D470" s="4"/>
      <c r="E470" s="5"/>
      <c r="F470" s="5"/>
    </row>
    <row r="471" ht="13.5" customHeight="1" spans="1:6">
      <c r="A471" s="21"/>
      <c r="D471" s="4"/>
      <c r="E471" s="5"/>
      <c r="F471" s="5"/>
    </row>
    <row r="472" ht="13.5" customHeight="1" spans="1:6">
      <c r="A472" s="21"/>
      <c r="D472" s="4"/>
      <c r="E472" s="5"/>
      <c r="F472" s="5"/>
    </row>
    <row r="473" ht="13.5" customHeight="1" spans="1:6">
      <c r="A473" s="21"/>
      <c r="D473" s="4"/>
      <c r="E473" s="5"/>
      <c r="F473" s="5"/>
    </row>
    <row r="474" ht="13.5" customHeight="1" spans="1:6">
      <c r="A474" s="21"/>
      <c r="D474" s="4"/>
      <c r="E474" s="5"/>
      <c r="F474" s="5"/>
    </row>
    <row r="475" ht="13.5" customHeight="1" spans="1:6">
      <c r="A475" s="21"/>
      <c r="D475" s="4"/>
      <c r="E475" s="5"/>
      <c r="F475" s="5"/>
    </row>
    <row r="476" ht="13.5" customHeight="1" spans="1:6">
      <c r="A476" s="21"/>
      <c r="D476" s="4"/>
      <c r="E476" s="5"/>
      <c r="F476" s="5"/>
    </row>
    <row r="477" ht="13.5" customHeight="1" spans="1:6">
      <c r="A477" s="21"/>
      <c r="D477" s="4"/>
      <c r="E477" s="5"/>
      <c r="F477" s="5"/>
    </row>
    <row r="478" ht="13.5" customHeight="1" spans="1:6">
      <c r="A478" s="21"/>
      <c r="D478" s="4"/>
      <c r="E478" s="5"/>
      <c r="F478" s="5"/>
    </row>
    <row r="479" ht="13.5" customHeight="1" spans="1:6">
      <c r="A479" s="21"/>
      <c r="D479" s="4"/>
      <c r="E479" s="5"/>
      <c r="F479" s="5"/>
    </row>
    <row r="480" ht="13.5" customHeight="1" spans="1:6">
      <c r="A480" s="21"/>
      <c r="D480" s="4"/>
      <c r="E480" s="5"/>
      <c r="F480" s="5"/>
    </row>
    <row r="481" ht="13.5" customHeight="1" spans="1:6">
      <c r="A481" s="21"/>
      <c r="D481" s="4"/>
      <c r="E481" s="5"/>
      <c r="F481" s="5"/>
    </row>
    <row r="482" ht="13.5" customHeight="1" spans="1:6">
      <c r="A482" s="21"/>
      <c r="D482" s="4"/>
      <c r="E482" s="5"/>
      <c r="F482" s="5"/>
    </row>
    <row r="483" ht="13.5" customHeight="1" spans="1:6">
      <c r="A483" s="21"/>
      <c r="D483" s="4"/>
      <c r="E483" s="5"/>
      <c r="F483" s="5"/>
    </row>
    <row r="484" ht="13.5" customHeight="1" spans="1:6">
      <c r="A484" s="21"/>
      <c r="D484" s="4"/>
      <c r="E484" s="5"/>
      <c r="F484" s="5"/>
    </row>
    <row r="485" ht="13.5" customHeight="1" spans="1:6">
      <c r="A485" s="21"/>
      <c r="D485" s="4"/>
      <c r="E485" s="5"/>
      <c r="F485" s="5"/>
    </row>
    <row r="486" ht="13.5" customHeight="1" spans="1:6">
      <c r="A486" s="21"/>
      <c r="D486" s="4"/>
      <c r="E486" s="5"/>
      <c r="F486" s="5"/>
    </row>
    <row r="487" ht="13.5" customHeight="1" spans="1:6">
      <c r="A487" s="21"/>
      <c r="D487" s="4"/>
      <c r="E487" s="5"/>
      <c r="F487" s="5"/>
    </row>
    <row r="488" ht="13.5" customHeight="1" spans="1:6">
      <c r="A488" s="21"/>
      <c r="D488" s="4"/>
      <c r="E488" s="5"/>
      <c r="F488" s="5"/>
    </row>
    <row r="489" ht="13.5" customHeight="1" spans="1:6">
      <c r="A489" s="21"/>
      <c r="D489" s="4"/>
      <c r="E489" s="5"/>
      <c r="F489" s="5"/>
    </row>
    <row r="490" ht="13.5" customHeight="1" spans="1:6">
      <c r="A490" s="21"/>
      <c r="D490" s="4"/>
      <c r="E490" s="5"/>
      <c r="F490" s="5"/>
    </row>
    <row r="491" ht="13.5" customHeight="1" spans="1:6">
      <c r="A491" s="21"/>
      <c r="D491" s="4"/>
      <c r="E491" s="5"/>
      <c r="F491" s="5"/>
    </row>
    <row r="492" ht="13.5" customHeight="1" spans="1:6">
      <c r="A492" s="21"/>
      <c r="D492" s="4"/>
      <c r="E492" s="5"/>
      <c r="F492" s="5"/>
    </row>
    <row r="493" ht="13.5" customHeight="1" spans="1:6">
      <c r="A493" s="21"/>
      <c r="D493" s="4"/>
      <c r="E493" s="5"/>
      <c r="F493" s="5"/>
    </row>
    <row r="494" ht="13.5" customHeight="1" spans="1:6">
      <c r="A494" s="21"/>
      <c r="D494" s="4"/>
      <c r="E494" s="5"/>
      <c r="F494" s="5"/>
    </row>
    <row r="495" ht="13.5" customHeight="1" spans="1:6">
      <c r="A495" s="21"/>
      <c r="D495" s="4"/>
      <c r="E495" s="5"/>
      <c r="F495" s="5"/>
    </row>
    <row r="496" ht="13.5" customHeight="1" spans="1:6">
      <c r="A496" s="21"/>
      <c r="D496" s="4"/>
      <c r="E496" s="5"/>
      <c r="F496" s="5"/>
    </row>
    <row r="497" ht="13.5" customHeight="1" spans="1:6">
      <c r="A497" s="21"/>
      <c r="D497" s="4"/>
      <c r="E497" s="5"/>
      <c r="F497" s="5"/>
    </row>
    <row r="498" ht="13.5" customHeight="1" spans="1:6">
      <c r="A498" s="21"/>
      <c r="D498" s="4"/>
      <c r="E498" s="5"/>
      <c r="F498" s="5"/>
    </row>
    <row r="499" ht="13.5" customHeight="1" spans="1:6">
      <c r="A499" s="21"/>
      <c r="D499" s="4"/>
      <c r="E499" s="5"/>
      <c r="F499" s="5"/>
    </row>
    <row r="500" ht="13.5" customHeight="1" spans="1:6">
      <c r="A500" s="21"/>
      <c r="D500" s="4"/>
      <c r="E500" s="5"/>
      <c r="F500" s="5"/>
    </row>
    <row r="501" ht="13.5" customHeight="1" spans="1:6">
      <c r="A501" s="21"/>
      <c r="D501" s="4"/>
      <c r="E501" s="5"/>
      <c r="F501" s="5"/>
    </row>
    <row r="502" ht="13.5" customHeight="1" spans="1:6">
      <c r="A502" s="21"/>
      <c r="D502" s="4"/>
      <c r="E502" s="5"/>
      <c r="F502" s="5"/>
    </row>
    <row r="503" ht="13.5" customHeight="1" spans="1:6">
      <c r="A503" s="21"/>
      <c r="D503" s="4"/>
      <c r="E503" s="5"/>
      <c r="F503" s="5"/>
    </row>
    <row r="504" ht="13.5" customHeight="1" spans="1:6">
      <c r="A504" s="21"/>
      <c r="D504" s="4"/>
      <c r="E504" s="5"/>
      <c r="F504" s="5"/>
    </row>
    <row r="505" ht="13.5" customHeight="1" spans="1:6">
      <c r="A505" s="21"/>
      <c r="D505" s="4"/>
      <c r="E505" s="5"/>
      <c r="F505" s="5"/>
    </row>
    <row r="506" ht="13.5" customHeight="1" spans="1:6">
      <c r="A506" s="21"/>
      <c r="D506" s="4"/>
      <c r="E506" s="5"/>
      <c r="F506" s="5"/>
    </row>
    <row r="507" ht="13.5" customHeight="1" spans="1:6">
      <c r="A507" s="21"/>
      <c r="D507" s="4"/>
      <c r="E507" s="5"/>
      <c r="F507" s="5"/>
    </row>
    <row r="508" ht="13.5" customHeight="1" spans="1:6">
      <c r="A508" s="21"/>
      <c r="D508" s="4"/>
      <c r="E508" s="5"/>
      <c r="F508" s="5"/>
    </row>
    <row r="509" ht="13.5" customHeight="1" spans="1:6">
      <c r="A509" s="21"/>
      <c r="D509" s="4"/>
      <c r="E509" s="5"/>
      <c r="F509" s="5"/>
    </row>
    <row r="510" ht="13.5" customHeight="1" spans="1:6">
      <c r="A510" s="21"/>
      <c r="D510" s="4"/>
      <c r="E510" s="5"/>
      <c r="F510" s="5"/>
    </row>
    <row r="511" ht="13.5" customHeight="1" spans="1:6">
      <c r="A511" s="21"/>
      <c r="D511" s="4"/>
      <c r="E511" s="5"/>
      <c r="F511" s="5"/>
    </row>
    <row r="512" ht="13.5" customHeight="1" spans="1:6">
      <c r="A512" s="21"/>
      <c r="D512" s="4"/>
      <c r="E512" s="5"/>
      <c r="F512" s="5"/>
    </row>
    <row r="513" ht="13.5" customHeight="1" spans="1:6">
      <c r="A513" s="21"/>
      <c r="D513" s="4"/>
      <c r="E513" s="5"/>
      <c r="F513" s="5"/>
    </row>
    <row r="514" ht="13.5" customHeight="1" spans="1:6">
      <c r="A514" s="21"/>
      <c r="D514" s="4"/>
      <c r="E514" s="5"/>
      <c r="F514" s="5"/>
    </row>
    <row r="515" ht="13.5" customHeight="1" spans="1:6">
      <c r="A515" s="21"/>
      <c r="D515" s="4"/>
      <c r="E515" s="5"/>
      <c r="F515" s="5"/>
    </row>
    <row r="516" ht="13.5" customHeight="1" spans="1:6">
      <c r="A516" s="21"/>
      <c r="D516" s="4"/>
      <c r="E516" s="5"/>
      <c r="F516" s="5"/>
    </row>
    <row r="517" ht="13.5" customHeight="1" spans="1:6">
      <c r="A517" s="21"/>
      <c r="D517" s="4"/>
      <c r="E517" s="5"/>
      <c r="F517" s="5"/>
    </row>
    <row r="518" ht="13.5" customHeight="1" spans="1:6">
      <c r="A518" s="21"/>
      <c r="D518" s="4"/>
      <c r="E518" s="5"/>
      <c r="F518" s="5"/>
    </row>
    <row r="519" ht="13.5" customHeight="1" spans="1:6">
      <c r="A519" s="21"/>
      <c r="D519" s="4"/>
      <c r="E519" s="5"/>
      <c r="F519" s="5"/>
    </row>
    <row r="520" ht="13.5" customHeight="1" spans="1:6">
      <c r="A520" s="21"/>
      <c r="D520" s="4"/>
      <c r="E520" s="5"/>
      <c r="F520" s="5"/>
    </row>
    <row r="521" ht="13.5" customHeight="1" spans="1:6">
      <c r="A521" s="21"/>
      <c r="D521" s="4"/>
      <c r="E521" s="5"/>
      <c r="F521" s="5"/>
    </row>
    <row r="522" ht="13.5" customHeight="1" spans="1:6">
      <c r="A522" s="21"/>
      <c r="D522" s="4"/>
      <c r="E522" s="5"/>
      <c r="F522" s="5"/>
    </row>
    <row r="523" ht="13.5" customHeight="1" spans="1:6">
      <c r="A523" s="21"/>
      <c r="D523" s="4"/>
      <c r="E523" s="5"/>
      <c r="F523" s="5"/>
    </row>
    <row r="524" ht="13.5" customHeight="1" spans="1:6">
      <c r="A524" s="21"/>
      <c r="D524" s="4"/>
      <c r="E524" s="5"/>
      <c r="F524" s="5"/>
    </row>
    <row r="525" ht="13.5" customHeight="1" spans="1:6">
      <c r="A525" s="21"/>
      <c r="D525" s="4"/>
      <c r="E525" s="5"/>
      <c r="F525" s="5"/>
    </row>
    <row r="526" ht="13.5" customHeight="1" spans="1:6">
      <c r="A526" s="21"/>
      <c r="D526" s="4"/>
      <c r="E526" s="5"/>
      <c r="F526" s="5"/>
    </row>
    <row r="527" ht="13.5" customHeight="1" spans="1:6">
      <c r="A527" s="21"/>
      <c r="D527" s="4"/>
      <c r="E527" s="5"/>
      <c r="F527" s="5"/>
    </row>
    <row r="528" ht="13.5" customHeight="1" spans="1:6">
      <c r="A528" s="21"/>
      <c r="D528" s="4"/>
      <c r="E528" s="5"/>
      <c r="F528" s="5"/>
    </row>
    <row r="529" ht="13.5" customHeight="1" spans="1:6">
      <c r="A529" s="21"/>
      <c r="D529" s="4"/>
      <c r="E529" s="5"/>
      <c r="F529" s="5"/>
    </row>
    <row r="530" ht="13.5" customHeight="1" spans="1:6">
      <c r="A530" s="21"/>
      <c r="D530" s="4"/>
      <c r="E530" s="5"/>
      <c r="F530" s="5"/>
    </row>
    <row r="531" ht="13.5" customHeight="1" spans="1:6">
      <c r="A531" s="21"/>
      <c r="D531" s="4"/>
      <c r="E531" s="5"/>
      <c r="F531" s="5"/>
    </row>
    <row r="532" ht="13.5" customHeight="1" spans="1:6">
      <c r="A532" s="21"/>
      <c r="D532" s="4"/>
      <c r="E532" s="5"/>
      <c r="F532" s="5"/>
    </row>
    <row r="533" ht="13.5" customHeight="1" spans="1:6">
      <c r="A533" s="21"/>
      <c r="D533" s="4"/>
      <c r="E533" s="5"/>
      <c r="F533" s="5"/>
    </row>
    <row r="534" ht="13.5" customHeight="1" spans="1:6">
      <c r="A534" s="21"/>
      <c r="D534" s="4"/>
      <c r="E534" s="5"/>
      <c r="F534" s="5"/>
    </row>
    <row r="535" ht="13.5" customHeight="1" spans="1:6">
      <c r="A535" s="21"/>
      <c r="D535" s="4"/>
      <c r="E535" s="5"/>
      <c r="F535" s="5"/>
    </row>
    <row r="536" ht="13.5" customHeight="1" spans="1:6">
      <c r="A536" s="21"/>
      <c r="D536" s="4"/>
      <c r="E536" s="5"/>
      <c r="F536" s="5"/>
    </row>
    <row r="537" ht="13.5" customHeight="1" spans="1:6">
      <c r="A537" s="21"/>
      <c r="D537" s="4"/>
      <c r="E537" s="5"/>
      <c r="F537" s="5"/>
    </row>
    <row r="538" ht="13.5" customHeight="1" spans="1:6">
      <c r="A538" s="21"/>
      <c r="D538" s="4"/>
      <c r="E538" s="5"/>
      <c r="F538" s="5"/>
    </row>
    <row r="539" ht="13.5" customHeight="1" spans="1:6">
      <c r="A539" s="21"/>
      <c r="D539" s="4"/>
      <c r="E539" s="5"/>
      <c r="F539" s="5"/>
    </row>
    <row r="540" ht="13.5" customHeight="1" spans="1:6">
      <c r="A540" s="21"/>
      <c r="D540" s="4"/>
      <c r="E540" s="5"/>
      <c r="F540" s="5"/>
    </row>
    <row r="541" ht="13.5" customHeight="1" spans="1:6">
      <c r="A541" s="21"/>
      <c r="D541" s="4"/>
      <c r="E541" s="5"/>
      <c r="F541" s="5"/>
    </row>
    <row r="542" ht="13.5" customHeight="1" spans="1:6">
      <c r="A542" s="21"/>
      <c r="D542" s="4"/>
      <c r="E542" s="5"/>
      <c r="F542" s="5"/>
    </row>
    <row r="543" ht="13.5" customHeight="1" spans="1:6">
      <c r="A543" s="21"/>
      <c r="D543" s="4"/>
      <c r="E543" s="5"/>
      <c r="F543" s="5"/>
    </row>
    <row r="544" ht="13.5" customHeight="1" spans="1:6">
      <c r="A544" s="21"/>
      <c r="D544" s="4"/>
      <c r="E544" s="5"/>
      <c r="F544" s="5"/>
    </row>
    <row r="545" ht="13.5" customHeight="1" spans="1:6">
      <c r="A545" s="21"/>
      <c r="D545" s="4"/>
      <c r="E545" s="5"/>
      <c r="F545" s="5"/>
    </row>
    <row r="546" ht="13.5" customHeight="1" spans="1:6">
      <c r="A546" s="21"/>
      <c r="D546" s="4"/>
      <c r="E546" s="5"/>
      <c r="F546" s="5"/>
    </row>
    <row r="547" ht="13.5" customHeight="1" spans="1:6">
      <c r="A547" s="21"/>
      <c r="D547" s="4"/>
      <c r="E547" s="5"/>
      <c r="F547" s="5"/>
    </row>
    <row r="548" ht="13.5" customHeight="1" spans="1:6">
      <c r="A548" s="21"/>
      <c r="D548" s="4"/>
      <c r="E548" s="5"/>
      <c r="F548" s="5"/>
    </row>
    <row r="549" ht="13.5" customHeight="1" spans="1:6">
      <c r="A549" s="21"/>
      <c r="D549" s="4"/>
      <c r="E549" s="5"/>
      <c r="F549" s="5"/>
    </row>
    <row r="550" ht="13.5" customHeight="1" spans="1:6">
      <c r="A550" s="21"/>
      <c r="D550" s="4"/>
      <c r="E550" s="5"/>
      <c r="F550" s="5"/>
    </row>
    <row r="551" ht="13.5" customHeight="1" spans="1:6">
      <c r="A551" s="21"/>
      <c r="D551" s="4"/>
      <c r="E551" s="5"/>
      <c r="F551" s="5"/>
    </row>
    <row r="552" ht="13.5" customHeight="1" spans="1:6">
      <c r="A552" s="21"/>
      <c r="D552" s="4"/>
      <c r="E552" s="5"/>
      <c r="F552" s="5"/>
    </row>
    <row r="553" ht="13.5" customHeight="1" spans="1:6">
      <c r="A553" s="21"/>
      <c r="D553" s="4"/>
      <c r="E553" s="5"/>
      <c r="F553" s="5"/>
    </row>
    <row r="554" ht="13.5" customHeight="1" spans="1:6">
      <c r="A554" s="21"/>
      <c r="D554" s="4"/>
      <c r="E554" s="5"/>
      <c r="F554" s="5"/>
    </row>
    <row r="555" ht="13.5" customHeight="1" spans="1:6">
      <c r="A555" s="21"/>
      <c r="D555" s="4"/>
      <c r="E555" s="5"/>
      <c r="F555" s="5"/>
    </row>
    <row r="556" ht="13.5" customHeight="1" spans="1:6">
      <c r="A556" s="21"/>
      <c r="D556" s="4"/>
      <c r="E556" s="5"/>
      <c r="F556" s="5"/>
    </row>
    <row r="557" ht="13.5" customHeight="1" spans="1:6">
      <c r="A557" s="21"/>
      <c r="D557" s="4"/>
      <c r="E557" s="5"/>
      <c r="F557" s="5"/>
    </row>
    <row r="558" ht="13.5" customHeight="1" spans="1:6">
      <c r="A558" s="21"/>
      <c r="D558" s="4"/>
      <c r="E558" s="5"/>
      <c r="F558" s="5"/>
    </row>
    <row r="559" ht="13.5" customHeight="1" spans="1:6">
      <c r="A559" s="21"/>
      <c r="D559" s="4"/>
      <c r="E559" s="5"/>
      <c r="F559" s="5"/>
    </row>
    <row r="560" ht="13.5" customHeight="1" spans="1:6">
      <c r="A560" s="21"/>
      <c r="D560" s="4"/>
      <c r="E560" s="5"/>
      <c r="F560" s="5"/>
    </row>
    <row r="561" ht="13.5" customHeight="1" spans="1:6">
      <c r="A561" s="21"/>
      <c r="D561" s="4"/>
      <c r="E561" s="5"/>
      <c r="F561" s="5"/>
    </row>
    <row r="562" ht="13.5" customHeight="1" spans="1:6">
      <c r="A562" s="21"/>
      <c r="D562" s="4"/>
      <c r="E562" s="5"/>
      <c r="F562" s="5"/>
    </row>
    <row r="563" ht="13.5" customHeight="1" spans="1:6">
      <c r="A563" s="21"/>
      <c r="D563" s="4"/>
      <c r="E563" s="5"/>
      <c r="F563" s="5"/>
    </row>
    <row r="564" ht="13.5" customHeight="1" spans="1:6">
      <c r="A564" s="21"/>
      <c r="D564" s="4"/>
      <c r="E564" s="5"/>
      <c r="F564" s="5"/>
    </row>
    <row r="565" ht="13.5" customHeight="1" spans="1:6">
      <c r="A565" s="21"/>
      <c r="D565" s="4"/>
      <c r="E565" s="5"/>
      <c r="F565" s="5"/>
    </row>
    <row r="566" ht="13.5" customHeight="1" spans="1:6">
      <c r="A566" s="21"/>
      <c r="D566" s="4"/>
      <c r="E566" s="5"/>
      <c r="F566" s="5"/>
    </row>
    <row r="567" ht="13.5" customHeight="1" spans="1:6">
      <c r="A567" s="21"/>
      <c r="D567" s="4"/>
      <c r="E567" s="5"/>
      <c r="F567" s="5"/>
    </row>
    <row r="568" ht="13.5" customHeight="1" spans="1:6">
      <c r="A568" s="21"/>
      <c r="D568" s="4"/>
      <c r="E568" s="5"/>
      <c r="F568" s="5"/>
    </row>
    <row r="569" ht="13.5" customHeight="1" spans="1:6">
      <c r="A569" s="21"/>
      <c r="D569" s="4"/>
      <c r="E569" s="5"/>
      <c r="F569" s="5"/>
    </row>
    <row r="570" ht="13.5" customHeight="1" spans="1:6">
      <c r="A570" s="21"/>
      <c r="D570" s="4"/>
      <c r="E570" s="5"/>
      <c r="F570" s="5"/>
    </row>
    <row r="571" ht="13.5" customHeight="1" spans="1:6">
      <c r="A571" s="21"/>
      <c r="D571" s="4"/>
      <c r="E571" s="5"/>
      <c r="F571" s="5"/>
    </row>
    <row r="572" ht="13.5" customHeight="1" spans="1:6">
      <c r="A572" s="21"/>
      <c r="D572" s="4"/>
      <c r="E572" s="5"/>
      <c r="F572" s="5"/>
    </row>
    <row r="573" ht="13.5" customHeight="1" spans="1:6">
      <c r="A573" s="21"/>
      <c r="D573" s="4"/>
      <c r="E573" s="5"/>
      <c r="F573" s="5"/>
    </row>
    <row r="574" ht="13.5" customHeight="1" spans="1:6">
      <c r="A574" s="21"/>
      <c r="D574" s="4"/>
      <c r="E574" s="5"/>
      <c r="F574" s="5"/>
    </row>
    <row r="575" ht="13.5" customHeight="1" spans="1:6">
      <c r="A575" s="21"/>
      <c r="D575" s="4"/>
      <c r="E575" s="5"/>
      <c r="F575" s="5"/>
    </row>
    <row r="576" ht="13.5" customHeight="1" spans="1:6">
      <c r="A576" s="21"/>
      <c r="D576" s="4"/>
      <c r="E576" s="5"/>
      <c r="F576" s="5"/>
    </row>
    <row r="577" ht="13.5" customHeight="1" spans="1:6">
      <c r="A577" s="21"/>
      <c r="D577" s="4"/>
      <c r="E577" s="5"/>
      <c r="F577" s="5"/>
    </row>
    <row r="578" ht="13.5" customHeight="1" spans="1:6">
      <c r="A578" s="21"/>
      <c r="D578" s="4"/>
      <c r="E578" s="5"/>
      <c r="F578" s="5"/>
    </row>
    <row r="579" ht="13.5" customHeight="1" spans="1:6">
      <c r="A579" s="21"/>
      <c r="D579" s="4"/>
      <c r="E579" s="5"/>
      <c r="F579" s="5"/>
    </row>
    <row r="580" ht="13.5" customHeight="1" spans="1:6">
      <c r="A580" s="21"/>
      <c r="D580" s="4"/>
      <c r="E580" s="5"/>
      <c r="F580" s="5"/>
    </row>
    <row r="581" ht="13.5" customHeight="1" spans="1:6">
      <c r="A581" s="21"/>
      <c r="D581" s="4"/>
      <c r="E581" s="5"/>
      <c r="F581" s="5"/>
    </row>
    <row r="582" ht="13.5" customHeight="1" spans="1:6">
      <c r="A582" s="21"/>
      <c r="D582" s="4"/>
      <c r="E582" s="5"/>
      <c r="F582" s="5"/>
    </row>
    <row r="583" ht="13.5" customHeight="1" spans="1:6">
      <c r="A583" s="21"/>
      <c r="D583" s="4"/>
      <c r="E583" s="5"/>
      <c r="F583" s="5"/>
    </row>
    <row r="584" ht="13.5" customHeight="1" spans="1:6">
      <c r="A584" s="21"/>
      <c r="D584" s="4"/>
      <c r="E584" s="5"/>
      <c r="F584" s="5"/>
    </row>
    <row r="585" ht="13.5" customHeight="1" spans="1:6">
      <c r="A585" s="21"/>
      <c r="D585" s="4"/>
      <c r="E585" s="5"/>
      <c r="F585" s="5"/>
    </row>
    <row r="586" ht="13.5" customHeight="1" spans="1:6">
      <c r="A586" s="21"/>
      <c r="D586" s="4"/>
      <c r="E586" s="5"/>
      <c r="F586" s="5"/>
    </row>
    <row r="587" ht="13.5" customHeight="1" spans="1:6">
      <c r="A587" s="21"/>
      <c r="D587" s="4"/>
      <c r="E587" s="5"/>
      <c r="F587" s="5"/>
    </row>
    <row r="588" ht="13.5" customHeight="1" spans="1:6">
      <c r="A588" s="21"/>
      <c r="D588" s="4"/>
      <c r="E588" s="5"/>
      <c r="F588" s="5"/>
    </row>
    <row r="589" ht="13.5" customHeight="1" spans="1:6">
      <c r="A589" s="21"/>
      <c r="D589" s="4"/>
      <c r="E589" s="5"/>
      <c r="F589" s="5"/>
    </row>
    <row r="590" ht="13.5" customHeight="1" spans="1:6">
      <c r="A590" s="21"/>
      <c r="D590" s="4"/>
      <c r="E590" s="5"/>
      <c r="F590" s="5"/>
    </row>
    <row r="591" ht="13.5" customHeight="1" spans="1:6">
      <c r="A591" s="21"/>
      <c r="D591" s="4"/>
      <c r="E591" s="5"/>
      <c r="F591" s="5"/>
    </row>
    <row r="592" ht="13.5" customHeight="1" spans="1:6">
      <c r="A592" s="21"/>
      <c r="D592" s="4"/>
      <c r="E592" s="5"/>
      <c r="F592" s="5"/>
    </row>
    <row r="593" ht="13.5" customHeight="1" spans="1:6">
      <c r="A593" s="21"/>
      <c r="D593" s="4"/>
      <c r="E593" s="5"/>
      <c r="F593" s="5"/>
    </row>
    <row r="594" ht="13.5" customHeight="1" spans="1:6">
      <c r="A594" s="21"/>
      <c r="D594" s="4"/>
      <c r="E594" s="5"/>
      <c r="F594" s="5"/>
    </row>
    <row r="595" ht="13.5" customHeight="1" spans="1:6">
      <c r="A595" s="21"/>
      <c r="D595" s="4"/>
      <c r="E595" s="5"/>
      <c r="F595" s="5"/>
    </row>
    <row r="596" ht="13.5" customHeight="1" spans="1:6">
      <c r="A596" s="21"/>
      <c r="D596" s="4"/>
      <c r="E596" s="5"/>
      <c r="F596" s="5"/>
    </row>
    <row r="597" ht="13.5" customHeight="1" spans="1:6">
      <c r="A597" s="21"/>
      <c r="D597" s="4"/>
      <c r="E597" s="5"/>
      <c r="F597" s="5"/>
    </row>
    <row r="598" ht="13.5" customHeight="1" spans="1:6">
      <c r="A598" s="21"/>
      <c r="D598" s="4"/>
      <c r="E598" s="5"/>
      <c r="F598" s="5"/>
    </row>
    <row r="599" ht="13.5" customHeight="1" spans="1:6">
      <c r="A599" s="21"/>
      <c r="D599" s="4"/>
      <c r="E599" s="5"/>
      <c r="F599" s="5"/>
    </row>
    <row r="600" ht="13.5" customHeight="1" spans="1:6">
      <c r="A600" s="21"/>
      <c r="D600" s="4"/>
      <c r="E600" s="5"/>
      <c r="F600" s="5"/>
    </row>
    <row r="601" ht="13.5" customHeight="1" spans="1:6">
      <c r="A601" s="21"/>
      <c r="D601" s="4"/>
      <c r="E601" s="5"/>
      <c r="F601" s="5"/>
    </row>
    <row r="602" ht="13.5" customHeight="1" spans="1:6">
      <c r="A602" s="21"/>
      <c r="D602" s="4"/>
      <c r="E602" s="5"/>
      <c r="F602" s="5"/>
    </row>
    <row r="603" ht="13.5" customHeight="1" spans="1:6">
      <c r="A603" s="21"/>
      <c r="D603" s="4"/>
      <c r="E603" s="5"/>
      <c r="F603" s="5"/>
    </row>
    <row r="604" ht="13.5" customHeight="1" spans="1:6">
      <c r="A604" s="21"/>
      <c r="D604" s="4"/>
      <c r="E604" s="5"/>
      <c r="F604" s="5"/>
    </row>
    <row r="605" ht="13.5" customHeight="1" spans="1:6">
      <c r="A605" s="21"/>
      <c r="D605" s="4"/>
      <c r="E605" s="5"/>
      <c r="F605" s="5"/>
    </row>
    <row r="606" ht="13.5" customHeight="1" spans="1:6">
      <c r="A606" s="21"/>
      <c r="D606" s="4"/>
      <c r="E606" s="5"/>
      <c r="F606" s="5"/>
    </row>
    <row r="607" ht="13.5" customHeight="1" spans="1:6">
      <c r="A607" s="21"/>
      <c r="D607" s="4"/>
      <c r="E607" s="5"/>
      <c r="F607" s="5"/>
    </row>
    <row r="608" ht="13.5" customHeight="1" spans="1:6">
      <c r="A608" s="21"/>
      <c r="D608" s="4"/>
      <c r="E608" s="5"/>
      <c r="F608" s="5"/>
    </row>
    <row r="609" ht="13.5" customHeight="1" spans="1:6">
      <c r="A609" s="21"/>
      <c r="D609" s="4"/>
      <c r="E609" s="5"/>
      <c r="F609" s="5"/>
    </row>
    <row r="610" ht="13.5" customHeight="1" spans="1:6">
      <c r="A610" s="21"/>
      <c r="D610" s="4"/>
      <c r="E610" s="5"/>
      <c r="F610" s="5"/>
    </row>
    <row r="611" ht="13.5" customHeight="1" spans="1:6">
      <c r="A611" s="21"/>
      <c r="D611" s="4"/>
      <c r="E611" s="5"/>
      <c r="F611" s="5"/>
    </row>
    <row r="612" ht="13.5" customHeight="1" spans="1:6">
      <c r="A612" s="21"/>
      <c r="D612" s="4"/>
      <c r="E612" s="5"/>
      <c r="F612" s="5"/>
    </row>
    <row r="613" ht="13.5" customHeight="1" spans="1:6">
      <c r="A613" s="21"/>
      <c r="D613" s="4"/>
      <c r="E613" s="5"/>
      <c r="F613" s="5"/>
    </row>
    <row r="614" ht="13.5" customHeight="1" spans="1:6">
      <c r="A614" s="21"/>
      <c r="D614" s="4"/>
      <c r="E614" s="5"/>
      <c r="F614" s="5"/>
    </row>
    <row r="615" ht="13.5" customHeight="1" spans="1:6">
      <c r="A615" s="21"/>
      <c r="D615" s="4"/>
      <c r="E615" s="5"/>
      <c r="F615" s="5"/>
    </row>
    <row r="616" ht="13.5" customHeight="1" spans="1:6">
      <c r="A616" s="21"/>
      <c r="D616" s="4"/>
      <c r="E616" s="5"/>
      <c r="F616" s="5"/>
    </row>
    <row r="617" ht="13.5" customHeight="1" spans="1:6">
      <c r="A617" s="21"/>
      <c r="D617" s="4"/>
      <c r="E617" s="5"/>
      <c r="F617" s="5"/>
    </row>
    <row r="618" ht="13.5" customHeight="1" spans="1:6">
      <c r="A618" s="21"/>
      <c r="D618" s="4"/>
      <c r="E618" s="5"/>
      <c r="F618" s="5"/>
    </row>
    <row r="619" ht="13.5" customHeight="1" spans="1:6">
      <c r="A619" s="21"/>
      <c r="D619" s="4"/>
      <c r="E619" s="5"/>
      <c r="F619" s="5"/>
    </row>
    <row r="620" ht="13.5" customHeight="1" spans="1:6">
      <c r="A620" s="21"/>
      <c r="D620" s="4"/>
      <c r="E620" s="5"/>
      <c r="F620" s="5"/>
    </row>
    <row r="621" ht="13.5" customHeight="1" spans="1:6">
      <c r="A621" s="21"/>
      <c r="D621" s="4"/>
      <c r="E621" s="5"/>
      <c r="F621" s="5"/>
    </row>
    <row r="622" ht="13.5" customHeight="1" spans="1:6">
      <c r="A622" s="21"/>
      <c r="D622" s="4"/>
      <c r="E622" s="5"/>
      <c r="F622" s="5"/>
    </row>
    <row r="623" ht="13.5" customHeight="1" spans="1:6">
      <c r="A623" s="21"/>
      <c r="D623" s="4"/>
      <c r="E623" s="5"/>
      <c r="F623" s="5"/>
    </row>
    <row r="624" ht="13.5" customHeight="1" spans="1:6">
      <c r="A624" s="21"/>
      <c r="D624" s="4"/>
      <c r="E624" s="5"/>
      <c r="F624" s="5"/>
    </row>
    <row r="625" ht="13.5" customHeight="1" spans="1:6">
      <c r="A625" s="21"/>
      <c r="D625" s="4"/>
      <c r="E625" s="5"/>
      <c r="F625" s="5"/>
    </row>
    <row r="626" ht="13.5" customHeight="1" spans="1:6">
      <c r="A626" s="21"/>
      <c r="D626" s="4"/>
      <c r="E626" s="5"/>
      <c r="F626" s="5"/>
    </row>
    <row r="627" ht="13.5" customHeight="1" spans="1:6">
      <c r="A627" s="21"/>
      <c r="D627" s="4"/>
      <c r="E627" s="5"/>
      <c r="F627" s="5"/>
    </row>
    <row r="628" ht="13.5" customHeight="1" spans="1:6">
      <c r="A628" s="21"/>
      <c r="D628" s="4"/>
      <c r="E628" s="5"/>
      <c r="F628" s="5"/>
    </row>
    <row r="629" ht="13.5" customHeight="1" spans="1:6">
      <c r="A629" s="21"/>
      <c r="D629" s="4"/>
      <c r="E629" s="5"/>
      <c r="F629" s="5"/>
    </row>
    <row r="630" ht="13.5" customHeight="1" spans="1:6">
      <c r="A630" s="21"/>
      <c r="D630" s="4"/>
      <c r="E630" s="5"/>
      <c r="F630" s="5"/>
    </row>
    <row r="631" ht="13.5" customHeight="1" spans="1:6">
      <c r="A631" s="21"/>
      <c r="D631" s="4"/>
      <c r="E631" s="5"/>
      <c r="F631" s="5"/>
    </row>
    <row r="632" ht="13.5" customHeight="1" spans="1:6">
      <c r="A632" s="21"/>
      <c r="D632" s="4"/>
      <c r="E632" s="5"/>
      <c r="F632" s="5"/>
    </row>
    <row r="633" ht="13.5" customHeight="1" spans="1:6">
      <c r="A633" s="21"/>
      <c r="D633" s="4"/>
      <c r="E633" s="5"/>
      <c r="F633" s="5"/>
    </row>
    <row r="634" ht="13.5" customHeight="1" spans="1:6">
      <c r="A634" s="21"/>
      <c r="D634" s="4"/>
      <c r="E634" s="5"/>
      <c r="F634" s="5"/>
    </row>
    <row r="635" ht="13.5" customHeight="1" spans="1:6">
      <c r="A635" s="21"/>
      <c r="D635" s="4"/>
      <c r="E635" s="5"/>
      <c r="F635" s="5"/>
    </row>
    <row r="636" ht="13.5" customHeight="1" spans="1:6">
      <c r="A636" s="21"/>
      <c r="D636" s="4"/>
      <c r="E636" s="5"/>
      <c r="F636" s="5"/>
    </row>
    <row r="637" ht="13.5" customHeight="1" spans="1:6">
      <c r="A637" s="21"/>
      <c r="D637" s="4"/>
      <c r="E637" s="5"/>
      <c r="F637" s="5"/>
    </row>
    <row r="638" ht="13.5" customHeight="1" spans="1:6">
      <c r="A638" s="21"/>
      <c r="D638" s="4"/>
      <c r="E638" s="5"/>
      <c r="F638" s="5"/>
    </row>
    <row r="639" ht="13.5" customHeight="1" spans="1:6">
      <c r="A639" s="21"/>
      <c r="D639" s="4"/>
      <c r="E639" s="5"/>
      <c r="F639" s="5"/>
    </row>
    <row r="640" ht="13.5" customHeight="1" spans="1:6">
      <c r="A640" s="21"/>
      <c r="D640" s="4"/>
      <c r="E640" s="5"/>
      <c r="F640" s="5"/>
    </row>
    <row r="641" ht="13.5" customHeight="1" spans="1:6">
      <c r="A641" s="21"/>
      <c r="D641" s="4"/>
      <c r="E641" s="5"/>
      <c r="F641" s="5"/>
    </row>
    <row r="642" ht="13.5" customHeight="1" spans="1:6">
      <c r="A642" s="21"/>
      <c r="D642" s="4"/>
      <c r="E642" s="5"/>
      <c r="F642" s="5"/>
    </row>
    <row r="643" ht="13.5" customHeight="1" spans="1:6">
      <c r="A643" s="21"/>
      <c r="D643" s="4"/>
      <c r="E643" s="5"/>
      <c r="F643" s="5"/>
    </row>
    <row r="644" ht="13.5" customHeight="1" spans="1:6">
      <c r="A644" s="21"/>
      <c r="D644" s="4"/>
      <c r="E644" s="5"/>
      <c r="F644" s="5"/>
    </row>
    <row r="645" ht="13.5" customHeight="1" spans="1:6">
      <c r="A645" s="21"/>
      <c r="D645" s="4"/>
      <c r="E645" s="5"/>
      <c r="F645" s="5"/>
    </row>
    <row r="646" ht="13.5" customHeight="1" spans="1:6">
      <c r="A646" s="21"/>
      <c r="D646" s="4"/>
      <c r="E646" s="5"/>
      <c r="F646" s="5"/>
    </row>
    <row r="647" ht="13.5" customHeight="1" spans="1:6">
      <c r="A647" s="21"/>
      <c r="D647" s="4"/>
      <c r="E647" s="5"/>
      <c r="F647" s="5"/>
    </row>
    <row r="648" ht="13.5" customHeight="1" spans="1:6">
      <c r="A648" s="21"/>
      <c r="D648" s="4"/>
      <c r="E648" s="5"/>
      <c r="F648" s="5"/>
    </row>
    <row r="649" ht="13.5" customHeight="1" spans="1:6">
      <c r="A649" s="21"/>
      <c r="D649" s="4"/>
      <c r="E649" s="5"/>
      <c r="F649" s="5"/>
    </row>
    <row r="650" ht="13.5" customHeight="1" spans="1:6">
      <c r="A650" s="21"/>
      <c r="D650" s="4"/>
      <c r="E650" s="5"/>
      <c r="F650" s="5"/>
    </row>
    <row r="651" ht="13.5" customHeight="1" spans="1:6">
      <c r="A651" s="21"/>
      <c r="D651" s="4"/>
      <c r="E651" s="5"/>
      <c r="F651" s="5"/>
    </row>
    <row r="652" ht="13.5" customHeight="1" spans="1:6">
      <c r="A652" s="21"/>
      <c r="D652" s="4"/>
      <c r="E652" s="5"/>
      <c r="F652" s="5"/>
    </row>
    <row r="653" ht="13.5" customHeight="1" spans="1:6">
      <c r="A653" s="21"/>
      <c r="D653" s="4"/>
      <c r="E653" s="5"/>
      <c r="F653" s="5"/>
    </row>
    <row r="654" ht="13.5" customHeight="1" spans="1:6">
      <c r="A654" s="21"/>
      <c r="D654" s="4"/>
      <c r="E654" s="5"/>
      <c r="F654" s="5"/>
    </row>
    <row r="655" ht="13.5" customHeight="1" spans="1:6">
      <c r="A655" s="21"/>
      <c r="D655" s="4"/>
      <c r="E655" s="5"/>
      <c r="F655" s="5"/>
    </row>
    <row r="656" ht="13.5" customHeight="1" spans="1:6">
      <c r="A656" s="21"/>
      <c r="D656" s="4"/>
      <c r="E656" s="5"/>
      <c r="F656" s="5"/>
    </row>
    <row r="657" ht="13.5" customHeight="1" spans="1:6">
      <c r="A657" s="21"/>
      <c r="D657" s="4"/>
      <c r="E657" s="5"/>
      <c r="F657" s="5"/>
    </row>
    <row r="658" ht="13.5" customHeight="1" spans="1:6">
      <c r="A658" s="21"/>
      <c r="D658" s="4"/>
      <c r="E658" s="5"/>
      <c r="F658" s="5"/>
    </row>
    <row r="659" ht="13.5" customHeight="1" spans="1:6">
      <c r="A659" s="21"/>
      <c r="D659" s="4"/>
      <c r="E659" s="5"/>
      <c r="F659" s="5"/>
    </row>
    <row r="660" ht="13.5" customHeight="1" spans="1:6">
      <c r="A660" s="21"/>
      <c r="D660" s="4"/>
      <c r="E660" s="5"/>
      <c r="F660" s="5"/>
    </row>
    <row r="661" ht="13.5" customHeight="1" spans="1:6">
      <c r="A661" s="21"/>
      <c r="D661" s="4"/>
      <c r="E661" s="5"/>
      <c r="F661" s="5"/>
    </row>
    <row r="662" ht="13.5" customHeight="1" spans="1:6">
      <c r="A662" s="21"/>
      <c r="D662" s="4"/>
      <c r="E662" s="5"/>
      <c r="F662" s="5"/>
    </row>
    <row r="663" ht="13.5" customHeight="1" spans="1:6">
      <c r="A663" s="21"/>
      <c r="D663" s="4"/>
      <c r="E663" s="5"/>
      <c r="F663" s="5"/>
    </row>
    <row r="664" ht="13.5" customHeight="1" spans="1:6">
      <c r="A664" s="21"/>
      <c r="D664" s="4"/>
      <c r="E664" s="5"/>
      <c r="F664" s="5"/>
    </row>
    <row r="665" ht="13.5" customHeight="1" spans="1:6">
      <c r="A665" s="21"/>
      <c r="D665" s="4"/>
      <c r="E665" s="5"/>
      <c r="F665" s="5"/>
    </row>
    <row r="666" ht="13.5" customHeight="1" spans="1:6">
      <c r="A666" s="21"/>
      <c r="D666" s="4"/>
      <c r="E666" s="5"/>
      <c r="F666" s="5"/>
    </row>
    <row r="667" ht="13.5" customHeight="1" spans="1:6">
      <c r="A667" s="21"/>
      <c r="D667" s="4"/>
      <c r="E667" s="5"/>
      <c r="F667" s="5"/>
    </row>
    <row r="668" ht="13.5" customHeight="1" spans="1:6">
      <c r="A668" s="21"/>
      <c r="D668" s="4"/>
      <c r="E668" s="5"/>
      <c r="F668" s="5"/>
    </row>
    <row r="669" ht="13.5" customHeight="1" spans="1:6">
      <c r="A669" s="21"/>
      <c r="D669" s="4"/>
      <c r="E669" s="5"/>
      <c r="F669" s="5"/>
    </row>
    <row r="670" ht="13.5" customHeight="1" spans="1:6">
      <c r="A670" s="21"/>
      <c r="D670" s="4"/>
      <c r="E670" s="5"/>
      <c r="F670" s="5"/>
    </row>
    <row r="671" ht="13.5" customHeight="1" spans="1:6">
      <c r="A671" s="21"/>
      <c r="D671" s="4"/>
      <c r="E671" s="5"/>
      <c r="F671" s="5"/>
    </row>
    <row r="672" ht="13.5" customHeight="1" spans="1:6">
      <c r="A672" s="21"/>
      <c r="D672" s="4"/>
      <c r="E672" s="5"/>
      <c r="F672" s="5"/>
    </row>
    <row r="673" ht="13.5" customHeight="1" spans="1:6">
      <c r="A673" s="21"/>
      <c r="D673" s="4"/>
      <c r="E673" s="5"/>
      <c r="F673" s="5"/>
    </row>
    <row r="674" ht="13.5" customHeight="1" spans="1:6">
      <c r="A674" s="21"/>
      <c r="D674" s="4"/>
      <c r="E674" s="5"/>
      <c r="F674" s="5"/>
    </row>
    <row r="675" ht="13.5" customHeight="1" spans="1:6">
      <c r="A675" s="21"/>
      <c r="D675" s="4"/>
      <c r="E675" s="5"/>
      <c r="F675" s="5"/>
    </row>
    <row r="676" ht="13.5" customHeight="1" spans="1:6">
      <c r="A676" s="21"/>
      <c r="D676" s="4"/>
      <c r="E676" s="5"/>
      <c r="F676" s="5"/>
    </row>
    <row r="677" ht="13.5" customHeight="1" spans="1:6">
      <c r="A677" s="21"/>
      <c r="D677" s="4"/>
      <c r="E677" s="5"/>
      <c r="F677" s="5"/>
    </row>
    <row r="678" ht="13.5" customHeight="1" spans="1:6">
      <c r="A678" s="21"/>
      <c r="D678" s="4"/>
      <c r="E678" s="5"/>
      <c r="F678" s="5"/>
    </row>
    <row r="679" ht="13.5" customHeight="1" spans="1:6">
      <c r="A679" s="21"/>
      <c r="D679" s="4"/>
      <c r="E679" s="5"/>
      <c r="F679" s="5"/>
    </row>
    <row r="680" ht="13.5" customHeight="1" spans="1:6">
      <c r="A680" s="21"/>
      <c r="D680" s="4"/>
      <c r="E680" s="5"/>
      <c r="F680" s="5"/>
    </row>
    <row r="681" ht="13.5" customHeight="1" spans="1:6">
      <c r="A681" s="21"/>
      <c r="D681" s="4"/>
      <c r="E681" s="5"/>
      <c r="F681" s="5"/>
    </row>
    <row r="682" ht="13.5" customHeight="1" spans="1:6">
      <c r="A682" s="21"/>
      <c r="D682" s="4"/>
      <c r="E682" s="5"/>
      <c r="F682" s="5"/>
    </row>
    <row r="683" ht="13.5" customHeight="1" spans="1:6">
      <c r="A683" s="21"/>
      <c r="D683" s="4"/>
      <c r="E683" s="5"/>
      <c r="F683" s="5"/>
    </row>
    <row r="684" ht="13.5" customHeight="1" spans="1:6">
      <c r="A684" s="21"/>
      <c r="D684" s="4"/>
      <c r="E684" s="5"/>
      <c r="F684" s="5"/>
    </row>
    <row r="685" ht="13.5" customHeight="1" spans="1:6">
      <c r="A685" s="21"/>
      <c r="D685" s="4"/>
      <c r="E685" s="5"/>
      <c r="F685" s="5"/>
    </row>
    <row r="686" ht="13.5" customHeight="1" spans="1:6">
      <c r="A686" s="21"/>
      <c r="D686" s="4"/>
      <c r="E686" s="5"/>
      <c r="F686" s="5"/>
    </row>
    <row r="687" ht="13.5" customHeight="1" spans="1:6">
      <c r="A687" s="21"/>
      <c r="D687" s="4"/>
      <c r="E687" s="5"/>
      <c r="F687" s="5"/>
    </row>
    <row r="688" ht="13.5" customHeight="1" spans="1:6">
      <c r="A688" s="21"/>
      <c r="D688" s="4"/>
      <c r="E688" s="5"/>
      <c r="F688" s="5"/>
    </row>
    <row r="689" ht="13.5" customHeight="1" spans="1:6">
      <c r="A689" s="21"/>
      <c r="D689" s="4"/>
      <c r="E689" s="5"/>
      <c r="F689" s="5"/>
    </row>
    <row r="690" ht="13.5" customHeight="1" spans="1:6">
      <c r="A690" s="21"/>
      <c r="D690" s="4"/>
      <c r="E690" s="5"/>
      <c r="F690" s="5"/>
    </row>
    <row r="691" ht="13.5" customHeight="1" spans="1:6">
      <c r="A691" s="21"/>
      <c r="D691" s="4"/>
      <c r="E691" s="5"/>
      <c r="F691" s="5"/>
    </row>
    <row r="692" ht="13.5" customHeight="1" spans="1:6">
      <c r="A692" s="21"/>
      <c r="D692" s="4"/>
      <c r="E692" s="5"/>
      <c r="F692" s="5"/>
    </row>
    <row r="693" ht="13.5" customHeight="1" spans="1:6">
      <c r="A693" s="21"/>
      <c r="D693" s="4"/>
      <c r="E693" s="5"/>
      <c r="F693" s="5"/>
    </row>
    <row r="694" ht="13.5" customHeight="1" spans="1:6">
      <c r="A694" s="21"/>
      <c r="D694" s="4"/>
      <c r="E694" s="5"/>
      <c r="F694" s="5"/>
    </row>
    <row r="695" ht="13.5" customHeight="1" spans="1:6">
      <c r="A695" s="21"/>
      <c r="D695" s="4"/>
      <c r="E695" s="5"/>
      <c r="F695" s="5"/>
    </row>
    <row r="696" ht="13.5" customHeight="1" spans="1:6">
      <c r="A696" s="21"/>
      <c r="D696" s="4"/>
      <c r="E696" s="5"/>
      <c r="F696" s="5"/>
    </row>
    <row r="697" ht="13.5" customHeight="1" spans="1:6">
      <c r="A697" s="21"/>
      <c r="D697" s="4"/>
      <c r="E697" s="5"/>
      <c r="F697" s="5"/>
    </row>
    <row r="698" ht="13.5" customHeight="1" spans="1:6">
      <c r="A698" s="21"/>
      <c r="D698" s="4"/>
      <c r="E698" s="5"/>
      <c r="F698" s="5"/>
    </row>
    <row r="699" ht="13.5" customHeight="1" spans="1:6">
      <c r="A699" s="21"/>
      <c r="D699" s="4"/>
      <c r="E699" s="5"/>
      <c r="F699" s="5"/>
    </row>
    <row r="700" ht="13.5" customHeight="1" spans="1:6">
      <c r="A700" s="21"/>
      <c r="D700" s="4"/>
      <c r="E700" s="5"/>
      <c r="F700" s="5"/>
    </row>
    <row r="701" ht="13.5" customHeight="1" spans="1:6">
      <c r="A701" s="21"/>
      <c r="D701" s="4"/>
      <c r="E701" s="5"/>
      <c r="F701" s="5"/>
    </row>
    <row r="702" ht="13.5" customHeight="1" spans="1:6">
      <c r="A702" s="21"/>
      <c r="D702" s="4"/>
      <c r="E702" s="5"/>
      <c r="F702" s="5"/>
    </row>
    <row r="703" ht="13.5" customHeight="1" spans="1:6">
      <c r="A703" s="21"/>
      <c r="D703" s="4"/>
      <c r="E703" s="5"/>
      <c r="F703" s="5"/>
    </row>
    <row r="704" ht="13.5" customHeight="1" spans="1:6">
      <c r="A704" s="21"/>
      <c r="D704" s="4"/>
      <c r="E704" s="5"/>
      <c r="F704" s="5"/>
    </row>
    <row r="705" ht="13.5" customHeight="1" spans="1:6">
      <c r="A705" s="21"/>
      <c r="D705" s="4"/>
      <c r="E705" s="5"/>
      <c r="F705" s="5"/>
    </row>
    <row r="706" ht="13.5" customHeight="1" spans="1:6">
      <c r="A706" s="21"/>
      <c r="D706" s="4"/>
      <c r="E706" s="5"/>
      <c r="F706" s="5"/>
    </row>
    <row r="707" ht="13.5" customHeight="1" spans="1:6">
      <c r="A707" s="21"/>
      <c r="D707" s="4"/>
      <c r="E707" s="5"/>
      <c r="F707" s="5"/>
    </row>
    <row r="708" ht="13.5" customHeight="1" spans="1:6">
      <c r="A708" s="21"/>
      <c r="D708" s="4"/>
      <c r="E708" s="5"/>
      <c r="F708" s="5"/>
    </row>
    <row r="709" ht="13.5" customHeight="1" spans="1:6">
      <c r="A709" s="21"/>
      <c r="D709" s="4"/>
      <c r="E709" s="5"/>
      <c r="F709" s="5"/>
    </row>
    <row r="710" ht="13.5" customHeight="1" spans="1:6">
      <c r="A710" s="21"/>
      <c r="D710" s="4"/>
      <c r="E710" s="5"/>
      <c r="F710" s="5"/>
    </row>
    <row r="711" ht="13.5" customHeight="1" spans="1:6">
      <c r="A711" s="21"/>
      <c r="D711" s="4"/>
      <c r="E711" s="5"/>
      <c r="F711" s="5"/>
    </row>
    <row r="712" ht="13.5" customHeight="1" spans="1:6">
      <c r="A712" s="21"/>
      <c r="D712" s="4"/>
      <c r="E712" s="5"/>
      <c r="F712" s="5"/>
    </row>
    <row r="713" ht="13.5" customHeight="1" spans="1:6">
      <c r="A713" s="21"/>
      <c r="D713" s="4"/>
      <c r="E713" s="5"/>
      <c r="F713" s="5"/>
    </row>
    <row r="714" ht="13.5" customHeight="1" spans="1:6">
      <c r="A714" s="21"/>
      <c r="D714" s="4"/>
      <c r="E714" s="5"/>
      <c r="F714" s="5"/>
    </row>
    <row r="715" ht="13.5" customHeight="1" spans="1:6">
      <c r="A715" s="21"/>
      <c r="D715" s="4"/>
      <c r="E715" s="5"/>
      <c r="F715" s="5"/>
    </row>
    <row r="716" ht="13.5" customHeight="1" spans="1:6">
      <c r="A716" s="21"/>
      <c r="D716" s="4"/>
      <c r="E716" s="5"/>
      <c r="F716" s="5"/>
    </row>
    <row r="717" ht="13.5" customHeight="1" spans="1:6">
      <c r="A717" s="21"/>
      <c r="D717" s="4"/>
      <c r="E717" s="5"/>
      <c r="F717" s="5"/>
    </row>
    <row r="718" ht="13.5" customHeight="1" spans="1:6">
      <c r="A718" s="21"/>
      <c r="D718" s="4"/>
      <c r="E718" s="5"/>
      <c r="F718" s="5"/>
    </row>
    <row r="719" ht="13.5" customHeight="1" spans="1:6">
      <c r="A719" s="21"/>
      <c r="D719" s="4"/>
      <c r="E719" s="5"/>
      <c r="F719" s="5"/>
    </row>
    <row r="720" ht="13.5" customHeight="1" spans="1:6">
      <c r="A720" s="21"/>
      <c r="D720" s="4"/>
      <c r="E720" s="5"/>
      <c r="F720" s="5"/>
    </row>
    <row r="721" ht="13.5" customHeight="1" spans="1:6">
      <c r="A721" s="21"/>
      <c r="D721" s="4"/>
      <c r="E721" s="5"/>
      <c r="F721" s="5"/>
    </row>
    <row r="722" ht="13.5" customHeight="1" spans="1:6">
      <c r="A722" s="21"/>
      <c r="D722" s="4"/>
      <c r="E722" s="5"/>
      <c r="F722" s="5"/>
    </row>
    <row r="723" ht="13.5" customHeight="1" spans="1:6">
      <c r="A723" s="21"/>
      <c r="D723" s="4"/>
      <c r="E723" s="5"/>
      <c r="F723" s="5"/>
    </row>
    <row r="724" ht="13.5" customHeight="1" spans="1:6">
      <c r="A724" s="21"/>
      <c r="D724" s="4"/>
      <c r="E724" s="5"/>
      <c r="F724" s="5"/>
    </row>
    <row r="725" ht="13.5" customHeight="1" spans="1:6">
      <c r="A725" s="21"/>
      <c r="D725" s="4"/>
      <c r="E725" s="5"/>
      <c r="F725" s="5"/>
    </row>
    <row r="726" ht="13.5" customHeight="1" spans="1:6">
      <c r="A726" s="21"/>
      <c r="D726" s="4"/>
      <c r="E726" s="5"/>
      <c r="F726" s="5"/>
    </row>
    <row r="727" ht="13.5" customHeight="1" spans="1:6">
      <c r="A727" s="21"/>
      <c r="D727" s="4"/>
      <c r="E727" s="5"/>
      <c r="F727" s="5"/>
    </row>
    <row r="728" ht="13.5" customHeight="1" spans="1:6">
      <c r="A728" s="21"/>
      <c r="D728" s="4"/>
      <c r="E728" s="5"/>
      <c r="F728" s="5"/>
    </row>
    <row r="729" ht="13.5" customHeight="1" spans="1:6">
      <c r="A729" s="21"/>
      <c r="D729" s="4"/>
      <c r="E729" s="5"/>
      <c r="F729" s="5"/>
    </row>
    <row r="730" ht="13.5" customHeight="1" spans="1:6">
      <c r="A730" s="21"/>
      <c r="D730" s="4"/>
      <c r="E730" s="5"/>
      <c r="F730" s="5"/>
    </row>
    <row r="731" ht="13.5" customHeight="1" spans="1:6">
      <c r="A731" s="21"/>
      <c r="D731" s="4"/>
      <c r="E731" s="5"/>
      <c r="F731" s="5"/>
    </row>
    <row r="732" ht="13.5" customHeight="1" spans="1:6">
      <c r="A732" s="21"/>
      <c r="D732" s="4"/>
      <c r="E732" s="5"/>
      <c r="F732" s="5"/>
    </row>
    <row r="733" ht="13.5" customHeight="1" spans="1:6">
      <c r="A733" s="21"/>
      <c r="D733" s="4"/>
      <c r="E733" s="5"/>
      <c r="F733" s="5"/>
    </row>
    <row r="734" ht="13.5" customHeight="1" spans="1:6">
      <c r="A734" s="21"/>
      <c r="D734" s="4"/>
      <c r="E734" s="5"/>
      <c r="F734" s="5"/>
    </row>
    <row r="735" ht="13.5" customHeight="1" spans="1:6">
      <c r="A735" s="21"/>
      <c r="D735" s="4"/>
      <c r="E735" s="5"/>
      <c r="F735" s="5"/>
    </row>
    <row r="736" ht="13.5" customHeight="1" spans="1:6">
      <c r="A736" s="21"/>
      <c r="D736" s="4"/>
      <c r="E736" s="5"/>
      <c r="F736" s="5"/>
    </row>
    <row r="737" ht="13.5" customHeight="1" spans="1:6">
      <c r="A737" s="21"/>
      <c r="D737" s="4"/>
      <c r="E737" s="5"/>
      <c r="F737" s="5"/>
    </row>
    <row r="738" ht="13.5" customHeight="1" spans="1:6">
      <c r="A738" s="21"/>
      <c r="D738" s="4"/>
      <c r="E738" s="5"/>
      <c r="F738" s="5"/>
    </row>
    <row r="739" ht="13.5" customHeight="1" spans="1:6">
      <c r="A739" s="21"/>
      <c r="D739" s="4"/>
      <c r="E739" s="5"/>
      <c r="F739" s="5"/>
    </row>
    <row r="740" ht="13.5" customHeight="1" spans="1:6">
      <c r="A740" s="21"/>
      <c r="D740" s="4"/>
      <c r="E740" s="5"/>
      <c r="F740" s="5"/>
    </row>
    <row r="741" ht="13.5" customHeight="1" spans="1:6">
      <c r="A741" s="21"/>
      <c r="D741" s="4"/>
      <c r="E741" s="5"/>
      <c r="F741" s="5"/>
    </row>
    <row r="742" ht="13.5" customHeight="1" spans="1:6">
      <c r="A742" s="21"/>
      <c r="D742" s="4"/>
      <c r="E742" s="5"/>
      <c r="F742" s="5"/>
    </row>
    <row r="743" ht="13.5" customHeight="1" spans="1:6">
      <c r="A743" s="21"/>
      <c r="D743" s="4"/>
      <c r="E743" s="5"/>
      <c r="F743" s="5"/>
    </row>
    <row r="744" ht="13.5" customHeight="1" spans="1:6">
      <c r="A744" s="21"/>
      <c r="D744" s="4"/>
      <c r="E744" s="5"/>
      <c r="F744" s="5"/>
    </row>
    <row r="745" ht="13.5" customHeight="1" spans="1:6">
      <c r="A745" s="21"/>
      <c r="D745" s="4"/>
      <c r="E745" s="5"/>
      <c r="F745" s="5"/>
    </row>
    <row r="746" ht="13.5" customHeight="1" spans="1:6">
      <c r="A746" s="21"/>
      <c r="D746" s="4"/>
      <c r="E746" s="5"/>
      <c r="F746" s="5"/>
    </row>
    <row r="747" ht="13.5" customHeight="1" spans="1:6">
      <c r="A747" s="21"/>
      <c r="D747" s="4"/>
      <c r="E747" s="5"/>
      <c r="F747" s="5"/>
    </row>
    <row r="748" ht="13.5" customHeight="1" spans="1:6">
      <c r="A748" s="21"/>
      <c r="D748" s="4"/>
      <c r="E748" s="5"/>
      <c r="F748" s="5"/>
    </row>
    <row r="749" ht="13.5" customHeight="1" spans="1:6">
      <c r="A749" s="21"/>
      <c r="D749" s="4"/>
      <c r="E749" s="5"/>
      <c r="F749" s="5"/>
    </row>
    <row r="750" ht="13.5" customHeight="1" spans="1:6">
      <c r="A750" s="21"/>
      <c r="D750" s="4"/>
      <c r="E750" s="5"/>
      <c r="F750" s="5"/>
    </row>
    <row r="751" ht="13.5" customHeight="1" spans="1:6">
      <c r="A751" s="21"/>
      <c r="D751" s="4"/>
      <c r="E751" s="5"/>
      <c r="F751" s="5"/>
    </row>
    <row r="752" ht="13.5" customHeight="1" spans="1:6">
      <c r="A752" s="21"/>
      <c r="D752" s="4"/>
      <c r="E752" s="5"/>
      <c r="F752" s="5"/>
    </row>
    <row r="753" ht="13.5" customHeight="1" spans="1:6">
      <c r="A753" s="21"/>
      <c r="D753" s="4"/>
      <c r="E753" s="5"/>
      <c r="F753" s="5"/>
    </row>
    <row r="754" ht="13.5" customHeight="1" spans="1:6">
      <c r="A754" s="21"/>
      <c r="D754" s="4"/>
      <c r="E754" s="5"/>
      <c r="F754" s="5"/>
    </row>
    <row r="755" ht="13.5" customHeight="1" spans="1:6">
      <c r="A755" s="21"/>
      <c r="D755" s="4"/>
      <c r="E755" s="5"/>
      <c r="F755" s="5"/>
    </row>
    <row r="756" ht="13.5" customHeight="1" spans="1:6">
      <c r="A756" s="21"/>
      <c r="D756" s="4"/>
      <c r="E756" s="5"/>
      <c r="F756" s="5"/>
    </row>
    <row r="757" ht="13.5" customHeight="1" spans="1:6">
      <c r="A757" s="21"/>
      <c r="D757" s="4"/>
      <c r="E757" s="5"/>
      <c r="F757" s="5"/>
    </row>
    <row r="758" ht="13.5" customHeight="1" spans="1:6">
      <c r="A758" s="21"/>
      <c r="D758" s="4"/>
      <c r="E758" s="5"/>
      <c r="F758" s="5"/>
    </row>
    <row r="759" ht="13.5" customHeight="1" spans="1:6">
      <c r="A759" s="21"/>
      <c r="D759" s="4"/>
      <c r="E759" s="5"/>
      <c r="F759" s="5"/>
    </row>
    <row r="760" ht="13.5" customHeight="1" spans="1:6">
      <c r="A760" s="21"/>
      <c r="D760" s="4"/>
      <c r="E760" s="5"/>
      <c r="F760" s="5"/>
    </row>
    <row r="761" ht="13.5" customHeight="1" spans="1:6">
      <c r="A761" s="21"/>
      <c r="D761" s="4"/>
      <c r="E761" s="5"/>
      <c r="F761" s="5"/>
    </row>
    <row r="762" ht="13.5" customHeight="1" spans="1:6">
      <c r="A762" s="21"/>
      <c r="D762" s="4"/>
      <c r="E762" s="5"/>
      <c r="F762" s="5"/>
    </row>
    <row r="763" ht="13.5" customHeight="1" spans="1:6">
      <c r="A763" s="21"/>
      <c r="D763" s="4"/>
      <c r="E763" s="5"/>
      <c r="F763" s="5"/>
    </row>
    <row r="764" ht="13.5" customHeight="1" spans="1:6">
      <c r="A764" s="21"/>
      <c r="D764" s="4"/>
      <c r="E764" s="5"/>
      <c r="F764" s="5"/>
    </row>
    <row r="765" ht="13.5" customHeight="1" spans="1:6">
      <c r="A765" s="21"/>
      <c r="D765" s="4"/>
      <c r="E765" s="5"/>
      <c r="F765" s="5"/>
    </row>
    <row r="766" ht="13.5" customHeight="1" spans="1:6">
      <c r="A766" s="21"/>
      <c r="D766" s="4"/>
      <c r="E766" s="5"/>
      <c r="F766" s="5"/>
    </row>
    <row r="767" ht="13.5" customHeight="1" spans="1:6">
      <c r="A767" s="21"/>
      <c r="D767" s="4"/>
      <c r="E767" s="5"/>
      <c r="F767" s="5"/>
    </row>
    <row r="768" ht="13.5" customHeight="1" spans="1:6">
      <c r="A768" s="21"/>
      <c r="D768" s="4"/>
      <c r="E768" s="5"/>
      <c r="F768" s="5"/>
    </row>
    <row r="769" ht="13.5" customHeight="1" spans="1:6">
      <c r="A769" s="21"/>
      <c r="D769" s="4"/>
      <c r="E769" s="5"/>
      <c r="F769" s="5"/>
    </row>
    <row r="770" ht="13.5" customHeight="1" spans="1:6">
      <c r="A770" s="21"/>
      <c r="D770" s="4"/>
      <c r="E770" s="5"/>
      <c r="F770" s="5"/>
    </row>
    <row r="771" ht="13.5" customHeight="1" spans="1:6">
      <c r="A771" s="21"/>
      <c r="D771" s="4"/>
      <c r="E771" s="5"/>
      <c r="F771" s="5"/>
    </row>
    <row r="772" ht="13.5" customHeight="1" spans="1:6">
      <c r="A772" s="21"/>
      <c r="D772" s="4"/>
      <c r="E772" s="5"/>
      <c r="F772" s="5"/>
    </row>
    <row r="773" ht="13.5" customHeight="1" spans="1:6">
      <c r="A773" s="21"/>
      <c r="D773" s="4"/>
      <c r="E773" s="5"/>
      <c r="F773" s="5"/>
    </row>
    <row r="774" ht="13.5" customHeight="1" spans="1:6">
      <c r="A774" s="21"/>
      <c r="D774" s="4"/>
      <c r="E774" s="5"/>
      <c r="F774" s="5"/>
    </row>
    <row r="775" ht="13.5" customHeight="1" spans="1:6">
      <c r="A775" s="21"/>
      <c r="D775" s="4"/>
      <c r="E775" s="5"/>
      <c r="F775" s="5"/>
    </row>
    <row r="776" ht="13.5" customHeight="1" spans="1:6">
      <c r="A776" s="21"/>
      <c r="D776" s="4"/>
      <c r="E776" s="5"/>
      <c r="F776" s="5"/>
    </row>
    <row r="777" ht="13.5" customHeight="1" spans="1:6">
      <c r="A777" s="21"/>
      <c r="D777" s="4"/>
      <c r="E777" s="5"/>
      <c r="F777" s="5"/>
    </row>
    <row r="778" ht="13.5" customHeight="1" spans="1:6">
      <c r="A778" s="21"/>
      <c r="D778" s="4"/>
      <c r="E778" s="5"/>
      <c r="F778" s="5"/>
    </row>
    <row r="779" ht="13.5" customHeight="1" spans="1:6">
      <c r="A779" s="21"/>
      <c r="D779" s="4"/>
      <c r="E779" s="5"/>
      <c r="F779" s="5"/>
    </row>
    <row r="780" ht="13.5" customHeight="1" spans="1:6">
      <c r="A780" s="21"/>
      <c r="D780" s="4"/>
      <c r="E780" s="5"/>
      <c r="F780" s="5"/>
    </row>
    <row r="781" ht="13.5" customHeight="1" spans="1:6">
      <c r="A781" s="21"/>
      <c r="D781" s="4"/>
      <c r="E781" s="5"/>
      <c r="F781" s="5"/>
    </row>
    <row r="782" ht="13.5" customHeight="1" spans="1:6">
      <c r="A782" s="21"/>
      <c r="D782" s="4"/>
      <c r="E782" s="5"/>
      <c r="F782" s="5"/>
    </row>
    <row r="783" ht="13.5" customHeight="1" spans="1:6">
      <c r="A783" s="21"/>
      <c r="D783" s="4"/>
      <c r="E783" s="5"/>
      <c r="F783" s="5"/>
    </row>
    <row r="784" ht="13.5" customHeight="1" spans="1:6">
      <c r="A784" s="21"/>
      <c r="D784" s="4"/>
      <c r="E784" s="5"/>
      <c r="F784" s="5"/>
    </row>
    <row r="785" ht="13.5" customHeight="1" spans="1:6">
      <c r="A785" s="21"/>
      <c r="D785" s="4"/>
      <c r="E785" s="5"/>
      <c r="F785" s="5"/>
    </row>
    <row r="786" ht="13.5" customHeight="1" spans="1:6">
      <c r="A786" s="21"/>
      <c r="D786" s="4"/>
      <c r="E786" s="5"/>
      <c r="F786" s="5"/>
    </row>
    <row r="787" ht="13.5" customHeight="1" spans="1:6">
      <c r="A787" s="21"/>
      <c r="D787" s="4"/>
      <c r="E787" s="5"/>
      <c r="F787" s="5"/>
    </row>
    <row r="788" ht="13.5" customHeight="1" spans="1:6">
      <c r="A788" s="21"/>
      <c r="D788" s="4"/>
      <c r="E788" s="5"/>
      <c r="F788" s="5"/>
    </row>
    <row r="789" ht="13.5" customHeight="1" spans="1:6">
      <c r="A789" s="21"/>
      <c r="D789" s="4"/>
      <c r="E789" s="5"/>
      <c r="F789" s="5"/>
    </row>
    <row r="790" ht="13.5" customHeight="1" spans="1:6">
      <c r="A790" s="21"/>
      <c r="D790" s="4"/>
      <c r="E790" s="5"/>
      <c r="F790" s="5"/>
    </row>
    <row r="791" ht="13.5" customHeight="1" spans="1:6">
      <c r="A791" s="21"/>
      <c r="D791" s="4"/>
      <c r="E791" s="5"/>
      <c r="F791" s="5"/>
    </row>
    <row r="792" ht="13.5" customHeight="1" spans="1:6">
      <c r="A792" s="21"/>
      <c r="D792" s="4"/>
      <c r="E792" s="5"/>
      <c r="F792" s="5"/>
    </row>
    <row r="793" ht="13.5" customHeight="1" spans="1:6">
      <c r="A793" s="21"/>
      <c r="D793" s="4"/>
      <c r="E793" s="5"/>
      <c r="F793" s="5"/>
    </row>
    <row r="794" ht="13.5" customHeight="1" spans="1:6">
      <c r="A794" s="21"/>
      <c r="D794" s="4"/>
      <c r="E794" s="5"/>
      <c r="F794" s="5"/>
    </row>
    <row r="795" ht="13.5" customHeight="1" spans="1:6">
      <c r="A795" s="21"/>
      <c r="D795" s="4"/>
      <c r="E795" s="5"/>
      <c r="F795" s="5"/>
    </row>
    <row r="796" ht="13.5" customHeight="1" spans="1:6">
      <c r="A796" s="21"/>
      <c r="D796" s="4"/>
      <c r="E796" s="5"/>
      <c r="F796" s="5"/>
    </row>
    <row r="797" ht="13.5" customHeight="1" spans="1:6">
      <c r="A797" s="21"/>
      <c r="D797" s="4"/>
      <c r="E797" s="5"/>
      <c r="F797" s="5"/>
    </row>
    <row r="798" ht="13.5" customHeight="1" spans="1:6">
      <c r="A798" s="21"/>
      <c r="D798" s="4"/>
      <c r="E798" s="5"/>
      <c r="F798" s="5"/>
    </row>
    <row r="799" ht="13.5" customHeight="1" spans="1:6">
      <c r="A799" s="21"/>
      <c r="D799" s="4"/>
      <c r="E799" s="5"/>
      <c r="F799" s="5"/>
    </row>
    <row r="800" ht="13.5" customHeight="1" spans="1:6">
      <c r="A800" s="21"/>
      <c r="D800" s="4"/>
      <c r="E800" s="5"/>
      <c r="F800" s="5"/>
    </row>
    <row r="801" ht="13.5" customHeight="1" spans="1:6">
      <c r="A801" s="21"/>
      <c r="D801" s="4"/>
      <c r="E801" s="5"/>
      <c r="F801" s="5"/>
    </row>
    <row r="802" ht="13.5" customHeight="1" spans="1:6">
      <c r="A802" s="21"/>
      <c r="D802" s="4"/>
      <c r="E802" s="5"/>
      <c r="F802" s="5"/>
    </row>
    <row r="803" ht="13.5" customHeight="1" spans="1:6">
      <c r="A803" s="21"/>
      <c r="D803" s="4"/>
      <c r="E803" s="5"/>
      <c r="F803" s="5"/>
    </row>
    <row r="804" ht="13.5" customHeight="1" spans="1:6">
      <c r="A804" s="21"/>
      <c r="D804" s="4"/>
      <c r="E804" s="5"/>
      <c r="F804" s="5"/>
    </row>
    <row r="805" ht="13.5" customHeight="1" spans="1:6">
      <c r="A805" s="21"/>
      <c r="D805" s="4"/>
      <c r="E805" s="5"/>
      <c r="F805" s="5"/>
    </row>
    <row r="806" ht="13.5" customHeight="1" spans="1:6">
      <c r="A806" s="21"/>
      <c r="D806" s="4"/>
      <c r="E806" s="5"/>
      <c r="F806" s="5"/>
    </row>
    <row r="807" ht="13.5" customHeight="1" spans="1:6">
      <c r="A807" s="21"/>
      <c r="D807" s="4"/>
      <c r="E807" s="5"/>
      <c r="F807" s="5"/>
    </row>
    <row r="808" ht="13.5" customHeight="1" spans="1:6">
      <c r="A808" s="21"/>
      <c r="D808" s="4"/>
      <c r="E808" s="5"/>
      <c r="F808" s="5"/>
    </row>
    <row r="809" ht="13.5" customHeight="1" spans="1:6">
      <c r="A809" s="21"/>
      <c r="D809" s="4"/>
      <c r="E809" s="5"/>
      <c r="F809" s="5"/>
    </row>
    <row r="810" ht="13.5" customHeight="1" spans="1:6">
      <c r="A810" s="21"/>
      <c r="D810" s="4"/>
      <c r="E810" s="5"/>
      <c r="F810" s="5"/>
    </row>
    <row r="811" ht="13.5" customHeight="1" spans="1:6">
      <c r="A811" s="21"/>
      <c r="D811" s="4"/>
      <c r="E811" s="5"/>
      <c r="F811" s="5"/>
    </row>
    <row r="812" ht="13.5" customHeight="1" spans="1:6">
      <c r="A812" s="21"/>
      <c r="D812" s="4"/>
      <c r="E812" s="5"/>
      <c r="F812" s="5"/>
    </row>
    <row r="813" ht="13.5" customHeight="1" spans="1:6">
      <c r="A813" s="21"/>
      <c r="D813" s="4"/>
      <c r="E813" s="5"/>
      <c r="F813" s="5"/>
    </row>
    <row r="814" ht="13.5" customHeight="1" spans="1:6">
      <c r="A814" s="21"/>
      <c r="D814" s="4"/>
      <c r="E814" s="5"/>
      <c r="F814" s="5"/>
    </row>
    <row r="815" ht="13.5" customHeight="1" spans="1:6">
      <c r="A815" s="21"/>
      <c r="D815" s="4"/>
      <c r="E815" s="5"/>
      <c r="F815" s="5"/>
    </row>
    <row r="816" ht="13.5" customHeight="1" spans="1:6">
      <c r="A816" s="21"/>
      <c r="D816" s="4"/>
      <c r="E816" s="5"/>
      <c r="F816" s="5"/>
    </row>
    <row r="817" ht="13.5" customHeight="1" spans="1:6">
      <c r="A817" s="21"/>
      <c r="D817" s="4"/>
      <c r="E817" s="5"/>
      <c r="F817" s="5"/>
    </row>
    <row r="818" ht="13.5" customHeight="1" spans="1:6">
      <c r="A818" s="21"/>
      <c r="D818" s="4"/>
      <c r="E818" s="5"/>
      <c r="F818" s="5"/>
    </row>
    <row r="819" ht="13.5" customHeight="1" spans="1:6">
      <c r="A819" s="21"/>
      <c r="D819" s="4"/>
      <c r="E819" s="5"/>
      <c r="F819" s="5"/>
    </row>
    <row r="820" ht="13.5" customHeight="1" spans="1:6">
      <c r="A820" s="21"/>
      <c r="D820" s="4"/>
      <c r="E820" s="5"/>
      <c r="F820" s="5"/>
    </row>
    <row r="821" ht="13.5" customHeight="1" spans="1:6">
      <c r="A821" s="21"/>
      <c r="D821" s="4"/>
      <c r="E821" s="5"/>
      <c r="F821" s="5"/>
    </row>
    <row r="822" ht="13.5" customHeight="1" spans="1:6">
      <c r="A822" s="21"/>
      <c r="D822" s="4"/>
      <c r="E822" s="5"/>
      <c r="F822" s="5"/>
    </row>
    <row r="823" ht="13.5" customHeight="1" spans="1:6">
      <c r="A823" s="21"/>
      <c r="D823" s="4"/>
      <c r="E823" s="5"/>
      <c r="F823" s="5"/>
    </row>
    <row r="824" ht="13.5" customHeight="1" spans="1:6">
      <c r="A824" s="21"/>
      <c r="D824" s="4"/>
      <c r="E824" s="5"/>
      <c r="F824" s="5"/>
    </row>
    <row r="825" ht="13.5" customHeight="1" spans="1:6">
      <c r="A825" s="21"/>
      <c r="D825" s="4"/>
      <c r="E825" s="5"/>
      <c r="F825" s="5"/>
    </row>
    <row r="826" ht="13.5" customHeight="1" spans="1:6">
      <c r="A826" s="21"/>
      <c r="D826" s="4"/>
      <c r="E826" s="5"/>
      <c r="F826" s="5"/>
    </row>
    <row r="827" ht="13.5" customHeight="1" spans="1:6">
      <c r="A827" s="21"/>
      <c r="D827" s="4"/>
      <c r="E827" s="5"/>
      <c r="F827" s="5"/>
    </row>
    <row r="828" ht="13.5" customHeight="1" spans="1:6">
      <c r="A828" s="21"/>
      <c r="D828" s="4"/>
      <c r="E828" s="5"/>
      <c r="F828" s="5"/>
    </row>
    <row r="829" ht="13.5" customHeight="1" spans="1:6">
      <c r="A829" s="21"/>
      <c r="D829" s="4"/>
      <c r="E829" s="5"/>
      <c r="F829" s="5"/>
    </row>
    <row r="830" ht="13.5" customHeight="1" spans="1:6">
      <c r="A830" s="21"/>
      <c r="D830" s="4"/>
      <c r="E830" s="5"/>
      <c r="F830" s="5"/>
    </row>
    <row r="831" ht="13.5" customHeight="1" spans="1:6">
      <c r="A831" s="21"/>
      <c r="D831" s="4"/>
      <c r="E831" s="5"/>
      <c r="F831" s="5"/>
    </row>
    <row r="832" ht="13.5" customHeight="1" spans="1:6">
      <c r="A832" s="21"/>
      <c r="D832" s="4"/>
      <c r="E832" s="5"/>
      <c r="F832" s="5"/>
    </row>
    <row r="833" ht="13.5" customHeight="1" spans="1:6">
      <c r="A833" s="21"/>
      <c r="D833" s="4"/>
      <c r="E833" s="5"/>
      <c r="F833" s="5"/>
    </row>
    <row r="834" ht="13.5" customHeight="1" spans="1:6">
      <c r="A834" s="21"/>
      <c r="D834" s="4"/>
      <c r="E834" s="5"/>
      <c r="F834" s="5"/>
    </row>
    <row r="835" ht="13.5" customHeight="1" spans="1:6">
      <c r="A835" s="21"/>
      <c r="D835" s="4"/>
      <c r="E835" s="5"/>
      <c r="F835" s="5"/>
    </row>
    <row r="836" ht="13.5" customHeight="1" spans="1:6">
      <c r="A836" s="21"/>
      <c r="D836" s="4"/>
      <c r="E836" s="5"/>
      <c r="F836" s="5"/>
    </row>
    <row r="837" ht="13.5" customHeight="1" spans="1:6">
      <c r="A837" s="21"/>
      <c r="D837" s="4"/>
      <c r="E837" s="5"/>
      <c r="F837" s="5"/>
    </row>
    <row r="838" ht="13.5" customHeight="1" spans="1:6">
      <c r="A838" s="21"/>
      <c r="D838" s="4"/>
      <c r="E838" s="5"/>
      <c r="F838" s="5"/>
    </row>
    <row r="839" ht="13.5" customHeight="1" spans="1:6">
      <c r="A839" s="21"/>
      <c r="D839" s="4"/>
      <c r="E839" s="5"/>
      <c r="F839" s="5"/>
    </row>
    <row r="840" ht="13.5" customHeight="1" spans="1:6">
      <c r="A840" s="21"/>
      <c r="D840" s="4"/>
      <c r="E840" s="5"/>
      <c r="F840" s="5"/>
    </row>
    <row r="841" ht="13.5" customHeight="1" spans="1:6">
      <c r="A841" s="21"/>
      <c r="D841" s="4"/>
      <c r="E841" s="5"/>
      <c r="F841" s="5"/>
    </row>
    <row r="842" ht="13.5" customHeight="1" spans="1:6">
      <c r="A842" s="21"/>
      <c r="D842" s="4"/>
      <c r="E842" s="5"/>
      <c r="F842" s="5"/>
    </row>
    <row r="843" ht="13.5" customHeight="1" spans="1:6">
      <c r="A843" s="21"/>
      <c r="D843" s="4"/>
      <c r="E843" s="5"/>
      <c r="F843" s="5"/>
    </row>
    <row r="844" ht="13.5" customHeight="1" spans="1:6">
      <c r="A844" s="21"/>
      <c r="D844" s="4"/>
      <c r="E844" s="5"/>
      <c r="F844" s="5"/>
    </row>
    <row r="845" ht="13.5" customHeight="1" spans="1:6">
      <c r="A845" s="21"/>
      <c r="D845" s="4"/>
      <c r="E845" s="5"/>
      <c r="F845" s="5"/>
    </row>
    <row r="846" ht="13.5" customHeight="1" spans="1:6">
      <c r="A846" s="21"/>
      <c r="D846" s="4"/>
      <c r="E846" s="5"/>
      <c r="F846" s="5"/>
    </row>
    <row r="847" ht="13.5" customHeight="1" spans="1:6">
      <c r="A847" s="21"/>
      <c r="D847" s="4"/>
      <c r="E847" s="5"/>
      <c r="F847" s="5"/>
    </row>
    <row r="848" ht="13.5" customHeight="1" spans="1:6">
      <c r="A848" s="21"/>
      <c r="D848" s="4"/>
      <c r="E848" s="5"/>
      <c r="F848" s="5"/>
    </row>
    <row r="849" ht="13.5" customHeight="1" spans="1:6">
      <c r="A849" s="21"/>
      <c r="D849" s="4"/>
      <c r="E849" s="5"/>
      <c r="F849" s="5"/>
    </row>
    <row r="850" ht="13.5" customHeight="1" spans="1:6">
      <c r="A850" s="21"/>
      <c r="D850" s="4"/>
      <c r="E850" s="5"/>
      <c r="F850" s="5"/>
    </row>
    <row r="851" ht="13.5" customHeight="1" spans="1:6">
      <c r="A851" s="21"/>
      <c r="D851" s="4"/>
      <c r="E851" s="5"/>
      <c r="F851" s="5"/>
    </row>
    <row r="852" ht="13.5" customHeight="1" spans="1:6">
      <c r="A852" s="21"/>
      <c r="D852" s="4"/>
      <c r="E852" s="5"/>
      <c r="F852" s="5"/>
    </row>
    <row r="853" ht="13.5" customHeight="1" spans="1:6">
      <c r="A853" s="21"/>
      <c r="D853" s="4"/>
      <c r="E853" s="5"/>
      <c r="F853" s="5"/>
    </row>
    <row r="854" ht="13.5" customHeight="1" spans="1:6">
      <c r="A854" s="21"/>
      <c r="D854" s="4"/>
      <c r="E854" s="5"/>
      <c r="F854" s="5"/>
    </row>
    <row r="855" ht="13.5" customHeight="1" spans="1:6">
      <c r="A855" s="21"/>
      <c r="D855" s="4"/>
      <c r="E855" s="5"/>
      <c r="F855" s="5"/>
    </row>
    <row r="856" ht="13.5" customHeight="1" spans="1:6">
      <c r="A856" s="21"/>
      <c r="D856" s="4"/>
      <c r="E856" s="5"/>
      <c r="F856" s="5"/>
    </row>
    <row r="857" ht="13.5" customHeight="1" spans="1:6">
      <c r="A857" s="21"/>
      <c r="D857" s="4"/>
      <c r="E857" s="5"/>
      <c r="F857" s="5"/>
    </row>
    <row r="858" ht="13.5" customHeight="1" spans="1:6">
      <c r="A858" s="21"/>
      <c r="D858" s="4"/>
      <c r="E858" s="5"/>
      <c r="F858" s="5"/>
    </row>
    <row r="859" ht="13.5" customHeight="1" spans="1:6">
      <c r="A859" s="21"/>
      <c r="D859" s="4"/>
      <c r="E859" s="5"/>
      <c r="F859" s="5"/>
    </row>
    <row r="860" ht="13.5" customHeight="1" spans="1:6">
      <c r="A860" s="21"/>
      <c r="D860" s="4"/>
      <c r="E860" s="5"/>
      <c r="F860" s="5"/>
    </row>
    <row r="861" ht="13.5" customHeight="1" spans="1:6">
      <c r="A861" s="21"/>
      <c r="D861" s="4"/>
      <c r="E861" s="5"/>
      <c r="F861" s="5"/>
    </row>
    <row r="862" ht="13.5" customHeight="1" spans="1:6">
      <c r="A862" s="21"/>
      <c r="D862" s="4"/>
      <c r="E862" s="5"/>
      <c r="F862" s="5"/>
    </row>
    <row r="863" ht="13.5" customHeight="1" spans="1:6">
      <c r="A863" s="21"/>
      <c r="D863" s="4"/>
      <c r="E863" s="5"/>
      <c r="F863" s="5"/>
    </row>
    <row r="864" ht="13.5" customHeight="1" spans="1:6">
      <c r="A864" s="21"/>
      <c r="D864" s="4"/>
      <c r="E864" s="5"/>
      <c r="F864" s="5"/>
    </row>
    <row r="865" ht="13.5" customHeight="1" spans="1:6">
      <c r="A865" s="21"/>
      <c r="D865" s="4"/>
      <c r="E865" s="5"/>
      <c r="F865" s="5"/>
    </row>
    <row r="866" ht="13.5" customHeight="1" spans="1:6">
      <c r="A866" s="21"/>
      <c r="D866" s="4"/>
      <c r="E866" s="5"/>
      <c r="F866" s="5"/>
    </row>
    <row r="867" ht="13.5" customHeight="1" spans="1:6">
      <c r="A867" s="21"/>
      <c r="D867" s="4"/>
      <c r="E867" s="5"/>
      <c r="F867" s="5"/>
    </row>
    <row r="868" ht="13.5" customHeight="1" spans="1:6">
      <c r="A868" s="21"/>
      <c r="D868" s="4"/>
      <c r="E868" s="5"/>
      <c r="F868" s="5"/>
    </row>
    <row r="869" ht="13.5" customHeight="1" spans="1:6">
      <c r="A869" s="21"/>
      <c r="D869" s="4"/>
      <c r="E869" s="5"/>
      <c r="F869" s="5"/>
    </row>
    <row r="870" ht="13.5" customHeight="1" spans="1:6">
      <c r="A870" s="21"/>
      <c r="D870" s="4"/>
      <c r="E870" s="5"/>
      <c r="F870" s="5"/>
    </row>
    <row r="871" ht="13.5" customHeight="1" spans="1:6">
      <c r="A871" s="21"/>
      <c r="D871" s="4"/>
      <c r="E871" s="5"/>
      <c r="F871" s="5"/>
    </row>
    <row r="872" ht="13.5" customHeight="1" spans="1:6">
      <c r="A872" s="21"/>
      <c r="D872" s="4"/>
      <c r="E872" s="5"/>
      <c r="F872" s="5"/>
    </row>
    <row r="873" ht="13.5" customHeight="1" spans="1:6">
      <c r="A873" s="21"/>
      <c r="D873" s="4"/>
      <c r="E873" s="5"/>
      <c r="F873" s="5"/>
    </row>
    <row r="874" ht="13.5" customHeight="1" spans="1:6">
      <c r="A874" s="21"/>
      <c r="D874" s="4"/>
      <c r="E874" s="5"/>
      <c r="F874" s="5"/>
    </row>
    <row r="875" ht="13.5" customHeight="1" spans="1:6">
      <c r="A875" s="21"/>
      <c r="D875" s="4"/>
      <c r="E875" s="5"/>
      <c r="F875" s="5"/>
    </row>
    <row r="876" ht="13.5" customHeight="1" spans="1:6">
      <c r="A876" s="21"/>
      <c r="D876" s="4"/>
      <c r="E876" s="5"/>
      <c r="F876" s="5"/>
    </row>
    <row r="877" ht="13.5" customHeight="1" spans="1:6">
      <c r="A877" s="21"/>
      <c r="D877" s="4"/>
      <c r="E877" s="5"/>
      <c r="F877" s="5"/>
    </row>
    <row r="878" ht="13.5" customHeight="1" spans="1:6">
      <c r="A878" s="21"/>
      <c r="D878" s="4"/>
      <c r="E878" s="5"/>
      <c r="F878" s="5"/>
    </row>
    <row r="879" ht="13.5" customHeight="1" spans="1:6">
      <c r="A879" s="21"/>
      <c r="D879" s="4"/>
      <c r="E879" s="5"/>
      <c r="F879" s="5"/>
    </row>
    <row r="880" ht="13.5" customHeight="1" spans="1:6">
      <c r="A880" s="21"/>
      <c r="D880" s="4"/>
      <c r="E880" s="5"/>
      <c r="F880" s="5"/>
    </row>
    <row r="881" ht="13.5" customHeight="1" spans="1:6">
      <c r="A881" s="21"/>
      <c r="D881" s="4"/>
      <c r="E881" s="5"/>
      <c r="F881" s="5"/>
    </row>
    <row r="882" ht="13.5" customHeight="1" spans="1:6">
      <c r="A882" s="21"/>
      <c r="D882" s="4"/>
      <c r="E882" s="5"/>
      <c r="F882" s="5"/>
    </row>
    <row r="883" ht="13.5" customHeight="1" spans="1:6">
      <c r="A883" s="21"/>
      <c r="D883" s="4"/>
      <c r="E883" s="5"/>
      <c r="F883" s="5"/>
    </row>
    <row r="884" ht="13.5" customHeight="1" spans="1:6">
      <c r="A884" s="21"/>
      <c r="D884" s="4"/>
      <c r="E884" s="5"/>
      <c r="F884" s="5"/>
    </row>
    <row r="885" ht="13.5" customHeight="1" spans="1:6">
      <c r="A885" s="21"/>
      <c r="D885" s="4"/>
      <c r="E885" s="5"/>
      <c r="F885" s="5"/>
    </row>
    <row r="886" ht="13.5" customHeight="1" spans="1:6">
      <c r="A886" s="21"/>
      <c r="D886" s="4"/>
      <c r="E886" s="5"/>
      <c r="F886" s="5"/>
    </row>
    <row r="887" ht="13.5" customHeight="1" spans="1:6">
      <c r="A887" s="21"/>
      <c r="D887" s="4"/>
      <c r="E887" s="5"/>
      <c r="F887" s="5"/>
    </row>
    <row r="888" ht="13.5" customHeight="1" spans="1:6">
      <c r="A888" s="21"/>
      <c r="D888" s="4"/>
      <c r="E888" s="5"/>
      <c r="F888" s="5"/>
    </row>
    <row r="889" ht="13.5" customHeight="1" spans="1:6">
      <c r="A889" s="21"/>
      <c r="D889" s="4"/>
      <c r="E889" s="5"/>
      <c r="F889" s="5"/>
    </row>
    <row r="890" ht="13.5" customHeight="1" spans="1:6">
      <c r="A890" s="21"/>
      <c r="D890" s="4"/>
      <c r="E890" s="5"/>
      <c r="F890" s="5"/>
    </row>
    <row r="891" ht="13.5" customHeight="1" spans="1:6">
      <c r="A891" s="21"/>
      <c r="D891" s="4"/>
      <c r="E891" s="5"/>
      <c r="F891" s="5"/>
    </row>
    <row r="892" ht="13.5" customHeight="1" spans="1:6">
      <c r="A892" s="21"/>
      <c r="D892" s="4"/>
      <c r="E892" s="5"/>
      <c r="F892" s="5"/>
    </row>
    <row r="893" ht="13.5" customHeight="1" spans="1:6">
      <c r="A893" s="21"/>
      <c r="D893" s="4"/>
      <c r="E893" s="5"/>
      <c r="F893" s="5"/>
    </row>
    <row r="894" ht="13.5" customHeight="1" spans="1:6">
      <c r="A894" s="21"/>
      <c r="D894" s="4"/>
      <c r="E894" s="5"/>
      <c r="F894" s="5"/>
    </row>
    <row r="895" ht="13.5" customHeight="1" spans="1:6">
      <c r="A895" s="21"/>
      <c r="D895" s="4"/>
      <c r="E895" s="5"/>
      <c r="F895" s="5"/>
    </row>
    <row r="896" ht="13.5" customHeight="1" spans="1:6">
      <c r="A896" s="21"/>
      <c r="D896" s="4"/>
      <c r="E896" s="5"/>
      <c r="F896" s="5"/>
    </row>
    <row r="897" ht="13.5" customHeight="1" spans="1:6">
      <c r="A897" s="21"/>
      <c r="D897" s="4"/>
      <c r="E897" s="5"/>
      <c r="F897" s="5"/>
    </row>
    <row r="898" ht="13.5" customHeight="1" spans="1:6">
      <c r="A898" s="21"/>
      <c r="D898" s="4"/>
      <c r="E898" s="5"/>
      <c r="F898" s="5"/>
    </row>
    <row r="899" ht="13.5" customHeight="1" spans="1:6">
      <c r="A899" s="21"/>
      <c r="D899" s="4"/>
      <c r="E899" s="5"/>
      <c r="F899" s="5"/>
    </row>
    <row r="900" ht="13.5" customHeight="1" spans="1:6">
      <c r="A900" s="21"/>
      <c r="D900" s="4"/>
      <c r="E900" s="5"/>
      <c r="F900" s="5"/>
    </row>
    <row r="901" ht="13.5" customHeight="1" spans="1:6">
      <c r="A901" s="21"/>
      <c r="D901" s="4"/>
      <c r="E901" s="5"/>
      <c r="F901" s="5"/>
    </row>
    <row r="902" ht="13.5" customHeight="1" spans="1:6">
      <c r="A902" s="21"/>
      <c r="D902" s="4"/>
      <c r="E902" s="5"/>
      <c r="F902" s="5"/>
    </row>
    <row r="903" ht="13.5" customHeight="1" spans="1:6">
      <c r="A903" s="21"/>
      <c r="D903" s="4"/>
      <c r="E903" s="5"/>
      <c r="F903" s="5"/>
    </row>
    <row r="904" ht="13.5" customHeight="1" spans="1:6">
      <c r="A904" s="21"/>
      <c r="D904" s="4"/>
      <c r="E904" s="5"/>
      <c r="F904" s="5"/>
    </row>
    <row r="905" ht="13.5" customHeight="1" spans="1:6">
      <c r="A905" s="21"/>
      <c r="D905" s="4"/>
      <c r="E905" s="5"/>
      <c r="F905" s="5"/>
    </row>
    <row r="906" ht="13.5" customHeight="1" spans="1:6">
      <c r="A906" s="21"/>
      <c r="D906" s="4"/>
      <c r="E906" s="5"/>
      <c r="F906" s="5"/>
    </row>
    <row r="907" ht="13.5" customHeight="1" spans="1:6">
      <c r="A907" s="21"/>
      <c r="D907" s="4"/>
      <c r="E907" s="5"/>
      <c r="F907" s="5"/>
    </row>
    <row r="908" ht="13.5" customHeight="1" spans="1:6">
      <c r="A908" s="21"/>
      <c r="D908" s="4"/>
      <c r="E908" s="5"/>
      <c r="F908" s="5"/>
    </row>
    <row r="909" ht="13.5" customHeight="1" spans="1:6">
      <c r="A909" s="21"/>
      <c r="D909" s="4"/>
      <c r="E909" s="5"/>
      <c r="F909" s="5"/>
    </row>
    <row r="910" ht="13.5" customHeight="1" spans="1:6">
      <c r="A910" s="21"/>
      <c r="D910" s="4"/>
      <c r="E910" s="5"/>
      <c r="F910" s="5"/>
    </row>
    <row r="911" ht="13.5" customHeight="1" spans="1:6">
      <c r="A911" s="21"/>
      <c r="D911" s="4"/>
      <c r="E911" s="5"/>
      <c r="F911" s="5"/>
    </row>
    <row r="912" ht="13.5" customHeight="1" spans="1:6">
      <c r="A912" s="21"/>
      <c r="D912" s="4"/>
      <c r="E912" s="5"/>
      <c r="F912" s="5"/>
    </row>
    <row r="913" ht="13.5" customHeight="1" spans="1:6">
      <c r="A913" s="21"/>
      <c r="D913" s="4"/>
      <c r="E913" s="5"/>
      <c r="F913" s="5"/>
    </row>
    <row r="914" ht="13.5" customHeight="1" spans="1:6">
      <c r="A914" s="21"/>
      <c r="D914" s="4"/>
      <c r="E914" s="5"/>
      <c r="F914" s="5"/>
    </row>
    <row r="915" ht="13.5" customHeight="1" spans="1:6">
      <c r="A915" s="21"/>
      <c r="D915" s="4"/>
      <c r="E915" s="5"/>
      <c r="F915" s="5"/>
    </row>
    <row r="916" ht="13.5" customHeight="1" spans="1:6">
      <c r="A916" s="21"/>
      <c r="D916" s="4"/>
      <c r="E916" s="5"/>
      <c r="F916" s="5"/>
    </row>
    <row r="917" ht="13.5" customHeight="1" spans="1:6">
      <c r="A917" s="21"/>
      <c r="D917" s="4"/>
      <c r="E917" s="5"/>
      <c r="F917" s="5"/>
    </row>
    <row r="918" ht="13.5" customHeight="1" spans="1:6">
      <c r="A918" s="21"/>
      <c r="D918" s="4"/>
      <c r="E918" s="5"/>
      <c r="F918" s="5"/>
    </row>
    <row r="919" ht="13.5" customHeight="1" spans="1:6">
      <c r="A919" s="21"/>
      <c r="D919" s="4"/>
      <c r="E919" s="5"/>
      <c r="F919" s="5"/>
    </row>
    <row r="920" ht="13.5" customHeight="1" spans="1:6">
      <c r="A920" s="21"/>
      <c r="D920" s="4"/>
      <c r="E920" s="5"/>
      <c r="F920" s="5"/>
    </row>
    <row r="921" ht="13.5" customHeight="1" spans="1:6">
      <c r="A921" s="21"/>
      <c r="D921" s="4"/>
      <c r="E921" s="5"/>
      <c r="F921" s="5"/>
    </row>
    <row r="922" ht="13.5" customHeight="1" spans="1:6">
      <c r="A922" s="21"/>
      <c r="D922" s="4"/>
      <c r="E922" s="5"/>
      <c r="F922" s="5"/>
    </row>
    <row r="923" ht="13.5" customHeight="1" spans="1:6">
      <c r="A923" s="21"/>
      <c r="D923" s="4"/>
      <c r="E923" s="5"/>
      <c r="F923" s="5"/>
    </row>
    <row r="924" ht="13.5" customHeight="1" spans="1:6">
      <c r="A924" s="21"/>
      <c r="D924" s="4"/>
      <c r="E924" s="5"/>
      <c r="F924" s="5"/>
    </row>
    <row r="925" ht="13.5" customHeight="1" spans="1:6">
      <c r="A925" s="21"/>
      <c r="D925" s="4"/>
      <c r="E925" s="5"/>
      <c r="F925" s="5"/>
    </row>
    <row r="926" ht="13.5" customHeight="1" spans="1:6">
      <c r="A926" s="21"/>
      <c r="D926" s="4"/>
      <c r="E926" s="5"/>
      <c r="F926" s="5"/>
    </row>
    <row r="927" ht="13.5" customHeight="1" spans="1:6">
      <c r="A927" s="21"/>
      <c r="D927" s="4"/>
      <c r="E927" s="5"/>
      <c r="F927" s="5"/>
    </row>
    <row r="928" ht="13.5" customHeight="1" spans="1:6">
      <c r="A928" s="21"/>
      <c r="D928" s="4"/>
      <c r="E928" s="5"/>
      <c r="F928" s="5"/>
    </row>
    <row r="929" ht="13.5" customHeight="1" spans="1:6">
      <c r="A929" s="21"/>
      <c r="D929" s="4"/>
      <c r="E929" s="5"/>
      <c r="F929" s="5"/>
    </row>
    <row r="930" ht="13.5" customHeight="1" spans="1:6">
      <c r="A930" s="21"/>
      <c r="D930" s="4"/>
      <c r="E930" s="5"/>
      <c r="F930" s="5"/>
    </row>
    <row r="931" ht="13.5" customHeight="1" spans="1:6">
      <c r="A931" s="21"/>
      <c r="D931" s="4"/>
      <c r="E931" s="5"/>
      <c r="F931" s="5"/>
    </row>
    <row r="932" ht="13.5" customHeight="1" spans="1:6">
      <c r="A932" s="21"/>
      <c r="D932" s="4"/>
      <c r="E932" s="5"/>
      <c r="F932" s="5"/>
    </row>
    <row r="933" ht="13.5" customHeight="1" spans="1:6">
      <c r="A933" s="21"/>
      <c r="D933" s="4"/>
      <c r="E933" s="5"/>
      <c r="F933" s="5"/>
    </row>
    <row r="934" ht="13.5" customHeight="1" spans="1:6">
      <c r="A934" s="21"/>
      <c r="D934" s="4"/>
      <c r="E934" s="5"/>
      <c r="F934" s="5"/>
    </row>
    <row r="935" ht="13.5" customHeight="1" spans="1:6">
      <c r="A935" s="21"/>
      <c r="D935" s="4"/>
      <c r="E935" s="5"/>
      <c r="F935" s="5"/>
    </row>
    <row r="936" ht="13.5" customHeight="1" spans="1:6">
      <c r="A936" s="21"/>
      <c r="D936" s="4"/>
      <c r="E936" s="5"/>
      <c r="F936" s="5"/>
    </row>
    <row r="937" ht="13.5" customHeight="1" spans="1:6">
      <c r="A937" s="21"/>
      <c r="D937" s="4"/>
      <c r="E937" s="5"/>
      <c r="F937" s="5"/>
    </row>
    <row r="938" ht="13.5" customHeight="1" spans="1:6">
      <c r="A938" s="21"/>
      <c r="D938" s="4"/>
      <c r="E938" s="5"/>
      <c r="F938" s="5"/>
    </row>
    <row r="939" ht="13.5" customHeight="1" spans="1:6">
      <c r="A939" s="21"/>
      <c r="D939" s="4"/>
      <c r="E939" s="5"/>
      <c r="F939" s="5"/>
    </row>
    <row r="940" ht="13.5" customHeight="1" spans="1:6">
      <c r="A940" s="21"/>
      <c r="D940" s="4"/>
      <c r="E940" s="5"/>
      <c r="F940" s="5"/>
    </row>
    <row r="941" ht="13.5" customHeight="1" spans="1:6">
      <c r="A941" s="21"/>
      <c r="D941" s="4"/>
      <c r="E941" s="5"/>
      <c r="F941" s="5"/>
    </row>
    <row r="942" ht="13.5" customHeight="1" spans="1:6">
      <c r="A942" s="21"/>
      <c r="D942" s="4"/>
      <c r="E942" s="5"/>
      <c r="F942" s="5"/>
    </row>
    <row r="943" ht="13.5" customHeight="1" spans="1:6">
      <c r="A943" s="21"/>
      <c r="D943" s="4"/>
      <c r="E943" s="5"/>
      <c r="F943" s="5"/>
    </row>
    <row r="944" ht="13.5" customHeight="1" spans="1:6">
      <c r="A944" s="21"/>
      <c r="D944" s="4"/>
      <c r="E944" s="5"/>
      <c r="F944" s="5"/>
    </row>
    <row r="945" ht="13.5" customHeight="1" spans="1:6">
      <c r="A945" s="21"/>
      <c r="D945" s="4"/>
      <c r="E945" s="5"/>
      <c r="F945" s="5"/>
    </row>
    <row r="946" ht="13.5" customHeight="1" spans="1:6">
      <c r="A946" s="21"/>
      <c r="D946" s="4"/>
      <c r="E946" s="5"/>
      <c r="F946" s="5"/>
    </row>
    <row r="947" ht="13.5" customHeight="1" spans="1:6">
      <c r="A947" s="21"/>
      <c r="D947" s="4"/>
      <c r="E947" s="5"/>
      <c r="F947" s="5"/>
    </row>
    <row r="948" ht="13.5" customHeight="1" spans="1:6">
      <c r="A948" s="21"/>
      <c r="D948" s="4"/>
      <c r="E948" s="5"/>
      <c r="F948" s="5"/>
    </row>
    <row r="949" ht="13.5" customHeight="1" spans="1:6">
      <c r="A949" s="21"/>
      <c r="D949" s="4"/>
      <c r="E949" s="5"/>
      <c r="F949" s="5"/>
    </row>
    <row r="950" ht="13.5" customHeight="1" spans="1:6">
      <c r="A950" s="21"/>
      <c r="D950" s="4"/>
      <c r="E950" s="5"/>
      <c r="F950" s="5"/>
    </row>
    <row r="951" ht="13.5" customHeight="1" spans="1:6">
      <c r="A951" s="21"/>
      <c r="D951" s="4"/>
      <c r="E951" s="5"/>
      <c r="F951" s="5"/>
    </row>
    <row r="952" ht="13.5" customHeight="1" spans="1:6">
      <c r="A952" s="21"/>
      <c r="D952" s="4"/>
      <c r="E952" s="5"/>
      <c r="F952" s="5"/>
    </row>
    <row r="953" ht="13.5" customHeight="1" spans="1:6">
      <c r="A953" s="21"/>
      <c r="D953" s="4"/>
      <c r="E953" s="5"/>
      <c r="F953" s="5"/>
    </row>
    <row r="954" ht="13.5" customHeight="1" spans="1:6">
      <c r="A954" s="21"/>
      <c r="D954" s="4"/>
      <c r="E954" s="5"/>
      <c r="F954" s="5"/>
    </row>
    <row r="955" ht="13.5" customHeight="1" spans="1:6">
      <c r="A955" s="21"/>
      <c r="D955" s="4"/>
      <c r="E955" s="5"/>
      <c r="F955" s="5"/>
    </row>
    <row r="956" ht="13.5" customHeight="1" spans="1:6">
      <c r="A956" s="21"/>
      <c r="D956" s="4"/>
      <c r="E956" s="5"/>
      <c r="F956" s="5"/>
    </row>
    <row r="957" ht="13.5" customHeight="1" spans="1:6">
      <c r="A957" s="21"/>
      <c r="D957" s="4"/>
      <c r="E957" s="5"/>
      <c r="F957" s="5"/>
    </row>
    <row r="958" ht="13.5" customHeight="1" spans="1:6">
      <c r="A958" s="21"/>
      <c r="D958" s="4"/>
      <c r="E958" s="5"/>
      <c r="F958" s="5"/>
    </row>
    <row r="959" ht="13.5" customHeight="1" spans="1:6">
      <c r="A959" s="21"/>
      <c r="D959" s="4"/>
      <c r="E959" s="5"/>
      <c r="F959" s="5"/>
    </row>
    <row r="960" ht="13.5" customHeight="1" spans="1:6">
      <c r="A960" s="21"/>
      <c r="D960" s="4"/>
      <c r="E960" s="5"/>
      <c r="F960" s="5"/>
    </row>
    <row r="961" ht="13.5" customHeight="1" spans="1:6">
      <c r="A961" s="21"/>
      <c r="D961" s="4"/>
      <c r="E961" s="5"/>
      <c r="F961" s="5"/>
    </row>
    <row r="962" ht="13.5" customHeight="1" spans="1:6">
      <c r="A962" s="21"/>
      <c r="D962" s="4"/>
      <c r="E962" s="5"/>
      <c r="F962" s="5"/>
    </row>
    <row r="963" ht="13.5" customHeight="1" spans="1:6">
      <c r="A963" s="21"/>
      <c r="D963" s="4"/>
      <c r="E963" s="5"/>
      <c r="F963" s="5"/>
    </row>
    <row r="964" ht="13.5" customHeight="1" spans="1:6">
      <c r="A964" s="21"/>
      <c r="D964" s="4"/>
      <c r="E964" s="5"/>
      <c r="F964" s="5"/>
    </row>
    <row r="965" ht="13.5" customHeight="1" spans="1:6">
      <c r="A965" s="21"/>
      <c r="D965" s="4"/>
      <c r="E965" s="5"/>
      <c r="F965" s="5"/>
    </row>
    <row r="966" ht="13.5" customHeight="1" spans="1:6">
      <c r="A966" s="21"/>
      <c r="D966" s="4"/>
      <c r="E966" s="5"/>
      <c r="F966" s="5"/>
    </row>
    <row r="967" ht="13.5" customHeight="1" spans="1:6">
      <c r="A967" s="21"/>
      <c r="D967" s="4"/>
      <c r="E967" s="5"/>
      <c r="F967" s="5"/>
    </row>
    <row r="968" ht="13.5" customHeight="1" spans="1:6">
      <c r="A968" s="21"/>
      <c r="D968" s="4"/>
      <c r="E968" s="5"/>
      <c r="F968" s="5"/>
    </row>
    <row r="969" ht="13.5" customHeight="1" spans="1:6">
      <c r="A969" s="21"/>
      <c r="D969" s="4"/>
      <c r="E969" s="5"/>
      <c r="F969" s="5"/>
    </row>
    <row r="970" ht="13.5" customHeight="1" spans="1:6">
      <c r="A970" s="21"/>
      <c r="D970" s="4"/>
      <c r="E970" s="5"/>
      <c r="F970" s="5"/>
    </row>
    <row r="971" ht="13.5" customHeight="1" spans="1:6">
      <c r="A971" s="21"/>
      <c r="D971" s="4"/>
      <c r="E971" s="5"/>
      <c r="F971" s="5"/>
    </row>
    <row r="972" ht="13.5" customHeight="1" spans="1:6">
      <c r="A972" s="21"/>
      <c r="D972" s="4"/>
      <c r="E972" s="5"/>
      <c r="F972" s="5"/>
    </row>
    <row r="973" ht="13.5" customHeight="1" spans="1:6">
      <c r="A973" s="21"/>
      <c r="D973" s="4"/>
      <c r="E973" s="5"/>
      <c r="F973" s="5"/>
    </row>
    <row r="974" ht="13.5" customHeight="1" spans="1:6">
      <c r="A974" s="21"/>
      <c r="D974" s="4"/>
      <c r="E974" s="5"/>
      <c r="F974" s="5"/>
    </row>
    <row r="975" ht="13.5" customHeight="1" spans="1:6">
      <c r="A975" s="21"/>
      <c r="D975" s="4"/>
      <c r="E975" s="5"/>
      <c r="F975" s="5"/>
    </row>
    <row r="976" ht="13.5" customHeight="1" spans="1:6">
      <c r="A976" s="21"/>
      <c r="D976" s="4"/>
      <c r="E976" s="5"/>
      <c r="F976" s="5"/>
    </row>
    <row r="977" ht="13.5" customHeight="1" spans="1:6">
      <c r="A977" s="21"/>
      <c r="D977" s="4"/>
      <c r="E977" s="5"/>
      <c r="F977" s="5"/>
    </row>
    <row r="978" ht="13.5" customHeight="1" spans="1:6">
      <c r="A978" s="21"/>
      <c r="D978" s="4"/>
      <c r="E978" s="5"/>
      <c r="F978" s="5"/>
    </row>
    <row r="979" ht="13.5" customHeight="1" spans="1:6">
      <c r="A979" s="21"/>
      <c r="D979" s="4"/>
      <c r="E979" s="5"/>
      <c r="F979" s="5"/>
    </row>
    <row r="980" ht="13.5" customHeight="1" spans="1:6">
      <c r="A980" s="21"/>
      <c r="D980" s="4"/>
      <c r="E980" s="5"/>
      <c r="F980" s="5"/>
    </row>
    <row r="981" ht="13.5" customHeight="1" spans="1:6">
      <c r="A981" s="21"/>
      <c r="D981" s="4"/>
      <c r="E981" s="5"/>
      <c r="F981" s="5"/>
    </row>
    <row r="982" ht="13.5" customHeight="1" spans="1:6">
      <c r="A982" s="21"/>
      <c r="D982" s="4"/>
      <c r="E982" s="5"/>
      <c r="F982" s="5"/>
    </row>
    <row r="983" ht="13.5" customHeight="1" spans="1:6">
      <c r="A983" s="21"/>
      <c r="D983" s="4"/>
      <c r="E983" s="5"/>
      <c r="F983" s="5"/>
    </row>
    <row r="984" ht="13.5" customHeight="1" spans="1:6">
      <c r="A984" s="21"/>
      <c r="D984" s="4"/>
      <c r="E984" s="5"/>
      <c r="F984" s="5"/>
    </row>
    <row r="985" ht="13.5" customHeight="1" spans="1:6">
      <c r="A985" s="21"/>
      <c r="D985" s="4"/>
      <c r="E985" s="5"/>
      <c r="F985" s="5"/>
    </row>
    <row r="986" ht="13.5" customHeight="1" spans="1:6">
      <c r="A986" s="21"/>
      <c r="D986" s="4"/>
      <c r="E986" s="5"/>
      <c r="F986" s="5"/>
    </row>
    <row r="987" ht="13.5" customHeight="1" spans="1:6">
      <c r="A987" s="21"/>
      <c r="D987" s="4"/>
      <c r="E987" s="5"/>
      <c r="F987" s="5"/>
    </row>
    <row r="988" ht="13.5" customHeight="1" spans="1:6">
      <c r="A988" s="21"/>
      <c r="D988" s="4"/>
      <c r="E988" s="5"/>
      <c r="F988" s="5"/>
    </row>
    <row r="989" ht="13.5" customHeight="1" spans="1:6">
      <c r="A989" s="21"/>
      <c r="D989" s="4"/>
      <c r="E989" s="5"/>
      <c r="F989" s="5"/>
    </row>
    <row r="990" ht="13.5" customHeight="1" spans="1:6">
      <c r="A990" s="21"/>
      <c r="D990" s="4"/>
      <c r="E990" s="5"/>
      <c r="F990" s="5"/>
    </row>
    <row r="991" ht="13.5" customHeight="1" spans="1:6">
      <c r="A991" s="21"/>
      <c r="D991" s="4"/>
      <c r="E991" s="5"/>
      <c r="F991" s="5"/>
    </row>
    <row r="992" ht="13.5" customHeight="1" spans="1:6">
      <c r="A992" s="21"/>
      <c r="D992" s="4"/>
      <c r="E992" s="5"/>
      <c r="F992" s="5"/>
    </row>
    <row r="993" ht="13.5" customHeight="1" spans="1:6">
      <c r="A993" s="21"/>
      <c r="D993" s="4"/>
      <c r="E993" s="5"/>
      <c r="F993" s="5"/>
    </row>
    <row r="994" ht="13.5" customHeight="1" spans="1:6">
      <c r="A994" s="21"/>
      <c r="D994" s="4"/>
      <c r="E994" s="5"/>
      <c r="F994" s="5"/>
    </row>
    <row r="995" ht="13.5" customHeight="1" spans="1:6">
      <c r="A995" s="21"/>
      <c r="D995" s="4"/>
      <c r="E995" s="5"/>
      <c r="F995" s="5"/>
    </row>
    <row r="996" ht="13.5" customHeight="1" spans="1:6">
      <c r="A996" s="21"/>
      <c r="D996" s="4"/>
      <c r="E996" s="5"/>
      <c r="F996" s="5"/>
    </row>
    <row r="997" ht="13.5" customHeight="1" spans="1:6">
      <c r="A997" s="21"/>
      <c r="D997" s="4"/>
      <c r="E997" s="5"/>
      <c r="F997" s="5"/>
    </row>
    <row r="998" ht="13.5" customHeight="1" spans="1:6">
      <c r="A998" s="21"/>
      <c r="D998" s="4"/>
      <c r="E998" s="5"/>
      <c r="F998" s="5"/>
    </row>
    <row r="999" ht="13.5" customHeight="1" spans="1:6">
      <c r="A999" s="21"/>
      <c r="D999" s="4"/>
      <c r="E999" s="5"/>
      <c r="F999" s="5"/>
    </row>
    <row r="1000" ht="13.5" customHeight="1" spans="1:6">
      <c r="A1000" s="21"/>
      <c r="D1000" s="4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1.2857142857143" customWidth="1"/>
    <col min="2" max="2" width="16.2857142857143" customWidth="1"/>
    <col min="3" max="3" width="36.4285714285714" customWidth="1"/>
    <col min="4" max="4" width="12.7142857142857" customWidth="1"/>
    <col min="5" max="5" width="10.2857142857143" customWidth="1"/>
    <col min="6" max="6" width="13" customWidth="1"/>
    <col min="7" max="7" width="13.2857142857143" customWidth="1"/>
    <col min="8" max="26" width="9.14285714285714" customWidth="1"/>
  </cols>
  <sheetData>
    <row r="1" ht="13.5" customHeight="1" spans="1:6">
      <c r="A1" s="21" t="s">
        <v>0</v>
      </c>
      <c r="B1" s="3" t="s">
        <v>1</v>
      </c>
      <c r="C1" s="3" t="s">
        <v>2</v>
      </c>
      <c r="D1" s="4" t="s">
        <v>3</v>
      </c>
      <c r="E1" s="5"/>
      <c r="F1" s="5"/>
    </row>
    <row r="2" ht="13.5" customHeight="1" spans="1:6">
      <c r="A2" s="2">
        <v>43101</v>
      </c>
      <c r="B2" s="3" t="s">
        <v>44</v>
      </c>
      <c r="C2" s="3" t="s">
        <v>239</v>
      </c>
      <c r="D2" s="4">
        <v>800</v>
      </c>
      <c r="E2" s="5"/>
      <c r="F2" s="5"/>
    </row>
    <row r="3" ht="13.5" customHeight="1" spans="1:6">
      <c r="A3" s="2">
        <v>43101</v>
      </c>
      <c r="B3" s="3" t="s">
        <v>44</v>
      </c>
      <c r="C3" s="3" t="s">
        <v>669</v>
      </c>
      <c r="D3" s="4">
        <v>60</v>
      </c>
      <c r="E3" s="5"/>
      <c r="F3" s="5"/>
    </row>
    <row r="4" ht="13.5" customHeight="1" spans="1:6">
      <c r="A4" s="2">
        <v>43101</v>
      </c>
      <c r="B4" s="3" t="s">
        <v>294</v>
      </c>
      <c r="C4" s="3" t="s">
        <v>239</v>
      </c>
      <c r="D4" s="4">
        <v>470</v>
      </c>
      <c r="E4" s="5"/>
      <c r="F4" s="5"/>
    </row>
    <row r="5" ht="13.5" customHeight="1" spans="1:6">
      <c r="A5" s="2">
        <v>43101</v>
      </c>
      <c r="B5" s="3" t="s">
        <v>11</v>
      </c>
      <c r="C5" s="3" t="s">
        <v>777</v>
      </c>
      <c r="D5" s="4">
        <v>180</v>
      </c>
      <c r="E5" s="5"/>
      <c r="F5" s="5"/>
    </row>
    <row r="6" ht="13.5" customHeight="1" spans="1:6">
      <c r="A6" s="2">
        <v>43110</v>
      </c>
      <c r="B6" s="3" t="s">
        <v>11</v>
      </c>
      <c r="C6" s="3" t="s">
        <v>1048</v>
      </c>
      <c r="D6" s="4">
        <v>25</v>
      </c>
      <c r="E6" s="5"/>
      <c r="F6" s="5"/>
    </row>
    <row r="7" ht="13.5" customHeight="1" spans="1:6">
      <c r="A7" s="2">
        <v>43104</v>
      </c>
      <c r="B7" s="3" t="s">
        <v>11</v>
      </c>
      <c r="C7" s="3" t="s">
        <v>824</v>
      </c>
      <c r="D7" s="4">
        <v>20</v>
      </c>
      <c r="E7" s="5"/>
      <c r="F7" s="5"/>
    </row>
    <row r="8" ht="13.5" customHeight="1" spans="1:7">
      <c r="A8" s="2">
        <v>43124</v>
      </c>
      <c r="B8" s="3" t="s">
        <v>11</v>
      </c>
      <c r="C8" s="3" t="s">
        <v>780</v>
      </c>
      <c r="D8" s="4">
        <v>18.9</v>
      </c>
      <c r="E8" s="5"/>
      <c r="F8" s="5"/>
      <c r="G8" s="3" t="s">
        <v>286</v>
      </c>
    </row>
    <row r="9" ht="13.5" customHeight="1" spans="1:8">
      <c r="A9" s="2">
        <v>43113</v>
      </c>
      <c r="B9" s="3" t="s">
        <v>68</v>
      </c>
      <c r="C9" s="3" t="s">
        <v>20</v>
      </c>
      <c r="D9" s="4">
        <v>136.07</v>
      </c>
      <c r="E9" s="5"/>
      <c r="F9" s="5"/>
      <c r="G9" s="3" t="s">
        <v>44</v>
      </c>
      <c r="H9" s="4">
        <f>SUM(D2:D3)</f>
        <v>860</v>
      </c>
    </row>
    <row r="10" ht="13.5" customHeight="1" spans="1:8">
      <c r="A10" s="2">
        <v>43101</v>
      </c>
      <c r="B10" s="3" t="s">
        <v>68</v>
      </c>
      <c r="C10" s="3" t="s">
        <v>20</v>
      </c>
      <c r="D10" s="4">
        <v>53.57</v>
      </c>
      <c r="E10" s="5"/>
      <c r="F10" s="5"/>
      <c r="G10" s="3" t="s">
        <v>294</v>
      </c>
      <c r="H10" s="4">
        <f>SUM(D4)</f>
        <v>470</v>
      </c>
    </row>
    <row r="11" ht="13.5" customHeight="1" spans="1:8">
      <c r="A11" s="2">
        <v>43106</v>
      </c>
      <c r="B11" s="3" t="s">
        <v>68</v>
      </c>
      <c r="C11" s="3" t="s">
        <v>20</v>
      </c>
      <c r="D11" s="4">
        <v>101.94</v>
      </c>
      <c r="E11" s="5"/>
      <c r="F11" s="5"/>
      <c r="G11" s="3" t="s">
        <v>11</v>
      </c>
      <c r="H11" s="4">
        <f>SUM(D5:D8)</f>
        <v>243.9</v>
      </c>
    </row>
    <row r="12" ht="13.5" customHeight="1" spans="1:8">
      <c r="A12" s="2">
        <v>43112</v>
      </c>
      <c r="B12" s="3" t="s">
        <v>68</v>
      </c>
      <c r="C12" s="3" t="s">
        <v>20</v>
      </c>
      <c r="D12" s="4">
        <v>14.9</v>
      </c>
      <c r="E12" s="5"/>
      <c r="F12" s="5"/>
      <c r="G12" s="3" t="s">
        <v>68</v>
      </c>
      <c r="H12" s="4">
        <f>SUM(D9:D19)</f>
        <v>748.67</v>
      </c>
    </row>
    <row r="13" ht="13.5" customHeight="1" spans="1:8">
      <c r="A13" s="2">
        <v>43120</v>
      </c>
      <c r="B13" s="3" t="s">
        <v>68</v>
      </c>
      <c r="C13" s="3" t="s">
        <v>20</v>
      </c>
      <c r="D13" s="11">
        <v>152.39</v>
      </c>
      <c r="E13" s="5"/>
      <c r="F13" s="5"/>
      <c r="G13" s="3" t="s">
        <v>197</v>
      </c>
      <c r="H13" s="4">
        <f>SUM(D20:D25)</f>
        <v>535.43</v>
      </c>
    </row>
    <row r="14" ht="13.5" customHeight="1" spans="1:8">
      <c r="A14" s="2">
        <v>43123</v>
      </c>
      <c r="B14" s="3" t="s">
        <v>68</v>
      </c>
      <c r="C14" s="3" t="s">
        <v>1049</v>
      </c>
      <c r="D14" s="4">
        <v>6</v>
      </c>
      <c r="E14" s="5"/>
      <c r="F14" s="5"/>
      <c r="G14" s="3" t="s">
        <v>125</v>
      </c>
      <c r="H14" s="4">
        <f>SUM(D26:D33)</f>
        <v>863.9</v>
      </c>
    </row>
    <row r="15" ht="13.5" customHeight="1" spans="1:8">
      <c r="A15" s="2">
        <v>43120</v>
      </c>
      <c r="B15" s="3" t="s">
        <v>68</v>
      </c>
      <c r="C15" s="3" t="s">
        <v>218</v>
      </c>
      <c r="D15" s="4">
        <v>94.8</v>
      </c>
      <c r="E15" s="5"/>
      <c r="F15" s="5"/>
      <c r="G15" s="3" t="s">
        <v>644</v>
      </c>
      <c r="H15" s="4">
        <f>SUM(D37:D38)</f>
        <v>1650</v>
      </c>
    </row>
    <row r="16" ht="13.5" customHeight="1" spans="1:8">
      <c r="A16" s="2">
        <v>43114</v>
      </c>
      <c r="B16" s="3" t="s">
        <v>68</v>
      </c>
      <c r="C16" s="3" t="s">
        <v>122</v>
      </c>
      <c r="D16" s="4">
        <v>15.15</v>
      </c>
      <c r="E16" s="5"/>
      <c r="F16" s="5"/>
      <c r="G16" s="3" t="s">
        <v>646</v>
      </c>
      <c r="H16" s="4">
        <f>SUM(0)</f>
        <v>0</v>
      </c>
    </row>
    <row r="17" ht="13.5" customHeight="1" spans="1:8">
      <c r="A17" s="2">
        <v>43127</v>
      </c>
      <c r="B17" s="3" t="s">
        <v>68</v>
      </c>
      <c r="C17" s="3" t="s">
        <v>20</v>
      </c>
      <c r="D17" s="4">
        <v>152.85</v>
      </c>
      <c r="E17" s="5"/>
      <c r="F17" s="5"/>
      <c r="G17" s="3" t="s">
        <v>163</v>
      </c>
      <c r="H17" s="4">
        <f>SUM(0)</f>
        <v>0</v>
      </c>
    </row>
    <row r="18" ht="13.5" customHeight="1" spans="1:8">
      <c r="A18" s="2">
        <v>43107</v>
      </c>
      <c r="B18" s="3" t="s">
        <v>68</v>
      </c>
      <c r="C18" s="3" t="s">
        <v>765</v>
      </c>
      <c r="D18" s="4">
        <v>7.5</v>
      </c>
      <c r="E18" s="5"/>
      <c r="F18" s="5"/>
      <c r="G18" s="3" t="s">
        <v>134</v>
      </c>
      <c r="H18" s="4">
        <f>SUM(D39:D40)</f>
        <v>219</v>
      </c>
    </row>
    <row r="19" ht="13.5" customHeight="1" spans="1:8">
      <c r="A19" s="2">
        <v>43131</v>
      </c>
      <c r="B19" s="3" t="s">
        <v>68</v>
      </c>
      <c r="C19" s="3" t="s">
        <v>218</v>
      </c>
      <c r="D19" s="4">
        <v>13.5</v>
      </c>
      <c r="E19" s="5"/>
      <c r="F19" s="5"/>
      <c r="G19" s="3" t="s">
        <v>34</v>
      </c>
      <c r="H19" s="4">
        <f>SUM(D41:D43)</f>
        <v>65.1</v>
      </c>
    </row>
    <row r="20" ht="13.5" customHeight="1" spans="1:8">
      <c r="A20" s="2">
        <v>43108</v>
      </c>
      <c r="B20" s="3" t="s">
        <v>197</v>
      </c>
      <c r="C20" s="3" t="s">
        <v>1026</v>
      </c>
      <c r="D20" s="11">
        <v>297.46</v>
      </c>
      <c r="E20" s="5"/>
      <c r="F20" s="5"/>
      <c r="G20" s="3" t="s">
        <v>36</v>
      </c>
      <c r="H20" s="4">
        <f>SUM(D44:D48)</f>
        <v>1329.48</v>
      </c>
    </row>
    <row r="21" ht="13.5" customHeight="1" spans="1:8">
      <c r="A21" s="2">
        <v>43121</v>
      </c>
      <c r="B21" s="3" t="s">
        <v>197</v>
      </c>
      <c r="C21" s="3" t="s">
        <v>394</v>
      </c>
      <c r="D21" s="11">
        <v>29.8</v>
      </c>
      <c r="E21" s="5"/>
      <c r="F21" s="5"/>
      <c r="G21" s="3" t="s">
        <v>39</v>
      </c>
      <c r="H21" s="4">
        <f>SUM(D49:D57)</f>
        <v>470.46</v>
      </c>
    </row>
    <row r="22" ht="13.5" customHeight="1" spans="1:8">
      <c r="A22" s="2">
        <v>43118</v>
      </c>
      <c r="B22" s="3" t="s">
        <v>197</v>
      </c>
      <c r="C22" s="3" t="s">
        <v>124</v>
      </c>
      <c r="D22" s="4">
        <v>7.1</v>
      </c>
      <c r="E22" s="5"/>
      <c r="F22" s="5"/>
      <c r="G22" s="3" t="s">
        <v>375</v>
      </c>
      <c r="H22" s="4">
        <f>SUM(D58:D61)</f>
        <v>338</v>
      </c>
    </row>
    <row r="23" ht="13.5" customHeight="1" spans="1:26">
      <c r="A23" s="2">
        <v>43129</v>
      </c>
      <c r="B23" s="3" t="s">
        <v>197</v>
      </c>
      <c r="C23" s="3" t="s">
        <v>124</v>
      </c>
      <c r="D23" s="4">
        <v>49.07</v>
      </c>
      <c r="E23" s="5"/>
      <c r="F23" s="5"/>
      <c r="G23" s="3" t="s">
        <v>841</v>
      </c>
      <c r="H23" s="4">
        <f>SUM(D34:D36)</f>
        <v>1661.6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43129</v>
      </c>
      <c r="B24" s="3" t="s">
        <v>197</v>
      </c>
      <c r="C24" s="3" t="s">
        <v>1050</v>
      </c>
      <c r="D24" s="4">
        <v>76</v>
      </c>
      <c r="E24" s="5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43129</v>
      </c>
      <c r="B25" s="3" t="s">
        <v>197</v>
      </c>
      <c r="C25" s="3" t="s">
        <v>707</v>
      </c>
      <c r="D25" s="4">
        <v>76</v>
      </c>
      <c r="E25" s="5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43101</v>
      </c>
      <c r="B26" s="3" t="s">
        <v>125</v>
      </c>
      <c r="C26" s="3" t="s">
        <v>640</v>
      </c>
      <c r="D26" s="4">
        <v>60</v>
      </c>
      <c r="E26" s="5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43101</v>
      </c>
      <c r="B27" s="3" t="s">
        <v>125</v>
      </c>
      <c r="C27" s="3" t="s">
        <v>641</v>
      </c>
      <c r="D27" s="4">
        <v>600</v>
      </c>
      <c r="E27" s="5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43101</v>
      </c>
      <c r="B28" s="3" t="s">
        <v>125</v>
      </c>
      <c r="C28" s="3" t="s">
        <v>509</v>
      </c>
      <c r="D28" s="4">
        <v>55.5</v>
      </c>
      <c r="E28" s="5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42739</v>
      </c>
      <c r="B29" s="3" t="s">
        <v>125</v>
      </c>
      <c r="C29" s="3" t="s">
        <v>165</v>
      </c>
      <c r="D29" s="4">
        <v>6</v>
      </c>
      <c r="E29" s="5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43109</v>
      </c>
      <c r="B30" s="3" t="s">
        <v>125</v>
      </c>
      <c r="C30" s="3" t="s">
        <v>200</v>
      </c>
      <c r="D30" s="4">
        <v>104.7</v>
      </c>
      <c r="E30" s="5"/>
      <c r="F30" s="5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43121</v>
      </c>
      <c r="B31" s="3" t="s">
        <v>125</v>
      </c>
      <c r="C31" s="3" t="s">
        <v>195</v>
      </c>
      <c r="D31" s="11">
        <v>7.8</v>
      </c>
      <c r="E31" s="5"/>
      <c r="F31" s="5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43119</v>
      </c>
      <c r="B32" s="3" t="s">
        <v>125</v>
      </c>
      <c r="C32" s="3" t="s">
        <v>165</v>
      </c>
      <c r="D32" s="4">
        <v>20</v>
      </c>
      <c r="E32" s="5"/>
      <c r="F32" s="5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43131</v>
      </c>
      <c r="B33" s="3" t="s">
        <v>125</v>
      </c>
      <c r="C33" s="3" t="s">
        <v>195</v>
      </c>
      <c r="D33" s="4">
        <v>9.9</v>
      </c>
      <c r="E33" s="5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43102</v>
      </c>
      <c r="B34" s="3" t="s">
        <v>841</v>
      </c>
      <c r="C34" s="3" t="s">
        <v>1051</v>
      </c>
      <c r="D34" s="4">
        <v>430.4</v>
      </c>
      <c r="E34" s="5"/>
      <c r="F34" s="4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43102</v>
      </c>
      <c r="B35" s="3" t="s">
        <v>841</v>
      </c>
      <c r="C35" s="3" t="s">
        <v>1052</v>
      </c>
      <c r="D35" s="4">
        <v>551.2</v>
      </c>
      <c r="E35" s="5"/>
      <c r="F35" s="4"/>
      <c r="G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43102</v>
      </c>
      <c r="B36" s="3" t="s">
        <v>841</v>
      </c>
      <c r="C36" s="3" t="s">
        <v>1053</v>
      </c>
      <c r="D36" s="11">
        <v>680</v>
      </c>
      <c r="E36" s="5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43101</v>
      </c>
      <c r="B37" s="3" t="s">
        <v>644</v>
      </c>
      <c r="C37" s="3" t="s">
        <v>645</v>
      </c>
      <c r="D37" s="4">
        <v>750</v>
      </c>
      <c r="E37" s="5"/>
      <c r="F37" s="4"/>
      <c r="G37" s="5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43101</v>
      </c>
      <c r="B38" s="3" t="s">
        <v>644</v>
      </c>
      <c r="C38" s="3" t="s">
        <v>684</v>
      </c>
      <c r="D38" s="4">
        <v>900</v>
      </c>
      <c r="E38" s="5"/>
      <c r="F38" s="4"/>
      <c r="G38" s="5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43115</v>
      </c>
      <c r="B39" s="3" t="s">
        <v>134</v>
      </c>
      <c r="C39" s="3" t="s">
        <v>98</v>
      </c>
      <c r="D39" s="4">
        <v>143</v>
      </c>
      <c r="E39" s="5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43114</v>
      </c>
      <c r="B40" s="3" t="s">
        <v>134</v>
      </c>
      <c r="C40" s="3" t="s">
        <v>377</v>
      </c>
      <c r="D40" s="4">
        <v>76</v>
      </c>
      <c r="E40" s="5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43113</v>
      </c>
      <c r="B41" s="3" t="s">
        <v>34</v>
      </c>
      <c r="C41" s="3" t="s">
        <v>81</v>
      </c>
      <c r="D41" s="4">
        <v>8</v>
      </c>
      <c r="E41" s="5"/>
      <c r="F41" s="5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43127</v>
      </c>
      <c r="B42" s="3" t="s">
        <v>34</v>
      </c>
      <c r="C42" s="3" t="s">
        <v>81</v>
      </c>
      <c r="D42" s="4">
        <v>42</v>
      </c>
      <c r="E42" s="5"/>
      <c r="F42" s="5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43131</v>
      </c>
      <c r="B43" s="3" t="s">
        <v>34</v>
      </c>
      <c r="C43" s="3" t="s">
        <v>81</v>
      </c>
      <c r="D43" s="4">
        <v>15.1</v>
      </c>
      <c r="E43" s="5"/>
      <c r="F43" s="5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43101</v>
      </c>
      <c r="B44" s="3" t="s">
        <v>36</v>
      </c>
      <c r="C44" s="3" t="s">
        <v>37</v>
      </c>
      <c r="D44" s="4">
        <v>600</v>
      </c>
      <c r="E44" s="5"/>
      <c r="F44" s="5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43101</v>
      </c>
      <c r="B45" s="3" t="s">
        <v>36</v>
      </c>
      <c r="C45" s="3" t="s">
        <v>38</v>
      </c>
      <c r="D45" s="4">
        <v>400</v>
      </c>
      <c r="E45" s="5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43122</v>
      </c>
      <c r="B46" s="3" t="s">
        <v>36</v>
      </c>
      <c r="C46" s="3" t="s">
        <v>1054</v>
      </c>
      <c r="D46" s="4">
        <v>125.73</v>
      </c>
      <c r="E46" s="5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43114</v>
      </c>
      <c r="B47" s="3" t="s">
        <v>36</v>
      </c>
      <c r="C47" s="3" t="s">
        <v>1055</v>
      </c>
      <c r="D47" s="4">
        <v>170.1</v>
      </c>
      <c r="E47" s="5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43129</v>
      </c>
      <c r="B48" s="3" t="s">
        <v>36</v>
      </c>
      <c r="C48" s="3" t="s">
        <v>323</v>
      </c>
      <c r="D48" s="4">
        <v>33.65</v>
      </c>
      <c r="E48" s="5"/>
      <c r="F48" s="4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43101</v>
      </c>
      <c r="B49" s="3" t="s">
        <v>39</v>
      </c>
      <c r="C49" s="3" t="s">
        <v>42</v>
      </c>
      <c r="D49" s="4">
        <v>110</v>
      </c>
      <c r="E49" s="5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42738</v>
      </c>
      <c r="B50" s="3" t="s">
        <v>39</v>
      </c>
      <c r="C50" s="3" t="s">
        <v>362</v>
      </c>
      <c r="D50" s="4">
        <v>17.05</v>
      </c>
      <c r="E50" s="5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43108</v>
      </c>
      <c r="B51" s="3" t="s">
        <v>39</v>
      </c>
      <c r="C51" s="3" t="s">
        <v>391</v>
      </c>
      <c r="D51" s="4">
        <v>50</v>
      </c>
      <c r="E51" s="5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43109</v>
      </c>
      <c r="B52" s="3" t="s">
        <v>39</v>
      </c>
      <c r="C52" s="3" t="s">
        <v>362</v>
      </c>
      <c r="D52" s="4">
        <v>17.25</v>
      </c>
      <c r="E52" s="5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43105</v>
      </c>
      <c r="B53" s="3" t="s">
        <v>39</v>
      </c>
      <c r="C53" s="3" t="s">
        <v>83</v>
      </c>
      <c r="D53" s="4">
        <v>79.41</v>
      </c>
      <c r="E53" s="5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43124</v>
      </c>
      <c r="B54" s="3" t="s">
        <v>39</v>
      </c>
      <c r="C54" s="3" t="s">
        <v>83</v>
      </c>
      <c r="D54" s="11">
        <v>78.65</v>
      </c>
      <c r="E54" s="5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43118</v>
      </c>
      <c r="B55" s="3" t="s">
        <v>39</v>
      </c>
      <c r="C55" s="3" t="s">
        <v>391</v>
      </c>
      <c r="D55" s="4">
        <v>20.5</v>
      </c>
      <c r="E55" s="5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43114</v>
      </c>
      <c r="B56" s="3" t="s">
        <v>39</v>
      </c>
      <c r="C56" s="3" t="s">
        <v>83</v>
      </c>
      <c r="D56" s="4">
        <v>81.9</v>
      </c>
      <c r="E56" s="5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43115</v>
      </c>
      <c r="B57" s="10" t="s">
        <v>39</v>
      </c>
      <c r="C57" s="10" t="s">
        <v>362</v>
      </c>
      <c r="D57" s="4">
        <v>15.7</v>
      </c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>
        <v>43101</v>
      </c>
      <c r="B58" s="3" t="s">
        <v>375</v>
      </c>
      <c r="C58" s="3" t="s">
        <v>547</v>
      </c>
      <c r="D58" s="4">
        <v>200</v>
      </c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>
        <v>43101</v>
      </c>
      <c r="B59" s="3" t="s">
        <v>375</v>
      </c>
      <c r="C59" s="3" t="s">
        <v>548</v>
      </c>
      <c r="D59" s="4">
        <v>44</v>
      </c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>
        <v>43101</v>
      </c>
      <c r="B60" s="3" t="s">
        <v>375</v>
      </c>
      <c r="C60" s="3" t="s">
        <v>549</v>
      </c>
      <c r="D60" s="4">
        <v>44</v>
      </c>
      <c r="E60" s="5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>
        <v>43101</v>
      </c>
      <c r="B61" s="3" t="s">
        <v>375</v>
      </c>
      <c r="C61" s="3" t="s">
        <v>550</v>
      </c>
      <c r="D61" s="4">
        <v>50</v>
      </c>
      <c r="E61" s="5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/>
      <c r="D62" s="4"/>
      <c r="E62" s="5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/>
      <c r="D63" s="4"/>
      <c r="E63" s="5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/>
      <c r="D64" s="4"/>
      <c r="E64" s="5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D65" s="4"/>
      <c r="E65" s="5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D66" s="4"/>
      <c r="E66" s="5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D67" s="4">
        <f>SUM(D2:D66)</f>
        <v>9455.54</v>
      </c>
      <c r="E67" s="5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D68" s="4"/>
      <c r="E68" s="5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4"/>
      <c r="E69" s="5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4"/>
      <c r="E70" s="5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4"/>
      <c r="E71" s="5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/>
      <c r="D72" s="4"/>
      <c r="E72" s="5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/>
      <c r="D73" s="4"/>
      <c r="E73" s="5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/>
      <c r="D74" s="4"/>
      <c r="E74" s="5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/>
      <c r="D75" s="4"/>
      <c r="E75" s="5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"/>
      <c r="D76" s="4"/>
      <c r="E76" s="5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"/>
      <c r="D77" s="4"/>
      <c r="E77" s="5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26">
      <c r="A78" s="2"/>
      <c r="D78" s="4"/>
      <c r="E78" s="5"/>
      <c r="F78" s="5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3.5" customHeight="1" spans="1:26">
      <c r="A79" s="2"/>
      <c r="D79" s="4"/>
      <c r="E79" s="5"/>
      <c r="F79" s="5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3.5" customHeight="1" spans="1:26">
      <c r="A80" s="2"/>
      <c r="D80" s="4"/>
      <c r="E80" s="5"/>
      <c r="F80" s="5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3.5" customHeight="1" spans="1:26">
      <c r="A81" s="2"/>
      <c r="D81" s="4"/>
      <c r="E81" s="5"/>
      <c r="F81" s="5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3.5" customHeight="1" spans="1:26">
      <c r="A82" s="2"/>
      <c r="D82" s="4"/>
      <c r="E82" s="5"/>
      <c r="F82" s="5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3.5" customHeight="1" spans="1:26">
      <c r="A83" s="2"/>
      <c r="D83" s="4"/>
      <c r="E83" s="5"/>
      <c r="F83" s="5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3.5" customHeight="1" spans="1:26">
      <c r="A84" s="2"/>
      <c r="D84" s="4"/>
      <c r="E84" s="5"/>
      <c r="F84" s="5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3.5" customHeight="1" spans="1:26">
      <c r="A85" s="2"/>
      <c r="D85" s="4"/>
      <c r="E85" s="5"/>
      <c r="F85" s="5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3.5" customHeight="1" spans="1:26">
      <c r="A86" s="2"/>
      <c r="D86" s="4"/>
      <c r="E86" s="5"/>
      <c r="F86" s="5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3.5" customHeight="1" spans="1:26">
      <c r="A87" s="2"/>
      <c r="D87" s="4"/>
      <c r="E87" s="5"/>
      <c r="F87" s="5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3.5" customHeight="1" spans="1:26">
      <c r="A88" s="2"/>
      <c r="D88" s="4"/>
      <c r="E88" s="5"/>
      <c r="F88" s="5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3.5" customHeight="1" spans="1:26">
      <c r="A89" s="2"/>
      <c r="D89" s="4"/>
      <c r="E89" s="5"/>
      <c r="F89" s="5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3.5" customHeight="1" spans="1:26">
      <c r="A90" s="2"/>
      <c r="D90" s="4"/>
      <c r="E90" s="5"/>
      <c r="F90" s="5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3.5" customHeight="1" spans="1:26">
      <c r="A91" s="2"/>
      <c r="D91" s="4"/>
      <c r="E91" s="5"/>
      <c r="F91" s="5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3.5" customHeight="1" spans="1:26">
      <c r="A92" s="2"/>
      <c r="D92" s="4"/>
      <c r="E92" s="5"/>
      <c r="F92" s="5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3.5" customHeight="1" spans="1:26">
      <c r="A93" s="2"/>
      <c r="D93" s="4"/>
      <c r="E93" s="5"/>
      <c r="F93" s="5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3.5" customHeight="1" spans="1:26">
      <c r="A94" s="2"/>
      <c r="D94" s="4"/>
      <c r="E94" s="5"/>
      <c r="F94" s="5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3.5" customHeight="1" spans="1:26">
      <c r="A95" s="2"/>
      <c r="D95" s="4"/>
      <c r="E95" s="5"/>
      <c r="F95" s="5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3.5" customHeight="1" spans="1:26">
      <c r="A96" s="2"/>
      <c r="D96" s="4"/>
      <c r="E96" s="5"/>
      <c r="F96" s="5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3.5" customHeight="1" spans="1:26">
      <c r="A97" s="2"/>
      <c r="D97" s="4"/>
      <c r="E97" s="5"/>
      <c r="F97" s="5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3.5" customHeight="1" spans="1:26">
      <c r="A98" s="2"/>
      <c r="D98" s="4"/>
      <c r="E98" s="5"/>
      <c r="F98" s="5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3.5" customHeight="1" spans="1:26">
      <c r="A99" s="2"/>
      <c r="D99" s="4"/>
      <c r="E99" s="5"/>
      <c r="F99" s="5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3.5" customHeight="1" spans="1:26">
      <c r="A100" s="2"/>
      <c r="D100" s="4"/>
      <c r="E100" s="5"/>
      <c r="F100" s="5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3.5" customHeight="1" spans="1:26">
      <c r="A101" s="2"/>
      <c r="D101" s="4"/>
      <c r="E101" s="5"/>
      <c r="F101" s="5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3.5" customHeight="1" spans="1:26">
      <c r="A102" s="2"/>
      <c r="D102" s="4"/>
      <c r="E102" s="5"/>
      <c r="F102" s="5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3.5" customHeight="1" spans="1:26">
      <c r="A103" s="21"/>
      <c r="D103" s="4">
        <f>SUM(D2:D67)</f>
        <v>18911.08</v>
      </c>
      <c r="E103" s="5"/>
      <c r="F103" s="5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3.5" customHeight="1" spans="1:26">
      <c r="A104" s="21"/>
      <c r="D104" s="4"/>
      <c r="E104" s="5"/>
      <c r="F104" s="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3.5" customHeight="1" spans="1:6">
      <c r="A105" s="21"/>
      <c r="D105" s="4"/>
      <c r="E105" s="5"/>
      <c r="F105" s="5"/>
    </row>
    <row r="106" ht="13.5" customHeight="1" spans="1:6">
      <c r="A106" s="21"/>
      <c r="D106" s="4"/>
      <c r="E106" s="5"/>
      <c r="F106" s="5"/>
    </row>
    <row r="107" ht="13.5" customHeight="1" spans="1:6">
      <c r="A107" s="21"/>
      <c r="D107" s="4"/>
      <c r="E107" s="5"/>
      <c r="F107" s="5"/>
    </row>
    <row r="108" ht="13.5" customHeight="1" spans="1:6">
      <c r="A108" s="21"/>
      <c r="D108" s="4"/>
      <c r="E108" s="5"/>
      <c r="F108" s="5"/>
    </row>
    <row r="109" ht="13.5" customHeight="1" spans="1:6">
      <c r="A109" s="21"/>
      <c r="D109" s="4"/>
      <c r="E109" s="5"/>
      <c r="F109" s="5"/>
    </row>
    <row r="110" ht="13.5" customHeight="1" spans="1:6">
      <c r="A110" s="21"/>
      <c r="D110" s="4"/>
      <c r="E110" s="5"/>
      <c r="F110" s="5"/>
    </row>
    <row r="111" ht="13.5" customHeight="1" spans="1:6">
      <c r="A111" s="21"/>
      <c r="D111" s="4"/>
      <c r="E111" s="5"/>
      <c r="F111" s="5"/>
    </row>
    <row r="112" ht="13.5" customHeight="1" spans="1:6">
      <c r="A112" s="21"/>
      <c r="D112" s="4"/>
      <c r="E112" s="5"/>
      <c r="F112" s="5"/>
    </row>
    <row r="113" ht="13.5" customHeight="1" spans="1:6">
      <c r="A113" s="21"/>
      <c r="D113" s="4"/>
      <c r="E113" s="5"/>
      <c r="F113" s="5"/>
    </row>
    <row r="114" ht="13.5" customHeight="1" spans="1:6">
      <c r="A114" s="21"/>
      <c r="D114" s="4"/>
      <c r="E114" s="5"/>
      <c r="F114" s="5"/>
    </row>
    <row r="115" ht="13.5" customHeight="1" spans="1:6">
      <c r="A115" s="21"/>
      <c r="D115" s="4"/>
      <c r="E115" s="5"/>
      <c r="F115" s="5"/>
    </row>
    <row r="116" ht="13.5" customHeight="1" spans="1:6">
      <c r="A116" s="21"/>
      <c r="D116" s="4"/>
      <c r="E116" s="5"/>
      <c r="F116" s="5"/>
    </row>
    <row r="117" ht="13.5" customHeight="1" spans="1:6">
      <c r="A117" s="21"/>
      <c r="D117" s="4"/>
      <c r="E117" s="5"/>
      <c r="F117" s="5"/>
    </row>
    <row r="118" ht="13.5" customHeight="1" spans="1:6">
      <c r="A118" s="21"/>
      <c r="D118" s="4"/>
      <c r="E118" s="5"/>
      <c r="F118" s="5"/>
    </row>
    <row r="119" ht="13.5" customHeight="1" spans="1:6">
      <c r="A119" s="21"/>
      <c r="D119" s="4"/>
      <c r="E119" s="5"/>
      <c r="F119" s="5"/>
    </row>
    <row r="120" ht="13.5" customHeight="1" spans="1:6">
      <c r="A120" s="21"/>
      <c r="D120" s="4"/>
      <c r="E120" s="5"/>
      <c r="F120" s="5"/>
    </row>
    <row r="121" ht="13.5" customHeight="1" spans="1:6">
      <c r="A121" s="21"/>
      <c r="D121" s="4"/>
      <c r="E121" s="5"/>
      <c r="F121" s="5"/>
    </row>
    <row r="122" ht="13.5" customHeight="1" spans="1:6">
      <c r="A122" s="21"/>
      <c r="D122" s="4"/>
      <c r="E122" s="5"/>
      <c r="F122" s="5"/>
    </row>
    <row r="123" ht="13.5" customHeight="1" spans="1:6">
      <c r="A123" s="21"/>
      <c r="D123" s="4"/>
      <c r="E123" s="5"/>
      <c r="F123" s="5"/>
    </row>
    <row r="124" ht="13.5" customHeight="1" spans="1:6">
      <c r="A124" s="21"/>
      <c r="D124" s="4"/>
      <c r="E124" s="5"/>
      <c r="F124" s="5"/>
    </row>
    <row r="125" ht="13.5" customHeight="1" spans="1:6">
      <c r="A125" s="21"/>
      <c r="D125" s="4"/>
      <c r="E125" s="5"/>
      <c r="F125" s="5"/>
    </row>
    <row r="126" ht="13.5" customHeight="1" spans="1:6">
      <c r="A126" s="21"/>
      <c r="D126" s="4"/>
      <c r="E126" s="5"/>
      <c r="F126" s="5"/>
    </row>
    <row r="127" ht="13.5" customHeight="1" spans="1:6">
      <c r="A127" s="21"/>
      <c r="D127" s="4"/>
      <c r="E127" s="5"/>
      <c r="F127" s="5"/>
    </row>
    <row r="128" ht="13.5" customHeight="1" spans="1:6">
      <c r="A128" s="21"/>
      <c r="D128" s="4"/>
      <c r="E128" s="5"/>
      <c r="F128" s="5"/>
    </row>
    <row r="129" ht="13.5" customHeight="1" spans="1:6">
      <c r="A129" s="21"/>
      <c r="D129" s="4"/>
      <c r="E129" s="5"/>
      <c r="F129" s="5"/>
    </row>
    <row r="130" ht="13.5" customHeight="1" spans="1:6">
      <c r="A130" s="21"/>
      <c r="D130" s="4"/>
      <c r="E130" s="5"/>
      <c r="F130" s="5"/>
    </row>
    <row r="131" ht="13.5" customHeight="1" spans="1:6">
      <c r="A131" s="21"/>
      <c r="D131" s="4"/>
      <c r="E131" s="5"/>
      <c r="F131" s="5"/>
    </row>
    <row r="132" ht="13.5" customHeight="1" spans="1:6">
      <c r="A132" s="21"/>
      <c r="D132" s="4"/>
      <c r="E132" s="5"/>
      <c r="F132" s="5"/>
    </row>
    <row r="133" ht="13.5" customHeight="1" spans="1:6">
      <c r="A133" s="21"/>
      <c r="D133" s="4"/>
      <c r="E133" s="5"/>
      <c r="F133" s="5"/>
    </row>
    <row r="134" ht="13.5" customHeight="1" spans="1:6">
      <c r="A134" s="21"/>
      <c r="D134" s="4"/>
      <c r="E134" s="5"/>
      <c r="F134" s="5"/>
    </row>
    <row r="135" ht="13.5" customHeight="1" spans="1:6">
      <c r="A135" s="21"/>
      <c r="D135" s="4"/>
      <c r="E135" s="5"/>
      <c r="F135" s="5"/>
    </row>
    <row r="136" ht="13.5" customHeight="1" spans="1:6">
      <c r="A136" s="21"/>
      <c r="D136" s="4"/>
      <c r="E136" s="5"/>
      <c r="F136" s="5"/>
    </row>
    <row r="137" ht="13.5" customHeight="1" spans="1:6">
      <c r="A137" s="21"/>
      <c r="D137" s="4"/>
      <c r="E137" s="5"/>
      <c r="F137" s="5"/>
    </row>
    <row r="138" ht="13.5" customHeight="1" spans="1:6">
      <c r="A138" s="21"/>
      <c r="D138" s="4"/>
      <c r="E138" s="5"/>
      <c r="F138" s="5"/>
    </row>
    <row r="139" ht="13.5" customHeight="1" spans="1:6">
      <c r="A139" s="21"/>
      <c r="D139" s="4"/>
      <c r="E139" s="5"/>
      <c r="F139" s="5"/>
    </row>
    <row r="140" ht="13.5" customHeight="1" spans="1:6">
      <c r="A140" s="21"/>
      <c r="D140" s="4"/>
      <c r="E140" s="5"/>
      <c r="F140" s="5"/>
    </row>
    <row r="141" ht="13.5" customHeight="1" spans="1:6">
      <c r="A141" s="21"/>
      <c r="D141" s="4"/>
      <c r="E141" s="5"/>
      <c r="F141" s="5"/>
    </row>
    <row r="142" ht="13.5" customHeight="1" spans="1:6">
      <c r="A142" s="21"/>
      <c r="D142" s="4"/>
      <c r="E142" s="5"/>
      <c r="F142" s="5"/>
    </row>
    <row r="143" ht="13.5" customHeight="1" spans="1:6">
      <c r="A143" s="21"/>
      <c r="D143" s="4"/>
      <c r="E143" s="5"/>
      <c r="F143" s="5"/>
    </row>
    <row r="144" ht="13.5" customHeight="1" spans="1:6">
      <c r="A144" s="21"/>
      <c r="D144" s="4"/>
      <c r="E144" s="5"/>
      <c r="F144" s="5"/>
    </row>
    <row r="145" ht="13.5" customHeight="1" spans="1:6">
      <c r="A145" s="21"/>
      <c r="D145" s="4"/>
      <c r="E145" s="5"/>
      <c r="F145" s="5"/>
    </row>
    <row r="146" ht="13.5" customHeight="1" spans="1:6">
      <c r="A146" s="21"/>
      <c r="D146" s="4"/>
      <c r="E146" s="5"/>
      <c r="F146" s="5"/>
    </row>
    <row r="147" ht="13.5" customHeight="1" spans="1:6">
      <c r="A147" s="21"/>
      <c r="D147" s="4"/>
      <c r="E147" s="5"/>
      <c r="F147" s="5"/>
    </row>
    <row r="148" ht="13.5" customHeight="1" spans="1:6">
      <c r="A148" s="21"/>
      <c r="D148" s="4"/>
      <c r="E148" s="5"/>
      <c r="F148" s="5"/>
    </row>
    <row r="149" ht="13.5" customHeight="1" spans="1:6">
      <c r="A149" s="21"/>
      <c r="D149" s="4"/>
      <c r="E149" s="5"/>
      <c r="F149" s="5"/>
    </row>
    <row r="150" ht="13.5" customHeight="1" spans="1:6">
      <c r="A150" s="21"/>
      <c r="D150" s="4"/>
      <c r="E150" s="5"/>
      <c r="F150" s="5"/>
    </row>
    <row r="151" ht="13.5" customHeight="1" spans="1:6">
      <c r="A151" s="21"/>
      <c r="D151" s="4"/>
      <c r="E151" s="5"/>
      <c r="F151" s="5"/>
    </row>
    <row r="152" ht="13.5" customHeight="1" spans="1:6">
      <c r="A152" s="21"/>
      <c r="D152" s="4"/>
      <c r="E152" s="5"/>
      <c r="F152" s="5"/>
    </row>
    <row r="153" ht="13.5" customHeight="1" spans="1:6">
      <c r="A153" s="21"/>
      <c r="D153" s="4"/>
      <c r="E153" s="5"/>
      <c r="F153" s="5"/>
    </row>
    <row r="154" ht="13.5" customHeight="1" spans="1:6">
      <c r="A154" s="21"/>
      <c r="D154" s="4"/>
      <c r="E154" s="5"/>
      <c r="F154" s="5"/>
    </row>
    <row r="155" ht="13.5" customHeight="1" spans="1:6">
      <c r="A155" s="21"/>
      <c r="D155" s="4"/>
      <c r="E155" s="5"/>
      <c r="F155" s="5"/>
    </row>
    <row r="156" ht="13.5" customHeight="1" spans="1:6">
      <c r="A156" s="21"/>
      <c r="D156" s="4"/>
      <c r="E156" s="5"/>
      <c r="F156" s="5"/>
    </row>
    <row r="157" ht="13.5" customHeight="1" spans="1:6">
      <c r="A157" s="21"/>
      <c r="D157" s="4"/>
      <c r="E157" s="5"/>
      <c r="F157" s="5"/>
    </row>
    <row r="158" ht="13.5" customHeight="1" spans="1:6">
      <c r="A158" s="21"/>
      <c r="D158" s="4"/>
      <c r="E158" s="5"/>
      <c r="F158" s="5"/>
    </row>
    <row r="159" ht="13.5" customHeight="1" spans="1:6">
      <c r="A159" s="21"/>
      <c r="D159" s="4"/>
      <c r="E159" s="5"/>
      <c r="F159" s="5"/>
    </row>
    <row r="160" ht="13.5" customHeight="1" spans="1:6">
      <c r="A160" s="21"/>
      <c r="D160" s="4"/>
      <c r="E160" s="5"/>
      <c r="F160" s="5"/>
    </row>
    <row r="161" ht="13.5" customHeight="1" spans="1:6">
      <c r="A161" s="21"/>
      <c r="D161" s="4"/>
      <c r="E161" s="5"/>
      <c r="F161" s="5"/>
    </row>
    <row r="162" ht="13.5" customHeight="1" spans="1:6">
      <c r="A162" s="21"/>
      <c r="D162" s="4"/>
      <c r="E162" s="5"/>
      <c r="F162" s="5"/>
    </row>
    <row r="163" ht="13.5" customHeight="1" spans="1:6">
      <c r="A163" s="21"/>
      <c r="D163" s="4"/>
      <c r="E163" s="5"/>
      <c r="F163" s="5"/>
    </row>
    <row r="164" ht="13.5" customHeight="1" spans="1:6">
      <c r="A164" s="21"/>
      <c r="D164" s="4"/>
      <c r="E164" s="5"/>
      <c r="F164" s="5"/>
    </row>
    <row r="165" ht="13.5" customHeight="1" spans="1:6">
      <c r="A165" s="21"/>
      <c r="D165" s="4"/>
      <c r="E165" s="5"/>
      <c r="F165" s="5"/>
    </row>
    <row r="166" ht="13.5" customHeight="1" spans="1:6">
      <c r="A166" s="21"/>
      <c r="D166" s="4"/>
      <c r="E166" s="5"/>
      <c r="F166" s="5"/>
    </row>
    <row r="167" ht="13.5" customHeight="1" spans="1:6">
      <c r="A167" s="21"/>
      <c r="D167" s="4"/>
      <c r="E167" s="5"/>
      <c r="F167" s="5"/>
    </row>
    <row r="168" ht="13.5" customHeight="1" spans="1:6">
      <c r="A168" s="21"/>
      <c r="D168" s="4"/>
      <c r="E168" s="5"/>
      <c r="F168" s="5"/>
    </row>
    <row r="169" ht="13.5" customHeight="1" spans="1:6">
      <c r="A169" s="21"/>
      <c r="D169" s="4"/>
      <c r="E169" s="5"/>
      <c r="F169" s="5"/>
    </row>
    <row r="170" ht="13.5" customHeight="1" spans="1:6">
      <c r="A170" s="21"/>
      <c r="D170" s="4"/>
      <c r="E170" s="5"/>
      <c r="F170" s="5"/>
    </row>
    <row r="171" ht="13.5" customHeight="1" spans="1:6">
      <c r="A171" s="21"/>
      <c r="D171" s="4"/>
      <c r="E171" s="5"/>
      <c r="F171" s="5"/>
    </row>
    <row r="172" ht="13.5" customHeight="1" spans="1:6">
      <c r="A172" s="21"/>
      <c r="D172" s="4"/>
      <c r="E172" s="5"/>
      <c r="F172" s="5"/>
    </row>
    <row r="173" ht="13.5" customHeight="1" spans="1:6">
      <c r="A173" s="21"/>
      <c r="D173" s="4"/>
      <c r="E173" s="5"/>
      <c r="F173" s="5"/>
    </row>
    <row r="174" ht="13.5" customHeight="1" spans="1:6">
      <c r="A174" s="21"/>
      <c r="D174" s="4"/>
      <c r="E174" s="5"/>
      <c r="F174" s="5"/>
    </row>
    <row r="175" ht="13.5" customHeight="1" spans="1:6">
      <c r="A175" s="21"/>
      <c r="D175" s="4"/>
      <c r="E175" s="5"/>
      <c r="F175" s="5"/>
    </row>
    <row r="176" ht="13.5" customHeight="1" spans="1:6">
      <c r="A176" s="21"/>
      <c r="D176" s="4"/>
      <c r="E176" s="5"/>
      <c r="F176" s="5"/>
    </row>
    <row r="177" ht="13.5" customHeight="1" spans="1:6">
      <c r="A177" s="21"/>
      <c r="D177" s="4"/>
      <c r="E177" s="5"/>
      <c r="F177" s="5"/>
    </row>
    <row r="178" ht="13.5" customHeight="1" spans="1:6">
      <c r="A178" s="21"/>
      <c r="D178" s="4"/>
      <c r="E178" s="5"/>
      <c r="F178" s="5"/>
    </row>
    <row r="179" ht="13.5" customHeight="1" spans="1:6">
      <c r="A179" s="21"/>
      <c r="D179" s="4"/>
      <c r="E179" s="5"/>
      <c r="F179" s="5"/>
    </row>
    <row r="180" ht="13.5" customHeight="1" spans="1:6">
      <c r="A180" s="21"/>
      <c r="D180" s="4"/>
      <c r="E180" s="5"/>
      <c r="F180" s="5"/>
    </row>
    <row r="181" ht="13.5" customHeight="1" spans="1:6">
      <c r="A181" s="21"/>
      <c r="D181" s="4"/>
      <c r="E181" s="5"/>
      <c r="F181" s="5"/>
    </row>
    <row r="182" ht="13.5" customHeight="1" spans="1:6">
      <c r="A182" s="21"/>
      <c r="D182" s="4"/>
      <c r="E182" s="5"/>
      <c r="F182" s="5"/>
    </row>
    <row r="183" ht="13.5" customHeight="1" spans="1:6">
      <c r="A183" s="21"/>
      <c r="D183" s="4"/>
      <c r="E183" s="5"/>
      <c r="F183" s="5"/>
    </row>
    <row r="184" ht="13.5" customHeight="1" spans="1:6">
      <c r="A184" s="21"/>
      <c r="D184" s="4"/>
      <c r="E184" s="5"/>
      <c r="F184" s="5"/>
    </row>
    <row r="185" ht="13.5" customHeight="1" spans="1:6">
      <c r="A185" s="21"/>
      <c r="D185" s="4"/>
      <c r="E185" s="5"/>
      <c r="F185" s="5"/>
    </row>
    <row r="186" ht="13.5" customHeight="1" spans="1:6">
      <c r="A186" s="21"/>
      <c r="D186" s="4"/>
      <c r="E186" s="5"/>
      <c r="F186" s="5"/>
    </row>
    <row r="187" ht="13.5" customHeight="1" spans="1:6">
      <c r="A187" s="21"/>
      <c r="D187" s="4"/>
      <c r="E187" s="5"/>
      <c r="F187" s="5"/>
    </row>
    <row r="188" ht="13.5" customHeight="1" spans="1:6">
      <c r="A188" s="21"/>
      <c r="D188" s="4"/>
      <c r="E188" s="5"/>
      <c r="F188" s="5"/>
    </row>
    <row r="189" ht="13.5" customHeight="1" spans="1:6">
      <c r="A189" s="21"/>
      <c r="D189" s="4"/>
      <c r="E189" s="5"/>
      <c r="F189" s="5"/>
    </row>
    <row r="190" ht="13.5" customHeight="1" spans="1:6">
      <c r="A190" s="21"/>
      <c r="D190" s="4"/>
      <c r="E190" s="5"/>
      <c r="F190" s="5"/>
    </row>
    <row r="191" ht="13.5" customHeight="1" spans="1:6">
      <c r="A191" s="21"/>
      <c r="D191" s="4"/>
      <c r="E191" s="5"/>
      <c r="F191" s="5"/>
    </row>
    <row r="192" ht="13.5" customHeight="1" spans="1:6">
      <c r="A192" s="21"/>
      <c r="D192" s="4"/>
      <c r="E192" s="5"/>
      <c r="F192" s="5"/>
    </row>
    <row r="193" ht="13.5" customHeight="1" spans="1:6">
      <c r="A193" s="21"/>
      <c r="D193" s="4"/>
      <c r="E193" s="5"/>
      <c r="F193" s="5"/>
    </row>
    <row r="194" ht="13.5" customHeight="1" spans="1:6">
      <c r="A194" s="21"/>
      <c r="D194" s="4"/>
      <c r="E194" s="5"/>
      <c r="F194" s="5"/>
    </row>
    <row r="195" ht="13.5" customHeight="1" spans="1:6">
      <c r="A195" s="21"/>
      <c r="D195" s="4"/>
      <c r="E195" s="5"/>
      <c r="F195" s="5"/>
    </row>
    <row r="196" ht="13.5" customHeight="1" spans="1:6">
      <c r="A196" s="21"/>
      <c r="D196" s="4"/>
      <c r="E196" s="5"/>
      <c r="F196" s="5"/>
    </row>
    <row r="197" ht="13.5" customHeight="1" spans="1:6">
      <c r="A197" s="21"/>
      <c r="D197" s="4"/>
      <c r="E197" s="5"/>
      <c r="F197" s="5"/>
    </row>
    <row r="198" ht="13.5" customHeight="1" spans="1:6">
      <c r="A198" s="21"/>
      <c r="D198" s="4"/>
      <c r="E198" s="5"/>
      <c r="F198" s="5"/>
    </row>
    <row r="199" ht="13.5" customHeight="1" spans="1:6">
      <c r="A199" s="21"/>
      <c r="D199" s="4"/>
      <c r="E199" s="5"/>
      <c r="F199" s="5"/>
    </row>
    <row r="200" ht="13.5" customHeight="1" spans="1:6">
      <c r="A200" s="21"/>
      <c r="D200" s="4"/>
      <c r="E200" s="5"/>
      <c r="F200" s="5"/>
    </row>
    <row r="201" ht="13.5" customHeight="1" spans="1:6">
      <c r="A201" s="21"/>
      <c r="D201" s="4"/>
      <c r="E201" s="5"/>
      <c r="F201" s="5"/>
    </row>
    <row r="202" ht="13.5" customHeight="1" spans="1:6">
      <c r="A202" s="21"/>
      <c r="D202" s="4"/>
      <c r="E202" s="5"/>
      <c r="F202" s="5"/>
    </row>
    <row r="203" ht="13.5" customHeight="1" spans="1:6">
      <c r="A203" s="21"/>
      <c r="D203" s="4"/>
      <c r="E203" s="5"/>
      <c r="F203" s="5"/>
    </row>
    <row r="204" ht="13.5" customHeight="1" spans="1:6">
      <c r="A204" s="21"/>
      <c r="D204" s="4"/>
      <c r="E204" s="5"/>
      <c r="F204" s="5"/>
    </row>
    <row r="205" ht="13.5" customHeight="1" spans="1:6">
      <c r="A205" s="21"/>
      <c r="D205" s="4"/>
      <c r="E205" s="5"/>
      <c r="F205" s="5"/>
    </row>
    <row r="206" ht="13.5" customHeight="1" spans="1:6">
      <c r="A206" s="21"/>
      <c r="D206" s="4"/>
      <c r="E206" s="5"/>
      <c r="F206" s="5"/>
    </row>
    <row r="207" ht="13.5" customHeight="1" spans="1:6">
      <c r="A207" s="21"/>
      <c r="D207" s="4"/>
      <c r="E207" s="5"/>
      <c r="F207" s="5"/>
    </row>
    <row r="208" ht="13.5" customHeight="1" spans="1:6">
      <c r="A208" s="21"/>
      <c r="D208" s="4"/>
      <c r="E208" s="5"/>
      <c r="F208" s="5"/>
    </row>
    <row r="209" ht="13.5" customHeight="1" spans="1:6">
      <c r="A209" s="21"/>
      <c r="D209" s="4"/>
      <c r="E209" s="5"/>
      <c r="F209" s="5"/>
    </row>
    <row r="210" ht="13.5" customHeight="1" spans="1:6">
      <c r="A210" s="21"/>
      <c r="D210" s="4"/>
      <c r="E210" s="5"/>
      <c r="F210" s="5"/>
    </row>
    <row r="211" ht="13.5" customHeight="1" spans="1:6">
      <c r="A211" s="21"/>
      <c r="D211" s="4"/>
      <c r="E211" s="5"/>
      <c r="F211" s="5"/>
    </row>
    <row r="212" ht="13.5" customHeight="1" spans="1:6">
      <c r="A212" s="21"/>
      <c r="D212" s="4"/>
      <c r="E212" s="5"/>
      <c r="F212" s="5"/>
    </row>
    <row r="213" ht="13.5" customHeight="1" spans="1:6">
      <c r="A213" s="21"/>
      <c r="D213" s="4"/>
      <c r="E213" s="5"/>
      <c r="F213" s="5"/>
    </row>
    <row r="214" ht="13.5" customHeight="1" spans="1:6">
      <c r="A214" s="21"/>
      <c r="D214" s="4"/>
      <c r="E214" s="5"/>
      <c r="F214" s="5"/>
    </row>
    <row r="215" ht="13.5" customHeight="1" spans="1:6">
      <c r="A215" s="21"/>
      <c r="D215" s="4"/>
      <c r="E215" s="5"/>
      <c r="F215" s="5"/>
    </row>
    <row r="216" ht="13.5" customHeight="1" spans="1:6">
      <c r="A216" s="21"/>
      <c r="D216" s="4"/>
      <c r="E216" s="5"/>
      <c r="F216" s="5"/>
    </row>
    <row r="217" ht="13.5" customHeight="1" spans="1:6">
      <c r="A217" s="21"/>
      <c r="D217" s="4"/>
      <c r="E217" s="5"/>
      <c r="F217" s="5"/>
    </row>
    <row r="218" ht="13.5" customHeight="1" spans="1:6">
      <c r="A218" s="21"/>
      <c r="D218" s="4"/>
      <c r="E218" s="5"/>
      <c r="F218" s="5"/>
    </row>
    <row r="219" ht="13.5" customHeight="1" spans="1:6">
      <c r="A219" s="21"/>
      <c r="D219" s="4"/>
      <c r="E219" s="5"/>
      <c r="F219" s="5"/>
    </row>
    <row r="220" ht="13.5" customHeight="1" spans="1:6">
      <c r="A220" s="21"/>
      <c r="D220" s="4"/>
      <c r="E220" s="5"/>
      <c r="F220" s="5"/>
    </row>
    <row r="221" ht="13.5" customHeight="1" spans="1:6">
      <c r="A221" s="21"/>
      <c r="D221" s="4"/>
      <c r="E221" s="5"/>
      <c r="F221" s="5"/>
    </row>
    <row r="222" ht="13.5" customHeight="1" spans="1:6">
      <c r="A222" s="21"/>
      <c r="D222" s="4"/>
      <c r="E222" s="5"/>
      <c r="F222" s="5"/>
    </row>
    <row r="223" ht="13.5" customHeight="1" spans="1:6">
      <c r="A223" s="21"/>
      <c r="D223" s="4"/>
      <c r="E223" s="5"/>
      <c r="F223" s="5"/>
    </row>
    <row r="224" ht="13.5" customHeight="1" spans="1:6">
      <c r="A224" s="21"/>
      <c r="D224" s="4"/>
      <c r="E224" s="5"/>
      <c r="F224" s="5"/>
    </row>
    <row r="225" ht="13.5" customHeight="1" spans="1:6">
      <c r="A225" s="21"/>
      <c r="D225" s="4"/>
      <c r="E225" s="5"/>
      <c r="F225" s="5"/>
    </row>
    <row r="226" ht="13.5" customHeight="1" spans="1:6">
      <c r="A226" s="21"/>
      <c r="D226" s="4"/>
      <c r="E226" s="5"/>
      <c r="F226" s="5"/>
    </row>
    <row r="227" ht="13.5" customHeight="1" spans="1:6">
      <c r="A227" s="21"/>
      <c r="D227" s="4"/>
      <c r="E227" s="5"/>
      <c r="F227" s="5"/>
    </row>
    <row r="228" ht="13.5" customHeight="1" spans="1:6">
      <c r="A228" s="21"/>
      <c r="D228" s="4"/>
      <c r="E228" s="5"/>
      <c r="F228" s="5"/>
    </row>
    <row r="229" ht="13.5" customHeight="1" spans="1:6">
      <c r="A229" s="21"/>
      <c r="D229" s="4"/>
      <c r="E229" s="5"/>
      <c r="F229" s="5"/>
    </row>
    <row r="230" ht="13.5" customHeight="1" spans="1:6">
      <c r="A230" s="21"/>
      <c r="D230" s="4"/>
      <c r="E230" s="5"/>
      <c r="F230" s="5"/>
    </row>
    <row r="231" ht="13.5" customHeight="1" spans="1:6">
      <c r="A231" s="21"/>
      <c r="D231" s="4"/>
      <c r="E231" s="5"/>
      <c r="F231" s="5"/>
    </row>
    <row r="232" ht="13.5" customHeight="1" spans="1:6">
      <c r="A232" s="21"/>
      <c r="D232" s="4"/>
      <c r="E232" s="5"/>
      <c r="F232" s="5"/>
    </row>
    <row r="233" ht="13.5" customHeight="1" spans="1:6">
      <c r="A233" s="21"/>
      <c r="D233" s="4"/>
      <c r="E233" s="5"/>
      <c r="F233" s="5"/>
    </row>
    <row r="234" ht="13.5" customHeight="1" spans="1:6">
      <c r="A234" s="21"/>
      <c r="D234" s="4"/>
      <c r="E234" s="5"/>
      <c r="F234" s="5"/>
    </row>
    <row r="235" ht="13.5" customHeight="1" spans="1:6">
      <c r="A235" s="21"/>
      <c r="D235" s="4"/>
      <c r="E235" s="5"/>
      <c r="F235" s="5"/>
    </row>
    <row r="236" ht="13.5" customHeight="1" spans="1:6">
      <c r="A236" s="21"/>
      <c r="D236" s="4"/>
      <c r="E236" s="5"/>
      <c r="F236" s="5"/>
    </row>
    <row r="237" ht="13.5" customHeight="1" spans="1:6">
      <c r="A237" s="21"/>
      <c r="D237" s="4"/>
      <c r="E237" s="5"/>
      <c r="F237" s="5"/>
    </row>
    <row r="238" ht="13.5" customHeight="1" spans="1:6">
      <c r="A238" s="21"/>
      <c r="D238" s="4"/>
      <c r="E238" s="5"/>
      <c r="F238" s="5"/>
    </row>
    <row r="239" ht="13.5" customHeight="1" spans="1:6">
      <c r="A239" s="21"/>
      <c r="D239" s="4"/>
      <c r="E239" s="5"/>
      <c r="F239" s="5"/>
    </row>
    <row r="240" ht="13.5" customHeight="1" spans="1:6">
      <c r="A240" s="21"/>
      <c r="D240" s="4"/>
      <c r="E240" s="5"/>
      <c r="F240" s="5"/>
    </row>
    <row r="241" ht="13.5" customHeight="1" spans="1:6">
      <c r="A241" s="21"/>
      <c r="D241" s="4"/>
      <c r="E241" s="5"/>
      <c r="F241" s="5"/>
    </row>
    <row r="242" ht="13.5" customHeight="1" spans="1:6">
      <c r="A242" s="21"/>
      <c r="D242" s="4"/>
      <c r="E242" s="5"/>
      <c r="F242" s="5"/>
    </row>
    <row r="243" ht="13.5" customHeight="1" spans="1:6">
      <c r="A243" s="21"/>
      <c r="D243" s="4"/>
      <c r="E243" s="5"/>
      <c r="F243" s="5"/>
    </row>
    <row r="244" ht="13.5" customHeight="1" spans="1:6">
      <c r="A244" s="21"/>
      <c r="D244" s="4"/>
      <c r="E244" s="5"/>
      <c r="F244" s="5"/>
    </row>
    <row r="245" ht="13.5" customHeight="1" spans="1:6">
      <c r="A245" s="21"/>
      <c r="D245" s="4"/>
      <c r="E245" s="5"/>
      <c r="F245" s="5"/>
    </row>
    <row r="246" ht="13.5" customHeight="1" spans="1:6">
      <c r="A246" s="21"/>
      <c r="D246" s="4"/>
      <c r="E246" s="5"/>
      <c r="F246" s="5"/>
    </row>
    <row r="247" ht="13.5" customHeight="1" spans="1:6">
      <c r="A247" s="21"/>
      <c r="D247" s="4"/>
      <c r="E247" s="5"/>
      <c r="F247" s="5"/>
    </row>
    <row r="248" ht="13.5" customHeight="1" spans="1:6">
      <c r="A248" s="21"/>
      <c r="D248" s="4"/>
      <c r="E248" s="5"/>
      <c r="F248" s="5"/>
    </row>
    <row r="249" ht="13.5" customHeight="1" spans="1:6">
      <c r="A249" s="21"/>
      <c r="D249" s="4"/>
      <c r="E249" s="5"/>
      <c r="F249" s="5"/>
    </row>
    <row r="250" ht="13.5" customHeight="1" spans="1:6">
      <c r="A250" s="21"/>
      <c r="D250" s="4"/>
      <c r="E250" s="5"/>
      <c r="F250" s="5"/>
    </row>
    <row r="251" ht="13.5" customHeight="1" spans="1:6">
      <c r="A251" s="21"/>
      <c r="D251" s="4"/>
      <c r="E251" s="5"/>
      <c r="F251" s="5"/>
    </row>
    <row r="252" ht="13.5" customHeight="1" spans="1:6">
      <c r="A252" s="21"/>
      <c r="D252" s="4"/>
      <c r="E252" s="5"/>
      <c r="F252" s="5"/>
    </row>
    <row r="253" ht="13.5" customHeight="1" spans="1:6">
      <c r="A253" s="21"/>
      <c r="D253" s="4"/>
      <c r="E253" s="5"/>
      <c r="F253" s="5"/>
    </row>
    <row r="254" ht="13.5" customHeight="1" spans="1:6">
      <c r="A254" s="21"/>
      <c r="D254" s="4"/>
      <c r="E254" s="5"/>
      <c r="F254" s="5"/>
    </row>
    <row r="255" ht="13.5" customHeight="1" spans="1:6">
      <c r="A255" s="21"/>
      <c r="D255" s="4"/>
      <c r="E255" s="5"/>
      <c r="F255" s="5"/>
    </row>
    <row r="256" ht="13.5" customHeight="1" spans="1:6">
      <c r="A256" s="21"/>
      <c r="D256" s="4"/>
      <c r="E256" s="5"/>
      <c r="F256" s="5"/>
    </row>
    <row r="257" ht="13.5" customHeight="1" spans="1:6">
      <c r="A257" s="21"/>
      <c r="D257" s="4"/>
      <c r="E257" s="5"/>
      <c r="F257" s="5"/>
    </row>
    <row r="258" ht="13.5" customHeight="1" spans="1:6">
      <c r="A258" s="21"/>
      <c r="D258" s="4"/>
      <c r="E258" s="5"/>
      <c r="F258" s="5"/>
    </row>
    <row r="259" ht="13.5" customHeight="1" spans="1:6">
      <c r="A259" s="21"/>
      <c r="D259" s="4"/>
      <c r="E259" s="5"/>
      <c r="F259" s="5"/>
    </row>
    <row r="260" ht="13.5" customHeight="1" spans="1:6">
      <c r="A260" s="21"/>
      <c r="D260" s="4"/>
      <c r="E260" s="5"/>
      <c r="F260" s="5"/>
    </row>
    <row r="261" ht="13.5" customHeight="1" spans="1:6">
      <c r="A261" s="21"/>
      <c r="D261" s="4"/>
      <c r="E261" s="5"/>
      <c r="F261" s="5"/>
    </row>
    <row r="262" ht="13.5" customHeight="1" spans="1:6">
      <c r="A262" s="21"/>
      <c r="D262" s="4"/>
      <c r="E262" s="5"/>
      <c r="F262" s="5"/>
    </row>
    <row r="263" ht="13.5" customHeight="1" spans="1:6">
      <c r="A263" s="21"/>
      <c r="D263" s="4"/>
      <c r="E263" s="5"/>
      <c r="F263" s="5"/>
    </row>
    <row r="264" ht="13.5" customHeight="1" spans="1:6">
      <c r="A264" s="21"/>
      <c r="D264" s="4"/>
      <c r="E264" s="5"/>
      <c r="F264" s="5"/>
    </row>
    <row r="265" ht="13.5" customHeight="1" spans="1:6">
      <c r="A265" s="21"/>
      <c r="D265" s="4"/>
      <c r="E265" s="5"/>
      <c r="F265" s="5"/>
    </row>
    <row r="266" ht="13.5" customHeight="1" spans="1:6">
      <c r="A266" s="21"/>
      <c r="D266" s="4"/>
      <c r="E266" s="5"/>
      <c r="F266" s="5"/>
    </row>
    <row r="267" ht="13.5" customHeight="1" spans="1:6">
      <c r="A267" s="21"/>
      <c r="D267" s="4"/>
      <c r="E267" s="5"/>
      <c r="F267" s="5"/>
    </row>
    <row r="268" ht="13.5" customHeight="1" spans="1:6">
      <c r="A268" s="21"/>
      <c r="D268" s="4"/>
      <c r="E268" s="5"/>
      <c r="F268" s="5"/>
    </row>
    <row r="269" ht="13.5" customHeight="1" spans="1:6">
      <c r="A269" s="21"/>
      <c r="D269" s="4"/>
      <c r="E269" s="5"/>
      <c r="F269" s="5"/>
    </row>
    <row r="270" ht="13.5" customHeight="1" spans="1:6">
      <c r="A270" s="21"/>
      <c r="D270" s="4"/>
      <c r="E270" s="5"/>
      <c r="F270" s="5"/>
    </row>
    <row r="271" ht="13.5" customHeight="1" spans="1:6">
      <c r="A271" s="21"/>
      <c r="D271" s="4"/>
      <c r="E271" s="5"/>
      <c r="F271" s="5"/>
    </row>
    <row r="272" ht="13.5" customHeight="1" spans="1:6">
      <c r="A272" s="21"/>
      <c r="D272" s="4"/>
      <c r="E272" s="5"/>
      <c r="F272" s="5"/>
    </row>
    <row r="273" ht="13.5" customHeight="1" spans="1:6">
      <c r="A273" s="21"/>
      <c r="D273" s="4"/>
      <c r="E273" s="5"/>
      <c r="F273" s="5"/>
    </row>
    <row r="274" ht="13.5" customHeight="1" spans="1:6">
      <c r="A274" s="21"/>
      <c r="D274" s="4"/>
      <c r="E274" s="5"/>
      <c r="F274" s="5"/>
    </row>
    <row r="275" ht="13.5" customHeight="1" spans="1:6">
      <c r="A275" s="21"/>
      <c r="D275" s="4"/>
      <c r="E275" s="5"/>
      <c r="F275" s="5"/>
    </row>
    <row r="276" ht="13.5" customHeight="1" spans="1:6">
      <c r="A276" s="21"/>
      <c r="D276" s="4"/>
      <c r="E276" s="5"/>
      <c r="F276" s="5"/>
    </row>
    <row r="277" ht="13.5" customHeight="1" spans="1:6">
      <c r="A277" s="21"/>
      <c r="D277" s="4"/>
      <c r="E277" s="5"/>
      <c r="F277" s="5"/>
    </row>
    <row r="278" ht="13.5" customHeight="1" spans="1:6">
      <c r="A278" s="21"/>
      <c r="D278" s="4"/>
      <c r="E278" s="5"/>
      <c r="F278" s="5"/>
    </row>
    <row r="279" ht="13.5" customHeight="1" spans="1:6">
      <c r="A279" s="21"/>
      <c r="D279" s="4"/>
      <c r="E279" s="5"/>
      <c r="F279" s="5"/>
    </row>
    <row r="280" ht="13.5" customHeight="1" spans="1:6">
      <c r="A280" s="21"/>
      <c r="D280" s="4"/>
      <c r="E280" s="5"/>
      <c r="F280" s="5"/>
    </row>
    <row r="281" ht="13.5" customHeight="1" spans="1:6">
      <c r="A281" s="21"/>
      <c r="D281" s="4"/>
      <c r="E281" s="5"/>
      <c r="F281" s="5"/>
    </row>
    <row r="282" ht="13.5" customHeight="1" spans="1:6">
      <c r="A282" s="21"/>
      <c r="D282" s="4"/>
      <c r="E282" s="5"/>
      <c r="F282" s="5"/>
    </row>
    <row r="283" ht="13.5" customHeight="1" spans="1:6">
      <c r="A283" s="21"/>
      <c r="D283" s="4"/>
      <c r="E283" s="5"/>
      <c r="F283" s="5"/>
    </row>
    <row r="284" ht="13.5" customHeight="1" spans="1:6">
      <c r="A284" s="21"/>
      <c r="D284" s="4"/>
      <c r="E284" s="5"/>
      <c r="F284" s="5"/>
    </row>
    <row r="285" ht="13.5" customHeight="1" spans="1:6">
      <c r="A285" s="21"/>
      <c r="D285" s="4"/>
      <c r="E285" s="5"/>
      <c r="F285" s="5"/>
    </row>
    <row r="286" ht="13.5" customHeight="1" spans="1:6">
      <c r="A286" s="21"/>
      <c r="D286" s="4"/>
      <c r="E286" s="5"/>
      <c r="F286" s="5"/>
    </row>
    <row r="287" ht="13.5" customHeight="1" spans="1:6">
      <c r="A287" s="21"/>
      <c r="D287" s="4"/>
      <c r="E287" s="5"/>
      <c r="F287" s="5"/>
    </row>
    <row r="288" ht="13.5" customHeight="1" spans="1:6">
      <c r="A288" s="21"/>
      <c r="D288" s="4"/>
      <c r="E288" s="5"/>
      <c r="F288" s="5"/>
    </row>
    <row r="289" ht="13.5" customHeight="1" spans="1:6">
      <c r="A289" s="21"/>
      <c r="D289" s="4"/>
      <c r="E289" s="5"/>
      <c r="F289" s="5"/>
    </row>
    <row r="290" ht="13.5" customHeight="1" spans="1:6">
      <c r="A290" s="21"/>
      <c r="D290" s="4"/>
      <c r="E290" s="5"/>
      <c r="F290" s="5"/>
    </row>
    <row r="291" ht="13.5" customHeight="1" spans="1:6">
      <c r="A291" s="21"/>
      <c r="D291" s="4"/>
      <c r="E291" s="5"/>
      <c r="F291" s="5"/>
    </row>
    <row r="292" ht="13.5" customHeight="1" spans="1:6">
      <c r="A292" s="21"/>
      <c r="D292" s="4"/>
      <c r="E292" s="5"/>
      <c r="F292" s="5"/>
    </row>
    <row r="293" ht="13.5" customHeight="1" spans="1:6">
      <c r="A293" s="21"/>
      <c r="D293" s="4"/>
      <c r="E293" s="5"/>
      <c r="F293" s="5"/>
    </row>
    <row r="294" ht="13.5" customHeight="1" spans="1:6">
      <c r="A294" s="21"/>
      <c r="D294" s="4"/>
      <c r="E294" s="5"/>
      <c r="F294" s="5"/>
    </row>
    <row r="295" ht="13.5" customHeight="1" spans="1:6">
      <c r="A295" s="21"/>
      <c r="D295" s="4"/>
      <c r="E295" s="5"/>
      <c r="F295" s="5"/>
    </row>
    <row r="296" ht="13.5" customHeight="1" spans="1:6">
      <c r="A296" s="21"/>
      <c r="D296" s="4"/>
      <c r="E296" s="5"/>
      <c r="F296" s="5"/>
    </row>
    <row r="297" ht="13.5" customHeight="1" spans="1:6">
      <c r="A297" s="21"/>
      <c r="D297" s="4"/>
      <c r="E297" s="5"/>
      <c r="F297" s="5"/>
    </row>
    <row r="298" ht="13.5" customHeight="1" spans="1:6">
      <c r="A298" s="21"/>
      <c r="D298" s="4"/>
      <c r="E298" s="5"/>
      <c r="F298" s="5"/>
    </row>
    <row r="299" ht="13.5" customHeight="1" spans="1:6">
      <c r="A299" s="21"/>
      <c r="D299" s="4"/>
      <c r="E299" s="5"/>
      <c r="F299" s="5"/>
    </row>
    <row r="300" ht="13.5" customHeight="1" spans="1:6">
      <c r="A300" s="21"/>
      <c r="D300" s="4"/>
      <c r="E300" s="5"/>
      <c r="F300" s="5"/>
    </row>
    <row r="301" ht="13.5" customHeight="1" spans="1:6">
      <c r="A301" s="21"/>
      <c r="D301" s="4"/>
      <c r="E301" s="5"/>
      <c r="F301" s="5"/>
    </row>
    <row r="302" ht="13.5" customHeight="1" spans="1:6">
      <c r="A302" s="21"/>
      <c r="D302" s="4"/>
      <c r="E302" s="5"/>
      <c r="F302" s="5"/>
    </row>
    <row r="303" ht="13.5" customHeight="1" spans="1:6">
      <c r="A303" s="21"/>
      <c r="D303" s="4"/>
      <c r="E303" s="5"/>
      <c r="F303" s="5"/>
    </row>
    <row r="304" ht="13.5" customHeight="1" spans="1:6">
      <c r="A304" s="21"/>
      <c r="D304" s="4"/>
      <c r="E304" s="5"/>
      <c r="F304" s="5"/>
    </row>
    <row r="305" ht="13.5" customHeight="1" spans="1:6">
      <c r="A305" s="21"/>
      <c r="D305" s="4"/>
      <c r="E305" s="5"/>
      <c r="F305" s="5"/>
    </row>
    <row r="306" ht="13.5" customHeight="1" spans="1:6">
      <c r="A306" s="21"/>
      <c r="D306" s="4"/>
      <c r="E306" s="5"/>
      <c r="F306" s="5"/>
    </row>
    <row r="307" ht="13.5" customHeight="1" spans="1:6">
      <c r="A307" s="21"/>
      <c r="D307" s="4"/>
      <c r="E307" s="5"/>
      <c r="F307" s="5"/>
    </row>
    <row r="308" ht="13.5" customHeight="1" spans="1:6">
      <c r="A308" s="21"/>
      <c r="D308" s="4"/>
      <c r="E308" s="5"/>
      <c r="F308" s="5"/>
    </row>
    <row r="309" ht="13.5" customHeight="1" spans="1:6">
      <c r="A309" s="21"/>
      <c r="D309" s="4"/>
      <c r="E309" s="5"/>
      <c r="F309" s="5"/>
    </row>
    <row r="310" ht="13.5" customHeight="1" spans="1:6">
      <c r="A310" s="21"/>
      <c r="D310" s="4"/>
      <c r="E310" s="5"/>
      <c r="F310" s="5"/>
    </row>
    <row r="311" ht="13.5" customHeight="1" spans="1:6">
      <c r="A311" s="21"/>
      <c r="D311" s="4"/>
      <c r="E311" s="5"/>
      <c r="F311" s="5"/>
    </row>
    <row r="312" ht="13.5" customHeight="1" spans="1:6">
      <c r="A312" s="21"/>
      <c r="D312" s="4"/>
      <c r="E312" s="5"/>
      <c r="F312" s="5"/>
    </row>
    <row r="313" ht="13.5" customHeight="1" spans="1:6">
      <c r="A313" s="21"/>
      <c r="D313" s="4"/>
      <c r="E313" s="5"/>
      <c r="F313" s="5"/>
    </row>
    <row r="314" ht="13.5" customHeight="1" spans="1:6">
      <c r="A314" s="21"/>
      <c r="D314" s="4"/>
      <c r="E314" s="5"/>
      <c r="F314" s="5"/>
    </row>
    <row r="315" ht="13.5" customHeight="1" spans="1:6">
      <c r="A315" s="21"/>
      <c r="D315" s="4"/>
      <c r="E315" s="5"/>
      <c r="F315" s="5"/>
    </row>
    <row r="316" ht="13.5" customHeight="1" spans="1:6">
      <c r="A316" s="21"/>
      <c r="D316" s="4"/>
      <c r="E316" s="5"/>
      <c r="F316" s="5"/>
    </row>
    <row r="317" ht="13.5" customHeight="1" spans="1:6">
      <c r="A317" s="21"/>
      <c r="D317" s="4"/>
      <c r="E317" s="5"/>
      <c r="F317" s="5"/>
    </row>
    <row r="318" ht="13.5" customHeight="1" spans="1:6">
      <c r="A318" s="21"/>
      <c r="D318" s="4"/>
      <c r="E318" s="5"/>
      <c r="F318" s="5"/>
    </row>
    <row r="319" ht="13.5" customHeight="1" spans="1:6">
      <c r="A319" s="21"/>
      <c r="D319" s="4"/>
      <c r="E319" s="5"/>
      <c r="F319" s="5"/>
    </row>
    <row r="320" ht="13.5" customHeight="1" spans="1:6">
      <c r="A320" s="21"/>
      <c r="D320" s="4"/>
      <c r="E320" s="5"/>
      <c r="F320" s="5"/>
    </row>
    <row r="321" ht="13.5" customHeight="1" spans="1:6">
      <c r="A321" s="21"/>
      <c r="D321" s="4"/>
      <c r="E321" s="5"/>
      <c r="F321" s="5"/>
    </row>
    <row r="322" ht="13.5" customHeight="1" spans="1:6">
      <c r="A322" s="21"/>
      <c r="D322" s="4"/>
      <c r="E322" s="5"/>
      <c r="F322" s="5"/>
    </row>
    <row r="323" ht="13.5" customHeight="1" spans="1:6">
      <c r="A323" s="21"/>
      <c r="D323" s="4"/>
      <c r="E323" s="5"/>
      <c r="F323" s="5"/>
    </row>
    <row r="324" ht="13.5" customHeight="1" spans="1:6">
      <c r="A324" s="21"/>
      <c r="D324" s="4"/>
      <c r="E324" s="5"/>
      <c r="F324" s="5"/>
    </row>
    <row r="325" ht="13.5" customHeight="1" spans="1:6">
      <c r="A325" s="21"/>
      <c r="D325" s="4"/>
      <c r="E325" s="5"/>
      <c r="F325" s="5"/>
    </row>
    <row r="326" ht="13.5" customHeight="1" spans="1:6">
      <c r="A326" s="21"/>
      <c r="D326" s="4"/>
      <c r="E326" s="5"/>
      <c r="F326" s="5"/>
    </row>
    <row r="327" ht="13.5" customHeight="1" spans="1:6">
      <c r="A327" s="21"/>
      <c r="D327" s="4"/>
      <c r="E327" s="5"/>
      <c r="F327" s="5"/>
    </row>
    <row r="328" ht="13.5" customHeight="1" spans="1:6">
      <c r="A328" s="21"/>
      <c r="D328" s="4"/>
      <c r="E328" s="5"/>
      <c r="F328" s="5"/>
    </row>
    <row r="329" ht="13.5" customHeight="1" spans="1:6">
      <c r="A329" s="21"/>
      <c r="D329" s="4"/>
      <c r="E329" s="5"/>
      <c r="F329" s="5"/>
    </row>
    <row r="330" ht="13.5" customHeight="1" spans="1:6">
      <c r="A330" s="21"/>
      <c r="D330" s="4"/>
      <c r="E330" s="5"/>
      <c r="F330" s="5"/>
    </row>
    <row r="331" ht="13.5" customHeight="1" spans="1:6">
      <c r="A331" s="21"/>
      <c r="D331" s="4"/>
      <c r="E331" s="5"/>
      <c r="F331" s="5"/>
    </row>
    <row r="332" ht="13.5" customHeight="1" spans="1:6">
      <c r="A332" s="21"/>
      <c r="D332" s="4"/>
      <c r="E332" s="5"/>
      <c r="F332" s="5"/>
    </row>
    <row r="333" ht="13.5" customHeight="1" spans="1:6">
      <c r="A333" s="21"/>
      <c r="D333" s="4"/>
      <c r="E333" s="5"/>
      <c r="F333" s="5"/>
    </row>
    <row r="334" ht="13.5" customHeight="1" spans="1:6">
      <c r="A334" s="21"/>
      <c r="D334" s="4"/>
      <c r="E334" s="5"/>
      <c r="F334" s="5"/>
    </row>
    <row r="335" ht="13.5" customHeight="1" spans="1:6">
      <c r="A335" s="21"/>
      <c r="D335" s="4"/>
      <c r="E335" s="5"/>
      <c r="F335" s="5"/>
    </row>
    <row r="336" ht="13.5" customHeight="1" spans="1:6">
      <c r="A336" s="21"/>
      <c r="D336" s="4"/>
      <c r="E336" s="5"/>
      <c r="F336" s="5"/>
    </row>
    <row r="337" ht="13.5" customHeight="1" spans="1:6">
      <c r="A337" s="21"/>
      <c r="D337" s="4"/>
      <c r="E337" s="5"/>
      <c r="F337" s="5"/>
    </row>
    <row r="338" ht="13.5" customHeight="1" spans="1:6">
      <c r="A338" s="21"/>
      <c r="D338" s="4"/>
      <c r="E338" s="5"/>
      <c r="F338" s="5"/>
    </row>
    <row r="339" ht="13.5" customHeight="1" spans="1:6">
      <c r="A339" s="21"/>
      <c r="D339" s="4"/>
      <c r="E339" s="5"/>
      <c r="F339" s="5"/>
    </row>
    <row r="340" ht="13.5" customHeight="1" spans="1:6">
      <c r="A340" s="21"/>
      <c r="D340" s="4"/>
      <c r="E340" s="5"/>
      <c r="F340" s="5"/>
    </row>
    <row r="341" ht="13.5" customHeight="1" spans="1:6">
      <c r="A341" s="21"/>
      <c r="D341" s="4"/>
      <c r="E341" s="5"/>
      <c r="F341" s="5"/>
    </row>
    <row r="342" ht="13.5" customHeight="1" spans="1:6">
      <c r="A342" s="21"/>
      <c r="D342" s="4"/>
      <c r="E342" s="5"/>
      <c r="F342" s="5"/>
    </row>
    <row r="343" ht="13.5" customHeight="1" spans="1:6">
      <c r="A343" s="21"/>
      <c r="D343" s="4"/>
      <c r="E343" s="5"/>
      <c r="F343" s="5"/>
    </row>
    <row r="344" ht="13.5" customHeight="1" spans="1:6">
      <c r="A344" s="21"/>
      <c r="D344" s="4"/>
      <c r="E344" s="5"/>
      <c r="F344" s="5"/>
    </row>
    <row r="345" ht="13.5" customHeight="1" spans="1:6">
      <c r="A345" s="21"/>
      <c r="D345" s="4"/>
      <c r="E345" s="5"/>
      <c r="F345" s="5"/>
    </row>
    <row r="346" ht="13.5" customHeight="1" spans="1:6">
      <c r="A346" s="21"/>
      <c r="D346" s="4"/>
      <c r="E346" s="5"/>
      <c r="F346" s="5"/>
    </row>
    <row r="347" ht="13.5" customHeight="1" spans="1:6">
      <c r="A347" s="21"/>
      <c r="D347" s="4"/>
      <c r="E347" s="5"/>
      <c r="F347" s="5"/>
    </row>
    <row r="348" ht="13.5" customHeight="1" spans="1:6">
      <c r="A348" s="21"/>
      <c r="D348" s="4"/>
      <c r="E348" s="5"/>
      <c r="F348" s="5"/>
    </row>
    <row r="349" ht="13.5" customHeight="1" spans="1:6">
      <c r="A349" s="21"/>
      <c r="D349" s="4"/>
      <c r="E349" s="5"/>
      <c r="F349" s="5"/>
    </row>
    <row r="350" ht="13.5" customHeight="1" spans="1:6">
      <c r="A350" s="21"/>
      <c r="D350" s="4"/>
      <c r="E350" s="5"/>
      <c r="F350" s="5"/>
    </row>
    <row r="351" ht="13.5" customHeight="1" spans="1:6">
      <c r="A351" s="21"/>
      <c r="D351" s="4"/>
      <c r="E351" s="5"/>
      <c r="F351" s="5"/>
    </row>
    <row r="352" ht="13.5" customHeight="1" spans="1:6">
      <c r="A352" s="21"/>
      <c r="D352" s="4"/>
      <c r="E352" s="5"/>
      <c r="F352" s="5"/>
    </row>
    <row r="353" ht="13.5" customHeight="1" spans="1:6">
      <c r="A353" s="21"/>
      <c r="D353" s="4"/>
      <c r="E353" s="5"/>
      <c r="F353" s="5"/>
    </row>
    <row r="354" ht="13.5" customHeight="1" spans="1:6">
      <c r="A354" s="21"/>
      <c r="D354" s="4"/>
      <c r="E354" s="5"/>
      <c r="F354" s="5"/>
    </row>
    <row r="355" ht="13.5" customHeight="1" spans="1:6">
      <c r="A355" s="21"/>
      <c r="D355" s="4"/>
      <c r="E355" s="5"/>
      <c r="F355" s="5"/>
    </row>
    <row r="356" ht="13.5" customHeight="1" spans="1:6">
      <c r="A356" s="21"/>
      <c r="D356" s="4"/>
      <c r="E356" s="5"/>
      <c r="F356" s="5"/>
    </row>
    <row r="357" ht="13.5" customHeight="1" spans="1:6">
      <c r="A357" s="21"/>
      <c r="D357" s="4"/>
      <c r="E357" s="5"/>
      <c r="F357" s="5"/>
    </row>
    <row r="358" ht="13.5" customHeight="1" spans="1:6">
      <c r="A358" s="21"/>
      <c r="D358" s="4"/>
      <c r="E358" s="5"/>
      <c r="F358" s="5"/>
    </row>
    <row r="359" ht="13.5" customHeight="1" spans="1:6">
      <c r="A359" s="21"/>
      <c r="D359" s="4"/>
      <c r="E359" s="5"/>
      <c r="F359" s="5"/>
    </row>
    <row r="360" ht="13.5" customHeight="1" spans="1:6">
      <c r="A360" s="21"/>
      <c r="D360" s="4"/>
      <c r="E360" s="5"/>
      <c r="F360" s="5"/>
    </row>
    <row r="361" ht="13.5" customHeight="1" spans="1:6">
      <c r="A361" s="21"/>
      <c r="D361" s="4"/>
      <c r="E361" s="5"/>
      <c r="F361" s="5"/>
    </row>
    <row r="362" ht="13.5" customHeight="1" spans="1:6">
      <c r="A362" s="21"/>
      <c r="D362" s="4"/>
      <c r="E362" s="5"/>
      <c r="F362" s="5"/>
    </row>
    <row r="363" ht="13.5" customHeight="1" spans="1:6">
      <c r="A363" s="21"/>
      <c r="D363" s="4"/>
      <c r="E363" s="5"/>
      <c r="F363" s="5"/>
    </row>
    <row r="364" ht="13.5" customHeight="1" spans="1:6">
      <c r="A364" s="21"/>
      <c r="D364" s="4"/>
      <c r="E364" s="5"/>
      <c r="F364" s="5"/>
    </row>
    <row r="365" ht="13.5" customHeight="1" spans="1:6">
      <c r="A365" s="21"/>
      <c r="D365" s="4"/>
      <c r="E365" s="5"/>
      <c r="F365" s="5"/>
    </row>
    <row r="366" ht="13.5" customHeight="1" spans="1:6">
      <c r="A366" s="21"/>
      <c r="D366" s="4"/>
      <c r="E366" s="5"/>
      <c r="F366" s="5"/>
    </row>
    <row r="367" ht="13.5" customHeight="1" spans="1:6">
      <c r="A367" s="21"/>
      <c r="D367" s="4"/>
      <c r="E367" s="5"/>
      <c r="F367" s="5"/>
    </row>
    <row r="368" ht="13.5" customHeight="1" spans="1:6">
      <c r="A368" s="21"/>
      <c r="D368" s="4"/>
      <c r="E368" s="5"/>
      <c r="F368" s="5"/>
    </row>
    <row r="369" ht="13.5" customHeight="1" spans="1:6">
      <c r="A369" s="21"/>
      <c r="D369" s="4"/>
      <c r="E369" s="5"/>
      <c r="F369" s="5"/>
    </row>
    <row r="370" ht="13.5" customHeight="1" spans="1:6">
      <c r="A370" s="21"/>
      <c r="D370" s="4"/>
      <c r="E370" s="5"/>
      <c r="F370" s="5"/>
    </row>
    <row r="371" ht="13.5" customHeight="1" spans="1:6">
      <c r="A371" s="21"/>
      <c r="D371" s="4"/>
      <c r="E371" s="5"/>
      <c r="F371" s="5"/>
    </row>
    <row r="372" ht="13.5" customHeight="1" spans="1:6">
      <c r="A372" s="21"/>
      <c r="D372" s="4"/>
      <c r="E372" s="5"/>
      <c r="F372" s="5"/>
    </row>
    <row r="373" ht="13.5" customHeight="1" spans="1:6">
      <c r="A373" s="21"/>
      <c r="D373" s="4"/>
      <c r="E373" s="5"/>
      <c r="F373" s="5"/>
    </row>
    <row r="374" ht="13.5" customHeight="1" spans="1:6">
      <c r="A374" s="21"/>
      <c r="D374" s="4"/>
      <c r="E374" s="5"/>
      <c r="F374" s="5"/>
    </row>
    <row r="375" ht="13.5" customHeight="1" spans="1:6">
      <c r="A375" s="21"/>
      <c r="D375" s="4"/>
      <c r="E375" s="5"/>
      <c r="F375" s="5"/>
    </row>
    <row r="376" ht="13.5" customHeight="1" spans="1:6">
      <c r="A376" s="21"/>
      <c r="D376" s="4"/>
      <c r="E376" s="5"/>
      <c r="F376" s="5"/>
    </row>
    <row r="377" ht="13.5" customHeight="1" spans="1:6">
      <c r="A377" s="21"/>
      <c r="D377" s="4"/>
      <c r="E377" s="5"/>
      <c r="F377" s="5"/>
    </row>
    <row r="378" ht="13.5" customHeight="1" spans="1:6">
      <c r="A378" s="21"/>
      <c r="D378" s="4"/>
      <c r="E378" s="5"/>
      <c r="F378" s="5"/>
    </row>
    <row r="379" ht="13.5" customHeight="1" spans="1:6">
      <c r="A379" s="21"/>
      <c r="D379" s="4"/>
      <c r="E379" s="5"/>
      <c r="F379" s="5"/>
    </row>
    <row r="380" ht="13.5" customHeight="1" spans="1:6">
      <c r="A380" s="21"/>
      <c r="D380" s="4"/>
      <c r="E380" s="5"/>
      <c r="F380" s="5"/>
    </row>
    <row r="381" ht="13.5" customHeight="1" spans="1:6">
      <c r="A381" s="21"/>
      <c r="D381" s="4"/>
      <c r="E381" s="5"/>
      <c r="F381" s="5"/>
    </row>
    <row r="382" ht="13.5" customHeight="1" spans="1:6">
      <c r="A382" s="21"/>
      <c r="D382" s="4"/>
      <c r="E382" s="5"/>
      <c r="F382" s="5"/>
    </row>
    <row r="383" ht="13.5" customHeight="1" spans="1:6">
      <c r="A383" s="21"/>
      <c r="D383" s="4"/>
      <c r="E383" s="5"/>
      <c r="F383" s="5"/>
    </row>
    <row r="384" ht="13.5" customHeight="1" spans="1:6">
      <c r="A384" s="21"/>
      <c r="D384" s="4"/>
      <c r="E384" s="5"/>
      <c r="F384" s="5"/>
    </row>
    <row r="385" ht="13.5" customHeight="1" spans="1:6">
      <c r="A385" s="21"/>
      <c r="D385" s="4"/>
      <c r="E385" s="5"/>
      <c r="F385" s="5"/>
    </row>
    <row r="386" ht="13.5" customHeight="1" spans="1:6">
      <c r="A386" s="21"/>
      <c r="D386" s="4"/>
      <c r="E386" s="5"/>
      <c r="F386" s="5"/>
    </row>
    <row r="387" ht="13.5" customHeight="1" spans="1:6">
      <c r="A387" s="21"/>
      <c r="D387" s="4"/>
      <c r="E387" s="5"/>
      <c r="F387" s="5"/>
    </row>
    <row r="388" ht="13.5" customHeight="1" spans="1:6">
      <c r="A388" s="21"/>
      <c r="D388" s="4"/>
      <c r="E388" s="5"/>
      <c r="F388" s="5"/>
    </row>
    <row r="389" ht="13.5" customHeight="1" spans="1:6">
      <c r="A389" s="21"/>
      <c r="D389" s="4"/>
      <c r="E389" s="5"/>
      <c r="F389" s="5"/>
    </row>
    <row r="390" ht="13.5" customHeight="1" spans="1:6">
      <c r="A390" s="21"/>
      <c r="D390" s="4"/>
      <c r="E390" s="5"/>
      <c r="F390" s="5"/>
    </row>
    <row r="391" ht="13.5" customHeight="1" spans="1:6">
      <c r="A391" s="21"/>
      <c r="D391" s="4"/>
      <c r="E391" s="5"/>
      <c r="F391" s="5"/>
    </row>
    <row r="392" ht="13.5" customHeight="1" spans="1:6">
      <c r="A392" s="21"/>
      <c r="D392" s="4"/>
      <c r="E392" s="5"/>
      <c r="F392" s="5"/>
    </row>
    <row r="393" ht="13.5" customHeight="1" spans="1:6">
      <c r="A393" s="21"/>
      <c r="D393" s="4"/>
      <c r="E393" s="5"/>
      <c r="F393" s="5"/>
    </row>
    <row r="394" ht="13.5" customHeight="1" spans="1:6">
      <c r="A394" s="21"/>
      <c r="D394" s="4"/>
      <c r="E394" s="5"/>
      <c r="F394" s="5"/>
    </row>
    <row r="395" ht="13.5" customHeight="1" spans="1:6">
      <c r="A395" s="21"/>
      <c r="D395" s="4"/>
      <c r="E395" s="5"/>
      <c r="F395" s="5"/>
    </row>
    <row r="396" ht="13.5" customHeight="1" spans="1:6">
      <c r="A396" s="21"/>
      <c r="D396" s="4"/>
      <c r="E396" s="5"/>
      <c r="F396" s="5"/>
    </row>
    <row r="397" ht="13.5" customHeight="1" spans="1:6">
      <c r="A397" s="21"/>
      <c r="D397" s="4"/>
      <c r="E397" s="5"/>
      <c r="F397" s="5"/>
    </row>
    <row r="398" ht="13.5" customHeight="1" spans="1:6">
      <c r="A398" s="21"/>
      <c r="D398" s="4"/>
      <c r="E398" s="5"/>
      <c r="F398" s="5"/>
    </row>
    <row r="399" ht="13.5" customHeight="1" spans="1:6">
      <c r="A399" s="21"/>
      <c r="D399" s="4"/>
      <c r="E399" s="5"/>
      <c r="F399" s="5"/>
    </row>
    <row r="400" ht="13.5" customHeight="1" spans="1:6">
      <c r="A400" s="21"/>
      <c r="D400" s="4"/>
      <c r="E400" s="5"/>
      <c r="F400" s="5"/>
    </row>
    <row r="401" ht="13.5" customHeight="1" spans="1:6">
      <c r="A401" s="21"/>
      <c r="D401" s="4"/>
      <c r="E401" s="5"/>
      <c r="F401" s="5"/>
    </row>
    <row r="402" ht="13.5" customHeight="1" spans="1:6">
      <c r="A402" s="21"/>
      <c r="D402" s="4"/>
      <c r="E402" s="5"/>
      <c r="F402" s="5"/>
    </row>
    <row r="403" ht="13.5" customHeight="1" spans="1:6">
      <c r="A403" s="21"/>
      <c r="D403" s="4"/>
      <c r="E403" s="5"/>
      <c r="F403" s="5"/>
    </row>
    <row r="404" ht="13.5" customHeight="1" spans="1:6">
      <c r="A404" s="21"/>
      <c r="D404" s="4"/>
      <c r="E404" s="5"/>
      <c r="F404" s="5"/>
    </row>
    <row r="405" ht="13.5" customHeight="1" spans="1:6">
      <c r="A405" s="21"/>
      <c r="D405" s="4"/>
      <c r="E405" s="5"/>
      <c r="F405" s="5"/>
    </row>
    <row r="406" ht="13.5" customHeight="1" spans="1:6">
      <c r="A406" s="21"/>
      <c r="D406" s="4"/>
      <c r="E406" s="5"/>
      <c r="F406" s="5"/>
    </row>
    <row r="407" ht="13.5" customHeight="1" spans="1:6">
      <c r="A407" s="21"/>
      <c r="D407" s="4"/>
      <c r="E407" s="5"/>
      <c r="F407" s="5"/>
    </row>
    <row r="408" ht="13.5" customHeight="1" spans="1:6">
      <c r="A408" s="21"/>
      <c r="D408" s="4"/>
      <c r="E408" s="5"/>
      <c r="F408" s="5"/>
    </row>
    <row r="409" ht="13.5" customHeight="1" spans="1:6">
      <c r="A409" s="21"/>
      <c r="D409" s="4"/>
      <c r="E409" s="5"/>
      <c r="F409" s="5"/>
    </row>
    <row r="410" ht="13.5" customHeight="1" spans="1:6">
      <c r="A410" s="21"/>
      <c r="D410" s="4"/>
      <c r="E410" s="5"/>
      <c r="F410" s="5"/>
    </row>
    <row r="411" ht="13.5" customHeight="1" spans="1:6">
      <c r="A411" s="21"/>
      <c r="D411" s="4"/>
      <c r="E411" s="5"/>
      <c r="F411" s="5"/>
    </row>
    <row r="412" ht="13.5" customHeight="1" spans="1:6">
      <c r="A412" s="21"/>
      <c r="D412" s="4"/>
      <c r="E412" s="5"/>
      <c r="F412" s="5"/>
    </row>
    <row r="413" ht="13.5" customHeight="1" spans="1:6">
      <c r="A413" s="21"/>
      <c r="D413" s="4"/>
      <c r="E413" s="5"/>
      <c r="F413" s="5"/>
    </row>
    <row r="414" ht="13.5" customHeight="1" spans="1:6">
      <c r="A414" s="21"/>
      <c r="D414" s="4"/>
      <c r="E414" s="5"/>
      <c r="F414" s="5"/>
    </row>
    <row r="415" ht="13.5" customHeight="1" spans="1:6">
      <c r="A415" s="21"/>
      <c r="D415" s="4"/>
      <c r="E415" s="5"/>
      <c r="F415" s="5"/>
    </row>
    <row r="416" ht="13.5" customHeight="1" spans="1:6">
      <c r="A416" s="21"/>
      <c r="D416" s="4"/>
      <c r="E416" s="5"/>
      <c r="F416" s="5"/>
    </row>
    <row r="417" ht="13.5" customHeight="1" spans="1:6">
      <c r="A417" s="21"/>
      <c r="D417" s="4"/>
      <c r="E417" s="5"/>
      <c r="F417" s="5"/>
    </row>
    <row r="418" ht="13.5" customHeight="1" spans="1:6">
      <c r="A418" s="21"/>
      <c r="D418" s="4"/>
      <c r="E418" s="5"/>
      <c r="F418" s="5"/>
    </row>
    <row r="419" ht="13.5" customHeight="1" spans="1:6">
      <c r="A419" s="21"/>
      <c r="D419" s="4"/>
      <c r="E419" s="5"/>
      <c r="F419" s="5"/>
    </row>
    <row r="420" ht="13.5" customHeight="1" spans="1:6">
      <c r="A420" s="21"/>
      <c r="D420" s="4"/>
      <c r="E420" s="5"/>
      <c r="F420" s="5"/>
    </row>
    <row r="421" ht="13.5" customHeight="1" spans="1:6">
      <c r="A421" s="21"/>
      <c r="D421" s="4"/>
      <c r="E421" s="5"/>
      <c r="F421" s="5"/>
    </row>
    <row r="422" ht="13.5" customHeight="1" spans="1:6">
      <c r="A422" s="21"/>
      <c r="D422" s="4"/>
      <c r="E422" s="5"/>
      <c r="F422" s="5"/>
    </row>
    <row r="423" ht="13.5" customHeight="1" spans="1:6">
      <c r="A423" s="21"/>
      <c r="D423" s="4"/>
      <c r="E423" s="5"/>
      <c r="F423" s="5"/>
    </row>
    <row r="424" ht="13.5" customHeight="1" spans="1:6">
      <c r="A424" s="21"/>
      <c r="D424" s="4"/>
      <c r="E424" s="5"/>
      <c r="F424" s="5"/>
    </row>
    <row r="425" ht="13.5" customHeight="1" spans="1:6">
      <c r="A425" s="21"/>
      <c r="D425" s="4"/>
      <c r="E425" s="5"/>
      <c r="F425" s="5"/>
    </row>
    <row r="426" ht="13.5" customHeight="1" spans="1:6">
      <c r="A426" s="21"/>
      <c r="D426" s="4"/>
      <c r="E426" s="5"/>
      <c r="F426" s="5"/>
    </row>
    <row r="427" ht="13.5" customHeight="1" spans="1:6">
      <c r="A427" s="21"/>
      <c r="D427" s="4"/>
      <c r="E427" s="5"/>
      <c r="F427" s="5"/>
    </row>
    <row r="428" ht="13.5" customHeight="1" spans="1:6">
      <c r="A428" s="21"/>
      <c r="D428" s="4"/>
      <c r="E428" s="5"/>
      <c r="F428" s="5"/>
    </row>
    <row r="429" ht="13.5" customHeight="1" spans="1:6">
      <c r="A429" s="21"/>
      <c r="D429" s="4"/>
      <c r="E429" s="5"/>
      <c r="F429" s="5"/>
    </row>
    <row r="430" ht="13.5" customHeight="1" spans="1:6">
      <c r="A430" s="21"/>
      <c r="D430" s="4"/>
      <c r="E430" s="5"/>
      <c r="F430" s="5"/>
    </row>
    <row r="431" ht="13.5" customHeight="1" spans="1:6">
      <c r="A431" s="21"/>
      <c r="D431" s="4"/>
      <c r="E431" s="5"/>
      <c r="F431" s="5"/>
    </row>
    <row r="432" ht="13.5" customHeight="1" spans="1:6">
      <c r="A432" s="21"/>
      <c r="D432" s="4"/>
      <c r="E432" s="5"/>
      <c r="F432" s="5"/>
    </row>
    <row r="433" ht="13.5" customHeight="1" spans="1:6">
      <c r="A433" s="21"/>
      <c r="D433" s="4"/>
      <c r="E433" s="5"/>
      <c r="F433" s="5"/>
    </row>
    <row r="434" ht="13.5" customHeight="1" spans="1:6">
      <c r="A434" s="21"/>
      <c r="D434" s="4"/>
      <c r="E434" s="5"/>
      <c r="F434" s="5"/>
    </row>
    <row r="435" ht="13.5" customHeight="1" spans="1:6">
      <c r="A435" s="21"/>
      <c r="D435" s="4"/>
      <c r="E435" s="5"/>
      <c r="F435" s="5"/>
    </row>
    <row r="436" ht="13.5" customHeight="1" spans="1:6">
      <c r="A436" s="21"/>
      <c r="D436" s="4"/>
      <c r="E436" s="5"/>
      <c r="F436" s="5"/>
    </row>
    <row r="437" ht="13.5" customHeight="1" spans="1:6">
      <c r="A437" s="21"/>
      <c r="D437" s="4"/>
      <c r="E437" s="5"/>
      <c r="F437" s="5"/>
    </row>
    <row r="438" ht="13.5" customHeight="1" spans="1:6">
      <c r="A438" s="21"/>
      <c r="D438" s="4"/>
      <c r="E438" s="5"/>
      <c r="F438" s="5"/>
    </row>
    <row r="439" ht="13.5" customHeight="1" spans="1:6">
      <c r="A439" s="21"/>
      <c r="D439" s="4"/>
      <c r="E439" s="5"/>
      <c r="F439" s="5"/>
    </row>
    <row r="440" ht="13.5" customHeight="1" spans="1:6">
      <c r="A440" s="21"/>
      <c r="D440" s="4"/>
      <c r="E440" s="5"/>
      <c r="F440" s="5"/>
    </row>
    <row r="441" ht="13.5" customHeight="1" spans="1:6">
      <c r="A441" s="21"/>
      <c r="D441" s="4"/>
      <c r="E441" s="5"/>
      <c r="F441" s="5"/>
    </row>
    <row r="442" ht="13.5" customHeight="1" spans="1:6">
      <c r="A442" s="21"/>
      <c r="D442" s="4"/>
      <c r="E442" s="5"/>
      <c r="F442" s="5"/>
    </row>
    <row r="443" ht="13.5" customHeight="1" spans="1:6">
      <c r="A443" s="21"/>
      <c r="D443" s="4"/>
      <c r="E443" s="5"/>
      <c r="F443" s="5"/>
    </row>
    <row r="444" ht="13.5" customHeight="1" spans="1:6">
      <c r="A444" s="21"/>
      <c r="D444" s="4"/>
      <c r="E444" s="5"/>
      <c r="F444" s="5"/>
    </row>
    <row r="445" ht="13.5" customHeight="1" spans="1:6">
      <c r="A445" s="21"/>
      <c r="D445" s="4"/>
      <c r="E445" s="5"/>
      <c r="F445" s="5"/>
    </row>
    <row r="446" ht="13.5" customHeight="1" spans="1:6">
      <c r="A446" s="21"/>
      <c r="D446" s="4"/>
      <c r="E446" s="5"/>
      <c r="F446" s="5"/>
    </row>
    <row r="447" ht="13.5" customHeight="1" spans="1:6">
      <c r="A447" s="21"/>
      <c r="D447" s="4"/>
      <c r="E447" s="5"/>
      <c r="F447" s="5"/>
    </row>
    <row r="448" ht="13.5" customHeight="1" spans="1:6">
      <c r="A448" s="21"/>
      <c r="D448" s="4"/>
      <c r="E448" s="5"/>
      <c r="F448" s="5"/>
    </row>
    <row r="449" ht="13.5" customHeight="1" spans="1:6">
      <c r="A449" s="21"/>
      <c r="D449" s="4"/>
      <c r="E449" s="5"/>
      <c r="F449" s="5"/>
    </row>
    <row r="450" ht="13.5" customHeight="1" spans="1:6">
      <c r="A450" s="21"/>
      <c r="D450" s="4"/>
      <c r="E450" s="5"/>
      <c r="F450" s="5"/>
    </row>
    <row r="451" ht="13.5" customHeight="1" spans="1:6">
      <c r="A451" s="21"/>
      <c r="D451" s="4"/>
      <c r="E451" s="5"/>
      <c r="F451" s="5"/>
    </row>
    <row r="452" ht="13.5" customHeight="1" spans="1:6">
      <c r="A452" s="21"/>
      <c r="D452" s="4"/>
      <c r="E452" s="5"/>
      <c r="F452" s="5"/>
    </row>
    <row r="453" ht="13.5" customHeight="1" spans="1:6">
      <c r="A453" s="21"/>
      <c r="D453" s="4"/>
      <c r="E453" s="5"/>
      <c r="F453" s="5"/>
    </row>
    <row r="454" ht="13.5" customHeight="1" spans="1:6">
      <c r="A454" s="21"/>
      <c r="D454" s="4"/>
      <c r="E454" s="5"/>
      <c r="F454" s="5"/>
    </row>
    <row r="455" ht="13.5" customHeight="1" spans="1:6">
      <c r="A455" s="21"/>
      <c r="D455" s="4"/>
      <c r="E455" s="5"/>
      <c r="F455" s="5"/>
    </row>
    <row r="456" ht="13.5" customHeight="1" spans="1:6">
      <c r="A456" s="21"/>
      <c r="D456" s="4"/>
      <c r="E456" s="5"/>
      <c r="F456" s="5"/>
    </row>
    <row r="457" ht="13.5" customHeight="1" spans="1:6">
      <c r="A457" s="21"/>
      <c r="D457" s="4"/>
      <c r="E457" s="5"/>
      <c r="F457" s="5"/>
    </row>
    <row r="458" ht="13.5" customHeight="1" spans="1:6">
      <c r="A458" s="21"/>
      <c r="D458" s="4"/>
      <c r="E458" s="5"/>
      <c r="F458" s="5"/>
    </row>
    <row r="459" ht="13.5" customHeight="1" spans="1:6">
      <c r="A459" s="21"/>
      <c r="D459" s="4"/>
      <c r="E459" s="5"/>
      <c r="F459" s="5"/>
    </row>
    <row r="460" ht="13.5" customHeight="1" spans="1:6">
      <c r="A460" s="21"/>
      <c r="D460" s="4"/>
      <c r="E460" s="5"/>
      <c r="F460" s="5"/>
    </row>
    <row r="461" ht="13.5" customHeight="1" spans="1:6">
      <c r="A461" s="21"/>
      <c r="D461" s="4"/>
      <c r="E461" s="5"/>
      <c r="F461" s="5"/>
    </row>
    <row r="462" ht="13.5" customHeight="1" spans="1:6">
      <c r="A462" s="21"/>
      <c r="D462" s="4"/>
      <c r="E462" s="5"/>
      <c r="F462" s="5"/>
    </row>
    <row r="463" ht="13.5" customHeight="1" spans="1:6">
      <c r="A463" s="21"/>
      <c r="D463" s="4"/>
      <c r="E463" s="5"/>
      <c r="F463" s="5"/>
    </row>
    <row r="464" ht="13.5" customHeight="1" spans="1:6">
      <c r="A464" s="21"/>
      <c r="D464" s="4"/>
      <c r="E464" s="5"/>
      <c r="F464" s="5"/>
    </row>
    <row r="465" ht="13.5" customHeight="1" spans="1:6">
      <c r="A465" s="21"/>
      <c r="D465" s="4"/>
      <c r="E465" s="5"/>
      <c r="F465" s="5"/>
    </row>
    <row r="466" ht="13.5" customHeight="1" spans="1:6">
      <c r="A466" s="21"/>
      <c r="D466" s="4"/>
      <c r="E466" s="5"/>
      <c r="F466" s="5"/>
    </row>
    <row r="467" ht="13.5" customHeight="1" spans="1:6">
      <c r="A467" s="21"/>
      <c r="D467" s="4"/>
      <c r="E467" s="5"/>
      <c r="F467" s="5"/>
    </row>
    <row r="468" ht="13.5" customHeight="1" spans="1:6">
      <c r="A468" s="21"/>
      <c r="D468" s="4"/>
      <c r="E468" s="5"/>
      <c r="F468" s="5"/>
    </row>
    <row r="469" ht="13.5" customHeight="1" spans="1:6">
      <c r="A469" s="21"/>
      <c r="D469" s="4"/>
      <c r="E469" s="5"/>
      <c r="F469" s="5"/>
    </row>
    <row r="470" ht="13.5" customHeight="1" spans="1:6">
      <c r="A470" s="21"/>
      <c r="D470" s="4"/>
      <c r="E470" s="5"/>
      <c r="F470" s="5"/>
    </row>
    <row r="471" ht="13.5" customHeight="1" spans="1:6">
      <c r="A471" s="21"/>
      <c r="D471" s="4"/>
      <c r="E471" s="5"/>
      <c r="F471" s="5"/>
    </row>
    <row r="472" ht="13.5" customHeight="1" spans="1:6">
      <c r="A472" s="21"/>
      <c r="D472" s="4"/>
      <c r="E472" s="5"/>
      <c r="F472" s="5"/>
    </row>
    <row r="473" ht="13.5" customHeight="1" spans="1:6">
      <c r="A473" s="21"/>
      <c r="D473" s="4"/>
      <c r="E473" s="5"/>
      <c r="F473" s="5"/>
    </row>
    <row r="474" ht="13.5" customHeight="1" spans="1:6">
      <c r="A474" s="21"/>
      <c r="D474" s="4"/>
      <c r="E474" s="5"/>
      <c r="F474" s="5"/>
    </row>
    <row r="475" ht="13.5" customHeight="1" spans="1:6">
      <c r="A475" s="21"/>
      <c r="D475" s="4"/>
      <c r="E475" s="5"/>
      <c r="F475" s="5"/>
    </row>
    <row r="476" ht="13.5" customHeight="1" spans="1:6">
      <c r="A476" s="21"/>
      <c r="D476" s="4"/>
      <c r="E476" s="5"/>
      <c r="F476" s="5"/>
    </row>
    <row r="477" ht="13.5" customHeight="1" spans="1:6">
      <c r="A477" s="21"/>
      <c r="D477" s="4"/>
      <c r="E477" s="5"/>
      <c r="F477" s="5"/>
    </row>
    <row r="478" ht="13.5" customHeight="1" spans="1:6">
      <c r="A478" s="21"/>
      <c r="D478" s="4"/>
      <c r="E478" s="5"/>
      <c r="F478" s="5"/>
    </row>
    <row r="479" ht="13.5" customHeight="1" spans="1:6">
      <c r="A479" s="21"/>
      <c r="D479" s="4"/>
      <c r="E479" s="5"/>
      <c r="F479" s="5"/>
    </row>
    <row r="480" ht="13.5" customHeight="1" spans="1:6">
      <c r="A480" s="21"/>
      <c r="D480" s="4"/>
      <c r="E480" s="5"/>
      <c r="F480" s="5"/>
    </row>
    <row r="481" ht="13.5" customHeight="1" spans="1:6">
      <c r="A481" s="21"/>
      <c r="D481" s="4"/>
      <c r="E481" s="5"/>
      <c r="F481" s="5"/>
    </row>
    <row r="482" ht="13.5" customHeight="1" spans="1:6">
      <c r="A482" s="21"/>
      <c r="D482" s="4"/>
      <c r="E482" s="5"/>
      <c r="F482" s="5"/>
    </row>
    <row r="483" ht="13.5" customHeight="1" spans="1:6">
      <c r="A483" s="21"/>
      <c r="D483" s="4"/>
      <c r="E483" s="5"/>
      <c r="F483" s="5"/>
    </row>
    <row r="484" ht="13.5" customHeight="1" spans="1:6">
      <c r="A484" s="21"/>
      <c r="D484" s="4"/>
      <c r="E484" s="5"/>
      <c r="F484" s="5"/>
    </row>
    <row r="485" ht="13.5" customHeight="1" spans="1:6">
      <c r="A485" s="21"/>
      <c r="D485" s="4"/>
      <c r="E485" s="5"/>
      <c r="F485" s="5"/>
    </row>
    <row r="486" ht="13.5" customHeight="1" spans="1:6">
      <c r="A486" s="21"/>
      <c r="D486" s="4"/>
      <c r="E486" s="5"/>
      <c r="F486" s="5"/>
    </row>
    <row r="487" ht="13.5" customHeight="1" spans="1:6">
      <c r="A487" s="21"/>
      <c r="D487" s="4"/>
      <c r="E487" s="5"/>
      <c r="F487" s="5"/>
    </row>
    <row r="488" ht="13.5" customHeight="1" spans="1:6">
      <c r="A488" s="21"/>
      <c r="D488" s="4"/>
      <c r="E488" s="5"/>
      <c r="F488" s="5"/>
    </row>
    <row r="489" ht="13.5" customHeight="1" spans="1:6">
      <c r="A489" s="21"/>
      <c r="D489" s="4"/>
      <c r="E489" s="5"/>
      <c r="F489" s="5"/>
    </row>
    <row r="490" ht="13.5" customHeight="1" spans="1:6">
      <c r="A490" s="21"/>
      <c r="D490" s="4"/>
      <c r="E490" s="5"/>
      <c r="F490" s="5"/>
    </row>
    <row r="491" ht="13.5" customHeight="1" spans="1:6">
      <c r="A491" s="21"/>
      <c r="D491" s="4"/>
      <c r="E491" s="5"/>
      <c r="F491" s="5"/>
    </row>
    <row r="492" ht="13.5" customHeight="1" spans="1:6">
      <c r="A492" s="21"/>
      <c r="D492" s="4"/>
      <c r="E492" s="5"/>
      <c r="F492" s="5"/>
    </row>
    <row r="493" ht="13.5" customHeight="1" spans="1:6">
      <c r="A493" s="21"/>
      <c r="D493" s="4"/>
      <c r="E493" s="5"/>
      <c r="F493" s="5"/>
    </row>
    <row r="494" ht="13.5" customHeight="1" spans="1:6">
      <c r="A494" s="21"/>
      <c r="D494" s="4"/>
      <c r="E494" s="5"/>
      <c r="F494" s="5"/>
    </row>
    <row r="495" ht="13.5" customHeight="1" spans="1:6">
      <c r="A495" s="21"/>
      <c r="D495" s="4"/>
      <c r="E495" s="5"/>
      <c r="F495" s="5"/>
    </row>
    <row r="496" ht="13.5" customHeight="1" spans="1:6">
      <c r="A496" s="21"/>
      <c r="D496" s="4"/>
      <c r="E496" s="5"/>
      <c r="F496" s="5"/>
    </row>
    <row r="497" ht="13.5" customHeight="1" spans="1:6">
      <c r="A497" s="21"/>
      <c r="D497" s="4"/>
      <c r="E497" s="5"/>
      <c r="F497" s="5"/>
    </row>
    <row r="498" ht="13.5" customHeight="1" spans="1:6">
      <c r="A498" s="21"/>
      <c r="D498" s="4"/>
      <c r="E498" s="5"/>
      <c r="F498" s="5"/>
    </row>
    <row r="499" ht="13.5" customHeight="1" spans="1:6">
      <c r="A499" s="21"/>
      <c r="D499" s="4"/>
      <c r="E499" s="5"/>
      <c r="F499" s="5"/>
    </row>
    <row r="500" ht="13.5" customHeight="1" spans="1:6">
      <c r="A500" s="21"/>
      <c r="D500" s="4"/>
      <c r="E500" s="5"/>
      <c r="F500" s="5"/>
    </row>
    <row r="501" ht="13.5" customHeight="1" spans="1:6">
      <c r="A501" s="21"/>
      <c r="D501" s="4"/>
      <c r="E501" s="5"/>
      <c r="F501" s="5"/>
    </row>
    <row r="502" ht="13.5" customHeight="1" spans="1:6">
      <c r="A502" s="21"/>
      <c r="D502" s="4"/>
      <c r="E502" s="5"/>
      <c r="F502" s="5"/>
    </row>
    <row r="503" ht="13.5" customHeight="1" spans="1:6">
      <c r="A503" s="21"/>
      <c r="D503" s="4"/>
      <c r="E503" s="5"/>
      <c r="F503" s="5"/>
    </row>
    <row r="504" ht="13.5" customHeight="1" spans="1:6">
      <c r="A504" s="21"/>
      <c r="D504" s="4"/>
      <c r="E504" s="5"/>
      <c r="F504" s="5"/>
    </row>
    <row r="505" ht="13.5" customHeight="1" spans="1:6">
      <c r="A505" s="21"/>
      <c r="D505" s="4"/>
      <c r="E505" s="5"/>
      <c r="F505" s="5"/>
    </row>
    <row r="506" ht="13.5" customHeight="1" spans="1:6">
      <c r="A506" s="21"/>
      <c r="D506" s="4"/>
      <c r="E506" s="5"/>
      <c r="F506" s="5"/>
    </row>
    <row r="507" ht="13.5" customHeight="1" spans="1:6">
      <c r="A507" s="21"/>
      <c r="D507" s="4"/>
      <c r="E507" s="5"/>
      <c r="F507" s="5"/>
    </row>
    <row r="508" ht="13.5" customHeight="1" spans="1:6">
      <c r="A508" s="21"/>
      <c r="D508" s="4"/>
      <c r="E508" s="5"/>
      <c r="F508" s="5"/>
    </row>
    <row r="509" ht="13.5" customHeight="1" spans="1:6">
      <c r="A509" s="21"/>
      <c r="D509" s="4"/>
      <c r="E509" s="5"/>
      <c r="F509" s="5"/>
    </row>
    <row r="510" ht="13.5" customHeight="1" spans="1:6">
      <c r="A510" s="21"/>
      <c r="D510" s="4"/>
      <c r="E510" s="5"/>
      <c r="F510" s="5"/>
    </row>
    <row r="511" ht="13.5" customHeight="1" spans="1:6">
      <c r="A511" s="21"/>
      <c r="D511" s="4"/>
      <c r="E511" s="5"/>
      <c r="F511" s="5"/>
    </row>
    <row r="512" ht="13.5" customHeight="1" spans="1:6">
      <c r="A512" s="21"/>
      <c r="D512" s="4"/>
      <c r="E512" s="5"/>
      <c r="F512" s="5"/>
    </row>
    <row r="513" ht="13.5" customHeight="1" spans="1:6">
      <c r="A513" s="21"/>
      <c r="D513" s="4"/>
      <c r="E513" s="5"/>
      <c r="F513" s="5"/>
    </row>
    <row r="514" ht="13.5" customHeight="1" spans="1:6">
      <c r="A514" s="21"/>
      <c r="D514" s="4"/>
      <c r="E514" s="5"/>
      <c r="F514" s="5"/>
    </row>
    <row r="515" ht="13.5" customHeight="1" spans="1:6">
      <c r="A515" s="21"/>
      <c r="D515" s="4"/>
      <c r="E515" s="5"/>
      <c r="F515" s="5"/>
    </row>
    <row r="516" ht="13.5" customHeight="1" spans="1:6">
      <c r="A516" s="21"/>
      <c r="D516" s="4"/>
      <c r="E516" s="5"/>
      <c r="F516" s="5"/>
    </row>
    <row r="517" ht="13.5" customHeight="1" spans="1:6">
      <c r="A517" s="21"/>
      <c r="D517" s="4"/>
      <c r="E517" s="5"/>
      <c r="F517" s="5"/>
    </row>
    <row r="518" ht="13.5" customHeight="1" spans="1:6">
      <c r="A518" s="21"/>
      <c r="D518" s="4"/>
      <c r="E518" s="5"/>
      <c r="F518" s="5"/>
    </row>
    <row r="519" ht="13.5" customHeight="1" spans="1:6">
      <c r="A519" s="21"/>
      <c r="D519" s="4"/>
      <c r="E519" s="5"/>
      <c r="F519" s="5"/>
    </row>
    <row r="520" ht="13.5" customHeight="1" spans="1:6">
      <c r="A520" s="21"/>
      <c r="D520" s="4"/>
      <c r="E520" s="5"/>
      <c r="F520" s="5"/>
    </row>
    <row r="521" ht="13.5" customHeight="1" spans="1:6">
      <c r="A521" s="21"/>
      <c r="D521" s="4"/>
      <c r="E521" s="5"/>
      <c r="F521" s="5"/>
    </row>
    <row r="522" ht="13.5" customHeight="1" spans="1:6">
      <c r="A522" s="21"/>
      <c r="D522" s="4"/>
      <c r="E522" s="5"/>
      <c r="F522" s="5"/>
    </row>
    <row r="523" ht="13.5" customHeight="1" spans="1:6">
      <c r="A523" s="21"/>
      <c r="D523" s="4"/>
      <c r="E523" s="5"/>
      <c r="F523" s="5"/>
    </row>
    <row r="524" ht="13.5" customHeight="1" spans="1:6">
      <c r="A524" s="21"/>
      <c r="D524" s="4"/>
      <c r="E524" s="5"/>
      <c r="F524" s="5"/>
    </row>
    <row r="525" ht="13.5" customHeight="1" spans="1:6">
      <c r="A525" s="21"/>
      <c r="D525" s="4"/>
      <c r="E525" s="5"/>
      <c r="F525" s="5"/>
    </row>
    <row r="526" ht="13.5" customHeight="1" spans="1:6">
      <c r="A526" s="21"/>
      <c r="D526" s="4"/>
      <c r="E526" s="5"/>
      <c r="F526" s="5"/>
    </row>
    <row r="527" ht="13.5" customHeight="1" spans="1:6">
      <c r="A527" s="21"/>
      <c r="D527" s="4"/>
      <c r="E527" s="5"/>
      <c r="F527" s="5"/>
    </row>
    <row r="528" ht="13.5" customHeight="1" spans="1:6">
      <c r="A528" s="21"/>
      <c r="D528" s="4"/>
      <c r="E528" s="5"/>
      <c r="F528" s="5"/>
    </row>
    <row r="529" ht="13.5" customHeight="1" spans="1:6">
      <c r="A529" s="21"/>
      <c r="D529" s="4"/>
      <c r="E529" s="5"/>
      <c r="F529" s="5"/>
    </row>
    <row r="530" ht="13.5" customHeight="1" spans="1:6">
      <c r="A530" s="21"/>
      <c r="D530" s="4"/>
      <c r="E530" s="5"/>
      <c r="F530" s="5"/>
    </row>
    <row r="531" ht="13.5" customHeight="1" spans="1:6">
      <c r="A531" s="21"/>
      <c r="D531" s="4"/>
      <c r="E531" s="5"/>
      <c r="F531" s="5"/>
    </row>
    <row r="532" ht="13.5" customHeight="1" spans="1:6">
      <c r="A532" s="21"/>
      <c r="D532" s="4"/>
      <c r="E532" s="5"/>
      <c r="F532" s="5"/>
    </row>
    <row r="533" ht="13.5" customHeight="1" spans="1:6">
      <c r="A533" s="21"/>
      <c r="D533" s="4"/>
      <c r="E533" s="5"/>
      <c r="F533" s="5"/>
    </row>
    <row r="534" ht="13.5" customHeight="1" spans="1:6">
      <c r="A534" s="21"/>
      <c r="D534" s="4"/>
      <c r="E534" s="5"/>
      <c r="F534" s="5"/>
    </row>
    <row r="535" ht="13.5" customHeight="1" spans="1:6">
      <c r="A535" s="21"/>
      <c r="D535" s="4"/>
      <c r="E535" s="5"/>
      <c r="F535" s="5"/>
    </row>
    <row r="536" ht="13.5" customHeight="1" spans="1:6">
      <c r="A536" s="21"/>
      <c r="D536" s="4"/>
      <c r="E536" s="5"/>
      <c r="F536" s="5"/>
    </row>
    <row r="537" ht="13.5" customHeight="1" spans="1:6">
      <c r="A537" s="21"/>
      <c r="D537" s="4"/>
      <c r="E537" s="5"/>
      <c r="F537" s="5"/>
    </row>
    <row r="538" ht="13.5" customHeight="1" spans="1:6">
      <c r="A538" s="21"/>
      <c r="D538" s="4"/>
      <c r="E538" s="5"/>
      <c r="F538" s="5"/>
    </row>
    <row r="539" ht="13.5" customHeight="1" spans="1:6">
      <c r="A539" s="21"/>
      <c r="D539" s="4"/>
      <c r="E539" s="5"/>
      <c r="F539" s="5"/>
    </row>
    <row r="540" ht="13.5" customHeight="1" spans="1:6">
      <c r="A540" s="21"/>
      <c r="D540" s="4"/>
      <c r="E540" s="5"/>
      <c r="F540" s="5"/>
    </row>
    <row r="541" ht="13.5" customHeight="1" spans="1:6">
      <c r="A541" s="21"/>
      <c r="D541" s="4"/>
      <c r="E541" s="5"/>
      <c r="F541" s="5"/>
    </row>
    <row r="542" ht="13.5" customHeight="1" spans="1:6">
      <c r="A542" s="21"/>
      <c r="D542" s="4"/>
      <c r="E542" s="5"/>
      <c r="F542" s="5"/>
    </row>
    <row r="543" ht="13.5" customHeight="1" spans="1:6">
      <c r="A543" s="21"/>
      <c r="D543" s="4"/>
      <c r="E543" s="5"/>
      <c r="F543" s="5"/>
    </row>
    <row r="544" ht="13.5" customHeight="1" spans="1:6">
      <c r="A544" s="21"/>
      <c r="D544" s="4"/>
      <c r="E544" s="5"/>
      <c r="F544" s="5"/>
    </row>
    <row r="545" ht="13.5" customHeight="1" spans="1:6">
      <c r="A545" s="21"/>
      <c r="D545" s="4"/>
      <c r="E545" s="5"/>
      <c r="F545" s="5"/>
    </row>
    <row r="546" ht="13.5" customHeight="1" spans="1:6">
      <c r="A546" s="21"/>
      <c r="D546" s="4"/>
      <c r="E546" s="5"/>
      <c r="F546" s="5"/>
    </row>
    <row r="547" ht="13.5" customHeight="1" spans="1:6">
      <c r="A547" s="21"/>
      <c r="D547" s="4"/>
      <c r="E547" s="5"/>
      <c r="F547" s="5"/>
    </row>
    <row r="548" ht="13.5" customHeight="1" spans="1:6">
      <c r="A548" s="21"/>
      <c r="D548" s="4"/>
      <c r="E548" s="5"/>
      <c r="F548" s="5"/>
    </row>
    <row r="549" ht="13.5" customHeight="1" spans="1:6">
      <c r="A549" s="21"/>
      <c r="D549" s="4"/>
      <c r="E549" s="5"/>
      <c r="F549" s="5"/>
    </row>
    <row r="550" ht="13.5" customHeight="1" spans="1:6">
      <c r="A550" s="21"/>
      <c r="D550" s="4"/>
      <c r="E550" s="5"/>
      <c r="F550" s="5"/>
    </row>
    <row r="551" ht="13.5" customHeight="1" spans="1:6">
      <c r="A551" s="21"/>
      <c r="D551" s="4"/>
      <c r="E551" s="5"/>
      <c r="F551" s="5"/>
    </row>
    <row r="552" ht="13.5" customHeight="1" spans="1:6">
      <c r="A552" s="21"/>
      <c r="D552" s="4"/>
      <c r="E552" s="5"/>
      <c r="F552" s="5"/>
    </row>
    <row r="553" ht="13.5" customHeight="1" spans="1:6">
      <c r="A553" s="21"/>
      <c r="D553" s="4"/>
      <c r="E553" s="5"/>
      <c r="F553" s="5"/>
    </row>
    <row r="554" ht="13.5" customHeight="1" spans="1:6">
      <c r="A554" s="21"/>
      <c r="D554" s="4"/>
      <c r="E554" s="5"/>
      <c r="F554" s="5"/>
    </row>
    <row r="555" ht="13.5" customHeight="1" spans="1:6">
      <c r="A555" s="21"/>
      <c r="D555" s="4"/>
      <c r="E555" s="5"/>
      <c r="F555" s="5"/>
    </row>
    <row r="556" ht="13.5" customHeight="1" spans="1:6">
      <c r="A556" s="21"/>
      <c r="D556" s="4"/>
      <c r="E556" s="5"/>
      <c r="F556" s="5"/>
    </row>
    <row r="557" ht="13.5" customHeight="1" spans="1:6">
      <c r="A557" s="21"/>
      <c r="D557" s="4"/>
      <c r="E557" s="5"/>
      <c r="F557" s="5"/>
    </row>
    <row r="558" ht="13.5" customHeight="1" spans="1:6">
      <c r="A558" s="21"/>
      <c r="D558" s="4"/>
      <c r="E558" s="5"/>
      <c r="F558" s="5"/>
    </row>
    <row r="559" ht="13.5" customHeight="1" spans="1:6">
      <c r="A559" s="21"/>
      <c r="D559" s="4"/>
      <c r="E559" s="5"/>
      <c r="F559" s="5"/>
    </row>
    <row r="560" ht="13.5" customHeight="1" spans="1:6">
      <c r="A560" s="21"/>
      <c r="D560" s="4"/>
      <c r="E560" s="5"/>
      <c r="F560" s="5"/>
    </row>
    <row r="561" ht="13.5" customHeight="1" spans="1:6">
      <c r="A561" s="21"/>
      <c r="D561" s="4"/>
      <c r="E561" s="5"/>
      <c r="F561" s="5"/>
    </row>
    <row r="562" ht="13.5" customHeight="1" spans="1:6">
      <c r="A562" s="21"/>
      <c r="D562" s="4"/>
      <c r="E562" s="5"/>
      <c r="F562" s="5"/>
    </row>
    <row r="563" ht="13.5" customHeight="1" spans="1:6">
      <c r="A563" s="21"/>
      <c r="D563" s="4"/>
      <c r="E563" s="5"/>
      <c r="F563" s="5"/>
    </row>
    <row r="564" ht="13.5" customHeight="1" spans="1:6">
      <c r="A564" s="21"/>
      <c r="D564" s="4"/>
      <c r="E564" s="5"/>
      <c r="F564" s="5"/>
    </row>
    <row r="565" ht="13.5" customHeight="1" spans="1:6">
      <c r="A565" s="21"/>
      <c r="D565" s="4"/>
      <c r="E565" s="5"/>
      <c r="F565" s="5"/>
    </row>
    <row r="566" ht="13.5" customHeight="1" spans="1:6">
      <c r="A566" s="21"/>
      <c r="D566" s="4"/>
      <c r="E566" s="5"/>
      <c r="F566" s="5"/>
    </row>
    <row r="567" ht="13.5" customHeight="1" spans="1:6">
      <c r="A567" s="21"/>
      <c r="D567" s="4"/>
      <c r="E567" s="5"/>
      <c r="F567" s="5"/>
    </row>
    <row r="568" ht="13.5" customHeight="1" spans="1:6">
      <c r="A568" s="21"/>
      <c r="D568" s="4"/>
      <c r="E568" s="5"/>
      <c r="F568" s="5"/>
    </row>
    <row r="569" ht="13.5" customHeight="1" spans="1:6">
      <c r="A569" s="21"/>
      <c r="D569" s="4"/>
      <c r="E569" s="5"/>
      <c r="F569" s="5"/>
    </row>
    <row r="570" ht="13.5" customHeight="1" spans="1:6">
      <c r="A570" s="21"/>
      <c r="D570" s="4"/>
      <c r="E570" s="5"/>
      <c r="F570" s="5"/>
    </row>
    <row r="571" ht="13.5" customHeight="1" spans="1:6">
      <c r="A571" s="21"/>
      <c r="D571" s="4"/>
      <c r="E571" s="5"/>
      <c r="F571" s="5"/>
    </row>
    <row r="572" ht="13.5" customHeight="1" spans="1:6">
      <c r="A572" s="21"/>
      <c r="D572" s="4"/>
      <c r="E572" s="5"/>
      <c r="F572" s="5"/>
    </row>
    <row r="573" ht="13.5" customHeight="1" spans="1:6">
      <c r="A573" s="21"/>
      <c r="D573" s="4"/>
      <c r="E573" s="5"/>
      <c r="F573" s="5"/>
    </row>
    <row r="574" ht="13.5" customHeight="1" spans="1:6">
      <c r="A574" s="21"/>
      <c r="D574" s="4"/>
      <c r="E574" s="5"/>
      <c r="F574" s="5"/>
    </row>
    <row r="575" ht="13.5" customHeight="1" spans="1:6">
      <c r="A575" s="21"/>
      <c r="D575" s="4"/>
      <c r="E575" s="5"/>
      <c r="F575" s="5"/>
    </row>
    <row r="576" ht="13.5" customHeight="1" spans="1:6">
      <c r="A576" s="21"/>
      <c r="D576" s="4"/>
      <c r="E576" s="5"/>
      <c r="F576" s="5"/>
    </row>
    <row r="577" ht="13.5" customHeight="1" spans="1:6">
      <c r="A577" s="21"/>
      <c r="D577" s="4"/>
      <c r="E577" s="5"/>
      <c r="F577" s="5"/>
    </row>
    <row r="578" ht="13.5" customHeight="1" spans="1:6">
      <c r="A578" s="21"/>
      <c r="D578" s="4"/>
      <c r="E578" s="5"/>
      <c r="F578" s="5"/>
    </row>
    <row r="579" ht="13.5" customHeight="1" spans="1:6">
      <c r="A579" s="21"/>
      <c r="D579" s="4"/>
      <c r="E579" s="5"/>
      <c r="F579" s="5"/>
    </row>
    <row r="580" ht="13.5" customHeight="1" spans="1:6">
      <c r="A580" s="21"/>
      <c r="D580" s="4"/>
      <c r="E580" s="5"/>
      <c r="F580" s="5"/>
    </row>
    <row r="581" ht="13.5" customHeight="1" spans="1:6">
      <c r="A581" s="21"/>
      <c r="D581" s="4"/>
      <c r="E581" s="5"/>
      <c r="F581" s="5"/>
    </row>
    <row r="582" ht="13.5" customHeight="1" spans="1:6">
      <c r="A582" s="21"/>
      <c r="D582" s="4"/>
      <c r="E582" s="5"/>
      <c r="F582" s="5"/>
    </row>
    <row r="583" ht="13.5" customHeight="1" spans="1:6">
      <c r="A583" s="21"/>
      <c r="D583" s="4"/>
      <c r="E583" s="5"/>
      <c r="F583" s="5"/>
    </row>
    <row r="584" ht="13.5" customHeight="1" spans="1:6">
      <c r="A584" s="21"/>
      <c r="D584" s="4"/>
      <c r="E584" s="5"/>
      <c r="F584" s="5"/>
    </row>
    <row r="585" ht="13.5" customHeight="1" spans="1:6">
      <c r="A585" s="21"/>
      <c r="D585" s="4"/>
      <c r="E585" s="5"/>
      <c r="F585" s="5"/>
    </row>
    <row r="586" ht="13.5" customHeight="1" spans="1:6">
      <c r="A586" s="21"/>
      <c r="D586" s="4"/>
      <c r="E586" s="5"/>
      <c r="F586" s="5"/>
    </row>
    <row r="587" ht="13.5" customHeight="1" spans="1:6">
      <c r="A587" s="21"/>
      <c r="D587" s="4"/>
      <c r="E587" s="5"/>
      <c r="F587" s="5"/>
    </row>
    <row r="588" ht="13.5" customHeight="1" spans="1:6">
      <c r="A588" s="21"/>
      <c r="D588" s="4"/>
      <c r="E588" s="5"/>
      <c r="F588" s="5"/>
    </row>
    <row r="589" ht="13.5" customHeight="1" spans="1:6">
      <c r="A589" s="21"/>
      <c r="D589" s="4"/>
      <c r="E589" s="5"/>
      <c r="F589" s="5"/>
    </row>
    <row r="590" ht="13.5" customHeight="1" spans="1:6">
      <c r="A590" s="21"/>
      <c r="D590" s="4"/>
      <c r="E590" s="5"/>
      <c r="F590" s="5"/>
    </row>
    <row r="591" ht="13.5" customHeight="1" spans="1:6">
      <c r="A591" s="21"/>
      <c r="D591" s="4"/>
      <c r="E591" s="5"/>
      <c r="F591" s="5"/>
    </row>
    <row r="592" ht="13.5" customHeight="1" spans="1:6">
      <c r="A592" s="21"/>
      <c r="D592" s="4"/>
      <c r="E592" s="5"/>
      <c r="F592" s="5"/>
    </row>
    <row r="593" ht="13.5" customHeight="1" spans="1:6">
      <c r="A593" s="21"/>
      <c r="D593" s="4"/>
      <c r="E593" s="5"/>
      <c r="F593" s="5"/>
    </row>
    <row r="594" ht="13.5" customHeight="1" spans="1:6">
      <c r="A594" s="21"/>
      <c r="D594" s="4"/>
      <c r="E594" s="5"/>
      <c r="F594" s="5"/>
    </row>
    <row r="595" ht="13.5" customHeight="1" spans="1:6">
      <c r="A595" s="21"/>
      <c r="D595" s="4"/>
      <c r="E595" s="5"/>
      <c r="F595" s="5"/>
    </row>
    <row r="596" ht="13.5" customHeight="1" spans="1:6">
      <c r="A596" s="21"/>
      <c r="D596" s="4"/>
      <c r="E596" s="5"/>
      <c r="F596" s="5"/>
    </row>
    <row r="597" ht="13.5" customHeight="1" spans="1:6">
      <c r="A597" s="21"/>
      <c r="D597" s="4"/>
      <c r="E597" s="5"/>
      <c r="F597" s="5"/>
    </row>
    <row r="598" ht="13.5" customHeight="1" spans="1:6">
      <c r="A598" s="21"/>
      <c r="D598" s="4"/>
      <c r="E598" s="5"/>
      <c r="F598" s="5"/>
    </row>
    <row r="599" ht="13.5" customHeight="1" spans="1:6">
      <c r="A599" s="21"/>
      <c r="D599" s="4"/>
      <c r="E599" s="5"/>
      <c r="F599" s="5"/>
    </row>
    <row r="600" ht="13.5" customHeight="1" spans="1:6">
      <c r="A600" s="21"/>
      <c r="D600" s="4"/>
      <c r="E600" s="5"/>
      <c r="F600" s="5"/>
    </row>
    <row r="601" ht="13.5" customHeight="1" spans="1:6">
      <c r="A601" s="21"/>
      <c r="D601" s="4"/>
      <c r="E601" s="5"/>
      <c r="F601" s="5"/>
    </row>
    <row r="602" ht="13.5" customHeight="1" spans="1:6">
      <c r="A602" s="21"/>
      <c r="D602" s="4"/>
      <c r="E602" s="5"/>
      <c r="F602" s="5"/>
    </row>
    <row r="603" ht="13.5" customHeight="1" spans="1:6">
      <c r="A603" s="21"/>
      <c r="D603" s="4"/>
      <c r="E603" s="5"/>
      <c r="F603" s="5"/>
    </row>
    <row r="604" ht="13.5" customHeight="1" spans="1:6">
      <c r="A604" s="21"/>
      <c r="D604" s="4"/>
      <c r="E604" s="5"/>
      <c r="F604" s="5"/>
    </row>
    <row r="605" ht="13.5" customHeight="1" spans="1:6">
      <c r="A605" s="21"/>
      <c r="D605" s="4"/>
      <c r="E605" s="5"/>
      <c r="F605" s="5"/>
    </row>
    <row r="606" ht="13.5" customHeight="1" spans="1:6">
      <c r="A606" s="21"/>
      <c r="D606" s="4"/>
      <c r="E606" s="5"/>
      <c r="F606" s="5"/>
    </row>
    <row r="607" ht="13.5" customHeight="1" spans="1:6">
      <c r="A607" s="21"/>
      <c r="D607" s="4"/>
      <c r="E607" s="5"/>
      <c r="F607" s="5"/>
    </row>
    <row r="608" ht="13.5" customHeight="1" spans="1:6">
      <c r="A608" s="21"/>
      <c r="D608" s="4"/>
      <c r="E608" s="5"/>
      <c r="F608" s="5"/>
    </row>
    <row r="609" ht="13.5" customHeight="1" spans="1:6">
      <c r="A609" s="21"/>
      <c r="D609" s="4"/>
      <c r="E609" s="5"/>
      <c r="F609" s="5"/>
    </row>
    <row r="610" ht="13.5" customHeight="1" spans="1:6">
      <c r="A610" s="21"/>
      <c r="D610" s="4"/>
      <c r="E610" s="5"/>
      <c r="F610" s="5"/>
    </row>
    <row r="611" ht="13.5" customHeight="1" spans="1:6">
      <c r="A611" s="21"/>
      <c r="D611" s="4"/>
      <c r="E611" s="5"/>
      <c r="F611" s="5"/>
    </row>
    <row r="612" ht="13.5" customHeight="1" spans="1:6">
      <c r="A612" s="21"/>
      <c r="D612" s="4"/>
      <c r="E612" s="5"/>
      <c r="F612" s="5"/>
    </row>
    <row r="613" ht="13.5" customHeight="1" spans="1:6">
      <c r="A613" s="21"/>
      <c r="D613" s="4"/>
      <c r="E613" s="5"/>
      <c r="F613" s="5"/>
    </row>
    <row r="614" ht="13.5" customHeight="1" spans="1:6">
      <c r="A614" s="21"/>
      <c r="D614" s="4"/>
      <c r="E614" s="5"/>
      <c r="F614" s="5"/>
    </row>
    <row r="615" ht="13.5" customHeight="1" spans="1:6">
      <c r="A615" s="21"/>
      <c r="D615" s="4"/>
      <c r="E615" s="5"/>
      <c r="F615" s="5"/>
    </row>
    <row r="616" ht="13.5" customHeight="1" spans="1:6">
      <c r="A616" s="21"/>
      <c r="D616" s="4"/>
      <c r="E616" s="5"/>
      <c r="F616" s="5"/>
    </row>
    <row r="617" ht="13.5" customHeight="1" spans="1:6">
      <c r="A617" s="21"/>
      <c r="D617" s="4"/>
      <c r="E617" s="5"/>
      <c r="F617" s="5"/>
    </row>
    <row r="618" ht="13.5" customHeight="1" spans="1:6">
      <c r="A618" s="21"/>
      <c r="D618" s="4"/>
      <c r="E618" s="5"/>
      <c r="F618" s="5"/>
    </row>
    <row r="619" ht="13.5" customHeight="1" spans="1:6">
      <c r="A619" s="21"/>
      <c r="D619" s="4"/>
      <c r="E619" s="5"/>
      <c r="F619" s="5"/>
    </row>
    <row r="620" ht="13.5" customHeight="1" spans="1:6">
      <c r="A620" s="21"/>
      <c r="D620" s="4"/>
      <c r="E620" s="5"/>
      <c r="F620" s="5"/>
    </row>
    <row r="621" ht="13.5" customHeight="1" spans="1:6">
      <c r="A621" s="21"/>
      <c r="D621" s="4"/>
      <c r="E621" s="5"/>
      <c r="F621" s="5"/>
    </row>
    <row r="622" ht="13.5" customHeight="1" spans="1:6">
      <c r="A622" s="21"/>
      <c r="D622" s="4"/>
      <c r="E622" s="5"/>
      <c r="F622" s="5"/>
    </row>
    <row r="623" ht="13.5" customHeight="1" spans="1:6">
      <c r="A623" s="21"/>
      <c r="D623" s="4"/>
      <c r="E623" s="5"/>
      <c r="F623" s="5"/>
    </row>
    <row r="624" ht="13.5" customHeight="1" spans="1:6">
      <c r="A624" s="21"/>
      <c r="D624" s="4"/>
      <c r="E624" s="5"/>
      <c r="F624" s="5"/>
    </row>
    <row r="625" ht="13.5" customHeight="1" spans="1:6">
      <c r="A625" s="21"/>
      <c r="D625" s="4"/>
      <c r="E625" s="5"/>
      <c r="F625" s="5"/>
    </row>
    <row r="626" ht="13.5" customHeight="1" spans="1:6">
      <c r="A626" s="21"/>
      <c r="D626" s="4"/>
      <c r="E626" s="5"/>
      <c r="F626" s="5"/>
    </row>
    <row r="627" ht="13.5" customHeight="1" spans="1:6">
      <c r="A627" s="21"/>
      <c r="D627" s="4"/>
      <c r="E627" s="5"/>
      <c r="F627" s="5"/>
    </row>
    <row r="628" ht="13.5" customHeight="1" spans="1:6">
      <c r="A628" s="21"/>
      <c r="D628" s="4"/>
      <c r="E628" s="5"/>
      <c r="F628" s="5"/>
    </row>
    <row r="629" ht="13.5" customHeight="1" spans="1:6">
      <c r="A629" s="21"/>
      <c r="D629" s="4"/>
      <c r="E629" s="5"/>
      <c r="F629" s="5"/>
    </row>
    <row r="630" ht="13.5" customHeight="1" spans="1:6">
      <c r="A630" s="21"/>
      <c r="D630" s="4"/>
      <c r="E630" s="5"/>
      <c r="F630" s="5"/>
    </row>
    <row r="631" ht="13.5" customHeight="1" spans="1:6">
      <c r="A631" s="21"/>
      <c r="D631" s="4"/>
      <c r="E631" s="5"/>
      <c r="F631" s="5"/>
    </row>
    <row r="632" ht="13.5" customHeight="1" spans="1:6">
      <c r="A632" s="21"/>
      <c r="D632" s="4"/>
      <c r="E632" s="5"/>
      <c r="F632" s="5"/>
    </row>
    <row r="633" ht="13.5" customHeight="1" spans="1:6">
      <c r="A633" s="21"/>
      <c r="D633" s="4"/>
      <c r="E633" s="5"/>
      <c r="F633" s="5"/>
    </row>
    <row r="634" ht="13.5" customHeight="1" spans="1:6">
      <c r="A634" s="21"/>
      <c r="D634" s="4"/>
      <c r="E634" s="5"/>
      <c r="F634" s="5"/>
    </row>
    <row r="635" ht="13.5" customHeight="1" spans="1:6">
      <c r="A635" s="21"/>
      <c r="D635" s="4"/>
      <c r="E635" s="5"/>
      <c r="F635" s="5"/>
    </row>
    <row r="636" ht="13.5" customHeight="1" spans="1:6">
      <c r="A636" s="21"/>
      <c r="D636" s="4"/>
      <c r="E636" s="5"/>
      <c r="F636" s="5"/>
    </row>
    <row r="637" ht="13.5" customHeight="1" spans="1:6">
      <c r="A637" s="21"/>
      <c r="D637" s="4"/>
      <c r="E637" s="5"/>
      <c r="F637" s="5"/>
    </row>
    <row r="638" ht="13.5" customHeight="1" spans="1:6">
      <c r="A638" s="21"/>
      <c r="D638" s="4"/>
      <c r="E638" s="5"/>
      <c r="F638" s="5"/>
    </row>
    <row r="639" ht="13.5" customHeight="1" spans="1:6">
      <c r="A639" s="21"/>
      <c r="D639" s="4"/>
      <c r="E639" s="5"/>
      <c r="F639" s="5"/>
    </row>
    <row r="640" ht="13.5" customHeight="1" spans="1:6">
      <c r="A640" s="21"/>
      <c r="D640" s="4"/>
      <c r="E640" s="5"/>
      <c r="F640" s="5"/>
    </row>
    <row r="641" ht="13.5" customHeight="1" spans="1:6">
      <c r="A641" s="21"/>
      <c r="D641" s="4"/>
      <c r="E641" s="5"/>
      <c r="F641" s="5"/>
    </row>
    <row r="642" ht="13.5" customHeight="1" spans="1:6">
      <c r="A642" s="21"/>
      <c r="D642" s="4"/>
      <c r="E642" s="5"/>
      <c r="F642" s="5"/>
    </row>
    <row r="643" ht="13.5" customHeight="1" spans="1:6">
      <c r="A643" s="21"/>
      <c r="D643" s="4"/>
      <c r="E643" s="5"/>
      <c r="F643" s="5"/>
    </row>
    <row r="644" ht="13.5" customHeight="1" spans="1:6">
      <c r="A644" s="21"/>
      <c r="D644" s="4"/>
      <c r="E644" s="5"/>
      <c r="F644" s="5"/>
    </row>
    <row r="645" ht="13.5" customHeight="1" spans="1:6">
      <c r="A645" s="21"/>
      <c r="D645" s="4"/>
      <c r="E645" s="5"/>
      <c r="F645" s="5"/>
    </row>
    <row r="646" ht="13.5" customHeight="1" spans="1:6">
      <c r="A646" s="21"/>
      <c r="D646" s="4"/>
      <c r="E646" s="5"/>
      <c r="F646" s="5"/>
    </row>
    <row r="647" ht="13.5" customHeight="1" spans="1:6">
      <c r="A647" s="21"/>
      <c r="D647" s="4"/>
      <c r="E647" s="5"/>
      <c r="F647" s="5"/>
    </row>
    <row r="648" ht="13.5" customHeight="1" spans="1:6">
      <c r="A648" s="21"/>
      <c r="D648" s="4"/>
      <c r="E648" s="5"/>
      <c r="F648" s="5"/>
    </row>
    <row r="649" ht="13.5" customHeight="1" spans="1:6">
      <c r="A649" s="21"/>
      <c r="D649" s="4"/>
      <c r="E649" s="5"/>
      <c r="F649" s="5"/>
    </row>
    <row r="650" ht="13.5" customHeight="1" spans="1:6">
      <c r="A650" s="21"/>
      <c r="D650" s="4"/>
      <c r="E650" s="5"/>
      <c r="F650" s="5"/>
    </row>
    <row r="651" ht="13.5" customHeight="1" spans="1:6">
      <c r="A651" s="21"/>
      <c r="D651" s="4"/>
      <c r="E651" s="5"/>
      <c r="F651" s="5"/>
    </row>
    <row r="652" ht="13.5" customHeight="1" spans="1:6">
      <c r="A652" s="21"/>
      <c r="D652" s="4"/>
      <c r="E652" s="5"/>
      <c r="F652" s="5"/>
    </row>
    <row r="653" ht="13.5" customHeight="1" spans="1:6">
      <c r="A653" s="21"/>
      <c r="D653" s="4"/>
      <c r="E653" s="5"/>
      <c r="F653" s="5"/>
    </row>
    <row r="654" ht="13.5" customHeight="1" spans="1:6">
      <c r="A654" s="21"/>
      <c r="D654" s="4"/>
      <c r="E654" s="5"/>
      <c r="F654" s="5"/>
    </row>
    <row r="655" ht="13.5" customHeight="1" spans="1:6">
      <c r="A655" s="21"/>
      <c r="D655" s="4"/>
      <c r="E655" s="5"/>
      <c r="F655" s="5"/>
    </row>
    <row r="656" ht="13.5" customHeight="1" spans="1:6">
      <c r="A656" s="21"/>
      <c r="D656" s="4"/>
      <c r="E656" s="5"/>
      <c r="F656" s="5"/>
    </row>
    <row r="657" ht="13.5" customHeight="1" spans="1:6">
      <c r="A657" s="21"/>
      <c r="D657" s="4"/>
      <c r="E657" s="5"/>
      <c r="F657" s="5"/>
    </row>
    <row r="658" ht="13.5" customHeight="1" spans="1:6">
      <c r="A658" s="21"/>
      <c r="D658" s="4"/>
      <c r="E658" s="5"/>
      <c r="F658" s="5"/>
    </row>
    <row r="659" ht="13.5" customHeight="1" spans="1:6">
      <c r="A659" s="21"/>
      <c r="D659" s="4"/>
      <c r="E659" s="5"/>
      <c r="F659" s="5"/>
    </row>
    <row r="660" ht="13.5" customHeight="1" spans="1:6">
      <c r="A660" s="21"/>
      <c r="D660" s="4"/>
      <c r="E660" s="5"/>
      <c r="F660" s="5"/>
    </row>
    <row r="661" ht="13.5" customHeight="1" spans="1:6">
      <c r="A661" s="21"/>
      <c r="D661" s="4"/>
      <c r="E661" s="5"/>
      <c r="F661" s="5"/>
    </row>
    <row r="662" ht="13.5" customHeight="1" spans="1:6">
      <c r="A662" s="21"/>
      <c r="D662" s="4"/>
      <c r="E662" s="5"/>
      <c r="F662" s="5"/>
    </row>
    <row r="663" ht="13.5" customHeight="1" spans="1:6">
      <c r="A663" s="21"/>
      <c r="D663" s="4"/>
      <c r="E663" s="5"/>
      <c r="F663" s="5"/>
    </row>
    <row r="664" ht="13.5" customHeight="1" spans="1:6">
      <c r="A664" s="21"/>
      <c r="D664" s="4"/>
      <c r="E664" s="5"/>
      <c r="F664" s="5"/>
    </row>
    <row r="665" ht="13.5" customHeight="1" spans="1:6">
      <c r="A665" s="21"/>
      <c r="D665" s="4"/>
      <c r="E665" s="5"/>
      <c r="F665" s="5"/>
    </row>
    <row r="666" ht="13.5" customHeight="1" spans="1:6">
      <c r="A666" s="21"/>
      <c r="D666" s="4"/>
      <c r="E666" s="5"/>
      <c r="F666" s="5"/>
    </row>
    <row r="667" ht="13.5" customHeight="1" spans="1:6">
      <c r="A667" s="21"/>
      <c r="D667" s="4"/>
      <c r="E667" s="5"/>
      <c r="F667" s="5"/>
    </row>
    <row r="668" ht="13.5" customHeight="1" spans="1:6">
      <c r="A668" s="21"/>
      <c r="D668" s="4"/>
      <c r="E668" s="5"/>
      <c r="F668" s="5"/>
    </row>
    <row r="669" ht="13.5" customHeight="1" spans="1:6">
      <c r="A669" s="21"/>
      <c r="D669" s="4"/>
      <c r="E669" s="5"/>
      <c r="F669" s="5"/>
    </row>
    <row r="670" ht="13.5" customHeight="1" spans="1:6">
      <c r="A670" s="21"/>
      <c r="D670" s="4"/>
      <c r="E670" s="5"/>
      <c r="F670" s="5"/>
    </row>
    <row r="671" ht="13.5" customHeight="1" spans="1:6">
      <c r="A671" s="21"/>
      <c r="D671" s="4"/>
      <c r="E671" s="5"/>
      <c r="F671" s="5"/>
    </row>
    <row r="672" ht="13.5" customHeight="1" spans="1:6">
      <c r="A672" s="21"/>
      <c r="D672" s="4"/>
      <c r="E672" s="5"/>
      <c r="F672" s="5"/>
    </row>
    <row r="673" ht="13.5" customHeight="1" spans="1:6">
      <c r="A673" s="21"/>
      <c r="D673" s="4"/>
      <c r="E673" s="5"/>
      <c r="F673" s="5"/>
    </row>
    <row r="674" ht="13.5" customHeight="1" spans="1:6">
      <c r="A674" s="21"/>
      <c r="D674" s="4"/>
      <c r="E674" s="5"/>
      <c r="F674" s="5"/>
    </row>
    <row r="675" ht="13.5" customHeight="1" spans="1:6">
      <c r="A675" s="21"/>
      <c r="D675" s="4"/>
      <c r="E675" s="5"/>
      <c r="F675" s="5"/>
    </row>
    <row r="676" ht="13.5" customHeight="1" spans="1:6">
      <c r="A676" s="21"/>
      <c r="D676" s="4"/>
      <c r="E676" s="5"/>
      <c r="F676" s="5"/>
    </row>
    <row r="677" ht="13.5" customHeight="1" spans="1:6">
      <c r="A677" s="21"/>
      <c r="D677" s="4"/>
      <c r="E677" s="5"/>
      <c r="F677" s="5"/>
    </row>
    <row r="678" ht="13.5" customHeight="1" spans="1:6">
      <c r="A678" s="21"/>
      <c r="D678" s="4"/>
      <c r="E678" s="5"/>
      <c r="F678" s="5"/>
    </row>
    <row r="679" ht="13.5" customHeight="1" spans="1:6">
      <c r="A679" s="21"/>
      <c r="D679" s="4"/>
      <c r="E679" s="5"/>
      <c r="F679" s="5"/>
    </row>
    <row r="680" ht="13.5" customHeight="1" spans="1:6">
      <c r="A680" s="21"/>
      <c r="D680" s="4"/>
      <c r="E680" s="5"/>
      <c r="F680" s="5"/>
    </row>
    <row r="681" ht="13.5" customHeight="1" spans="1:6">
      <c r="A681" s="21"/>
      <c r="D681" s="4"/>
      <c r="E681" s="5"/>
      <c r="F681" s="5"/>
    </row>
    <row r="682" ht="13.5" customHeight="1" spans="1:6">
      <c r="A682" s="21"/>
      <c r="D682" s="4"/>
      <c r="E682" s="5"/>
      <c r="F682" s="5"/>
    </row>
    <row r="683" ht="13.5" customHeight="1" spans="1:6">
      <c r="A683" s="21"/>
      <c r="D683" s="4"/>
      <c r="E683" s="5"/>
      <c r="F683" s="5"/>
    </row>
    <row r="684" ht="13.5" customHeight="1" spans="1:6">
      <c r="A684" s="21"/>
      <c r="D684" s="4"/>
      <c r="E684" s="5"/>
      <c r="F684" s="5"/>
    </row>
    <row r="685" ht="13.5" customHeight="1" spans="1:6">
      <c r="A685" s="21"/>
      <c r="D685" s="4"/>
      <c r="E685" s="5"/>
      <c r="F685" s="5"/>
    </row>
    <row r="686" ht="13.5" customHeight="1" spans="1:6">
      <c r="A686" s="21"/>
      <c r="D686" s="4"/>
      <c r="E686" s="5"/>
      <c r="F686" s="5"/>
    </row>
    <row r="687" ht="13.5" customHeight="1" spans="1:6">
      <c r="A687" s="21"/>
      <c r="D687" s="4"/>
      <c r="E687" s="5"/>
      <c r="F687" s="5"/>
    </row>
    <row r="688" ht="13.5" customHeight="1" spans="1:6">
      <c r="A688" s="21"/>
      <c r="D688" s="4"/>
      <c r="E688" s="5"/>
      <c r="F688" s="5"/>
    </row>
    <row r="689" ht="13.5" customHeight="1" spans="1:6">
      <c r="A689" s="21"/>
      <c r="D689" s="4"/>
      <c r="E689" s="5"/>
      <c r="F689" s="5"/>
    </row>
    <row r="690" ht="13.5" customHeight="1" spans="1:6">
      <c r="A690" s="21"/>
      <c r="D690" s="4"/>
      <c r="E690" s="5"/>
      <c r="F690" s="5"/>
    </row>
    <row r="691" ht="13.5" customHeight="1" spans="1:6">
      <c r="A691" s="21"/>
      <c r="D691" s="4"/>
      <c r="E691" s="5"/>
      <c r="F691" s="5"/>
    </row>
    <row r="692" ht="13.5" customHeight="1" spans="1:6">
      <c r="A692" s="21"/>
      <c r="D692" s="4"/>
      <c r="E692" s="5"/>
      <c r="F692" s="5"/>
    </row>
    <row r="693" ht="13.5" customHeight="1" spans="1:6">
      <c r="A693" s="21"/>
      <c r="D693" s="4"/>
      <c r="E693" s="5"/>
      <c r="F693" s="5"/>
    </row>
    <row r="694" ht="13.5" customHeight="1" spans="1:6">
      <c r="A694" s="21"/>
      <c r="D694" s="4"/>
      <c r="E694" s="5"/>
      <c r="F694" s="5"/>
    </row>
    <row r="695" ht="13.5" customHeight="1" spans="1:6">
      <c r="A695" s="21"/>
      <c r="D695" s="4"/>
      <c r="E695" s="5"/>
      <c r="F695" s="5"/>
    </row>
    <row r="696" ht="13.5" customHeight="1" spans="1:6">
      <c r="A696" s="21"/>
      <c r="D696" s="4"/>
      <c r="E696" s="5"/>
      <c r="F696" s="5"/>
    </row>
    <row r="697" ht="13.5" customHeight="1" spans="1:6">
      <c r="A697" s="21"/>
      <c r="D697" s="4"/>
      <c r="E697" s="5"/>
      <c r="F697" s="5"/>
    </row>
    <row r="698" ht="13.5" customHeight="1" spans="1:6">
      <c r="A698" s="21"/>
      <c r="D698" s="4"/>
      <c r="E698" s="5"/>
      <c r="F698" s="5"/>
    </row>
    <row r="699" ht="13.5" customHeight="1" spans="1:6">
      <c r="A699" s="21"/>
      <c r="D699" s="4"/>
      <c r="E699" s="5"/>
      <c r="F699" s="5"/>
    </row>
    <row r="700" ht="13.5" customHeight="1" spans="1:6">
      <c r="A700" s="21"/>
      <c r="D700" s="4"/>
      <c r="E700" s="5"/>
      <c r="F700" s="5"/>
    </row>
    <row r="701" ht="13.5" customHeight="1" spans="1:6">
      <c r="A701" s="21"/>
      <c r="D701" s="4"/>
      <c r="E701" s="5"/>
      <c r="F701" s="5"/>
    </row>
    <row r="702" ht="13.5" customHeight="1" spans="1:6">
      <c r="A702" s="21"/>
      <c r="D702" s="4"/>
      <c r="E702" s="5"/>
      <c r="F702" s="5"/>
    </row>
    <row r="703" ht="13.5" customHeight="1" spans="1:6">
      <c r="A703" s="21"/>
      <c r="D703" s="4"/>
      <c r="E703" s="5"/>
      <c r="F703" s="5"/>
    </row>
    <row r="704" ht="13.5" customHeight="1" spans="1:6">
      <c r="A704" s="21"/>
      <c r="D704" s="4"/>
      <c r="E704" s="5"/>
      <c r="F704" s="5"/>
    </row>
    <row r="705" ht="13.5" customHeight="1" spans="1:6">
      <c r="A705" s="21"/>
      <c r="D705" s="4"/>
      <c r="E705" s="5"/>
      <c r="F705" s="5"/>
    </row>
    <row r="706" ht="13.5" customHeight="1" spans="1:6">
      <c r="A706" s="21"/>
      <c r="D706" s="4"/>
      <c r="E706" s="5"/>
      <c r="F706" s="5"/>
    </row>
    <row r="707" ht="13.5" customHeight="1" spans="1:6">
      <c r="A707" s="21"/>
      <c r="D707" s="4"/>
      <c r="E707" s="5"/>
      <c r="F707" s="5"/>
    </row>
    <row r="708" ht="13.5" customHeight="1" spans="1:6">
      <c r="A708" s="21"/>
      <c r="D708" s="4"/>
      <c r="E708" s="5"/>
      <c r="F708" s="5"/>
    </row>
    <row r="709" ht="13.5" customHeight="1" spans="1:6">
      <c r="A709" s="21"/>
      <c r="D709" s="4"/>
      <c r="E709" s="5"/>
      <c r="F709" s="5"/>
    </row>
    <row r="710" ht="13.5" customHeight="1" spans="1:6">
      <c r="A710" s="21"/>
      <c r="D710" s="4"/>
      <c r="E710" s="5"/>
      <c r="F710" s="5"/>
    </row>
    <row r="711" ht="13.5" customHeight="1" spans="1:6">
      <c r="A711" s="21"/>
      <c r="D711" s="4"/>
      <c r="E711" s="5"/>
      <c r="F711" s="5"/>
    </row>
    <row r="712" ht="13.5" customHeight="1" spans="1:6">
      <c r="A712" s="21"/>
      <c r="D712" s="4"/>
      <c r="E712" s="5"/>
      <c r="F712" s="5"/>
    </row>
    <row r="713" ht="13.5" customHeight="1" spans="1:6">
      <c r="A713" s="21"/>
      <c r="D713" s="4"/>
      <c r="E713" s="5"/>
      <c r="F713" s="5"/>
    </row>
    <row r="714" ht="13.5" customHeight="1" spans="1:6">
      <c r="A714" s="21"/>
      <c r="D714" s="4"/>
      <c r="E714" s="5"/>
      <c r="F714" s="5"/>
    </row>
    <row r="715" ht="13.5" customHeight="1" spans="1:6">
      <c r="A715" s="21"/>
      <c r="D715" s="4"/>
      <c r="E715" s="5"/>
      <c r="F715" s="5"/>
    </row>
    <row r="716" ht="13.5" customHeight="1" spans="1:6">
      <c r="A716" s="21"/>
      <c r="D716" s="4"/>
      <c r="E716" s="5"/>
      <c r="F716" s="5"/>
    </row>
    <row r="717" ht="13.5" customHeight="1" spans="1:6">
      <c r="A717" s="21"/>
      <c r="D717" s="4"/>
      <c r="E717" s="5"/>
      <c r="F717" s="5"/>
    </row>
    <row r="718" ht="13.5" customHeight="1" spans="1:6">
      <c r="A718" s="21"/>
      <c r="D718" s="4"/>
      <c r="E718" s="5"/>
      <c r="F718" s="5"/>
    </row>
    <row r="719" ht="13.5" customHeight="1" spans="1:6">
      <c r="A719" s="21"/>
      <c r="D719" s="4"/>
      <c r="E719" s="5"/>
      <c r="F719" s="5"/>
    </row>
    <row r="720" ht="13.5" customHeight="1" spans="1:6">
      <c r="A720" s="21"/>
      <c r="D720" s="4"/>
      <c r="E720" s="5"/>
      <c r="F720" s="5"/>
    </row>
    <row r="721" ht="13.5" customHeight="1" spans="1:6">
      <c r="A721" s="21"/>
      <c r="D721" s="4"/>
      <c r="E721" s="5"/>
      <c r="F721" s="5"/>
    </row>
    <row r="722" ht="13.5" customHeight="1" spans="1:6">
      <c r="A722" s="21"/>
      <c r="D722" s="4"/>
      <c r="E722" s="5"/>
      <c r="F722" s="5"/>
    </row>
    <row r="723" ht="13.5" customHeight="1" spans="1:6">
      <c r="A723" s="21"/>
      <c r="D723" s="4"/>
      <c r="E723" s="5"/>
      <c r="F723" s="5"/>
    </row>
    <row r="724" ht="13.5" customHeight="1" spans="1:6">
      <c r="A724" s="21"/>
      <c r="D724" s="4"/>
      <c r="E724" s="5"/>
      <c r="F724" s="5"/>
    </row>
    <row r="725" ht="13.5" customHeight="1" spans="1:6">
      <c r="A725" s="21"/>
      <c r="D725" s="4"/>
      <c r="E725" s="5"/>
      <c r="F725" s="5"/>
    </row>
    <row r="726" ht="13.5" customHeight="1" spans="1:6">
      <c r="A726" s="21"/>
      <c r="D726" s="4"/>
      <c r="E726" s="5"/>
      <c r="F726" s="5"/>
    </row>
    <row r="727" ht="13.5" customHeight="1" spans="1:6">
      <c r="A727" s="21"/>
      <c r="D727" s="4"/>
      <c r="E727" s="5"/>
      <c r="F727" s="5"/>
    </row>
    <row r="728" ht="13.5" customHeight="1" spans="1:6">
      <c r="A728" s="21"/>
      <c r="D728" s="4"/>
      <c r="E728" s="5"/>
      <c r="F728" s="5"/>
    </row>
    <row r="729" ht="13.5" customHeight="1" spans="1:6">
      <c r="A729" s="21"/>
      <c r="D729" s="4"/>
      <c r="E729" s="5"/>
      <c r="F729" s="5"/>
    </row>
    <row r="730" ht="13.5" customHeight="1" spans="1:6">
      <c r="A730" s="21"/>
      <c r="D730" s="4"/>
      <c r="E730" s="5"/>
      <c r="F730" s="5"/>
    </row>
    <row r="731" ht="13.5" customHeight="1" spans="1:6">
      <c r="A731" s="21"/>
      <c r="D731" s="4"/>
      <c r="E731" s="5"/>
      <c r="F731" s="5"/>
    </row>
    <row r="732" ht="13.5" customHeight="1" spans="1:6">
      <c r="A732" s="21"/>
      <c r="D732" s="4"/>
      <c r="E732" s="5"/>
      <c r="F732" s="5"/>
    </row>
    <row r="733" ht="13.5" customHeight="1" spans="1:6">
      <c r="A733" s="21"/>
      <c r="D733" s="4"/>
      <c r="E733" s="5"/>
      <c r="F733" s="5"/>
    </row>
    <row r="734" ht="13.5" customHeight="1" spans="1:6">
      <c r="A734" s="21"/>
      <c r="D734" s="4"/>
      <c r="E734" s="5"/>
      <c r="F734" s="5"/>
    </row>
    <row r="735" ht="13.5" customHeight="1" spans="1:6">
      <c r="A735" s="21"/>
      <c r="D735" s="4"/>
      <c r="E735" s="5"/>
      <c r="F735" s="5"/>
    </row>
    <row r="736" ht="13.5" customHeight="1" spans="1:6">
      <c r="A736" s="21"/>
      <c r="D736" s="4"/>
      <c r="E736" s="5"/>
      <c r="F736" s="5"/>
    </row>
    <row r="737" ht="13.5" customHeight="1" spans="1:6">
      <c r="A737" s="21"/>
      <c r="D737" s="4"/>
      <c r="E737" s="5"/>
      <c r="F737" s="5"/>
    </row>
    <row r="738" ht="13.5" customHeight="1" spans="1:6">
      <c r="A738" s="21"/>
      <c r="D738" s="4"/>
      <c r="E738" s="5"/>
      <c r="F738" s="5"/>
    </row>
    <row r="739" ht="13.5" customHeight="1" spans="1:6">
      <c r="A739" s="21"/>
      <c r="D739" s="4"/>
      <c r="E739" s="5"/>
      <c r="F739" s="5"/>
    </row>
    <row r="740" ht="13.5" customHeight="1" spans="1:6">
      <c r="A740" s="21"/>
      <c r="D740" s="4"/>
      <c r="E740" s="5"/>
      <c r="F740" s="5"/>
    </row>
    <row r="741" ht="13.5" customHeight="1" spans="1:6">
      <c r="A741" s="21"/>
      <c r="D741" s="4"/>
      <c r="E741" s="5"/>
      <c r="F741" s="5"/>
    </row>
    <row r="742" ht="13.5" customHeight="1" spans="1:6">
      <c r="A742" s="21"/>
      <c r="D742" s="4"/>
      <c r="E742" s="5"/>
      <c r="F742" s="5"/>
    </row>
    <row r="743" ht="13.5" customHeight="1" spans="1:6">
      <c r="A743" s="21"/>
      <c r="D743" s="4"/>
      <c r="E743" s="5"/>
      <c r="F743" s="5"/>
    </row>
    <row r="744" ht="13.5" customHeight="1" spans="1:6">
      <c r="A744" s="21"/>
      <c r="D744" s="4"/>
      <c r="E744" s="5"/>
      <c r="F744" s="5"/>
    </row>
    <row r="745" ht="13.5" customHeight="1" spans="1:6">
      <c r="A745" s="21"/>
      <c r="D745" s="4"/>
      <c r="E745" s="5"/>
      <c r="F745" s="5"/>
    </row>
    <row r="746" ht="13.5" customHeight="1" spans="1:6">
      <c r="A746" s="21"/>
      <c r="D746" s="4"/>
      <c r="E746" s="5"/>
      <c r="F746" s="5"/>
    </row>
    <row r="747" ht="13.5" customHeight="1" spans="1:6">
      <c r="A747" s="21"/>
      <c r="D747" s="4"/>
      <c r="E747" s="5"/>
      <c r="F747" s="5"/>
    </row>
    <row r="748" ht="13.5" customHeight="1" spans="1:6">
      <c r="A748" s="21"/>
      <c r="D748" s="4"/>
      <c r="E748" s="5"/>
      <c r="F748" s="5"/>
    </row>
    <row r="749" ht="13.5" customHeight="1" spans="1:6">
      <c r="A749" s="21"/>
      <c r="D749" s="4"/>
      <c r="E749" s="5"/>
      <c r="F749" s="5"/>
    </row>
    <row r="750" ht="13.5" customHeight="1" spans="1:6">
      <c r="A750" s="21"/>
      <c r="D750" s="4"/>
      <c r="E750" s="5"/>
      <c r="F750" s="5"/>
    </row>
    <row r="751" ht="13.5" customHeight="1" spans="1:6">
      <c r="A751" s="21"/>
      <c r="D751" s="4"/>
      <c r="E751" s="5"/>
      <c r="F751" s="5"/>
    </row>
    <row r="752" ht="13.5" customHeight="1" spans="1:6">
      <c r="A752" s="21"/>
      <c r="D752" s="4"/>
      <c r="E752" s="5"/>
      <c r="F752" s="5"/>
    </row>
    <row r="753" ht="13.5" customHeight="1" spans="1:6">
      <c r="A753" s="21"/>
      <c r="D753" s="4"/>
      <c r="E753" s="5"/>
      <c r="F753" s="5"/>
    </row>
    <row r="754" ht="13.5" customHeight="1" spans="1:6">
      <c r="A754" s="21"/>
      <c r="D754" s="4"/>
      <c r="E754" s="5"/>
      <c r="F754" s="5"/>
    </row>
    <row r="755" ht="13.5" customHeight="1" spans="1:6">
      <c r="A755" s="21"/>
      <c r="D755" s="4"/>
      <c r="E755" s="5"/>
      <c r="F755" s="5"/>
    </row>
    <row r="756" ht="13.5" customHeight="1" spans="1:6">
      <c r="A756" s="21"/>
      <c r="D756" s="4"/>
      <c r="E756" s="5"/>
      <c r="F756" s="5"/>
    </row>
    <row r="757" ht="13.5" customHeight="1" spans="1:6">
      <c r="A757" s="21"/>
      <c r="D757" s="4"/>
      <c r="E757" s="5"/>
      <c r="F757" s="5"/>
    </row>
    <row r="758" ht="13.5" customHeight="1" spans="1:6">
      <c r="A758" s="21"/>
      <c r="D758" s="4"/>
      <c r="E758" s="5"/>
      <c r="F758" s="5"/>
    </row>
    <row r="759" ht="13.5" customHeight="1" spans="1:6">
      <c r="A759" s="21"/>
      <c r="D759" s="4"/>
      <c r="E759" s="5"/>
      <c r="F759" s="5"/>
    </row>
    <row r="760" ht="13.5" customHeight="1" spans="1:6">
      <c r="A760" s="21"/>
      <c r="D760" s="4"/>
      <c r="E760" s="5"/>
      <c r="F760" s="5"/>
    </row>
    <row r="761" ht="13.5" customHeight="1" spans="1:6">
      <c r="A761" s="21"/>
      <c r="D761" s="4"/>
      <c r="E761" s="5"/>
      <c r="F761" s="5"/>
    </row>
    <row r="762" ht="13.5" customHeight="1" spans="1:6">
      <c r="A762" s="21"/>
      <c r="D762" s="4"/>
      <c r="E762" s="5"/>
      <c r="F762" s="5"/>
    </row>
    <row r="763" ht="13.5" customHeight="1" spans="1:6">
      <c r="A763" s="21"/>
      <c r="D763" s="4"/>
      <c r="E763" s="5"/>
      <c r="F763" s="5"/>
    </row>
    <row r="764" ht="13.5" customHeight="1" spans="1:6">
      <c r="A764" s="21"/>
      <c r="D764" s="4"/>
      <c r="E764" s="5"/>
      <c r="F764" s="5"/>
    </row>
    <row r="765" ht="13.5" customHeight="1" spans="1:6">
      <c r="A765" s="21"/>
      <c r="D765" s="4"/>
      <c r="E765" s="5"/>
      <c r="F765" s="5"/>
    </row>
    <row r="766" ht="13.5" customHeight="1" spans="1:6">
      <c r="A766" s="21"/>
      <c r="D766" s="4"/>
      <c r="E766" s="5"/>
      <c r="F766" s="5"/>
    </row>
    <row r="767" ht="13.5" customHeight="1" spans="1:6">
      <c r="A767" s="21"/>
      <c r="D767" s="4"/>
      <c r="E767" s="5"/>
      <c r="F767" s="5"/>
    </row>
    <row r="768" ht="13.5" customHeight="1" spans="1:6">
      <c r="A768" s="21"/>
      <c r="D768" s="4"/>
      <c r="E768" s="5"/>
      <c r="F768" s="5"/>
    </row>
    <row r="769" ht="13.5" customHeight="1" spans="1:6">
      <c r="A769" s="21"/>
      <c r="D769" s="4"/>
      <c r="E769" s="5"/>
      <c r="F769" s="5"/>
    </row>
    <row r="770" ht="13.5" customHeight="1" spans="1:6">
      <c r="A770" s="21"/>
      <c r="D770" s="4"/>
      <c r="E770" s="5"/>
      <c r="F770" s="5"/>
    </row>
    <row r="771" ht="13.5" customHeight="1" spans="1:6">
      <c r="A771" s="21"/>
      <c r="D771" s="4"/>
      <c r="E771" s="5"/>
      <c r="F771" s="5"/>
    </row>
    <row r="772" ht="13.5" customHeight="1" spans="1:6">
      <c r="A772" s="21"/>
      <c r="D772" s="4"/>
      <c r="E772" s="5"/>
      <c r="F772" s="5"/>
    </row>
    <row r="773" ht="13.5" customHeight="1" spans="1:6">
      <c r="A773" s="21"/>
      <c r="D773" s="4"/>
      <c r="E773" s="5"/>
      <c r="F773" s="5"/>
    </row>
    <row r="774" ht="13.5" customHeight="1" spans="1:6">
      <c r="A774" s="21"/>
      <c r="D774" s="4"/>
      <c r="E774" s="5"/>
      <c r="F774" s="5"/>
    </row>
    <row r="775" ht="13.5" customHeight="1" spans="1:6">
      <c r="A775" s="21"/>
      <c r="D775" s="4"/>
      <c r="E775" s="5"/>
      <c r="F775" s="5"/>
    </row>
    <row r="776" ht="13.5" customHeight="1" spans="1:6">
      <c r="A776" s="21"/>
      <c r="D776" s="4"/>
      <c r="E776" s="5"/>
      <c r="F776" s="5"/>
    </row>
    <row r="777" ht="13.5" customHeight="1" spans="1:6">
      <c r="A777" s="21"/>
      <c r="D777" s="4"/>
      <c r="E777" s="5"/>
      <c r="F777" s="5"/>
    </row>
    <row r="778" ht="13.5" customHeight="1" spans="1:6">
      <c r="A778" s="21"/>
      <c r="D778" s="4"/>
      <c r="E778" s="5"/>
      <c r="F778" s="5"/>
    </row>
    <row r="779" ht="13.5" customHeight="1" spans="1:6">
      <c r="A779" s="21"/>
      <c r="D779" s="4"/>
      <c r="E779" s="5"/>
      <c r="F779" s="5"/>
    </row>
    <row r="780" ht="13.5" customHeight="1" spans="1:6">
      <c r="A780" s="21"/>
      <c r="D780" s="4"/>
      <c r="E780" s="5"/>
      <c r="F780" s="5"/>
    </row>
    <row r="781" ht="13.5" customHeight="1" spans="1:6">
      <c r="A781" s="21"/>
      <c r="D781" s="4"/>
      <c r="E781" s="5"/>
      <c r="F781" s="5"/>
    </row>
    <row r="782" ht="13.5" customHeight="1" spans="1:6">
      <c r="A782" s="21"/>
      <c r="D782" s="4"/>
      <c r="E782" s="5"/>
      <c r="F782" s="5"/>
    </row>
    <row r="783" ht="13.5" customHeight="1" spans="1:6">
      <c r="A783" s="21"/>
      <c r="D783" s="4"/>
      <c r="E783" s="5"/>
      <c r="F783" s="5"/>
    </row>
    <row r="784" ht="13.5" customHeight="1" spans="1:6">
      <c r="A784" s="21"/>
      <c r="D784" s="4"/>
      <c r="E784" s="5"/>
      <c r="F784" s="5"/>
    </row>
    <row r="785" ht="13.5" customHeight="1" spans="1:6">
      <c r="A785" s="21"/>
      <c r="D785" s="4"/>
      <c r="E785" s="5"/>
      <c r="F785" s="5"/>
    </row>
    <row r="786" ht="13.5" customHeight="1" spans="1:6">
      <c r="A786" s="21"/>
      <c r="D786" s="4"/>
      <c r="E786" s="5"/>
      <c r="F786" s="5"/>
    </row>
    <row r="787" ht="13.5" customHeight="1" spans="1:6">
      <c r="A787" s="21"/>
      <c r="D787" s="4"/>
      <c r="E787" s="5"/>
      <c r="F787" s="5"/>
    </row>
    <row r="788" ht="13.5" customHeight="1" spans="1:6">
      <c r="A788" s="21"/>
      <c r="D788" s="4"/>
      <c r="E788" s="5"/>
      <c r="F788" s="5"/>
    </row>
    <row r="789" ht="13.5" customHeight="1" spans="1:6">
      <c r="A789" s="21"/>
      <c r="D789" s="4"/>
      <c r="E789" s="5"/>
      <c r="F789" s="5"/>
    </row>
    <row r="790" ht="13.5" customHeight="1" spans="1:6">
      <c r="A790" s="21"/>
      <c r="D790" s="4"/>
      <c r="E790" s="5"/>
      <c r="F790" s="5"/>
    </row>
    <row r="791" ht="13.5" customHeight="1" spans="1:6">
      <c r="A791" s="21"/>
      <c r="D791" s="4"/>
      <c r="E791" s="5"/>
      <c r="F791" s="5"/>
    </row>
    <row r="792" ht="13.5" customHeight="1" spans="1:6">
      <c r="A792" s="21"/>
      <c r="D792" s="4"/>
      <c r="E792" s="5"/>
      <c r="F792" s="5"/>
    </row>
    <row r="793" ht="13.5" customHeight="1" spans="1:6">
      <c r="A793" s="21"/>
      <c r="D793" s="4"/>
      <c r="E793" s="5"/>
      <c r="F793" s="5"/>
    </row>
    <row r="794" ht="13.5" customHeight="1" spans="1:6">
      <c r="A794" s="21"/>
      <c r="D794" s="4"/>
      <c r="E794" s="5"/>
      <c r="F794" s="5"/>
    </row>
    <row r="795" ht="13.5" customHeight="1" spans="1:6">
      <c r="A795" s="21"/>
      <c r="D795" s="4"/>
      <c r="E795" s="5"/>
      <c r="F795" s="5"/>
    </row>
    <row r="796" ht="13.5" customHeight="1" spans="1:6">
      <c r="A796" s="21"/>
      <c r="D796" s="4"/>
      <c r="E796" s="5"/>
      <c r="F796" s="5"/>
    </row>
    <row r="797" ht="13.5" customHeight="1" spans="1:6">
      <c r="A797" s="21"/>
      <c r="D797" s="4"/>
      <c r="E797" s="5"/>
      <c r="F797" s="5"/>
    </row>
    <row r="798" ht="13.5" customHeight="1" spans="1:6">
      <c r="A798" s="21"/>
      <c r="D798" s="4"/>
      <c r="E798" s="5"/>
      <c r="F798" s="5"/>
    </row>
    <row r="799" ht="13.5" customHeight="1" spans="1:6">
      <c r="A799" s="21"/>
      <c r="D799" s="4"/>
      <c r="E799" s="5"/>
      <c r="F799" s="5"/>
    </row>
    <row r="800" ht="13.5" customHeight="1" spans="1:6">
      <c r="A800" s="21"/>
      <c r="D800" s="4"/>
      <c r="E800" s="5"/>
      <c r="F800" s="5"/>
    </row>
    <row r="801" ht="13.5" customHeight="1" spans="1:6">
      <c r="A801" s="21"/>
      <c r="D801" s="4"/>
      <c r="E801" s="5"/>
      <c r="F801" s="5"/>
    </row>
    <row r="802" ht="13.5" customHeight="1" spans="1:6">
      <c r="A802" s="21"/>
      <c r="D802" s="4"/>
      <c r="E802" s="5"/>
      <c r="F802" s="5"/>
    </row>
    <row r="803" ht="13.5" customHeight="1" spans="1:6">
      <c r="A803" s="21"/>
      <c r="D803" s="4"/>
      <c r="E803" s="5"/>
      <c r="F803" s="5"/>
    </row>
    <row r="804" ht="13.5" customHeight="1" spans="1:6">
      <c r="A804" s="21"/>
      <c r="D804" s="4"/>
      <c r="E804" s="5"/>
      <c r="F804" s="5"/>
    </row>
    <row r="805" ht="13.5" customHeight="1" spans="1:6">
      <c r="A805" s="21"/>
      <c r="D805" s="4"/>
      <c r="E805" s="5"/>
      <c r="F805" s="5"/>
    </row>
    <row r="806" ht="13.5" customHeight="1" spans="1:6">
      <c r="A806" s="21"/>
      <c r="D806" s="4"/>
      <c r="E806" s="5"/>
      <c r="F806" s="5"/>
    </row>
    <row r="807" ht="13.5" customHeight="1" spans="1:6">
      <c r="A807" s="21"/>
      <c r="D807" s="4"/>
      <c r="E807" s="5"/>
      <c r="F807" s="5"/>
    </row>
    <row r="808" ht="13.5" customHeight="1" spans="1:6">
      <c r="A808" s="21"/>
      <c r="D808" s="4"/>
      <c r="E808" s="5"/>
      <c r="F808" s="5"/>
    </row>
    <row r="809" ht="13.5" customHeight="1" spans="1:6">
      <c r="A809" s="21"/>
      <c r="D809" s="4"/>
      <c r="E809" s="5"/>
      <c r="F809" s="5"/>
    </row>
    <row r="810" ht="13.5" customHeight="1" spans="1:6">
      <c r="A810" s="21"/>
      <c r="D810" s="4"/>
      <c r="E810" s="5"/>
      <c r="F810" s="5"/>
    </row>
    <row r="811" ht="13.5" customHeight="1" spans="1:6">
      <c r="A811" s="21"/>
      <c r="D811" s="4"/>
      <c r="E811" s="5"/>
      <c r="F811" s="5"/>
    </row>
    <row r="812" ht="13.5" customHeight="1" spans="1:6">
      <c r="A812" s="21"/>
      <c r="D812" s="4"/>
      <c r="E812" s="5"/>
      <c r="F812" s="5"/>
    </row>
    <row r="813" ht="13.5" customHeight="1" spans="1:6">
      <c r="A813" s="21"/>
      <c r="D813" s="4"/>
      <c r="E813" s="5"/>
      <c r="F813" s="5"/>
    </row>
    <row r="814" ht="13.5" customHeight="1" spans="1:6">
      <c r="A814" s="21"/>
      <c r="D814" s="4"/>
      <c r="E814" s="5"/>
      <c r="F814" s="5"/>
    </row>
    <row r="815" ht="13.5" customHeight="1" spans="1:6">
      <c r="A815" s="21"/>
      <c r="D815" s="4"/>
      <c r="E815" s="5"/>
      <c r="F815" s="5"/>
    </row>
    <row r="816" ht="13.5" customHeight="1" spans="1:6">
      <c r="A816" s="21"/>
      <c r="D816" s="4"/>
      <c r="E816" s="5"/>
      <c r="F816" s="5"/>
    </row>
    <row r="817" ht="13.5" customHeight="1" spans="1:6">
      <c r="A817" s="21"/>
      <c r="D817" s="4"/>
      <c r="E817" s="5"/>
      <c r="F817" s="5"/>
    </row>
    <row r="818" ht="13.5" customHeight="1" spans="1:6">
      <c r="A818" s="21"/>
      <c r="D818" s="4"/>
      <c r="E818" s="5"/>
      <c r="F818" s="5"/>
    </row>
    <row r="819" ht="13.5" customHeight="1" spans="1:6">
      <c r="A819" s="21"/>
      <c r="D819" s="4"/>
      <c r="E819" s="5"/>
      <c r="F819" s="5"/>
    </row>
    <row r="820" ht="13.5" customHeight="1" spans="1:6">
      <c r="A820" s="21"/>
      <c r="D820" s="4"/>
      <c r="E820" s="5"/>
      <c r="F820" s="5"/>
    </row>
    <row r="821" ht="13.5" customHeight="1" spans="1:6">
      <c r="A821" s="21"/>
      <c r="D821" s="4"/>
      <c r="E821" s="5"/>
      <c r="F821" s="5"/>
    </row>
    <row r="822" ht="13.5" customHeight="1" spans="1:6">
      <c r="A822" s="21"/>
      <c r="D822" s="4"/>
      <c r="E822" s="5"/>
      <c r="F822" s="5"/>
    </row>
    <row r="823" ht="13.5" customHeight="1" spans="1:6">
      <c r="A823" s="21"/>
      <c r="D823" s="4"/>
      <c r="E823" s="5"/>
      <c r="F823" s="5"/>
    </row>
    <row r="824" ht="13.5" customHeight="1" spans="1:6">
      <c r="A824" s="21"/>
      <c r="D824" s="4"/>
      <c r="E824" s="5"/>
      <c r="F824" s="5"/>
    </row>
    <row r="825" ht="13.5" customHeight="1" spans="1:6">
      <c r="A825" s="21"/>
      <c r="D825" s="4"/>
      <c r="E825" s="5"/>
      <c r="F825" s="5"/>
    </row>
    <row r="826" ht="13.5" customHeight="1" spans="1:6">
      <c r="A826" s="21"/>
      <c r="D826" s="4"/>
      <c r="E826" s="5"/>
      <c r="F826" s="5"/>
    </row>
    <row r="827" ht="13.5" customHeight="1" spans="1:6">
      <c r="A827" s="21"/>
      <c r="D827" s="4"/>
      <c r="E827" s="5"/>
      <c r="F827" s="5"/>
    </row>
    <row r="828" ht="13.5" customHeight="1" spans="1:6">
      <c r="A828" s="21"/>
      <c r="D828" s="4"/>
      <c r="E828" s="5"/>
      <c r="F828" s="5"/>
    </row>
    <row r="829" ht="13.5" customHeight="1" spans="1:6">
      <c r="A829" s="21"/>
      <c r="D829" s="4"/>
      <c r="E829" s="5"/>
      <c r="F829" s="5"/>
    </row>
    <row r="830" ht="13.5" customHeight="1" spans="1:6">
      <c r="A830" s="21"/>
      <c r="D830" s="4"/>
      <c r="E830" s="5"/>
      <c r="F830" s="5"/>
    </row>
    <row r="831" ht="13.5" customHeight="1" spans="1:6">
      <c r="A831" s="21"/>
      <c r="D831" s="4"/>
      <c r="E831" s="5"/>
      <c r="F831" s="5"/>
    </row>
    <row r="832" ht="13.5" customHeight="1" spans="1:6">
      <c r="A832" s="21"/>
      <c r="D832" s="4"/>
      <c r="E832" s="5"/>
      <c r="F832" s="5"/>
    </row>
    <row r="833" ht="13.5" customHeight="1" spans="1:6">
      <c r="A833" s="21"/>
      <c r="D833" s="4"/>
      <c r="E833" s="5"/>
      <c r="F833" s="5"/>
    </row>
    <row r="834" ht="13.5" customHeight="1" spans="1:6">
      <c r="A834" s="21"/>
      <c r="D834" s="4"/>
      <c r="E834" s="5"/>
      <c r="F834" s="5"/>
    </row>
    <row r="835" ht="13.5" customHeight="1" spans="1:6">
      <c r="A835" s="21"/>
      <c r="D835" s="4"/>
      <c r="E835" s="5"/>
      <c r="F835" s="5"/>
    </row>
    <row r="836" ht="13.5" customHeight="1" spans="1:6">
      <c r="A836" s="21"/>
      <c r="D836" s="4"/>
      <c r="E836" s="5"/>
      <c r="F836" s="5"/>
    </row>
    <row r="837" ht="13.5" customHeight="1" spans="1:6">
      <c r="A837" s="21"/>
      <c r="D837" s="4"/>
      <c r="E837" s="5"/>
      <c r="F837" s="5"/>
    </row>
    <row r="838" ht="13.5" customHeight="1" spans="1:6">
      <c r="A838" s="21"/>
      <c r="D838" s="4"/>
      <c r="E838" s="5"/>
      <c r="F838" s="5"/>
    </row>
    <row r="839" ht="13.5" customHeight="1" spans="1:6">
      <c r="A839" s="21"/>
      <c r="D839" s="4"/>
      <c r="E839" s="5"/>
      <c r="F839" s="5"/>
    </row>
    <row r="840" ht="13.5" customHeight="1" spans="1:6">
      <c r="A840" s="21"/>
      <c r="D840" s="4"/>
      <c r="E840" s="5"/>
      <c r="F840" s="5"/>
    </row>
    <row r="841" ht="13.5" customHeight="1" spans="1:6">
      <c r="A841" s="21"/>
      <c r="D841" s="4"/>
      <c r="E841" s="5"/>
      <c r="F841" s="5"/>
    </row>
    <row r="842" ht="13.5" customHeight="1" spans="1:6">
      <c r="A842" s="21"/>
      <c r="D842" s="4"/>
      <c r="E842" s="5"/>
      <c r="F842" s="5"/>
    </row>
    <row r="843" ht="13.5" customHeight="1" spans="1:6">
      <c r="A843" s="21"/>
      <c r="D843" s="4"/>
      <c r="E843" s="5"/>
      <c r="F843" s="5"/>
    </row>
    <row r="844" ht="13.5" customHeight="1" spans="1:6">
      <c r="A844" s="21"/>
      <c r="D844" s="4"/>
      <c r="E844" s="5"/>
      <c r="F844" s="5"/>
    </row>
    <row r="845" ht="13.5" customHeight="1" spans="1:6">
      <c r="A845" s="21"/>
      <c r="D845" s="4"/>
      <c r="E845" s="5"/>
      <c r="F845" s="5"/>
    </row>
    <row r="846" ht="13.5" customHeight="1" spans="1:6">
      <c r="A846" s="21"/>
      <c r="D846" s="4"/>
      <c r="E846" s="5"/>
      <c r="F846" s="5"/>
    </row>
    <row r="847" ht="13.5" customHeight="1" spans="1:6">
      <c r="A847" s="21"/>
      <c r="D847" s="4"/>
      <c r="E847" s="5"/>
      <c r="F847" s="5"/>
    </row>
    <row r="848" ht="13.5" customHeight="1" spans="1:6">
      <c r="A848" s="21"/>
      <c r="D848" s="4"/>
      <c r="E848" s="5"/>
      <c r="F848" s="5"/>
    </row>
    <row r="849" ht="13.5" customHeight="1" spans="1:6">
      <c r="A849" s="21"/>
      <c r="D849" s="4"/>
      <c r="E849" s="5"/>
      <c r="F849" s="5"/>
    </row>
    <row r="850" ht="13.5" customHeight="1" spans="1:6">
      <c r="A850" s="21"/>
      <c r="D850" s="4"/>
      <c r="E850" s="5"/>
      <c r="F850" s="5"/>
    </row>
    <row r="851" ht="13.5" customHeight="1" spans="1:6">
      <c r="A851" s="21"/>
      <c r="D851" s="4"/>
      <c r="E851" s="5"/>
      <c r="F851" s="5"/>
    </row>
    <row r="852" ht="13.5" customHeight="1" spans="1:6">
      <c r="A852" s="21"/>
      <c r="D852" s="4"/>
      <c r="E852" s="5"/>
      <c r="F852" s="5"/>
    </row>
    <row r="853" ht="13.5" customHeight="1" spans="1:6">
      <c r="A853" s="21"/>
      <c r="D853" s="4"/>
      <c r="E853" s="5"/>
      <c r="F853" s="5"/>
    </row>
    <row r="854" ht="13.5" customHeight="1" spans="1:6">
      <c r="A854" s="21"/>
      <c r="D854" s="4"/>
      <c r="E854" s="5"/>
      <c r="F854" s="5"/>
    </row>
    <row r="855" ht="13.5" customHeight="1" spans="1:6">
      <c r="A855" s="21"/>
      <c r="D855" s="4"/>
      <c r="E855" s="5"/>
      <c r="F855" s="5"/>
    </row>
    <row r="856" ht="13.5" customHeight="1" spans="1:6">
      <c r="A856" s="21"/>
      <c r="D856" s="4"/>
      <c r="E856" s="5"/>
      <c r="F856" s="5"/>
    </row>
    <row r="857" ht="13.5" customHeight="1" spans="1:6">
      <c r="A857" s="21"/>
      <c r="D857" s="4"/>
      <c r="E857" s="5"/>
      <c r="F857" s="5"/>
    </row>
    <row r="858" ht="13.5" customHeight="1" spans="1:6">
      <c r="A858" s="21"/>
      <c r="D858" s="4"/>
      <c r="E858" s="5"/>
      <c r="F858" s="5"/>
    </row>
    <row r="859" ht="13.5" customHeight="1" spans="1:6">
      <c r="A859" s="21"/>
      <c r="D859" s="4"/>
      <c r="E859" s="5"/>
      <c r="F859" s="5"/>
    </row>
    <row r="860" ht="13.5" customHeight="1" spans="1:6">
      <c r="A860" s="21"/>
      <c r="D860" s="4"/>
      <c r="E860" s="5"/>
      <c r="F860" s="5"/>
    </row>
    <row r="861" ht="13.5" customHeight="1" spans="1:6">
      <c r="A861" s="21"/>
      <c r="D861" s="4"/>
      <c r="E861" s="5"/>
      <c r="F861" s="5"/>
    </row>
    <row r="862" ht="13.5" customHeight="1" spans="1:6">
      <c r="A862" s="21"/>
      <c r="D862" s="4"/>
      <c r="E862" s="5"/>
      <c r="F862" s="5"/>
    </row>
    <row r="863" ht="13.5" customHeight="1" spans="1:6">
      <c r="A863" s="21"/>
      <c r="D863" s="4"/>
      <c r="E863" s="5"/>
      <c r="F863" s="5"/>
    </row>
    <row r="864" ht="13.5" customHeight="1" spans="1:6">
      <c r="A864" s="21"/>
      <c r="D864" s="4"/>
      <c r="E864" s="5"/>
      <c r="F864" s="5"/>
    </row>
    <row r="865" ht="13.5" customHeight="1" spans="1:6">
      <c r="A865" s="21"/>
      <c r="D865" s="4"/>
      <c r="E865" s="5"/>
      <c r="F865" s="5"/>
    </row>
    <row r="866" ht="13.5" customHeight="1" spans="1:6">
      <c r="A866" s="21"/>
      <c r="D866" s="4"/>
      <c r="E866" s="5"/>
      <c r="F866" s="5"/>
    </row>
    <row r="867" ht="13.5" customHeight="1" spans="1:6">
      <c r="A867" s="21"/>
      <c r="D867" s="4"/>
      <c r="E867" s="5"/>
      <c r="F867" s="5"/>
    </row>
    <row r="868" ht="13.5" customHeight="1" spans="1:6">
      <c r="A868" s="21"/>
      <c r="D868" s="4"/>
      <c r="E868" s="5"/>
      <c r="F868" s="5"/>
    </row>
    <row r="869" ht="13.5" customHeight="1" spans="1:6">
      <c r="A869" s="21"/>
      <c r="D869" s="4"/>
      <c r="E869" s="5"/>
      <c r="F869" s="5"/>
    </row>
    <row r="870" ht="13.5" customHeight="1" spans="1:6">
      <c r="A870" s="21"/>
      <c r="D870" s="4"/>
      <c r="E870" s="5"/>
      <c r="F870" s="5"/>
    </row>
    <row r="871" ht="13.5" customHeight="1" spans="1:6">
      <c r="A871" s="21"/>
      <c r="D871" s="4"/>
      <c r="E871" s="5"/>
      <c r="F871" s="5"/>
    </row>
    <row r="872" ht="13.5" customHeight="1" spans="1:6">
      <c r="A872" s="21"/>
      <c r="D872" s="4"/>
      <c r="E872" s="5"/>
      <c r="F872" s="5"/>
    </row>
    <row r="873" ht="13.5" customHeight="1" spans="1:6">
      <c r="A873" s="21"/>
      <c r="D873" s="4"/>
      <c r="E873" s="5"/>
      <c r="F873" s="5"/>
    </row>
    <row r="874" ht="13.5" customHeight="1" spans="1:6">
      <c r="A874" s="21"/>
      <c r="D874" s="4"/>
      <c r="E874" s="5"/>
      <c r="F874" s="5"/>
    </row>
    <row r="875" ht="13.5" customHeight="1" spans="1:6">
      <c r="A875" s="21"/>
      <c r="D875" s="4"/>
      <c r="E875" s="5"/>
      <c r="F875" s="5"/>
    </row>
    <row r="876" ht="13.5" customHeight="1" spans="1:6">
      <c r="A876" s="21"/>
      <c r="D876" s="4"/>
      <c r="E876" s="5"/>
      <c r="F876" s="5"/>
    </row>
    <row r="877" ht="13.5" customHeight="1" spans="1:6">
      <c r="A877" s="21"/>
      <c r="D877" s="4"/>
      <c r="E877" s="5"/>
      <c r="F877" s="5"/>
    </row>
    <row r="878" ht="13.5" customHeight="1" spans="1:6">
      <c r="A878" s="21"/>
      <c r="D878" s="4"/>
      <c r="E878" s="5"/>
      <c r="F878" s="5"/>
    </row>
    <row r="879" ht="13.5" customHeight="1" spans="1:6">
      <c r="A879" s="21"/>
      <c r="D879" s="4"/>
      <c r="E879" s="5"/>
      <c r="F879" s="5"/>
    </row>
    <row r="880" ht="13.5" customHeight="1" spans="1:6">
      <c r="A880" s="21"/>
      <c r="D880" s="4"/>
      <c r="E880" s="5"/>
      <c r="F880" s="5"/>
    </row>
    <row r="881" ht="13.5" customHeight="1" spans="1:6">
      <c r="A881" s="21"/>
      <c r="D881" s="4"/>
      <c r="E881" s="5"/>
      <c r="F881" s="5"/>
    </row>
    <row r="882" ht="13.5" customHeight="1" spans="1:6">
      <c r="A882" s="21"/>
      <c r="D882" s="4"/>
      <c r="E882" s="5"/>
      <c r="F882" s="5"/>
    </row>
    <row r="883" ht="13.5" customHeight="1" spans="1:6">
      <c r="A883" s="21"/>
      <c r="D883" s="4"/>
      <c r="E883" s="5"/>
      <c r="F883" s="5"/>
    </row>
    <row r="884" ht="13.5" customHeight="1" spans="1:6">
      <c r="A884" s="21"/>
      <c r="D884" s="4"/>
      <c r="E884" s="5"/>
      <c r="F884" s="5"/>
    </row>
    <row r="885" ht="13.5" customHeight="1" spans="1:6">
      <c r="A885" s="21"/>
      <c r="D885" s="4"/>
      <c r="E885" s="5"/>
      <c r="F885" s="5"/>
    </row>
    <row r="886" ht="13.5" customHeight="1" spans="1:6">
      <c r="A886" s="21"/>
      <c r="D886" s="4"/>
      <c r="E886" s="5"/>
      <c r="F886" s="5"/>
    </row>
    <row r="887" ht="13.5" customHeight="1" spans="1:6">
      <c r="A887" s="21"/>
      <c r="D887" s="4"/>
      <c r="E887" s="5"/>
      <c r="F887" s="5"/>
    </row>
    <row r="888" ht="13.5" customHeight="1" spans="1:6">
      <c r="A888" s="21"/>
      <c r="D888" s="4"/>
      <c r="E888" s="5"/>
      <c r="F888" s="5"/>
    </row>
    <row r="889" ht="13.5" customHeight="1" spans="1:6">
      <c r="A889" s="21"/>
      <c r="D889" s="4"/>
      <c r="E889" s="5"/>
      <c r="F889" s="5"/>
    </row>
    <row r="890" ht="13.5" customHeight="1" spans="1:6">
      <c r="A890" s="21"/>
      <c r="D890" s="4"/>
      <c r="E890" s="5"/>
      <c r="F890" s="5"/>
    </row>
    <row r="891" ht="13.5" customHeight="1" spans="1:6">
      <c r="A891" s="21"/>
      <c r="D891" s="4"/>
      <c r="E891" s="5"/>
      <c r="F891" s="5"/>
    </row>
    <row r="892" ht="13.5" customHeight="1" spans="1:6">
      <c r="A892" s="21"/>
      <c r="D892" s="4"/>
      <c r="E892" s="5"/>
      <c r="F892" s="5"/>
    </row>
    <row r="893" ht="13.5" customHeight="1" spans="1:6">
      <c r="A893" s="21"/>
      <c r="D893" s="4"/>
      <c r="E893" s="5"/>
      <c r="F893" s="5"/>
    </row>
    <row r="894" ht="13.5" customHeight="1" spans="1:6">
      <c r="A894" s="21"/>
      <c r="D894" s="4"/>
      <c r="E894" s="5"/>
      <c r="F894" s="5"/>
    </row>
    <row r="895" ht="13.5" customHeight="1" spans="1:6">
      <c r="A895" s="21"/>
      <c r="D895" s="4"/>
      <c r="E895" s="5"/>
      <c r="F895" s="5"/>
    </row>
    <row r="896" ht="13.5" customHeight="1" spans="1:6">
      <c r="A896" s="21"/>
      <c r="D896" s="4"/>
      <c r="E896" s="5"/>
      <c r="F896" s="5"/>
    </row>
    <row r="897" ht="13.5" customHeight="1" spans="1:6">
      <c r="A897" s="21"/>
      <c r="D897" s="4"/>
      <c r="E897" s="5"/>
      <c r="F897" s="5"/>
    </row>
    <row r="898" ht="13.5" customHeight="1" spans="1:6">
      <c r="A898" s="21"/>
      <c r="D898" s="4"/>
      <c r="E898" s="5"/>
      <c r="F898" s="5"/>
    </row>
    <row r="899" ht="13.5" customHeight="1" spans="1:6">
      <c r="A899" s="21"/>
      <c r="D899" s="4"/>
      <c r="E899" s="5"/>
      <c r="F899" s="5"/>
    </row>
    <row r="900" ht="13.5" customHeight="1" spans="1:6">
      <c r="A900" s="21"/>
      <c r="D900" s="4"/>
      <c r="E900" s="5"/>
      <c r="F900" s="5"/>
    </row>
    <row r="901" ht="13.5" customHeight="1" spans="1:6">
      <c r="A901" s="21"/>
      <c r="D901" s="4"/>
      <c r="E901" s="5"/>
      <c r="F901" s="5"/>
    </row>
    <row r="902" ht="13.5" customHeight="1" spans="1:6">
      <c r="A902" s="21"/>
      <c r="D902" s="4"/>
      <c r="E902" s="5"/>
      <c r="F902" s="5"/>
    </row>
    <row r="903" ht="13.5" customHeight="1" spans="1:6">
      <c r="A903" s="21"/>
      <c r="D903" s="4"/>
      <c r="E903" s="5"/>
      <c r="F903" s="5"/>
    </row>
    <row r="904" ht="13.5" customHeight="1" spans="1:6">
      <c r="A904" s="21"/>
      <c r="D904" s="4"/>
      <c r="E904" s="5"/>
      <c r="F904" s="5"/>
    </row>
    <row r="905" ht="13.5" customHeight="1" spans="1:6">
      <c r="A905" s="21"/>
      <c r="D905" s="4"/>
      <c r="E905" s="5"/>
      <c r="F905" s="5"/>
    </row>
    <row r="906" ht="13.5" customHeight="1" spans="1:6">
      <c r="A906" s="21"/>
      <c r="D906" s="4"/>
      <c r="E906" s="5"/>
      <c r="F906" s="5"/>
    </row>
    <row r="907" ht="13.5" customHeight="1" spans="1:6">
      <c r="A907" s="21"/>
      <c r="D907" s="4"/>
      <c r="E907" s="5"/>
      <c r="F907" s="5"/>
    </row>
    <row r="908" ht="13.5" customHeight="1" spans="1:6">
      <c r="A908" s="21"/>
      <c r="D908" s="4"/>
      <c r="E908" s="5"/>
      <c r="F908" s="5"/>
    </row>
    <row r="909" ht="13.5" customHeight="1" spans="1:6">
      <c r="A909" s="21"/>
      <c r="D909" s="4"/>
      <c r="E909" s="5"/>
      <c r="F909" s="5"/>
    </row>
    <row r="910" ht="13.5" customHeight="1" spans="1:6">
      <c r="A910" s="21"/>
      <c r="D910" s="4"/>
      <c r="E910" s="5"/>
      <c r="F910" s="5"/>
    </row>
    <row r="911" ht="13.5" customHeight="1" spans="1:6">
      <c r="A911" s="21"/>
      <c r="D911" s="4"/>
      <c r="E911" s="5"/>
      <c r="F911" s="5"/>
    </row>
    <row r="912" ht="13.5" customHeight="1" spans="1:6">
      <c r="A912" s="21"/>
      <c r="D912" s="4"/>
      <c r="E912" s="5"/>
      <c r="F912" s="5"/>
    </row>
    <row r="913" ht="13.5" customHeight="1" spans="1:6">
      <c r="A913" s="21"/>
      <c r="D913" s="4"/>
      <c r="E913" s="5"/>
      <c r="F913" s="5"/>
    </row>
    <row r="914" ht="13.5" customHeight="1" spans="1:6">
      <c r="A914" s="21"/>
      <c r="D914" s="4"/>
      <c r="E914" s="5"/>
      <c r="F914" s="5"/>
    </row>
    <row r="915" ht="13.5" customHeight="1" spans="1:6">
      <c r="A915" s="21"/>
      <c r="D915" s="4"/>
      <c r="E915" s="5"/>
      <c r="F915" s="5"/>
    </row>
    <row r="916" ht="13.5" customHeight="1" spans="1:6">
      <c r="A916" s="21"/>
      <c r="D916" s="4"/>
      <c r="E916" s="5"/>
      <c r="F916" s="5"/>
    </row>
    <row r="917" ht="13.5" customHeight="1" spans="1:6">
      <c r="A917" s="21"/>
      <c r="D917" s="4"/>
      <c r="E917" s="5"/>
      <c r="F917" s="5"/>
    </row>
    <row r="918" ht="13.5" customHeight="1" spans="1:6">
      <c r="A918" s="21"/>
      <c r="D918" s="4"/>
      <c r="E918" s="5"/>
      <c r="F918" s="5"/>
    </row>
    <row r="919" ht="13.5" customHeight="1" spans="1:6">
      <c r="A919" s="21"/>
      <c r="D919" s="4"/>
      <c r="E919" s="5"/>
      <c r="F919" s="5"/>
    </row>
    <row r="920" ht="13.5" customHeight="1" spans="1:6">
      <c r="A920" s="21"/>
      <c r="D920" s="4"/>
      <c r="E920" s="5"/>
      <c r="F920" s="5"/>
    </row>
    <row r="921" ht="13.5" customHeight="1" spans="1:6">
      <c r="A921" s="21"/>
      <c r="D921" s="4"/>
      <c r="E921" s="5"/>
      <c r="F921" s="5"/>
    </row>
    <row r="922" ht="13.5" customHeight="1" spans="1:6">
      <c r="A922" s="21"/>
      <c r="D922" s="4"/>
      <c r="E922" s="5"/>
      <c r="F922" s="5"/>
    </row>
    <row r="923" ht="13.5" customHeight="1" spans="1:6">
      <c r="A923" s="21"/>
      <c r="D923" s="4"/>
      <c r="E923" s="5"/>
      <c r="F923" s="5"/>
    </row>
    <row r="924" ht="13.5" customHeight="1" spans="1:6">
      <c r="A924" s="21"/>
      <c r="D924" s="4"/>
      <c r="E924" s="5"/>
      <c r="F924" s="5"/>
    </row>
    <row r="925" ht="13.5" customHeight="1" spans="1:6">
      <c r="A925" s="21"/>
      <c r="D925" s="4"/>
      <c r="E925" s="5"/>
      <c r="F925" s="5"/>
    </row>
    <row r="926" ht="13.5" customHeight="1" spans="1:6">
      <c r="A926" s="21"/>
      <c r="D926" s="4"/>
      <c r="E926" s="5"/>
      <c r="F926" s="5"/>
    </row>
    <row r="927" ht="13.5" customHeight="1" spans="1:6">
      <c r="A927" s="21"/>
      <c r="D927" s="4"/>
      <c r="E927" s="5"/>
      <c r="F927" s="5"/>
    </row>
    <row r="928" ht="13.5" customHeight="1" spans="1:6">
      <c r="A928" s="21"/>
      <c r="D928" s="4"/>
      <c r="E928" s="5"/>
      <c r="F928" s="5"/>
    </row>
    <row r="929" ht="13.5" customHeight="1" spans="1:6">
      <c r="A929" s="21"/>
      <c r="D929" s="4"/>
      <c r="E929" s="5"/>
      <c r="F929" s="5"/>
    </row>
    <row r="930" ht="13.5" customHeight="1" spans="1:6">
      <c r="A930" s="21"/>
      <c r="D930" s="4"/>
      <c r="E930" s="5"/>
      <c r="F930" s="5"/>
    </row>
    <row r="931" ht="13.5" customHeight="1" spans="1:6">
      <c r="A931" s="21"/>
      <c r="D931" s="4"/>
      <c r="E931" s="5"/>
      <c r="F931" s="5"/>
    </row>
    <row r="932" ht="13.5" customHeight="1" spans="1:6">
      <c r="A932" s="21"/>
      <c r="D932" s="4"/>
      <c r="E932" s="5"/>
      <c r="F932" s="5"/>
    </row>
    <row r="933" ht="13.5" customHeight="1" spans="1:6">
      <c r="A933" s="21"/>
      <c r="D933" s="4"/>
      <c r="E933" s="5"/>
      <c r="F933" s="5"/>
    </row>
    <row r="934" ht="13.5" customHeight="1" spans="1:6">
      <c r="A934" s="21"/>
      <c r="D934" s="4"/>
      <c r="E934" s="5"/>
      <c r="F934" s="5"/>
    </row>
    <row r="935" ht="13.5" customHeight="1" spans="1:6">
      <c r="A935" s="21"/>
      <c r="D935" s="4"/>
      <c r="E935" s="5"/>
      <c r="F935" s="5"/>
    </row>
    <row r="936" ht="13.5" customHeight="1" spans="1:6">
      <c r="A936" s="21"/>
      <c r="D936" s="4"/>
      <c r="E936" s="5"/>
      <c r="F936" s="5"/>
    </row>
    <row r="937" ht="13.5" customHeight="1" spans="1:6">
      <c r="A937" s="21"/>
      <c r="D937" s="4"/>
      <c r="E937" s="5"/>
      <c r="F937" s="5"/>
    </row>
    <row r="938" ht="13.5" customHeight="1" spans="1:6">
      <c r="A938" s="21"/>
      <c r="D938" s="4"/>
      <c r="E938" s="5"/>
      <c r="F938" s="5"/>
    </row>
    <row r="939" ht="13.5" customHeight="1" spans="1:6">
      <c r="A939" s="21"/>
      <c r="D939" s="4"/>
      <c r="E939" s="5"/>
      <c r="F939" s="5"/>
    </row>
    <row r="940" ht="13.5" customHeight="1" spans="1:6">
      <c r="A940" s="21"/>
      <c r="D940" s="4"/>
      <c r="E940" s="5"/>
      <c r="F940" s="5"/>
    </row>
    <row r="941" ht="13.5" customHeight="1" spans="1:6">
      <c r="A941" s="21"/>
      <c r="D941" s="4"/>
      <c r="E941" s="5"/>
      <c r="F941" s="5"/>
    </row>
    <row r="942" ht="13.5" customHeight="1" spans="1:6">
      <c r="A942" s="21"/>
      <c r="D942" s="4"/>
      <c r="E942" s="5"/>
      <c r="F942" s="5"/>
    </row>
    <row r="943" ht="13.5" customHeight="1" spans="1:6">
      <c r="A943" s="21"/>
      <c r="D943" s="4"/>
      <c r="E943" s="5"/>
      <c r="F943" s="5"/>
    </row>
    <row r="944" ht="13.5" customHeight="1" spans="1:6">
      <c r="A944" s="21"/>
      <c r="D944" s="4"/>
      <c r="E944" s="5"/>
      <c r="F944" s="5"/>
    </row>
    <row r="945" ht="13.5" customHeight="1" spans="1:6">
      <c r="A945" s="21"/>
      <c r="D945" s="4"/>
      <c r="E945" s="5"/>
      <c r="F945" s="5"/>
    </row>
    <row r="946" ht="13.5" customHeight="1" spans="1:6">
      <c r="A946" s="21"/>
      <c r="D946" s="4"/>
      <c r="E946" s="5"/>
      <c r="F946" s="5"/>
    </row>
    <row r="947" ht="13.5" customHeight="1" spans="1:6">
      <c r="A947" s="21"/>
      <c r="D947" s="4"/>
      <c r="E947" s="5"/>
      <c r="F947" s="5"/>
    </row>
    <row r="948" ht="13.5" customHeight="1" spans="1:6">
      <c r="A948" s="21"/>
      <c r="D948" s="4"/>
      <c r="E948" s="5"/>
      <c r="F948" s="5"/>
    </row>
    <row r="949" ht="13.5" customHeight="1" spans="1:6">
      <c r="A949" s="21"/>
      <c r="D949" s="4"/>
      <c r="E949" s="5"/>
      <c r="F949" s="5"/>
    </row>
    <row r="950" ht="13.5" customHeight="1" spans="1:6">
      <c r="A950" s="21"/>
      <c r="D950" s="4"/>
      <c r="E950" s="5"/>
      <c r="F950" s="5"/>
    </row>
    <row r="951" ht="13.5" customHeight="1" spans="1:6">
      <c r="A951" s="21"/>
      <c r="D951" s="4"/>
      <c r="E951" s="5"/>
      <c r="F951" s="5"/>
    </row>
    <row r="952" ht="13.5" customHeight="1" spans="1:6">
      <c r="A952" s="21"/>
      <c r="D952" s="4"/>
      <c r="E952" s="5"/>
      <c r="F952" s="5"/>
    </row>
    <row r="953" ht="13.5" customHeight="1" spans="1:6">
      <c r="A953" s="21"/>
      <c r="D953" s="4"/>
      <c r="E953" s="5"/>
      <c r="F953" s="5"/>
    </row>
    <row r="954" ht="13.5" customHeight="1" spans="1:6">
      <c r="A954" s="21"/>
      <c r="D954" s="4"/>
      <c r="E954" s="5"/>
      <c r="F954" s="5"/>
    </row>
    <row r="955" ht="13.5" customHeight="1" spans="1:6">
      <c r="A955" s="21"/>
      <c r="D955" s="4"/>
      <c r="E955" s="5"/>
      <c r="F955" s="5"/>
    </row>
    <row r="956" ht="13.5" customHeight="1" spans="1:6">
      <c r="A956" s="21"/>
      <c r="D956" s="4"/>
      <c r="E956" s="5"/>
      <c r="F956" s="5"/>
    </row>
    <row r="957" ht="13.5" customHeight="1" spans="1:6">
      <c r="A957" s="21"/>
      <c r="D957" s="4"/>
      <c r="E957" s="5"/>
      <c r="F957" s="5"/>
    </row>
    <row r="958" ht="13.5" customHeight="1" spans="1:6">
      <c r="A958" s="21"/>
      <c r="D958" s="4"/>
      <c r="E958" s="5"/>
      <c r="F958" s="5"/>
    </row>
    <row r="959" ht="13.5" customHeight="1" spans="1:6">
      <c r="A959" s="21"/>
      <c r="D959" s="4"/>
      <c r="E959" s="5"/>
      <c r="F959" s="5"/>
    </row>
    <row r="960" ht="13.5" customHeight="1" spans="1:6">
      <c r="A960" s="21"/>
      <c r="D960" s="4"/>
      <c r="E960" s="5"/>
      <c r="F960" s="5"/>
    </row>
    <row r="961" ht="13.5" customHeight="1" spans="1:6">
      <c r="A961" s="21"/>
      <c r="D961" s="4"/>
      <c r="E961" s="5"/>
      <c r="F961" s="5"/>
    </row>
    <row r="962" ht="13.5" customHeight="1" spans="1:6">
      <c r="A962" s="21"/>
      <c r="D962" s="4"/>
      <c r="E962" s="5"/>
      <c r="F962" s="5"/>
    </row>
    <row r="963" ht="13.5" customHeight="1" spans="1:6">
      <c r="A963" s="21"/>
      <c r="D963" s="4"/>
      <c r="E963" s="5"/>
      <c r="F963" s="5"/>
    </row>
    <row r="964" ht="13.5" customHeight="1" spans="1:6">
      <c r="A964" s="21"/>
      <c r="D964" s="4"/>
      <c r="E964" s="5"/>
      <c r="F964" s="5"/>
    </row>
    <row r="965" ht="13.5" customHeight="1" spans="1:6">
      <c r="A965" s="21"/>
      <c r="D965" s="4"/>
      <c r="E965" s="5"/>
      <c r="F965" s="5"/>
    </row>
    <row r="966" ht="13.5" customHeight="1" spans="1:6">
      <c r="A966" s="21"/>
      <c r="D966" s="4"/>
      <c r="E966" s="5"/>
      <c r="F966" s="5"/>
    </row>
    <row r="967" ht="13.5" customHeight="1" spans="1:6">
      <c r="A967" s="21"/>
      <c r="D967" s="4"/>
      <c r="E967" s="5"/>
      <c r="F967" s="5"/>
    </row>
    <row r="968" ht="13.5" customHeight="1" spans="1:6">
      <c r="A968" s="21"/>
      <c r="D968" s="4"/>
      <c r="E968" s="5"/>
      <c r="F968" s="5"/>
    </row>
    <row r="969" ht="13.5" customHeight="1" spans="1:6">
      <c r="A969" s="21"/>
      <c r="D969" s="4"/>
      <c r="E969" s="5"/>
      <c r="F969" s="5"/>
    </row>
    <row r="970" ht="13.5" customHeight="1" spans="1:6">
      <c r="A970" s="21"/>
      <c r="D970" s="4"/>
      <c r="E970" s="5"/>
      <c r="F970" s="5"/>
    </row>
    <row r="971" ht="13.5" customHeight="1" spans="1:6">
      <c r="A971" s="21"/>
      <c r="D971" s="4"/>
      <c r="E971" s="5"/>
      <c r="F971" s="5"/>
    </row>
    <row r="972" ht="13.5" customHeight="1" spans="1:6">
      <c r="A972" s="21"/>
      <c r="D972" s="4"/>
      <c r="E972" s="5"/>
      <c r="F972" s="5"/>
    </row>
    <row r="973" ht="13.5" customHeight="1" spans="1:6">
      <c r="A973" s="21"/>
      <c r="D973" s="4"/>
      <c r="E973" s="5"/>
      <c r="F973" s="5"/>
    </row>
    <row r="974" ht="13.5" customHeight="1" spans="1:6">
      <c r="A974" s="21"/>
      <c r="D974" s="4"/>
      <c r="E974" s="5"/>
      <c r="F974" s="5"/>
    </row>
    <row r="975" ht="13.5" customHeight="1" spans="1:6">
      <c r="A975" s="21"/>
      <c r="D975" s="4"/>
      <c r="E975" s="5"/>
      <c r="F975" s="5"/>
    </row>
    <row r="976" ht="13.5" customHeight="1" spans="1:6">
      <c r="A976" s="21"/>
      <c r="D976" s="4"/>
      <c r="E976" s="5"/>
      <c r="F976" s="5"/>
    </row>
    <row r="977" ht="13.5" customHeight="1" spans="1:6">
      <c r="A977" s="21"/>
      <c r="D977" s="4"/>
      <c r="E977" s="5"/>
      <c r="F977" s="5"/>
    </row>
    <row r="978" ht="13.5" customHeight="1" spans="1:6">
      <c r="A978" s="21"/>
      <c r="D978" s="4"/>
      <c r="E978" s="5"/>
      <c r="F978" s="5"/>
    </row>
    <row r="979" ht="13.5" customHeight="1" spans="1:6">
      <c r="A979" s="21"/>
      <c r="D979" s="4"/>
      <c r="E979" s="5"/>
      <c r="F979" s="5"/>
    </row>
    <row r="980" ht="13.5" customHeight="1" spans="1:6">
      <c r="A980" s="21"/>
      <c r="D980" s="4"/>
      <c r="E980" s="5"/>
      <c r="F980" s="5"/>
    </row>
    <row r="981" ht="13.5" customHeight="1" spans="1:6">
      <c r="A981" s="21"/>
      <c r="D981" s="4"/>
      <c r="E981" s="5"/>
      <c r="F981" s="5"/>
    </row>
    <row r="982" ht="13.5" customHeight="1" spans="1:6">
      <c r="A982" s="21"/>
      <c r="D982" s="4"/>
      <c r="E982" s="5"/>
      <c r="F982" s="5"/>
    </row>
    <row r="983" ht="13.5" customHeight="1" spans="1:6">
      <c r="A983" s="21"/>
      <c r="D983" s="4"/>
      <c r="E983" s="5"/>
      <c r="F983" s="5"/>
    </row>
    <row r="984" ht="13.5" customHeight="1" spans="1:6">
      <c r="A984" s="21"/>
      <c r="D984" s="4"/>
      <c r="E984" s="5"/>
      <c r="F984" s="5"/>
    </row>
    <row r="985" ht="13.5" customHeight="1" spans="1:6">
      <c r="A985" s="21"/>
      <c r="D985" s="4"/>
      <c r="E985" s="5"/>
      <c r="F985" s="5"/>
    </row>
    <row r="986" ht="13.5" customHeight="1" spans="1:6">
      <c r="A986" s="21"/>
      <c r="D986" s="4"/>
      <c r="E986" s="5"/>
      <c r="F986" s="5"/>
    </row>
    <row r="987" ht="13.5" customHeight="1" spans="1:6">
      <c r="A987" s="21"/>
      <c r="D987" s="4"/>
      <c r="E987" s="5"/>
      <c r="F987" s="5"/>
    </row>
    <row r="988" ht="13.5" customHeight="1" spans="1:6">
      <c r="A988" s="21"/>
      <c r="D988" s="4"/>
      <c r="E988" s="5"/>
      <c r="F988" s="5"/>
    </row>
    <row r="989" ht="13.5" customHeight="1" spans="1:6">
      <c r="A989" s="21"/>
      <c r="D989" s="4"/>
      <c r="E989" s="5"/>
      <c r="F989" s="5"/>
    </row>
    <row r="990" ht="13.5" customHeight="1" spans="1:6">
      <c r="A990" s="21"/>
      <c r="D990" s="4"/>
      <c r="E990" s="5"/>
      <c r="F990" s="5"/>
    </row>
    <row r="991" ht="13.5" customHeight="1" spans="1:6">
      <c r="A991" s="21"/>
      <c r="D991" s="4"/>
      <c r="E991" s="5"/>
      <c r="F991" s="5"/>
    </row>
    <row r="992" ht="13.5" customHeight="1" spans="1:6">
      <c r="A992" s="21"/>
      <c r="D992" s="4"/>
      <c r="E992" s="5"/>
      <c r="F992" s="5"/>
    </row>
    <row r="993" ht="13.5" customHeight="1" spans="1:6">
      <c r="A993" s="21"/>
      <c r="D993" s="4"/>
      <c r="E993" s="5"/>
      <c r="F993" s="5"/>
    </row>
    <row r="994" ht="13.5" customHeight="1" spans="1:6">
      <c r="A994" s="21"/>
      <c r="D994" s="4"/>
      <c r="E994" s="5"/>
      <c r="F994" s="5"/>
    </row>
    <row r="995" ht="13.5" customHeight="1" spans="1:6">
      <c r="A995" s="21"/>
      <c r="D995" s="4"/>
      <c r="E995" s="5"/>
      <c r="F995" s="5"/>
    </row>
    <row r="996" ht="13.5" customHeight="1" spans="1:6">
      <c r="A996" s="21"/>
      <c r="D996" s="4"/>
      <c r="E996" s="5"/>
      <c r="F996" s="5"/>
    </row>
    <row r="997" ht="13.5" customHeight="1" spans="1:6">
      <c r="A997" s="21"/>
      <c r="D997" s="4"/>
      <c r="E997" s="5"/>
      <c r="F997" s="5"/>
    </row>
    <row r="998" ht="13.5" customHeight="1" spans="1:6">
      <c r="A998" s="21"/>
      <c r="D998" s="4"/>
      <c r="E998" s="5"/>
      <c r="F998" s="5"/>
    </row>
    <row r="999" ht="13.5" customHeight="1" spans="1:6">
      <c r="A999" s="21"/>
      <c r="D999" s="4"/>
      <c r="E999" s="5"/>
      <c r="F999" s="5"/>
    </row>
    <row r="1000" ht="13.5" customHeight="1" spans="1:6">
      <c r="A1000" s="21"/>
      <c r="D1000" s="4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1.2857142857143" customWidth="1"/>
    <col min="2" max="2" width="16.2857142857143" customWidth="1"/>
    <col min="3" max="3" width="36.4285714285714" customWidth="1"/>
    <col min="4" max="4" width="12.7142857142857" customWidth="1"/>
    <col min="5" max="5" width="10.2857142857143" customWidth="1"/>
    <col min="6" max="6" width="13" customWidth="1"/>
    <col min="7" max="7" width="13.2857142857143" customWidth="1"/>
    <col min="8" max="26" width="9.14285714285714" customWidth="1"/>
  </cols>
  <sheetData>
    <row r="1" ht="13.5" customHeight="1" spans="1:6">
      <c r="A1" s="21" t="s">
        <v>0</v>
      </c>
      <c r="B1" s="3" t="s">
        <v>1</v>
      </c>
      <c r="C1" s="3" t="s">
        <v>2</v>
      </c>
      <c r="D1" s="4" t="s">
        <v>3</v>
      </c>
      <c r="E1" s="5"/>
      <c r="F1" s="5"/>
    </row>
    <row r="2" ht="13.5" customHeight="1" spans="1:6">
      <c r="A2" s="2">
        <v>43132</v>
      </c>
      <c r="B2" s="3" t="s">
        <v>44</v>
      </c>
      <c r="C2" s="3" t="s">
        <v>239</v>
      </c>
      <c r="D2" s="4">
        <v>800</v>
      </c>
      <c r="E2" s="5"/>
      <c r="F2" s="5"/>
    </row>
    <row r="3" ht="13.5" customHeight="1" spans="1:6">
      <c r="A3" s="2">
        <v>43132</v>
      </c>
      <c r="B3" s="3" t="s">
        <v>44</v>
      </c>
      <c r="C3" s="3" t="s">
        <v>669</v>
      </c>
      <c r="D3" s="4">
        <v>60</v>
      </c>
      <c r="E3" s="5"/>
      <c r="F3" s="5"/>
    </row>
    <row r="4" ht="13.5" customHeight="1" spans="1:6">
      <c r="A4" s="2">
        <v>43137</v>
      </c>
      <c r="B4" s="3" t="s">
        <v>44</v>
      </c>
      <c r="C4" s="3" t="s">
        <v>1056</v>
      </c>
      <c r="D4" s="4">
        <v>18</v>
      </c>
      <c r="E4" s="5"/>
      <c r="F4" s="5"/>
    </row>
    <row r="5" ht="13.5" customHeight="1" spans="1:6">
      <c r="A5" s="2">
        <v>43132</v>
      </c>
      <c r="B5" s="3" t="s">
        <v>294</v>
      </c>
      <c r="C5" s="3" t="s">
        <v>239</v>
      </c>
      <c r="D5" s="4">
        <v>470</v>
      </c>
      <c r="E5" s="5"/>
      <c r="F5" s="5"/>
    </row>
    <row r="6" ht="13.5" customHeight="1" spans="1:6">
      <c r="A6" s="2">
        <v>43135</v>
      </c>
      <c r="B6" s="3" t="s">
        <v>294</v>
      </c>
      <c r="C6" s="3" t="s">
        <v>1057</v>
      </c>
      <c r="D6" s="4">
        <v>17.9</v>
      </c>
      <c r="E6" s="5"/>
      <c r="F6" s="5"/>
    </row>
    <row r="7" ht="13.5" customHeight="1" spans="1:6">
      <c r="A7" s="2">
        <v>43132</v>
      </c>
      <c r="B7" s="3" t="s">
        <v>11</v>
      </c>
      <c r="C7" s="3" t="s">
        <v>777</v>
      </c>
      <c r="D7" s="4">
        <v>180</v>
      </c>
      <c r="E7" s="5"/>
      <c r="F7" s="5"/>
    </row>
    <row r="8" ht="13.5" customHeight="1" spans="1:7">
      <c r="A8" s="2">
        <v>43143</v>
      </c>
      <c r="B8" s="3" t="s">
        <v>11</v>
      </c>
      <c r="C8" s="3" t="s">
        <v>824</v>
      </c>
      <c r="D8" s="4">
        <v>25</v>
      </c>
      <c r="E8" s="5"/>
      <c r="F8" s="5"/>
      <c r="G8" s="3" t="s">
        <v>286</v>
      </c>
    </row>
    <row r="9" ht="13.5" customHeight="1" spans="1:8">
      <c r="A9" s="2">
        <v>43139</v>
      </c>
      <c r="B9" s="3" t="s">
        <v>11</v>
      </c>
      <c r="C9" s="3" t="s">
        <v>780</v>
      </c>
      <c r="D9" s="4">
        <v>12.9</v>
      </c>
      <c r="E9" s="5"/>
      <c r="F9" s="5"/>
      <c r="G9" s="3" t="s">
        <v>44</v>
      </c>
      <c r="H9" s="4">
        <f>SUM(D2:D4)</f>
        <v>878</v>
      </c>
    </row>
    <row r="10" ht="13.5" customHeight="1" spans="1:8">
      <c r="A10" s="2">
        <v>43134</v>
      </c>
      <c r="B10" s="3" t="s">
        <v>11</v>
      </c>
      <c r="C10" s="3" t="s">
        <v>492</v>
      </c>
      <c r="D10" s="4">
        <v>20</v>
      </c>
      <c r="E10" s="5"/>
      <c r="F10" s="5"/>
      <c r="G10" s="3" t="s">
        <v>294</v>
      </c>
      <c r="H10" s="4">
        <f>SUM(D5:D6)</f>
        <v>487.9</v>
      </c>
    </row>
    <row r="11" ht="13.5" customHeight="1" spans="1:8">
      <c r="A11" s="2">
        <v>43135</v>
      </c>
      <c r="B11" s="3" t="s">
        <v>11</v>
      </c>
      <c r="C11" s="3" t="s">
        <v>727</v>
      </c>
      <c r="D11" s="4">
        <v>25</v>
      </c>
      <c r="E11" s="5"/>
      <c r="F11" s="5"/>
      <c r="G11" s="3" t="s">
        <v>11</v>
      </c>
      <c r="H11" s="4">
        <f>SUM(D7:D16)</f>
        <v>344.6</v>
      </c>
    </row>
    <row r="12" ht="13.5" customHeight="1" spans="1:8">
      <c r="A12" s="2">
        <v>43145</v>
      </c>
      <c r="B12" s="3" t="s">
        <v>11</v>
      </c>
      <c r="C12" s="3" t="s">
        <v>824</v>
      </c>
      <c r="D12" s="4">
        <v>20</v>
      </c>
      <c r="E12" s="5"/>
      <c r="F12" s="5"/>
      <c r="G12" s="3" t="s">
        <v>68</v>
      </c>
      <c r="H12" s="4">
        <f>SUM(D17:D24)</f>
        <v>644.02</v>
      </c>
    </row>
    <row r="13" ht="13.5" customHeight="1" spans="1:8">
      <c r="A13" s="2">
        <v>43140</v>
      </c>
      <c r="B13" s="3" t="s">
        <v>11</v>
      </c>
      <c r="C13" s="3" t="s">
        <v>780</v>
      </c>
      <c r="D13" s="4">
        <v>18</v>
      </c>
      <c r="E13" s="5"/>
      <c r="F13" s="5"/>
      <c r="G13" s="3" t="s">
        <v>197</v>
      </c>
      <c r="H13" s="4">
        <f>SUM(D25:D27)</f>
        <v>99.45</v>
      </c>
    </row>
    <row r="14" ht="13.5" customHeight="1" spans="1:8">
      <c r="A14" s="2">
        <v>43133</v>
      </c>
      <c r="B14" s="3" t="s">
        <v>11</v>
      </c>
      <c r="C14" s="3" t="s">
        <v>60</v>
      </c>
      <c r="D14" s="4">
        <v>17.3</v>
      </c>
      <c r="E14" s="5"/>
      <c r="F14" s="5"/>
      <c r="G14" s="3" t="s">
        <v>125</v>
      </c>
      <c r="H14" s="4">
        <f>SUM(D28:D32)</f>
        <v>739.3</v>
      </c>
    </row>
    <row r="15" ht="13.5" customHeight="1" spans="1:8">
      <c r="A15" s="2">
        <v>43153</v>
      </c>
      <c r="B15" s="3" t="s">
        <v>11</v>
      </c>
      <c r="C15" s="3" t="s">
        <v>780</v>
      </c>
      <c r="D15" s="4">
        <v>5.4</v>
      </c>
      <c r="E15" s="5"/>
      <c r="F15" s="5"/>
      <c r="G15" s="3" t="s">
        <v>644</v>
      </c>
      <c r="H15" s="4">
        <f>SUM(D33:D34)</f>
        <v>1650</v>
      </c>
    </row>
    <row r="16" ht="13.5" customHeight="1" spans="1:8">
      <c r="A16" s="2">
        <v>43153</v>
      </c>
      <c r="B16" s="3" t="s">
        <v>11</v>
      </c>
      <c r="C16" s="3" t="s">
        <v>824</v>
      </c>
      <c r="D16" s="4">
        <v>21</v>
      </c>
      <c r="E16" s="5"/>
      <c r="F16" s="5"/>
      <c r="G16" s="3" t="s">
        <v>646</v>
      </c>
      <c r="H16" s="4">
        <v>0</v>
      </c>
    </row>
    <row r="17" ht="13.5" customHeight="1" spans="1:8">
      <c r="A17" s="2">
        <v>43141</v>
      </c>
      <c r="B17" s="3" t="s">
        <v>68</v>
      </c>
      <c r="C17" s="3" t="s">
        <v>20</v>
      </c>
      <c r="D17" s="11">
        <v>122.95</v>
      </c>
      <c r="E17" s="5"/>
      <c r="F17" s="5"/>
      <c r="G17" s="3" t="s">
        <v>163</v>
      </c>
      <c r="H17" s="4">
        <f>SUM(D35)</f>
        <v>115</v>
      </c>
    </row>
    <row r="18" ht="13.5" customHeight="1" spans="1:8">
      <c r="A18" s="2">
        <v>43134</v>
      </c>
      <c r="B18" s="3" t="s">
        <v>68</v>
      </c>
      <c r="C18" s="3" t="s">
        <v>20</v>
      </c>
      <c r="D18" s="11">
        <v>94.8</v>
      </c>
      <c r="E18" s="5"/>
      <c r="F18" s="5"/>
      <c r="G18" s="3" t="s">
        <v>134</v>
      </c>
      <c r="H18" s="4">
        <f>SUM(D36:D38)</f>
        <v>442.83</v>
      </c>
    </row>
    <row r="19" ht="13.5" customHeight="1" spans="1:8">
      <c r="A19" s="2">
        <v>43145</v>
      </c>
      <c r="B19" s="3" t="s">
        <v>68</v>
      </c>
      <c r="C19" s="3" t="s">
        <v>122</v>
      </c>
      <c r="D19" s="4">
        <v>31.05</v>
      </c>
      <c r="E19" s="5"/>
      <c r="F19" s="5"/>
      <c r="G19" s="3" t="s">
        <v>34</v>
      </c>
      <c r="H19" s="4">
        <f>SUM(D39:D41)</f>
        <v>118.9</v>
      </c>
    </row>
    <row r="20" ht="13.5" customHeight="1" spans="1:8">
      <c r="A20" s="2">
        <v>43150</v>
      </c>
      <c r="B20" s="3" t="s">
        <v>68</v>
      </c>
      <c r="C20" s="3" t="s">
        <v>20</v>
      </c>
      <c r="D20" s="4">
        <v>5.95</v>
      </c>
      <c r="E20" s="5"/>
      <c r="F20" s="5"/>
      <c r="G20" s="3" t="s">
        <v>36</v>
      </c>
      <c r="H20" s="4">
        <f>SUM(D42:D44)</f>
        <v>1166</v>
      </c>
    </row>
    <row r="21" ht="13.5" customHeight="1" spans="1:8">
      <c r="A21" s="2">
        <v>43157</v>
      </c>
      <c r="B21" s="3" t="s">
        <v>68</v>
      </c>
      <c r="C21" s="3" t="s">
        <v>1058</v>
      </c>
      <c r="D21" s="4">
        <v>61.8</v>
      </c>
      <c r="E21" s="5"/>
      <c r="F21" s="5"/>
      <c r="G21" s="3" t="s">
        <v>39</v>
      </c>
      <c r="H21" s="4">
        <f>SUM(D45:D51)</f>
        <v>424.07</v>
      </c>
    </row>
    <row r="22" ht="13.5" customHeight="1" spans="1:8">
      <c r="A22" s="2">
        <v>43155</v>
      </c>
      <c r="B22" s="10" t="s">
        <v>68</v>
      </c>
      <c r="C22" s="10" t="s">
        <v>20</v>
      </c>
      <c r="D22" s="10">
        <v>69.5</v>
      </c>
      <c r="E22" s="5"/>
      <c r="F22" s="5"/>
      <c r="G22" s="3" t="s">
        <v>375</v>
      </c>
      <c r="H22" s="4">
        <f>SUM(D52:D55)</f>
        <v>338</v>
      </c>
    </row>
    <row r="23" ht="13.5" customHeight="1" spans="1:26">
      <c r="A23" s="2">
        <v>43148</v>
      </c>
      <c r="B23" s="3" t="s">
        <v>68</v>
      </c>
      <c r="C23" s="3" t="s">
        <v>20</v>
      </c>
      <c r="D23" s="4">
        <v>164.32</v>
      </c>
      <c r="E23" s="5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43156</v>
      </c>
      <c r="B24" s="3" t="s">
        <v>68</v>
      </c>
      <c r="C24" s="3" t="s">
        <v>218</v>
      </c>
      <c r="D24" s="4">
        <v>93.65</v>
      </c>
      <c r="E24" s="5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43139</v>
      </c>
      <c r="B25" s="3" t="s">
        <v>197</v>
      </c>
      <c r="C25" s="3" t="s">
        <v>612</v>
      </c>
      <c r="D25" s="4">
        <v>25.05</v>
      </c>
      <c r="E25" s="5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43142</v>
      </c>
      <c r="B26" s="3" t="s">
        <v>197</v>
      </c>
      <c r="C26" s="3" t="s">
        <v>842</v>
      </c>
      <c r="D26" s="11">
        <v>67</v>
      </c>
      <c r="E26" s="5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43143</v>
      </c>
      <c r="B27" s="3" t="s">
        <v>197</v>
      </c>
      <c r="C27" s="3" t="s">
        <v>842</v>
      </c>
      <c r="D27" s="11">
        <v>7.4</v>
      </c>
      <c r="E27" s="5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43132</v>
      </c>
      <c r="B28" s="3" t="s">
        <v>125</v>
      </c>
      <c r="C28" s="3" t="s">
        <v>640</v>
      </c>
      <c r="D28" s="4">
        <v>60</v>
      </c>
      <c r="E28" s="5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43132</v>
      </c>
      <c r="B29" s="3" t="s">
        <v>125</v>
      </c>
      <c r="C29" s="3" t="s">
        <v>641</v>
      </c>
      <c r="D29" s="4">
        <v>600</v>
      </c>
      <c r="E29" s="5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43132</v>
      </c>
      <c r="B30" s="3" t="s">
        <v>125</v>
      </c>
      <c r="C30" s="3" t="s">
        <v>509</v>
      </c>
      <c r="D30" s="4">
        <v>55.5</v>
      </c>
      <c r="E30" s="5"/>
      <c r="F30" s="5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43150</v>
      </c>
      <c r="B31" s="3" t="s">
        <v>125</v>
      </c>
      <c r="C31" s="3" t="s">
        <v>1059</v>
      </c>
      <c r="D31" s="4">
        <v>8.9</v>
      </c>
      <c r="E31" s="5"/>
      <c r="F31" s="5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43151</v>
      </c>
      <c r="B32" s="3" t="s">
        <v>125</v>
      </c>
      <c r="C32" s="3" t="s">
        <v>195</v>
      </c>
      <c r="D32" s="4">
        <v>14.9</v>
      </c>
      <c r="E32" s="5"/>
      <c r="F32" s="5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43132</v>
      </c>
      <c r="B33" s="3" t="s">
        <v>644</v>
      </c>
      <c r="C33" s="3" t="s">
        <v>645</v>
      </c>
      <c r="D33" s="4">
        <v>750</v>
      </c>
      <c r="E33" s="5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43132</v>
      </c>
      <c r="B34" s="3" t="s">
        <v>644</v>
      </c>
      <c r="C34" s="3" t="s">
        <v>684</v>
      </c>
      <c r="D34" s="4">
        <v>900</v>
      </c>
      <c r="E34" s="5"/>
      <c r="F34" s="4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43145</v>
      </c>
      <c r="B35" s="3" t="s">
        <v>163</v>
      </c>
      <c r="C35" s="3" t="s">
        <v>1060</v>
      </c>
      <c r="D35" s="4">
        <v>115</v>
      </c>
      <c r="E35" s="5"/>
      <c r="F35" s="4"/>
      <c r="G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43133</v>
      </c>
      <c r="B36" s="3" t="s">
        <v>134</v>
      </c>
      <c r="C36" s="3" t="s">
        <v>603</v>
      </c>
      <c r="D36" s="4">
        <v>204.91</v>
      </c>
      <c r="E36" s="5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43139</v>
      </c>
      <c r="B37" s="3" t="s">
        <v>134</v>
      </c>
      <c r="C37" s="3" t="s">
        <v>378</v>
      </c>
      <c r="D37" s="4">
        <v>197</v>
      </c>
      <c r="E37" s="5"/>
      <c r="F37" s="4"/>
      <c r="G37" s="5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43135</v>
      </c>
      <c r="B38" s="3" t="s">
        <v>134</v>
      </c>
      <c r="C38" s="3" t="s">
        <v>167</v>
      </c>
      <c r="D38" s="4">
        <v>40.92</v>
      </c>
      <c r="E38" s="5"/>
      <c r="F38" s="4"/>
      <c r="G38" s="5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43146</v>
      </c>
      <c r="B39" s="3" t="s">
        <v>34</v>
      </c>
      <c r="C39" s="3" t="s">
        <v>81</v>
      </c>
      <c r="D39" s="4">
        <v>64.2</v>
      </c>
      <c r="E39" s="5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43152</v>
      </c>
      <c r="B40" s="3" t="s">
        <v>34</v>
      </c>
      <c r="C40" s="3" t="s">
        <v>81</v>
      </c>
      <c r="D40" s="4">
        <v>14.3</v>
      </c>
      <c r="E40" s="5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43155</v>
      </c>
      <c r="B41" s="3" t="s">
        <v>34</v>
      </c>
      <c r="C41" s="3" t="s">
        <v>1061</v>
      </c>
      <c r="D41" s="4">
        <v>40.4</v>
      </c>
      <c r="E41" s="5"/>
      <c r="F41" s="5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43132</v>
      </c>
      <c r="B42" s="3" t="s">
        <v>36</v>
      </c>
      <c r="C42" s="3" t="s">
        <v>37</v>
      </c>
      <c r="D42" s="4">
        <v>600</v>
      </c>
      <c r="E42" s="5"/>
      <c r="F42" s="5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43132</v>
      </c>
      <c r="B43" s="3" t="s">
        <v>36</v>
      </c>
      <c r="C43" s="3" t="s">
        <v>38</v>
      </c>
      <c r="D43" s="4">
        <v>400</v>
      </c>
      <c r="E43" s="5"/>
      <c r="F43" s="5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43135</v>
      </c>
      <c r="B44" s="3" t="s">
        <v>36</v>
      </c>
      <c r="C44" s="3" t="s">
        <v>323</v>
      </c>
      <c r="D44" s="11">
        <v>166</v>
      </c>
      <c r="E44" s="5"/>
      <c r="F44" s="5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43132</v>
      </c>
      <c r="B45" s="3" t="s">
        <v>39</v>
      </c>
      <c r="C45" s="3" t="s">
        <v>42</v>
      </c>
      <c r="D45" s="4">
        <v>110</v>
      </c>
      <c r="E45" s="5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43142</v>
      </c>
      <c r="B46" s="3" t="s">
        <v>39</v>
      </c>
      <c r="C46" s="3" t="s">
        <v>83</v>
      </c>
      <c r="D46" s="4">
        <v>76.53</v>
      </c>
      <c r="E46" s="5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43133</v>
      </c>
      <c r="B47" s="3" t="s">
        <v>39</v>
      </c>
      <c r="C47" s="3" t="s">
        <v>83</v>
      </c>
      <c r="D47" s="4">
        <v>44.34</v>
      </c>
      <c r="E47" s="5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43140</v>
      </c>
      <c r="B48" s="3" t="s">
        <v>39</v>
      </c>
      <c r="C48" s="3" t="s">
        <v>83</v>
      </c>
      <c r="D48" s="4">
        <v>18</v>
      </c>
      <c r="E48" s="5"/>
      <c r="F48" s="4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43136</v>
      </c>
      <c r="B49" s="3" t="s">
        <v>39</v>
      </c>
      <c r="C49" s="3" t="s">
        <v>210</v>
      </c>
      <c r="D49" s="11">
        <v>50</v>
      </c>
      <c r="E49" s="5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43159</v>
      </c>
      <c r="B50" s="3" t="s">
        <v>39</v>
      </c>
      <c r="C50" s="3" t="s">
        <v>210</v>
      </c>
      <c r="D50" s="4">
        <v>50</v>
      </c>
      <c r="E50" s="5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43153</v>
      </c>
      <c r="B51" s="3" t="s">
        <v>39</v>
      </c>
      <c r="C51" s="3" t="s">
        <v>83</v>
      </c>
      <c r="D51" s="4">
        <v>75.2</v>
      </c>
      <c r="E51" s="5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43132</v>
      </c>
      <c r="B52" s="3" t="s">
        <v>375</v>
      </c>
      <c r="C52" s="3" t="s">
        <v>547</v>
      </c>
      <c r="D52" s="4">
        <v>200</v>
      </c>
      <c r="E52" s="5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43132</v>
      </c>
      <c r="B53" s="3" t="s">
        <v>375</v>
      </c>
      <c r="C53" s="3" t="s">
        <v>548</v>
      </c>
      <c r="D53" s="4">
        <v>44</v>
      </c>
      <c r="E53" s="5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43132</v>
      </c>
      <c r="B54" s="3" t="s">
        <v>375</v>
      </c>
      <c r="C54" s="3" t="s">
        <v>549</v>
      </c>
      <c r="D54" s="4">
        <v>44</v>
      </c>
      <c r="E54" s="5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43132</v>
      </c>
      <c r="B55" s="3" t="s">
        <v>375</v>
      </c>
      <c r="C55" s="3" t="s">
        <v>550</v>
      </c>
      <c r="D55" s="4">
        <v>50</v>
      </c>
      <c r="E55" s="5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/>
      <c r="D56" s="4"/>
      <c r="E56" s="5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D57" s="4"/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D58" s="4"/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D59" s="4"/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D60" s="4"/>
      <c r="E60" s="5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/>
      <c r="D61" s="4"/>
      <c r="E61" s="5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/>
      <c r="D62" s="4"/>
      <c r="E62" s="5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/>
      <c r="D63" s="4"/>
      <c r="E63" s="5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/>
      <c r="D64" s="4"/>
      <c r="E64" s="5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D65" s="4"/>
      <c r="E65" s="5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D66" s="4"/>
      <c r="E66" s="5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D67" s="4"/>
      <c r="E67" s="5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D68" s="4"/>
      <c r="E68" s="5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4"/>
      <c r="E69" s="5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4"/>
      <c r="E70" s="5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4"/>
      <c r="E71" s="5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/>
      <c r="D72" s="4">
        <f>SUM(D2:D71)</f>
        <v>7448.07</v>
      </c>
      <c r="E72" s="5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/>
      <c r="D73" s="4"/>
      <c r="E73" s="5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/>
      <c r="D74" s="4"/>
      <c r="E74" s="5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/>
      <c r="D75" s="4"/>
      <c r="E75" s="5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"/>
      <c r="D76" s="4"/>
      <c r="E76" s="5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"/>
      <c r="D77" s="4"/>
      <c r="E77" s="5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26">
      <c r="A78" s="2"/>
      <c r="D78" s="4"/>
      <c r="E78" s="5"/>
      <c r="F78" s="5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3.5" customHeight="1" spans="1:26">
      <c r="A79" s="2"/>
      <c r="D79" s="4"/>
      <c r="E79" s="5"/>
      <c r="F79" s="5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3.5" customHeight="1" spans="1:26">
      <c r="A80" s="2"/>
      <c r="D80" s="4"/>
      <c r="E80" s="5"/>
      <c r="F80" s="5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3.5" customHeight="1" spans="1:26">
      <c r="A81" s="2"/>
      <c r="D81" s="4"/>
      <c r="E81" s="5"/>
      <c r="F81" s="5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3.5" customHeight="1" spans="1:26">
      <c r="A82" s="2"/>
      <c r="D82" s="4"/>
      <c r="E82" s="5"/>
      <c r="F82" s="5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3.5" customHeight="1" spans="1:26">
      <c r="A83" s="2"/>
      <c r="D83" s="4"/>
      <c r="E83" s="5"/>
      <c r="F83" s="5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3.5" customHeight="1" spans="1:26">
      <c r="A84" s="2"/>
      <c r="D84" s="4"/>
      <c r="E84" s="5"/>
      <c r="F84" s="5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3.5" customHeight="1" spans="1:26">
      <c r="A85" s="2"/>
      <c r="D85" s="4"/>
      <c r="E85" s="5"/>
      <c r="F85" s="5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3.5" customHeight="1" spans="1:26">
      <c r="A86" s="2"/>
      <c r="D86" s="4"/>
      <c r="E86" s="5"/>
      <c r="F86" s="5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3.5" customHeight="1" spans="1:26">
      <c r="A87" s="2"/>
      <c r="D87" s="4"/>
      <c r="E87" s="5"/>
      <c r="F87" s="5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3.5" customHeight="1" spans="1:26">
      <c r="A88" s="2"/>
      <c r="D88" s="4"/>
      <c r="E88" s="5"/>
      <c r="F88" s="5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3.5" customHeight="1" spans="1:26">
      <c r="A89" s="2"/>
      <c r="D89" s="4"/>
      <c r="E89" s="5"/>
      <c r="F89" s="5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3.5" customHeight="1" spans="1:26">
      <c r="A90" s="2"/>
      <c r="D90" s="4"/>
      <c r="E90" s="5"/>
      <c r="F90" s="5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3.5" customHeight="1" spans="1:26">
      <c r="A91" s="2"/>
      <c r="D91" s="4"/>
      <c r="E91" s="5"/>
      <c r="F91" s="5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3.5" customHeight="1" spans="1:26">
      <c r="A92" s="2"/>
      <c r="D92" s="4"/>
      <c r="E92" s="5"/>
      <c r="F92" s="5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3.5" customHeight="1" spans="1:26">
      <c r="A93" s="2"/>
      <c r="D93" s="4"/>
      <c r="E93" s="5"/>
      <c r="F93" s="5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3.5" customHeight="1" spans="1:26">
      <c r="A94" s="2"/>
      <c r="D94" s="4"/>
      <c r="E94" s="5"/>
      <c r="F94" s="5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3.5" customHeight="1" spans="1:26">
      <c r="A95" s="2"/>
      <c r="D95" s="4"/>
      <c r="E95" s="5"/>
      <c r="F95" s="5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3.5" customHeight="1" spans="1:26">
      <c r="A96" s="2"/>
      <c r="D96" s="4"/>
      <c r="E96" s="5"/>
      <c r="F96" s="5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3.5" customHeight="1" spans="1:26">
      <c r="A97" s="2"/>
      <c r="D97" s="4"/>
      <c r="E97" s="5"/>
      <c r="F97" s="5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3.5" customHeight="1" spans="1:26">
      <c r="A98" s="2"/>
      <c r="D98" s="4"/>
      <c r="E98" s="5"/>
      <c r="F98" s="5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3.5" customHeight="1" spans="1:26">
      <c r="A99" s="2"/>
      <c r="D99" s="4"/>
      <c r="E99" s="5"/>
      <c r="F99" s="5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3.5" customHeight="1" spans="1:26">
      <c r="A100" s="2"/>
      <c r="D100" s="4"/>
      <c r="E100" s="5"/>
      <c r="F100" s="5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3.5" customHeight="1" spans="1:26">
      <c r="A101" s="2"/>
      <c r="D101" s="4"/>
      <c r="E101" s="5"/>
      <c r="F101" s="5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3.5" customHeight="1" spans="1:26">
      <c r="A102" s="2"/>
      <c r="D102" s="4"/>
      <c r="E102" s="5"/>
      <c r="F102" s="5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3.5" customHeight="1" spans="1:26">
      <c r="A103" s="21"/>
      <c r="D103" s="4">
        <f>SUM(D2:D67)</f>
        <v>7448.07</v>
      </c>
      <c r="E103" s="5"/>
      <c r="F103" s="5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3.5" customHeight="1" spans="1:26">
      <c r="A104" s="21"/>
      <c r="D104" s="4"/>
      <c r="E104" s="5"/>
      <c r="F104" s="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3.5" customHeight="1" spans="1:6">
      <c r="A105" s="21"/>
      <c r="D105" s="4"/>
      <c r="E105" s="5"/>
      <c r="F105" s="5"/>
    </row>
    <row r="106" ht="13.5" customHeight="1" spans="1:6">
      <c r="A106" s="21"/>
      <c r="D106" s="4"/>
      <c r="E106" s="5"/>
      <c r="F106" s="5"/>
    </row>
    <row r="107" ht="13.5" customHeight="1" spans="1:6">
      <c r="A107" s="21"/>
      <c r="D107" s="4"/>
      <c r="E107" s="5"/>
      <c r="F107" s="5"/>
    </row>
    <row r="108" ht="13.5" customHeight="1" spans="1:6">
      <c r="A108" s="21"/>
      <c r="D108" s="4"/>
      <c r="E108" s="5"/>
      <c r="F108" s="5"/>
    </row>
    <row r="109" ht="13.5" customHeight="1" spans="1:6">
      <c r="A109" s="21"/>
      <c r="D109" s="4"/>
      <c r="E109" s="5"/>
      <c r="F109" s="5"/>
    </row>
    <row r="110" ht="13.5" customHeight="1" spans="1:6">
      <c r="A110" s="21"/>
      <c r="D110" s="4"/>
      <c r="E110" s="5"/>
      <c r="F110" s="5"/>
    </row>
    <row r="111" ht="13.5" customHeight="1" spans="1:6">
      <c r="A111" s="21"/>
      <c r="D111" s="4"/>
      <c r="E111" s="5"/>
      <c r="F111" s="5"/>
    </row>
    <row r="112" ht="13.5" customHeight="1" spans="1:6">
      <c r="A112" s="21"/>
      <c r="D112" s="4"/>
      <c r="E112" s="5"/>
      <c r="F112" s="5"/>
    </row>
    <row r="113" ht="13.5" customHeight="1" spans="1:6">
      <c r="A113" s="21"/>
      <c r="D113" s="4"/>
      <c r="E113" s="5"/>
      <c r="F113" s="5"/>
    </row>
    <row r="114" ht="13.5" customHeight="1" spans="1:6">
      <c r="A114" s="21"/>
      <c r="D114" s="4"/>
      <c r="E114" s="5"/>
      <c r="F114" s="5"/>
    </row>
    <row r="115" ht="13.5" customHeight="1" spans="1:6">
      <c r="A115" s="21"/>
      <c r="D115" s="4"/>
      <c r="E115" s="5"/>
      <c r="F115" s="5"/>
    </row>
    <row r="116" ht="13.5" customHeight="1" spans="1:6">
      <c r="A116" s="21"/>
      <c r="D116" s="4"/>
      <c r="E116" s="5"/>
      <c r="F116" s="5"/>
    </row>
    <row r="117" ht="13.5" customHeight="1" spans="1:6">
      <c r="A117" s="21"/>
      <c r="D117" s="4"/>
      <c r="E117" s="5"/>
      <c r="F117" s="5"/>
    </row>
    <row r="118" ht="13.5" customHeight="1" spans="1:6">
      <c r="A118" s="21"/>
      <c r="D118" s="4"/>
      <c r="E118" s="5"/>
      <c r="F118" s="5"/>
    </row>
    <row r="119" ht="13.5" customHeight="1" spans="1:6">
      <c r="A119" s="21"/>
      <c r="D119" s="4"/>
      <c r="E119" s="5"/>
      <c r="F119" s="5"/>
    </row>
    <row r="120" ht="13.5" customHeight="1" spans="1:6">
      <c r="A120" s="21"/>
      <c r="D120" s="4"/>
      <c r="E120" s="5"/>
      <c r="F120" s="5"/>
    </row>
    <row r="121" ht="13.5" customHeight="1" spans="1:6">
      <c r="A121" s="21"/>
      <c r="D121" s="4"/>
      <c r="E121" s="5"/>
      <c r="F121" s="5"/>
    </row>
    <row r="122" ht="13.5" customHeight="1" spans="1:6">
      <c r="A122" s="21"/>
      <c r="D122" s="4"/>
      <c r="E122" s="5"/>
      <c r="F122" s="5"/>
    </row>
    <row r="123" ht="13.5" customHeight="1" spans="1:6">
      <c r="A123" s="21"/>
      <c r="D123" s="4"/>
      <c r="E123" s="5"/>
      <c r="F123" s="5"/>
    </row>
    <row r="124" ht="13.5" customHeight="1" spans="1:6">
      <c r="A124" s="21"/>
      <c r="D124" s="4"/>
      <c r="E124" s="5"/>
      <c r="F124" s="5"/>
    </row>
    <row r="125" ht="13.5" customHeight="1" spans="1:6">
      <c r="A125" s="21"/>
      <c r="D125" s="4"/>
      <c r="E125" s="5"/>
      <c r="F125" s="5"/>
    </row>
    <row r="126" ht="13.5" customHeight="1" spans="1:6">
      <c r="A126" s="21"/>
      <c r="D126" s="4"/>
      <c r="E126" s="5"/>
      <c r="F126" s="5"/>
    </row>
    <row r="127" ht="13.5" customHeight="1" spans="1:6">
      <c r="A127" s="21"/>
      <c r="D127" s="4"/>
      <c r="E127" s="5"/>
      <c r="F127" s="5"/>
    </row>
    <row r="128" ht="13.5" customHeight="1" spans="1:6">
      <c r="A128" s="21"/>
      <c r="D128" s="4"/>
      <c r="E128" s="5"/>
      <c r="F128" s="5"/>
    </row>
    <row r="129" ht="13.5" customHeight="1" spans="1:6">
      <c r="A129" s="21"/>
      <c r="D129" s="4"/>
      <c r="E129" s="5"/>
      <c r="F129" s="5"/>
    </row>
    <row r="130" ht="13.5" customHeight="1" spans="1:6">
      <c r="A130" s="21"/>
      <c r="D130" s="4"/>
      <c r="E130" s="5"/>
      <c r="F130" s="5"/>
    </row>
    <row r="131" ht="13.5" customHeight="1" spans="1:6">
      <c r="A131" s="21"/>
      <c r="D131" s="4"/>
      <c r="E131" s="5"/>
      <c r="F131" s="5"/>
    </row>
    <row r="132" ht="13.5" customHeight="1" spans="1:6">
      <c r="A132" s="21"/>
      <c r="D132" s="4"/>
      <c r="E132" s="5"/>
      <c r="F132" s="5"/>
    </row>
    <row r="133" ht="13.5" customHeight="1" spans="1:6">
      <c r="A133" s="21"/>
      <c r="D133" s="4"/>
      <c r="E133" s="5"/>
      <c r="F133" s="5"/>
    </row>
    <row r="134" ht="13.5" customHeight="1" spans="1:6">
      <c r="A134" s="21"/>
      <c r="D134" s="4"/>
      <c r="E134" s="5"/>
      <c r="F134" s="5"/>
    </row>
    <row r="135" ht="13.5" customHeight="1" spans="1:6">
      <c r="A135" s="21"/>
      <c r="D135" s="4"/>
      <c r="E135" s="5"/>
      <c r="F135" s="5"/>
    </row>
    <row r="136" ht="13.5" customHeight="1" spans="1:6">
      <c r="A136" s="21"/>
      <c r="D136" s="4"/>
      <c r="E136" s="5"/>
      <c r="F136" s="5"/>
    </row>
    <row r="137" ht="13.5" customHeight="1" spans="1:6">
      <c r="A137" s="21"/>
      <c r="D137" s="4"/>
      <c r="E137" s="5"/>
      <c r="F137" s="5"/>
    </row>
    <row r="138" ht="13.5" customHeight="1" spans="1:6">
      <c r="A138" s="21"/>
      <c r="D138" s="4"/>
      <c r="E138" s="5"/>
      <c r="F138" s="5"/>
    </row>
    <row r="139" ht="13.5" customHeight="1" spans="1:6">
      <c r="A139" s="21"/>
      <c r="D139" s="4"/>
      <c r="E139" s="5"/>
      <c r="F139" s="5"/>
    </row>
    <row r="140" ht="13.5" customHeight="1" spans="1:6">
      <c r="A140" s="21"/>
      <c r="D140" s="4"/>
      <c r="E140" s="5"/>
      <c r="F140" s="5"/>
    </row>
    <row r="141" ht="13.5" customHeight="1" spans="1:6">
      <c r="A141" s="21"/>
      <c r="D141" s="4"/>
      <c r="E141" s="5"/>
      <c r="F141" s="5"/>
    </row>
    <row r="142" ht="13.5" customHeight="1" spans="1:6">
      <c r="A142" s="21"/>
      <c r="D142" s="4"/>
      <c r="E142" s="5"/>
      <c r="F142" s="5"/>
    </row>
    <row r="143" ht="13.5" customHeight="1" spans="1:6">
      <c r="A143" s="21"/>
      <c r="D143" s="4"/>
      <c r="E143" s="5"/>
      <c r="F143" s="5"/>
    </row>
    <row r="144" ht="13.5" customHeight="1" spans="1:6">
      <c r="A144" s="21"/>
      <c r="D144" s="4"/>
      <c r="E144" s="5"/>
      <c r="F144" s="5"/>
    </row>
    <row r="145" ht="13.5" customHeight="1" spans="1:6">
      <c r="A145" s="21"/>
      <c r="D145" s="4"/>
      <c r="E145" s="5"/>
      <c r="F145" s="5"/>
    </row>
    <row r="146" ht="13.5" customHeight="1" spans="1:6">
      <c r="A146" s="21"/>
      <c r="D146" s="4"/>
      <c r="E146" s="5"/>
      <c r="F146" s="5"/>
    </row>
    <row r="147" ht="13.5" customHeight="1" spans="1:6">
      <c r="A147" s="21"/>
      <c r="D147" s="4"/>
      <c r="E147" s="5"/>
      <c r="F147" s="5"/>
    </row>
    <row r="148" ht="13.5" customHeight="1" spans="1:6">
      <c r="A148" s="21"/>
      <c r="D148" s="4"/>
      <c r="E148" s="5"/>
      <c r="F148" s="5"/>
    </row>
    <row r="149" ht="13.5" customHeight="1" spans="1:6">
      <c r="A149" s="21"/>
      <c r="D149" s="4"/>
      <c r="E149" s="5"/>
      <c r="F149" s="5"/>
    </row>
    <row r="150" ht="13.5" customHeight="1" spans="1:6">
      <c r="A150" s="21"/>
      <c r="D150" s="4"/>
      <c r="E150" s="5"/>
      <c r="F150" s="5"/>
    </row>
    <row r="151" ht="13.5" customHeight="1" spans="1:6">
      <c r="A151" s="21"/>
      <c r="D151" s="4"/>
      <c r="E151" s="5"/>
      <c r="F151" s="5"/>
    </row>
    <row r="152" ht="13.5" customHeight="1" spans="1:6">
      <c r="A152" s="21"/>
      <c r="D152" s="4"/>
      <c r="E152" s="5"/>
      <c r="F152" s="5"/>
    </row>
    <row r="153" ht="13.5" customHeight="1" spans="1:6">
      <c r="A153" s="21"/>
      <c r="D153" s="4"/>
      <c r="E153" s="5"/>
      <c r="F153" s="5"/>
    </row>
    <row r="154" ht="13.5" customHeight="1" spans="1:6">
      <c r="A154" s="21"/>
      <c r="D154" s="4"/>
      <c r="E154" s="5"/>
      <c r="F154" s="5"/>
    </row>
    <row r="155" ht="13.5" customHeight="1" spans="1:6">
      <c r="A155" s="21"/>
      <c r="D155" s="4"/>
      <c r="E155" s="5"/>
      <c r="F155" s="5"/>
    </row>
    <row r="156" ht="13.5" customHeight="1" spans="1:6">
      <c r="A156" s="21"/>
      <c r="D156" s="4"/>
      <c r="E156" s="5"/>
      <c r="F156" s="5"/>
    </row>
    <row r="157" ht="13.5" customHeight="1" spans="1:6">
      <c r="A157" s="21"/>
      <c r="D157" s="4"/>
      <c r="E157" s="5"/>
      <c r="F157" s="5"/>
    </row>
    <row r="158" ht="13.5" customHeight="1" spans="1:6">
      <c r="A158" s="21"/>
      <c r="D158" s="4"/>
      <c r="E158" s="5"/>
      <c r="F158" s="5"/>
    </row>
    <row r="159" ht="13.5" customHeight="1" spans="1:6">
      <c r="A159" s="21"/>
      <c r="D159" s="4"/>
      <c r="E159" s="5"/>
      <c r="F159" s="5"/>
    </row>
    <row r="160" ht="13.5" customHeight="1" spans="1:6">
      <c r="A160" s="21"/>
      <c r="D160" s="4"/>
      <c r="E160" s="5"/>
      <c r="F160" s="5"/>
    </row>
    <row r="161" ht="13.5" customHeight="1" spans="1:6">
      <c r="A161" s="21"/>
      <c r="D161" s="4"/>
      <c r="E161" s="5"/>
      <c r="F161" s="5"/>
    </row>
    <row r="162" ht="13.5" customHeight="1" spans="1:6">
      <c r="A162" s="21"/>
      <c r="D162" s="4"/>
      <c r="E162" s="5"/>
      <c r="F162" s="5"/>
    </row>
    <row r="163" ht="13.5" customHeight="1" spans="1:6">
      <c r="A163" s="21"/>
      <c r="D163" s="4"/>
      <c r="E163" s="5"/>
      <c r="F163" s="5"/>
    </row>
    <row r="164" ht="13.5" customHeight="1" spans="1:6">
      <c r="A164" s="21"/>
      <c r="D164" s="4"/>
      <c r="E164" s="5"/>
      <c r="F164" s="5"/>
    </row>
    <row r="165" ht="13.5" customHeight="1" spans="1:6">
      <c r="A165" s="21"/>
      <c r="D165" s="4"/>
      <c r="E165" s="5"/>
      <c r="F165" s="5"/>
    </row>
    <row r="166" ht="13.5" customHeight="1" spans="1:6">
      <c r="A166" s="21"/>
      <c r="D166" s="4"/>
      <c r="E166" s="5"/>
      <c r="F166" s="5"/>
    </row>
    <row r="167" ht="13.5" customHeight="1" spans="1:6">
      <c r="A167" s="21"/>
      <c r="D167" s="4"/>
      <c r="E167" s="5"/>
      <c r="F167" s="5"/>
    </row>
    <row r="168" ht="13.5" customHeight="1" spans="1:6">
      <c r="A168" s="21"/>
      <c r="D168" s="4"/>
      <c r="E168" s="5"/>
      <c r="F168" s="5"/>
    </row>
    <row r="169" ht="13.5" customHeight="1" spans="1:6">
      <c r="A169" s="21"/>
      <c r="D169" s="4"/>
      <c r="E169" s="5"/>
      <c r="F169" s="5"/>
    </row>
    <row r="170" ht="13.5" customHeight="1" spans="1:6">
      <c r="A170" s="21"/>
      <c r="D170" s="4"/>
      <c r="E170" s="5"/>
      <c r="F170" s="5"/>
    </row>
    <row r="171" ht="13.5" customHeight="1" spans="1:6">
      <c r="A171" s="21"/>
      <c r="D171" s="4"/>
      <c r="E171" s="5"/>
      <c r="F171" s="5"/>
    </row>
    <row r="172" ht="13.5" customHeight="1" spans="1:6">
      <c r="A172" s="21"/>
      <c r="D172" s="4"/>
      <c r="E172" s="5"/>
      <c r="F172" s="5"/>
    </row>
    <row r="173" ht="13.5" customHeight="1" spans="1:6">
      <c r="A173" s="21"/>
      <c r="D173" s="4"/>
      <c r="E173" s="5"/>
      <c r="F173" s="5"/>
    </row>
    <row r="174" ht="13.5" customHeight="1" spans="1:6">
      <c r="A174" s="21"/>
      <c r="D174" s="4"/>
      <c r="E174" s="5"/>
      <c r="F174" s="5"/>
    </row>
    <row r="175" ht="13.5" customHeight="1" spans="1:6">
      <c r="A175" s="21"/>
      <c r="D175" s="4"/>
      <c r="E175" s="5"/>
      <c r="F175" s="5"/>
    </row>
    <row r="176" ht="13.5" customHeight="1" spans="1:6">
      <c r="A176" s="21"/>
      <c r="D176" s="4"/>
      <c r="E176" s="5"/>
      <c r="F176" s="5"/>
    </row>
    <row r="177" ht="13.5" customHeight="1" spans="1:6">
      <c r="A177" s="21"/>
      <c r="D177" s="4"/>
      <c r="E177" s="5"/>
      <c r="F177" s="5"/>
    </row>
    <row r="178" ht="13.5" customHeight="1" spans="1:6">
      <c r="A178" s="21"/>
      <c r="D178" s="4"/>
      <c r="E178" s="5"/>
      <c r="F178" s="5"/>
    </row>
    <row r="179" ht="13.5" customHeight="1" spans="1:6">
      <c r="A179" s="21"/>
      <c r="D179" s="4"/>
      <c r="E179" s="5"/>
      <c r="F179" s="5"/>
    </row>
    <row r="180" ht="13.5" customHeight="1" spans="1:6">
      <c r="A180" s="21"/>
      <c r="D180" s="4"/>
      <c r="E180" s="5"/>
      <c r="F180" s="5"/>
    </row>
    <row r="181" ht="13.5" customHeight="1" spans="1:6">
      <c r="A181" s="21"/>
      <c r="D181" s="4"/>
      <c r="E181" s="5"/>
      <c r="F181" s="5"/>
    </row>
    <row r="182" ht="13.5" customHeight="1" spans="1:6">
      <c r="A182" s="21"/>
      <c r="D182" s="4"/>
      <c r="E182" s="5"/>
      <c r="F182" s="5"/>
    </row>
    <row r="183" ht="13.5" customHeight="1" spans="1:6">
      <c r="A183" s="21"/>
      <c r="D183" s="4"/>
      <c r="E183" s="5"/>
      <c r="F183" s="5"/>
    </row>
    <row r="184" ht="13.5" customHeight="1" spans="1:6">
      <c r="A184" s="21"/>
      <c r="D184" s="4"/>
      <c r="E184" s="5"/>
      <c r="F184" s="5"/>
    </row>
    <row r="185" ht="13.5" customHeight="1" spans="1:6">
      <c r="A185" s="21"/>
      <c r="D185" s="4"/>
      <c r="E185" s="5"/>
      <c r="F185" s="5"/>
    </row>
    <row r="186" ht="13.5" customHeight="1" spans="1:6">
      <c r="A186" s="21"/>
      <c r="D186" s="4"/>
      <c r="E186" s="5"/>
      <c r="F186" s="5"/>
    </row>
    <row r="187" ht="13.5" customHeight="1" spans="1:6">
      <c r="A187" s="21"/>
      <c r="D187" s="4"/>
      <c r="E187" s="5"/>
      <c r="F187" s="5"/>
    </row>
    <row r="188" ht="13.5" customHeight="1" spans="1:6">
      <c r="A188" s="21"/>
      <c r="D188" s="4"/>
      <c r="E188" s="5"/>
      <c r="F188" s="5"/>
    </row>
    <row r="189" ht="13.5" customHeight="1" spans="1:6">
      <c r="A189" s="21"/>
      <c r="D189" s="4"/>
      <c r="E189" s="5"/>
      <c r="F189" s="5"/>
    </row>
    <row r="190" ht="13.5" customHeight="1" spans="1:6">
      <c r="A190" s="21"/>
      <c r="D190" s="4"/>
      <c r="E190" s="5"/>
      <c r="F190" s="5"/>
    </row>
    <row r="191" ht="13.5" customHeight="1" spans="1:6">
      <c r="A191" s="21"/>
      <c r="D191" s="4"/>
      <c r="E191" s="5"/>
      <c r="F191" s="5"/>
    </row>
    <row r="192" ht="13.5" customHeight="1" spans="1:6">
      <c r="A192" s="21"/>
      <c r="D192" s="4"/>
      <c r="E192" s="5"/>
      <c r="F192" s="5"/>
    </row>
    <row r="193" ht="13.5" customHeight="1" spans="1:6">
      <c r="A193" s="21"/>
      <c r="D193" s="4"/>
      <c r="E193" s="5"/>
      <c r="F193" s="5"/>
    </row>
    <row r="194" ht="13.5" customHeight="1" spans="1:6">
      <c r="A194" s="21"/>
      <c r="D194" s="4"/>
      <c r="E194" s="5"/>
      <c r="F194" s="5"/>
    </row>
    <row r="195" ht="13.5" customHeight="1" spans="1:6">
      <c r="A195" s="21"/>
      <c r="D195" s="4"/>
      <c r="E195" s="5"/>
      <c r="F195" s="5"/>
    </row>
    <row r="196" ht="13.5" customHeight="1" spans="1:6">
      <c r="A196" s="21"/>
      <c r="D196" s="4"/>
      <c r="E196" s="5"/>
      <c r="F196" s="5"/>
    </row>
    <row r="197" ht="13.5" customHeight="1" spans="1:6">
      <c r="A197" s="21"/>
      <c r="D197" s="4"/>
      <c r="E197" s="5"/>
      <c r="F197" s="5"/>
    </row>
    <row r="198" ht="13.5" customHeight="1" spans="1:6">
      <c r="A198" s="21"/>
      <c r="D198" s="4"/>
      <c r="E198" s="5"/>
      <c r="F198" s="5"/>
    </row>
    <row r="199" ht="13.5" customHeight="1" spans="1:6">
      <c r="A199" s="21"/>
      <c r="D199" s="4"/>
      <c r="E199" s="5"/>
      <c r="F199" s="5"/>
    </row>
    <row r="200" ht="13.5" customHeight="1" spans="1:6">
      <c r="A200" s="21"/>
      <c r="D200" s="4"/>
      <c r="E200" s="5"/>
      <c r="F200" s="5"/>
    </row>
    <row r="201" ht="13.5" customHeight="1" spans="1:6">
      <c r="A201" s="21"/>
      <c r="D201" s="4"/>
      <c r="E201" s="5"/>
      <c r="F201" s="5"/>
    </row>
    <row r="202" ht="13.5" customHeight="1" spans="1:6">
      <c r="A202" s="21"/>
      <c r="D202" s="4"/>
      <c r="E202" s="5"/>
      <c r="F202" s="5"/>
    </row>
    <row r="203" ht="13.5" customHeight="1" spans="1:6">
      <c r="A203" s="21"/>
      <c r="D203" s="4"/>
      <c r="E203" s="5"/>
      <c r="F203" s="5"/>
    </row>
    <row r="204" ht="13.5" customHeight="1" spans="1:6">
      <c r="A204" s="21"/>
      <c r="D204" s="4"/>
      <c r="E204" s="5"/>
      <c r="F204" s="5"/>
    </row>
    <row r="205" ht="13.5" customHeight="1" spans="1:6">
      <c r="A205" s="21"/>
      <c r="D205" s="4"/>
      <c r="E205" s="5"/>
      <c r="F205" s="5"/>
    </row>
    <row r="206" ht="13.5" customHeight="1" spans="1:6">
      <c r="A206" s="21"/>
      <c r="D206" s="4"/>
      <c r="E206" s="5"/>
      <c r="F206" s="5"/>
    </row>
    <row r="207" ht="13.5" customHeight="1" spans="1:6">
      <c r="A207" s="21"/>
      <c r="D207" s="4"/>
      <c r="E207" s="5"/>
      <c r="F207" s="5"/>
    </row>
    <row r="208" ht="13.5" customHeight="1" spans="1:6">
      <c r="A208" s="21"/>
      <c r="D208" s="4"/>
      <c r="E208" s="5"/>
      <c r="F208" s="5"/>
    </row>
    <row r="209" ht="13.5" customHeight="1" spans="1:6">
      <c r="A209" s="21"/>
      <c r="D209" s="4"/>
      <c r="E209" s="5"/>
      <c r="F209" s="5"/>
    </row>
    <row r="210" ht="13.5" customHeight="1" spans="1:6">
      <c r="A210" s="21"/>
      <c r="D210" s="4"/>
      <c r="E210" s="5"/>
      <c r="F210" s="5"/>
    </row>
    <row r="211" ht="13.5" customHeight="1" spans="1:6">
      <c r="A211" s="21"/>
      <c r="D211" s="4"/>
      <c r="E211" s="5"/>
      <c r="F211" s="5"/>
    </row>
    <row r="212" ht="13.5" customHeight="1" spans="1:6">
      <c r="A212" s="21"/>
      <c r="D212" s="4"/>
      <c r="E212" s="5"/>
      <c r="F212" s="5"/>
    </row>
    <row r="213" ht="13.5" customHeight="1" spans="1:6">
      <c r="A213" s="21"/>
      <c r="D213" s="4"/>
      <c r="E213" s="5"/>
      <c r="F213" s="5"/>
    </row>
    <row r="214" ht="13.5" customHeight="1" spans="1:6">
      <c r="A214" s="21"/>
      <c r="D214" s="4"/>
      <c r="E214" s="5"/>
      <c r="F214" s="5"/>
    </row>
    <row r="215" ht="13.5" customHeight="1" spans="1:6">
      <c r="A215" s="21"/>
      <c r="D215" s="4"/>
      <c r="E215" s="5"/>
      <c r="F215" s="5"/>
    </row>
    <row r="216" ht="13.5" customHeight="1" spans="1:6">
      <c r="A216" s="21"/>
      <c r="D216" s="4"/>
      <c r="E216" s="5"/>
      <c r="F216" s="5"/>
    </row>
    <row r="217" ht="13.5" customHeight="1" spans="1:6">
      <c r="A217" s="21"/>
      <c r="D217" s="4"/>
      <c r="E217" s="5"/>
      <c r="F217" s="5"/>
    </row>
    <row r="218" ht="13.5" customHeight="1" spans="1:6">
      <c r="A218" s="21"/>
      <c r="D218" s="4"/>
      <c r="E218" s="5"/>
      <c r="F218" s="5"/>
    </row>
    <row r="219" ht="13.5" customHeight="1" spans="1:6">
      <c r="A219" s="21"/>
      <c r="D219" s="4"/>
      <c r="E219" s="5"/>
      <c r="F219" s="5"/>
    </row>
    <row r="220" ht="13.5" customHeight="1" spans="1:6">
      <c r="A220" s="21"/>
      <c r="D220" s="4"/>
      <c r="E220" s="5"/>
      <c r="F220" s="5"/>
    </row>
    <row r="221" ht="13.5" customHeight="1" spans="1:6">
      <c r="A221" s="21"/>
      <c r="D221" s="4"/>
      <c r="E221" s="5"/>
      <c r="F221" s="5"/>
    </row>
    <row r="222" ht="13.5" customHeight="1" spans="1:6">
      <c r="A222" s="21"/>
      <c r="D222" s="4"/>
      <c r="E222" s="5"/>
      <c r="F222" s="5"/>
    </row>
    <row r="223" ht="13.5" customHeight="1" spans="1:6">
      <c r="A223" s="21"/>
      <c r="D223" s="4"/>
      <c r="E223" s="5"/>
      <c r="F223" s="5"/>
    </row>
    <row r="224" ht="13.5" customHeight="1" spans="1:6">
      <c r="A224" s="21"/>
      <c r="D224" s="4"/>
      <c r="E224" s="5"/>
      <c r="F224" s="5"/>
    </row>
    <row r="225" ht="13.5" customHeight="1" spans="1:6">
      <c r="A225" s="21"/>
      <c r="D225" s="4"/>
      <c r="E225" s="5"/>
      <c r="F225" s="5"/>
    </row>
    <row r="226" ht="13.5" customHeight="1" spans="1:6">
      <c r="A226" s="21"/>
      <c r="D226" s="4"/>
      <c r="E226" s="5"/>
      <c r="F226" s="5"/>
    </row>
    <row r="227" ht="13.5" customHeight="1" spans="1:6">
      <c r="A227" s="21"/>
      <c r="D227" s="4"/>
      <c r="E227" s="5"/>
      <c r="F227" s="5"/>
    </row>
    <row r="228" ht="13.5" customHeight="1" spans="1:6">
      <c r="A228" s="21"/>
      <c r="D228" s="4"/>
      <c r="E228" s="5"/>
      <c r="F228" s="5"/>
    </row>
    <row r="229" ht="13.5" customHeight="1" spans="1:6">
      <c r="A229" s="21"/>
      <c r="D229" s="4"/>
      <c r="E229" s="5"/>
      <c r="F229" s="5"/>
    </row>
    <row r="230" ht="13.5" customHeight="1" spans="1:6">
      <c r="A230" s="21"/>
      <c r="D230" s="4"/>
      <c r="E230" s="5"/>
      <c r="F230" s="5"/>
    </row>
    <row r="231" ht="13.5" customHeight="1" spans="1:6">
      <c r="A231" s="21"/>
      <c r="D231" s="4"/>
      <c r="E231" s="5"/>
      <c r="F231" s="5"/>
    </row>
    <row r="232" ht="13.5" customHeight="1" spans="1:6">
      <c r="A232" s="21"/>
      <c r="D232" s="4"/>
      <c r="E232" s="5"/>
      <c r="F232" s="5"/>
    </row>
    <row r="233" ht="13.5" customHeight="1" spans="1:6">
      <c r="A233" s="21"/>
      <c r="D233" s="4"/>
      <c r="E233" s="5"/>
      <c r="F233" s="5"/>
    </row>
    <row r="234" ht="13.5" customHeight="1" spans="1:6">
      <c r="A234" s="21"/>
      <c r="D234" s="4"/>
      <c r="E234" s="5"/>
      <c r="F234" s="5"/>
    </row>
    <row r="235" ht="13.5" customHeight="1" spans="1:6">
      <c r="A235" s="21"/>
      <c r="D235" s="4"/>
      <c r="E235" s="5"/>
      <c r="F235" s="5"/>
    </row>
    <row r="236" ht="13.5" customHeight="1" spans="1:6">
      <c r="A236" s="21"/>
      <c r="D236" s="4"/>
      <c r="E236" s="5"/>
      <c r="F236" s="5"/>
    </row>
    <row r="237" ht="13.5" customHeight="1" spans="1:6">
      <c r="A237" s="21"/>
      <c r="D237" s="4"/>
      <c r="E237" s="5"/>
      <c r="F237" s="5"/>
    </row>
    <row r="238" ht="13.5" customHeight="1" spans="1:6">
      <c r="A238" s="21"/>
      <c r="D238" s="4"/>
      <c r="E238" s="5"/>
      <c r="F238" s="5"/>
    </row>
    <row r="239" ht="13.5" customHeight="1" spans="1:6">
      <c r="A239" s="21"/>
      <c r="D239" s="4"/>
      <c r="E239" s="5"/>
      <c r="F239" s="5"/>
    </row>
    <row r="240" ht="13.5" customHeight="1" spans="1:6">
      <c r="A240" s="21"/>
      <c r="D240" s="4"/>
      <c r="E240" s="5"/>
      <c r="F240" s="5"/>
    </row>
    <row r="241" ht="13.5" customHeight="1" spans="1:6">
      <c r="A241" s="21"/>
      <c r="D241" s="4"/>
      <c r="E241" s="5"/>
      <c r="F241" s="5"/>
    </row>
    <row r="242" ht="13.5" customHeight="1" spans="1:6">
      <c r="A242" s="21"/>
      <c r="D242" s="4"/>
      <c r="E242" s="5"/>
      <c r="F242" s="5"/>
    </row>
    <row r="243" ht="13.5" customHeight="1" spans="1:6">
      <c r="A243" s="21"/>
      <c r="D243" s="4"/>
      <c r="E243" s="5"/>
      <c r="F243" s="5"/>
    </row>
    <row r="244" ht="13.5" customHeight="1" spans="1:6">
      <c r="A244" s="21"/>
      <c r="D244" s="4"/>
      <c r="E244" s="5"/>
      <c r="F244" s="5"/>
    </row>
    <row r="245" ht="13.5" customHeight="1" spans="1:6">
      <c r="A245" s="21"/>
      <c r="D245" s="4"/>
      <c r="E245" s="5"/>
      <c r="F245" s="5"/>
    </row>
    <row r="246" ht="13.5" customHeight="1" spans="1:6">
      <c r="A246" s="21"/>
      <c r="D246" s="4"/>
      <c r="E246" s="5"/>
      <c r="F246" s="5"/>
    </row>
    <row r="247" ht="13.5" customHeight="1" spans="1:6">
      <c r="A247" s="21"/>
      <c r="D247" s="4"/>
      <c r="E247" s="5"/>
      <c r="F247" s="5"/>
    </row>
    <row r="248" ht="13.5" customHeight="1" spans="1:6">
      <c r="A248" s="21"/>
      <c r="D248" s="4"/>
      <c r="E248" s="5"/>
      <c r="F248" s="5"/>
    </row>
    <row r="249" ht="13.5" customHeight="1" spans="1:6">
      <c r="A249" s="21"/>
      <c r="D249" s="4"/>
      <c r="E249" s="5"/>
      <c r="F249" s="5"/>
    </row>
    <row r="250" ht="13.5" customHeight="1" spans="1:6">
      <c r="A250" s="21"/>
      <c r="D250" s="4"/>
      <c r="E250" s="5"/>
      <c r="F250" s="5"/>
    </row>
    <row r="251" ht="13.5" customHeight="1" spans="1:6">
      <c r="A251" s="21"/>
      <c r="D251" s="4"/>
      <c r="E251" s="5"/>
      <c r="F251" s="5"/>
    </row>
    <row r="252" ht="13.5" customHeight="1" spans="1:6">
      <c r="A252" s="21"/>
      <c r="D252" s="4"/>
      <c r="E252" s="5"/>
      <c r="F252" s="5"/>
    </row>
    <row r="253" ht="13.5" customHeight="1" spans="1:6">
      <c r="A253" s="21"/>
      <c r="D253" s="4"/>
      <c r="E253" s="5"/>
      <c r="F253" s="5"/>
    </row>
    <row r="254" ht="13.5" customHeight="1" spans="1:6">
      <c r="A254" s="21"/>
      <c r="D254" s="4"/>
      <c r="E254" s="5"/>
      <c r="F254" s="5"/>
    </row>
    <row r="255" ht="13.5" customHeight="1" spans="1:6">
      <c r="A255" s="21"/>
      <c r="D255" s="4"/>
      <c r="E255" s="5"/>
      <c r="F255" s="5"/>
    </row>
    <row r="256" ht="13.5" customHeight="1" spans="1:6">
      <c r="A256" s="21"/>
      <c r="D256" s="4"/>
      <c r="E256" s="5"/>
      <c r="F256" s="5"/>
    </row>
    <row r="257" ht="13.5" customHeight="1" spans="1:6">
      <c r="A257" s="21"/>
      <c r="D257" s="4"/>
      <c r="E257" s="5"/>
      <c r="F257" s="5"/>
    </row>
    <row r="258" ht="13.5" customHeight="1" spans="1:6">
      <c r="A258" s="21"/>
      <c r="D258" s="4"/>
      <c r="E258" s="5"/>
      <c r="F258" s="5"/>
    </row>
    <row r="259" ht="13.5" customHeight="1" spans="1:6">
      <c r="A259" s="21"/>
      <c r="D259" s="4"/>
      <c r="E259" s="5"/>
      <c r="F259" s="5"/>
    </row>
    <row r="260" ht="13.5" customHeight="1" spans="1:6">
      <c r="A260" s="21"/>
      <c r="D260" s="4"/>
      <c r="E260" s="5"/>
      <c r="F260" s="5"/>
    </row>
    <row r="261" ht="13.5" customHeight="1" spans="1:6">
      <c r="A261" s="21"/>
      <c r="D261" s="4"/>
      <c r="E261" s="5"/>
      <c r="F261" s="5"/>
    </row>
    <row r="262" ht="13.5" customHeight="1" spans="1:6">
      <c r="A262" s="21"/>
      <c r="D262" s="4"/>
      <c r="E262" s="5"/>
      <c r="F262" s="5"/>
    </row>
    <row r="263" ht="13.5" customHeight="1" spans="1:6">
      <c r="A263" s="21"/>
      <c r="D263" s="4"/>
      <c r="E263" s="5"/>
      <c r="F263" s="5"/>
    </row>
    <row r="264" ht="13.5" customHeight="1" spans="1:6">
      <c r="A264" s="21"/>
      <c r="D264" s="4"/>
      <c r="E264" s="5"/>
      <c r="F264" s="5"/>
    </row>
    <row r="265" ht="13.5" customHeight="1" spans="1:6">
      <c r="A265" s="21"/>
      <c r="D265" s="4"/>
      <c r="E265" s="5"/>
      <c r="F265" s="5"/>
    </row>
    <row r="266" ht="13.5" customHeight="1" spans="1:6">
      <c r="A266" s="21"/>
      <c r="D266" s="4"/>
      <c r="E266" s="5"/>
      <c r="F266" s="5"/>
    </row>
    <row r="267" ht="13.5" customHeight="1" spans="1:6">
      <c r="A267" s="21"/>
      <c r="D267" s="4"/>
      <c r="E267" s="5"/>
      <c r="F267" s="5"/>
    </row>
    <row r="268" ht="13.5" customHeight="1" spans="1:6">
      <c r="A268" s="21"/>
      <c r="D268" s="4"/>
      <c r="E268" s="5"/>
      <c r="F268" s="5"/>
    </row>
    <row r="269" ht="13.5" customHeight="1" spans="1:6">
      <c r="A269" s="21"/>
      <c r="D269" s="4"/>
      <c r="E269" s="5"/>
      <c r="F269" s="5"/>
    </row>
    <row r="270" ht="13.5" customHeight="1" spans="1:6">
      <c r="A270" s="21"/>
      <c r="D270" s="4"/>
      <c r="E270" s="5"/>
      <c r="F270" s="5"/>
    </row>
    <row r="271" ht="13.5" customHeight="1" spans="1:6">
      <c r="A271" s="21"/>
      <c r="D271" s="4"/>
      <c r="E271" s="5"/>
      <c r="F271" s="5"/>
    </row>
    <row r="272" ht="13.5" customHeight="1" spans="1:6">
      <c r="A272" s="21"/>
      <c r="D272" s="4"/>
      <c r="E272" s="5"/>
      <c r="F272" s="5"/>
    </row>
    <row r="273" ht="13.5" customHeight="1" spans="1:6">
      <c r="A273" s="21"/>
      <c r="D273" s="4"/>
      <c r="E273" s="5"/>
      <c r="F273" s="5"/>
    </row>
    <row r="274" ht="13.5" customHeight="1" spans="1:6">
      <c r="A274" s="21"/>
      <c r="D274" s="4"/>
      <c r="E274" s="5"/>
      <c r="F274" s="5"/>
    </row>
    <row r="275" ht="13.5" customHeight="1" spans="1:6">
      <c r="A275" s="21"/>
      <c r="D275" s="4"/>
      <c r="E275" s="5"/>
      <c r="F275" s="5"/>
    </row>
    <row r="276" ht="13.5" customHeight="1" spans="1:6">
      <c r="A276" s="21"/>
      <c r="D276" s="4"/>
      <c r="E276" s="5"/>
      <c r="F276" s="5"/>
    </row>
    <row r="277" ht="13.5" customHeight="1" spans="1:6">
      <c r="A277" s="21"/>
      <c r="D277" s="4"/>
      <c r="E277" s="5"/>
      <c r="F277" s="5"/>
    </row>
    <row r="278" ht="13.5" customHeight="1" spans="1:6">
      <c r="A278" s="21"/>
      <c r="D278" s="4"/>
      <c r="E278" s="5"/>
      <c r="F278" s="5"/>
    </row>
    <row r="279" ht="13.5" customHeight="1" spans="1:6">
      <c r="A279" s="21"/>
      <c r="D279" s="4"/>
      <c r="E279" s="5"/>
      <c r="F279" s="5"/>
    </row>
    <row r="280" ht="13.5" customHeight="1" spans="1:6">
      <c r="A280" s="21"/>
      <c r="D280" s="4"/>
      <c r="E280" s="5"/>
      <c r="F280" s="5"/>
    </row>
    <row r="281" ht="13.5" customHeight="1" spans="1:6">
      <c r="A281" s="21"/>
      <c r="D281" s="4"/>
      <c r="E281" s="5"/>
      <c r="F281" s="5"/>
    </row>
    <row r="282" ht="13.5" customHeight="1" spans="1:6">
      <c r="A282" s="21"/>
      <c r="D282" s="4"/>
      <c r="E282" s="5"/>
      <c r="F282" s="5"/>
    </row>
    <row r="283" ht="13.5" customHeight="1" spans="1:6">
      <c r="A283" s="21"/>
      <c r="D283" s="4"/>
      <c r="E283" s="5"/>
      <c r="F283" s="5"/>
    </row>
    <row r="284" ht="13.5" customHeight="1" spans="1:6">
      <c r="A284" s="21"/>
      <c r="D284" s="4"/>
      <c r="E284" s="5"/>
      <c r="F284" s="5"/>
    </row>
    <row r="285" ht="13.5" customHeight="1" spans="1:6">
      <c r="A285" s="21"/>
      <c r="D285" s="4"/>
      <c r="E285" s="5"/>
      <c r="F285" s="5"/>
    </row>
    <row r="286" ht="13.5" customHeight="1" spans="1:6">
      <c r="A286" s="21"/>
      <c r="D286" s="4"/>
      <c r="E286" s="5"/>
      <c r="F286" s="5"/>
    </row>
    <row r="287" ht="13.5" customHeight="1" spans="1:6">
      <c r="A287" s="21"/>
      <c r="D287" s="4"/>
      <c r="E287" s="5"/>
      <c r="F287" s="5"/>
    </row>
    <row r="288" ht="13.5" customHeight="1" spans="1:6">
      <c r="A288" s="21"/>
      <c r="D288" s="4"/>
      <c r="E288" s="5"/>
      <c r="F288" s="5"/>
    </row>
    <row r="289" ht="13.5" customHeight="1" spans="1:6">
      <c r="A289" s="21"/>
      <c r="D289" s="4"/>
      <c r="E289" s="5"/>
      <c r="F289" s="5"/>
    </row>
    <row r="290" ht="13.5" customHeight="1" spans="1:6">
      <c r="A290" s="21"/>
      <c r="D290" s="4"/>
      <c r="E290" s="5"/>
      <c r="F290" s="5"/>
    </row>
    <row r="291" ht="13.5" customHeight="1" spans="1:6">
      <c r="A291" s="21"/>
      <c r="D291" s="4"/>
      <c r="E291" s="5"/>
      <c r="F291" s="5"/>
    </row>
    <row r="292" ht="13.5" customHeight="1" spans="1:6">
      <c r="A292" s="21"/>
      <c r="D292" s="4"/>
      <c r="E292" s="5"/>
      <c r="F292" s="5"/>
    </row>
    <row r="293" ht="13.5" customHeight="1" spans="1:6">
      <c r="A293" s="21"/>
      <c r="D293" s="4"/>
      <c r="E293" s="5"/>
      <c r="F293" s="5"/>
    </row>
    <row r="294" ht="13.5" customHeight="1" spans="1:6">
      <c r="A294" s="21"/>
      <c r="D294" s="4"/>
      <c r="E294" s="5"/>
      <c r="F294" s="5"/>
    </row>
    <row r="295" ht="13.5" customHeight="1" spans="1:6">
      <c r="A295" s="21"/>
      <c r="D295" s="4"/>
      <c r="E295" s="5"/>
      <c r="F295" s="5"/>
    </row>
    <row r="296" ht="13.5" customHeight="1" spans="1:6">
      <c r="A296" s="21"/>
      <c r="D296" s="4"/>
      <c r="E296" s="5"/>
      <c r="F296" s="5"/>
    </row>
    <row r="297" ht="13.5" customHeight="1" spans="1:6">
      <c r="A297" s="21"/>
      <c r="D297" s="4"/>
      <c r="E297" s="5"/>
      <c r="F297" s="5"/>
    </row>
    <row r="298" ht="13.5" customHeight="1" spans="1:6">
      <c r="A298" s="21"/>
      <c r="D298" s="4"/>
      <c r="E298" s="5"/>
      <c r="F298" s="5"/>
    </row>
    <row r="299" ht="13.5" customHeight="1" spans="1:6">
      <c r="A299" s="21"/>
      <c r="D299" s="4"/>
      <c r="E299" s="5"/>
      <c r="F299" s="5"/>
    </row>
    <row r="300" ht="13.5" customHeight="1" spans="1:6">
      <c r="A300" s="21"/>
      <c r="D300" s="4"/>
      <c r="E300" s="5"/>
      <c r="F300" s="5"/>
    </row>
    <row r="301" ht="13.5" customHeight="1" spans="1:6">
      <c r="A301" s="21"/>
      <c r="D301" s="4"/>
      <c r="E301" s="5"/>
      <c r="F301" s="5"/>
    </row>
    <row r="302" ht="13.5" customHeight="1" spans="1:6">
      <c r="A302" s="21"/>
      <c r="D302" s="4"/>
      <c r="E302" s="5"/>
      <c r="F302" s="5"/>
    </row>
    <row r="303" ht="13.5" customHeight="1" spans="1:6">
      <c r="A303" s="21"/>
      <c r="D303" s="4"/>
      <c r="E303" s="5"/>
      <c r="F303" s="5"/>
    </row>
    <row r="304" ht="13.5" customHeight="1" spans="1:6">
      <c r="A304" s="21"/>
      <c r="D304" s="4"/>
      <c r="E304" s="5"/>
      <c r="F304" s="5"/>
    </row>
    <row r="305" ht="13.5" customHeight="1" spans="1:6">
      <c r="A305" s="21"/>
      <c r="D305" s="4"/>
      <c r="E305" s="5"/>
      <c r="F305" s="5"/>
    </row>
    <row r="306" ht="13.5" customHeight="1" spans="1:6">
      <c r="A306" s="21"/>
      <c r="D306" s="4"/>
      <c r="E306" s="5"/>
      <c r="F306" s="5"/>
    </row>
    <row r="307" ht="13.5" customHeight="1" spans="1:6">
      <c r="A307" s="21"/>
      <c r="D307" s="4"/>
      <c r="E307" s="5"/>
      <c r="F307" s="5"/>
    </row>
    <row r="308" ht="13.5" customHeight="1" spans="1:6">
      <c r="A308" s="21"/>
      <c r="D308" s="4"/>
      <c r="E308" s="5"/>
      <c r="F308" s="5"/>
    </row>
    <row r="309" ht="13.5" customHeight="1" spans="1:6">
      <c r="A309" s="21"/>
      <c r="D309" s="4"/>
      <c r="E309" s="5"/>
      <c r="F309" s="5"/>
    </row>
    <row r="310" ht="13.5" customHeight="1" spans="1:6">
      <c r="A310" s="21"/>
      <c r="D310" s="4"/>
      <c r="E310" s="5"/>
      <c r="F310" s="5"/>
    </row>
    <row r="311" ht="13.5" customHeight="1" spans="1:6">
      <c r="A311" s="21"/>
      <c r="D311" s="4"/>
      <c r="E311" s="5"/>
      <c r="F311" s="5"/>
    </row>
    <row r="312" ht="13.5" customHeight="1" spans="1:6">
      <c r="A312" s="21"/>
      <c r="D312" s="4"/>
      <c r="E312" s="5"/>
      <c r="F312" s="5"/>
    </row>
    <row r="313" ht="13.5" customHeight="1" spans="1:6">
      <c r="A313" s="21"/>
      <c r="D313" s="4"/>
      <c r="E313" s="5"/>
      <c r="F313" s="5"/>
    </row>
    <row r="314" ht="13.5" customHeight="1" spans="1:6">
      <c r="A314" s="21"/>
      <c r="D314" s="4"/>
      <c r="E314" s="5"/>
      <c r="F314" s="5"/>
    </row>
    <row r="315" ht="13.5" customHeight="1" spans="1:6">
      <c r="A315" s="21"/>
      <c r="D315" s="4"/>
      <c r="E315" s="5"/>
      <c r="F315" s="5"/>
    </row>
    <row r="316" ht="13.5" customHeight="1" spans="1:6">
      <c r="A316" s="21"/>
      <c r="D316" s="4"/>
      <c r="E316" s="5"/>
      <c r="F316" s="5"/>
    </row>
    <row r="317" ht="13.5" customHeight="1" spans="1:6">
      <c r="A317" s="21"/>
      <c r="D317" s="4"/>
      <c r="E317" s="5"/>
      <c r="F317" s="5"/>
    </row>
    <row r="318" ht="13.5" customHeight="1" spans="1:6">
      <c r="A318" s="21"/>
      <c r="D318" s="4"/>
      <c r="E318" s="5"/>
      <c r="F318" s="5"/>
    </row>
    <row r="319" ht="13.5" customHeight="1" spans="1:6">
      <c r="A319" s="21"/>
      <c r="D319" s="4"/>
      <c r="E319" s="5"/>
      <c r="F319" s="5"/>
    </row>
    <row r="320" ht="13.5" customHeight="1" spans="1:6">
      <c r="A320" s="21"/>
      <c r="D320" s="4"/>
      <c r="E320" s="5"/>
      <c r="F320" s="5"/>
    </row>
    <row r="321" ht="13.5" customHeight="1" spans="1:6">
      <c r="A321" s="21"/>
      <c r="D321" s="4"/>
      <c r="E321" s="5"/>
      <c r="F321" s="5"/>
    </row>
    <row r="322" ht="13.5" customHeight="1" spans="1:6">
      <c r="A322" s="21"/>
      <c r="D322" s="4"/>
      <c r="E322" s="5"/>
      <c r="F322" s="5"/>
    </row>
    <row r="323" ht="13.5" customHeight="1" spans="1:6">
      <c r="A323" s="21"/>
      <c r="D323" s="4"/>
      <c r="E323" s="5"/>
      <c r="F323" s="5"/>
    </row>
    <row r="324" ht="13.5" customHeight="1" spans="1:6">
      <c r="A324" s="21"/>
      <c r="D324" s="4"/>
      <c r="E324" s="5"/>
      <c r="F324" s="5"/>
    </row>
    <row r="325" ht="13.5" customHeight="1" spans="1:6">
      <c r="A325" s="21"/>
      <c r="D325" s="4"/>
      <c r="E325" s="5"/>
      <c r="F325" s="5"/>
    </row>
    <row r="326" ht="13.5" customHeight="1" spans="1:6">
      <c r="A326" s="21"/>
      <c r="D326" s="4"/>
      <c r="E326" s="5"/>
      <c r="F326" s="5"/>
    </row>
    <row r="327" ht="13.5" customHeight="1" spans="1:6">
      <c r="A327" s="21"/>
      <c r="D327" s="4"/>
      <c r="E327" s="5"/>
      <c r="F327" s="5"/>
    </row>
    <row r="328" ht="13.5" customHeight="1" spans="1:6">
      <c r="A328" s="21"/>
      <c r="D328" s="4"/>
      <c r="E328" s="5"/>
      <c r="F328" s="5"/>
    </row>
    <row r="329" ht="13.5" customHeight="1" spans="1:6">
      <c r="A329" s="21"/>
      <c r="D329" s="4"/>
      <c r="E329" s="5"/>
      <c r="F329" s="5"/>
    </row>
    <row r="330" ht="13.5" customHeight="1" spans="1:6">
      <c r="A330" s="21"/>
      <c r="D330" s="4"/>
      <c r="E330" s="5"/>
      <c r="F330" s="5"/>
    </row>
    <row r="331" ht="13.5" customHeight="1" spans="1:6">
      <c r="A331" s="21"/>
      <c r="D331" s="4"/>
      <c r="E331" s="5"/>
      <c r="F331" s="5"/>
    </row>
    <row r="332" ht="13.5" customHeight="1" spans="1:6">
      <c r="A332" s="21"/>
      <c r="D332" s="4"/>
      <c r="E332" s="5"/>
      <c r="F332" s="5"/>
    </row>
    <row r="333" ht="13.5" customHeight="1" spans="1:6">
      <c r="A333" s="21"/>
      <c r="D333" s="4"/>
      <c r="E333" s="5"/>
      <c r="F333" s="5"/>
    </row>
    <row r="334" ht="13.5" customHeight="1" spans="1:6">
      <c r="A334" s="21"/>
      <c r="D334" s="4"/>
      <c r="E334" s="5"/>
      <c r="F334" s="5"/>
    </row>
    <row r="335" ht="13.5" customHeight="1" spans="1:6">
      <c r="A335" s="21"/>
      <c r="D335" s="4"/>
      <c r="E335" s="5"/>
      <c r="F335" s="5"/>
    </row>
    <row r="336" ht="13.5" customHeight="1" spans="1:6">
      <c r="A336" s="21"/>
      <c r="D336" s="4"/>
      <c r="E336" s="5"/>
      <c r="F336" s="5"/>
    </row>
    <row r="337" ht="13.5" customHeight="1" spans="1:6">
      <c r="A337" s="21"/>
      <c r="D337" s="4"/>
      <c r="E337" s="5"/>
      <c r="F337" s="5"/>
    </row>
    <row r="338" ht="13.5" customHeight="1" spans="1:6">
      <c r="A338" s="21"/>
      <c r="D338" s="4"/>
      <c r="E338" s="5"/>
      <c r="F338" s="5"/>
    </row>
    <row r="339" ht="13.5" customHeight="1" spans="1:6">
      <c r="A339" s="21"/>
      <c r="D339" s="4"/>
      <c r="E339" s="5"/>
      <c r="F339" s="5"/>
    </row>
    <row r="340" ht="13.5" customHeight="1" spans="1:6">
      <c r="A340" s="21"/>
      <c r="D340" s="4"/>
      <c r="E340" s="5"/>
      <c r="F340" s="5"/>
    </row>
    <row r="341" ht="13.5" customHeight="1" spans="1:6">
      <c r="A341" s="21"/>
      <c r="D341" s="4"/>
      <c r="E341" s="5"/>
      <c r="F341" s="5"/>
    </row>
    <row r="342" ht="13.5" customHeight="1" spans="1:6">
      <c r="A342" s="21"/>
      <c r="D342" s="4"/>
      <c r="E342" s="5"/>
      <c r="F342" s="5"/>
    </row>
    <row r="343" ht="13.5" customHeight="1" spans="1:6">
      <c r="A343" s="21"/>
      <c r="D343" s="4"/>
      <c r="E343" s="5"/>
      <c r="F343" s="5"/>
    </row>
    <row r="344" ht="13.5" customHeight="1" spans="1:6">
      <c r="A344" s="21"/>
      <c r="D344" s="4"/>
      <c r="E344" s="5"/>
      <c r="F344" s="5"/>
    </row>
    <row r="345" ht="13.5" customHeight="1" spans="1:6">
      <c r="A345" s="21"/>
      <c r="D345" s="4"/>
      <c r="E345" s="5"/>
      <c r="F345" s="5"/>
    </row>
    <row r="346" ht="13.5" customHeight="1" spans="1:6">
      <c r="A346" s="21"/>
      <c r="D346" s="4"/>
      <c r="E346" s="5"/>
      <c r="F346" s="5"/>
    </row>
    <row r="347" ht="13.5" customHeight="1" spans="1:6">
      <c r="A347" s="21"/>
      <c r="D347" s="4"/>
      <c r="E347" s="5"/>
      <c r="F347" s="5"/>
    </row>
    <row r="348" ht="13.5" customHeight="1" spans="1:6">
      <c r="A348" s="21"/>
      <c r="D348" s="4"/>
      <c r="E348" s="5"/>
      <c r="F348" s="5"/>
    </row>
    <row r="349" ht="13.5" customHeight="1" spans="1:6">
      <c r="A349" s="21"/>
      <c r="D349" s="4"/>
      <c r="E349" s="5"/>
      <c r="F349" s="5"/>
    </row>
    <row r="350" ht="13.5" customHeight="1" spans="1:6">
      <c r="A350" s="21"/>
      <c r="D350" s="4"/>
      <c r="E350" s="5"/>
      <c r="F350" s="5"/>
    </row>
    <row r="351" ht="13.5" customHeight="1" spans="1:6">
      <c r="A351" s="21"/>
      <c r="D351" s="4"/>
      <c r="E351" s="5"/>
      <c r="F351" s="5"/>
    </row>
    <row r="352" ht="13.5" customHeight="1" spans="1:6">
      <c r="A352" s="21"/>
      <c r="D352" s="4"/>
      <c r="E352" s="5"/>
      <c r="F352" s="5"/>
    </row>
    <row r="353" ht="13.5" customHeight="1" spans="1:6">
      <c r="A353" s="21"/>
      <c r="D353" s="4"/>
      <c r="E353" s="5"/>
      <c r="F353" s="5"/>
    </row>
    <row r="354" ht="13.5" customHeight="1" spans="1:6">
      <c r="A354" s="21"/>
      <c r="D354" s="4"/>
      <c r="E354" s="5"/>
      <c r="F354" s="5"/>
    </row>
    <row r="355" ht="13.5" customHeight="1" spans="1:6">
      <c r="A355" s="21"/>
      <c r="D355" s="4"/>
      <c r="E355" s="5"/>
      <c r="F355" s="5"/>
    </row>
    <row r="356" ht="13.5" customHeight="1" spans="1:6">
      <c r="A356" s="21"/>
      <c r="D356" s="4"/>
      <c r="E356" s="5"/>
      <c r="F356" s="5"/>
    </row>
    <row r="357" ht="13.5" customHeight="1" spans="1:6">
      <c r="A357" s="21"/>
      <c r="D357" s="4"/>
      <c r="E357" s="5"/>
      <c r="F357" s="5"/>
    </row>
    <row r="358" ht="13.5" customHeight="1" spans="1:6">
      <c r="A358" s="21"/>
      <c r="D358" s="4"/>
      <c r="E358" s="5"/>
      <c r="F358" s="5"/>
    </row>
    <row r="359" ht="13.5" customHeight="1" spans="1:6">
      <c r="A359" s="21"/>
      <c r="D359" s="4"/>
      <c r="E359" s="5"/>
      <c r="F359" s="5"/>
    </row>
    <row r="360" ht="13.5" customHeight="1" spans="1:6">
      <c r="A360" s="21"/>
      <c r="D360" s="4"/>
      <c r="E360" s="5"/>
      <c r="F360" s="5"/>
    </row>
    <row r="361" ht="13.5" customHeight="1" spans="1:6">
      <c r="A361" s="21"/>
      <c r="D361" s="4"/>
      <c r="E361" s="5"/>
      <c r="F361" s="5"/>
    </row>
    <row r="362" ht="13.5" customHeight="1" spans="1:6">
      <c r="A362" s="21"/>
      <c r="D362" s="4"/>
      <c r="E362" s="5"/>
      <c r="F362" s="5"/>
    </row>
    <row r="363" ht="13.5" customHeight="1" spans="1:6">
      <c r="A363" s="21"/>
      <c r="D363" s="4"/>
      <c r="E363" s="5"/>
      <c r="F363" s="5"/>
    </row>
    <row r="364" ht="13.5" customHeight="1" spans="1:6">
      <c r="A364" s="21"/>
      <c r="D364" s="4"/>
      <c r="E364" s="5"/>
      <c r="F364" s="5"/>
    </row>
    <row r="365" ht="13.5" customHeight="1" spans="1:6">
      <c r="A365" s="21"/>
      <c r="D365" s="4"/>
      <c r="E365" s="5"/>
      <c r="F365" s="5"/>
    </row>
    <row r="366" ht="13.5" customHeight="1" spans="1:6">
      <c r="A366" s="21"/>
      <c r="D366" s="4"/>
      <c r="E366" s="5"/>
      <c r="F366" s="5"/>
    </row>
    <row r="367" ht="13.5" customHeight="1" spans="1:6">
      <c r="A367" s="21"/>
      <c r="D367" s="4"/>
      <c r="E367" s="5"/>
      <c r="F367" s="5"/>
    </row>
    <row r="368" ht="13.5" customHeight="1" spans="1:6">
      <c r="A368" s="21"/>
      <c r="D368" s="4"/>
      <c r="E368" s="5"/>
      <c r="F368" s="5"/>
    </row>
    <row r="369" ht="13.5" customHeight="1" spans="1:6">
      <c r="A369" s="21"/>
      <c r="D369" s="4"/>
      <c r="E369" s="5"/>
      <c r="F369" s="5"/>
    </row>
    <row r="370" ht="13.5" customHeight="1" spans="1:6">
      <c r="A370" s="21"/>
      <c r="D370" s="4"/>
      <c r="E370" s="5"/>
      <c r="F370" s="5"/>
    </row>
    <row r="371" ht="13.5" customHeight="1" spans="1:6">
      <c r="A371" s="21"/>
      <c r="D371" s="4"/>
      <c r="E371" s="5"/>
      <c r="F371" s="5"/>
    </row>
    <row r="372" ht="13.5" customHeight="1" spans="1:6">
      <c r="A372" s="21"/>
      <c r="D372" s="4"/>
      <c r="E372" s="5"/>
      <c r="F372" s="5"/>
    </row>
    <row r="373" ht="13.5" customHeight="1" spans="1:6">
      <c r="A373" s="21"/>
      <c r="D373" s="4"/>
      <c r="E373" s="5"/>
      <c r="F373" s="5"/>
    </row>
    <row r="374" ht="13.5" customHeight="1" spans="1:6">
      <c r="A374" s="21"/>
      <c r="D374" s="4"/>
      <c r="E374" s="5"/>
      <c r="F374" s="5"/>
    </row>
    <row r="375" ht="13.5" customHeight="1" spans="1:6">
      <c r="A375" s="21"/>
      <c r="D375" s="4"/>
      <c r="E375" s="5"/>
      <c r="F375" s="5"/>
    </row>
    <row r="376" ht="13.5" customHeight="1" spans="1:6">
      <c r="A376" s="21"/>
      <c r="D376" s="4"/>
      <c r="E376" s="5"/>
      <c r="F376" s="5"/>
    </row>
    <row r="377" ht="13.5" customHeight="1" spans="1:6">
      <c r="A377" s="21"/>
      <c r="D377" s="4"/>
      <c r="E377" s="5"/>
      <c r="F377" s="5"/>
    </row>
    <row r="378" ht="13.5" customHeight="1" spans="1:6">
      <c r="A378" s="21"/>
      <c r="D378" s="4"/>
      <c r="E378" s="5"/>
      <c r="F378" s="5"/>
    </row>
    <row r="379" ht="13.5" customHeight="1" spans="1:6">
      <c r="A379" s="21"/>
      <c r="D379" s="4"/>
      <c r="E379" s="5"/>
      <c r="F379" s="5"/>
    </row>
    <row r="380" ht="13.5" customHeight="1" spans="1:6">
      <c r="A380" s="21"/>
      <c r="D380" s="4"/>
      <c r="E380" s="5"/>
      <c r="F380" s="5"/>
    </row>
    <row r="381" ht="13.5" customHeight="1" spans="1:6">
      <c r="A381" s="21"/>
      <c r="D381" s="4"/>
      <c r="E381" s="5"/>
      <c r="F381" s="5"/>
    </row>
    <row r="382" ht="13.5" customHeight="1" spans="1:6">
      <c r="A382" s="21"/>
      <c r="D382" s="4"/>
      <c r="E382" s="5"/>
      <c r="F382" s="5"/>
    </row>
    <row r="383" ht="13.5" customHeight="1" spans="1:6">
      <c r="A383" s="21"/>
      <c r="D383" s="4"/>
      <c r="E383" s="5"/>
      <c r="F383" s="5"/>
    </row>
    <row r="384" ht="13.5" customHeight="1" spans="1:6">
      <c r="A384" s="21"/>
      <c r="D384" s="4"/>
      <c r="E384" s="5"/>
      <c r="F384" s="5"/>
    </row>
    <row r="385" ht="13.5" customHeight="1" spans="1:6">
      <c r="A385" s="21"/>
      <c r="D385" s="4"/>
      <c r="E385" s="5"/>
      <c r="F385" s="5"/>
    </row>
    <row r="386" ht="13.5" customHeight="1" spans="1:6">
      <c r="A386" s="21"/>
      <c r="D386" s="4"/>
      <c r="E386" s="5"/>
      <c r="F386" s="5"/>
    </row>
    <row r="387" ht="13.5" customHeight="1" spans="1:6">
      <c r="A387" s="21"/>
      <c r="D387" s="4"/>
      <c r="E387" s="5"/>
      <c r="F387" s="5"/>
    </row>
    <row r="388" ht="13.5" customHeight="1" spans="1:6">
      <c r="A388" s="21"/>
      <c r="D388" s="4"/>
      <c r="E388" s="5"/>
      <c r="F388" s="5"/>
    </row>
    <row r="389" ht="13.5" customHeight="1" spans="1:6">
      <c r="A389" s="21"/>
      <c r="D389" s="4"/>
      <c r="E389" s="5"/>
      <c r="F389" s="5"/>
    </row>
    <row r="390" ht="13.5" customHeight="1" spans="1:6">
      <c r="A390" s="21"/>
      <c r="D390" s="4"/>
      <c r="E390" s="5"/>
      <c r="F390" s="5"/>
    </row>
    <row r="391" ht="13.5" customHeight="1" spans="1:6">
      <c r="A391" s="21"/>
      <c r="D391" s="4"/>
      <c r="E391" s="5"/>
      <c r="F391" s="5"/>
    </row>
    <row r="392" ht="13.5" customHeight="1" spans="1:6">
      <c r="A392" s="21"/>
      <c r="D392" s="4"/>
      <c r="E392" s="5"/>
      <c r="F392" s="5"/>
    </row>
    <row r="393" ht="13.5" customHeight="1" spans="1:6">
      <c r="A393" s="21"/>
      <c r="D393" s="4"/>
      <c r="E393" s="5"/>
      <c r="F393" s="5"/>
    </row>
    <row r="394" ht="13.5" customHeight="1" spans="1:6">
      <c r="A394" s="21"/>
      <c r="D394" s="4"/>
      <c r="E394" s="5"/>
      <c r="F394" s="5"/>
    </row>
    <row r="395" ht="13.5" customHeight="1" spans="1:6">
      <c r="A395" s="21"/>
      <c r="D395" s="4"/>
      <c r="E395" s="5"/>
      <c r="F395" s="5"/>
    </row>
    <row r="396" ht="13.5" customHeight="1" spans="1:6">
      <c r="A396" s="21"/>
      <c r="D396" s="4"/>
      <c r="E396" s="5"/>
      <c r="F396" s="5"/>
    </row>
    <row r="397" ht="13.5" customHeight="1" spans="1:6">
      <c r="A397" s="21"/>
      <c r="D397" s="4"/>
      <c r="E397" s="5"/>
      <c r="F397" s="5"/>
    </row>
    <row r="398" ht="13.5" customHeight="1" spans="1:6">
      <c r="A398" s="21"/>
      <c r="D398" s="4"/>
      <c r="E398" s="5"/>
      <c r="F398" s="5"/>
    </row>
    <row r="399" ht="13.5" customHeight="1" spans="1:6">
      <c r="A399" s="21"/>
      <c r="D399" s="4"/>
      <c r="E399" s="5"/>
      <c r="F399" s="5"/>
    </row>
    <row r="400" ht="13.5" customHeight="1" spans="1:6">
      <c r="A400" s="21"/>
      <c r="D400" s="4"/>
      <c r="E400" s="5"/>
      <c r="F400" s="5"/>
    </row>
    <row r="401" ht="13.5" customHeight="1" spans="1:6">
      <c r="A401" s="21"/>
      <c r="D401" s="4"/>
      <c r="E401" s="5"/>
      <c r="F401" s="5"/>
    </row>
    <row r="402" ht="13.5" customHeight="1" spans="1:6">
      <c r="A402" s="21"/>
      <c r="D402" s="4"/>
      <c r="E402" s="5"/>
      <c r="F402" s="5"/>
    </row>
    <row r="403" ht="13.5" customHeight="1" spans="1:6">
      <c r="A403" s="21"/>
      <c r="D403" s="4"/>
      <c r="E403" s="5"/>
      <c r="F403" s="5"/>
    </row>
    <row r="404" ht="13.5" customHeight="1" spans="1:6">
      <c r="A404" s="21"/>
      <c r="D404" s="4"/>
      <c r="E404" s="5"/>
      <c r="F404" s="5"/>
    </row>
    <row r="405" ht="13.5" customHeight="1" spans="1:6">
      <c r="A405" s="21"/>
      <c r="D405" s="4"/>
      <c r="E405" s="5"/>
      <c r="F405" s="5"/>
    </row>
    <row r="406" ht="13.5" customHeight="1" spans="1:6">
      <c r="A406" s="21"/>
      <c r="D406" s="4"/>
      <c r="E406" s="5"/>
      <c r="F406" s="5"/>
    </row>
    <row r="407" ht="13.5" customHeight="1" spans="1:6">
      <c r="A407" s="21"/>
      <c r="D407" s="4"/>
      <c r="E407" s="5"/>
      <c r="F407" s="5"/>
    </row>
    <row r="408" ht="13.5" customHeight="1" spans="1:6">
      <c r="A408" s="21"/>
      <c r="D408" s="4"/>
      <c r="E408" s="5"/>
      <c r="F408" s="5"/>
    </row>
    <row r="409" ht="13.5" customHeight="1" spans="1:6">
      <c r="A409" s="21"/>
      <c r="D409" s="4"/>
      <c r="E409" s="5"/>
      <c r="F409" s="5"/>
    </row>
    <row r="410" ht="13.5" customHeight="1" spans="1:6">
      <c r="A410" s="21"/>
      <c r="D410" s="4"/>
      <c r="E410" s="5"/>
      <c r="F410" s="5"/>
    </row>
    <row r="411" ht="13.5" customHeight="1" spans="1:6">
      <c r="A411" s="21"/>
      <c r="D411" s="4"/>
      <c r="E411" s="5"/>
      <c r="F411" s="5"/>
    </row>
    <row r="412" ht="13.5" customHeight="1" spans="1:6">
      <c r="A412" s="21"/>
      <c r="D412" s="4"/>
      <c r="E412" s="5"/>
      <c r="F412" s="5"/>
    </row>
    <row r="413" ht="13.5" customHeight="1" spans="1:6">
      <c r="A413" s="21"/>
      <c r="D413" s="4"/>
      <c r="E413" s="5"/>
      <c r="F413" s="5"/>
    </row>
    <row r="414" ht="13.5" customHeight="1" spans="1:6">
      <c r="A414" s="21"/>
      <c r="D414" s="4"/>
      <c r="E414" s="5"/>
      <c r="F414" s="5"/>
    </row>
    <row r="415" ht="13.5" customHeight="1" spans="1:6">
      <c r="A415" s="21"/>
      <c r="D415" s="4"/>
      <c r="E415" s="5"/>
      <c r="F415" s="5"/>
    </row>
    <row r="416" ht="13.5" customHeight="1" spans="1:6">
      <c r="A416" s="21"/>
      <c r="D416" s="4"/>
      <c r="E416" s="5"/>
      <c r="F416" s="5"/>
    </row>
    <row r="417" ht="13.5" customHeight="1" spans="1:6">
      <c r="A417" s="21"/>
      <c r="D417" s="4"/>
      <c r="E417" s="5"/>
      <c r="F417" s="5"/>
    </row>
    <row r="418" ht="13.5" customHeight="1" spans="1:6">
      <c r="A418" s="21"/>
      <c r="D418" s="4"/>
      <c r="E418" s="5"/>
      <c r="F418" s="5"/>
    </row>
    <row r="419" ht="13.5" customHeight="1" spans="1:6">
      <c r="A419" s="21"/>
      <c r="D419" s="4"/>
      <c r="E419" s="5"/>
      <c r="F419" s="5"/>
    </row>
    <row r="420" ht="13.5" customHeight="1" spans="1:6">
      <c r="A420" s="21"/>
      <c r="D420" s="4"/>
      <c r="E420" s="5"/>
      <c r="F420" s="5"/>
    </row>
    <row r="421" ht="13.5" customHeight="1" spans="1:6">
      <c r="A421" s="21"/>
      <c r="D421" s="4"/>
      <c r="E421" s="5"/>
      <c r="F421" s="5"/>
    </row>
    <row r="422" ht="13.5" customHeight="1" spans="1:6">
      <c r="A422" s="21"/>
      <c r="D422" s="4"/>
      <c r="E422" s="5"/>
      <c r="F422" s="5"/>
    </row>
    <row r="423" ht="13.5" customHeight="1" spans="1:6">
      <c r="A423" s="21"/>
      <c r="D423" s="4"/>
      <c r="E423" s="5"/>
      <c r="F423" s="5"/>
    </row>
    <row r="424" ht="13.5" customHeight="1" spans="1:6">
      <c r="A424" s="21"/>
      <c r="D424" s="4"/>
      <c r="E424" s="5"/>
      <c r="F424" s="5"/>
    </row>
    <row r="425" ht="13.5" customHeight="1" spans="1:6">
      <c r="A425" s="21"/>
      <c r="D425" s="4"/>
      <c r="E425" s="5"/>
      <c r="F425" s="5"/>
    </row>
    <row r="426" ht="13.5" customHeight="1" spans="1:6">
      <c r="A426" s="21"/>
      <c r="D426" s="4"/>
      <c r="E426" s="5"/>
      <c r="F426" s="5"/>
    </row>
    <row r="427" ht="13.5" customHeight="1" spans="1:6">
      <c r="A427" s="21"/>
      <c r="D427" s="4"/>
      <c r="E427" s="5"/>
      <c r="F427" s="5"/>
    </row>
    <row r="428" ht="13.5" customHeight="1" spans="1:6">
      <c r="A428" s="21"/>
      <c r="D428" s="4"/>
      <c r="E428" s="5"/>
      <c r="F428" s="5"/>
    </row>
    <row r="429" ht="13.5" customHeight="1" spans="1:6">
      <c r="A429" s="21"/>
      <c r="D429" s="4"/>
      <c r="E429" s="5"/>
      <c r="F429" s="5"/>
    </row>
    <row r="430" ht="13.5" customHeight="1" spans="1:6">
      <c r="A430" s="21"/>
      <c r="D430" s="4"/>
      <c r="E430" s="5"/>
      <c r="F430" s="5"/>
    </row>
    <row r="431" ht="13.5" customHeight="1" spans="1:6">
      <c r="A431" s="21"/>
      <c r="D431" s="4"/>
      <c r="E431" s="5"/>
      <c r="F431" s="5"/>
    </row>
    <row r="432" ht="13.5" customHeight="1" spans="1:6">
      <c r="A432" s="21"/>
      <c r="D432" s="4"/>
      <c r="E432" s="5"/>
      <c r="F432" s="5"/>
    </row>
    <row r="433" ht="13.5" customHeight="1" spans="1:6">
      <c r="A433" s="21"/>
      <c r="D433" s="4"/>
      <c r="E433" s="5"/>
      <c r="F433" s="5"/>
    </row>
    <row r="434" ht="13.5" customHeight="1" spans="1:6">
      <c r="A434" s="21"/>
      <c r="D434" s="4"/>
      <c r="E434" s="5"/>
      <c r="F434" s="5"/>
    </row>
    <row r="435" ht="13.5" customHeight="1" spans="1:6">
      <c r="A435" s="21"/>
      <c r="D435" s="4"/>
      <c r="E435" s="5"/>
      <c r="F435" s="5"/>
    </row>
    <row r="436" ht="13.5" customHeight="1" spans="1:6">
      <c r="A436" s="21"/>
      <c r="D436" s="4"/>
      <c r="E436" s="5"/>
      <c r="F436" s="5"/>
    </row>
    <row r="437" ht="13.5" customHeight="1" spans="1:6">
      <c r="A437" s="21"/>
      <c r="D437" s="4"/>
      <c r="E437" s="5"/>
      <c r="F437" s="5"/>
    </row>
    <row r="438" ht="13.5" customHeight="1" spans="1:6">
      <c r="A438" s="21"/>
      <c r="D438" s="4"/>
      <c r="E438" s="5"/>
      <c r="F438" s="5"/>
    </row>
    <row r="439" ht="13.5" customHeight="1" spans="1:6">
      <c r="A439" s="21"/>
      <c r="D439" s="4"/>
      <c r="E439" s="5"/>
      <c r="F439" s="5"/>
    </row>
    <row r="440" ht="13.5" customHeight="1" spans="1:6">
      <c r="A440" s="21"/>
      <c r="D440" s="4"/>
      <c r="E440" s="5"/>
      <c r="F440" s="5"/>
    </row>
    <row r="441" ht="13.5" customHeight="1" spans="1:6">
      <c r="A441" s="21"/>
      <c r="D441" s="4"/>
      <c r="E441" s="5"/>
      <c r="F441" s="5"/>
    </row>
    <row r="442" ht="13.5" customHeight="1" spans="1:6">
      <c r="A442" s="21"/>
      <c r="D442" s="4"/>
      <c r="E442" s="5"/>
      <c r="F442" s="5"/>
    </row>
    <row r="443" ht="13.5" customHeight="1" spans="1:6">
      <c r="A443" s="21"/>
      <c r="D443" s="4"/>
      <c r="E443" s="5"/>
      <c r="F443" s="5"/>
    </row>
    <row r="444" ht="13.5" customHeight="1" spans="1:6">
      <c r="A444" s="21"/>
      <c r="D444" s="4"/>
      <c r="E444" s="5"/>
      <c r="F444" s="5"/>
    </row>
    <row r="445" ht="13.5" customHeight="1" spans="1:6">
      <c r="A445" s="21"/>
      <c r="D445" s="4"/>
      <c r="E445" s="5"/>
      <c r="F445" s="5"/>
    </row>
    <row r="446" ht="13.5" customHeight="1" spans="1:6">
      <c r="A446" s="21"/>
      <c r="D446" s="4"/>
      <c r="E446" s="5"/>
      <c r="F446" s="5"/>
    </row>
    <row r="447" ht="13.5" customHeight="1" spans="1:6">
      <c r="A447" s="21"/>
      <c r="D447" s="4"/>
      <c r="E447" s="5"/>
      <c r="F447" s="5"/>
    </row>
    <row r="448" ht="13.5" customHeight="1" spans="1:6">
      <c r="A448" s="21"/>
      <c r="D448" s="4"/>
      <c r="E448" s="5"/>
      <c r="F448" s="5"/>
    </row>
    <row r="449" ht="13.5" customHeight="1" spans="1:6">
      <c r="A449" s="21"/>
      <c r="D449" s="4"/>
      <c r="E449" s="5"/>
      <c r="F449" s="5"/>
    </row>
    <row r="450" ht="13.5" customHeight="1" spans="1:6">
      <c r="A450" s="21"/>
      <c r="D450" s="4"/>
      <c r="E450" s="5"/>
      <c r="F450" s="5"/>
    </row>
    <row r="451" ht="13.5" customHeight="1" spans="1:6">
      <c r="A451" s="21"/>
      <c r="D451" s="4"/>
      <c r="E451" s="5"/>
      <c r="F451" s="5"/>
    </row>
    <row r="452" ht="13.5" customHeight="1" spans="1:6">
      <c r="A452" s="21"/>
      <c r="D452" s="4"/>
      <c r="E452" s="5"/>
      <c r="F452" s="5"/>
    </row>
    <row r="453" ht="13.5" customHeight="1" spans="1:6">
      <c r="A453" s="21"/>
      <c r="D453" s="4"/>
      <c r="E453" s="5"/>
      <c r="F453" s="5"/>
    </row>
    <row r="454" ht="13.5" customHeight="1" spans="1:6">
      <c r="A454" s="21"/>
      <c r="D454" s="4"/>
      <c r="E454" s="5"/>
      <c r="F454" s="5"/>
    </row>
    <row r="455" ht="13.5" customHeight="1" spans="1:6">
      <c r="A455" s="21"/>
      <c r="D455" s="4"/>
      <c r="E455" s="5"/>
      <c r="F455" s="5"/>
    </row>
    <row r="456" ht="13.5" customHeight="1" spans="1:6">
      <c r="A456" s="21"/>
      <c r="D456" s="4"/>
      <c r="E456" s="5"/>
      <c r="F456" s="5"/>
    </row>
    <row r="457" ht="13.5" customHeight="1" spans="1:6">
      <c r="A457" s="21"/>
      <c r="D457" s="4"/>
      <c r="E457" s="5"/>
      <c r="F457" s="5"/>
    </row>
    <row r="458" ht="13.5" customHeight="1" spans="1:6">
      <c r="A458" s="21"/>
      <c r="D458" s="4"/>
      <c r="E458" s="5"/>
      <c r="F458" s="5"/>
    </row>
    <row r="459" ht="13.5" customHeight="1" spans="1:6">
      <c r="A459" s="21"/>
      <c r="D459" s="4"/>
      <c r="E459" s="5"/>
      <c r="F459" s="5"/>
    </row>
    <row r="460" ht="13.5" customHeight="1" spans="1:6">
      <c r="A460" s="21"/>
      <c r="D460" s="4"/>
      <c r="E460" s="5"/>
      <c r="F460" s="5"/>
    </row>
    <row r="461" ht="13.5" customHeight="1" spans="1:6">
      <c r="A461" s="21"/>
      <c r="D461" s="4"/>
      <c r="E461" s="5"/>
      <c r="F461" s="5"/>
    </row>
    <row r="462" ht="13.5" customHeight="1" spans="1:6">
      <c r="A462" s="21"/>
      <c r="D462" s="4"/>
      <c r="E462" s="5"/>
      <c r="F462" s="5"/>
    </row>
    <row r="463" ht="13.5" customHeight="1" spans="1:6">
      <c r="A463" s="21"/>
      <c r="D463" s="4"/>
      <c r="E463" s="5"/>
      <c r="F463" s="5"/>
    </row>
    <row r="464" ht="13.5" customHeight="1" spans="1:6">
      <c r="A464" s="21"/>
      <c r="D464" s="4"/>
      <c r="E464" s="5"/>
      <c r="F464" s="5"/>
    </row>
    <row r="465" ht="13.5" customHeight="1" spans="1:6">
      <c r="A465" s="21"/>
      <c r="D465" s="4"/>
      <c r="E465" s="5"/>
      <c r="F465" s="5"/>
    </row>
    <row r="466" ht="13.5" customHeight="1" spans="1:6">
      <c r="A466" s="21"/>
      <c r="D466" s="4"/>
      <c r="E466" s="5"/>
      <c r="F466" s="5"/>
    </row>
    <row r="467" ht="13.5" customHeight="1" spans="1:6">
      <c r="A467" s="21"/>
      <c r="D467" s="4"/>
      <c r="E467" s="5"/>
      <c r="F467" s="5"/>
    </row>
    <row r="468" ht="13.5" customHeight="1" spans="1:6">
      <c r="A468" s="21"/>
      <c r="D468" s="4"/>
      <c r="E468" s="5"/>
      <c r="F468" s="5"/>
    </row>
    <row r="469" ht="13.5" customHeight="1" spans="1:6">
      <c r="A469" s="21"/>
      <c r="D469" s="4"/>
      <c r="E469" s="5"/>
      <c r="F469" s="5"/>
    </row>
    <row r="470" ht="13.5" customHeight="1" spans="1:6">
      <c r="A470" s="21"/>
      <c r="D470" s="4"/>
      <c r="E470" s="5"/>
      <c r="F470" s="5"/>
    </row>
    <row r="471" ht="13.5" customHeight="1" spans="1:6">
      <c r="A471" s="21"/>
      <c r="D471" s="4"/>
      <c r="E471" s="5"/>
      <c r="F471" s="5"/>
    </row>
    <row r="472" ht="13.5" customHeight="1" spans="1:6">
      <c r="A472" s="21"/>
      <c r="D472" s="4"/>
      <c r="E472" s="5"/>
      <c r="F472" s="5"/>
    </row>
    <row r="473" ht="13.5" customHeight="1" spans="1:6">
      <c r="A473" s="21"/>
      <c r="D473" s="4"/>
      <c r="E473" s="5"/>
      <c r="F473" s="5"/>
    </row>
    <row r="474" ht="13.5" customHeight="1" spans="1:6">
      <c r="A474" s="21"/>
      <c r="D474" s="4"/>
      <c r="E474" s="5"/>
      <c r="F474" s="5"/>
    </row>
    <row r="475" ht="13.5" customHeight="1" spans="1:6">
      <c r="A475" s="21"/>
      <c r="D475" s="4"/>
      <c r="E475" s="5"/>
      <c r="F475" s="5"/>
    </row>
    <row r="476" ht="13.5" customHeight="1" spans="1:6">
      <c r="A476" s="21"/>
      <c r="D476" s="4"/>
      <c r="E476" s="5"/>
      <c r="F476" s="5"/>
    </row>
    <row r="477" ht="13.5" customHeight="1" spans="1:6">
      <c r="A477" s="21"/>
      <c r="D477" s="4"/>
      <c r="E477" s="5"/>
      <c r="F477" s="5"/>
    </row>
    <row r="478" ht="13.5" customHeight="1" spans="1:6">
      <c r="A478" s="21"/>
      <c r="D478" s="4"/>
      <c r="E478" s="5"/>
      <c r="F478" s="5"/>
    </row>
    <row r="479" ht="13.5" customHeight="1" spans="1:6">
      <c r="A479" s="21"/>
      <c r="D479" s="4"/>
      <c r="E479" s="5"/>
      <c r="F479" s="5"/>
    </row>
    <row r="480" ht="13.5" customHeight="1" spans="1:6">
      <c r="A480" s="21"/>
      <c r="D480" s="4"/>
      <c r="E480" s="5"/>
      <c r="F480" s="5"/>
    </row>
    <row r="481" ht="13.5" customHeight="1" spans="1:6">
      <c r="A481" s="21"/>
      <c r="D481" s="4"/>
      <c r="E481" s="5"/>
      <c r="F481" s="5"/>
    </row>
    <row r="482" ht="13.5" customHeight="1" spans="1:6">
      <c r="A482" s="21"/>
      <c r="D482" s="4"/>
      <c r="E482" s="5"/>
      <c r="F482" s="5"/>
    </row>
    <row r="483" ht="13.5" customHeight="1" spans="1:6">
      <c r="A483" s="21"/>
      <c r="D483" s="4"/>
      <c r="E483" s="5"/>
      <c r="F483" s="5"/>
    </row>
    <row r="484" ht="13.5" customHeight="1" spans="1:6">
      <c r="A484" s="21"/>
      <c r="D484" s="4"/>
      <c r="E484" s="5"/>
      <c r="F484" s="5"/>
    </row>
    <row r="485" ht="13.5" customHeight="1" spans="1:6">
      <c r="A485" s="21"/>
      <c r="D485" s="4"/>
      <c r="E485" s="5"/>
      <c r="F485" s="5"/>
    </row>
    <row r="486" ht="13.5" customHeight="1" spans="1:6">
      <c r="A486" s="21"/>
      <c r="D486" s="4"/>
      <c r="E486" s="5"/>
      <c r="F486" s="5"/>
    </row>
    <row r="487" ht="13.5" customHeight="1" spans="1:6">
      <c r="A487" s="21"/>
      <c r="D487" s="4"/>
      <c r="E487" s="5"/>
      <c r="F487" s="5"/>
    </row>
    <row r="488" ht="13.5" customHeight="1" spans="1:6">
      <c r="A488" s="21"/>
      <c r="D488" s="4"/>
      <c r="E488" s="5"/>
      <c r="F488" s="5"/>
    </row>
    <row r="489" ht="13.5" customHeight="1" spans="1:6">
      <c r="A489" s="21"/>
      <c r="D489" s="4"/>
      <c r="E489" s="5"/>
      <c r="F489" s="5"/>
    </row>
    <row r="490" ht="13.5" customHeight="1" spans="1:6">
      <c r="A490" s="21"/>
      <c r="D490" s="4"/>
      <c r="E490" s="5"/>
      <c r="F490" s="5"/>
    </row>
    <row r="491" ht="13.5" customHeight="1" spans="1:6">
      <c r="A491" s="21"/>
      <c r="D491" s="4"/>
      <c r="E491" s="5"/>
      <c r="F491" s="5"/>
    </row>
    <row r="492" ht="13.5" customHeight="1" spans="1:6">
      <c r="A492" s="21"/>
      <c r="D492" s="4"/>
      <c r="E492" s="5"/>
      <c r="F492" s="5"/>
    </row>
    <row r="493" ht="13.5" customHeight="1" spans="1:6">
      <c r="A493" s="21"/>
      <c r="D493" s="4"/>
      <c r="E493" s="5"/>
      <c r="F493" s="5"/>
    </row>
    <row r="494" ht="13.5" customHeight="1" spans="1:6">
      <c r="A494" s="21"/>
      <c r="D494" s="4"/>
      <c r="E494" s="5"/>
      <c r="F494" s="5"/>
    </row>
    <row r="495" ht="13.5" customHeight="1" spans="1:6">
      <c r="A495" s="21"/>
      <c r="D495" s="4"/>
      <c r="E495" s="5"/>
      <c r="F495" s="5"/>
    </row>
    <row r="496" ht="13.5" customHeight="1" spans="1:6">
      <c r="A496" s="21"/>
      <c r="D496" s="4"/>
      <c r="E496" s="5"/>
      <c r="F496" s="5"/>
    </row>
    <row r="497" ht="13.5" customHeight="1" spans="1:6">
      <c r="A497" s="21"/>
      <c r="D497" s="4"/>
      <c r="E497" s="5"/>
      <c r="F497" s="5"/>
    </row>
    <row r="498" ht="13.5" customHeight="1" spans="1:6">
      <c r="A498" s="21"/>
      <c r="D498" s="4"/>
      <c r="E498" s="5"/>
      <c r="F498" s="5"/>
    </row>
    <row r="499" ht="13.5" customHeight="1" spans="1:6">
      <c r="A499" s="21"/>
      <c r="D499" s="4"/>
      <c r="E499" s="5"/>
      <c r="F499" s="5"/>
    </row>
    <row r="500" ht="13.5" customHeight="1" spans="1:6">
      <c r="A500" s="21"/>
      <c r="D500" s="4"/>
      <c r="E500" s="5"/>
      <c r="F500" s="5"/>
    </row>
    <row r="501" ht="13.5" customHeight="1" spans="1:6">
      <c r="A501" s="21"/>
      <c r="D501" s="4"/>
      <c r="E501" s="5"/>
      <c r="F501" s="5"/>
    </row>
    <row r="502" ht="13.5" customHeight="1" spans="1:6">
      <c r="A502" s="21"/>
      <c r="D502" s="4"/>
      <c r="E502" s="5"/>
      <c r="F502" s="5"/>
    </row>
    <row r="503" ht="13.5" customHeight="1" spans="1:6">
      <c r="A503" s="21"/>
      <c r="D503" s="4"/>
      <c r="E503" s="5"/>
      <c r="F503" s="5"/>
    </row>
    <row r="504" ht="13.5" customHeight="1" spans="1:6">
      <c r="A504" s="21"/>
      <c r="D504" s="4"/>
      <c r="E504" s="5"/>
      <c r="F504" s="5"/>
    </row>
    <row r="505" ht="13.5" customHeight="1" spans="1:6">
      <c r="A505" s="21"/>
      <c r="D505" s="4"/>
      <c r="E505" s="5"/>
      <c r="F505" s="5"/>
    </row>
    <row r="506" ht="13.5" customHeight="1" spans="1:6">
      <c r="A506" s="21"/>
      <c r="D506" s="4"/>
      <c r="E506" s="5"/>
      <c r="F506" s="5"/>
    </row>
    <row r="507" ht="13.5" customHeight="1" spans="1:6">
      <c r="A507" s="21"/>
      <c r="D507" s="4"/>
      <c r="E507" s="5"/>
      <c r="F507" s="5"/>
    </row>
    <row r="508" ht="13.5" customHeight="1" spans="1:6">
      <c r="A508" s="21"/>
      <c r="D508" s="4"/>
      <c r="E508" s="5"/>
      <c r="F508" s="5"/>
    </row>
    <row r="509" ht="13.5" customHeight="1" spans="1:6">
      <c r="A509" s="21"/>
      <c r="D509" s="4"/>
      <c r="E509" s="5"/>
      <c r="F509" s="5"/>
    </row>
    <row r="510" ht="13.5" customHeight="1" spans="1:6">
      <c r="A510" s="21"/>
      <c r="D510" s="4"/>
      <c r="E510" s="5"/>
      <c r="F510" s="5"/>
    </row>
    <row r="511" ht="13.5" customHeight="1" spans="1:6">
      <c r="A511" s="21"/>
      <c r="D511" s="4"/>
      <c r="E511" s="5"/>
      <c r="F511" s="5"/>
    </row>
    <row r="512" ht="13.5" customHeight="1" spans="1:6">
      <c r="A512" s="21"/>
      <c r="D512" s="4"/>
      <c r="E512" s="5"/>
      <c r="F512" s="5"/>
    </row>
    <row r="513" ht="13.5" customHeight="1" spans="1:6">
      <c r="A513" s="21"/>
      <c r="D513" s="4"/>
      <c r="E513" s="5"/>
      <c r="F513" s="5"/>
    </row>
    <row r="514" ht="13.5" customHeight="1" spans="1:6">
      <c r="A514" s="21"/>
      <c r="D514" s="4"/>
      <c r="E514" s="5"/>
      <c r="F514" s="5"/>
    </row>
    <row r="515" ht="13.5" customHeight="1" spans="1:6">
      <c r="A515" s="21"/>
      <c r="D515" s="4"/>
      <c r="E515" s="5"/>
      <c r="F515" s="5"/>
    </row>
    <row r="516" ht="13.5" customHeight="1" spans="1:6">
      <c r="A516" s="21"/>
      <c r="D516" s="4"/>
      <c r="E516" s="5"/>
      <c r="F516" s="5"/>
    </row>
    <row r="517" ht="13.5" customHeight="1" spans="1:6">
      <c r="A517" s="21"/>
      <c r="D517" s="4"/>
      <c r="E517" s="5"/>
      <c r="F517" s="5"/>
    </row>
    <row r="518" ht="13.5" customHeight="1" spans="1:6">
      <c r="A518" s="21"/>
      <c r="D518" s="4"/>
      <c r="E518" s="5"/>
      <c r="F518" s="5"/>
    </row>
    <row r="519" ht="13.5" customHeight="1" spans="1:6">
      <c r="A519" s="21"/>
      <c r="D519" s="4"/>
      <c r="E519" s="5"/>
      <c r="F519" s="5"/>
    </row>
    <row r="520" ht="13.5" customHeight="1" spans="1:6">
      <c r="A520" s="21"/>
      <c r="D520" s="4"/>
      <c r="E520" s="5"/>
      <c r="F520" s="5"/>
    </row>
    <row r="521" ht="13.5" customHeight="1" spans="1:6">
      <c r="A521" s="21"/>
      <c r="D521" s="4"/>
      <c r="E521" s="5"/>
      <c r="F521" s="5"/>
    </row>
    <row r="522" ht="13.5" customHeight="1" spans="1:6">
      <c r="A522" s="21"/>
      <c r="D522" s="4"/>
      <c r="E522" s="5"/>
      <c r="F522" s="5"/>
    </row>
    <row r="523" ht="13.5" customHeight="1" spans="1:6">
      <c r="A523" s="21"/>
      <c r="D523" s="4"/>
      <c r="E523" s="5"/>
      <c r="F523" s="5"/>
    </row>
    <row r="524" ht="13.5" customHeight="1" spans="1:6">
      <c r="A524" s="21"/>
      <c r="D524" s="4"/>
      <c r="E524" s="5"/>
      <c r="F524" s="5"/>
    </row>
    <row r="525" ht="13.5" customHeight="1" spans="1:6">
      <c r="A525" s="21"/>
      <c r="D525" s="4"/>
      <c r="E525" s="5"/>
      <c r="F525" s="5"/>
    </row>
    <row r="526" ht="13.5" customHeight="1" spans="1:6">
      <c r="A526" s="21"/>
      <c r="D526" s="4"/>
      <c r="E526" s="5"/>
      <c r="F526" s="5"/>
    </row>
    <row r="527" ht="13.5" customHeight="1" spans="1:6">
      <c r="A527" s="21"/>
      <c r="D527" s="4"/>
      <c r="E527" s="5"/>
      <c r="F527" s="5"/>
    </row>
    <row r="528" ht="13.5" customHeight="1" spans="1:6">
      <c r="A528" s="21"/>
      <c r="D528" s="4"/>
      <c r="E528" s="5"/>
      <c r="F528" s="5"/>
    </row>
    <row r="529" ht="13.5" customHeight="1" spans="1:6">
      <c r="A529" s="21"/>
      <c r="D529" s="4"/>
      <c r="E529" s="5"/>
      <c r="F529" s="5"/>
    </row>
    <row r="530" ht="13.5" customHeight="1" spans="1:6">
      <c r="A530" s="21"/>
      <c r="D530" s="4"/>
      <c r="E530" s="5"/>
      <c r="F530" s="5"/>
    </row>
    <row r="531" ht="13.5" customHeight="1" spans="1:6">
      <c r="A531" s="21"/>
      <c r="D531" s="4"/>
      <c r="E531" s="5"/>
      <c r="F531" s="5"/>
    </row>
    <row r="532" ht="13.5" customHeight="1" spans="1:6">
      <c r="A532" s="21"/>
      <c r="D532" s="4"/>
      <c r="E532" s="5"/>
      <c r="F532" s="5"/>
    </row>
    <row r="533" ht="13.5" customHeight="1" spans="1:6">
      <c r="A533" s="21"/>
      <c r="D533" s="4"/>
      <c r="E533" s="5"/>
      <c r="F533" s="5"/>
    </row>
    <row r="534" ht="13.5" customHeight="1" spans="1:6">
      <c r="A534" s="21"/>
      <c r="D534" s="4"/>
      <c r="E534" s="5"/>
      <c r="F534" s="5"/>
    </row>
    <row r="535" ht="13.5" customHeight="1" spans="1:6">
      <c r="A535" s="21"/>
      <c r="D535" s="4"/>
      <c r="E535" s="5"/>
      <c r="F535" s="5"/>
    </row>
    <row r="536" ht="13.5" customHeight="1" spans="1:6">
      <c r="A536" s="21"/>
      <c r="D536" s="4"/>
      <c r="E536" s="5"/>
      <c r="F536" s="5"/>
    </row>
    <row r="537" ht="13.5" customHeight="1" spans="1:6">
      <c r="A537" s="21"/>
      <c r="D537" s="4"/>
      <c r="E537" s="5"/>
      <c r="F537" s="5"/>
    </row>
    <row r="538" ht="13.5" customHeight="1" spans="1:6">
      <c r="A538" s="21"/>
      <c r="D538" s="4"/>
      <c r="E538" s="5"/>
      <c r="F538" s="5"/>
    </row>
    <row r="539" ht="13.5" customHeight="1" spans="1:6">
      <c r="A539" s="21"/>
      <c r="D539" s="4"/>
      <c r="E539" s="5"/>
      <c r="F539" s="5"/>
    </row>
    <row r="540" ht="13.5" customHeight="1" spans="1:6">
      <c r="A540" s="21"/>
      <c r="D540" s="4"/>
      <c r="E540" s="5"/>
      <c r="F540" s="5"/>
    </row>
    <row r="541" ht="13.5" customHeight="1" spans="1:6">
      <c r="A541" s="21"/>
      <c r="D541" s="4"/>
      <c r="E541" s="5"/>
      <c r="F541" s="5"/>
    </row>
    <row r="542" ht="13.5" customHeight="1" spans="1:6">
      <c r="A542" s="21"/>
      <c r="D542" s="4"/>
      <c r="E542" s="5"/>
      <c r="F542" s="5"/>
    </row>
    <row r="543" ht="13.5" customHeight="1" spans="1:6">
      <c r="A543" s="21"/>
      <c r="D543" s="4"/>
      <c r="E543" s="5"/>
      <c r="F543" s="5"/>
    </row>
    <row r="544" ht="13.5" customHeight="1" spans="1:6">
      <c r="A544" s="21"/>
      <c r="D544" s="4"/>
      <c r="E544" s="5"/>
      <c r="F544" s="5"/>
    </row>
    <row r="545" ht="13.5" customHeight="1" spans="1:6">
      <c r="A545" s="21"/>
      <c r="D545" s="4"/>
      <c r="E545" s="5"/>
      <c r="F545" s="5"/>
    </row>
    <row r="546" ht="13.5" customHeight="1" spans="1:6">
      <c r="A546" s="21"/>
      <c r="D546" s="4"/>
      <c r="E546" s="5"/>
      <c r="F546" s="5"/>
    </row>
    <row r="547" ht="13.5" customHeight="1" spans="1:6">
      <c r="A547" s="21"/>
      <c r="D547" s="4"/>
      <c r="E547" s="5"/>
      <c r="F547" s="5"/>
    </row>
    <row r="548" ht="13.5" customHeight="1" spans="1:6">
      <c r="A548" s="21"/>
      <c r="D548" s="4"/>
      <c r="E548" s="5"/>
      <c r="F548" s="5"/>
    </row>
    <row r="549" ht="13.5" customHeight="1" spans="1:6">
      <c r="A549" s="21"/>
      <c r="D549" s="4"/>
      <c r="E549" s="5"/>
      <c r="F549" s="5"/>
    </row>
    <row r="550" ht="13.5" customHeight="1" spans="1:6">
      <c r="A550" s="21"/>
      <c r="D550" s="4"/>
      <c r="E550" s="5"/>
      <c r="F550" s="5"/>
    </row>
    <row r="551" ht="13.5" customHeight="1" spans="1:6">
      <c r="A551" s="21"/>
      <c r="D551" s="4"/>
      <c r="E551" s="5"/>
      <c r="F551" s="5"/>
    </row>
    <row r="552" ht="13.5" customHeight="1" spans="1:6">
      <c r="A552" s="21"/>
      <c r="D552" s="4"/>
      <c r="E552" s="5"/>
      <c r="F552" s="5"/>
    </row>
    <row r="553" ht="13.5" customHeight="1" spans="1:6">
      <c r="A553" s="21"/>
      <c r="D553" s="4"/>
      <c r="E553" s="5"/>
      <c r="F553" s="5"/>
    </row>
    <row r="554" ht="13.5" customHeight="1" spans="1:6">
      <c r="A554" s="21"/>
      <c r="D554" s="4"/>
      <c r="E554" s="5"/>
      <c r="F554" s="5"/>
    </row>
    <row r="555" ht="13.5" customHeight="1" spans="1:6">
      <c r="A555" s="21"/>
      <c r="D555" s="4"/>
      <c r="E555" s="5"/>
      <c r="F555" s="5"/>
    </row>
    <row r="556" ht="13.5" customHeight="1" spans="1:6">
      <c r="A556" s="21"/>
      <c r="D556" s="4"/>
      <c r="E556" s="5"/>
      <c r="F556" s="5"/>
    </row>
    <row r="557" ht="13.5" customHeight="1" spans="1:6">
      <c r="A557" s="21"/>
      <c r="D557" s="4"/>
      <c r="E557" s="5"/>
      <c r="F557" s="5"/>
    </row>
    <row r="558" ht="13.5" customHeight="1" spans="1:6">
      <c r="A558" s="21"/>
      <c r="D558" s="4"/>
      <c r="E558" s="5"/>
      <c r="F558" s="5"/>
    </row>
    <row r="559" ht="13.5" customHeight="1" spans="1:6">
      <c r="A559" s="21"/>
      <c r="D559" s="4"/>
      <c r="E559" s="5"/>
      <c r="F559" s="5"/>
    </row>
    <row r="560" ht="13.5" customHeight="1" spans="1:6">
      <c r="A560" s="21"/>
      <c r="D560" s="4"/>
      <c r="E560" s="5"/>
      <c r="F560" s="5"/>
    </row>
    <row r="561" ht="13.5" customHeight="1" spans="1:6">
      <c r="A561" s="21"/>
      <c r="D561" s="4"/>
      <c r="E561" s="5"/>
      <c r="F561" s="5"/>
    </row>
    <row r="562" ht="13.5" customHeight="1" spans="1:6">
      <c r="A562" s="21"/>
      <c r="D562" s="4"/>
      <c r="E562" s="5"/>
      <c r="F562" s="5"/>
    </row>
    <row r="563" ht="13.5" customHeight="1" spans="1:6">
      <c r="A563" s="21"/>
      <c r="D563" s="4"/>
      <c r="E563" s="5"/>
      <c r="F563" s="5"/>
    </row>
    <row r="564" ht="13.5" customHeight="1" spans="1:6">
      <c r="A564" s="21"/>
      <c r="D564" s="4"/>
      <c r="E564" s="5"/>
      <c r="F564" s="5"/>
    </row>
    <row r="565" ht="13.5" customHeight="1" spans="1:6">
      <c r="A565" s="21"/>
      <c r="D565" s="4"/>
      <c r="E565" s="5"/>
      <c r="F565" s="5"/>
    </row>
    <row r="566" ht="13.5" customHeight="1" spans="1:6">
      <c r="A566" s="21"/>
      <c r="D566" s="4"/>
      <c r="E566" s="5"/>
      <c r="F566" s="5"/>
    </row>
    <row r="567" ht="13.5" customHeight="1" spans="1:6">
      <c r="A567" s="21"/>
      <c r="D567" s="4"/>
      <c r="E567" s="5"/>
      <c r="F567" s="5"/>
    </row>
    <row r="568" ht="13.5" customHeight="1" spans="1:6">
      <c r="A568" s="21"/>
      <c r="D568" s="4"/>
      <c r="E568" s="5"/>
      <c r="F568" s="5"/>
    </row>
    <row r="569" ht="13.5" customHeight="1" spans="1:6">
      <c r="A569" s="21"/>
      <c r="D569" s="4"/>
      <c r="E569" s="5"/>
      <c r="F569" s="5"/>
    </row>
    <row r="570" ht="13.5" customHeight="1" spans="1:6">
      <c r="A570" s="21"/>
      <c r="D570" s="4"/>
      <c r="E570" s="5"/>
      <c r="F570" s="5"/>
    </row>
    <row r="571" ht="13.5" customHeight="1" spans="1:6">
      <c r="A571" s="21"/>
      <c r="D571" s="4"/>
      <c r="E571" s="5"/>
      <c r="F571" s="5"/>
    </row>
    <row r="572" ht="13.5" customHeight="1" spans="1:6">
      <c r="A572" s="21"/>
      <c r="D572" s="4"/>
      <c r="E572" s="5"/>
      <c r="F572" s="5"/>
    </row>
    <row r="573" ht="13.5" customHeight="1" spans="1:6">
      <c r="A573" s="21"/>
      <c r="D573" s="4"/>
      <c r="E573" s="5"/>
      <c r="F573" s="5"/>
    </row>
    <row r="574" ht="13.5" customHeight="1" spans="1:6">
      <c r="A574" s="21"/>
      <c r="D574" s="4"/>
      <c r="E574" s="5"/>
      <c r="F574" s="5"/>
    </row>
    <row r="575" ht="13.5" customHeight="1" spans="1:6">
      <c r="A575" s="21"/>
      <c r="D575" s="4"/>
      <c r="E575" s="5"/>
      <c r="F575" s="5"/>
    </row>
    <row r="576" ht="13.5" customHeight="1" spans="1:6">
      <c r="A576" s="21"/>
      <c r="D576" s="4"/>
      <c r="E576" s="5"/>
      <c r="F576" s="5"/>
    </row>
    <row r="577" ht="13.5" customHeight="1" spans="1:6">
      <c r="A577" s="21"/>
      <c r="D577" s="4"/>
      <c r="E577" s="5"/>
      <c r="F577" s="5"/>
    </row>
    <row r="578" ht="13.5" customHeight="1" spans="1:6">
      <c r="A578" s="21"/>
      <c r="D578" s="4"/>
      <c r="E578" s="5"/>
      <c r="F578" s="5"/>
    </row>
    <row r="579" ht="13.5" customHeight="1" spans="1:6">
      <c r="A579" s="21"/>
      <c r="D579" s="4"/>
      <c r="E579" s="5"/>
      <c r="F579" s="5"/>
    </row>
    <row r="580" ht="13.5" customHeight="1" spans="1:6">
      <c r="A580" s="21"/>
      <c r="D580" s="4"/>
      <c r="E580" s="5"/>
      <c r="F580" s="5"/>
    </row>
    <row r="581" ht="13.5" customHeight="1" spans="1:6">
      <c r="A581" s="21"/>
      <c r="D581" s="4"/>
      <c r="E581" s="5"/>
      <c r="F581" s="5"/>
    </row>
    <row r="582" ht="13.5" customHeight="1" spans="1:6">
      <c r="A582" s="21"/>
      <c r="D582" s="4"/>
      <c r="E582" s="5"/>
      <c r="F582" s="5"/>
    </row>
    <row r="583" ht="13.5" customHeight="1" spans="1:6">
      <c r="A583" s="21"/>
      <c r="D583" s="4"/>
      <c r="E583" s="5"/>
      <c r="F583" s="5"/>
    </row>
    <row r="584" ht="13.5" customHeight="1" spans="1:6">
      <c r="A584" s="21"/>
      <c r="D584" s="4"/>
      <c r="E584" s="5"/>
      <c r="F584" s="5"/>
    </row>
    <row r="585" ht="13.5" customHeight="1" spans="1:6">
      <c r="A585" s="21"/>
      <c r="D585" s="4"/>
      <c r="E585" s="5"/>
      <c r="F585" s="5"/>
    </row>
    <row r="586" ht="13.5" customHeight="1" spans="1:6">
      <c r="A586" s="21"/>
      <c r="D586" s="4"/>
      <c r="E586" s="5"/>
      <c r="F586" s="5"/>
    </row>
    <row r="587" ht="13.5" customHeight="1" spans="1:6">
      <c r="A587" s="21"/>
      <c r="D587" s="4"/>
      <c r="E587" s="5"/>
      <c r="F587" s="5"/>
    </row>
    <row r="588" ht="13.5" customHeight="1" spans="1:6">
      <c r="A588" s="21"/>
      <c r="D588" s="4"/>
      <c r="E588" s="5"/>
      <c r="F588" s="5"/>
    </row>
    <row r="589" ht="13.5" customHeight="1" spans="1:6">
      <c r="A589" s="21"/>
      <c r="D589" s="4"/>
      <c r="E589" s="5"/>
      <c r="F589" s="5"/>
    </row>
    <row r="590" ht="13.5" customHeight="1" spans="1:6">
      <c r="A590" s="21"/>
      <c r="D590" s="4"/>
      <c r="E590" s="5"/>
      <c r="F590" s="5"/>
    </row>
    <row r="591" ht="13.5" customHeight="1" spans="1:6">
      <c r="A591" s="21"/>
      <c r="D591" s="4"/>
      <c r="E591" s="5"/>
      <c r="F591" s="5"/>
    </row>
    <row r="592" ht="13.5" customHeight="1" spans="1:6">
      <c r="A592" s="21"/>
      <c r="D592" s="4"/>
      <c r="E592" s="5"/>
      <c r="F592" s="5"/>
    </row>
    <row r="593" ht="13.5" customHeight="1" spans="1:6">
      <c r="A593" s="21"/>
      <c r="D593" s="4"/>
      <c r="E593" s="5"/>
      <c r="F593" s="5"/>
    </row>
    <row r="594" ht="13.5" customHeight="1" spans="1:6">
      <c r="A594" s="21"/>
      <c r="D594" s="4"/>
      <c r="E594" s="5"/>
      <c r="F594" s="5"/>
    </row>
    <row r="595" ht="13.5" customHeight="1" spans="1:6">
      <c r="A595" s="21"/>
      <c r="D595" s="4"/>
      <c r="E595" s="5"/>
      <c r="F595" s="5"/>
    </row>
    <row r="596" ht="13.5" customHeight="1" spans="1:6">
      <c r="A596" s="21"/>
      <c r="D596" s="4"/>
      <c r="E596" s="5"/>
      <c r="F596" s="5"/>
    </row>
    <row r="597" ht="13.5" customHeight="1" spans="1:6">
      <c r="A597" s="21"/>
      <c r="D597" s="4"/>
      <c r="E597" s="5"/>
      <c r="F597" s="5"/>
    </row>
    <row r="598" ht="13.5" customHeight="1" spans="1:6">
      <c r="A598" s="21"/>
      <c r="D598" s="4"/>
      <c r="E598" s="5"/>
      <c r="F598" s="5"/>
    </row>
    <row r="599" ht="13.5" customHeight="1" spans="1:6">
      <c r="A599" s="21"/>
      <c r="D599" s="4"/>
      <c r="E599" s="5"/>
      <c r="F599" s="5"/>
    </row>
    <row r="600" ht="13.5" customHeight="1" spans="1:6">
      <c r="A600" s="21"/>
      <c r="D600" s="4"/>
      <c r="E600" s="5"/>
      <c r="F600" s="5"/>
    </row>
    <row r="601" ht="13.5" customHeight="1" spans="1:6">
      <c r="A601" s="21"/>
      <c r="D601" s="4"/>
      <c r="E601" s="5"/>
      <c r="F601" s="5"/>
    </row>
    <row r="602" ht="13.5" customHeight="1" spans="1:6">
      <c r="A602" s="21"/>
      <c r="D602" s="4"/>
      <c r="E602" s="5"/>
      <c r="F602" s="5"/>
    </row>
    <row r="603" ht="13.5" customHeight="1" spans="1:6">
      <c r="A603" s="21"/>
      <c r="D603" s="4"/>
      <c r="E603" s="5"/>
      <c r="F603" s="5"/>
    </row>
    <row r="604" ht="13.5" customHeight="1" spans="1:6">
      <c r="A604" s="21"/>
      <c r="D604" s="4"/>
      <c r="E604" s="5"/>
      <c r="F604" s="5"/>
    </row>
    <row r="605" ht="13.5" customHeight="1" spans="1:6">
      <c r="A605" s="21"/>
      <c r="D605" s="4"/>
      <c r="E605" s="5"/>
      <c r="F605" s="5"/>
    </row>
    <row r="606" ht="13.5" customHeight="1" spans="1:6">
      <c r="A606" s="21"/>
      <c r="D606" s="4"/>
      <c r="E606" s="5"/>
      <c r="F606" s="5"/>
    </row>
    <row r="607" ht="13.5" customHeight="1" spans="1:6">
      <c r="A607" s="21"/>
      <c r="D607" s="4"/>
      <c r="E607" s="5"/>
      <c r="F607" s="5"/>
    </row>
    <row r="608" ht="13.5" customHeight="1" spans="1:6">
      <c r="A608" s="21"/>
      <c r="D608" s="4"/>
      <c r="E608" s="5"/>
      <c r="F608" s="5"/>
    </row>
    <row r="609" ht="13.5" customHeight="1" spans="1:6">
      <c r="A609" s="21"/>
      <c r="D609" s="4"/>
      <c r="E609" s="5"/>
      <c r="F609" s="5"/>
    </row>
    <row r="610" ht="13.5" customHeight="1" spans="1:6">
      <c r="A610" s="21"/>
      <c r="D610" s="4"/>
      <c r="E610" s="5"/>
      <c r="F610" s="5"/>
    </row>
    <row r="611" ht="13.5" customHeight="1" spans="1:6">
      <c r="A611" s="21"/>
      <c r="D611" s="4"/>
      <c r="E611" s="5"/>
      <c r="F611" s="5"/>
    </row>
    <row r="612" ht="13.5" customHeight="1" spans="1:6">
      <c r="A612" s="21"/>
      <c r="D612" s="4"/>
      <c r="E612" s="5"/>
      <c r="F612" s="5"/>
    </row>
    <row r="613" ht="13.5" customHeight="1" spans="1:6">
      <c r="A613" s="21"/>
      <c r="D613" s="4"/>
      <c r="E613" s="5"/>
      <c r="F613" s="5"/>
    </row>
    <row r="614" ht="13.5" customHeight="1" spans="1:6">
      <c r="A614" s="21"/>
      <c r="D614" s="4"/>
      <c r="E614" s="5"/>
      <c r="F614" s="5"/>
    </row>
    <row r="615" ht="13.5" customHeight="1" spans="1:6">
      <c r="A615" s="21"/>
      <c r="D615" s="4"/>
      <c r="E615" s="5"/>
      <c r="F615" s="5"/>
    </row>
    <row r="616" ht="13.5" customHeight="1" spans="1:6">
      <c r="A616" s="21"/>
      <c r="D616" s="4"/>
      <c r="E616" s="5"/>
      <c r="F616" s="5"/>
    </row>
    <row r="617" ht="13.5" customHeight="1" spans="1:6">
      <c r="A617" s="21"/>
      <c r="D617" s="4"/>
      <c r="E617" s="5"/>
      <c r="F617" s="5"/>
    </row>
    <row r="618" ht="13.5" customHeight="1" spans="1:6">
      <c r="A618" s="21"/>
      <c r="D618" s="4"/>
      <c r="E618" s="5"/>
      <c r="F618" s="5"/>
    </row>
    <row r="619" ht="13.5" customHeight="1" spans="1:6">
      <c r="A619" s="21"/>
      <c r="D619" s="4"/>
      <c r="E619" s="5"/>
      <c r="F619" s="5"/>
    </row>
    <row r="620" ht="13.5" customHeight="1" spans="1:6">
      <c r="A620" s="21"/>
      <c r="D620" s="4"/>
      <c r="E620" s="5"/>
      <c r="F620" s="5"/>
    </row>
    <row r="621" ht="13.5" customHeight="1" spans="1:6">
      <c r="A621" s="21"/>
      <c r="D621" s="4"/>
      <c r="E621" s="5"/>
      <c r="F621" s="5"/>
    </row>
    <row r="622" ht="13.5" customHeight="1" spans="1:6">
      <c r="A622" s="21"/>
      <c r="D622" s="4"/>
      <c r="E622" s="5"/>
      <c r="F622" s="5"/>
    </row>
    <row r="623" ht="13.5" customHeight="1" spans="1:6">
      <c r="A623" s="21"/>
      <c r="D623" s="4"/>
      <c r="E623" s="5"/>
      <c r="F623" s="5"/>
    </row>
    <row r="624" ht="13.5" customHeight="1" spans="1:6">
      <c r="A624" s="21"/>
      <c r="D624" s="4"/>
      <c r="E624" s="5"/>
      <c r="F624" s="5"/>
    </row>
    <row r="625" ht="13.5" customHeight="1" spans="1:6">
      <c r="A625" s="21"/>
      <c r="D625" s="4"/>
      <c r="E625" s="5"/>
      <c r="F625" s="5"/>
    </row>
    <row r="626" ht="13.5" customHeight="1" spans="1:6">
      <c r="A626" s="21"/>
      <c r="D626" s="4"/>
      <c r="E626" s="5"/>
      <c r="F626" s="5"/>
    </row>
    <row r="627" ht="13.5" customHeight="1" spans="1:6">
      <c r="A627" s="21"/>
      <c r="D627" s="4"/>
      <c r="E627" s="5"/>
      <c r="F627" s="5"/>
    </row>
    <row r="628" ht="13.5" customHeight="1" spans="1:6">
      <c r="A628" s="21"/>
      <c r="D628" s="4"/>
      <c r="E628" s="5"/>
      <c r="F628" s="5"/>
    </row>
    <row r="629" ht="13.5" customHeight="1" spans="1:6">
      <c r="A629" s="21"/>
      <c r="D629" s="4"/>
      <c r="E629" s="5"/>
      <c r="F629" s="5"/>
    </row>
    <row r="630" ht="13.5" customHeight="1" spans="1:6">
      <c r="A630" s="21"/>
      <c r="D630" s="4"/>
      <c r="E630" s="5"/>
      <c r="F630" s="5"/>
    </row>
    <row r="631" ht="13.5" customHeight="1" spans="1:6">
      <c r="A631" s="21"/>
      <c r="D631" s="4"/>
      <c r="E631" s="5"/>
      <c r="F631" s="5"/>
    </row>
    <row r="632" ht="13.5" customHeight="1" spans="1:6">
      <c r="A632" s="21"/>
      <c r="D632" s="4"/>
      <c r="E632" s="5"/>
      <c r="F632" s="5"/>
    </row>
    <row r="633" ht="13.5" customHeight="1" spans="1:6">
      <c r="A633" s="21"/>
      <c r="D633" s="4"/>
      <c r="E633" s="5"/>
      <c r="F633" s="5"/>
    </row>
    <row r="634" ht="13.5" customHeight="1" spans="1:6">
      <c r="A634" s="21"/>
      <c r="D634" s="4"/>
      <c r="E634" s="5"/>
      <c r="F634" s="5"/>
    </row>
    <row r="635" ht="13.5" customHeight="1" spans="1:6">
      <c r="A635" s="21"/>
      <c r="D635" s="4"/>
      <c r="E635" s="5"/>
      <c r="F635" s="5"/>
    </row>
    <row r="636" ht="13.5" customHeight="1" spans="1:6">
      <c r="A636" s="21"/>
      <c r="D636" s="4"/>
      <c r="E636" s="5"/>
      <c r="F636" s="5"/>
    </row>
    <row r="637" ht="13.5" customHeight="1" spans="1:6">
      <c r="A637" s="21"/>
      <c r="D637" s="4"/>
      <c r="E637" s="5"/>
      <c r="F637" s="5"/>
    </row>
    <row r="638" ht="13.5" customHeight="1" spans="1:6">
      <c r="A638" s="21"/>
      <c r="D638" s="4"/>
      <c r="E638" s="5"/>
      <c r="F638" s="5"/>
    </row>
    <row r="639" ht="13.5" customHeight="1" spans="1:6">
      <c r="A639" s="21"/>
      <c r="D639" s="4"/>
      <c r="E639" s="5"/>
      <c r="F639" s="5"/>
    </row>
    <row r="640" ht="13.5" customHeight="1" spans="1:6">
      <c r="A640" s="21"/>
      <c r="D640" s="4"/>
      <c r="E640" s="5"/>
      <c r="F640" s="5"/>
    </row>
    <row r="641" ht="13.5" customHeight="1" spans="1:6">
      <c r="A641" s="21"/>
      <c r="D641" s="4"/>
      <c r="E641" s="5"/>
      <c r="F641" s="5"/>
    </row>
    <row r="642" ht="13.5" customHeight="1" spans="1:6">
      <c r="A642" s="21"/>
      <c r="D642" s="4"/>
      <c r="E642" s="5"/>
      <c r="F642" s="5"/>
    </row>
    <row r="643" ht="13.5" customHeight="1" spans="1:6">
      <c r="A643" s="21"/>
      <c r="D643" s="4"/>
      <c r="E643" s="5"/>
      <c r="F643" s="5"/>
    </row>
    <row r="644" ht="13.5" customHeight="1" spans="1:6">
      <c r="A644" s="21"/>
      <c r="D644" s="4"/>
      <c r="E644" s="5"/>
      <c r="F644" s="5"/>
    </row>
    <row r="645" ht="13.5" customHeight="1" spans="1:6">
      <c r="A645" s="21"/>
      <c r="D645" s="4"/>
      <c r="E645" s="5"/>
      <c r="F645" s="5"/>
    </row>
    <row r="646" ht="13.5" customHeight="1" spans="1:6">
      <c r="A646" s="21"/>
      <c r="D646" s="4"/>
      <c r="E646" s="5"/>
      <c r="F646" s="5"/>
    </row>
    <row r="647" ht="13.5" customHeight="1" spans="1:6">
      <c r="A647" s="21"/>
      <c r="D647" s="4"/>
      <c r="E647" s="5"/>
      <c r="F647" s="5"/>
    </row>
    <row r="648" ht="13.5" customHeight="1" spans="1:6">
      <c r="A648" s="21"/>
      <c r="D648" s="4"/>
      <c r="E648" s="5"/>
      <c r="F648" s="5"/>
    </row>
    <row r="649" ht="13.5" customHeight="1" spans="1:6">
      <c r="A649" s="21"/>
      <c r="D649" s="4"/>
      <c r="E649" s="5"/>
      <c r="F649" s="5"/>
    </row>
    <row r="650" ht="13.5" customHeight="1" spans="1:6">
      <c r="A650" s="21"/>
      <c r="D650" s="4"/>
      <c r="E650" s="5"/>
      <c r="F650" s="5"/>
    </row>
    <row r="651" ht="13.5" customHeight="1" spans="1:6">
      <c r="A651" s="21"/>
      <c r="D651" s="4"/>
      <c r="E651" s="5"/>
      <c r="F651" s="5"/>
    </row>
    <row r="652" ht="13.5" customHeight="1" spans="1:6">
      <c r="A652" s="21"/>
      <c r="D652" s="4"/>
      <c r="E652" s="5"/>
      <c r="F652" s="5"/>
    </row>
    <row r="653" ht="13.5" customHeight="1" spans="1:6">
      <c r="A653" s="21"/>
      <c r="D653" s="4"/>
      <c r="E653" s="5"/>
      <c r="F653" s="5"/>
    </row>
    <row r="654" ht="13.5" customHeight="1" spans="1:6">
      <c r="A654" s="21"/>
      <c r="D654" s="4"/>
      <c r="E654" s="5"/>
      <c r="F654" s="5"/>
    </row>
    <row r="655" ht="13.5" customHeight="1" spans="1:6">
      <c r="A655" s="21"/>
      <c r="D655" s="4"/>
      <c r="E655" s="5"/>
      <c r="F655" s="5"/>
    </row>
    <row r="656" ht="13.5" customHeight="1" spans="1:6">
      <c r="A656" s="21"/>
      <c r="D656" s="4"/>
      <c r="E656" s="5"/>
      <c r="F656" s="5"/>
    </row>
    <row r="657" ht="13.5" customHeight="1" spans="1:6">
      <c r="A657" s="21"/>
      <c r="D657" s="4"/>
      <c r="E657" s="5"/>
      <c r="F657" s="5"/>
    </row>
    <row r="658" ht="13.5" customHeight="1" spans="1:6">
      <c r="A658" s="21"/>
      <c r="D658" s="4"/>
      <c r="E658" s="5"/>
      <c r="F658" s="5"/>
    </row>
    <row r="659" ht="13.5" customHeight="1" spans="1:6">
      <c r="A659" s="21"/>
      <c r="D659" s="4"/>
      <c r="E659" s="5"/>
      <c r="F659" s="5"/>
    </row>
    <row r="660" ht="13.5" customHeight="1" spans="1:6">
      <c r="A660" s="21"/>
      <c r="D660" s="4"/>
      <c r="E660" s="5"/>
      <c r="F660" s="5"/>
    </row>
    <row r="661" ht="13.5" customHeight="1" spans="1:6">
      <c r="A661" s="21"/>
      <c r="D661" s="4"/>
      <c r="E661" s="5"/>
      <c r="F661" s="5"/>
    </row>
    <row r="662" ht="13.5" customHeight="1" spans="1:6">
      <c r="A662" s="21"/>
      <c r="D662" s="4"/>
      <c r="E662" s="5"/>
      <c r="F662" s="5"/>
    </row>
    <row r="663" ht="13.5" customHeight="1" spans="1:6">
      <c r="A663" s="21"/>
      <c r="D663" s="4"/>
      <c r="E663" s="5"/>
      <c r="F663" s="5"/>
    </row>
    <row r="664" ht="13.5" customHeight="1" spans="1:6">
      <c r="A664" s="21"/>
      <c r="D664" s="4"/>
      <c r="E664" s="5"/>
      <c r="F664" s="5"/>
    </row>
    <row r="665" ht="13.5" customHeight="1" spans="1:6">
      <c r="A665" s="21"/>
      <c r="D665" s="4"/>
      <c r="E665" s="5"/>
      <c r="F665" s="5"/>
    </row>
    <row r="666" ht="13.5" customHeight="1" spans="1:6">
      <c r="A666" s="21"/>
      <c r="D666" s="4"/>
      <c r="E666" s="5"/>
      <c r="F666" s="5"/>
    </row>
    <row r="667" ht="13.5" customHeight="1" spans="1:6">
      <c r="A667" s="21"/>
      <c r="D667" s="4"/>
      <c r="E667" s="5"/>
      <c r="F667" s="5"/>
    </row>
    <row r="668" ht="13.5" customHeight="1" spans="1:6">
      <c r="A668" s="21"/>
      <c r="D668" s="4"/>
      <c r="E668" s="5"/>
      <c r="F668" s="5"/>
    </row>
    <row r="669" ht="13.5" customHeight="1" spans="1:6">
      <c r="A669" s="21"/>
      <c r="D669" s="4"/>
      <c r="E669" s="5"/>
      <c r="F669" s="5"/>
    </row>
    <row r="670" ht="13.5" customHeight="1" spans="1:6">
      <c r="A670" s="21"/>
      <c r="D670" s="4"/>
      <c r="E670" s="5"/>
      <c r="F670" s="5"/>
    </row>
    <row r="671" ht="13.5" customHeight="1" spans="1:6">
      <c r="A671" s="21"/>
      <c r="D671" s="4"/>
      <c r="E671" s="5"/>
      <c r="F671" s="5"/>
    </row>
    <row r="672" ht="13.5" customHeight="1" spans="1:6">
      <c r="A672" s="21"/>
      <c r="D672" s="4"/>
      <c r="E672" s="5"/>
      <c r="F672" s="5"/>
    </row>
    <row r="673" ht="13.5" customHeight="1" spans="1:6">
      <c r="A673" s="21"/>
      <c r="D673" s="4"/>
      <c r="E673" s="5"/>
      <c r="F673" s="5"/>
    </row>
    <row r="674" ht="13.5" customHeight="1" spans="1:6">
      <c r="A674" s="21"/>
      <c r="D674" s="4"/>
      <c r="E674" s="5"/>
      <c r="F674" s="5"/>
    </row>
    <row r="675" ht="13.5" customHeight="1" spans="1:6">
      <c r="A675" s="21"/>
      <c r="D675" s="4"/>
      <c r="E675" s="5"/>
      <c r="F675" s="5"/>
    </row>
    <row r="676" ht="13.5" customHeight="1" spans="1:6">
      <c r="A676" s="21"/>
      <c r="D676" s="4"/>
      <c r="E676" s="5"/>
      <c r="F676" s="5"/>
    </row>
    <row r="677" ht="13.5" customHeight="1" spans="1:6">
      <c r="A677" s="21"/>
      <c r="D677" s="4"/>
      <c r="E677" s="5"/>
      <c r="F677" s="5"/>
    </row>
    <row r="678" ht="13.5" customHeight="1" spans="1:6">
      <c r="A678" s="21"/>
      <c r="D678" s="4"/>
      <c r="E678" s="5"/>
      <c r="F678" s="5"/>
    </row>
    <row r="679" ht="13.5" customHeight="1" spans="1:6">
      <c r="A679" s="21"/>
      <c r="D679" s="4"/>
      <c r="E679" s="5"/>
      <c r="F679" s="5"/>
    </row>
    <row r="680" ht="13.5" customHeight="1" spans="1:6">
      <c r="A680" s="21"/>
      <c r="D680" s="4"/>
      <c r="E680" s="5"/>
      <c r="F680" s="5"/>
    </row>
    <row r="681" ht="13.5" customHeight="1" spans="1:6">
      <c r="A681" s="21"/>
      <c r="D681" s="4"/>
      <c r="E681" s="5"/>
      <c r="F681" s="5"/>
    </row>
    <row r="682" ht="13.5" customHeight="1" spans="1:6">
      <c r="A682" s="21"/>
      <c r="D682" s="4"/>
      <c r="E682" s="5"/>
      <c r="F682" s="5"/>
    </row>
    <row r="683" ht="13.5" customHeight="1" spans="1:6">
      <c r="A683" s="21"/>
      <c r="D683" s="4"/>
      <c r="E683" s="5"/>
      <c r="F683" s="5"/>
    </row>
    <row r="684" ht="13.5" customHeight="1" spans="1:6">
      <c r="A684" s="21"/>
      <c r="D684" s="4"/>
      <c r="E684" s="5"/>
      <c r="F684" s="5"/>
    </row>
    <row r="685" ht="13.5" customHeight="1" spans="1:6">
      <c r="A685" s="21"/>
      <c r="D685" s="4"/>
      <c r="E685" s="5"/>
      <c r="F685" s="5"/>
    </row>
    <row r="686" ht="13.5" customHeight="1" spans="1:6">
      <c r="A686" s="21"/>
      <c r="D686" s="4"/>
      <c r="E686" s="5"/>
      <c r="F686" s="5"/>
    </row>
    <row r="687" ht="13.5" customHeight="1" spans="1:6">
      <c r="A687" s="21"/>
      <c r="D687" s="4"/>
      <c r="E687" s="5"/>
      <c r="F687" s="5"/>
    </row>
    <row r="688" ht="13.5" customHeight="1" spans="1:6">
      <c r="A688" s="21"/>
      <c r="D688" s="4"/>
      <c r="E688" s="5"/>
      <c r="F688" s="5"/>
    </row>
    <row r="689" ht="13.5" customHeight="1" spans="1:6">
      <c r="A689" s="21"/>
      <c r="D689" s="4"/>
      <c r="E689" s="5"/>
      <c r="F689" s="5"/>
    </row>
    <row r="690" ht="13.5" customHeight="1" spans="1:6">
      <c r="A690" s="21"/>
      <c r="D690" s="4"/>
      <c r="E690" s="5"/>
      <c r="F690" s="5"/>
    </row>
    <row r="691" ht="13.5" customHeight="1" spans="1:6">
      <c r="A691" s="21"/>
      <c r="D691" s="4"/>
      <c r="E691" s="5"/>
      <c r="F691" s="5"/>
    </row>
    <row r="692" ht="13.5" customHeight="1" spans="1:6">
      <c r="A692" s="21"/>
      <c r="D692" s="4"/>
      <c r="E692" s="5"/>
      <c r="F692" s="5"/>
    </row>
    <row r="693" ht="13.5" customHeight="1" spans="1:6">
      <c r="A693" s="21"/>
      <c r="D693" s="4"/>
      <c r="E693" s="5"/>
      <c r="F693" s="5"/>
    </row>
    <row r="694" ht="13.5" customHeight="1" spans="1:6">
      <c r="A694" s="21"/>
      <c r="D694" s="4"/>
      <c r="E694" s="5"/>
      <c r="F694" s="5"/>
    </row>
    <row r="695" ht="13.5" customHeight="1" spans="1:6">
      <c r="A695" s="21"/>
      <c r="D695" s="4"/>
      <c r="E695" s="5"/>
      <c r="F695" s="5"/>
    </row>
    <row r="696" ht="13.5" customHeight="1" spans="1:6">
      <c r="A696" s="21"/>
      <c r="D696" s="4"/>
      <c r="E696" s="5"/>
      <c r="F696" s="5"/>
    </row>
    <row r="697" ht="13.5" customHeight="1" spans="1:6">
      <c r="A697" s="21"/>
      <c r="D697" s="4"/>
      <c r="E697" s="5"/>
      <c r="F697" s="5"/>
    </row>
    <row r="698" ht="13.5" customHeight="1" spans="1:6">
      <c r="A698" s="21"/>
      <c r="D698" s="4"/>
      <c r="E698" s="5"/>
      <c r="F698" s="5"/>
    </row>
    <row r="699" ht="13.5" customHeight="1" spans="1:6">
      <c r="A699" s="21"/>
      <c r="D699" s="4"/>
      <c r="E699" s="5"/>
      <c r="F699" s="5"/>
    </row>
    <row r="700" ht="13.5" customHeight="1" spans="1:6">
      <c r="A700" s="21"/>
      <c r="D700" s="4"/>
      <c r="E700" s="5"/>
      <c r="F700" s="5"/>
    </row>
    <row r="701" ht="13.5" customHeight="1" spans="1:6">
      <c r="A701" s="21"/>
      <c r="D701" s="4"/>
      <c r="E701" s="5"/>
      <c r="F701" s="5"/>
    </row>
    <row r="702" ht="13.5" customHeight="1" spans="1:6">
      <c r="A702" s="21"/>
      <c r="D702" s="4"/>
      <c r="E702" s="5"/>
      <c r="F702" s="5"/>
    </row>
    <row r="703" ht="13.5" customHeight="1" spans="1:6">
      <c r="A703" s="21"/>
      <c r="D703" s="4"/>
      <c r="E703" s="5"/>
      <c r="F703" s="5"/>
    </row>
    <row r="704" ht="13.5" customHeight="1" spans="1:6">
      <c r="A704" s="21"/>
      <c r="D704" s="4"/>
      <c r="E704" s="5"/>
      <c r="F704" s="5"/>
    </row>
    <row r="705" ht="13.5" customHeight="1" spans="1:6">
      <c r="A705" s="21"/>
      <c r="D705" s="4"/>
      <c r="E705" s="5"/>
      <c r="F705" s="5"/>
    </row>
    <row r="706" ht="13.5" customHeight="1" spans="1:6">
      <c r="A706" s="21"/>
      <c r="D706" s="4"/>
      <c r="E706" s="5"/>
      <c r="F706" s="5"/>
    </row>
    <row r="707" ht="13.5" customHeight="1" spans="1:6">
      <c r="A707" s="21"/>
      <c r="D707" s="4"/>
      <c r="E707" s="5"/>
      <c r="F707" s="5"/>
    </row>
    <row r="708" ht="13.5" customHeight="1" spans="1:6">
      <c r="A708" s="21"/>
      <c r="D708" s="4"/>
      <c r="E708" s="5"/>
      <c r="F708" s="5"/>
    </row>
    <row r="709" ht="13.5" customHeight="1" spans="1:6">
      <c r="A709" s="21"/>
      <c r="D709" s="4"/>
      <c r="E709" s="5"/>
      <c r="F709" s="5"/>
    </row>
    <row r="710" ht="13.5" customHeight="1" spans="1:6">
      <c r="A710" s="21"/>
      <c r="D710" s="4"/>
      <c r="E710" s="5"/>
      <c r="F710" s="5"/>
    </row>
    <row r="711" ht="13.5" customHeight="1" spans="1:6">
      <c r="A711" s="21"/>
      <c r="D711" s="4"/>
      <c r="E711" s="5"/>
      <c r="F711" s="5"/>
    </row>
    <row r="712" ht="13.5" customHeight="1" spans="1:6">
      <c r="A712" s="21"/>
      <c r="D712" s="4"/>
      <c r="E712" s="5"/>
      <c r="F712" s="5"/>
    </row>
    <row r="713" ht="13.5" customHeight="1" spans="1:6">
      <c r="A713" s="21"/>
      <c r="D713" s="4"/>
      <c r="E713" s="5"/>
      <c r="F713" s="5"/>
    </row>
    <row r="714" ht="13.5" customHeight="1" spans="1:6">
      <c r="A714" s="21"/>
      <c r="D714" s="4"/>
      <c r="E714" s="5"/>
      <c r="F714" s="5"/>
    </row>
    <row r="715" ht="13.5" customHeight="1" spans="1:6">
      <c r="A715" s="21"/>
      <c r="D715" s="4"/>
      <c r="E715" s="5"/>
      <c r="F715" s="5"/>
    </row>
    <row r="716" ht="13.5" customHeight="1" spans="1:6">
      <c r="A716" s="21"/>
      <c r="D716" s="4"/>
      <c r="E716" s="5"/>
      <c r="F716" s="5"/>
    </row>
    <row r="717" ht="13.5" customHeight="1" spans="1:6">
      <c r="A717" s="21"/>
      <c r="D717" s="4"/>
      <c r="E717" s="5"/>
      <c r="F717" s="5"/>
    </row>
    <row r="718" ht="13.5" customHeight="1" spans="1:6">
      <c r="A718" s="21"/>
      <c r="D718" s="4"/>
      <c r="E718" s="5"/>
      <c r="F718" s="5"/>
    </row>
    <row r="719" ht="13.5" customHeight="1" spans="1:6">
      <c r="A719" s="21"/>
      <c r="D719" s="4"/>
      <c r="E719" s="5"/>
      <c r="F719" s="5"/>
    </row>
    <row r="720" ht="13.5" customHeight="1" spans="1:6">
      <c r="A720" s="21"/>
      <c r="D720" s="4"/>
      <c r="E720" s="5"/>
      <c r="F720" s="5"/>
    </row>
    <row r="721" ht="13.5" customHeight="1" spans="1:6">
      <c r="A721" s="21"/>
      <c r="D721" s="4"/>
      <c r="E721" s="5"/>
      <c r="F721" s="5"/>
    </row>
    <row r="722" ht="13.5" customHeight="1" spans="1:6">
      <c r="A722" s="21"/>
      <c r="D722" s="4"/>
      <c r="E722" s="5"/>
      <c r="F722" s="5"/>
    </row>
    <row r="723" ht="13.5" customHeight="1" spans="1:6">
      <c r="A723" s="21"/>
      <c r="D723" s="4"/>
      <c r="E723" s="5"/>
      <c r="F723" s="5"/>
    </row>
    <row r="724" ht="13.5" customHeight="1" spans="1:6">
      <c r="A724" s="21"/>
      <c r="D724" s="4"/>
      <c r="E724" s="5"/>
      <c r="F724" s="5"/>
    </row>
    <row r="725" ht="13.5" customHeight="1" spans="1:6">
      <c r="A725" s="21"/>
      <c r="D725" s="4"/>
      <c r="E725" s="5"/>
      <c r="F725" s="5"/>
    </row>
    <row r="726" ht="13.5" customHeight="1" spans="1:6">
      <c r="A726" s="21"/>
      <c r="D726" s="4"/>
      <c r="E726" s="5"/>
      <c r="F726" s="5"/>
    </row>
    <row r="727" ht="13.5" customHeight="1" spans="1:6">
      <c r="A727" s="21"/>
      <c r="D727" s="4"/>
      <c r="E727" s="5"/>
      <c r="F727" s="5"/>
    </row>
    <row r="728" ht="13.5" customHeight="1" spans="1:6">
      <c r="A728" s="21"/>
      <c r="D728" s="4"/>
      <c r="E728" s="5"/>
      <c r="F728" s="5"/>
    </row>
    <row r="729" ht="13.5" customHeight="1" spans="1:6">
      <c r="A729" s="21"/>
      <c r="D729" s="4"/>
      <c r="E729" s="5"/>
      <c r="F729" s="5"/>
    </row>
    <row r="730" ht="13.5" customHeight="1" spans="1:6">
      <c r="A730" s="21"/>
      <c r="D730" s="4"/>
      <c r="E730" s="5"/>
      <c r="F730" s="5"/>
    </row>
    <row r="731" ht="13.5" customHeight="1" spans="1:6">
      <c r="A731" s="21"/>
      <c r="D731" s="4"/>
      <c r="E731" s="5"/>
      <c r="F731" s="5"/>
    </row>
    <row r="732" ht="13.5" customHeight="1" spans="1:6">
      <c r="A732" s="21"/>
      <c r="D732" s="4"/>
      <c r="E732" s="5"/>
      <c r="F732" s="5"/>
    </row>
    <row r="733" ht="13.5" customHeight="1" spans="1:6">
      <c r="A733" s="21"/>
      <c r="D733" s="4"/>
      <c r="E733" s="5"/>
      <c r="F733" s="5"/>
    </row>
    <row r="734" ht="13.5" customHeight="1" spans="1:6">
      <c r="A734" s="21"/>
      <c r="D734" s="4"/>
      <c r="E734" s="5"/>
      <c r="F734" s="5"/>
    </row>
    <row r="735" ht="13.5" customHeight="1" spans="1:6">
      <c r="A735" s="21"/>
      <c r="D735" s="4"/>
      <c r="E735" s="5"/>
      <c r="F735" s="5"/>
    </row>
    <row r="736" ht="13.5" customHeight="1" spans="1:6">
      <c r="A736" s="21"/>
      <c r="D736" s="4"/>
      <c r="E736" s="5"/>
      <c r="F736" s="5"/>
    </row>
    <row r="737" ht="13.5" customHeight="1" spans="1:6">
      <c r="A737" s="21"/>
      <c r="D737" s="4"/>
      <c r="E737" s="5"/>
      <c r="F737" s="5"/>
    </row>
    <row r="738" ht="13.5" customHeight="1" spans="1:6">
      <c r="A738" s="21"/>
      <c r="D738" s="4"/>
      <c r="E738" s="5"/>
      <c r="F738" s="5"/>
    </row>
    <row r="739" ht="13.5" customHeight="1" spans="1:6">
      <c r="A739" s="21"/>
      <c r="D739" s="4"/>
      <c r="E739" s="5"/>
      <c r="F739" s="5"/>
    </row>
    <row r="740" ht="13.5" customHeight="1" spans="1:6">
      <c r="A740" s="21"/>
      <c r="D740" s="4"/>
      <c r="E740" s="5"/>
      <c r="F740" s="5"/>
    </row>
    <row r="741" ht="13.5" customHeight="1" spans="1:6">
      <c r="A741" s="21"/>
      <c r="D741" s="4"/>
      <c r="E741" s="5"/>
      <c r="F741" s="5"/>
    </row>
    <row r="742" ht="13.5" customHeight="1" spans="1:6">
      <c r="A742" s="21"/>
      <c r="D742" s="4"/>
      <c r="E742" s="5"/>
      <c r="F742" s="5"/>
    </row>
    <row r="743" ht="13.5" customHeight="1" spans="1:6">
      <c r="A743" s="21"/>
      <c r="D743" s="4"/>
      <c r="E743" s="5"/>
      <c r="F743" s="5"/>
    </row>
    <row r="744" ht="13.5" customHeight="1" spans="1:6">
      <c r="A744" s="21"/>
      <c r="D744" s="4"/>
      <c r="E744" s="5"/>
      <c r="F744" s="5"/>
    </row>
    <row r="745" ht="13.5" customHeight="1" spans="1:6">
      <c r="A745" s="21"/>
      <c r="D745" s="4"/>
      <c r="E745" s="5"/>
      <c r="F745" s="5"/>
    </row>
    <row r="746" ht="13.5" customHeight="1" spans="1:6">
      <c r="A746" s="21"/>
      <c r="D746" s="4"/>
      <c r="E746" s="5"/>
      <c r="F746" s="5"/>
    </row>
    <row r="747" ht="13.5" customHeight="1" spans="1:6">
      <c r="A747" s="21"/>
      <c r="D747" s="4"/>
      <c r="E747" s="5"/>
      <c r="F747" s="5"/>
    </row>
    <row r="748" ht="13.5" customHeight="1" spans="1:6">
      <c r="A748" s="21"/>
      <c r="D748" s="4"/>
      <c r="E748" s="5"/>
      <c r="F748" s="5"/>
    </row>
    <row r="749" ht="13.5" customHeight="1" spans="1:6">
      <c r="A749" s="21"/>
      <c r="D749" s="4"/>
      <c r="E749" s="5"/>
      <c r="F749" s="5"/>
    </row>
    <row r="750" ht="13.5" customHeight="1" spans="1:6">
      <c r="A750" s="21"/>
      <c r="D750" s="4"/>
      <c r="E750" s="5"/>
      <c r="F750" s="5"/>
    </row>
    <row r="751" ht="13.5" customHeight="1" spans="1:6">
      <c r="A751" s="21"/>
      <c r="D751" s="4"/>
      <c r="E751" s="5"/>
      <c r="F751" s="5"/>
    </row>
    <row r="752" ht="13.5" customHeight="1" spans="1:6">
      <c r="A752" s="21"/>
      <c r="D752" s="4"/>
      <c r="E752" s="5"/>
      <c r="F752" s="5"/>
    </row>
    <row r="753" ht="13.5" customHeight="1" spans="1:6">
      <c r="A753" s="21"/>
      <c r="D753" s="4"/>
      <c r="E753" s="5"/>
      <c r="F753" s="5"/>
    </row>
    <row r="754" ht="13.5" customHeight="1" spans="1:6">
      <c r="A754" s="21"/>
      <c r="D754" s="4"/>
      <c r="E754" s="5"/>
      <c r="F754" s="5"/>
    </row>
    <row r="755" ht="13.5" customHeight="1" spans="1:6">
      <c r="A755" s="21"/>
      <c r="D755" s="4"/>
      <c r="E755" s="5"/>
      <c r="F755" s="5"/>
    </row>
    <row r="756" ht="13.5" customHeight="1" spans="1:6">
      <c r="A756" s="21"/>
      <c r="D756" s="4"/>
      <c r="E756" s="5"/>
      <c r="F756" s="5"/>
    </row>
    <row r="757" ht="13.5" customHeight="1" spans="1:6">
      <c r="A757" s="21"/>
      <c r="D757" s="4"/>
      <c r="E757" s="5"/>
      <c r="F757" s="5"/>
    </row>
    <row r="758" ht="13.5" customHeight="1" spans="1:6">
      <c r="A758" s="21"/>
      <c r="D758" s="4"/>
      <c r="E758" s="5"/>
      <c r="F758" s="5"/>
    </row>
    <row r="759" ht="13.5" customHeight="1" spans="1:6">
      <c r="A759" s="21"/>
      <c r="D759" s="4"/>
      <c r="E759" s="5"/>
      <c r="F759" s="5"/>
    </row>
    <row r="760" ht="13.5" customHeight="1" spans="1:6">
      <c r="A760" s="21"/>
      <c r="D760" s="4"/>
      <c r="E760" s="5"/>
      <c r="F760" s="5"/>
    </row>
    <row r="761" ht="13.5" customHeight="1" spans="1:6">
      <c r="A761" s="21"/>
      <c r="D761" s="4"/>
      <c r="E761" s="5"/>
      <c r="F761" s="5"/>
    </row>
    <row r="762" ht="13.5" customHeight="1" spans="1:6">
      <c r="A762" s="21"/>
      <c r="D762" s="4"/>
      <c r="E762" s="5"/>
      <c r="F762" s="5"/>
    </row>
    <row r="763" ht="13.5" customHeight="1" spans="1:6">
      <c r="A763" s="21"/>
      <c r="D763" s="4"/>
      <c r="E763" s="5"/>
      <c r="F763" s="5"/>
    </row>
    <row r="764" ht="13.5" customHeight="1" spans="1:6">
      <c r="A764" s="21"/>
      <c r="D764" s="4"/>
      <c r="E764" s="5"/>
      <c r="F764" s="5"/>
    </row>
    <row r="765" ht="13.5" customHeight="1" spans="1:6">
      <c r="A765" s="21"/>
      <c r="D765" s="4"/>
      <c r="E765" s="5"/>
      <c r="F765" s="5"/>
    </row>
    <row r="766" ht="13.5" customHeight="1" spans="1:6">
      <c r="A766" s="21"/>
      <c r="D766" s="4"/>
      <c r="E766" s="5"/>
      <c r="F766" s="5"/>
    </row>
    <row r="767" ht="13.5" customHeight="1" spans="1:6">
      <c r="A767" s="21"/>
      <c r="D767" s="4"/>
      <c r="E767" s="5"/>
      <c r="F767" s="5"/>
    </row>
    <row r="768" ht="13.5" customHeight="1" spans="1:6">
      <c r="A768" s="21"/>
      <c r="D768" s="4"/>
      <c r="E768" s="5"/>
      <c r="F768" s="5"/>
    </row>
    <row r="769" ht="13.5" customHeight="1" spans="1:6">
      <c r="A769" s="21"/>
      <c r="D769" s="4"/>
      <c r="E769" s="5"/>
      <c r="F769" s="5"/>
    </row>
    <row r="770" ht="13.5" customHeight="1" spans="1:6">
      <c r="A770" s="21"/>
      <c r="D770" s="4"/>
      <c r="E770" s="5"/>
      <c r="F770" s="5"/>
    </row>
    <row r="771" ht="13.5" customHeight="1" spans="1:6">
      <c r="A771" s="21"/>
      <c r="D771" s="4"/>
      <c r="E771" s="5"/>
      <c r="F771" s="5"/>
    </row>
    <row r="772" ht="13.5" customHeight="1" spans="1:6">
      <c r="A772" s="21"/>
      <c r="D772" s="4"/>
      <c r="E772" s="5"/>
      <c r="F772" s="5"/>
    </row>
    <row r="773" ht="13.5" customHeight="1" spans="1:6">
      <c r="A773" s="21"/>
      <c r="D773" s="4"/>
      <c r="E773" s="5"/>
      <c r="F773" s="5"/>
    </row>
    <row r="774" ht="13.5" customHeight="1" spans="1:6">
      <c r="A774" s="21"/>
      <c r="D774" s="4"/>
      <c r="E774" s="5"/>
      <c r="F774" s="5"/>
    </row>
    <row r="775" ht="13.5" customHeight="1" spans="1:6">
      <c r="A775" s="21"/>
      <c r="D775" s="4"/>
      <c r="E775" s="5"/>
      <c r="F775" s="5"/>
    </row>
    <row r="776" ht="13.5" customHeight="1" spans="1:6">
      <c r="A776" s="21"/>
      <c r="D776" s="4"/>
      <c r="E776" s="5"/>
      <c r="F776" s="5"/>
    </row>
    <row r="777" ht="13.5" customHeight="1" spans="1:6">
      <c r="A777" s="21"/>
      <c r="D777" s="4"/>
      <c r="E777" s="5"/>
      <c r="F777" s="5"/>
    </row>
    <row r="778" ht="13.5" customHeight="1" spans="1:6">
      <c r="A778" s="21"/>
      <c r="D778" s="4"/>
      <c r="E778" s="5"/>
      <c r="F778" s="5"/>
    </row>
    <row r="779" ht="13.5" customHeight="1" spans="1:6">
      <c r="A779" s="21"/>
      <c r="D779" s="4"/>
      <c r="E779" s="5"/>
      <c r="F779" s="5"/>
    </row>
    <row r="780" ht="13.5" customHeight="1" spans="1:6">
      <c r="A780" s="21"/>
      <c r="D780" s="4"/>
      <c r="E780" s="5"/>
      <c r="F780" s="5"/>
    </row>
    <row r="781" ht="13.5" customHeight="1" spans="1:6">
      <c r="A781" s="21"/>
      <c r="D781" s="4"/>
      <c r="E781" s="5"/>
      <c r="F781" s="5"/>
    </row>
    <row r="782" ht="13.5" customHeight="1" spans="1:6">
      <c r="A782" s="21"/>
      <c r="D782" s="4"/>
      <c r="E782" s="5"/>
      <c r="F782" s="5"/>
    </row>
    <row r="783" ht="13.5" customHeight="1" spans="1:6">
      <c r="A783" s="21"/>
      <c r="D783" s="4"/>
      <c r="E783" s="5"/>
      <c r="F783" s="5"/>
    </row>
    <row r="784" ht="13.5" customHeight="1" spans="1:6">
      <c r="A784" s="21"/>
      <c r="D784" s="4"/>
      <c r="E784" s="5"/>
      <c r="F784" s="5"/>
    </row>
    <row r="785" ht="13.5" customHeight="1" spans="1:6">
      <c r="A785" s="21"/>
      <c r="D785" s="4"/>
      <c r="E785" s="5"/>
      <c r="F785" s="5"/>
    </row>
    <row r="786" ht="13.5" customHeight="1" spans="1:6">
      <c r="A786" s="21"/>
      <c r="D786" s="4"/>
      <c r="E786" s="5"/>
      <c r="F786" s="5"/>
    </row>
    <row r="787" ht="13.5" customHeight="1" spans="1:6">
      <c r="A787" s="21"/>
      <c r="D787" s="4"/>
      <c r="E787" s="5"/>
      <c r="F787" s="5"/>
    </row>
    <row r="788" ht="13.5" customHeight="1" spans="1:6">
      <c r="A788" s="21"/>
      <c r="D788" s="4"/>
      <c r="E788" s="5"/>
      <c r="F788" s="5"/>
    </row>
    <row r="789" ht="13.5" customHeight="1" spans="1:6">
      <c r="A789" s="21"/>
      <c r="D789" s="4"/>
      <c r="E789" s="5"/>
      <c r="F789" s="5"/>
    </row>
    <row r="790" ht="13.5" customHeight="1" spans="1:6">
      <c r="A790" s="21"/>
      <c r="D790" s="4"/>
      <c r="E790" s="5"/>
      <c r="F790" s="5"/>
    </row>
    <row r="791" ht="13.5" customHeight="1" spans="1:6">
      <c r="A791" s="21"/>
      <c r="D791" s="4"/>
      <c r="E791" s="5"/>
      <c r="F791" s="5"/>
    </row>
    <row r="792" ht="13.5" customHeight="1" spans="1:6">
      <c r="A792" s="21"/>
      <c r="D792" s="4"/>
      <c r="E792" s="5"/>
      <c r="F792" s="5"/>
    </row>
    <row r="793" ht="13.5" customHeight="1" spans="1:6">
      <c r="A793" s="21"/>
      <c r="D793" s="4"/>
      <c r="E793" s="5"/>
      <c r="F793" s="5"/>
    </row>
    <row r="794" ht="13.5" customHeight="1" spans="1:6">
      <c r="A794" s="21"/>
      <c r="D794" s="4"/>
      <c r="E794" s="5"/>
      <c r="F794" s="5"/>
    </row>
    <row r="795" ht="13.5" customHeight="1" spans="1:6">
      <c r="A795" s="21"/>
      <c r="D795" s="4"/>
      <c r="E795" s="5"/>
      <c r="F795" s="5"/>
    </row>
    <row r="796" ht="13.5" customHeight="1" spans="1:6">
      <c r="A796" s="21"/>
      <c r="D796" s="4"/>
      <c r="E796" s="5"/>
      <c r="F796" s="5"/>
    </row>
    <row r="797" ht="13.5" customHeight="1" spans="1:6">
      <c r="A797" s="21"/>
      <c r="D797" s="4"/>
      <c r="E797" s="5"/>
      <c r="F797" s="5"/>
    </row>
    <row r="798" ht="13.5" customHeight="1" spans="1:6">
      <c r="A798" s="21"/>
      <c r="D798" s="4"/>
      <c r="E798" s="5"/>
      <c r="F798" s="5"/>
    </row>
    <row r="799" ht="13.5" customHeight="1" spans="1:6">
      <c r="A799" s="21"/>
      <c r="D799" s="4"/>
      <c r="E799" s="5"/>
      <c r="F799" s="5"/>
    </row>
    <row r="800" ht="13.5" customHeight="1" spans="1:6">
      <c r="A800" s="21"/>
      <c r="D800" s="4"/>
      <c r="E800" s="5"/>
      <c r="F800" s="5"/>
    </row>
    <row r="801" ht="13.5" customHeight="1" spans="1:6">
      <c r="A801" s="21"/>
      <c r="D801" s="4"/>
      <c r="E801" s="5"/>
      <c r="F801" s="5"/>
    </row>
    <row r="802" ht="13.5" customHeight="1" spans="1:6">
      <c r="A802" s="21"/>
      <c r="D802" s="4"/>
      <c r="E802" s="5"/>
      <c r="F802" s="5"/>
    </row>
    <row r="803" ht="13.5" customHeight="1" spans="1:6">
      <c r="A803" s="21"/>
      <c r="D803" s="4"/>
      <c r="E803" s="5"/>
      <c r="F803" s="5"/>
    </row>
    <row r="804" ht="13.5" customHeight="1" spans="1:6">
      <c r="A804" s="21"/>
      <c r="D804" s="4"/>
      <c r="E804" s="5"/>
      <c r="F804" s="5"/>
    </row>
    <row r="805" ht="13.5" customHeight="1" spans="1:6">
      <c r="A805" s="21"/>
      <c r="D805" s="4"/>
      <c r="E805" s="5"/>
      <c r="F805" s="5"/>
    </row>
    <row r="806" ht="13.5" customHeight="1" spans="1:6">
      <c r="A806" s="21"/>
      <c r="D806" s="4"/>
      <c r="E806" s="5"/>
      <c r="F806" s="5"/>
    </row>
    <row r="807" ht="13.5" customHeight="1" spans="1:6">
      <c r="A807" s="21"/>
      <c r="D807" s="4"/>
      <c r="E807" s="5"/>
      <c r="F807" s="5"/>
    </row>
    <row r="808" ht="13.5" customHeight="1" spans="1:6">
      <c r="A808" s="21"/>
      <c r="D808" s="4"/>
      <c r="E808" s="5"/>
      <c r="F808" s="5"/>
    </row>
    <row r="809" ht="13.5" customHeight="1" spans="1:6">
      <c r="A809" s="21"/>
      <c r="D809" s="4"/>
      <c r="E809" s="5"/>
      <c r="F809" s="5"/>
    </row>
    <row r="810" ht="13.5" customHeight="1" spans="1:6">
      <c r="A810" s="21"/>
      <c r="D810" s="4"/>
      <c r="E810" s="5"/>
      <c r="F810" s="5"/>
    </row>
    <row r="811" ht="13.5" customHeight="1" spans="1:6">
      <c r="A811" s="21"/>
      <c r="D811" s="4"/>
      <c r="E811" s="5"/>
      <c r="F811" s="5"/>
    </row>
    <row r="812" ht="13.5" customHeight="1" spans="1:6">
      <c r="A812" s="21"/>
      <c r="D812" s="4"/>
      <c r="E812" s="5"/>
      <c r="F812" s="5"/>
    </row>
    <row r="813" ht="13.5" customHeight="1" spans="1:6">
      <c r="A813" s="21"/>
      <c r="D813" s="4"/>
      <c r="E813" s="5"/>
      <c r="F813" s="5"/>
    </row>
    <row r="814" ht="13.5" customHeight="1" spans="1:6">
      <c r="A814" s="21"/>
      <c r="D814" s="4"/>
      <c r="E814" s="5"/>
      <c r="F814" s="5"/>
    </row>
    <row r="815" ht="13.5" customHeight="1" spans="1:6">
      <c r="A815" s="21"/>
      <c r="D815" s="4"/>
      <c r="E815" s="5"/>
      <c r="F815" s="5"/>
    </row>
    <row r="816" ht="13.5" customHeight="1" spans="1:6">
      <c r="A816" s="21"/>
      <c r="D816" s="4"/>
      <c r="E816" s="5"/>
      <c r="F816" s="5"/>
    </row>
    <row r="817" ht="13.5" customHeight="1" spans="1:6">
      <c r="A817" s="21"/>
      <c r="D817" s="4"/>
      <c r="E817" s="5"/>
      <c r="F817" s="5"/>
    </row>
    <row r="818" ht="13.5" customHeight="1" spans="1:6">
      <c r="A818" s="21"/>
      <c r="D818" s="4"/>
      <c r="E818" s="5"/>
      <c r="F818" s="5"/>
    </row>
    <row r="819" ht="13.5" customHeight="1" spans="1:6">
      <c r="A819" s="21"/>
      <c r="D819" s="4"/>
      <c r="E819" s="5"/>
      <c r="F819" s="5"/>
    </row>
    <row r="820" ht="13.5" customHeight="1" spans="1:6">
      <c r="A820" s="21"/>
      <c r="D820" s="4"/>
      <c r="E820" s="5"/>
      <c r="F820" s="5"/>
    </row>
    <row r="821" ht="13.5" customHeight="1" spans="1:6">
      <c r="A821" s="21"/>
      <c r="D821" s="4"/>
      <c r="E821" s="5"/>
      <c r="F821" s="5"/>
    </row>
    <row r="822" ht="13.5" customHeight="1" spans="1:6">
      <c r="A822" s="21"/>
      <c r="D822" s="4"/>
      <c r="E822" s="5"/>
      <c r="F822" s="5"/>
    </row>
    <row r="823" ht="13.5" customHeight="1" spans="1:6">
      <c r="A823" s="21"/>
      <c r="D823" s="4"/>
      <c r="E823" s="5"/>
      <c r="F823" s="5"/>
    </row>
    <row r="824" ht="13.5" customHeight="1" spans="1:6">
      <c r="A824" s="21"/>
      <c r="D824" s="4"/>
      <c r="E824" s="5"/>
      <c r="F824" s="5"/>
    </row>
    <row r="825" ht="13.5" customHeight="1" spans="1:6">
      <c r="A825" s="21"/>
      <c r="D825" s="4"/>
      <c r="E825" s="5"/>
      <c r="F825" s="5"/>
    </row>
    <row r="826" ht="13.5" customHeight="1" spans="1:6">
      <c r="A826" s="21"/>
      <c r="D826" s="4"/>
      <c r="E826" s="5"/>
      <c r="F826" s="5"/>
    </row>
    <row r="827" ht="13.5" customHeight="1" spans="1:6">
      <c r="A827" s="21"/>
      <c r="D827" s="4"/>
      <c r="E827" s="5"/>
      <c r="F827" s="5"/>
    </row>
    <row r="828" ht="13.5" customHeight="1" spans="1:6">
      <c r="A828" s="21"/>
      <c r="D828" s="4"/>
      <c r="E828" s="5"/>
      <c r="F828" s="5"/>
    </row>
    <row r="829" ht="13.5" customHeight="1" spans="1:6">
      <c r="A829" s="21"/>
      <c r="D829" s="4"/>
      <c r="E829" s="5"/>
      <c r="F829" s="5"/>
    </row>
    <row r="830" ht="13.5" customHeight="1" spans="1:6">
      <c r="A830" s="21"/>
      <c r="D830" s="4"/>
      <c r="E830" s="5"/>
      <c r="F830" s="5"/>
    </row>
    <row r="831" ht="13.5" customHeight="1" spans="1:6">
      <c r="A831" s="21"/>
      <c r="D831" s="4"/>
      <c r="E831" s="5"/>
      <c r="F831" s="5"/>
    </row>
    <row r="832" ht="13.5" customHeight="1" spans="1:6">
      <c r="A832" s="21"/>
      <c r="D832" s="4"/>
      <c r="E832" s="5"/>
      <c r="F832" s="5"/>
    </row>
    <row r="833" ht="13.5" customHeight="1" spans="1:6">
      <c r="A833" s="21"/>
      <c r="D833" s="4"/>
      <c r="E833" s="5"/>
      <c r="F833" s="5"/>
    </row>
    <row r="834" ht="13.5" customHeight="1" spans="1:6">
      <c r="A834" s="21"/>
      <c r="D834" s="4"/>
      <c r="E834" s="5"/>
      <c r="F834" s="5"/>
    </row>
    <row r="835" ht="13.5" customHeight="1" spans="1:6">
      <c r="A835" s="21"/>
      <c r="D835" s="4"/>
      <c r="E835" s="5"/>
      <c r="F835" s="5"/>
    </row>
    <row r="836" ht="13.5" customHeight="1" spans="1:6">
      <c r="A836" s="21"/>
      <c r="D836" s="4"/>
      <c r="E836" s="5"/>
      <c r="F836" s="5"/>
    </row>
    <row r="837" ht="13.5" customHeight="1" spans="1:6">
      <c r="A837" s="21"/>
      <c r="D837" s="4"/>
      <c r="E837" s="5"/>
      <c r="F837" s="5"/>
    </row>
    <row r="838" ht="13.5" customHeight="1" spans="1:6">
      <c r="A838" s="21"/>
      <c r="D838" s="4"/>
      <c r="E838" s="5"/>
      <c r="F838" s="5"/>
    </row>
    <row r="839" ht="13.5" customHeight="1" spans="1:6">
      <c r="A839" s="21"/>
      <c r="D839" s="4"/>
      <c r="E839" s="5"/>
      <c r="F839" s="5"/>
    </row>
    <row r="840" ht="13.5" customHeight="1" spans="1:6">
      <c r="A840" s="21"/>
      <c r="D840" s="4"/>
      <c r="E840" s="5"/>
      <c r="F840" s="5"/>
    </row>
    <row r="841" ht="13.5" customHeight="1" spans="1:6">
      <c r="A841" s="21"/>
      <c r="D841" s="4"/>
      <c r="E841" s="5"/>
      <c r="F841" s="5"/>
    </row>
    <row r="842" ht="13.5" customHeight="1" spans="1:6">
      <c r="A842" s="21"/>
      <c r="D842" s="4"/>
      <c r="E842" s="5"/>
      <c r="F842" s="5"/>
    </row>
    <row r="843" ht="13.5" customHeight="1" spans="1:6">
      <c r="A843" s="21"/>
      <c r="D843" s="4"/>
      <c r="E843" s="5"/>
      <c r="F843" s="5"/>
    </row>
    <row r="844" ht="13.5" customHeight="1" spans="1:6">
      <c r="A844" s="21"/>
      <c r="D844" s="4"/>
      <c r="E844" s="5"/>
      <c r="F844" s="5"/>
    </row>
    <row r="845" ht="13.5" customHeight="1" spans="1:6">
      <c r="A845" s="21"/>
      <c r="D845" s="4"/>
      <c r="E845" s="5"/>
      <c r="F845" s="5"/>
    </row>
    <row r="846" ht="13.5" customHeight="1" spans="1:6">
      <c r="A846" s="21"/>
      <c r="D846" s="4"/>
      <c r="E846" s="5"/>
      <c r="F846" s="5"/>
    </row>
    <row r="847" ht="13.5" customHeight="1" spans="1:6">
      <c r="A847" s="21"/>
      <c r="D847" s="4"/>
      <c r="E847" s="5"/>
      <c r="F847" s="5"/>
    </row>
    <row r="848" ht="13.5" customHeight="1" spans="1:6">
      <c r="A848" s="21"/>
      <c r="D848" s="4"/>
      <c r="E848" s="5"/>
      <c r="F848" s="5"/>
    </row>
    <row r="849" ht="13.5" customHeight="1" spans="1:6">
      <c r="A849" s="21"/>
      <c r="D849" s="4"/>
      <c r="E849" s="5"/>
      <c r="F849" s="5"/>
    </row>
    <row r="850" ht="13.5" customHeight="1" spans="1:6">
      <c r="A850" s="21"/>
      <c r="D850" s="4"/>
      <c r="E850" s="5"/>
      <c r="F850" s="5"/>
    </row>
    <row r="851" ht="13.5" customHeight="1" spans="1:6">
      <c r="A851" s="21"/>
      <c r="D851" s="4"/>
      <c r="E851" s="5"/>
      <c r="F851" s="5"/>
    </row>
    <row r="852" ht="13.5" customHeight="1" spans="1:6">
      <c r="A852" s="21"/>
      <c r="D852" s="4"/>
      <c r="E852" s="5"/>
      <c r="F852" s="5"/>
    </row>
    <row r="853" ht="13.5" customHeight="1" spans="1:6">
      <c r="A853" s="21"/>
      <c r="D853" s="4"/>
      <c r="E853" s="5"/>
      <c r="F853" s="5"/>
    </row>
    <row r="854" ht="13.5" customHeight="1" spans="1:6">
      <c r="A854" s="21"/>
      <c r="D854" s="4"/>
      <c r="E854" s="5"/>
      <c r="F854" s="5"/>
    </row>
    <row r="855" ht="13.5" customHeight="1" spans="1:6">
      <c r="A855" s="21"/>
      <c r="D855" s="4"/>
      <c r="E855" s="5"/>
      <c r="F855" s="5"/>
    </row>
    <row r="856" ht="13.5" customHeight="1" spans="1:6">
      <c r="A856" s="21"/>
      <c r="D856" s="4"/>
      <c r="E856" s="5"/>
      <c r="F856" s="5"/>
    </row>
    <row r="857" ht="13.5" customHeight="1" spans="1:6">
      <c r="A857" s="21"/>
      <c r="D857" s="4"/>
      <c r="E857" s="5"/>
      <c r="F857" s="5"/>
    </row>
    <row r="858" ht="13.5" customHeight="1" spans="1:6">
      <c r="A858" s="21"/>
      <c r="D858" s="4"/>
      <c r="E858" s="5"/>
      <c r="F858" s="5"/>
    </row>
    <row r="859" ht="13.5" customHeight="1" spans="1:6">
      <c r="A859" s="21"/>
      <c r="D859" s="4"/>
      <c r="E859" s="5"/>
      <c r="F859" s="5"/>
    </row>
    <row r="860" ht="13.5" customHeight="1" spans="1:6">
      <c r="A860" s="21"/>
      <c r="D860" s="4"/>
      <c r="E860" s="5"/>
      <c r="F860" s="5"/>
    </row>
    <row r="861" ht="13.5" customHeight="1" spans="1:6">
      <c r="A861" s="21"/>
      <c r="D861" s="4"/>
      <c r="E861" s="5"/>
      <c r="F861" s="5"/>
    </row>
    <row r="862" ht="13.5" customHeight="1" spans="1:6">
      <c r="A862" s="21"/>
      <c r="D862" s="4"/>
      <c r="E862" s="5"/>
      <c r="F862" s="5"/>
    </row>
    <row r="863" ht="13.5" customHeight="1" spans="1:6">
      <c r="A863" s="21"/>
      <c r="D863" s="4"/>
      <c r="E863" s="5"/>
      <c r="F863" s="5"/>
    </row>
    <row r="864" ht="13.5" customHeight="1" spans="1:6">
      <c r="A864" s="21"/>
      <c r="D864" s="4"/>
      <c r="E864" s="5"/>
      <c r="F864" s="5"/>
    </row>
    <row r="865" ht="13.5" customHeight="1" spans="1:6">
      <c r="A865" s="21"/>
      <c r="D865" s="4"/>
      <c r="E865" s="5"/>
      <c r="F865" s="5"/>
    </row>
    <row r="866" ht="13.5" customHeight="1" spans="1:6">
      <c r="A866" s="21"/>
      <c r="D866" s="4"/>
      <c r="E866" s="5"/>
      <c r="F866" s="5"/>
    </row>
    <row r="867" ht="13.5" customHeight="1" spans="1:6">
      <c r="A867" s="21"/>
      <c r="D867" s="4"/>
      <c r="E867" s="5"/>
      <c r="F867" s="5"/>
    </row>
    <row r="868" ht="13.5" customHeight="1" spans="1:6">
      <c r="A868" s="21"/>
      <c r="D868" s="4"/>
      <c r="E868" s="5"/>
      <c r="F868" s="5"/>
    </row>
    <row r="869" ht="13.5" customHeight="1" spans="1:6">
      <c r="A869" s="21"/>
      <c r="D869" s="4"/>
      <c r="E869" s="5"/>
      <c r="F869" s="5"/>
    </row>
    <row r="870" ht="13.5" customHeight="1" spans="1:6">
      <c r="A870" s="21"/>
      <c r="D870" s="4"/>
      <c r="E870" s="5"/>
      <c r="F870" s="5"/>
    </row>
    <row r="871" ht="13.5" customHeight="1" spans="1:6">
      <c r="A871" s="21"/>
      <c r="D871" s="4"/>
      <c r="E871" s="5"/>
      <c r="F871" s="5"/>
    </row>
    <row r="872" ht="13.5" customHeight="1" spans="1:6">
      <c r="A872" s="21"/>
      <c r="D872" s="4"/>
      <c r="E872" s="5"/>
      <c r="F872" s="5"/>
    </row>
    <row r="873" ht="13.5" customHeight="1" spans="1:6">
      <c r="A873" s="21"/>
      <c r="D873" s="4"/>
      <c r="E873" s="5"/>
      <c r="F873" s="5"/>
    </row>
    <row r="874" ht="13.5" customHeight="1" spans="1:6">
      <c r="A874" s="21"/>
      <c r="D874" s="4"/>
      <c r="E874" s="5"/>
      <c r="F874" s="5"/>
    </row>
    <row r="875" ht="13.5" customHeight="1" spans="1:6">
      <c r="A875" s="21"/>
      <c r="D875" s="4"/>
      <c r="E875" s="5"/>
      <c r="F875" s="5"/>
    </row>
    <row r="876" ht="13.5" customHeight="1" spans="1:6">
      <c r="A876" s="21"/>
      <c r="D876" s="4"/>
      <c r="E876" s="5"/>
      <c r="F876" s="5"/>
    </row>
    <row r="877" ht="13.5" customHeight="1" spans="1:6">
      <c r="A877" s="21"/>
      <c r="D877" s="4"/>
      <c r="E877" s="5"/>
      <c r="F877" s="5"/>
    </row>
    <row r="878" ht="13.5" customHeight="1" spans="1:6">
      <c r="A878" s="21"/>
      <c r="D878" s="4"/>
      <c r="E878" s="5"/>
      <c r="F878" s="5"/>
    </row>
    <row r="879" ht="13.5" customHeight="1" spans="1:6">
      <c r="A879" s="21"/>
      <c r="D879" s="4"/>
      <c r="E879" s="5"/>
      <c r="F879" s="5"/>
    </row>
    <row r="880" ht="13.5" customHeight="1" spans="1:6">
      <c r="A880" s="21"/>
      <c r="D880" s="4"/>
      <c r="E880" s="5"/>
      <c r="F880" s="5"/>
    </row>
    <row r="881" ht="13.5" customHeight="1" spans="1:6">
      <c r="A881" s="21"/>
      <c r="D881" s="4"/>
      <c r="E881" s="5"/>
      <c r="F881" s="5"/>
    </row>
    <row r="882" ht="13.5" customHeight="1" spans="1:6">
      <c r="A882" s="21"/>
      <c r="D882" s="4"/>
      <c r="E882" s="5"/>
      <c r="F882" s="5"/>
    </row>
    <row r="883" ht="13.5" customHeight="1" spans="1:6">
      <c r="A883" s="21"/>
      <c r="D883" s="4"/>
      <c r="E883" s="5"/>
      <c r="F883" s="5"/>
    </row>
    <row r="884" ht="13.5" customHeight="1" spans="1:6">
      <c r="A884" s="21"/>
      <c r="D884" s="4"/>
      <c r="E884" s="5"/>
      <c r="F884" s="5"/>
    </row>
    <row r="885" ht="13.5" customHeight="1" spans="1:6">
      <c r="A885" s="21"/>
      <c r="D885" s="4"/>
      <c r="E885" s="5"/>
      <c r="F885" s="5"/>
    </row>
    <row r="886" ht="13.5" customHeight="1" spans="1:6">
      <c r="A886" s="21"/>
      <c r="D886" s="4"/>
      <c r="E886" s="5"/>
      <c r="F886" s="5"/>
    </row>
    <row r="887" ht="13.5" customHeight="1" spans="1:6">
      <c r="A887" s="21"/>
      <c r="D887" s="4"/>
      <c r="E887" s="5"/>
      <c r="F887" s="5"/>
    </row>
    <row r="888" ht="13.5" customHeight="1" spans="1:6">
      <c r="A888" s="21"/>
      <c r="D888" s="4"/>
      <c r="E888" s="5"/>
      <c r="F888" s="5"/>
    </row>
    <row r="889" ht="13.5" customHeight="1" spans="1:6">
      <c r="A889" s="21"/>
      <c r="D889" s="4"/>
      <c r="E889" s="5"/>
      <c r="F889" s="5"/>
    </row>
    <row r="890" ht="13.5" customHeight="1" spans="1:6">
      <c r="A890" s="21"/>
      <c r="D890" s="4"/>
      <c r="E890" s="5"/>
      <c r="F890" s="5"/>
    </row>
    <row r="891" ht="13.5" customHeight="1" spans="1:6">
      <c r="A891" s="21"/>
      <c r="D891" s="4"/>
      <c r="E891" s="5"/>
      <c r="F891" s="5"/>
    </row>
    <row r="892" ht="13.5" customHeight="1" spans="1:6">
      <c r="A892" s="21"/>
      <c r="D892" s="4"/>
      <c r="E892" s="5"/>
      <c r="F892" s="5"/>
    </row>
    <row r="893" ht="13.5" customHeight="1" spans="1:6">
      <c r="A893" s="21"/>
      <c r="D893" s="4"/>
      <c r="E893" s="5"/>
      <c r="F893" s="5"/>
    </row>
    <row r="894" ht="13.5" customHeight="1" spans="1:6">
      <c r="A894" s="21"/>
      <c r="D894" s="4"/>
      <c r="E894" s="5"/>
      <c r="F894" s="5"/>
    </row>
    <row r="895" ht="13.5" customHeight="1" spans="1:6">
      <c r="A895" s="21"/>
      <c r="D895" s="4"/>
      <c r="E895" s="5"/>
      <c r="F895" s="5"/>
    </row>
    <row r="896" ht="13.5" customHeight="1" spans="1:6">
      <c r="A896" s="21"/>
      <c r="D896" s="4"/>
      <c r="E896" s="5"/>
      <c r="F896" s="5"/>
    </row>
    <row r="897" ht="13.5" customHeight="1" spans="1:6">
      <c r="A897" s="21"/>
      <c r="D897" s="4"/>
      <c r="E897" s="5"/>
      <c r="F897" s="5"/>
    </row>
    <row r="898" ht="13.5" customHeight="1" spans="1:6">
      <c r="A898" s="21"/>
      <c r="D898" s="4"/>
      <c r="E898" s="5"/>
      <c r="F898" s="5"/>
    </row>
    <row r="899" ht="13.5" customHeight="1" spans="1:6">
      <c r="A899" s="21"/>
      <c r="D899" s="4"/>
      <c r="E899" s="5"/>
      <c r="F899" s="5"/>
    </row>
    <row r="900" ht="13.5" customHeight="1" spans="1:6">
      <c r="A900" s="21"/>
      <c r="D900" s="4"/>
      <c r="E900" s="5"/>
      <c r="F900" s="5"/>
    </row>
    <row r="901" ht="13.5" customHeight="1" spans="1:6">
      <c r="A901" s="21"/>
      <c r="D901" s="4"/>
      <c r="E901" s="5"/>
      <c r="F901" s="5"/>
    </row>
    <row r="902" ht="13.5" customHeight="1" spans="1:6">
      <c r="A902" s="21"/>
      <c r="D902" s="4"/>
      <c r="E902" s="5"/>
      <c r="F902" s="5"/>
    </row>
    <row r="903" ht="13.5" customHeight="1" spans="1:6">
      <c r="A903" s="21"/>
      <c r="D903" s="4"/>
      <c r="E903" s="5"/>
      <c r="F903" s="5"/>
    </row>
    <row r="904" ht="13.5" customHeight="1" spans="1:6">
      <c r="A904" s="21"/>
      <c r="D904" s="4"/>
      <c r="E904" s="5"/>
      <c r="F904" s="5"/>
    </row>
    <row r="905" ht="13.5" customHeight="1" spans="1:6">
      <c r="A905" s="21"/>
      <c r="D905" s="4"/>
      <c r="E905" s="5"/>
      <c r="F905" s="5"/>
    </row>
    <row r="906" ht="13.5" customHeight="1" spans="1:6">
      <c r="A906" s="21"/>
      <c r="D906" s="4"/>
      <c r="E906" s="5"/>
      <c r="F906" s="5"/>
    </row>
    <row r="907" ht="13.5" customHeight="1" spans="1:6">
      <c r="A907" s="21"/>
      <c r="D907" s="4"/>
      <c r="E907" s="5"/>
      <c r="F907" s="5"/>
    </row>
    <row r="908" ht="13.5" customHeight="1" spans="1:6">
      <c r="A908" s="21"/>
      <c r="D908" s="4"/>
      <c r="E908" s="5"/>
      <c r="F908" s="5"/>
    </row>
    <row r="909" ht="13.5" customHeight="1" spans="1:6">
      <c r="A909" s="21"/>
      <c r="D909" s="4"/>
      <c r="E909" s="5"/>
      <c r="F909" s="5"/>
    </row>
    <row r="910" ht="13.5" customHeight="1" spans="1:6">
      <c r="A910" s="21"/>
      <c r="D910" s="4"/>
      <c r="E910" s="5"/>
      <c r="F910" s="5"/>
    </row>
    <row r="911" ht="13.5" customHeight="1" spans="1:6">
      <c r="A911" s="21"/>
      <c r="D911" s="4"/>
      <c r="E911" s="5"/>
      <c r="F911" s="5"/>
    </row>
    <row r="912" ht="13.5" customHeight="1" spans="1:6">
      <c r="A912" s="21"/>
      <c r="D912" s="4"/>
      <c r="E912" s="5"/>
      <c r="F912" s="5"/>
    </row>
    <row r="913" ht="13.5" customHeight="1" spans="1:6">
      <c r="A913" s="21"/>
      <c r="D913" s="4"/>
      <c r="E913" s="5"/>
      <c r="F913" s="5"/>
    </row>
    <row r="914" ht="13.5" customHeight="1" spans="1:6">
      <c r="A914" s="21"/>
      <c r="D914" s="4"/>
      <c r="E914" s="5"/>
      <c r="F914" s="5"/>
    </row>
    <row r="915" ht="13.5" customHeight="1" spans="1:6">
      <c r="A915" s="21"/>
      <c r="D915" s="4"/>
      <c r="E915" s="5"/>
      <c r="F915" s="5"/>
    </row>
    <row r="916" ht="13.5" customHeight="1" spans="1:6">
      <c r="A916" s="21"/>
      <c r="D916" s="4"/>
      <c r="E916" s="5"/>
      <c r="F916" s="5"/>
    </row>
    <row r="917" ht="13.5" customHeight="1" spans="1:6">
      <c r="A917" s="21"/>
      <c r="D917" s="4"/>
      <c r="E917" s="5"/>
      <c r="F917" s="5"/>
    </row>
    <row r="918" ht="13.5" customHeight="1" spans="1:6">
      <c r="A918" s="21"/>
      <c r="D918" s="4"/>
      <c r="E918" s="5"/>
      <c r="F918" s="5"/>
    </row>
    <row r="919" ht="13.5" customHeight="1" spans="1:6">
      <c r="A919" s="21"/>
      <c r="D919" s="4"/>
      <c r="E919" s="5"/>
      <c r="F919" s="5"/>
    </row>
    <row r="920" ht="13.5" customHeight="1" spans="1:6">
      <c r="A920" s="21"/>
      <c r="D920" s="4"/>
      <c r="E920" s="5"/>
      <c r="F920" s="5"/>
    </row>
    <row r="921" ht="13.5" customHeight="1" spans="1:6">
      <c r="A921" s="21"/>
      <c r="D921" s="4"/>
      <c r="E921" s="5"/>
      <c r="F921" s="5"/>
    </row>
    <row r="922" ht="13.5" customHeight="1" spans="1:6">
      <c r="A922" s="21"/>
      <c r="D922" s="4"/>
      <c r="E922" s="5"/>
      <c r="F922" s="5"/>
    </row>
    <row r="923" ht="13.5" customHeight="1" spans="1:6">
      <c r="A923" s="21"/>
      <c r="D923" s="4"/>
      <c r="E923" s="5"/>
      <c r="F923" s="5"/>
    </row>
    <row r="924" ht="13.5" customHeight="1" spans="1:6">
      <c r="A924" s="21"/>
      <c r="D924" s="4"/>
      <c r="E924" s="5"/>
      <c r="F924" s="5"/>
    </row>
    <row r="925" ht="13.5" customHeight="1" spans="1:6">
      <c r="A925" s="21"/>
      <c r="D925" s="4"/>
      <c r="E925" s="5"/>
      <c r="F925" s="5"/>
    </row>
    <row r="926" ht="13.5" customHeight="1" spans="1:6">
      <c r="A926" s="21"/>
      <c r="D926" s="4"/>
      <c r="E926" s="5"/>
      <c r="F926" s="5"/>
    </row>
    <row r="927" ht="13.5" customHeight="1" spans="1:6">
      <c r="A927" s="21"/>
      <c r="D927" s="4"/>
      <c r="E927" s="5"/>
      <c r="F927" s="5"/>
    </row>
    <row r="928" ht="13.5" customHeight="1" spans="1:6">
      <c r="A928" s="21"/>
      <c r="D928" s="4"/>
      <c r="E928" s="5"/>
      <c r="F928" s="5"/>
    </row>
    <row r="929" ht="13.5" customHeight="1" spans="1:6">
      <c r="A929" s="21"/>
      <c r="D929" s="4"/>
      <c r="E929" s="5"/>
      <c r="F929" s="5"/>
    </row>
    <row r="930" ht="13.5" customHeight="1" spans="1:6">
      <c r="A930" s="21"/>
      <c r="D930" s="4"/>
      <c r="E930" s="5"/>
      <c r="F930" s="5"/>
    </row>
    <row r="931" ht="13.5" customHeight="1" spans="1:6">
      <c r="A931" s="21"/>
      <c r="D931" s="4"/>
      <c r="E931" s="5"/>
      <c r="F931" s="5"/>
    </row>
    <row r="932" ht="13.5" customHeight="1" spans="1:6">
      <c r="A932" s="21"/>
      <c r="D932" s="4"/>
      <c r="E932" s="5"/>
      <c r="F932" s="5"/>
    </row>
    <row r="933" ht="13.5" customHeight="1" spans="1:6">
      <c r="A933" s="21"/>
      <c r="D933" s="4"/>
      <c r="E933" s="5"/>
      <c r="F933" s="5"/>
    </row>
    <row r="934" ht="13.5" customHeight="1" spans="1:6">
      <c r="A934" s="21"/>
      <c r="D934" s="4"/>
      <c r="E934" s="5"/>
      <c r="F934" s="5"/>
    </row>
    <row r="935" ht="13.5" customHeight="1" spans="1:6">
      <c r="A935" s="21"/>
      <c r="D935" s="4"/>
      <c r="E935" s="5"/>
      <c r="F935" s="5"/>
    </row>
    <row r="936" ht="13.5" customHeight="1" spans="1:6">
      <c r="A936" s="21"/>
      <c r="D936" s="4"/>
      <c r="E936" s="5"/>
      <c r="F936" s="5"/>
    </row>
    <row r="937" ht="13.5" customHeight="1" spans="1:6">
      <c r="A937" s="21"/>
      <c r="D937" s="4"/>
      <c r="E937" s="5"/>
      <c r="F937" s="5"/>
    </row>
    <row r="938" ht="13.5" customHeight="1" spans="1:6">
      <c r="A938" s="21"/>
      <c r="D938" s="4"/>
      <c r="E938" s="5"/>
      <c r="F938" s="5"/>
    </row>
    <row r="939" ht="13.5" customHeight="1" spans="1:6">
      <c r="A939" s="21"/>
      <c r="D939" s="4"/>
      <c r="E939" s="5"/>
      <c r="F939" s="5"/>
    </row>
    <row r="940" ht="13.5" customHeight="1" spans="1:6">
      <c r="A940" s="21"/>
      <c r="D940" s="4"/>
      <c r="E940" s="5"/>
      <c r="F940" s="5"/>
    </row>
    <row r="941" ht="13.5" customHeight="1" spans="1:6">
      <c r="A941" s="21"/>
      <c r="D941" s="4"/>
      <c r="E941" s="5"/>
      <c r="F941" s="5"/>
    </row>
    <row r="942" ht="13.5" customHeight="1" spans="1:6">
      <c r="A942" s="21"/>
      <c r="D942" s="4"/>
      <c r="E942" s="5"/>
      <c r="F942" s="5"/>
    </row>
    <row r="943" ht="13.5" customHeight="1" spans="1:6">
      <c r="A943" s="21"/>
      <c r="D943" s="4"/>
      <c r="E943" s="5"/>
      <c r="F943" s="5"/>
    </row>
    <row r="944" ht="13.5" customHeight="1" spans="1:6">
      <c r="A944" s="21"/>
      <c r="D944" s="4"/>
      <c r="E944" s="5"/>
      <c r="F944" s="5"/>
    </row>
    <row r="945" ht="13.5" customHeight="1" spans="1:6">
      <c r="A945" s="21"/>
      <c r="D945" s="4"/>
      <c r="E945" s="5"/>
      <c r="F945" s="5"/>
    </row>
    <row r="946" ht="13.5" customHeight="1" spans="1:6">
      <c r="A946" s="21"/>
      <c r="D946" s="4"/>
      <c r="E946" s="5"/>
      <c r="F946" s="5"/>
    </row>
    <row r="947" ht="13.5" customHeight="1" spans="1:6">
      <c r="A947" s="21"/>
      <c r="D947" s="4"/>
      <c r="E947" s="5"/>
      <c r="F947" s="5"/>
    </row>
    <row r="948" ht="13.5" customHeight="1" spans="1:6">
      <c r="A948" s="21"/>
      <c r="D948" s="4"/>
      <c r="E948" s="5"/>
      <c r="F948" s="5"/>
    </row>
    <row r="949" ht="13.5" customHeight="1" spans="1:6">
      <c r="A949" s="21"/>
      <c r="D949" s="4"/>
      <c r="E949" s="5"/>
      <c r="F949" s="5"/>
    </row>
    <row r="950" ht="13.5" customHeight="1" spans="1:6">
      <c r="A950" s="21"/>
      <c r="D950" s="4"/>
      <c r="E950" s="5"/>
      <c r="F950" s="5"/>
    </row>
    <row r="951" ht="13.5" customHeight="1" spans="1:6">
      <c r="A951" s="21"/>
      <c r="D951" s="4"/>
      <c r="E951" s="5"/>
      <c r="F951" s="5"/>
    </row>
    <row r="952" ht="13.5" customHeight="1" spans="1:6">
      <c r="A952" s="21"/>
      <c r="D952" s="4"/>
      <c r="E952" s="5"/>
      <c r="F952" s="5"/>
    </row>
    <row r="953" ht="13.5" customHeight="1" spans="1:6">
      <c r="A953" s="21"/>
      <c r="D953" s="4"/>
      <c r="E953" s="5"/>
      <c r="F953" s="5"/>
    </row>
    <row r="954" ht="13.5" customHeight="1" spans="1:6">
      <c r="A954" s="21"/>
      <c r="D954" s="4"/>
      <c r="E954" s="5"/>
      <c r="F954" s="5"/>
    </row>
    <row r="955" ht="13.5" customHeight="1" spans="1:6">
      <c r="A955" s="21"/>
      <c r="D955" s="4"/>
      <c r="E955" s="5"/>
      <c r="F955" s="5"/>
    </row>
    <row r="956" ht="13.5" customHeight="1" spans="1:6">
      <c r="A956" s="21"/>
      <c r="D956" s="4"/>
      <c r="E956" s="5"/>
      <c r="F956" s="5"/>
    </row>
    <row r="957" ht="13.5" customHeight="1" spans="1:6">
      <c r="A957" s="21"/>
      <c r="D957" s="4"/>
      <c r="E957" s="5"/>
      <c r="F957" s="5"/>
    </row>
    <row r="958" ht="13.5" customHeight="1" spans="1:6">
      <c r="A958" s="21"/>
      <c r="D958" s="4"/>
      <c r="E958" s="5"/>
      <c r="F958" s="5"/>
    </row>
    <row r="959" ht="13.5" customHeight="1" spans="1:6">
      <c r="A959" s="21"/>
      <c r="D959" s="4"/>
      <c r="E959" s="5"/>
      <c r="F959" s="5"/>
    </row>
    <row r="960" ht="13.5" customHeight="1" spans="1:6">
      <c r="A960" s="21"/>
      <c r="D960" s="4"/>
      <c r="E960" s="5"/>
      <c r="F960" s="5"/>
    </row>
    <row r="961" ht="13.5" customHeight="1" spans="1:6">
      <c r="A961" s="21"/>
      <c r="D961" s="4"/>
      <c r="E961" s="5"/>
      <c r="F961" s="5"/>
    </row>
    <row r="962" ht="13.5" customHeight="1" spans="1:6">
      <c r="A962" s="21"/>
      <c r="D962" s="4"/>
      <c r="E962" s="5"/>
      <c r="F962" s="5"/>
    </row>
    <row r="963" ht="13.5" customHeight="1" spans="1:6">
      <c r="A963" s="21"/>
      <c r="D963" s="4"/>
      <c r="E963" s="5"/>
      <c r="F963" s="5"/>
    </row>
    <row r="964" ht="13.5" customHeight="1" spans="1:6">
      <c r="A964" s="21"/>
      <c r="D964" s="4"/>
      <c r="E964" s="5"/>
      <c r="F964" s="5"/>
    </row>
    <row r="965" ht="13.5" customHeight="1" spans="1:6">
      <c r="A965" s="21"/>
      <c r="D965" s="4"/>
      <c r="E965" s="5"/>
      <c r="F965" s="5"/>
    </row>
    <row r="966" ht="13.5" customHeight="1" spans="1:6">
      <c r="A966" s="21"/>
      <c r="D966" s="4"/>
      <c r="E966" s="5"/>
      <c r="F966" s="5"/>
    </row>
    <row r="967" ht="13.5" customHeight="1" spans="1:6">
      <c r="A967" s="21"/>
      <c r="D967" s="4"/>
      <c r="E967" s="5"/>
      <c r="F967" s="5"/>
    </row>
    <row r="968" ht="13.5" customHeight="1" spans="1:6">
      <c r="A968" s="21"/>
      <c r="D968" s="4"/>
      <c r="E968" s="5"/>
      <c r="F968" s="5"/>
    </row>
    <row r="969" ht="13.5" customHeight="1" spans="1:6">
      <c r="A969" s="21"/>
      <c r="D969" s="4"/>
      <c r="E969" s="5"/>
      <c r="F969" s="5"/>
    </row>
    <row r="970" ht="13.5" customHeight="1" spans="1:6">
      <c r="A970" s="21"/>
      <c r="D970" s="4"/>
      <c r="E970" s="5"/>
      <c r="F970" s="5"/>
    </row>
    <row r="971" ht="13.5" customHeight="1" spans="1:6">
      <c r="A971" s="21"/>
      <c r="D971" s="4"/>
      <c r="E971" s="5"/>
      <c r="F971" s="5"/>
    </row>
    <row r="972" ht="13.5" customHeight="1" spans="1:6">
      <c r="A972" s="21"/>
      <c r="D972" s="4"/>
      <c r="E972" s="5"/>
      <c r="F972" s="5"/>
    </row>
    <row r="973" ht="13.5" customHeight="1" spans="1:6">
      <c r="A973" s="21"/>
      <c r="D973" s="4"/>
      <c r="E973" s="5"/>
      <c r="F973" s="5"/>
    </row>
    <row r="974" ht="13.5" customHeight="1" spans="1:6">
      <c r="A974" s="21"/>
      <c r="D974" s="4"/>
      <c r="E974" s="5"/>
      <c r="F974" s="5"/>
    </row>
    <row r="975" ht="13.5" customHeight="1" spans="1:6">
      <c r="A975" s="21"/>
      <c r="D975" s="4"/>
      <c r="E975" s="5"/>
      <c r="F975" s="5"/>
    </row>
    <row r="976" ht="13.5" customHeight="1" spans="1:6">
      <c r="A976" s="21"/>
      <c r="D976" s="4"/>
      <c r="E976" s="5"/>
      <c r="F976" s="5"/>
    </row>
    <row r="977" ht="13.5" customHeight="1" spans="1:6">
      <c r="A977" s="21"/>
      <c r="D977" s="4"/>
      <c r="E977" s="5"/>
      <c r="F977" s="5"/>
    </row>
    <row r="978" ht="13.5" customHeight="1" spans="1:6">
      <c r="A978" s="21"/>
      <c r="D978" s="4"/>
      <c r="E978" s="5"/>
      <c r="F978" s="5"/>
    </row>
    <row r="979" ht="13.5" customHeight="1" spans="1:6">
      <c r="A979" s="21"/>
      <c r="D979" s="4"/>
      <c r="E979" s="5"/>
      <c r="F979" s="5"/>
    </row>
    <row r="980" ht="13.5" customHeight="1" spans="1:6">
      <c r="A980" s="21"/>
      <c r="D980" s="4"/>
      <c r="E980" s="5"/>
      <c r="F980" s="5"/>
    </row>
    <row r="981" ht="13.5" customHeight="1" spans="1:6">
      <c r="A981" s="21"/>
      <c r="D981" s="4"/>
      <c r="E981" s="5"/>
      <c r="F981" s="5"/>
    </row>
    <row r="982" ht="13.5" customHeight="1" spans="1:6">
      <c r="A982" s="21"/>
      <c r="D982" s="4"/>
      <c r="E982" s="5"/>
      <c r="F982" s="5"/>
    </row>
    <row r="983" ht="13.5" customHeight="1" spans="1:6">
      <c r="A983" s="21"/>
      <c r="D983" s="4"/>
      <c r="E983" s="5"/>
      <c r="F983" s="5"/>
    </row>
    <row r="984" ht="13.5" customHeight="1" spans="1:6">
      <c r="A984" s="21"/>
      <c r="D984" s="4"/>
      <c r="E984" s="5"/>
      <c r="F984" s="5"/>
    </row>
    <row r="985" ht="13.5" customHeight="1" spans="1:6">
      <c r="A985" s="21"/>
      <c r="D985" s="4"/>
      <c r="E985" s="5"/>
      <c r="F985" s="5"/>
    </row>
    <row r="986" ht="13.5" customHeight="1" spans="1:6">
      <c r="A986" s="21"/>
      <c r="D986" s="4"/>
      <c r="E986" s="5"/>
      <c r="F986" s="5"/>
    </row>
    <row r="987" ht="13.5" customHeight="1" spans="1:6">
      <c r="A987" s="21"/>
      <c r="D987" s="4"/>
      <c r="E987" s="5"/>
      <c r="F987" s="5"/>
    </row>
    <row r="988" ht="13.5" customHeight="1" spans="1:6">
      <c r="A988" s="21"/>
      <c r="D988" s="4"/>
      <c r="E988" s="5"/>
      <c r="F988" s="5"/>
    </row>
    <row r="989" ht="13.5" customHeight="1" spans="1:6">
      <c r="A989" s="21"/>
      <c r="D989" s="4"/>
      <c r="E989" s="5"/>
      <c r="F989" s="5"/>
    </row>
    <row r="990" ht="13.5" customHeight="1" spans="1:6">
      <c r="A990" s="21"/>
      <c r="D990" s="4"/>
      <c r="E990" s="5"/>
      <c r="F990" s="5"/>
    </row>
    <row r="991" ht="13.5" customHeight="1" spans="1:6">
      <c r="A991" s="21"/>
      <c r="D991" s="4"/>
      <c r="E991" s="5"/>
      <c r="F991" s="5"/>
    </row>
    <row r="992" ht="13.5" customHeight="1" spans="1:6">
      <c r="A992" s="21"/>
      <c r="D992" s="4"/>
      <c r="E992" s="5"/>
      <c r="F992" s="5"/>
    </row>
    <row r="993" ht="13.5" customHeight="1" spans="1:6">
      <c r="A993" s="21"/>
      <c r="D993" s="4"/>
      <c r="E993" s="5"/>
      <c r="F993" s="5"/>
    </row>
    <row r="994" ht="13.5" customHeight="1" spans="1:6">
      <c r="A994" s="21"/>
      <c r="D994" s="4"/>
      <c r="E994" s="5"/>
      <c r="F994" s="5"/>
    </row>
    <row r="995" ht="13.5" customHeight="1" spans="1:6">
      <c r="A995" s="21"/>
      <c r="D995" s="4"/>
      <c r="E995" s="5"/>
      <c r="F995" s="5"/>
    </row>
    <row r="996" ht="13.5" customHeight="1" spans="1:6">
      <c r="A996" s="21"/>
      <c r="D996" s="4"/>
      <c r="E996" s="5"/>
      <c r="F996" s="5"/>
    </row>
    <row r="997" ht="13.5" customHeight="1" spans="1:6">
      <c r="A997" s="21"/>
      <c r="D997" s="4"/>
      <c r="E997" s="5"/>
      <c r="F997" s="5"/>
    </row>
    <row r="998" ht="13.5" customHeight="1" spans="1:6">
      <c r="A998" s="21"/>
      <c r="D998" s="4"/>
      <c r="E998" s="5"/>
      <c r="F998" s="5"/>
    </row>
    <row r="999" ht="13.5" customHeight="1" spans="1:6">
      <c r="A999" s="21"/>
      <c r="D999" s="4"/>
      <c r="E999" s="5"/>
      <c r="F999" s="5"/>
    </row>
    <row r="1000" ht="13.5" customHeight="1" spans="1:6">
      <c r="A1000" s="21"/>
      <c r="D1000" s="4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1.2857142857143" customWidth="1"/>
    <col min="2" max="2" width="16.2857142857143" customWidth="1"/>
    <col min="3" max="3" width="36.4285714285714" customWidth="1"/>
    <col min="4" max="4" width="12.7142857142857" customWidth="1"/>
    <col min="5" max="5" width="10.2857142857143" customWidth="1"/>
    <col min="6" max="6" width="13" customWidth="1"/>
    <col min="7" max="7" width="13.2857142857143" customWidth="1"/>
    <col min="8" max="26" width="9.14285714285714" customWidth="1"/>
  </cols>
  <sheetData>
    <row r="1" ht="13.5" customHeight="1" spans="1:6">
      <c r="A1" s="21" t="s">
        <v>0</v>
      </c>
      <c r="B1" s="3" t="s">
        <v>1</v>
      </c>
      <c r="C1" s="3" t="s">
        <v>2</v>
      </c>
      <c r="D1" s="4" t="s">
        <v>3</v>
      </c>
      <c r="E1" s="5"/>
      <c r="F1" s="5"/>
    </row>
    <row r="2" ht="13.5" customHeight="1" spans="1:6">
      <c r="A2" s="2">
        <v>43160</v>
      </c>
      <c r="B2" s="3" t="s">
        <v>44</v>
      </c>
      <c r="C2" s="3" t="s">
        <v>239</v>
      </c>
      <c r="D2" s="4">
        <v>800</v>
      </c>
      <c r="E2" s="5"/>
      <c r="F2" s="5"/>
    </row>
    <row r="3" ht="13.5" customHeight="1" spans="1:6">
      <c r="A3" s="2">
        <v>43160</v>
      </c>
      <c r="B3" s="3" t="s">
        <v>44</v>
      </c>
      <c r="C3" s="3" t="s">
        <v>669</v>
      </c>
      <c r="D3" s="4">
        <v>60</v>
      </c>
      <c r="E3" s="5"/>
      <c r="F3" s="5"/>
    </row>
    <row r="4" ht="13.5" customHeight="1" spans="1:6">
      <c r="A4" s="2">
        <v>43183</v>
      </c>
      <c r="B4" s="3" t="s">
        <v>44</v>
      </c>
      <c r="C4" s="3" t="s">
        <v>1062</v>
      </c>
      <c r="D4" s="4">
        <v>325.05</v>
      </c>
      <c r="E4" s="5"/>
      <c r="F4" s="5"/>
    </row>
    <row r="5" ht="13.5" customHeight="1" spans="1:6">
      <c r="A5" s="2">
        <v>43169</v>
      </c>
      <c r="B5" s="3" t="s">
        <v>44</v>
      </c>
      <c r="C5" s="3" t="s">
        <v>943</v>
      </c>
      <c r="D5" s="4">
        <v>10</v>
      </c>
      <c r="E5" s="5"/>
      <c r="F5" s="5"/>
    </row>
    <row r="6" ht="13.5" customHeight="1" spans="1:6">
      <c r="A6" s="2">
        <v>43162</v>
      </c>
      <c r="B6" s="3" t="s">
        <v>44</v>
      </c>
      <c r="C6" s="3" t="s">
        <v>392</v>
      </c>
      <c r="D6" s="4">
        <v>5.8</v>
      </c>
      <c r="E6" s="5"/>
      <c r="F6" s="5"/>
    </row>
    <row r="7" ht="13.5" customHeight="1" spans="1:6">
      <c r="A7" s="2">
        <v>43178</v>
      </c>
      <c r="B7" s="3" t="s">
        <v>44</v>
      </c>
      <c r="C7" s="3" t="s">
        <v>392</v>
      </c>
      <c r="D7" s="4">
        <v>6.8</v>
      </c>
      <c r="E7" s="5"/>
      <c r="F7" s="5"/>
    </row>
    <row r="8" ht="13.5" customHeight="1" spans="1:7">
      <c r="A8" s="2">
        <v>43177</v>
      </c>
      <c r="B8" s="3" t="s">
        <v>44</v>
      </c>
      <c r="C8" s="3" t="s">
        <v>987</v>
      </c>
      <c r="D8" s="4">
        <v>1419</v>
      </c>
      <c r="E8" s="5"/>
      <c r="F8" s="5"/>
      <c r="G8" s="3" t="s">
        <v>286</v>
      </c>
    </row>
    <row r="9" ht="13.5" customHeight="1" spans="1:8">
      <c r="A9" s="2">
        <v>43169</v>
      </c>
      <c r="B9" s="3" t="s">
        <v>44</v>
      </c>
      <c r="C9" s="3" t="s">
        <v>524</v>
      </c>
      <c r="D9" s="4">
        <v>35.73</v>
      </c>
      <c r="E9" s="5"/>
      <c r="F9" s="5"/>
      <c r="G9" s="3" t="s">
        <v>44</v>
      </c>
      <c r="H9" s="4">
        <f>SUM(D2:D10)</f>
        <v>2701.93</v>
      </c>
    </row>
    <row r="10" ht="13.5" customHeight="1" spans="1:8">
      <c r="A10" s="2">
        <v>43177</v>
      </c>
      <c r="B10" s="3" t="s">
        <v>44</v>
      </c>
      <c r="C10" s="3" t="s">
        <v>1062</v>
      </c>
      <c r="D10" s="4">
        <v>39.55</v>
      </c>
      <c r="E10" s="5"/>
      <c r="F10" s="5"/>
      <c r="G10" s="3" t="s">
        <v>294</v>
      </c>
      <c r="H10" s="4">
        <f>SUM(D11:D12)</f>
        <v>511.5</v>
      </c>
    </row>
    <row r="11" ht="13.5" customHeight="1" spans="1:8">
      <c r="A11" s="2">
        <v>43160</v>
      </c>
      <c r="B11" s="3" t="s">
        <v>294</v>
      </c>
      <c r="C11" s="3" t="s">
        <v>239</v>
      </c>
      <c r="D11" s="4">
        <v>470</v>
      </c>
      <c r="E11" s="5"/>
      <c r="F11" s="5"/>
      <c r="G11" s="3" t="s">
        <v>11</v>
      </c>
      <c r="H11" s="4">
        <f>SUM(D13:D29)</f>
        <v>476</v>
      </c>
    </row>
    <row r="12" ht="13.5" customHeight="1" spans="1:8">
      <c r="A12" s="2">
        <v>43190</v>
      </c>
      <c r="B12" s="3" t="s">
        <v>294</v>
      </c>
      <c r="C12" s="3" t="s">
        <v>1063</v>
      </c>
      <c r="D12" s="4">
        <v>41.5</v>
      </c>
      <c r="E12" s="5"/>
      <c r="F12" s="5"/>
      <c r="G12" s="3" t="s">
        <v>68</v>
      </c>
      <c r="H12" s="4">
        <f>SUM(D30:D42)</f>
        <v>690.18</v>
      </c>
    </row>
    <row r="13" ht="13.5" customHeight="1" spans="1:8">
      <c r="A13" s="2">
        <v>43160</v>
      </c>
      <c r="B13" s="3" t="s">
        <v>11</v>
      </c>
      <c r="C13" s="3" t="s">
        <v>777</v>
      </c>
      <c r="D13" s="4">
        <v>180</v>
      </c>
      <c r="E13" s="5"/>
      <c r="F13" s="5"/>
      <c r="G13" s="3" t="s">
        <v>197</v>
      </c>
      <c r="H13" s="4">
        <f>SUM(D43)</f>
        <v>79</v>
      </c>
    </row>
    <row r="14" ht="13.5" customHeight="1" spans="1:8">
      <c r="A14" s="2">
        <v>43160</v>
      </c>
      <c r="B14" s="3" t="s">
        <v>11</v>
      </c>
      <c r="C14" s="3" t="s">
        <v>780</v>
      </c>
      <c r="D14" s="4">
        <v>18.9</v>
      </c>
      <c r="E14" s="5"/>
      <c r="F14" s="5"/>
      <c r="G14" s="3" t="s">
        <v>125</v>
      </c>
      <c r="H14" s="4">
        <f>SUM(D44:D48)</f>
        <v>750.75</v>
      </c>
    </row>
    <row r="15" ht="13.5" customHeight="1" spans="1:8">
      <c r="A15" s="2">
        <v>43162</v>
      </c>
      <c r="B15" s="3" t="s">
        <v>11</v>
      </c>
      <c r="C15" s="3" t="s">
        <v>492</v>
      </c>
      <c r="D15" s="4">
        <v>20</v>
      </c>
      <c r="E15" s="5"/>
      <c r="F15" s="5"/>
      <c r="G15" s="3" t="s">
        <v>644</v>
      </c>
      <c r="H15" s="4">
        <f>D49+D50</f>
        <v>1650</v>
      </c>
    </row>
    <row r="16" ht="13.5" customHeight="1" spans="1:8">
      <c r="A16" s="2">
        <v>43160</v>
      </c>
      <c r="B16" s="3" t="s">
        <v>11</v>
      </c>
      <c r="C16" s="3" t="s">
        <v>824</v>
      </c>
      <c r="D16" s="4">
        <v>16</v>
      </c>
      <c r="E16" s="5"/>
      <c r="F16" s="5"/>
      <c r="G16" s="3" t="s">
        <v>646</v>
      </c>
      <c r="H16" s="4">
        <f>D51</f>
        <v>2.4</v>
      </c>
    </row>
    <row r="17" ht="13.5" customHeight="1" spans="1:8">
      <c r="A17" s="2">
        <v>43162</v>
      </c>
      <c r="B17" s="3" t="s">
        <v>11</v>
      </c>
      <c r="C17" s="3" t="s">
        <v>1064</v>
      </c>
      <c r="D17" s="11">
        <v>7.2</v>
      </c>
      <c r="E17" s="5"/>
      <c r="F17" s="5"/>
      <c r="G17" s="3" t="s">
        <v>163</v>
      </c>
      <c r="H17" s="4">
        <f>0</f>
        <v>0</v>
      </c>
    </row>
    <row r="18" ht="13.5" customHeight="1" spans="1:8">
      <c r="A18" s="2">
        <v>43169</v>
      </c>
      <c r="B18" s="3" t="s">
        <v>11</v>
      </c>
      <c r="C18" s="3" t="s">
        <v>492</v>
      </c>
      <c r="D18" s="11">
        <v>12</v>
      </c>
      <c r="E18" s="5"/>
      <c r="F18" s="5"/>
      <c r="G18" s="3" t="s">
        <v>134</v>
      </c>
      <c r="H18" s="4">
        <f>SUM(D52:D54)</f>
        <v>331.46</v>
      </c>
    </row>
    <row r="19" ht="13.5" customHeight="1" spans="1:8">
      <c r="A19" s="2">
        <v>43170</v>
      </c>
      <c r="B19" s="3" t="s">
        <v>11</v>
      </c>
      <c r="C19" s="3" t="s">
        <v>727</v>
      </c>
      <c r="D19" s="11">
        <v>16.4</v>
      </c>
      <c r="E19" s="5"/>
      <c r="F19" s="5"/>
      <c r="G19" s="3" t="s">
        <v>34</v>
      </c>
      <c r="H19" s="4">
        <f>SUM(D55:D57)</f>
        <v>43.8</v>
      </c>
    </row>
    <row r="20" ht="13.5" customHeight="1" spans="1:8">
      <c r="A20" s="2">
        <v>43172</v>
      </c>
      <c r="B20" s="3" t="s">
        <v>11</v>
      </c>
      <c r="C20" s="3" t="s">
        <v>780</v>
      </c>
      <c r="D20" s="4">
        <v>20</v>
      </c>
      <c r="E20" s="5"/>
      <c r="F20" s="5"/>
      <c r="G20" s="3" t="s">
        <v>36</v>
      </c>
      <c r="H20" s="4">
        <f>SUM(D58:D61)</f>
        <v>1161.2</v>
      </c>
    </row>
    <row r="21" ht="13.5" customHeight="1" spans="1:8">
      <c r="A21" s="2">
        <v>43171</v>
      </c>
      <c r="B21" s="3" t="s">
        <v>11</v>
      </c>
      <c r="C21" s="3" t="s">
        <v>780</v>
      </c>
      <c r="D21" s="4">
        <v>20</v>
      </c>
      <c r="E21" s="5"/>
      <c r="F21" s="5"/>
      <c r="G21" s="3" t="s">
        <v>39</v>
      </c>
      <c r="H21" s="4">
        <f>SUM(D62:D68)</f>
        <v>395.54</v>
      </c>
    </row>
    <row r="22" ht="13.5" customHeight="1" spans="1:8">
      <c r="A22" s="2">
        <v>43184</v>
      </c>
      <c r="B22" s="3" t="s">
        <v>11</v>
      </c>
      <c r="C22" s="3" t="s">
        <v>1064</v>
      </c>
      <c r="D22" s="4">
        <v>7.2</v>
      </c>
      <c r="E22" s="5"/>
      <c r="F22" s="5"/>
      <c r="G22" s="3" t="s">
        <v>375</v>
      </c>
      <c r="H22" s="4">
        <f>SUM(D69:D72)</f>
        <v>338</v>
      </c>
    </row>
    <row r="23" ht="13.5" customHeight="1" spans="1:26">
      <c r="A23" s="2">
        <v>43184</v>
      </c>
      <c r="B23" s="10" t="s">
        <v>11</v>
      </c>
      <c r="C23" s="10" t="s">
        <v>492</v>
      </c>
      <c r="D23" s="10">
        <v>16</v>
      </c>
      <c r="E23" s="5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43168</v>
      </c>
      <c r="B24" s="3" t="s">
        <v>11</v>
      </c>
      <c r="C24" s="3" t="s">
        <v>1065</v>
      </c>
      <c r="D24" s="4">
        <v>27.8</v>
      </c>
      <c r="E24" s="5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43174</v>
      </c>
      <c r="B25" s="3" t="s">
        <v>11</v>
      </c>
      <c r="C25" s="3" t="s">
        <v>780</v>
      </c>
      <c r="D25" s="4">
        <v>7.5</v>
      </c>
      <c r="E25" s="5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43189</v>
      </c>
      <c r="B26" s="3" t="s">
        <v>11</v>
      </c>
      <c r="C26" s="3" t="s">
        <v>727</v>
      </c>
      <c r="D26" s="4">
        <v>15</v>
      </c>
      <c r="E26" s="5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43188</v>
      </c>
      <c r="B27" s="3" t="s">
        <v>11</v>
      </c>
      <c r="C27" s="3" t="s">
        <v>824</v>
      </c>
      <c r="D27" s="4">
        <v>62</v>
      </c>
      <c r="E27" s="5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43167</v>
      </c>
      <c r="B28" s="3" t="s">
        <v>11</v>
      </c>
      <c r="C28" s="3" t="s">
        <v>824</v>
      </c>
      <c r="D28" s="4">
        <v>15</v>
      </c>
      <c r="E28" s="5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43174</v>
      </c>
      <c r="B29" s="3" t="s">
        <v>11</v>
      </c>
      <c r="C29" s="3" t="s">
        <v>824</v>
      </c>
      <c r="D29" s="4">
        <v>15</v>
      </c>
      <c r="E29" s="5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43162</v>
      </c>
      <c r="B30" s="3" t="s">
        <v>68</v>
      </c>
      <c r="C30" s="3" t="s">
        <v>20</v>
      </c>
      <c r="D30" s="4">
        <v>138.9</v>
      </c>
      <c r="E30" s="5"/>
      <c r="F30" s="5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43183</v>
      </c>
      <c r="B31" s="3" t="s">
        <v>68</v>
      </c>
      <c r="C31" s="3" t="s">
        <v>122</v>
      </c>
      <c r="D31" s="4">
        <v>106.9</v>
      </c>
      <c r="E31" s="5"/>
      <c r="F31" s="5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43176</v>
      </c>
      <c r="B32" s="3" t="s">
        <v>68</v>
      </c>
      <c r="C32" s="3" t="s">
        <v>122</v>
      </c>
      <c r="D32" s="4">
        <v>105.5</v>
      </c>
      <c r="E32" s="5"/>
      <c r="F32" s="5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43176</v>
      </c>
      <c r="B33" s="3" t="s">
        <v>68</v>
      </c>
      <c r="C33" s="3" t="s">
        <v>790</v>
      </c>
      <c r="D33" s="4">
        <v>4</v>
      </c>
      <c r="E33" s="5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43169</v>
      </c>
      <c r="B34" s="3" t="s">
        <v>68</v>
      </c>
      <c r="C34" s="3" t="s">
        <v>20</v>
      </c>
      <c r="D34" s="11">
        <v>141.28</v>
      </c>
      <c r="E34" s="5"/>
      <c r="F34" s="4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43177</v>
      </c>
      <c r="B35" s="3" t="s">
        <v>68</v>
      </c>
      <c r="C35" s="3" t="s">
        <v>20</v>
      </c>
      <c r="D35" s="11">
        <v>10.65</v>
      </c>
      <c r="E35" s="5"/>
      <c r="F35" s="4"/>
      <c r="G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43176</v>
      </c>
      <c r="B36" s="3" t="s">
        <v>68</v>
      </c>
      <c r="C36" s="3" t="s">
        <v>22</v>
      </c>
      <c r="D36" s="4">
        <v>8.2</v>
      </c>
      <c r="E36" s="5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43183</v>
      </c>
      <c r="B37" s="3" t="s">
        <v>68</v>
      </c>
      <c r="C37" s="3" t="s">
        <v>122</v>
      </c>
      <c r="D37" s="4">
        <v>14.6</v>
      </c>
      <c r="E37" s="5"/>
      <c r="F37" s="4"/>
      <c r="G37" s="5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43169</v>
      </c>
      <c r="B38" s="3" t="s">
        <v>68</v>
      </c>
      <c r="C38" s="3" t="s">
        <v>20</v>
      </c>
      <c r="D38" s="4">
        <v>15.15</v>
      </c>
      <c r="E38" s="5"/>
      <c r="F38" s="4"/>
      <c r="G38" s="5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43169</v>
      </c>
      <c r="B39" s="3" t="s">
        <v>68</v>
      </c>
      <c r="C39" s="3" t="s">
        <v>20</v>
      </c>
      <c r="D39" s="4">
        <v>11.25</v>
      </c>
      <c r="E39" s="5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43178</v>
      </c>
      <c r="B40" s="3" t="s">
        <v>68</v>
      </c>
      <c r="C40" s="3" t="s">
        <v>991</v>
      </c>
      <c r="D40" s="4">
        <v>28.5</v>
      </c>
      <c r="E40" s="5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43189</v>
      </c>
      <c r="B41" s="3" t="s">
        <v>68</v>
      </c>
      <c r="C41" s="3" t="s">
        <v>20</v>
      </c>
      <c r="D41" s="4">
        <v>93.5</v>
      </c>
      <c r="E41" s="5"/>
      <c r="F41" s="5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43190</v>
      </c>
      <c r="B42" s="3" t="s">
        <v>68</v>
      </c>
      <c r="C42" s="3" t="s">
        <v>790</v>
      </c>
      <c r="D42" s="4">
        <v>11.75</v>
      </c>
      <c r="E42" s="5"/>
      <c r="F42" s="5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43178</v>
      </c>
      <c r="B43" s="3" t="s">
        <v>197</v>
      </c>
      <c r="C43" s="3" t="s">
        <v>1066</v>
      </c>
      <c r="D43" s="4">
        <v>79</v>
      </c>
      <c r="E43" s="5"/>
      <c r="F43" s="5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43160</v>
      </c>
      <c r="B44" s="3" t="s">
        <v>125</v>
      </c>
      <c r="C44" s="3" t="s">
        <v>640</v>
      </c>
      <c r="D44" s="4">
        <v>60</v>
      </c>
      <c r="E44" s="5"/>
      <c r="F44" s="5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43160</v>
      </c>
      <c r="B45" s="3" t="s">
        <v>125</v>
      </c>
      <c r="C45" s="3" t="s">
        <v>641</v>
      </c>
      <c r="D45" s="4">
        <v>600</v>
      </c>
      <c r="E45" s="5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43160</v>
      </c>
      <c r="B46" s="3" t="s">
        <v>125</v>
      </c>
      <c r="C46" s="3" t="s">
        <v>509</v>
      </c>
      <c r="D46" s="4">
        <v>55.5</v>
      </c>
      <c r="E46" s="5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43161</v>
      </c>
      <c r="B47" s="3" t="s">
        <v>125</v>
      </c>
      <c r="C47" s="3" t="s">
        <v>195</v>
      </c>
      <c r="D47" s="4">
        <v>26.35</v>
      </c>
      <c r="E47" s="5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43168</v>
      </c>
      <c r="B48" s="3" t="s">
        <v>125</v>
      </c>
      <c r="C48" s="3" t="s">
        <v>1067</v>
      </c>
      <c r="D48" s="4">
        <v>8.9</v>
      </c>
      <c r="E48" s="5"/>
      <c r="F48" s="4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43160</v>
      </c>
      <c r="B49" s="3" t="s">
        <v>644</v>
      </c>
      <c r="C49" s="3" t="s">
        <v>645</v>
      </c>
      <c r="D49" s="4">
        <v>750</v>
      </c>
      <c r="E49" s="5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43160</v>
      </c>
      <c r="B50" s="3" t="s">
        <v>644</v>
      </c>
      <c r="C50" s="3" t="s">
        <v>684</v>
      </c>
      <c r="D50" s="4">
        <v>900</v>
      </c>
      <c r="E50" s="5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43163</v>
      </c>
      <c r="B51" s="3" t="s">
        <v>646</v>
      </c>
      <c r="C51" s="3" t="s">
        <v>1068</v>
      </c>
      <c r="D51" s="4">
        <v>2.4</v>
      </c>
      <c r="E51" s="5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43184</v>
      </c>
      <c r="B52" s="3" t="s">
        <v>134</v>
      </c>
      <c r="C52" s="3" t="s">
        <v>1069</v>
      </c>
      <c r="D52" s="4">
        <v>23.9</v>
      </c>
      <c r="E52" s="5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43167</v>
      </c>
      <c r="B53" s="3" t="s">
        <v>134</v>
      </c>
      <c r="C53" s="3" t="s">
        <v>98</v>
      </c>
      <c r="D53" s="4">
        <v>172.15</v>
      </c>
      <c r="E53" s="5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43167</v>
      </c>
      <c r="B54" s="3" t="s">
        <v>134</v>
      </c>
      <c r="C54" s="3" t="s">
        <v>964</v>
      </c>
      <c r="D54" s="4">
        <v>135.41</v>
      </c>
      <c r="E54" s="5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43162</v>
      </c>
      <c r="B55" s="3" t="s">
        <v>34</v>
      </c>
      <c r="C55" s="3" t="s">
        <v>81</v>
      </c>
      <c r="D55" s="4">
        <v>7.4</v>
      </c>
      <c r="E55" s="5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43184</v>
      </c>
      <c r="B56" s="3" t="s">
        <v>34</v>
      </c>
      <c r="C56" s="3" t="s">
        <v>81</v>
      </c>
      <c r="D56" s="4">
        <v>25.4</v>
      </c>
      <c r="E56" s="5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43190</v>
      </c>
      <c r="B57" s="3" t="s">
        <v>34</v>
      </c>
      <c r="C57" s="3" t="s">
        <v>811</v>
      </c>
      <c r="D57" s="4">
        <v>11</v>
      </c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>
        <v>43160</v>
      </c>
      <c r="B58" s="3" t="s">
        <v>36</v>
      </c>
      <c r="C58" s="3" t="s">
        <v>37</v>
      </c>
      <c r="D58" s="4">
        <v>600</v>
      </c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>
        <v>43160</v>
      </c>
      <c r="B59" s="3" t="s">
        <v>36</v>
      </c>
      <c r="C59" s="3" t="s">
        <v>38</v>
      </c>
      <c r="D59" s="4">
        <v>400</v>
      </c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>
        <v>43162</v>
      </c>
      <c r="B60" s="3" t="s">
        <v>36</v>
      </c>
      <c r="C60" s="3" t="s">
        <v>1070</v>
      </c>
      <c r="D60" s="4">
        <v>50</v>
      </c>
      <c r="E60" s="5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>
        <v>43183</v>
      </c>
      <c r="B61" s="3" t="s">
        <v>36</v>
      </c>
      <c r="C61" s="3" t="s">
        <v>1071</v>
      </c>
      <c r="D61" s="4">
        <v>111.2</v>
      </c>
      <c r="E61" s="5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>
        <v>43160</v>
      </c>
      <c r="B62" s="3" t="s">
        <v>39</v>
      </c>
      <c r="C62" s="3" t="s">
        <v>42</v>
      </c>
      <c r="D62" s="4">
        <v>110</v>
      </c>
      <c r="E62" s="5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>
        <v>43161</v>
      </c>
      <c r="B63" s="3" t="s">
        <v>39</v>
      </c>
      <c r="C63" s="3" t="s">
        <v>451</v>
      </c>
      <c r="D63" s="4">
        <v>50</v>
      </c>
      <c r="E63" s="5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>
        <v>43180</v>
      </c>
      <c r="B64" s="3" t="s">
        <v>39</v>
      </c>
      <c r="C64" s="3" t="s">
        <v>1072</v>
      </c>
      <c r="D64" s="4">
        <v>30</v>
      </c>
      <c r="E64" s="5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>
        <v>43170</v>
      </c>
      <c r="B65" s="3" t="s">
        <v>39</v>
      </c>
      <c r="C65" s="3" t="s">
        <v>391</v>
      </c>
      <c r="D65" s="11">
        <v>50</v>
      </c>
      <c r="E65" s="5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>
        <v>43182</v>
      </c>
      <c r="B66" s="3" t="s">
        <v>39</v>
      </c>
      <c r="C66" s="3" t="s">
        <v>83</v>
      </c>
      <c r="D66" s="4">
        <v>77.54</v>
      </c>
      <c r="E66" s="5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>
        <v>43179</v>
      </c>
      <c r="B67" s="3" t="s">
        <v>39</v>
      </c>
      <c r="C67" s="3" t="s">
        <v>391</v>
      </c>
      <c r="D67" s="4">
        <v>50</v>
      </c>
      <c r="E67" s="5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>
        <v>43189</v>
      </c>
      <c r="B68" s="3" t="s">
        <v>39</v>
      </c>
      <c r="C68" s="3" t="s">
        <v>1073</v>
      </c>
      <c r="D68" s="4">
        <v>28</v>
      </c>
      <c r="E68" s="5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>
        <v>43160</v>
      </c>
      <c r="B69" s="3" t="s">
        <v>375</v>
      </c>
      <c r="C69" s="3" t="s">
        <v>547</v>
      </c>
      <c r="D69" s="4">
        <v>200</v>
      </c>
      <c r="E69" s="5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>
        <v>43160</v>
      </c>
      <c r="B70" s="3" t="s">
        <v>375</v>
      </c>
      <c r="C70" s="3" t="s">
        <v>548</v>
      </c>
      <c r="D70" s="4">
        <v>44</v>
      </c>
      <c r="E70" s="5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>
        <v>43160</v>
      </c>
      <c r="B71" s="3" t="s">
        <v>375</v>
      </c>
      <c r="C71" s="3" t="s">
        <v>549</v>
      </c>
      <c r="D71" s="4">
        <v>44</v>
      </c>
      <c r="E71" s="5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>
        <v>43160</v>
      </c>
      <c r="B72" s="3" t="s">
        <v>375</v>
      </c>
      <c r="C72" s="3" t="s">
        <v>550</v>
      </c>
      <c r="D72" s="4">
        <v>50</v>
      </c>
      <c r="E72" s="5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/>
      <c r="B73" s="10"/>
      <c r="C73" s="10"/>
      <c r="D73" s="10"/>
      <c r="E73" s="5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/>
      <c r="D74" s="4"/>
      <c r="E74" s="5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/>
      <c r="D75" s="4"/>
      <c r="E75" s="5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1"/>
      <c r="D76" s="4">
        <f>SUM(D2:D75)</f>
        <v>9131.76</v>
      </c>
      <c r="E76" s="5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1"/>
      <c r="D77" s="4"/>
      <c r="E77" s="5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6">
      <c r="A78" s="21"/>
      <c r="D78" s="4"/>
      <c r="E78" s="5"/>
      <c r="F78" s="5"/>
    </row>
    <row r="79" ht="13.5" customHeight="1" spans="1:6">
      <c r="A79" s="21"/>
      <c r="D79" s="4"/>
      <c r="E79" s="5"/>
      <c r="F79" s="5"/>
    </row>
    <row r="80" ht="13.5" customHeight="1" spans="1:6">
      <c r="A80" s="21"/>
      <c r="D80" s="4"/>
      <c r="E80" s="5"/>
      <c r="F80" s="5"/>
    </row>
    <row r="81" ht="13.5" customHeight="1" spans="1:6">
      <c r="A81" s="21"/>
      <c r="D81" s="4"/>
      <c r="E81" s="5"/>
      <c r="F81" s="5"/>
    </row>
    <row r="82" ht="13.5" customHeight="1" spans="1:6">
      <c r="A82" s="21"/>
      <c r="D82" s="4"/>
      <c r="E82" s="5"/>
      <c r="F82" s="5"/>
    </row>
    <row r="83" ht="13.5" customHeight="1" spans="1:6">
      <c r="A83" s="21"/>
      <c r="D83" s="4"/>
      <c r="E83" s="5"/>
      <c r="F83" s="5"/>
    </row>
    <row r="84" ht="13.5" customHeight="1" spans="1:6">
      <c r="A84" s="21"/>
      <c r="D84" s="4"/>
      <c r="E84" s="5"/>
      <c r="F84" s="5"/>
    </row>
    <row r="85" ht="13.5" customHeight="1" spans="1:6">
      <c r="A85" s="21"/>
      <c r="D85" s="4"/>
      <c r="E85" s="5"/>
      <c r="F85" s="5"/>
    </row>
    <row r="86" ht="13.5" customHeight="1" spans="1:6">
      <c r="A86" s="21"/>
      <c r="D86" s="4"/>
      <c r="E86" s="5"/>
      <c r="F86" s="5"/>
    </row>
    <row r="87" ht="13.5" customHeight="1" spans="1:6">
      <c r="A87" s="21"/>
      <c r="D87" s="4"/>
      <c r="E87" s="5"/>
      <c r="F87" s="5"/>
    </row>
    <row r="88" ht="13.5" customHeight="1" spans="1:6">
      <c r="A88" s="21"/>
      <c r="D88" s="4"/>
      <c r="E88" s="5"/>
      <c r="F88" s="5"/>
    </row>
    <row r="89" ht="13.5" customHeight="1" spans="1:6">
      <c r="A89" s="21"/>
      <c r="D89" s="4"/>
      <c r="E89" s="5"/>
      <c r="F89" s="5"/>
    </row>
    <row r="90" ht="13.5" customHeight="1" spans="1:6">
      <c r="A90" s="21"/>
      <c r="D90" s="4"/>
      <c r="E90" s="5"/>
      <c r="F90" s="5"/>
    </row>
    <row r="91" ht="13.5" customHeight="1" spans="1:6">
      <c r="A91" s="21"/>
      <c r="D91" s="4"/>
      <c r="E91" s="5"/>
      <c r="F91" s="5"/>
    </row>
    <row r="92" ht="13.5" customHeight="1" spans="1:6">
      <c r="A92" s="21"/>
      <c r="D92" s="4"/>
      <c r="E92" s="5"/>
      <c r="F92" s="5"/>
    </row>
    <row r="93" ht="13.5" customHeight="1" spans="1:6">
      <c r="A93" s="21"/>
      <c r="D93" s="4"/>
      <c r="E93" s="5"/>
      <c r="F93" s="5"/>
    </row>
    <row r="94" ht="13.5" customHeight="1" spans="1:6">
      <c r="A94" s="21"/>
      <c r="D94" s="4"/>
      <c r="E94" s="5"/>
      <c r="F94" s="5"/>
    </row>
    <row r="95" ht="13.5" customHeight="1" spans="1:6">
      <c r="A95" s="21"/>
      <c r="D95" s="4"/>
      <c r="E95" s="5"/>
      <c r="F95" s="5"/>
    </row>
    <row r="96" ht="13.5" customHeight="1" spans="1:6">
      <c r="A96" s="21"/>
      <c r="D96" s="4"/>
      <c r="E96" s="5"/>
      <c r="F96" s="5"/>
    </row>
    <row r="97" ht="13.5" customHeight="1" spans="1:6">
      <c r="A97" s="21"/>
      <c r="D97" s="4"/>
      <c r="E97" s="5"/>
      <c r="F97" s="5"/>
    </row>
    <row r="98" ht="13.5" customHeight="1" spans="1:6">
      <c r="A98" s="21"/>
      <c r="D98" s="4"/>
      <c r="E98" s="5"/>
      <c r="F98" s="5"/>
    </row>
    <row r="99" ht="13.5" customHeight="1" spans="1:6">
      <c r="A99" s="21"/>
      <c r="D99" s="4"/>
      <c r="E99" s="5"/>
      <c r="F99" s="5"/>
    </row>
    <row r="100" ht="13.5" customHeight="1" spans="1:6">
      <c r="A100" s="21"/>
      <c r="D100" s="4"/>
      <c r="E100" s="5"/>
      <c r="F100" s="5"/>
    </row>
    <row r="101" ht="13.5" customHeight="1" spans="1:6">
      <c r="A101" s="21"/>
      <c r="D101" s="4"/>
      <c r="E101" s="5"/>
      <c r="F101" s="5"/>
    </row>
    <row r="102" ht="13.5" customHeight="1" spans="1:6">
      <c r="A102" s="21"/>
      <c r="D102" s="4"/>
      <c r="E102" s="5"/>
      <c r="F102" s="5"/>
    </row>
    <row r="103" ht="13.5" customHeight="1" spans="1:6">
      <c r="A103" s="21"/>
      <c r="D103" s="4"/>
      <c r="E103" s="5"/>
      <c r="F103" s="5"/>
    </row>
    <row r="104" ht="13.5" customHeight="1" spans="1:6">
      <c r="A104" s="21"/>
      <c r="D104" s="4"/>
      <c r="E104" s="5"/>
      <c r="F104" s="5"/>
    </row>
    <row r="105" ht="13.5" customHeight="1" spans="1:6">
      <c r="A105" s="21"/>
      <c r="D105" s="4"/>
      <c r="E105" s="5"/>
      <c r="F105" s="5"/>
    </row>
    <row r="106" ht="13.5" customHeight="1" spans="1:6">
      <c r="A106" s="21"/>
      <c r="D106" s="4"/>
      <c r="E106" s="5"/>
      <c r="F106" s="5"/>
    </row>
    <row r="107" ht="13.5" customHeight="1" spans="1:6">
      <c r="A107" s="21"/>
      <c r="D107" s="4"/>
      <c r="E107" s="5"/>
      <c r="F107" s="5"/>
    </row>
    <row r="108" ht="13.5" customHeight="1" spans="1:6">
      <c r="A108" s="21"/>
      <c r="D108" s="4"/>
      <c r="E108" s="5"/>
      <c r="F108" s="5"/>
    </row>
    <row r="109" ht="13.5" customHeight="1" spans="1:6">
      <c r="A109" s="21"/>
      <c r="D109" s="4"/>
      <c r="E109" s="5"/>
      <c r="F109" s="5"/>
    </row>
    <row r="110" ht="13.5" customHeight="1" spans="1:6">
      <c r="A110" s="21"/>
      <c r="D110" s="4"/>
      <c r="E110" s="5"/>
      <c r="F110" s="5"/>
    </row>
    <row r="111" ht="13.5" customHeight="1" spans="1:6">
      <c r="A111" s="21"/>
      <c r="D111" s="4"/>
      <c r="E111" s="5"/>
      <c r="F111" s="5"/>
    </row>
    <row r="112" ht="13.5" customHeight="1" spans="1:6">
      <c r="A112" s="21"/>
      <c r="D112" s="4"/>
      <c r="E112" s="5"/>
      <c r="F112" s="5"/>
    </row>
    <row r="113" ht="13.5" customHeight="1" spans="1:6">
      <c r="A113" s="21"/>
      <c r="D113" s="4"/>
      <c r="E113" s="5"/>
      <c r="F113" s="5"/>
    </row>
    <row r="114" ht="13.5" customHeight="1" spans="1:6">
      <c r="A114" s="21"/>
      <c r="D114" s="4"/>
      <c r="E114" s="5"/>
      <c r="F114" s="5"/>
    </row>
    <row r="115" ht="13.5" customHeight="1" spans="1:6">
      <c r="A115" s="21"/>
      <c r="D115" s="4"/>
      <c r="E115" s="5"/>
      <c r="F115" s="5"/>
    </row>
    <row r="116" ht="13.5" customHeight="1" spans="1:6">
      <c r="A116" s="21"/>
      <c r="D116" s="4"/>
      <c r="E116" s="5"/>
      <c r="F116" s="5"/>
    </row>
    <row r="117" ht="13.5" customHeight="1" spans="1:6">
      <c r="A117" s="21"/>
      <c r="D117" s="4"/>
      <c r="E117" s="5"/>
      <c r="F117" s="5"/>
    </row>
    <row r="118" ht="13.5" customHeight="1" spans="1:6">
      <c r="A118" s="21"/>
      <c r="D118" s="4"/>
      <c r="E118" s="5"/>
      <c r="F118" s="5"/>
    </row>
    <row r="119" ht="13.5" customHeight="1" spans="1:6">
      <c r="A119" s="21"/>
      <c r="D119" s="4"/>
      <c r="E119" s="5"/>
      <c r="F119" s="5"/>
    </row>
    <row r="120" ht="13.5" customHeight="1" spans="1:6">
      <c r="A120" s="21"/>
      <c r="D120" s="4"/>
      <c r="E120" s="5"/>
      <c r="F120" s="5"/>
    </row>
    <row r="121" ht="13.5" customHeight="1" spans="1:6">
      <c r="A121" s="21"/>
      <c r="D121" s="4"/>
      <c r="E121" s="5"/>
      <c r="F121" s="5"/>
    </row>
    <row r="122" ht="13.5" customHeight="1" spans="1:6">
      <c r="A122" s="21"/>
      <c r="D122" s="4"/>
      <c r="E122" s="5"/>
      <c r="F122" s="5"/>
    </row>
    <row r="123" ht="13.5" customHeight="1" spans="1:6">
      <c r="A123" s="21"/>
      <c r="D123" s="4"/>
      <c r="E123" s="5"/>
      <c r="F123" s="5"/>
    </row>
    <row r="124" ht="13.5" customHeight="1" spans="1:6">
      <c r="A124" s="21"/>
      <c r="D124" s="4"/>
      <c r="E124" s="5"/>
      <c r="F124" s="5"/>
    </row>
    <row r="125" ht="13.5" customHeight="1" spans="1:6">
      <c r="A125" s="21"/>
      <c r="D125" s="4"/>
      <c r="E125" s="5"/>
      <c r="F125" s="5"/>
    </row>
    <row r="126" ht="13.5" customHeight="1" spans="1:6">
      <c r="A126" s="21"/>
      <c r="D126" s="4"/>
      <c r="E126" s="5"/>
      <c r="F126" s="5"/>
    </row>
    <row r="127" ht="13.5" customHeight="1" spans="1:6">
      <c r="A127" s="21"/>
      <c r="D127" s="4"/>
      <c r="E127" s="5"/>
      <c r="F127" s="5"/>
    </row>
    <row r="128" ht="13.5" customHeight="1" spans="1:6">
      <c r="A128" s="21"/>
      <c r="D128" s="4"/>
      <c r="E128" s="5"/>
      <c r="F128" s="5"/>
    </row>
    <row r="129" ht="13.5" customHeight="1" spans="1:6">
      <c r="A129" s="21"/>
      <c r="D129" s="4"/>
      <c r="E129" s="5"/>
      <c r="F129" s="5"/>
    </row>
    <row r="130" ht="13.5" customHeight="1" spans="1:6">
      <c r="A130" s="21"/>
      <c r="D130" s="4"/>
      <c r="E130" s="5"/>
      <c r="F130" s="5"/>
    </row>
    <row r="131" ht="13.5" customHeight="1" spans="1:6">
      <c r="A131" s="21"/>
      <c r="D131" s="4"/>
      <c r="E131" s="5"/>
      <c r="F131" s="5"/>
    </row>
    <row r="132" ht="13.5" customHeight="1" spans="1:6">
      <c r="A132" s="21"/>
      <c r="D132" s="4"/>
      <c r="E132" s="5"/>
      <c r="F132" s="5"/>
    </row>
    <row r="133" ht="13.5" customHeight="1" spans="1:6">
      <c r="A133" s="21"/>
      <c r="D133" s="4"/>
      <c r="E133" s="5"/>
      <c r="F133" s="5"/>
    </row>
    <row r="134" ht="13.5" customHeight="1" spans="1:6">
      <c r="A134" s="21"/>
      <c r="D134" s="4"/>
      <c r="E134" s="5"/>
      <c r="F134" s="5"/>
    </row>
    <row r="135" ht="13.5" customHeight="1" spans="1:6">
      <c r="A135" s="21"/>
      <c r="D135" s="4"/>
      <c r="E135" s="5"/>
      <c r="F135" s="5"/>
    </row>
    <row r="136" ht="13.5" customHeight="1" spans="1:6">
      <c r="A136" s="21"/>
      <c r="D136" s="4"/>
      <c r="E136" s="5"/>
      <c r="F136" s="5"/>
    </row>
    <row r="137" ht="13.5" customHeight="1" spans="1:6">
      <c r="A137" s="21"/>
      <c r="D137" s="4"/>
      <c r="E137" s="5"/>
      <c r="F137" s="5"/>
    </row>
    <row r="138" ht="13.5" customHeight="1" spans="1:6">
      <c r="A138" s="21"/>
      <c r="D138" s="4"/>
      <c r="E138" s="5"/>
      <c r="F138" s="5"/>
    </row>
    <row r="139" ht="13.5" customHeight="1" spans="1:6">
      <c r="A139" s="21"/>
      <c r="D139" s="4"/>
      <c r="E139" s="5"/>
      <c r="F139" s="5"/>
    </row>
    <row r="140" ht="13.5" customHeight="1" spans="1:6">
      <c r="A140" s="21"/>
      <c r="D140" s="4"/>
      <c r="E140" s="5"/>
      <c r="F140" s="5"/>
    </row>
    <row r="141" ht="13.5" customHeight="1" spans="1:6">
      <c r="A141" s="21"/>
      <c r="D141" s="4"/>
      <c r="E141" s="5"/>
      <c r="F141" s="5"/>
    </row>
    <row r="142" ht="13.5" customHeight="1" spans="1:6">
      <c r="A142" s="21"/>
      <c r="D142" s="4"/>
      <c r="E142" s="5"/>
      <c r="F142" s="5"/>
    </row>
    <row r="143" ht="13.5" customHeight="1" spans="1:6">
      <c r="A143" s="21"/>
      <c r="D143" s="4"/>
      <c r="E143" s="5"/>
      <c r="F143" s="5"/>
    </row>
    <row r="144" ht="13.5" customHeight="1" spans="1:6">
      <c r="A144" s="21"/>
      <c r="D144" s="4"/>
      <c r="E144" s="5"/>
      <c r="F144" s="5"/>
    </row>
    <row r="145" ht="13.5" customHeight="1" spans="1:6">
      <c r="A145" s="21"/>
      <c r="D145" s="4"/>
      <c r="E145" s="5"/>
      <c r="F145" s="5"/>
    </row>
    <row r="146" ht="13.5" customHeight="1" spans="1:6">
      <c r="A146" s="21"/>
      <c r="D146" s="4"/>
      <c r="E146" s="5"/>
      <c r="F146" s="5"/>
    </row>
    <row r="147" ht="13.5" customHeight="1" spans="1:6">
      <c r="A147" s="21"/>
      <c r="D147" s="4"/>
      <c r="E147" s="5"/>
      <c r="F147" s="5"/>
    </row>
    <row r="148" ht="13.5" customHeight="1" spans="1:6">
      <c r="A148" s="21"/>
      <c r="D148" s="4"/>
      <c r="E148" s="5"/>
      <c r="F148" s="5"/>
    </row>
    <row r="149" ht="13.5" customHeight="1" spans="1:6">
      <c r="A149" s="21"/>
      <c r="D149" s="4"/>
      <c r="E149" s="5"/>
      <c r="F149" s="5"/>
    </row>
    <row r="150" ht="13.5" customHeight="1" spans="1:6">
      <c r="A150" s="21"/>
      <c r="D150" s="4"/>
      <c r="E150" s="5"/>
      <c r="F150" s="5"/>
    </row>
    <row r="151" ht="13.5" customHeight="1" spans="1:6">
      <c r="A151" s="21"/>
      <c r="D151" s="4"/>
      <c r="E151" s="5"/>
      <c r="F151" s="5"/>
    </row>
    <row r="152" ht="13.5" customHeight="1" spans="1:6">
      <c r="A152" s="21"/>
      <c r="D152" s="4"/>
      <c r="E152" s="5"/>
      <c r="F152" s="5"/>
    </row>
    <row r="153" ht="13.5" customHeight="1" spans="1:6">
      <c r="A153" s="21"/>
      <c r="D153" s="4"/>
      <c r="E153" s="5"/>
      <c r="F153" s="5"/>
    </row>
    <row r="154" ht="13.5" customHeight="1" spans="1:6">
      <c r="A154" s="21"/>
      <c r="D154" s="4"/>
      <c r="E154" s="5"/>
      <c r="F154" s="5"/>
    </row>
    <row r="155" ht="13.5" customHeight="1" spans="1:6">
      <c r="A155" s="21"/>
      <c r="D155" s="4"/>
      <c r="E155" s="5"/>
      <c r="F155" s="5"/>
    </row>
    <row r="156" ht="13.5" customHeight="1" spans="1:6">
      <c r="A156" s="21"/>
      <c r="D156" s="4"/>
      <c r="E156" s="5"/>
      <c r="F156" s="5"/>
    </row>
    <row r="157" ht="13.5" customHeight="1" spans="1:6">
      <c r="A157" s="21"/>
      <c r="D157" s="4"/>
      <c r="E157" s="5"/>
      <c r="F157" s="5"/>
    </row>
    <row r="158" ht="13.5" customHeight="1" spans="1:6">
      <c r="A158" s="21"/>
      <c r="D158" s="4"/>
      <c r="E158" s="5"/>
      <c r="F158" s="5"/>
    </row>
    <row r="159" ht="13.5" customHeight="1" spans="1:6">
      <c r="A159" s="21"/>
      <c r="D159" s="4"/>
      <c r="E159" s="5"/>
      <c r="F159" s="5"/>
    </row>
    <row r="160" ht="13.5" customHeight="1" spans="1:6">
      <c r="A160" s="21"/>
      <c r="D160" s="4"/>
      <c r="E160" s="5"/>
      <c r="F160" s="5"/>
    </row>
    <row r="161" ht="13.5" customHeight="1" spans="1:6">
      <c r="A161" s="21"/>
      <c r="D161" s="4"/>
      <c r="E161" s="5"/>
      <c r="F161" s="5"/>
    </row>
    <row r="162" ht="13.5" customHeight="1" spans="1:6">
      <c r="A162" s="21"/>
      <c r="D162" s="4"/>
      <c r="E162" s="5"/>
      <c r="F162" s="5"/>
    </row>
    <row r="163" ht="13.5" customHeight="1" spans="1:6">
      <c r="A163" s="21"/>
      <c r="D163" s="4"/>
      <c r="E163" s="5"/>
      <c r="F163" s="5"/>
    </row>
    <row r="164" ht="13.5" customHeight="1" spans="1:6">
      <c r="A164" s="21"/>
      <c r="D164" s="4"/>
      <c r="E164" s="5"/>
      <c r="F164" s="5"/>
    </row>
    <row r="165" ht="13.5" customHeight="1" spans="1:6">
      <c r="A165" s="21"/>
      <c r="D165" s="4"/>
      <c r="E165" s="5"/>
      <c r="F165" s="5"/>
    </row>
    <row r="166" ht="13.5" customHeight="1" spans="1:6">
      <c r="A166" s="21"/>
      <c r="D166" s="4"/>
      <c r="E166" s="5"/>
      <c r="F166" s="5"/>
    </row>
    <row r="167" ht="13.5" customHeight="1" spans="1:6">
      <c r="A167" s="21"/>
      <c r="D167" s="4"/>
      <c r="E167" s="5"/>
      <c r="F167" s="5"/>
    </row>
    <row r="168" ht="13.5" customHeight="1" spans="1:6">
      <c r="A168" s="21"/>
      <c r="D168" s="4"/>
      <c r="E168" s="5"/>
      <c r="F168" s="5"/>
    </row>
    <row r="169" ht="13.5" customHeight="1" spans="1:6">
      <c r="A169" s="21"/>
      <c r="D169" s="4"/>
      <c r="E169" s="5"/>
      <c r="F169" s="5"/>
    </row>
    <row r="170" ht="13.5" customHeight="1" spans="1:6">
      <c r="A170" s="21"/>
      <c r="D170" s="4"/>
      <c r="E170" s="5"/>
      <c r="F170" s="5"/>
    </row>
    <row r="171" ht="13.5" customHeight="1" spans="1:6">
      <c r="A171" s="21"/>
      <c r="D171" s="4"/>
      <c r="E171" s="5"/>
      <c r="F171" s="5"/>
    </row>
    <row r="172" ht="13.5" customHeight="1" spans="1:6">
      <c r="A172" s="21"/>
      <c r="D172" s="4"/>
      <c r="E172" s="5"/>
      <c r="F172" s="5"/>
    </row>
    <row r="173" ht="13.5" customHeight="1" spans="1:6">
      <c r="A173" s="21"/>
      <c r="D173" s="4"/>
      <c r="E173" s="5"/>
      <c r="F173" s="5"/>
    </row>
    <row r="174" ht="13.5" customHeight="1" spans="1:6">
      <c r="A174" s="21"/>
      <c r="D174" s="4"/>
      <c r="E174" s="5"/>
      <c r="F174" s="5"/>
    </row>
    <row r="175" ht="13.5" customHeight="1" spans="1:6">
      <c r="A175" s="21"/>
      <c r="D175" s="4"/>
      <c r="E175" s="5"/>
      <c r="F175" s="5"/>
    </row>
    <row r="176" ht="13.5" customHeight="1" spans="1:6">
      <c r="A176" s="21"/>
      <c r="D176" s="4"/>
      <c r="E176" s="5"/>
      <c r="F176" s="5"/>
    </row>
    <row r="177" ht="13.5" customHeight="1" spans="1:6">
      <c r="A177" s="21"/>
      <c r="D177" s="4"/>
      <c r="E177" s="5"/>
      <c r="F177" s="5"/>
    </row>
    <row r="178" ht="13.5" customHeight="1" spans="1:6">
      <c r="A178" s="21"/>
      <c r="D178" s="4"/>
      <c r="E178" s="5"/>
      <c r="F178" s="5"/>
    </row>
    <row r="179" ht="13.5" customHeight="1" spans="1:6">
      <c r="A179" s="21"/>
      <c r="D179" s="4"/>
      <c r="E179" s="5"/>
      <c r="F179" s="5"/>
    </row>
    <row r="180" ht="13.5" customHeight="1" spans="1:6">
      <c r="A180" s="21"/>
      <c r="D180" s="4"/>
      <c r="E180" s="5"/>
      <c r="F180" s="5"/>
    </row>
    <row r="181" ht="13.5" customHeight="1" spans="1:6">
      <c r="A181" s="21"/>
      <c r="D181" s="4"/>
      <c r="E181" s="5"/>
      <c r="F181" s="5"/>
    </row>
    <row r="182" ht="13.5" customHeight="1" spans="1:6">
      <c r="A182" s="21"/>
      <c r="D182" s="4"/>
      <c r="E182" s="5"/>
      <c r="F182" s="5"/>
    </row>
    <row r="183" ht="13.5" customHeight="1" spans="1:6">
      <c r="A183" s="21"/>
      <c r="D183" s="4"/>
      <c r="E183" s="5"/>
      <c r="F183" s="5"/>
    </row>
    <row r="184" ht="13.5" customHeight="1" spans="1:6">
      <c r="A184" s="21"/>
      <c r="D184" s="4"/>
      <c r="E184" s="5"/>
      <c r="F184" s="5"/>
    </row>
    <row r="185" ht="13.5" customHeight="1" spans="1:6">
      <c r="A185" s="21"/>
      <c r="D185" s="4"/>
      <c r="E185" s="5"/>
      <c r="F185" s="5"/>
    </row>
    <row r="186" ht="13.5" customHeight="1" spans="1:6">
      <c r="A186" s="21"/>
      <c r="D186" s="4"/>
      <c r="E186" s="5"/>
      <c r="F186" s="5"/>
    </row>
    <row r="187" ht="13.5" customHeight="1" spans="1:6">
      <c r="A187" s="21"/>
      <c r="D187" s="4"/>
      <c r="E187" s="5"/>
      <c r="F187" s="5"/>
    </row>
    <row r="188" ht="13.5" customHeight="1" spans="1:6">
      <c r="A188" s="21"/>
      <c r="D188" s="4"/>
      <c r="E188" s="5"/>
      <c r="F188" s="5"/>
    </row>
    <row r="189" ht="13.5" customHeight="1" spans="1:6">
      <c r="A189" s="21"/>
      <c r="D189" s="4"/>
      <c r="E189" s="5"/>
      <c r="F189" s="5"/>
    </row>
    <row r="190" ht="13.5" customHeight="1" spans="1:6">
      <c r="A190" s="21"/>
      <c r="D190" s="4"/>
      <c r="E190" s="5"/>
      <c r="F190" s="5"/>
    </row>
    <row r="191" ht="13.5" customHeight="1" spans="1:6">
      <c r="A191" s="21"/>
      <c r="D191" s="4"/>
      <c r="E191" s="5"/>
      <c r="F191" s="5"/>
    </row>
    <row r="192" ht="13.5" customHeight="1" spans="1:6">
      <c r="A192" s="21"/>
      <c r="D192" s="4"/>
      <c r="E192" s="5"/>
      <c r="F192" s="5"/>
    </row>
    <row r="193" ht="13.5" customHeight="1" spans="1:6">
      <c r="A193" s="21"/>
      <c r="D193" s="4"/>
      <c r="E193" s="5"/>
      <c r="F193" s="5"/>
    </row>
    <row r="194" ht="13.5" customHeight="1" spans="1:6">
      <c r="A194" s="21"/>
      <c r="D194" s="4"/>
      <c r="E194" s="5"/>
      <c r="F194" s="5"/>
    </row>
    <row r="195" ht="13.5" customHeight="1" spans="1:6">
      <c r="A195" s="21"/>
      <c r="D195" s="4"/>
      <c r="E195" s="5"/>
      <c r="F195" s="5"/>
    </row>
    <row r="196" ht="13.5" customHeight="1" spans="1:6">
      <c r="A196" s="21"/>
      <c r="D196" s="4"/>
      <c r="E196" s="5"/>
      <c r="F196" s="5"/>
    </row>
    <row r="197" ht="13.5" customHeight="1" spans="1:6">
      <c r="A197" s="21"/>
      <c r="D197" s="4"/>
      <c r="E197" s="5"/>
      <c r="F197" s="5"/>
    </row>
    <row r="198" ht="13.5" customHeight="1" spans="1:6">
      <c r="A198" s="21"/>
      <c r="D198" s="4"/>
      <c r="E198" s="5"/>
      <c r="F198" s="5"/>
    </row>
    <row r="199" ht="13.5" customHeight="1" spans="1:6">
      <c r="A199" s="21"/>
      <c r="D199" s="4"/>
      <c r="E199" s="5"/>
      <c r="F199" s="5"/>
    </row>
    <row r="200" ht="13.5" customHeight="1" spans="1:6">
      <c r="A200" s="21"/>
      <c r="D200" s="4"/>
      <c r="E200" s="5"/>
      <c r="F200" s="5"/>
    </row>
    <row r="201" ht="13.5" customHeight="1" spans="1:6">
      <c r="A201" s="21"/>
      <c r="D201" s="4"/>
      <c r="E201" s="5"/>
      <c r="F201" s="5"/>
    </row>
    <row r="202" ht="13.5" customHeight="1" spans="1:6">
      <c r="A202" s="21"/>
      <c r="D202" s="4"/>
      <c r="E202" s="5"/>
      <c r="F202" s="5"/>
    </row>
    <row r="203" ht="13.5" customHeight="1" spans="1:6">
      <c r="A203" s="21"/>
      <c r="D203" s="4"/>
      <c r="E203" s="5"/>
      <c r="F203" s="5"/>
    </row>
    <row r="204" ht="13.5" customHeight="1" spans="1:6">
      <c r="A204" s="21"/>
      <c r="D204" s="4"/>
      <c r="E204" s="5"/>
      <c r="F204" s="5"/>
    </row>
    <row r="205" ht="13.5" customHeight="1" spans="1:6">
      <c r="A205" s="21"/>
      <c r="D205" s="4"/>
      <c r="E205" s="5"/>
      <c r="F205" s="5"/>
    </row>
    <row r="206" ht="13.5" customHeight="1" spans="1:6">
      <c r="A206" s="21"/>
      <c r="D206" s="4"/>
      <c r="E206" s="5"/>
      <c r="F206" s="5"/>
    </row>
    <row r="207" ht="13.5" customHeight="1" spans="1:6">
      <c r="A207" s="21"/>
      <c r="D207" s="4"/>
      <c r="E207" s="5"/>
      <c r="F207" s="5"/>
    </row>
    <row r="208" ht="13.5" customHeight="1" spans="1:6">
      <c r="A208" s="21"/>
      <c r="D208" s="4"/>
      <c r="E208" s="5"/>
      <c r="F208" s="5"/>
    </row>
    <row r="209" ht="13.5" customHeight="1" spans="1:6">
      <c r="A209" s="21"/>
      <c r="D209" s="4"/>
      <c r="E209" s="5"/>
      <c r="F209" s="5"/>
    </row>
    <row r="210" ht="13.5" customHeight="1" spans="1:6">
      <c r="A210" s="21"/>
      <c r="D210" s="4"/>
      <c r="E210" s="5"/>
      <c r="F210" s="5"/>
    </row>
    <row r="211" ht="13.5" customHeight="1" spans="1:6">
      <c r="A211" s="21"/>
      <c r="D211" s="4"/>
      <c r="E211" s="5"/>
      <c r="F211" s="5"/>
    </row>
    <row r="212" ht="13.5" customHeight="1" spans="1:6">
      <c r="A212" s="21"/>
      <c r="D212" s="4"/>
      <c r="E212" s="5"/>
      <c r="F212" s="5"/>
    </row>
    <row r="213" ht="13.5" customHeight="1" spans="1:6">
      <c r="A213" s="21"/>
      <c r="D213" s="4"/>
      <c r="E213" s="5"/>
      <c r="F213" s="5"/>
    </row>
    <row r="214" ht="13.5" customHeight="1" spans="1:6">
      <c r="A214" s="21"/>
      <c r="D214" s="4"/>
      <c r="E214" s="5"/>
      <c r="F214" s="5"/>
    </row>
    <row r="215" ht="13.5" customHeight="1" spans="1:6">
      <c r="A215" s="21"/>
      <c r="D215" s="4"/>
      <c r="E215" s="5"/>
      <c r="F215" s="5"/>
    </row>
    <row r="216" ht="13.5" customHeight="1" spans="1:6">
      <c r="A216" s="21"/>
      <c r="D216" s="4"/>
      <c r="E216" s="5"/>
      <c r="F216" s="5"/>
    </row>
    <row r="217" ht="13.5" customHeight="1" spans="1:6">
      <c r="A217" s="21"/>
      <c r="D217" s="4"/>
      <c r="E217" s="5"/>
      <c r="F217" s="5"/>
    </row>
    <row r="218" ht="13.5" customHeight="1" spans="1:6">
      <c r="A218" s="21"/>
      <c r="D218" s="4"/>
      <c r="E218" s="5"/>
      <c r="F218" s="5"/>
    </row>
    <row r="219" ht="13.5" customHeight="1" spans="1:6">
      <c r="A219" s="21"/>
      <c r="D219" s="4"/>
      <c r="E219" s="5"/>
      <c r="F219" s="5"/>
    </row>
    <row r="220" ht="13.5" customHeight="1" spans="1:6">
      <c r="A220" s="21"/>
      <c r="D220" s="4"/>
      <c r="E220" s="5"/>
      <c r="F220" s="5"/>
    </row>
    <row r="221" ht="13.5" customHeight="1" spans="1:6">
      <c r="A221" s="21"/>
      <c r="D221" s="4"/>
      <c r="E221" s="5"/>
      <c r="F221" s="5"/>
    </row>
    <row r="222" ht="13.5" customHeight="1" spans="1:6">
      <c r="A222" s="21"/>
      <c r="D222" s="4"/>
      <c r="E222" s="5"/>
      <c r="F222" s="5"/>
    </row>
    <row r="223" ht="13.5" customHeight="1" spans="1:6">
      <c r="A223" s="21"/>
      <c r="D223" s="4"/>
      <c r="E223" s="5"/>
      <c r="F223" s="5"/>
    </row>
    <row r="224" ht="13.5" customHeight="1" spans="1:6">
      <c r="A224" s="21"/>
      <c r="D224" s="4"/>
      <c r="E224" s="5"/>
      <c r="F224" s="5"/>
    </row>
    <row r="225" ht="13.5" customHeight="1" spans="1:6">
      <c r="A225" s="21"/>
      <c r="D225" s="4"/>
      <c r="E225" s="5"/>
      <c r="F225" s="5"/>
    </row>
    <row r="226" ht="13.5" customHeight="1" spans="1:6">
      <c r="A226" s="21"/>
      <c r="D226" s="4"/>
      <c r="E226" s="5"/>
      <c r="F226" s="5"/>
    </row>
    <row r="227" ht="13.5" customHeight="1" spans="1:6">
      <c r="A227" s="21"/>
      <c r="D227" s="4"/>
      <c r="E227" s="5"/>
      <c r="F227" s="5"/>
    </row>
    <row r="228" ht="13.5" customHeight="1" spans="1:6">
      <c r="A228" s="21"/>
      <c r="D228" s="4"/>
      <c r="E228" s="5"/>
      <c r="F228" s="5"/>
    </row>
    <row r="229" ht="13.5" customHeight="1" spans="1:6">
      <c r="A229" s="21"/>
      <c r="D229" s="4"/>
      <c r="E229" s="5"/>
      <c r="F229" s="5"/>
    </row>
    <row r="230" ht="13.5" customHeight="1" spans="1:6">
      <c r="A230" s="21"/>
      <c r="D230" s="4"/>
      <c r="E230" s="5"/>
      <c r="F230" s="5"/>
    </row>
    <row r="231" ht="13.5" customHeight="1" spans="1:6">
      <c r="A231" s="21"/>
      <c r="D231" s="4"/>
      <c r="E231" s="5"/>
      <c r="F231" s="5"/>
    </row>
    <row r="232" ht="13.5" customHeight="1" spans="1:6">
      <c r="A232" s="21"/>
      <c r="D232" s="4"/>
      <c r="E232" s="5"/>
      <c r="F232" s="5"/>
    </row>
    <row r="233" ht="13.5" customHeight="1" spans="1:6">
      <c r="A233" s="21"/>
      <c r="D233" s="4"/>
      <c r="E233" s="5"/>
      <c r="F233" s="5"/>
    </row>
    <row r="234" ht="13.5" customHeight="1" spans="1:6">
      <c r="A234" s="21"/>
      <c r="D234" s="4"/>
      <c r="E234" s="5"/>
      <c r="F234" s="5"/>
    </row>
    <row r="235" ht="13.5" customHeight="1" spans="1:6">
      <c r="A235" s="21"/>
      <c r="D235" s="4"/>
      <c r="E235" s="5"/>
      <c r="F235" s="5"/>
    </row>
    <row r="236" ht="13.5" customHeight="1" spans="1:6">
      <c r="A236" s="21"/>
      <c r="D236" s="4"/>
      <c r="E236" s="5"/>
      <c r="F236" s="5"/>
    </row>
    <row r="237" ht="13.5" customHeight="1" spans="1:6">
      <c r="A237" s="21"/>
      <c r="D237" s="4"/>
      <c r="E237" s="5"/>
      <c r="F237" s="5"/>
    </row>
    <row r="238" ht="13.5" customHeight="1" spans="1:6">
      <c r="A238" s="21"/>
      <c r="D238" s="4"/>
      <c r="E238" s="5"/>
      <c r="F238" s="5"/>
    </row>
    <row r="239" ht="13.5" customHeight="1" spans="1:6">
      <c r="A239" s="21"/>
      <c r="D239" s="4"/>
      <c r="E239" s="5"/>
      <c r="F239" s="5"/>
    </row>
    <row r="240" ht="13.5" customHeight="1" spans="1:6">
      <c r="A240" s="21"/>
      <c r="D240" s="4"/>
      <c r="E240" s="5"/>
      <c r="F240" s="5"/>
    </row>
    <row r="241" ht="13.5" customHeight="1" spans="1:6">
      <c r="A241" s="21"/>
      <c r="D241" s="4"/>
      <c r="E241" s="5"/>
      <c r="F241" s="5"/>
    </row>
    <row r="242" ht="13.5" customHeight="1" spans="1:6">
      <c r="A242" s="21"/>
      <c r="D242" s="4"/>
      <c r="E242" s="5"/>
      <c r="F242" s="5"/>
    </row>
    <row r="243" ht="13.5" customHeight="1" spans="1:6">
      <c r="A243" s="21"/>
      <c r="D243" s="4"/>
      <c r="E243" s="5"/>
      <c r="F243" s="5"/>
    </row>
    <row r="244" ht="13.5" customHeight="1" spans="1:6">
      <c r="A244" s="21"/>
      <c r="D244" s="4"/>
      <c r="E244" s="5"/>
      <c r="F244" s="5"/>
    </row>
    <row r="245" ht="13.5" customHeight="1" spans="1:6">
      <c r="A245" s="21"/>
      <c r="D245" s="4"/>
      <c r="E245" s="5"/>
      <c r="F245" s="5"/>
    </row>
    <row r="246" ht="13.5" customHeight="1" spans="1:6">
      <c r="A246" s="21"/>
      <c r="D246" s="4"/>
      <c r="E246" s="5"/>
      <c r="F246" s="5"/>
    </row>
    <row r="247" ht="13.5" customHeight="1" spans="1:6">
      <c r="A247" s="21"/>
      <c r="D247" s="4"/>
      <c r="E247" s="5"/>
      <c r="F247" s="5"/>
    </row>
    <row r="248" ht="13.5" customHeight="1" spans="1:6">
      <c r="A248" s="21"/>
      <c r="D248" s="4"/>
      <c r="E248" s="5"/>
      <c r="F248" s="5"/>
    </row>
    <row r="249" ht="13.5" customHeight="1" spans="1:6">
      <c r="A249" s="21"/>
      <c r="D249" s="4"/>
      <c r="E249" s="5"/>
      <c r="F249" s="5"/>
    </row>
    <row r="250" ht="13.5" customHeight="1" spans="1:6">
      <c r="A250" s="21"/>
      <c r="D250" s="4"/>
      <c r="E250" s="5"/>
      <c r="F250" s="5"/>
    </row>
    <row r="251" ht="13.5" customHeight="1" spans="1:6">
      <c r="A251" s="21"/>
      <c r="D251" s="4"/>
      <c r="E251" s="5"/>
      <c r="F251" s="5"/>
    </row>
    <row r="252" ht="13.5" customHeight="1" spans="1:6">
      <c r="A252" s="21"/>
      <c r="D252" s="4"/>
      <c r="E252" s="5"/>
      <c r="F252" s="5"/>
    </row>
    <row r="253" ht="13.5" customHeight="1" spans="1:6">
      <c r="A253" s="21"/>
      <c r="D253" s="4"/>
      <c r="E253" s="5"/>
      <c r="F253" s="5"/>
    </row>
    <row r="254" ht="13.5" customHeight="1" spans="1:6">
      <c r="A254" s="21"/>
      <c r="D254" s="4"/>
      <c r="E254" s="5"/>
      <c r="F254" s="5"/>
    </row>
    <row r="255" ht="13.5" customHeight="1" spans="1:6">
      <c r="A255" s="21"/>
      <c r="D255" s="4"/>
      <c r="E255" s="5"/>
      <c r="F255" s="5"/>
    </row>
    <row r="256" ht="13.5" customHeight="1" spans="1:6">
      <c r="A256" s="21"/>
      <c r="D256" s="4"/>
      <c r="E256" s="5"/>
      <c r="F256" s="5"/>
    </row>
    <row r="257" ht="13.5" customHeight="1" spans="1:6">
      <c r="A257" s="21"/>
      <c r="D257" s="4"/>
      <c r="E257" s="5"/>
      <c r="F257" s="5"/>
    </row>
    <row r="258" ht="13.5" customHeight="1" spans="1:6">
      <c r="A258" s="21"/>
      <c r="D258" s="4"/>
      <c r="E258" s="5"/>
      <c r="F258" s="5"/>
    </row>
    <row r="259" ht="13.5" customHeight="1" spans="1:6">
      <c r="A259" s="21"/>
      <c r="D259" s="4"/>
      <c r="E259" s="5"/>
      <c r="F259" s="5"/>
    </row>
    <row r="260" ht="13.5" customHeight="1" spans="1:6">
      <c r="A260" s="21"/>
      <c r="D260" s="4"/>
      <c r="E260" s="5"/>
      <c r="F260" s="5"/>
    </row>
    <row r="261" ht="13.5" customHeight="1" spans="1:6">
      <c r="A261" s="21"/>
      <c r="D261" s="4"/>
      <c r="E261" s="5"/>
      <c r="F261" s="5"/>
    </row>
    <row r="262" ht="13.5" customHeight="1" spans="1:6">
      <c r="A262" s="21"/>
      <c r="D262" s="4"/>
      <c r="E262" s="5"/>
      <c r="F262" s="5"/>
    </row>
    <row r="263" ht="13.5" customHeight="1" spans="1:6">
      <c r="A263" s="21"/>
      <c r="D263" s="4"/>
      <c r="E263" s="5"/>
      <c r="F263" s="5"/>
    </row>
    <row r="264" ht="13.5" customHeight="1" spans="1:6">
      <c r="A264" s="21"/>
      <c r="D264" s="4"/>
      <c r="E264" s="5"/>
      <c r="F264" s="5"/>
    </row>
    <row r="265" ht="13.5" customHeight="1" spans="1:6">
      <c r="A265" s="21"/>
      <c r="D265" s="4"/>
      <c r="E265" s="5"/>
      <c r="F265" s="5"/>
    </row>
    <row r="266" ht="13.5" customHeight="1" spans="1:6">
      <c r="A266" s="21"/>
      <c r="D266" s="4"/>
      <c r="E266" s="5"/>
      <c r="F266" s="5"/>
    </row>
    <row r="267" ht="13.5" customHeight="1" spans="1:6">
      <c r="A267" s="21"/>
      <c r="D267" s="4"/>
      <c r="E267" s="5"/>
      <c r="F267" s="5"/>
    </row>
    <row r="268" ht="13.5" customHeight="1" spans="1:6">
      <c r="A268" s="21"/>
      <c r="D268" s="4"/>
      <c r="E268" s="5"/>
      <c r="F268" s="5"/>
    </row>
    <row r="269" ht="13.5" customHeight="1" spans="1:6">
      <c r="A269" s="21"/>
      <c r="D269" s="4"/>
      <c r="E269" s="5"/>
      <c r="F269" s="5"/>
    </row>
    <row r="270" ht="13.5" customHeight="1" spans="1:6">
      <c r="A270" s="21"/>
      <c r="D270" s="4"/>
      <c r="E270" s="5"/>
      <c r="F270" s="5"/>
    </row>
    <row r="271" ht="13.5" customHeight="1" spans="1:6">
      <c r="A271" s="21"/>
      <c r="D271" s="4"/>
      <c r="E271" s="5"/>
      <c r="F271" s="5"/>
    </row>
    <row r="272" ht="13.5" customHeight="1" spans="1:6">
      <c r="A272" s="21"/>
      <c r="D272" s="4"/>
      <c r="E272" s="5"/>
      <c r="F272" s="5"/>
    </row>
    <row r="273" ht="13.5" customHeight="1" spans="1:6">
      <c r="A273" s="21"/>
      <c r="D273" s="4"/>
      <c r="E273" s="5"/>
      <c r="F273" s="5"/>
    </row>
    <row r="274" ht="13.5" customHeight="1" spans="1:6">
      <c r="A274" s="21"/>
      <c r="D274" s="4"/>
      <c r="E274" s="5"/>
      <c r="F274" s="5"/>
    </row>
    <row r="275" ht="13.5" customHeight="1" spans="1:6">
      <c r="A275" s="21"/>
      <c r="D275" s="4"/>
      <c r="E275" s="5"/>
      <c r="F275" s="5"/>
    </row>
    <row r="276" ht="13.5" customHeight="1" spans="1:6">
      <c r="A276" s="21"/>
      <c r="D276" s="4"/>
      <c r="E276" s="5"/>
      <c r="F276" s="5"/>
    </row>
    <row r="277" ht="13.5" customHeight="1" spans="1:6">
      <c r="A277" s="21"/>
      <c r="D277" s="4"/>
      <c r="E277" s="5"/>
      <c r="F277" s="5"/>
    </row>
    <row r="278" ht="13.5" customHeight="1" spans="1:6">
      <c r="A278" s="21"/>
      <c r="D278" s="4"/>
      <c r="E278" s="5"/>
      <c r="F278" s="5"/>
    </row>
    <row r="279" ht="13.5" customHeight="1" spans="1:6">
      <c r="A279" s="21"/>
      <c r="D279" s="4"/>
      <c r="E279" s="5"/>
      <c r="F279" s="5"/>
    </row>
    <row r="280" ht="13.5" customHeight="1" spans="1:6">
      <c r="A280" s="21"/>
      <c r="D280" s="4"/>
      <c r="E280" s="5"/>
      <c r="F280" s="5"/>
    </row>
    <row r="281" ht="13.5" customHeight="1" spans="1:6">
      <c r="A281" s="21"/>
      <c r="D281" s="4"/>
      <c r="E281" s="5"/>
      <c r="F281" s="5"/>
    </row>
    <row r="282" ht="13.5" customHeight="1" spans="1:6">
      <c r="A282" s="21"/>
      <c r="D282" s="4"/>
      <c r="E282" s="5"/>
      <c r="F282" s="5"/>
    </row>
    <row r="283" ht="13.5" customHeight="1" spans="1:6">
      <c r="A283" s="21"/>
      <c r="D283" s="4"/>
      <c r="E283" s="5"/>
      <c r="F283" s="5"/>
    </row>
    <row r="284" ht="13.5" customHeight="1" spans="1:6">
      <c r="A284" s="21"/>
      <c r="D284" s="4"/>
      <c r="E284" s="5"/>
      <c r="F284" s="5"/>
    </row>
    <row r="285" ht="13.5" customHeight="1" spans="1:6">
      <c r="A285" s="21"/>
      <c r="D285" s="4"/>
      <c r="E285" s="5"/>
      <c r="F285" s="5"/>
    </row>
    <row r="286" ht="13.5" customHeight="1" spans="1:6">
      <c r="A286" s="21"/>
      <c r="D286" s="4"/>
      <c r="E286" s="5"/>
      <c r="F286" s="5"/>
    </row>
    <row r="287" ht="13.5" customHeight="1" spans="1:6">
      <c r="A287" s="21"/>
      <c r="D287" s="4"/>
      <c r="E287" s="5"/>
      <c r="F287" s="5"/>
    </row>
    <row r="288" ht="13.5" customHeight="1" spans="1:6">
      <c r="A288" s="21"/>
      <c r="D288" s="4"/>
      <c r="E288" s="5"/>
      <c r="F288" s="5"/>
    </row>
    <row r="289" ht="13.5" customHeight="1" spans="1:6">
      <c r="A289" s="21"/>
      <c r="D289" s="4"/>
      <c r="E289" s="5"/>
      <c r="F289" s="5"/>
    </row>
    <row r="290" ht="13.5" customHeight="1" spans="1:6">
      <c r="A290" s="21"/>
      <c r="D290" s="4"/>
      <c r="E290" s="5"/>
      <c r="F290" s="5"/>
    </row>
    <row r="291" ht="13.5" customHeight="1" spans="1:6">
      <c r="A291" s="21"/>
      <c r="D291" s="4"/>
      <c r="E291" s="5"/>
      <c r="F291" s="5"/>
    </row>
    <row r="292" ht="13.5" customHeight="1" spans="1:6">
      <c r="A292" s="21"/>
      <c r="D292" s="4"/>
      <c r="E292" s="5"/>
      <c r="F292" s="5"/>
    </row>
    <row r="293" ht="13.5" customHeight="1" spans="1:6">
      <c r="A293" s="21"/>
      <c r="D293" s="4"/>
      <c r="E293" s="5"/>
      <c r="F293" s="5"/>
    </row>
    <row r="294" ht="13.5" customHeight="1" spans="1:6">
      <c r="A294" s="21"/>
      <c r="D294" s="4"/>
      <c r="E294" s="5"/>
      <c r="F294" s="5"/>
    </row>
    <row r="295" ht="13.5" customHeight="1" spans="1:6">
      <c r="A295" s="21"/>
      <c r="D295" s="4"/>
      <c r="E295" s="5"/>
      <c r="F295" s="5"/>
    </row>
    <row r="296" ht="13.5" customHeight="1" spans="1:6">
      <c r="A296" s="21"/>
      <c r="D296" s="4"/>
      <c r="E296" s="5"/>
      <c r="F296" s="5"/>
    </row>
    <row r="297" ht="13.5" customHeight="1" spans="1:6">
      <c r="A297" s="21"/>
      <c r="D297" s="4"/>
      <c r="E297" s="5"/>
      <c r="F297" s="5"/>
    </row>
    <row r="298" ht="13.5" customHeight="1" spans="1:6">
      <c r="A298" s="21"/>
      <c r="D298" s="4"/>
      <c r="E298" s="5"/>
      <c r="F298" s="5"/>
    </row>
    <row r="299" ht="13.5" customHeight="1" spans="1:6">
      <c r="A299" s="21"/>
      <c r="D299" s="4"/>
      <c r="E299" s="5"/>
      <c r="F299" s="5"/>
    </row>
    <row r="300" ht="13.5" customHeight="1" spans="1:6">
      <c r="A300" s="21"/>
      <c r="D300" s="4"/>
      <c r="E300" s="5"/>
      <c r="F300" s="5"/>
    </row>
    <row r="301" ht="13.5" customHeight="1" spans="1:6">
      <c r="A301" s="21"/>
      <c r="D301" s="4"/>
      <c r="E301" s="5"/>
      <c r="F301" s="5"/>
    </row>
    <row r="302" ht="13.5" customHeight="1" spans="1:6">
      <c r="A302" s="21"/>
      <c r="D302" s="4"/>
      <c r="E302" s="5"/>
      <c r="F302" s="5"/>
    </row>
    <row r="303" ht="13.5" customHeight="1" spans="1:6">
      <c r="A303" s="21"/>
      <c r="D303" s="4"/>
      <c r="E303" s="5"/>
      <c r="F303" s="5"/>
    </row>
    <row r="304" ht="13.5" customHeight="1" spans="1:6">
      <c r="A304" s="21"/>
      <c r="D304" s="4"/>
      <c r="E304" s="5"/>
      <c r="F304" s="5"/>
    </row>
    <row r="305" ht="13.5" customHeight="1" spans="1:6">
      <c r="A305" s="21"/>
      <c r="D305" s="4"/>
      <c r="E305" s="5"/>
      <c r="F305" s="5"/>
    </row>
    <row r="306" ht="13.5" customHeight="1" spans="1:6">
      <c r="A306" s="21"/>
      <c r="D306" s="4"/>
      <c r="E306" s="5"/>
      <c r="F306" s="5"/>
    </row>
    <row r="307" ht="13.5" customHeight="1" spans="1:6">
      <c r="A307" s="21"/>
      <c r="D307" s="4"/>
      <c r="E307" s="5"/>
      <c r="F307" s="5"/>
    </row>
    <row r="308" ht="13.5" customHeight="1" spans="1:6">
      <c r="A308" s="21"/>
      <c r="D308" s="4"/>
      <c r="E308" s="5"/>
      <c r="F308" s="5"/>
    </row>
    <row r="309" ht="13.5" customHeight="1" spans="1:6">
      <c r="A309" s="21"/>
      <c r="D309" s="4"/>
      <c r="E309" s="5"/>
      <c r="F309" s="5"/>
    </row>
    <row r="310" ht="13.5" customHeight="1" spans="1:6">
      <c r="A310" s="21"/>
      <c r="D310" s="4"/>
      <c r="E310" s="5"/>
      <c r="F310" s="5"/>
    </row>
    <row r="311" ht="13.5" customHeight="1" spans="1:6">
      <c r="A311" s="21"/>
      <c r="D311" s="4"/>
      <c r="E311" s="5"/>
      <c r="F311" s="5"/>
    </row>
    <row r="312" ht="13.5" customHeight="1" spans="1:6">
      <c r="A312" s="21"/>
      <c r="D312" s="4"/>
      <c r="E312" s="5"/>
      <c r="F312" s="5"/>
    </row>
    <row r="313" ht="13.5" customHeight="1" spans="1:6">
      <c r="A313" s="21"/>
      <c r="D313" s="4"/>
      <c r="E313" s="5"/>
      <c r="F313" s="5"/>
    </row>
    <row r="314" ht="13.5" customHeight="1" spans="1:6">
      <c r="A314" s="21"/>
      <c r="D314" s="4"/>
      <c r="E314" s="5"/>
      <c r="F314" s="5"/>
    </row>
    <row r="315" ht="13.5" customHeight="1" spans="1:6">
      <c r="A315" s="21"/>
      <c r="D315" s="4"/>
      <c r="E315" s="5"/>
      <c r="F315" s="5"/>
    </row>
    <row r="316" ht="13.5" customHeight="1" spans="1:6">
      <c r="A316" s="21"/>
      <c r="D316" s="4"/>
      <c r="E316" s="5"/>
      <c r="F316" s="5"/>
    </row>
    <row r="317" ht="13.5" customHeight="1" spans="1:6">
      <c r="A317" s="21"/>
      <c r="D317" s="4"/>
      <c r="E317" s="5"/>
      <c r="F317" s="5"/>
    </row>
    <row r="318" ht="13.5" customHeight="1" spans="1:6">
      <c r="A318" s="21"/>
      <c r="D318" s="4"/>
      <c r="E318" s="5"/>
      <c r="F318" s="5"/>
    </row>
    <row r="319" ht="13.5" customHeight="1" spans="1:6">
      <c r="A319" s="21"/>
      <c r="D319" s="4"/>
      <c r="E319" s="5"/>
      <c r="F319" s="5"/>
    </row>
    <row r="320" ht="13.5" customHeight="1" spans="1:6">
      <c r="A320" s="21"/>
      <c r="D320" s="4"/>
      <c r="E320" s="5"/>
      <c r="F320" s="5"/>
    </row>
    <row r="321" ht="13.5" customHeight="1" spans="1:6">
      <c r="A321" s="21"/>
      <c r="D321" s="4"/>
      <c r="E321" s="5"/>
      <c r="F321" s="5"/>
    </row>
    <row r="322" ht="13.5" customHeight="1" spans="1:6">
      <c r="A322" s="21"/>
      <c r="D322" s="4"/>
      <c r="E322" s="5"/>
      <c r="F322" s="5"/>
    </row>
    <row r="323" ht="13.5" customHeight="1" spans="1:6">
      <c r="A323" s="21"/>
      <c r="D323" s="4"/>
      <c r="E323" s="5"/>
      <c r="F323" s="5"/>
    </row>
    <row r="324" ht="13.5" customHeight="1" spans="1:6">
      <c r="A324" s="21"/>
      <c r="D324" s="4"/>
      <c r="E324" s="5"/>
      <c r="F324" s="5"/>
    </row>
    <row r="325" ht="13.5" customHeight="1" spans="1:6">
      <c r="A325" s="21"/>
      <c r="D325" s="4"/>
      <c r="E325" s="5"/>
      <c r="F325" s="5"/>
    </row>
    <row r="326" ht="13.5" customHeight="1" spans="1:6">
      <c r="A326" s="21"/>
      <c r="D326" s="4"/>
      <c r="E326" s="5"/>
      <c r="F326" s="5"/>
    </row>
    <row r="327" ht="13.5" customHeight="1" spans="1:6">
      <c r="A327" s="21"/>
      <c r="D327" s="4"/>
      <c r="E327" s="5"/>
      <c r="F327" s="5"/>
    </row>
    <row r="328" ht="13.5" customHeight="1" spans="1:6">
      <c r="A328" s="21"/>
      <c r="D328" s="4"/>
      <c r="E328" s="5"/>
      <c r="F328" s="5"/>
    </row>
    <row r="329" ht="13.5" customHeight="1" spans="1:6">
      <c r="A329" s="21"/>
      <c r="D329" s="4"/>
      <c r="E329" s="5"/>
      <c r="F329" s="5"/>
    </row>
    <row r="330" ht="13.5" customHeight="1" spans="1:6">
      <c r="A330" s="21"/>
      <c r="D330" s="4"/>
      <c r="E330" s="5"/>
      <c r="F330" s="5"/>
    </row>
    <row r="331" ht="13.5" customHeight="1" spans="1:6">
      <c r="A331" s="21"/>
      <c r="D331" s="4"/>
      <c r="E331" s="5"/>
      <c r="F331" s="5"/>
    </row>
    <row r="332" ht="13.5" customHeight="1" spans="1:6">
      <c r="A332" s="21"/>
      <c r="D332" s="4"/>
      <c r="E332" s="5"/>
      <c r="F332" s="5"/>
    </row>
    <row r="333" ht="13.5" customHeight="1" spans="1:6">
      <c r="A333" s="21"/>
      <c r="D333" s="4"/>
      <c r="E333" s="5"/>
      <c r="F333" s="5"/>
    </row>
    <row r="334" ht="13.5" customHeight="1" spans="1:6">
      <c r="A334" s="21"/>
      <c r="D334" s="4"/>
      <c r="E334" s="5"/>
      <c r="F334" s="5"/>
    </row>
    <row r="335" ht="13.5" customHeight="1" spans="1:6">
      <c r="A335" s="21"/>
      <c r="D335" s="4"/>
      <c r="E335" s="5"/>
      <c r="F335" s="5"/>
    </row>
    <row r="336" ht="13.5" customHeight="1" spans="1:6">
      <c r="A336" s="21"/>
      <c r="D336" s="4"/>
      <c r="E336" s="5"/>
      <c r="F336" s="5"/>
    </row>
    <row r="337" ht="13.5" customHeight="1" spans="1:6">
      <c r="A337" s="21"/>
      <c r="D337" s="4"/>
      <c r="E337" s="5"/>
      <c r="F337" s="5"/>
    </row>
    <row r="338" ht="13.5" customHeight="1" spans="1:6">
      <c r="A338" s="21"/>
      <c r="D338" s="4"/>
      <c r="E338" s="5"/>
      <c r="F338" s="5"/>
    </row>
    <row r="339" ht="13.5" customHeight="1" spans="1:6">
      <c r="A339" s="21"/>
      <c r="D339" s="4"/>
      <c r="E339" s="5"/>
      <c r="F339" s="5"/>
    </row>
    <row r="340" ht="13.5" customHeight="1" spans="1:6">
      <c r="A340" s="21"/>
      <c r="D340" s="4"/>
      <c r="E340" s="5"/>
      <c r="F340" s="5"/>
    </row>
    <row r="341" ht="13.5" customHeight="1" spans="1:6">
      <c r="A341" s="21"/>
      <c r="D341" s="4"/>
      <c r="E341" s="5"/>
      <c r="F341" s="5"/>
    </row>
    <row r="342" ht="13.5" customHeight="1" spans="1:6">
      <c r="A342" s="21"/>
      <c r="D342" s="4"/>
      <c r="E342" s="5"/>
      <c r="F342" s="5"/>
    </row>
    <row r="343" ht="13.5" customHeight="1" spans="1:6">
      <c r="A343" s="21"/>
      <c r="D343" s="4"/>
      <c r="E343" s="5"/>
      <c r="F343" s="5"/>
    </row>
    <row r="344" ht="13.5" customHeight="1" spans="1:6">
      <c r="A344" s="21"/>
      <c r="D344" s="4"/>
      <c r="E344" s="5"/>
      <c r="F344" s="5"/>
    </row>
    <row r="345" ht="13.5" customHeight="1" spans="1:6">
      <c r="A345" s="21"/>
      <c r="D345" s="4"/>
      <c r="E345" s="5"/>
      <c r="F345" s="5"/>
    </row>
    <row r="346" ht="13.5" customHeight="1" spans="1:6">
      <c r="A346" s="21"/>
      <c r="D346" s="4"/>
      <c r="E346" s="5"/>
      <c r="F346" s="5"/>
    </row>
    <row r="347" ht="13.5" customHeight="1" spans="1:6">
      <c r="A347" s="21"/>
      <c r="D347" s="4"/>
      <c r="E347" s="5"/>
      <c r="F347" s="5"/>
    </row>
    <row r="348" ht="13.5" customHeight="1" spans="1:6">
      <c r="A348" s="21"/>
      <c r="D348" s="4"/>
      <c r="E348" s="5"/>
      <c r="F348" s="5"/>
    </row>
    <row r="349" ht="13.5" customHeight="1" spans="1:6">
      <c r="A349" s="21"/>
      <c r="D349" s="4"/>
      <c r="E349" s="5"/>
      <c r="F349" s="5"/>
    </row>
    <row r="350" ht="13.5" customHeight="1" spans="1:6">
      <c r="A350" s="21"/>
      <c r="D350" s="4"/>
      <c r="E350" s="5"/>
      <c r="F350" s="5"/>
    </row>
    <row r="351" ht="13.5" customHeight="1" spans="1:6">
      <c r="A351" s="21"/>
      <c r="D351" s="4"/>
      <c r="E351" s="5"/>
      <c r="F351" s="5"/>
    </row>
    <row r="352" ht="13.5" customHeight="1" spans="1:6">
      <c r="A352" s="21"/>
      <c r="D352" s="4"/>
      <c r="E352" s="5"/>
      <c r="F352" s="5"/>
    </row>
    <row r="353" ht="13.5" customHeight="1" spans="1:6">
      <c r="A353" s="21"/>
      <c r="D353" s="4"/>
      <c r="E353" s="5"/>
      <c r="F353" s="5"/>
    </row>
    <row r="354" ht="13.5" customHeight="1" spans="1:6">
      <c r="A354" s="21"/>
      <c r="D354" s="4"/>
      <c r="E354" s="5"/>
      <c r="F354" s="5"/>
    </row>
    <row r="355" ht="13.5" customHeight="1" spans="1:6">
      <c r="A355" s="21"/>
      <c r="D355" s="4"/>
      <c r="E355" s="5"/>
      <c r="F355" s="5"/>
    </row>
    <row r="356" ht="13.5" customHeight="1" spans="1:6">
      <c r="A356" s="21"/>
      <c r="D356" s="4"/>
      <c r="E356" s="5"/>
      <c r="F356" s="5"/>
    </row>
    <row r="357" ht="13.5" customHeight="1" spans="1:6">
      <c r="A357" s="21"/>
      <c r="D357" s="4"/>
      <c r="E357" s="5"/>
      <c r="F357" s="5"/>
    </row>
    <row r="358" ht="13.5" customHeight="1" spans="1:6">
      <c r="A358" s="21"/>
      <c r="D358" s="4"/>
      <c r="E358" s="5"/>
      <c r="F358" s="5"/>
    </row>
    <row r="359" ht="13.5" customHeight="1" spans="1:6">
      <c r="A359" s="21"/>
      <c r="D359" s="4"/>
      <c r="E359" s="5"/>
      <c r="F359" s="5"/>
    </row>
    <row r="360" ht="13.5" customHeight="1" spans="1:6">
      <c r="A360" s="21"/>
      <c r="D360" s="4"/>
      <c r="E360" s="5"/>
      <c r="F360" s="5"/>
    </row>
    <row r="361" ht="13.5" customHeight="1" spans="1:6">
      <c r="A361" s="21"/>
      <c r="D361" s="4"/>
      <c r="E361" s="5"/>
      <c r="F361" s="5"/>
    </row>
    <row r="362" ht="13.5" customHeight="1" spans="1:6">
      <c r="A362" s="21"/>
      <c r="D362" s="4"/>
      <c r="E362" s="5"/>
      <c r="F362" s="5"/>
    </row>
    <row r="363" ht="13.5" customHeight="1" spans="1:6">
      <c r="A363" s="21"/>
      <c r="D363" s="4"/>
      <c r="E363" s="5"/>
      <c r="F363" s="5"/>
    </row>
    <row r="364" ht="13.5" customHeight="1" spans="1:6">
      <c r="A364" s="21"/>
      <c r="D364" s="4"/>
      <c r="E364" s="5"/>
      <c r="F364" s="5"/>
    </row>
    <row r="365" ht="13.5" customHeight="1" spans="1:6">
      <c r="A365" s="21"/>
      <c r="D365" s="4"/>
      <c r="E365" s="5"/>
      <c r="F365" s="5"/>
    </row>
    <row r="366" ht="13.5" customHeight="1" spans="1:6">
      <c r="A366" s="21"/>
      <c r="D366" s="4"/>
      <c r="E366" s="5"/>
      <c r="F366" s="5"/>
    </row>
    <row r="367" ht="13.5" customHeight="1" spans="1:6">
      <c r="A367" s="21"/>
      <c r="D367" s="4"/>
      <c r="E367" s="5"/>
      <c r="F367" s="5"/>
    </row>
    <row r="368" ht="13.5" customHeight="1" spans="1:6">
      <c r="A368" s="21"/>
      <c r="D368" s="4"/>
      <c r="E368" s="5"/>
      <c r="F368" s="5"/>
    </row>
    <row r="369" ht="13.5" customHeight="1" spans="1:6">
      <c r="A369" s="21"/>
      <c r="D369" s="4"/>
      <c r="E369" s="5"/>
      <c r="F369" s="5"/>
    </row>
    <row r="370" ht="13.5" customHeight="1" spans="1:6">
      <c r="A370" s="21"/>
      <c r="D370" s="4"/>
      <c r="E370" s="5"/>
      <c r="F370" s="5"/>
    </row>
    <row r="371" ht="13.5" customHeight="1" spans="1:6">
      <c r="A371" s="21"/>
      <c r="D371" s="4"/>
      <c r="E371" s="5"/>
      <c r="F371" s="5"/>
    </row>
    <row r="372" ht="13.5" customHeight="1" spans="1:6">
      <c r="A372" s="21"/>
      <c r="D372" s="4"/>
      <c r="E372" s="5"/>
      <c r="F372" s="5"/>
    </row>
    <row r="373" ht="13.5" customHeight="1" spans="1:6">
      <c r="A373" s="21"/>
      <c r="D373" s="4"/>
      <c r="E373" s="5"/>
      <c r="F373" s="5"/>
    </row>
    <row r="374" ht="13.5" customHeight="1" spans="1:6">
      <c r="A374" s="21"/>
      <c r="D374" s="4"/>
      <c r="E374" s="5"/>
      <c r="F374" s="5"/>
    </row>
    <row r="375" ht="13.5" customHeight="1" spans="1:6">
      <c r="A375" s="21"/>
      <c r="D375" s="4"/>
      <c r="E375" s="5"/>
      <c r="F375" s="5"/>
    </row>
    <row r="376" ht="13.5" customHeight="1" spans="1:6">
      <c r="A376" s="21"/>
      <c r="D376" s="4"/>
      <c r="E376" s="5"/>
      <c r="F376" s="5"/>
    </row>
    <row r="377" ht="13.5" customHeight="1" spans="1:6">
      <c r="A377" s="21"/>
      <c r="D377" s="4"/>
      <c r="E377" s="5"/>
      <c r="F377" s="5"/>
    </row>
    <row r="378" ht="13.5" customHeight="1" spans="1:6">
      <c r="A378" s="21"/>
      <c r="D378" s="4"/>
      <c r="E378" s="5"/>
      <c r="F378" s="5"/>
    </row>
    <row r="379" ht="13.5" customHeight="1" spans="1:6">
      <c r="A379" s="21"/>
      <c r="D379" s="4"/>
      <c r="E379" s="5"/>
      <c r="F379" s="5"/>
    </row>
    <row r="380" ht="13.5" customHeight="1" spans="1:6">
      <c r="A380" s="21"/>
      <c r="D380" s="4"/>
      <c r="E380" s="5"/>
      <c r="F380" s="5"/>
    </row>
    <row r="381" ht="13.5" customHeight="1" spans="1:6">
      <c r="A381" s="21"/>
      <c r="D381" s="4"/>
      <c r="E381" s="5"/>
      <c r="F381" s="5"/>
    </row>
    <row r="382" ht="13.5" customHeight="1" spans="1:6">
      <c r="A382" s="21"/>
      <c r="D382" s="4"/>
      <c r="E382" s="5"/>
      <c r="F382" s="5"/>
    </row>
    <row r="383" ht="13.5" customHeight="1" spans="1:6">
      <c r="A383" s="21"/>
      <c r="D383" s="4"/>
      <c r="E383" s="5"/>
      <c r="F383" s="5"/>
    </row>
    <row r="384" ht="13.5" customHeight="1" spans="1:6">
      <c r="A384" s="21"/>
      <c r="D384" s="4"/>
      <c r="E384" s="5"/>
      <c r="F384" s="5"/>
    </row>
    <row r="385" ht="13.5" customHeight="1" spans="1:6">
      <c r="A385" s="21"/>
      <c r="D385" s="4"/>
      <c r="E385" s="5"/>
      <c r="F385" s="5"/>
    </row>
    <row r="386" ht="13.5" customHeight="1" spans="1:6">
      <c r="A386" s="21"/>
      <c r="D386" s="4"/>
      <c r="E386" s="5"/>
      <c r="F386" s="5"/>
    </row>
    <row r="387" ht="13.5" customHeight="1" spans="1:6">
      <c r="A387" s="21"/>
      <c r="D387" s="4"/>
      <c r="E387" s="5"/>
      <c r="F387" s="5"/>
    </row>
    <row r="388" ht="13.5" customHeight="1" spans="1:6">
      <c r="A388" s="21"/>
      <c r="D388" s="4"/>
      <c r="E388" s="5"/>
      <c r="F388" s="5"/>
    </row>
    <row r="389" ht="13.5" customHeight="1" spans="1:6">
      <c r="A389" s="21"/>
      <c r="D389" s="4"/>
      <c r="E389" s="5"/>
      <c r="F389" s="5"/>
    </row>
    <row r="390" ht="13.5" customHeight="1" spans="1:6">
      <c r="A390" s="21"/>
      <c r="D390" s="4"/>
      <c r="E390" s="5"/>
      <c r="F390" s="5"/>
    </row>
    <row r="391" ht="13.5" customHeight="1" spans="1:6">
      <c r="A391" s="21"/>
      <c r="D391" s="4"/>
      <c r="E391" s="5"/>
      <c r="F391" s="5"/>
    </row>
    <row r="392" ht="13.5" customHeight="1" spans="1:6">
      <c r="A392" s="21"/>
      <c r="D392" s="4"/>
      <c r="E392" s="5"/>
      <c r="F392" s="5"/>
    </row>
    <row r="393" ht="13.5" customHeight="1" spans="1:6">
      <c r="A393" s="21"/>
      <c r="D393" s="4"/>
      <c r="E393" s="5"/>
      <c r="F393" s="5"/>
    </row>
    <row r="394" ht="13.5" customHeight="1" spans="1:6">
      <c r="A394" s="21"/>
      <c r="D394" s="4"/>
      <c r="E394" s="5"/>
      <c r="F394" s="5"/>
    </row>
    <row r="395" ht="13.5" customHeight="1" spans="1:6">
      <c r="A395" s="21"/>
      <c r="D395" s="4"/>
      <c r="E395" s="5"/>
      <c r="F395" s="5"/>
    </row>
    <row r="396" ht="13.5" customHeight="1" spans="1:6">
      <c r="A396" s="21"/>
      <c r="D396" s="4"/>
      <c r="E396" s="5"/>
      <c r="F396" s="5"/>
    </row>
    <row r="397" ht="13.5" customHeight="1" spans="1:6">
      <c r="A397" s="21"/>
      <c r="D397" s="4"/>
      <c r="E397" s="5"/>
      <c r="F397" s="5"/>
    </row>
    <row r="398" ht="13.5" customHeight="1" spans="1:6">
      <c r="A398" s="21"/>
      <c r="D398" s="4"/>
      <c r="E398" s="5"/>
      <c r="F398" s="5"/>
    </row>
    <row r="399" ht="13.5" customHeight="1" spans="1:6">
      <c r="A399" s="21"/>
      <c r="D399" s="4"/>
      <c r="E399" s="5"/>
      <c r="F399" s="5"/>
    </row>
    <row r="400" ht="13.5" customHeight="1" spans="1:6">
      <c r="A400" s="21"/>
      <c r="D400" s="4"/>
      <c r="E400" s="5"/>
      <c r="F400" s="5"/>
    </row>
    <row r="401" ht="13.5" customHeight="1" spans="1:6">
      <c r="A401" s="21"/>
      <c r="D401" s="4"/>
      <c r="E401" s="5"/>
      <c r="F401" s="5"/>
    </row>
    <row r="402" ht="13.5" customHeight="1" spans="1:6">
      <c r="A402" s="21"/>
      <c r="D402" s="4"/>
      <c r="E402" s="5"/>
      <c r="F402" s="5"/>
    </row>
    <row r="403" ht="13.5" customHeight="1" spans="1:6">
      <c r="A403" s="21"/>
      <c r="D403" s="4"/>
      <c r="E403" s="5"/>
      <c r="F403" s="5"/>
    </row>
    <row r="404" ht="13.5" customHeight="1" spans="1:6">
      <c r="A404" s="21"/>
      <c r="D404" s="4"/>
      <c r="E404" s="5"/>
      <c r="F404" s="5"/>
    </row>
    <row r="405" ht="13.5" customHeight="1" spans="1:6">
      <c r="A405" s="21"/>
      <c r="D405" s="4"/>
      <c r="E405" s="5"/>
      <c r="F405" s="5"/>
    </row>
    <row r="406" ht="13.5" customHeight="1" spans="1:6">
      <c r="A406" s="21"/>
      <c r="D406" s="4"/>
      <c r="E406" s="5"/>
      <c r="F406" s="5"/>
    </row>
    <row r="407" ht="13.5" customHeight="1" spans="1:6">
      <c r="A407" s="21"/>
      <c r="D407" s="4"/>
      <c r="E407" s="5"/>
      <c r="F407" s="5"/>
    </row>
    <row r="408" ht="13.5" customHeight="1" spans="1:6">
      <c r="A408" s="21"/>
      <c r="D408" s="4"/>
      <c r="E408" s="5"/>
      <c r="F408" s="5"/>
    </row>
    <row r="409" ht="13.5" customHeight="1" spans="1:6">
      <c r="A409" s="21"/>
      <c r="D409" s="4"/>
      <c r="E409" s="5"/>
      <c r="F409" s="5"/>
    </row>
    <row r="410" ht="13.5" customHeight="1" spans="1:6">
      <c r="A410" s="21"/>
      <c r="D410" s="4"/>
      <c r="E410" s="5"/>
      <c r="F410" s="5"/>
    </row>
    <row r="411" ht="13.5" customHeight="1" spans="1:6">
      <c r="A411" s="21"/>
      <c r="D411" s="4"/>
      <c r="E411" s="5"/>
      <c r="F411" s="5"/>
    </row>
    <row r="412" ht="13.5" customHeight="1" spans="1:6">
      <c r="A412" s="21"/>
      <c r="D412" s="4"/>
      <c r="E412" s="5"/>
      <c r="F412" s="5"/>
    </row>
    <row r="413" ht="13.5" customHeight="1" spans="1:6">
      <c r="A413" s="21"/>
      <c r="D413" s="4"/>
      <c r="E413" s="5"/>
      <c r="F413" s="5"/>
    </row>
    <row r="414" ht="13.5" customHeight="1" spans="1:6">
      <c r="A414" s="21"/>
      <c r="D414" s="4"/>
      <c r="E414" s="5"/>
      <c r="F414" s="5"/>
    </row>
    <row r="415" ht="13.5" customHeight="1" spans="1:6">
      <c r="A415" s="21"/>
      <c r="D415" s="4"/>
      <c r="E415" s="5"/>
      <c r="F415" s="5"/>
    </row>
    <row r="416" ht="13.5" customHeight="1" spans="1:6">
      <c r="A416" s="21"/>
      <c r="D416" s="4"/>
      <c r="E416" s="5"/>
      <c r="F416" s="5"/>
    </row>
    <row r="417" ht="13.5" customHeight="1" spans="1:6">
      <c r="A417" s="21"/>
      <c r="D417" s="4"/>
      <c r="E417" s="5"/>
      <c r="F417" s="5"/>
    </row>
    <row r="418" ht="13.5" customHeight="1" spans="1:6">
      <c r="A418" s="21"/>
      <c r="D418" s="4"/>
      <c r="E418" s="5"/>
      <c r="F418" s="5"/>
    </row>
    <row r="419" ht="13.5" customHeight="1" spans="1:6">
      <c r="A419" s="21"/>
      <c r="D419" s="4"/>
      <c r="E419" s="5"/>
      <c r="F419" s="5"/>
    </row>
    <row r="420" ht="13.5" customHeight="1" spans="1:6">
      <c r="A420" s="21"/>
      <c r="D420" s="4"/>
      <c r="E420" s="5"/>
      <c r="F420" s="5"/>
    </row>
    <row r="421" ht="13.5" customHeight="1" spans="1:6">
      <c r="A421" s="21"/>
      <c r="D421" s="4"/>
      <c r="E421" s="5"/>
      <c r="F421" s="5"/>
    </row>
    <row r="422" ht="13.5" customHeight="1" spans="1:6">
      <c r="A422" s="21"/>
      <c r="D422" s="4"/>
      <c r="E422" s="5"/>
      <c r="F422" s="5"/>
    </row>
    <row r="423" ht="13.5" customHeight="1" spans="1:6">
      <c r="A423" s="21"/>
      <c r="D423" s="4"/>
      <c r="E423" s="5"/>
      <c r="F423" s="5"/>
    </row>
    <row r="424" ht="13.5" customHeight="1" spans="1:6">
      <c r="A424" s="21"/>
      <c r="D424" s="4"/>
      <c r="E424" s="5"/>
      <c r="F424" s="5"/>
    </row>
    <row r="425" ht="13.5" customHeight="1" spans="1:6">
      <c r="A425" s="21"/>
      <c r="D425" s="4"/>
      <c r="E425" s="5"/>
      <c r="F425" s="5"/>
    </row>
    <row r="426" ht="13.5" customHeight="1" spans="1:6">
      <c r="A426" s="21"/>
      <c r="D426" s="4"/>
      <c r="E426" s="5"/>
      <c r="F426" s="5"/>
    </row>
    <row r="427" ht="13.5" customHeight="1" spans="1:6">
      <c r="A427" s="21"/>
      <c r="D427" s="4"/>
      <c r="E427" s="5"/>
      <c r="F427" s="5"/>
    </row>
    <row r="428" ht="13.5" customHeight="1" spans="1:6">
      <c r="A428" s="21"/>
      <c r="D428" s="4"/>
      <c r="E428" s="5"/>
      <c r="F428" s="5"/>
    </row>
    <row r="429" ht="13.5" customHeight="1" spans="1:6">
      <c r="A429" s="21"/>
      <c r="D429" s="4"/>
      <c r="E429" s="5"/>
      <c r="F429" s="5"/>
    </row>
    <row r="430" ht="13.5" customHeight="1" spans="1:6">
      <c r="A430" s="21"/>
      <c r="D430" s="4"/>
      <c r="E430" s="5"/>
      <c r="F430" s="5"/>
    </row>
    <row r="431" ht="13.5" customHeight="1" spans="1:6">
      <c r="A431" s="21"/>
      <c r="D431" s="4"/>
      <c r="E431" s="5"/>
      <c r="F431" s="5"/>
    </row>
    <row r="432" ht="13.5" customHeight="1" spans="1:6">
      <c r="A432" s="21"/>
      <c r="D432" s="4"/>
      <c r="E432" s="5"/>
      <c r="F432" s="5"/>
    </row>
    <row r="433" ht="13.5" customHeight="1" spans="1:6">
      <c r="A433" s="21"/>
      <c r="D433" s="4"/>
      <c r="E433" s="5"/>
      <c r="F433" s="5"/>
    </row>
    <row r="434" ht="13.5" customHeight="1" spans="1:6">
      <c r="A434" s="21"/>
      <c r="D434" s="4"/>
      <c r="E434" s="5"/>
      <c r="F434" s="5"/>
    </row>
    <row r="435" ht="13.5" customHeight="1" spans="1:6">
      <c r="A435" s="21"/>
      <c r="D435" s="4"/>
      <c r="E435" s="5"/>
      <c r="F435" s="5"/>
    </row>
    <row r="436" ht="13.5" customHeight="1" spans="1:6">
      <c r="A436" s="21"/>
      <c r="D436" s="4"/>
      <c r="E436" s="5"/>
      <c r="F436" s="5"/>
    </row>
    <row r="437" ht="13.5" customHeight="1" spans="1:6">
      <c r="A437" s="21"/>
      <c r="D437" s="4"/>
      <c r="E437" s="5"/>
      <c r="F437" s="5"/>
    </row>
    <row r="438" ht="13.5" customHeight="1" spans="1:6">
      <c r="A438" s="21"/>
      <c r="D438" s="4"/>
      <c r="E438" s="5"/>
      <c r="F438" s="5"/>
    </row>
    <row r="439" ht="13.5" customHeight="1" spans="1:6">
      <c r="A439" s="21"/>
      <c r="D439" s="4"/>
      <c r="E439" s="5"/>
      <c r="F439" s="5"/>
    </row>
    <row r="440" ht="13.5" customHeight="1" spans="1:6">
      <c r="A440" s="21"/>
      <c r="D440" s="4"/>
      <c r="E440" s="5"/>
      <c r="F440" s="5"/>
    </row>
    <row r="441" ht="13.5" customHeight="1" spans="1:6">
      <c r="A441" s="21"/>
      <c r="D441" s="4"/>
      <c r="E441" s="5"/>
      <c r="F441" s="5"/>
    </row>
    <row r="442" ht="13.5" customHeight="1" spans="1:6">
      <c r="A442" s="21"/>
      <c r="D442" s="4"/>
      <c r="E442" s="5"/>
      <c r="F442" s="5"/>
    </row>
    <row r="443" ht="13.5" customHeight="1" spans="1:6">
      <c r="A443" s="21"/>
      <c r="D443" s="4"/>
      <c r="E443" s="5"/>
      <c r="F443" s="5"/>
    </row>
    <row r="444" ht="13.5" customHeight="1" spans="1:6">
      <c r="A444" s="21"/>
      <c r="D444" s="4"/>
      <c r="E444" s="5"/>
      <c r="F444" s="5"/>
    </row>
    <row r="445" ht="13.5" customHeight="1" spans="1:6">
      <c r="A445" s="21"/>
      <c r="D445" s="4"/>
      <c r="E445" s="5"/>
      <c r="F445" s="5"/>
    </row>
    <row r="446" ht="13.5" customHeight="1" spans="1:6">
      <c r="A446" s="21"/>
      <c r="D446" s="4"/>
      <c r="E446" s="5"/>
      <c r="F446" s="5"/>
    </row>
    <row r="447" ht="13.5" customHeight="1" spans="1:6">
      <c r="A447" s="21"/>
      <c r="D447" s="4"/>
      <c r="E447" s="5"/>
      <c r="F447" s="5"/>
    </row>
    <row r="448" ht="13.5" customHeight="1" spans="1:6">
      <c r="A448" s="21"/>
      <c r="D448" s="4"/>
      <c r="E448" s="5"/>
      <c r="F448" s="5"/>
    </row>
    <row r="449" ht="13.5" customHeight="1" spans="1:6">
      <c r="A449" s="21"/>
      <c r="D449" s="4"/>
      <c r="E449" s="5"/>
      <c r="F449" s="5"/>
    </row>
    <row r="450" ht="13.5" customHeight="1" spans="1:6">
      <c r="A450" s="21"/>
      <c r="D450" s="4"/>
      <c r="E450" s="5"/>
      <c r="F450" s="5"/>
    </row>
    <row r="451" ht="13.5" customHeight="1" spans="1:6">
      <c r="A451" s="21"/>
      <c r="D451" s="4"/>
      <c r="E451" s="5"/>
      <c r="F451" s="5"/>
    </row>
    <row r="452" ht="13.5" customHeight="1" spans="1:6">
      <c r="A452" s="21"/>
      <c r="D452" s="4"/>
      <c r="E452" s="5"/>
      <c r="F452" s="5"/>
    </row>
    <row r="453" ht="13.5" customHeight="1" spans="1:6">
      <c r="A453" s="21"/>
      <c r="D453" s="4"/>
      <c r="E453" s="5"/>
      <c r="F453" s="5"/>
    </row>
    <row r="454" ht="13.5" customHeight="1" spans="1:6">
      <c r="A454" s="21"/>
      <c r="D454" s="4"/>
      <c r="E454" s="5"/>
      <c r="F454" s="5"/>
    </row>
    <row r="455" ht="13.5" customHeight="1" spans="1:6">
      <c r="A455" s="21"/>
      <c r="D455" s="4"/>
      <c r="E455" s="5"/>
      <c r="F455" s="5"/>
    </row>
    <row r="456" ht="13.5" customHeight="1" spans="1:6">
      <c r="A456" s="21"/>
      <c r="D456" s="4"/>
      <c r="E456" s="5"/>
      <c r="F456" s="5"/>
    </row>
    <row r="457" ht="13.5" customHeight="1" spans="1:6">
      <c r="A457" s="21"/>
      <c r="D457" s="4"/>
      <c r="E457" s="5"/>
      <c r="F457" s="5"/>
    </row>
    <row r="458" ht="13.5" customHeight="1" spans="1:6">
      <c r="A458" s="21"/>
      <c r="D458" s="4"/>
      <c r="E458" s="5"/>
      <c r="F458" s="5"/>
    </row>
    <row r="459" ht="13.5" customHeight="1" spans="1:6">
      <c r="A459" s="21"/>
      <c r="D459" s="4"/>
      <c r="E459" s="5"/>
      <c r="F459" s="5"/>
    </row>
    <row r="460" ht="13.5" customHeight="1" spans="1:6">
      <c r="A460" s="21"/>
      <c r="D460" s="4"/>
      <c r="E460" s="5"/>
      <c r="F460" s="5"/>
    </row>
    <row r="461" ht="13.5" customHeight="1" spans="1:6">
      <c r="A461" s="21"/>
      <c r="D461" s="4"/>
      <c r="E461" s="5"/>
      <c r="F461" s="5"/>
    </row>
    <row r="462" ht="13.5" customHeight="1" spans="1:6">
      <c r="A462" s="21"/>
      <c r="D462" s="4"/>
      <c r="E462" s="5"/>
      <c r="F462" s="5"/>
    </row>
    <row r="463" ht="13.5" customHeight="1" spans="1:6">
      <c r="A463" s="21"/>
      <c r="D463" s="4"/>
      <c r="E463" s="5"/>
      <c r="F463" s="5"/>
    </row>
    <row r="464" ht="13.5" customHeight="1" spans="1:6">
      <c r="A464" s="21"/>
      <c r="D464" s="4"/>
      <c r="E464" s="5"/>
      <c r="F464" s="5"/>
    </row>
    <row r="465" ht="13.5" customHeight="1" spans="1:6">
      <c r="A465" s="21"/>
      <c r="D465" s="4"/>
      <c r="E465" s="5"/>
      <c r="F465" s="5"/>
    </row>
    <row r="466" ht="13.5" customHeight="1" spans="1:6">
      <c r="A466" s="21"/>
      <c r="D466" s="4"/>
      <c r="E466" s="5"/>
      <c r="F466" s="5"/>
    </row>
    <row r="467" ht="13.5" customHeight="1" spans="1:6">
      <c r="A467" s="21"/>
      <c r="D467" s="4"/>
      <c r="E467" s="5"/>
      <c r="F467" s="5"/>
    </row>
    <row r="468" ht="13.5" customHeight="1" spans="1:6">
      <c r="A468" s="21"/>
      <c r="D468" s="4"/>
      <c r="E468" s="5"/>
      <c r="F468" s="5"/>
    </row>
    <row r="469" ht="13.5" customHeight="1" spans="1:6">
      <c r="A469" s="21"/>
      <c r="D469" s="4"/>
      <c r="E469" s="5"/>
      <c r="F469" s="5"/>
    </row>
    <row r="470" ht="13.5" customHeight="1" spans="1:6">
      <c r="A470" s="21"/>
      <c r="D470" s="4"/>
      <c r="E470" s="5"/>
      <c r="F470" s="5"/>
    </row>
    <row r="471" ht="13.5" customHeight="1" spans="1:6">
      <c r="A471" s="21"/>
      <c r="D471" s="4"/>
      <c r="E471" s="5"/>
      <c r="F471" s="5"/>
    </row>
    <row r="472" ht="13.5" customHeight="1" spans="1:6">
      <c r="A472" s="21"/>
      <c r="D472" s="4"/>
      <c r="E472" s="5"/>
      <c r="F472" s="5"/>
    </row>
    <row r="473" ht="13.5" customHeight="1" spans="1:6">
      <c r="A473" s="21"/>
      <c r="D473" s="4"/>
      <c r="E473" s="5"/>
      <c r="F473" s="5"/>
    </row>
    <row r="474" ht="13.5" customHeight="1" spans="1:6">
      <c r="A474" s="21"/>
      <c r="D474" s="4"/>
      <c r="E474" s="5"/>
      <c r="F474" s="5"/>
    </row>
    <row r="475" ht="13.5" customHeight="1" spans="1:6">
      <c r="A475" s="21"/>
      <c r="D475" s="4"/>
      <c r="E475" s="5"/>
      <c r="F475" s="5"/>
    </row>
    <row r="476" ht="13.5" customHeight="1" spans="1:6">
      <c r="A476" s="21"/>
      <c r="D476" s="4"/>
      <c r="E476" s="5"/>
      <c r="F476" s="5"/>
    </row>
    <row r="477" ht="13.5" customHeight="1" spans="1:6">
      <c r="A477" s="21"/>
      <c r="D477" s="4"/>
      <c r="E477" s="5"/>
      <c r="F477" s="5"/>
    </row>
    <row r="478" ht="13.5" customHeight="1" spans="1:6">
      <c r="A478" s="21"/>
      <c r="D478" s="4"/>
      <c r="E478" s="5"/>
      <c r="F478" s="5"/>
    </row>
    <row r="479" ht="13.5" customHeight="1" spans="1:6">
      <c r="A479" s="21"/>
      <c r="D479" s="4"/>
      <c r="E479" s="5"/>
      <c r="F479" s="5"/>
    </row>
    <row r="480" ht="13.5" customHeight="1" spans="1:6">
      <c r="A480" s="21"/>
      <c r="D480" s="4"/>
      <c r="E480" s="5"/>
      <c r="F480" s="5"/>
    </row>
    <row r="481" ht="13.5" customHeight="1" spans="1:6">
      <c r="A481" s="21"/>
      <c r="D481" s="4"/>
      <c r="E481" s="5"/>
      <c r="F481" s="5"/>
    </row>
    <row r="482" ht="13.5" customHeight="1" spans="1:6">
      <c r="A482" s="21"/>
      <c r="D482" s="4"/>
      <c r="E482" s="5"/>
      <c r="F482" s="5"/>
    </row>
    <row r="483" ht="13.5" customHeight="1" spans="1:6">
      <c r="A483" s="21"/>
      <c r="D483" s="4"/>
      <c r="E483" s="5"/>
      <c r="F483" s="5"/>
    </row>
    <row r="484" ht="13.5" customHeight="1" spans="1:6">
      <c r="A484" s="21"/>
      <c r="D484" s="4"/>
      <c r="E484" s="5"/>
      <c r="F484" s="5"/>
    </row>
    <row r="485" ht="13.5" customHeight="1" spans="1:6">
      <c r="A485" s="21"/>
      <c r="D485" s="4"/>
      <c r="E485" s="5"/>
      <c r="F485" s="5"/>
    </row>
    <row r="486" ht="13.5" customHeight="1" spans="1:6">
      <c r="A486" s="21"/>
      <c r="D486" s="4"/>
      <c r="E486" s="5"/>
      <c r="F486" s="5"/>
    </row>
    <row r="487" ht="13.5" customHeight="1" spans="1:6">
      <c r="A487" s="21"/>
      <c r="D487" s="4"/>
      <c r="E487" s="5"/>
      <c r="F487" s="5"/>
    </row>
    <row r="488" ht="13.5" customHeight="1" spans="1:6">
      <c r="A488" s="21"/>
      <c r="D488" s="4"/>
      <c r="E488" s="5"/>
      <c r="F488" s="5"/>
    </row>
    <row r="489" ht="13.5" customHeight="1" spans="1:6">
      <c r="A489" s="21"/>
      <c r="D489" s="4"/>
      <c r="E489" s="5"/>
      <c r="F489" s="5"/>
    </row>
    <row r="490" ht="13.5" customHeight="1" spans="1:6">
      <c r="A490" s="21"/>
      <c r="D490" s="4"/>
      <c r="E490" s="5"/>
      <c r="F490" s="5"/>
    </row>
    <row r="491" ht="13.5" customHeight="1" spans="1:6">
      <c r="A491" s="21"/>
      <c r="D491" s="4"/>
      <c r="E491" s="5"/>
      <c r="F491" s="5"/>
    </row>
    <row r="492" ht="13.5" customHeight="1" spans="1:6">
      <c r="A492" s="21"/>
      <c r="D492" s="4"/>
      <c r="E492" s="5"/>
      <c r="F492" s="5"/>
    </row>
    <row r="493" ht="13.5" customHeight="1" spans="1:6">
      <c r="A493" s="21"/>
      <c r="D493" s="4"/>
      <c r="E493" s="5"/>
      <c r="F493" s="5"/>
    </row>
    <row r="494" ht="13.5" customHeight="1" spans="1:6">
      <c r="A494" s="21"/>
      <c r="D494" s="4"/>
      <c r="E494" s="5"/>
      <c r="F494" s="5"/>
    </row>
    <row r="495" ht="13.5" customHeight="1" spans="1:6">
      <c r="A495" s="21"/>
      <c r="D495" s="4"/>
      <c r="E495" s="5"/>
      <c r="F495" s="5"/>
    </row>
    <row r="496" ht="13.5" customHeight="1" spans="1:6">
      <c r="A496" s="21"/>
      <c r="D496" s="4"/>
      <c r="E496" s="5"/>
      <c r="F496" s="5"/>
    </row>
    <row r="497" ht="13.5" customHeight="1" spans="1:6">
      <c r="A497" s="21"/>
      <c r="D497" s="4"/>
      <c r="E497" s="5"/>
      <c r="F497" s="5"/>
    </row>
    <row r="498" ht="13.5" customHeight="1" spans="1:6">
      <c r="A498" s="21"/>
      <c r="D498" s="4"/>
      <c r="E498" s="5"/>
      <c r="F498" s="5"/>
    </row>
    <row r="499" ht="13.5" customHeight="1" spans="1:6">
      <c r="A499" s="21"/>
      <c r="D499" s="4"/>
      <c r="E499" s="5"/>
      <c r="F499" s="5"/>
    </row>
    <row r="500" ht="13.5" customHeight="1" spans="1:6">
      <c r="A500" s="21"/>
      <c r="D500" s="4"/>
      <c r="E500" s="5"/>
      <c r="F500" s="5"/>
    </row>
    <row r="501" ht="13.5" customHeight="1" spans="1:6">
      <c r="A501" s="21"/>
      <c r="D501" s="4"/>
      <c r="E501" s="5"/>
      <c r="F501" s="5"/>
    </row>
    <row r="502" ht="13.5" customHeight="1" spans="1:6">
      <c r="A502" s="21"/>
      <c r="D502" s="4"/>
      <c r="E502" s="5"/>
      <c r="F502" s="5"/>
    </row>
    <row r="503" ht="13.5" customHeight="1" spans="1:6">
      <c r="A503" s="21"/>
      <c r="D503" s="4"/>
      <c r="E503" s="5"/>
      <c r="F503" s="5"/>
    </row>
    <row r="504" ht="13.5" customHeight="1" spans="1:6">
      <c r="A504" s="21"/>
      <c r="D504" s="4"/>
      <c r="E504" s="5"/>
      <c r="F504" s="5"/>
    </row>
    <row r="505" ht="13.5" customHeight="1" spans="1:6">
      <c r="A505" s="21"/>
      <c r="D505" s="4"/>
      <c r="E505" s="5"/>
      <c r="F505" s="5"/>
    </row>
    <row r="506" ht="13.5" customHeight="1" spans="1:6">
      <c r="A506" s="21"/>
      <c r="D506" s="4"/>
      <c r="E506" s="5"/>
      <c r="F506" s="5"/>
    </row>
    <row r="507" ht="13.5" customHeight="1" spans="1:6">
      <c r="A507" s="21"/>
      <c r="D507" s="4"/>
      <c r="E507" s="5"/>
      <c r="F507" s="5"/>
    </row>
    <row r="508" ht="13.5" customHeight="1" spans="1:6">
      <c r="A508" s="21"/>
      <c r="D508" s="4"/>
      <c r="E508" s="5"/>
      <c r="F508" s="5"/>
    </row>
    <row r="509" ht="13.5" customHeight="1" spans="1:6">
      <c r="A509" s="21"/>
      <c r="D509" s="4"/>
      <c r="E509" s="5"/>
      <c r="F509" s="5"/>
    </row>
    <row r="510" ht="13.5" customHeight="1" spans="1:6">
      <c r="A510" s="21"/>
      <c r="D510" s="4"/>
      <c r="E510" s="5"/>
      <c r="F510" s="5"/>
    </row>
    <row r="511" ht="13.5" customHeight="1" spans="1:6">
      <c r="A511" s="21"/>
      <c r="D511" s="4"/>
      <c r="E511" s="5"/>
      <c r="F511" s="5"/>
    </row>
    <row r="512" ht="13.5" customHeight="1" spans="1:6">
      <c r="A512" s="21"/>
      <c r="D512" s="4"/>
      <c r="E512" s="5"/>
      <c r="F512" s="5"/>
    </row>
    <row r="513" ht="13.5" customHeight="1" spans="1:6">
      <c r="A513" s="21"/>
      <c r="D513" s="4"/>
      <c r="E513" s="5"/>
      <c r="F513" s="5"/>
    </row>
    <row r="514" ht="13.5" customHeight="1" spans="1:6">
      <c r="A514" s="21"/>
      <c r="D514" s="4"/>
      <c r="E514" s="5"/>
      <c r="F514" s="5"/>
    </row>
    <row r="515" ht="13.5" customHeight="1" spans="1:6">
      <c r="A515" s="21"/>
      <c r="D515" s="4"/>
      <c r="E515" s="5"/>
      <c r="F515" s="5"/>
    </row>
    <row r="516" ht="13.5" customHeight="1" spans="1:6">
      <c r="A516" s="21"/>
      <c r="D516" s="4"/>
      <c r="E516" s="5"/>
      <c r="F516" s="5"/>
    </row>
    <row r="517" ht="13.5" customHeight="1" spans="1:6">
      <c r="A517" s="21"/>
      <c r="D517" s="4"/>
      <c r="E517" s="5"/>
      <c r="F517" s="5"/>
    </row>
    <row r="518" ht="13.5" customHeight="1" spans="1:6">
      <c r="A518" s="21"/>
      <c r="D518" s="4"/>
      <c r="E518" s="5"/>
      <c r="F518" s="5"/>
    </row>
    <row r="519" ht="13.5" customHeight="1" spans="1:6">
      <c r="A519" s="21"/>
      <c r="D519" s="4"/>
      <c r="E519" s="5"/>
      <c r="F519" s="5"/>
    </row>
    <row r="520" ht="13.5" customHeight="1" spans="1:6">
      <c r="A520" s="21"/>
      <c r="D520" s="4"/>
      <c r="E520" s="5"/>
      <c r="F520" s="5"/>
    </row>
    <row r="521" ht="13.5" customHeight="1" spans="1:6">
      <c r="A521" s="21"/>
      <c r="D521" s="4"/>
      <c r="E521" s="5"/>
      <c r="F521" s="5"/>
    </row>
    <row r="522" ht="13.5" customHeight="1" spans="1:6">
      <c r="A522" s="21"/>
      <c r="D522" s="4"/>
      <c r="E522" s="5"/>
      <c r="F522" s="5"/>
    </row>
    <row r="523" ht="13.5" customHeight="1" spans="1:6">
      <c r="A523" s="21"/>
      <c r="D523" s="4"/>
      <c r="E523" s="5"/>
      <c r="F523" s="5"/>
    </row>
    <row r="524" ht="13.5" customHeight="1" spans="1:6">
      <c r="A524" s="21"/>
      <c r="D524" s="4"/>
      <c r="E524" s="5"/>
      <c r="F524" s="5"/>
    </row>
    <row r="525" ht="13.5" customHeight="1" spans="1:6">
      <c r="A525" s="21"/>
      <c r="D525" s="4"/>
      <c r="E525" s="5"/>
      <c r="F525" s="5"/>
    </row>
    <row r="526" ht="13.5" customHeight="1" spans="1:6">
      <c r="A526" s="21"/>
      <c r="D526" s="4"/>
      <c r="E526" s="5"/>
      <c r="F526" s="5"/>
    </row>
    <row r="527" ht="13.5" customHeight="1" spans="1:6">
      <c r="A527" s="21"/>
      <c r="D527" s="4"/>
      <c r="E527" s="5"/>
      <c r="F527" s="5"/>
    </row>
    <row r="528" ht="13.5" customHeight="1" spans="1:6">
      <c r="A528" s="21"/>
      <c r="D528" s="4"/>
      <c r="E528" s="5"/>
      <c r="F528" s="5"/>
    </row>
    <row r="529" ht="13.5" customHeight="1" spans="1:6">
      <c r="A529" s="21"/>
      <c r="D529" s="4"/>
      <c r="E529" s="5"/>
      <c r="F529" s="5"/>
    </row>
    <row r="530" ht="13.5" customHeight="1" spans="1:6">
      <c r="A530" s="21"/>
      <c r="D530" s="4"/>
      <c r="E530" s="5"/>
      <c r="F530" s="5"/>
    </row>
    <row r="531" ht="13.5" customHeight="1" spans="1:6">
      <c r="A531" s="21"/>
      <c r="D531" s="4"/>
      <c r="E531" s="5"/>
      <c r="F531" s="5"/>
    </row>
    <row r="532" ht="13.5" customHeight="1" spans="1:6">
      <c r="A532" s="21"/>
      <c r="D532" s="4"/>
      <c r="E532" s="5"/>
      <c r="F532" s="5"/>
    </row>
    <row r="533" ht="13.5" customHeight="1" spans="1:6">
      <c r="A533" s="21"/>
      <c r="D533" s="4"/>
      <c r="E533" s="5"/>
      <c r="F533" s="5"/>
    </row>
    <row r="534" ht="13.5" customHeight="1" spans="1:6">
      <c r="A534" s="21"/>
      <c r="D534" s="4"/>
      <c r="E534" s="5"/>
      <c r="F534" s="5"/>
    </row>
    <row r="535" ht="13.5" customHeight="1" spans="1:6">
      <c r="A535" s="21"/>
      <c r="D535" s="4"/>
      <c r="E535" s="5"/>
      <c r="F535" s="5"/>
    </row>
    <row r="536" ht="13.5" customHeight="1" spans="1:6">
      <c r="A536" s="21"/>
      <c r="D536" s="4"/>
      <c r="E536" s="5"/>
      <c r="F536" s="5"/>
    </row>
    <row r="537" ht="13.5" customHeight="1" spans="1:6">
      <c r="A537" s="21"/>
      <c r="D537" s="4"/>
      <c r="E537" s="5"/>
      <c r="F537" s="5"/>
    </row>
    <row r="538" ht="13.5" customHeight="1" spans="1:6">
      <c r="A538" s="21"/>
      <c r="D538" s="4"/>
      <c r="E538" s="5"/>
      <c r="F538" s="5"/>
    </row>
    <row r="539" ht="13.5" customHeight="1" spans="1:6">
      <c r="A539" s="21"/>
      <c r="D539" s="4"/>
      <c r="E539" s="5"/>
      <c r="F539" s="5"/>
    </row>
    <row r="540" ht="13.5" customHeight="1" spans="1:6">
      <c r="A540" s="21"/>
      <c r="D540" s="4"/>
      <c r="E540" s="5"/>
      <c r="F540" s="5"/>
    </row>
    <row r="541" ht="13.5" customHeight="1" spans="1:6">
      <c r="A541" s="21"/>
      <c r="D541" s="4"/>
      <c r="E541" s="5"/>
      <c r="F541" s="5"/>
    </row>
    <row r="542" ht="13.5" customHeight="1" spans="1:6">
      <c r="A542" s="21"/>
      <c r="D542" s="4"/>
      <c r="E542" s="5"/>
      <c r="F542" s="5"/>
    </row>
    <row r="543" ht="13.5" customHeight="1" spans="1:6">
      <c r="A543" s="21"/>
      <c r="D543" s="4"/>
      <c r="E543" s="5"/>
      <c r="F543" s="5"/>
    </row>
    <row r="544" ht="13.5" customHeight="1" spans="1:6">
      <c r="A544" s="21"/>
      <c r="D544" s="4"/>
      <c r="E544" s="5"/>
      <c r="F544" s="5"/>
    </row>
    <row r="545" ht="13.5" customHeight="1" spans="1:6">
      <c r="A545" s="21"/>
      <c r="D545" s="4"/>
      <c r="E545" s="5"/>
      <c r="F545" s="5"/>
    </row>
    <row r="546" ht="13.5" customHeight="1" spans="1:6">
      <c r="A546" s="21"/>
      <c r="D546" s="4"/>
      <c r="E546" s="5"/>
      <c r="F546" s="5"/>
    </row>
    <row r="547" ht="13.5" customHeight="1" spans="1:6">
      <c r="A547" s="21"/>
      <c r="D547" s="4"/>
      <c r="E547" s="5"/>
      <c r="F547" s="5"/>
    </row>
    <row r="548" ht="13.5" customHeight="1" spans="1:6">
      <c r="A548" s="21"/>
      <c r="D548" s="4"/>
      <c r="E548" s="5"/>
      <c r="F548" s="5"/>
    </row>
    <row r="549" ht="13.5" customHeight="1" spans="1:6">
      <c r="A549" s="21"/>
      <c r="D549" s="4"/>
      <c r="E549" s="5"/>
      <c r="F549" s="5"/>
    </row>
    <row r="550" ht="13.5" customHeight="1" spans="1:6">
      <c r="A550" s="21"/>
      <c r="D550" s="4"/>
      <c r="E550" s="5"/>
      <c r="F550" s="5"/>
    </row>
    <row r="551" ht="13.5" customHeight="1" spans="1:6">
      <c r="A551" s="21"/>
      <c r="D551" s="4"/>
      <c r="E551" s="5"/>
      <c r="F551" s="5"/>
    </row>
    <row r="552" ht="13.5" customHeight="1" spans="1:6">
      <c r="A552" s="21"/>
      <c r="D552" s="4"/>
      <c r="E552" s="5"/>
      <c r="F552" s="5"/>
    </row>
    <row r="553" ht="13.5" customHeight="1" spans="1:6">
      <c r="A553" s="21"/>
      <c r="D553" s="4"/>
      <c r="E553" s="5"/>
      <c r="F553" s="5"/>
    </row>
    <row r="554" ht="13.5" customHeight="1" spans="1:6">
      <c r="A554" s="21"/>
      <c r="D554" s="4"/>
      <c r="E554" s="5"/>
      <c r="F554" s="5"/>
    </row>
    <row r="555" ht="13.5" customHeight="1" spans="1:6">
      <c r="A555" s="21"/>
      <c r="D555" s="4"/>
      <c r="E555" s="5"/>
      <c r="F555" s="5"/>
    </row>
    <row r="556" ht="13.5" customHeight="1" spans="1:6">
      <c r="A556" s="21"/>
      <c r="D556" s="4"/>
      <c r="E556" s="5"/>
      <c r="F556" s="5"/>
    </row>
    <row r="557" ht="13.5" customHeight="1" spans="1:6">
      <c r="A557" s="21"/>
      <c r="D557" s="4"/>
      <c r="E557" s="5"/>
      <c r="F557" s="5"/>
    </row>
    <row r="558" ht="13.5" customHeight="1" spans="1:6">
      <c r="A558" s="21"/>
      <c r="D558" s="4"/>
      <c r="E558" s="5"/>
      <c r="F558" s="5"/>
    </row>
    <row r="559" ht="13.5" customHeight="1" spans="1:6">
      <c r="A559" s="21"/>
      <c r="D559" s="4"/>
      <c r="E559" s="5"/>
      <c r="F559" s="5"/>
    </row>
    <row r="560" ht="13.5" customHeight="1" spans="1:6">
      <c r="A560" s="21"/>
      <c r="D560" s="4"/>
      <c r="E560" s="5"/>
      <c r="F560" s="5"/>
    </row>
    <row r="561" ht="13.5" customHeight="1" spans="1:6">
      <c r="A561" s="21"/>
      <c r="D561" s="4"/>
      <c r="E561" s="5"/>
      <c r="F561" s="5"/>
    </row>
    <row r="562" ht="13.5" customHeight="1" spans="1:6">
      <c r="A562" s="21"/>
      <c r="D562" s="4"/>
      <c r="E562" s="5"/>
      <c r="F562" s="5"/>
    </row>
    <row r="563" ht="13.5" customHeight="1" spans="1:6">
      <c r="A563" s="21"/>
      <c r="D563" s="4"/>
      <c r="E563" s="5"/>
      <c r="F563" s="5"/>
    </row>
    <row r="564" ht="13.5" customHeight="1" spans="1:6">
      <c r="A564" s="21"/>
      <c r="D564" s="4"/>
      <c r="E564" s="5"/>
      <c r="F564" s="5"/>
    </row>
    <row r="565" ht="13.5" customHeight="1" spans="1:6">
      <c r="A565" s="21"/>
      <c r="D565" s="4"/>
      <c r="E565" s="5"/>
      <c r="F565" s="5"/>
    </row>
    <row r="566" ht="13.5" customHeight="1" spans="1:6">
      <c r="A566" s="21"/>
      <c r="D566" s="4"/>
      <c r="E566" s="5"/>
      <c r="F566" s="5"/>
    </row>
    <row r="567" ht="13.5" customHeight="1" spans="1:6">
      <c r="A567" s="21"/>
      <c r="D567" s="4"/>
      <c r="E567" s="5"/>
      <c r="F567" s="5"/>
    </row>
    <row r="568" ht="13.5" customHeight="1" spans="1:6">
      <c r="A568" s="21"/>
      <c r="D568" s="4"/>
      <c r="E568" s="5"/>
      <c r="F568" s="5"/>
    </row>
    <row r="569" ht="13.5" customHeight="1" spans="1:6">
      <c r="A569" s="21"/>
      <c r="D569" s="4"/>
      <c r="E569" s="5"/>
      <c r="F569" s="5"/>
    </row>
    <row r="570" ht="13.5" customHeight="1" spans="1:6">
      <c r="A570" s="21"/>
      <c r="D570" s="4"/>
      <c r="E570" s="5"/>
      <c r="F570" s="5"/>
    </row>
    <row r="571" ht="13.5" customHeight="1" spans="1:6">
      <c r="A571" s="21"/>
      <c r="D571" s="4"/>
      <c r="E571" s="5"/>
      <c r="F571" s="5"/>
    </row>
    <row r="572" ht="13.5" customHeight="1" spans="1:6">
      <c r="A572" s="21"/>
      <c r="D572" s="4"/>
      <c r="E572" s="5"/>
      <c r="F572" s="5"/>
    </row>
    <row r="573" ht="13.5" customHeight="1" spans="1:6">
      <c r="A573" s="21"/>
      <c r="D573" s="4"/>
      <c r="E573" s="5"/>
      <c r="F573" s="5"/>
    </row>
    <row r="574" ht="13.5" customHeight="1" spans="1:6">
      <c r="A574" s="21"/>
      <c r="D574" s="4"/>
      <c r="E574" s="5"/>
      <c r="F574" s="5"/>
    </row>
    <row r="575" ht="13.5" customHeight="1" spans="1:6">
      <c r="A575" s="21"/>
      <c r="D575" s="4"/>
      <c r="E575" s="5"/>
      <c r="F575" s="5"/>
    </row>
    <row r="576" ht="13.5" customHeight="1" spans="1:6">
      <c r="A576" s="21"/>
      <c r="D576" s="4"/>
      <c r="E576" s="5"/>
      <c r="F576" s="5"/>
    </row>
    <row r="577" ht="13.5" customHeight="1" spans="1:6">
      <c r="A577" s="21"/>
      <c r="D577" s="4"/>
      <c r="E577" s="5"/>
      <c r="F577" s="5"/>
    </row>
    <row r="578" ht="13.5" customHeight="1" spans="1:6">
      <c r="A578" s="21"/>
      <c r="D578" s="4"/>
      <c r="E578" s="5"/>
      <c r="F578" s="5"/>
    </row>
    <row r="579" ht="13.5" customHeight="1" spans="1:6">
      <c r="A579" s="21"/>
      <c r="D579" s="4"/>
      <c r="E579" s="5"/>
      <c r="F579" s="5"/>
    </row>
    <row r="580" ht="13.5" customHeight="1" spans="1:6">
      <c r="A580" s="21"/>
      <c r="D580" s="4"/>
      <c r="E580" s="5"/>
      <c r="F580" s="5"/>
    </row>
    <row r="581" ht="13.5" customHeight="1" spans="1:6">
      <c r="A581" s="21"/>
      <c r="D581" s="4"/>
      <c r="E581" s="5"/>
      <c r="F581" s="5"/>
    </row>
    <row r="582" ht="13.5" customHeight="1" spans="1:6">
      <c r="A582" s="21"/>
      <c r="D582" s="4"/>
      <c r="E582" s="5"/>
      <c r="F582" s="5"/>
    </row>
    <row r="583" ht="13.5" customHeight="1" spans="1:6">
      <c r="A583" s="21"/>
      <c r="D583" s="4"/>
      <c r="E583" s="5"/>
      <c r="F583" s="5"/>
    </row>
    <row r="584" ht="13.5" customHeight="1" spans="1:6">
      <c r="A584" s="21"/>
      <c r="D584" s="4"/>
      <c r="E584" s="5"/>
      <c r="F584" s="5"/>
    </row>
    <row r="585" ht="13.5" customHeight="1" spans="1:6">
      <c r="A585" s="21"/>
      <c r="D585" s="4"/>
      <c r="E585" s="5"/>
      <c r="F585" s="5"/>
    </row>
    <row r="586" ht="13.5" customHeight="1" spans="1:6">
      <c r="A586" s="21"/>
      <c r="D586" s="4"/>
      <c r="E586" s="5"/>
      <c r="F586" s="5"/>
    </row>
    <row r="587" ht="13.5" customHeight="1" spans="1:6">
      <c r="A587" s="21"/>
      <c r="D587" s="4"/>
      <c r="E587" s="5"/>
      <c r="F587" s="5"/>
    </row>
    <row r="588" ht="13.5" customHeight="1" spans="1:6">
      <c r="A588" s="21"/>
      <c r="D588" s="4"/>
      <c r="E588" s="5"/>
      <c r="F588" s="5"/>
    </row>
    <row r="589" ht="13.5" customHeight="1" spans="1:6">
      <c r="A589" s="21"/>
      <c r="D589" s="4"/>
      <c r="E589" s="5"/>
      <c r="F589" s="5"/>
    </row>
    <row r="590" ht="13.5" customHeight="1" spans="1:6">
      <c r="A590" s="21"/>
      <c r="D590" s="4"/>
      <c r="E590" s="5"/>
      <c r="F590" s="5"/>
    </row>
    <row r="591" ht="13.5" customHeight="1" spans="1:6">
      <c r="A591" s="21"/>
      <c r="D591" s="4"/>
      <c r="E591" s="5"/>
      <c r="F591" s="5"/>
    </row>
    <row r="592" ht="13.5" customHeight="1" spans="1:6">
      <c r="A592" s="21"/>
      <c r="D592" s="4"/>
      <c r="E592" s="5"/>
      <c r="F592" s="5"/>
    </row>
    <row r="593" ht="13.5" customHeight="1" spans="1:6">
      <c r="A593" s="21"/>
      <c r="D593" s="4"/>
      <c r="E593" s="5"/>
      <c r="F593" s="5"/>
    </row>
    <row r="594" ht="13.5" customHeight="1" spans="1:6">
      <c r="A594" s="21"/>
      <c r="D594" s="4"/>
      <c r="E594" s="5"/>
      <c r="F594" s="5"/>
    </row>
    <row r="595" ht="13.5" customHeight="1" spans="1:6">
      <c r="A595" s="21"/>
      <c r="D595" s="4"/>
      <c r="E595" s="5"/>
      <c r="F595" s="5"/>
    </row>
    <row r="596" ht="13.5" customHeight="1" spans="1:6">
      <c r="A596" s="21"/>
      <c r="D596" s="4"/>
      <c r="E596" s="5"/>
      <c r="F596" s="5"/>
    </row>
    <row r="597" ht="13.5" customHeight="1" spans="1:6">
      <c r="A597" s="21"/>
      <c r="D597" s="4"/>
      <c r="E597" s="5"/>
      <c r="F597" s="5"/>
    </row>
    <row r="598" ht="13.5" customHeight="1" spans="1:6">
      <c r="A598" s="21"/>
      <c r="D598" s="4"/>
      <c r="E598" s="5"/>
      <c r="F598" s="5"/>
    </row>
    <row r="599" ht="13.5" customHeight="1" spans="1:6">
      <c r="A599" s="21"/>
      <c r="D599" s="4"/>
      <c r="E599" s="5"/>
      <c r="F599" s="5"/>
    </row>
    <row r="600" ht="13.5" customHeight="1" spans="1:6">
      <c r="A600" s="21"/>
      <c r="D600" s="4"/>
      <c r="E600" s="5"/>
      <c r="F600" s="5"/>
    </row>
    <row r="601" ht="13.5" customHeight="1" spans="1:6">
      <c r="A601" s="21"/>
      <c r="D601" s="4"/>
      <c r="E601" s="5"/>
      <c r="F601" s="5"/>
    </row>
    <row r="602" ht="13.5" customHeight="1" spans="1:6">
      <c r="A602" s="21"/>
      <c r="D602" s="4"/>
      <c r="E602" s="5"/>
      <c r="F602" s="5"/>
    </row>
    <row r="603" ht="13.5" customHeight="1" spans="1:6">
      <c r="A603" s="21"/>
      <c r="D603" s="4"/>
      <c r="E603" s="5"/>
      <c r="F603" s="5"/>
    </row>
    <row r="604" ht="13.5" customHeight="1" spans="1:6">
      <c r="A604" s="21"/>
      <c r="D604" s="4"/>
      <c r="E604" s="5"/>
      <c r="F604" s="5"/>
    </row>
    <row r="605" ht="13.5" customHeight="1" spans="1:6">
      <c r="A605" s="21"/>
      <c r="D605" s="4"/>
      <c r="E605" s="5"/>
      <c r="F605" s="5"/>
    </row>
    <row r="606" ht="13.5" customHeight="1" spans="1:6">
      <c r="A606" s="21"/>
      <c r="D606" s="4"/>
      <c r="E606" s="5"/>
      <c r="F606" s="5"/>
    </row>
    <row r="607" ht="13.5" customHeight="1" spans="1:6">
      <c r="A607" s="21"/>
      <c r="D607" s="4"/>
      <c r="E607" s="5"/>
      <c r="F607" s="5"/>
    </row>
    <row r="608" ht="13.5" customHeight="1" spans="1:6">
      <c r="A608" s="21"/>
      <c r="D608" s="4"/>
      <c r="E608" s="5"/>
      <c r="F608" s="5"/>
    </row>
    <row r="609" ht="13.5" customHeight="1" spans="1:6">
      <c r="A609" s="21"/>
      <c r="D609" s="4"/>
      <c r="E609" s="5"/>
      <c r="F609" s="5"/>
    </row>
    <row r="610" ht="13.5" customHeight="1" spans="1:6">
      <c r="A610" s="21"/>
      <c r="D610" s="4"/>
      <c r="E610" s="5"/>
      <c r="F610" s="5"/>
    </row>
    <row r="611" ht="13.5" customHeight="1" spans="1:6">
      <c r="A611" s="21"/>
      <c r="D611" s="4"/>
      <c r="E611" s="5"/>
      <c r="F611" s="5"/>
    </row>
    <row r="612" ht="13.5" customHeight="1" spans="1:6">
      <c r="A612" s="21"/>
      <c r="D612" s="4"/>
      <c r="E612" s="5"/>
      <c r="F612" s="5"/>
    </row>
    <row r="613" ht="13.5" customHeight="1" spans="1:6">
      <c r="A613" s="21"/>
      <c r="D613" s="4"/>
      <c r="E613" s="5"/>
      <c r="F613" s="5"/>
    </row>
    <row r="614" ht="13.5" customHeight="1" spans="1:6">
      <c r="A614" s="21"/>
      <c r="D614" s="4"/>
      <c r="E614" s="5"/>
      <c r="F614" s="5"/>
    </row>
    <row r="615" ht="13.5" customHeight="1" spans="1:6">
      <c r="A615" s="21"/>
      <c r="D615" s="4"/>
      <c r="E615" s="5"/>
      <c r="F615" s="5"/>
    </row>
    <row r="616" ht="13.5" customHeight="1" spans="1:6">
      <c r="A616" s="21"/>
      <c r="D616" s="4"/>
      <c r="E616" s="5"/>
      <c r="F616" s="5"/>
    </row>
    <row r="617" ht="13.5" customHeight="1" spans="1:6">
      <c r="A617" s="21"/>
      <c r="D617" s="4"/>
      <c r="E617" s="5"/>
      <c r="F617" s="5"/>
    </row>
    <row r="618" ht="13.5" customHeight="1" spans="1:6">
      <c r="A618" s="21"/>
      <c r="D618" s="4"/>
      <c r="E618" s="5"/>
      <c r="F618" s="5"/>
    </row>
    <row r="619" ht="13.5" customHeight="1" spans="1:6">
      <c r="A619" s="21"/>
      <c r="D619" s="4"/>
      <c r="E619" s="5"/>
      <c r="F619" s="5"/>
    </row>
    <row r="620" ht="13.5" customHeight="1" spans="1:6">
      <c r="A620" s="21"/>
      <c r="D620" s="4"/>
      <c r="E620" s="5"/>
      <c r="F620" s="5"/>
    </row>
    <row r="621" ht="13.5" customHeight="1" spans="1:6">
      <c r="A621" s="21"/>
      <c r="D621" s="4"/>
      <c r="E621" s="5"/>
      <c r="F621" s="5"/>
    </row>
    <row r="622" ht="13.5" customHeight="1" spans="1:6">
      <c r="A622" s="21"/>
      <c r="D622" s="4"/>
      <c r="E622" s="5"/>
      <c r="F622" s="5"/>
    </row>
    <row r="623" ht="13.5" customHeight="1" spans="1:6">
      <c r="A623" s="21"/>
      <c r="D623" s="4"/>
      <c r="E623" s="5"/>
      <c r="F623" s="5"/>
    </row>
    <row r="624" ht="13.5" customHeight="1" spans="1:6">
      <c r="A624" s="21"/>
      <c r="D624" s="4"/>
      <c r="E624" s="5"/>
      <c r="F624" s="5"/>
    </row>
    <row r="625" ht="13.5" customHeight="1" spans="1:6">
      <c r="A625" s="21"/>
      <c r="D625" s="4"/>
      <c r="E625" s="5"/>
      <c r="F625" s="5"/>
    </row>
    <row r="626" ht="13.5" customHeight="1" spans="1:6">
      <c r="A626" s="21"/>
      <c r="D626" s="4"/>
      <c r="E626" s="5"/>
      <c r="F626" s="5"/>
    </row>
    <row r="627" ht="13.5" customHeight="1" spans="1:6">
      <c r="A627" s="21"/>
      <c r="D627" s="4"/>
      <c r="E627" s="5"/>
      <c r="F627" s="5"/>
    </row>
    <row r="628" ht="13.5" customHeight="1" spans="1:6">
      <c r="A628" s="21"/>
      <c r="D628" s="4"/>
      <c r="E628" s="5"/>
      <c r="F628" s="5"/>
    </row>
    <row r="629" ht="13.5" customHeight="1" spans="1:6">
      <c r="A629" s="21"/>
      <c r="D629" s="4"/>
      <c r="E629" s="5"/>
      <c r="F629" s="5"/>
    </row>
    <row r="630" ht="13.5" customHeight="1" spans="1:6">
      <c r="A630" s="21"/>
      <c r="D630" s="4"/>
      <c r="E630" s="5"/>
      <c r="F630" s="5"/>
    </row>
    <row r="631" ht="13.5" customHeight="1" spans="1:6">
      <c r="A631" s="21"/>
      <c r="D631" s="4"/>
      <c r="E631" s="5"/>
      <c r="F631" s="5"/>
    </row>
    <row r="632" ht="13.5" customHeight="1" spans="1:6">
      <c r="A632" s="21"/>
      <c r="D632" s="4"/>
      <c r="E632" s="5"/>
      <c r="F632" s="5"/>
    </row>
    <row r="633" ht="13.5" customHeight="1" spans="1:6">
      <c r="A633" s="21"/>
      <c r="D633" s="4"/>
      <c r="E633" s="5"/>
      <c r="F633" s="5"/>
    </row>
    <row r="634" ht="13.5" customHeight="1" spans="1:6">
      <c r="A634" s="21"/>
      <c r="D634" s="4"/>
      <c r="E634" s="5"/>
      <c r="F634" s="5"/>
    </row>
    <row r="635" ht="13.5" customHeight="1" spans="1:6">
      <c r="A635" s="21"/>
      <c r="D635" s="4"/>
      <c r="E635" s="5"/>
      <c r="F635" s="5"/>
    </row>
    <row r="636" ht="13.5" customHeight="1" spans="1:6">
      <c r="A636" s="21"/>
      <c r="D636" s="4"/>
      <c r="E636" s="5"/>
      <c r="F636" s="5"/>
    </row>
    <row r="637" ht="13.5" customHeight="1" spans="1:6">
      <c r="A637" s="21"/>
      <c r="D637" s="4"/>
      <c r="E637" s="5"/>
      <c r="F637" s="5"/>
    </row>
    <row r="638" ht="13.5" customHeight="1" spans="1:6">
      <c r="A638" s="21"/>
      <c r="D638" s="4"/>
      <c r="E638" s="5"/>
      <c r="F638" s="5"/>
    </row>
    <row r="639" ht="13.5" customHeight="1" spans="1:6">
      <c r="A639" s="21"/>
      <c r="D639" s="4"/>
      <c r="E639" s="5"/>
      <c r="F639" s="5"/>
    </row>
    <row r="640" ht="13.5" customHeight="1" spans="1:6">
      <c r="A640" s="21"/>
      <c r="D640" s="4"/>
      <c r="E640" s="5"/>
      <c r="F640" s="5"/>
    </row>
    <row r="641" ht="13.5" customHeight="1" spans="1:6">
      <c r="A641" s="21"/>
      <c r="D641" s="4"/>
      <c r="E641" s="5"/>
      <c r="F641" s="5"/>
    </row>
    <row r="642" ht="13.5" customHeight="1" spans="1:6">
      <c r="A642" s="21"/>
      <c r="D642" s="4"/>
      <c r="E642" s="5"/>
      <c r="F642" s="5"/>
    </row>
    <row r="643" ht="13.5" customHeight="1" spans="1:6">
      <c r="A643" s="21"/>
      <c r="D643" s="4"/>
      <c r="E643" s="5"/>
      <c r="F643" s="5"/>
    </row>
    <row r="644" ht="13.5" customHeight="1" spans="1:6">
      <c r="A644" s="21"/>
      <c r="D644" s="4"/>
      <c r="E644" s="5"/>
      <c r="F644" s="5"/>
    </row>
    <row r="645" ht="13.5" customHeight="1" spans="1:6">
      <c r="A645" s="21"/>
      <c r="D645" s="4"/>
      <c r="E645" s="5"/>
      <c r="F645" s="5"/>
    </row>
    <row r="646" ht="13.5" customHeight="1" spans="1:6">
      <c r="A646" s="21"/>
      <c r="D646" s="4"/>
      <c r="E646" s="5"/>
      <c r="F646" s="5"/>
    </row>
    <row r="647" ht="13.5" customHeight="1" spans="1:6">
      <c r="A647" s="21"/>
      <c r="D647" s="4"/>
      <c r="E647" s="5"/>
      <c r="F647" s="5"/>
    </row>
    <row r="648" ht="13.5" customHeight="1" spans="1:6">
      <c r="A648" s="21"/>
      <c r="D648" s="4"/>
      <c r="E648" s="5"/>
      <c r="F648" s="5"/>
    </row>
    <row r="649" ht="13.5" customHeight="1" spans="1:6">
      <c r="A649" s="21"/>
      <c r="D649" s="4"/>
      <c r="E649" s="5"/>
      <c r="F649" s="5"/>
    </row>
    <row r="650" ht="13.5" customHeight="1" spans="1:6">
      <c r="A650" s="21"/>
      <c r="D650" s="4"/>
      <c r="E650" s="5"/>
      <c r="F650" s="5"/>
    </row>
    <row r="651" ht="13.5" customHeight="1" spans="1:6">
      <c r="A651" s="21"/>
      <c r="D651" s="4"/>
      <c r="E651" s="5"/>
      <c r="F651" s="5"/>
    </row>
    <row r="652" ht="13.5" customHeight="1" spans="1:6">
      <c r="A652" s="21"/>
      <c r="D652" s="4"/>
      <c r="E652" s="5"/>
      <c r="F652" s="5"/>
    </row>
    <row r="653" ht="13.5" customHeight="1" spans="1:6">
      <c r="A653" s="21"/>
      <c r="D653" s="4"/>
      <c r="E653" s="5"/>
      <c r="F653" s="5"/>
    </row>
    <row r="654" ht="13.5" customHeight="1" spans="1:6">
      <c r="A654" s="21"/>
      <c r="D654" s="4"/>
      <c r="E654" s="5"/>
      <c r="F654" s="5"/>
    </row>
    <row r="655" ht="13.5" customHeight="1" spans="1:6">
      <c r="A655" s="21"/>
      <c r="D655" s="4"/>
      <c r="E655" s="5"/>
      <c r="F655" s="5"/>
    </row>
    <row r="656" ht="13.5" customHeight="1" spans="1:6">
      <c r="A656" s="21"/>
      <c r="D656" s="4"/>
      <c r="E656" s="5"/>
      <c r="F656" s="5"/>
    </row>
    <row r="657" ht="13.5" customHeight="1" spans="1:6">
      <c r="A657" s="21"/>
      <c r="D657" s="4"/>
      <c r="E657" s="5"/>
      <c r="F657" s="5"/>
    </row>
    <row r="658" ht="13.5" customHeight="1" spans="1:6">
      <c r="A658" s="21"/>
      <c r="D658" s="4"/>
      <c r="E658" s="5"/>
      <c r="F658" s="5"/>
    </row>
    <row r="659" ht="13.5" customHeight="1" spans="1:6">
      <c r="A659" s="21"/>
      <c r="D659" s="4"/>
      <c r="E659" s="5"/>
      <c r="F659" s="5"/>
    </row>
    <row r="660" ht="13.5" customHeight="1" spans="1:6">
      <c r="A660" s="21"/>
      <c r="D660" s="4"/>
      <c r="E660" s="5"/>
      <c r="F660" s="5"/>
    </row>
    <row r="661" ht="13.5" customHeight="1" spans="1:6">
      <c r="A661" s="21"/>
      <c r="D661" s="4"/>
      <c r="E661" s="5"/>
      <c r="F661" s="5"/>
    </row>
    <row r="662" ht="13.5" customHeight="1" spans="1:6">
      <c r="A662" s="21"/>
      <c r="D662" s="4"/>
      <c r="E662" s="5"/>
      <c r="F662" s="5"/>
    </row>
    <row r="663" ht="13.5" customHeight="1" spans="1:6">
      <c r="A663" s="21"/>
      <c r="D663" s="4"/>
      <c r="E663" s="5"/>
      <c r="F663" s="5"/>
    </row>
    <row r="664" ht="13.5" customHeight="1" spans="1:6">
      <c r="A664" s="21"/>
      <c r="D664" s="4"/>
      <c r="E664" s="5"/>
      <c r="F664" s="5"/>
    </row>
    <row r="665" ht="13.5" customHeight="1" spans="1:6">
      <c r="A665" s="21"/>
      <c r="D665" s="4"/>
      <c r="E665" s="5"/>
      <c r="F665" s="5"/>
    </row>
    <row r="666" ht="13.5" customHeight="1" spans="1:6">
      <c r="A666" s="21"/>
      <c r="D666" s="4"/>
      <c r="E666" s="5"/>
      <c r="F666" s="5"/>
    </row>
    <row r="667" ht="13.5" customHeight="1" spans="1:6">
      <c r="A667" s="21"/>
      <c r="D667" s="4"/>
      <c r="E667" s="5"/>
      <c r="F667" s="5"/>
    </row>
    <row r="668" ht="13.5" customHeight="1" spans="1:6">
      <c r="A668" s="21"/>
      <c r="D668" s="4"/>
      <c r="E668" s="5"/>
      <c r="F668" s="5"/>
    </row>
    <row r="669" ht="13.5" customHeight="1" spans="1:6">
      <c r="A669" s="21"/>
      <c r="D669" s="4"/>
      <c r="E669" s="5"/>
      <c r="F669" s="5"/>
    </row>
    <row r="670" ht="13.5" customHeight="1" spans="1:6">
      <c r="A670" s="21"/>
      <c r="D670" s="4"/>
      <c r="E670" s="5"/>
      <c r="F670" s="5"/>
    </row>
    <row r="671" ht="13.5" customHeight="1" spans="1:6">
      <c r="A671" s="21"/>
      <c r="D671" s="4"/>
      <c r="E671" s="5"/>
      <c r="F671" s="5"/>
    </row>
    <row r="672" ht="13.5" customHeight="1" spans="1:6">
      <c r="A672" s="21"/>
      <c r="D672" s="4"/>
      <c r="E672" s="5"/>
      <c r="F672" s="5"/>
    </row>
    <row r="673" ht="13.5" customHeight="1" spans="1:6">
      <c r="A673" s="21"/>
      <c r="D673" s="4"/>
      <c r="E673" s="5"/>
      <c r="F673" s="5"/>
    </row>
    <row r="674" ht="13.5" customHeight="1" spans="1:6">
      <c r="A674" s="21"/>
      <c r="D674" s="4"/>
      <c r="E674" s="5"/>
      <c r="F674" s="5"/>
    </row>
    <row r="675" ht="13.5" customHeight="1" spans="1:6">
      <c r="A675" s="21"/>
      <c r="D675" s="4"/>
      <c r="E675" s="5"/>
      <c r="F675" s="5"/>
    </row>
    <row r="676" ht="13.5" customHeight="1" spans="1:6">
      <c r="A676" s="21"/>
      <c r="D676" s="4"/>
      <c r="E676" s="5"/>
      <c r="F676" s="5"/>
    </row>
    <row r="677" ht="13.5" customHeight="1" spans="1:6">
      <c r="A677" s="21"/>
      <c r="D677" s="4"/>
      <c r="E677" s="5"/>
      <c r="F677" s="5"/>
    </row>
    <row r="678" ht="13.5" customHeight="1" spans="1:6">
      <c r="A678" s="21"/>
      <c r="D678" s="4"/>
      <c r="E678" s="5"/>
      <c r="F678" s="5"/>
    </row>
    <row r="679" ht="13.5" customHeight="1" spans="1:6">
      <c r="A679" s="21"/>
      <c r="D679" s="4"/>
      <c r="E679" s="5"/>
      <c r="F679" s="5"/>
    </row>
    <row r="680" ht="13.5" customHeight="1" spans="1:6">
      <c r="A680" s="21"/>
      <c r="D680" s="4"/>
      <c r="E680" s="5"/>
      <c r="F680" s="5"/>
    </row>
    <row r="681" ht="13.5" customHeight="1" spans="1:6">
      <c r="A681" s="21"/>
      <c r="D681" s="4"/>
      <c r="E681" s="5"/>
      <c r="F681" s="5"/>
    </row>
    <row r="682" ht="13.5" customHeight="1" spans="1:6">
      <c r="A682" s="21"/>
      <c r="D682" s="4"/>
      <c r="E682" s="5"/>
      <c r="F682" s="5"/>
    </row>
    <row r="683" ht="13.5" customHeight="1" spans="1:6">
      <c r="A683" s="21"/>
      <c r="D683" s="4"/>
      <c r="E683" s="5"/>
      <c r="F683" s="5"/>
    </row>
    <row r="684" ht="13.5" customHeight="1" spans="1:6">
      <c r="A684" s="21"/>
      <c r="D684" s="4"/>
      <c r="E684" s="5"/>
      <c r="F684" s="5"/>
    </row>
    <row r="685" ht="13.5" customHeight="1" spans="1:6">
      <c r="A685" s="21"/>
      <c r="D685" s="4"/>
      <c r="E685" s="5"/>
      <c r="F685" s="5"/>
    </row>
    <row r="686" ht="13.5" customHeight="1" spans="1:6">
      <c r="A686" s="21"/>
      <c r="D686" s="4"/>
      <c r="E686" s="5"/>
      <c r="F686" s="5"/>
    </row>
    <row r="687" ht="13.5" customHeight="1" spans="1:6">
      <c r="A687" s="21"/>
      <c r="D687" s="4"/>
      <c r="E687" s="5"/>
      <c r="F687" s="5"/>
    </row>
    <row r="688" ht="13.5" customHeight="1" spans="1:6">
      <c r="A688" s="21"/>
      <c r="D688" s="4"/>
      <c r="E688" s="5"/>
      <c r="F688" s="5"/>
    </row>
    <row r="689" ht="13.5" customHeight="1" spans="1:6">
      <c r="A689" s="21"/>
      <c r="D689" s="4"/>
      <c r="E689" s="5"/>
      <c r="F689" s="5"/>
    </row>
    <row r="690" ht="13.5" customHeight="1" spans="1:6">
      <c r="A690" s="21"/>
      <c r="D690" s="4"/>
      <c r="E690" s="5"/>
      <c r="F690" s="5"/>
    </row>
    <row r="691" ht="13.5" customHeight="1" spans="1:6">
      <c r="A691" s="21"/>
      <c r="D691" s="4"/>
      <c r="E691" s="5"/>
      <c r="F691" s="5"/>
    </row>
    <row r="692" ht="13.5" customHeight="1" spans="1:6">
      <c r="A692" s="21"/>
      <c r="D692" s="4"/>
      <c r="E692" s="5"/>
      <c r="F692" s="5"/>
    </row>
    <row r="693" ht="13.5" customHeight="1" spans="1:6">
      <c r="A693" s="21"/>
      <c r="D693" s="4"/>
      <c r="E693" s="5"/>
      <c r="F693" s="5"/>
    </row>
    <row r="694" ht="13.5" customHeight="1" spans="1:6">
      <c r="A694" s="21"/>
      <c r="D694" s="4"/>
      <c r="E694" s="5"/>
      <c r="F694" s="5"/>
    </row>
    <row r="695" ht="13.5" customHeight="1" spans="1:6">
      <c r="A695" s="21"/>
      <c r="D695" s="4"/>
      <c r="E695" s="5"/>
      <c r="F695" s="5"/>
    </row>
    <row r="696" ht="13.5" customHeight="1" spans="1:6">
      <c r="A696" s="21"/>
      <c r="D696" s="4"/>
      <c r="E696" s="5"/>
      <c r="F696" s="5"/>
    </row>
    <row r="697" ht="13.5" customHeight="1" spans="1:6">
      <c r="A697" s="21"/>
      <c r="D697" s="4"/>
      <c r="E697" s="5"/>
      <c r="F697" s="5"/>
    </row>
    <row r="698" ht="13.5" customHeight="1" spans="1:6">
      <c r="A698" s="21"/>
      <c r="D698" s="4"/>
      <c r="E698" s="5"/>
      <c r="F698" s="5"/>
    </row>
    <row r="699" ht="13.5" customHeight="1" spans="1:6">
      <c r="A699" s="21"/>
      <c r="D699" s="4"/>
      <c r="E699" s="5"/>
      <c r="F699" s="5"/>
    </row>
    <row r="700" ht="13.5" customHeight="1" spans="1:6">
      <c r="A700" s="21"/>
      <c r="D700" s="4"/>
      <c r="E700" s="5"/>
      <c r="F700" s="5"/>
    </row>
    <row r="701" ht="13.5" customHeight="1" spans="1:6">
      <c r="A701" s="21"/>
      <c r="D701" s="4"/>
      <c r="E701" s="5"/>
      <c r="F701" s="5"/>
    </row>
    <row r="702" ht="13.5" customHeight="1" spans="1:6">
      <c r="A702" s="21"/>
      <c r="D702" s="4"/>
      <c r="E702" s="5"/>
      <c r="F702" s="5"/>
    </row>
    <row r="703" ht="13.5" customHeight="1" spans="1:6">
      <c r="A703" s="21"/>
      <c r="D703" s="4"/>
      <c r="E703" s="5"/>
      <c r="F703" s="5"/>
    </row>
    <row r="704" ht="13.5" customHeight="1" spans="1:6">
      <c r="A704" s="21"/>
      <c r="D704" s="4"/>
      <c r="E704" s="5"/>
      <c r="F704" s="5"/>
    </row>
    <row r="705" ht="13.5" customHeight="1" spans="1:6">
      <c r="A705" s="21"/>
      <c r="D705" s="4"/>
      <c r="E705" s="5"/>
      <c r="F705" s="5"/>
    </row>
    <row r="706" ht="13.5" customHeight="1" spans="1:6">
      <c r="A706" s="21"/>
      <c r="D706" s="4"/>
      <c r="E706" s="5"/>
      <c r="F706" s="5"/>
    </row>
    <row r="707" ht="13.5" customHeight="1" spans="1:6">
      <c r="A707" s="21"/>
      <c r="D707" s="4"/>
      <c r="E707" s="5"/>
      <c r="F707" s="5"/>
    </row>
    <row r="708" ht="13.5" customHeight="1" spans="1:6">
      <c r="A708" s="21"/>
      <c r="D708" s="4"/>
      <c r="E708" s="5"/>
      <c r="F708" s="5"/>
    </row>
    <row r="709" ht="13.5" customHeight="1" spans="1:6">
      <c r="A709" s="21"/>
      <c r="D709" s="4"/>
      <c r="E709" s="5"/>
      <c r="F709" s="5"/>
    </row>
    <row r="710" ht="13.5" customHeight="1" spans="1:6">
      <c r="A710" s="21"/>
      <c r="D710" s="4"/>
      <c r="E710" s="5"/>
      <c r="F710" s="5"/>
    </row>
    <row r="711" ht="13.5" customHeight="1" spans="1:6">
      <c r="A711" s="21"/>
      <c r="D711" s="4"/>
      <c r="E711" s="5"/>
      <c r="F711" s="5"/>
    </row>
    <row r="712" ht="13.5" customHeight="1" spans="1:6">
      <c r="A712" s="21"/>
      <c r="D712" s="4"/>
      <c r="E712" s="5"/>
      <c r="F712" s="5"/>
    </row>
    <row r="713" ht="13.5" customHeight="1" spans="1:6">
      <c r="A713" s="21"/>
      <c r="D713" s="4"/>
      <c r="E713" s="5"/>
      <c r="F713" s="5"/>
    </row>
    <row r="714" ht="13.5" customHeight="1" spans="1:6">
      <c r="A714" s="21"/>
      <c r="D714" s="4"/>
      <c r="E714" s="5"/>
      <c r="F714" s="5"/>
    </row>
    <row r="715" ht="13.5" customHeight="1" spans="1:6">
      <c r="A715" s="21"/>
      <c r="D715" s="4"/>
      <c r="E715" s="5"/>
      <c r="F715" s="5"/>
    </row>
    <row r="716" ht="13.5" customHeight="1" spans="1:6">
      <c r="A716" s="21"/>
      <c r="D716" s="4"/>
      <c r="E716" s="5"/>
      <c r="F716" s="5"/>
    </row>
    <row r="717" ht="13.5" customHeight="1" spans="1:6">
      <c r="A717" s="21"/>
      <c r="D717" s="4"/>
      <c r="E717" s="5"/>
      <c r="F717" s="5"/>
    </row>
    <row r="718" ht="13.5" customHeight="1" spans="1:6">
      <c r="A718" s="21"/>
      <c r="D718" s="4"/>
      <c r="E718" s="5"/>
      <c r="F718" s="5"/>
    </row>
    <row r="719" ht="13.5" customHeight="1" spans="1:6">
      <c r="A719" s="21"/>
      <c r="D719" s="4"/>
      <c r="E719" s="5"/>
      <c r="F719" s="5"/>
    </row>
    <row r="720" ht="13.5" customHeight="1" spans="1:6">
      <c r="A720" s="21"/>
      <c r="D720" s="4"/>
      <c r="E720" s="5"/>
      <c r="F720" s="5"/>
    </row>
    <row r="721" ht="13.5" customHeight="1" spans="1:6">
      <c r="A721" s="21"/>
      <c r="D721" s="4"/>
      <c r="E721" s="5"/>
      <c r="F721" s="5"/>
    </row>
    <row r="722" ht="13.5" customHeight="1" spans="1:6">
      <c r="A722" s="21"/>
      <c r="D722" s="4"/>
      <c r="E722" s="5"/>
      <c r="F722" s="5"/>
    </row>
    <row r="723" ht="13.5" customHeight="1" spans="1:6">
      <c r="A723" s="21"/>
      <c r="D723" s="4"/>
      <c r="E723" s="5"/>
      <c r="F723" s="5"/>
    </row>
    <row r="724" ht="13.5" customHeight="1" spans="1:6">
      <c r="A724" s="21"/>
      <c r="D724" s="4"/>
      <c r="E724" s="5"/>
      <c r="F724" s="5"/>
    </row>
    <row r="725" ht="13.5" customHeight="1" spans="1:6">
      <c r="A725" s="21"/>
      <c r="D725" s="4"/>
      <c r="E725" s="5"/>
      <c r="F725" s="5"/>
    </row>
    <row r="726" ht="13.5" customHeight="1" spans="1:6">
      <c r="A726" s="21"/>
      <c r="D726" s="4"/>
      <c r="E726" s="5"/>
      <c r="F726" s="5"/>
    </row>
    <row r="727" ht="13.5" customHeight="1" spans="1:6">
      <c r="A727" s="21"/>
      <c r="D727" s="4"/>
      <c r="E727" s="5"/>
      <c r="F727" s="5"/>
    </row>
    <row r="728" ht="13.5" customHeight="1" spans="1:6">
      <c r="A728" s="21"/>
      <c r="D728" s="4"/>
      <c r="E728" s="5"/>
      <c r="F728" s="5"/>
    </row>
    <row r="729" ht="13.5" customHeight="1" spans="1:6">
      <c r="A729" s="21"/>
      <c r="D729" s="4"/>
      <c r="E729" s="5"/>
      <c r="F729" s="5"/>
    </row>
    <row r="730" ht="13.5" customHeight="1" spans="1:6">
      <c r="A730" s="21"/>
      <c r="D730" s="4"/>
      <c r="E730" s="5"/>
      <c r="F730" s="5"/>
    </row>
    <row r="731" ht="13.5" customHeight="1" spans="1:6">
      <c r="A731" s="21"/>
      <c r="D731" s="4"/>
      <c r="E731" s="5"/>
      <c r="F731" s="5"/>
    </row>
    <row r="732" ht="13.5" customHeight="1" spans="1:6">
      <c r="A732" s="21"/>
      <c r="D732" s="4"/>
      <c r="E732" s="5"/>
      <c r="F732" s="5"/>
    </row>
    <row r="733" ht="13.5" customHeight="1" spans="1:6">
      <c r="A733" s="21"/>
      <c r="D733" s="4"/>
      <c r="E733" s="5"/>
      <c r="F733" s="5"/>
    </row>
    <row r="734" ht="13.5" customHeight="1" spans="1:6">
      <c r="A734" s="21"/>
      <c r="D734" s="4"/>
      <c r="E734" s="5"/>
      <c r="F734" s="5"/>
    </row>
    <row r="735" ht="13.5" customHeight="1" spans="1:6">
      <c r="A735" s="21"/>
      <c r="D735" s="4"/>
      <c r="E735" s="5"/>
      <c r="F735" s="5"/>
    </row>
    <row r="736" ht="13.5" customHeight="1" spans="1:6">
      <c r="A736" s="21"/>
      <c r="D736" s="4"/>
      <c r="E736" s="5"/>
      <c r="F736" s="5"/>
    </row>
    <row r="737" ht="13.5" customHeight="1" spans="1:6">
      <c r="A737" s="21"/>
      <c r="D737" s="4"/>
      <c r="E737" s="5"/>
      <c r="F737" s="5"/>
    </row>
    <row r="738" ht="13.5" customHeight="1" spans="1:6">
      <c r="A738" s="21"/>
      <c r="D738" s="4"/>
      <c r="E738" s="5"/>
      <c r="F738" s="5"/>
    </row>
    <row r="739" ht="13.5" customHeight="1" spans="1:6">
      <c r="A739" s="21"/>
      <c r="D739" s="4"/>
      <c r="E739" s="5"/>
      <c r="F739" s="5"/>
    </row>
    <row r="740" ht="13.5" customHeight="1" spans="1:6">
      <c r="A740" s="21"/>
      <c r="D740" s="4"/>
      <c r="E740" s="5"/>
      <c r="F740" s="5"/>
    </row>
    <row r="741" ht="13.5" customHeight="1" spans="1:6">
      <c r="A741" s="21"/>
      <c r="D741" s="4"/>
      <c r="E741" s="5"/>
      <c r="F741" s="5"/>
    </row>
    <row r="742" ht="13.5" customHeight="1" spans="1:6">
      <c r="A742" s="21"/>
      <c r="D742" s="4"/>
      <c r="E742" s="5"/>
      <c r="F742" s="5"/>
    </row>
    <row r="743" ht="13.5" customHeight="1" spans="1:6">
      <c r="A743" s="21"/>
      <c r="D743" s="4"/>
      <c r="E743" s="5"/>
      <c r="F743" s="5"/>
    </row>
    <row r="744" ht="13.5" customHeight="1" spans="1:6">
      <c r="A744" s="21"/>
      <c r="D744" s="4"/>
      <c r="E744" s="5"/>
      <c r="F744" s="5"/>
    </row>
    <row r="745" ht="13.5" customHeight="1" spans="1:6">
      <c r="A745" s="21"/>
      <c r="D745" s="4"/>
      <c r="E745" s="5"/>
      <c r="F745" s="5"/>
    </row>
    <row r="746" ht="13.5" customHeight="1" spans="1:6">
      <c r="A746" s="21"/>
      <c r="D746" s="4"/>
      <c r="E746" s="5"/>
      <c r="F746" s="5"/>
    </row>
    <row r="747" ht="13.5" customHeight="1" spans="1:6">
      <c r="A747" s="21"/>
      <c r="D747" s="4"/>
      <c r="E747" s="5"/>
      <c r="F747" s="5"/>
    </row>
    <row r="748" ht="13.5" customHeight="1" spans="1:6">
      <c r="A748" s="21"/>
      <c r="D748" s="4"/>
      <c r="E748" s="5"/>
      <c r="F748" s="5"/>
    </row>
    <row r="749" ht="13.5" customHeight="1" spans="1:6">
      <c r="A749" s="21"/>
      <c r="D749" s="4"/>
      <c r="E749" s="5"/>
      <c r="F749" s="5"/>
    </row>
    <row r="750" ht="13.5" customHeight="1" spans="1:6">
      <c r="A750" s="21"/>
      <c r="D750" s="4"/>
      <c r="E750" s="5"/>
      <c r="F750" s="5"/>
    </row>
    <row r="751" ht="13.5" customHeight="1" spans="1:6">
      <c r="A751" s="21"/>
      <c r="D751" s="4"/>
      <c r="E751" s="5"/>
      <c r="F751" s="5"/>
    </row>
    <row r="752" ht="13.5" customHeight="1" spans="1:6">
      <c r="A752" s="21"/>
      <c r="D752" s="4"/>
      <c r="E752" s="5"/>
      <c r="F752" s="5"/>
    </row>
    <row r="753" ht="13.5" customHeight="1" spans="1:6">
      <c r="A753" s="21"/>
      <c r="D753" s="4"/>
      <c r="E753" s="5"/>
      <c r="F753" s="5"/>
    </row>
    <row r="754" ht="13.5" customHeight="1" spans="1:6">
      <c r="A754" s="21"/>
      <c r="D754" s="4"/>
      <c r="E754" s="5"/>
      <c r="F754" s="5"/>
    </row>
    <row r="755" ht="13.5" customHeight="1" spans="1:6">
      <c r="A755" s="21"/>
      <c r="D755" s="4"/>
      <c r="E755" s="5"/>
      <c r="F755" s="5"/>
    </row>
    <row r="756" ht="13.5" customHeight="1" spans="1:6">
      <c r="A756" s="21"/>
      <c r="D756" s="4"/>
      <c r="E756" s="5"/>
      <c r="F756" s="5"/>
    </row>
    <row r="757" ht="13.5" customHeight="1" spans="1:6">
      <c r="A757" s="21"/>
      <c r="D757" s="4"/>
      <c r="E757" s="5"/>
      <c r="F757" s="5"/>
    </row>
    <row r="758" ht="13.5" customHeight="1" spans="1:6">
      <c r="A758" s="21"/>
      <c r="D758" s="4"/>
      <c r="E758" s="5"/>
      <c r="F758" s="5"/>
    </row>
    <row r="759" ht="13.5" customHeight="1" spans="1:6">
      <c r="A759" s="21"/>
      <c r="D759" s="4"/>
      <c r="E759" s="5"/>
      <c r="F759" s="5"/>
    </row>
    <row r="760" ht="13.5" customHeight="1" spans="1:6">
      <c r="A760" s="21"/>
      <c r="D760" s="4"/>
      <c r="E760" s="5"/>
      <c r="F760" s="5"/>
    </row>
    <row r="761" ht="13.5" customHeight="1" spans="1:6">
      <c r="A761" s="21"/>
      <c r="D761" s="4"/>
      <c r="E761" s="5"/>
      <c r="F761" s="5"/>
    </row>
    <row r="762" ht="13.5" customHeight="1" spans="1:6">
      <c r="A762" s="21"/>
      <c r="D762" s="4"/>
      <c r="E762" s="5"/>
      <c r="F762" s="5"/>
    </row>
    <row r="763" ht="13.5" customHeight="1" spans="1:6">
      <c r="A763" s="21"/>
      <c r="D763" s="4"/>
      <c r="E763" s="5"/>
      <c r="F763" s="5"/>
    </row>
    <row r="764" ht="13.5" customHeight="1" spans="1:6">
      <c r="A764" s="21"/>
      <c r="D764" s="4"/>
      <c r="E764" s="5"/>
      <c r="F764" s="5"/>
    </row>
    <row r="765" ht="13.5" customHeight="1" spans="1:6">
      <c r="A765" s="21"/>
      <c r="D765" s="4"/>
      <c r="E765" s="5"/>
      <c r="F765" s="5"/>
    </row>
    <row r="766" ht="13.5" customHeight="1" spans="1:6">
      <c r="A766" s="21"/>
      <c r="D766" s="4"/>
      <c r="E766" s="5"/>
      <c r="F766" s="5"/>
    </row>
    <row r="767" ht="13.5" customHeight="1" spans="1:6">
      <c r="A767" s="21"/>
      <c r="D767" s="4"/>
      <c r="E767" s="5"/>
      <c r="F767" s="5"/>
    </row>
    <row r="768" ht="13.5" customHeight="1" spans="1:6">
      <c r="A768" s="21"/>
      <c r="D768" s="4"/>
      <c r="E768" s="5"/>
      <c r="F768" s="5"/>
    </row>
    <row r="769" ht="13.5" customHeight="1" spans="1:6">
      <c r="A769" s="21"/>
      <c r="D769" s="4"/>
      <c r="E769" s="5"/>
      <c r="F769" s="5"/>
    </row>
    <row r="770" ht="13.5" customHeight="1" spans="1:6">
      <c r="A770" s="21"/>
      <c r="D770" s="4"/>
      <c r="E770" s="5"/>
      <c r="F770" s="5"/>
    </row>
    <row r="771" ht="13.5" customHeight="1" spans="1:6">
      <c r="A771" s="21"/>
      <c r="D771" s="4"/>
      <c r="E771" s="5"/>
      <c r="F771" s="5"/>
    </row>
    <row r="772" ht="13.5" customHeight="1" spans="1:6">
      <c r="A772" s="21"/>
      <c r="D772" s="4"/>
      <c r="E772" s="5"/>
      <c r="F772" s="5"/>
    </row>
    <row r="773" ht="13.5" customHeight="1" spans="1:6">
      <c r="A773" s="21"/>
      <c r="D773" s="4"/>
      <c r="E773" s="5"/>
      <c r="F773" s="5"/>
    </row>
    <row r="774" ht="13.5" customHeight="1" spans="1:6">
      <c r="A774" s="21"/>
      <c r="D774" s="4"/>
      <c r="E774" s="5"/>
      <c r="F774" s="5"/>
    </row>
    <row r="775" ht="13.5" customHeight="1" spans="1:6">
      <c r="A775" s="21"/>
      <c r="D775" s="4"/>
      <c r="E775" s="5"/>
      <c r="F775" s="5"/>
    </row>
    <row r="776" ht="13.5" customHeight="1" spans="1:6">
      <c r="A776" s="21"/>
      <c r="D776" s="4"/>
      <c r="E776" s="5"/>
      <c r="F776" s="5"/>
    </row>
    <row r="777" ht="13.5" customHeight="1" spans="1:6">
      <c r="A777" s="21"/>
      <c r="D777" s="4"/>
      <c r="E777" s="5"/>
      <c r="F777" s="5"/>
    </row>
    <row r="778" ht="13.5" customHeight="1" spans="1:6">
      <c r="A778" s="21"/>
      <c r="D778" s="4"/>
      <c r="E778" s="5"/>
      <c r="F778" s="5"/>
    </row>
    <row r="779" ht="13.5" customHeight="1" spans="1:6">
      <c r="A779" s="21"/>
      <c r="D779" s="4"/>
      <c r="E779" s="5"/>
      <c r="F779" s="5"/>
    </row>
    <row r="780" ht="13.5" customHeight="1" spans="1:6">
      <c r="A780" s="21"/>
      <c r="D780" s="4"/>
      <c r="E780" s="5"/>
      <c r="F780" s="5"/>
    </row>
    <row r="781" ht="13.5" customHeight="1" spans="1:6">
      <c r="A781" s="21"/>
      <c r="D781" s="4"/>
      <c r="E781" s="5"/>
      <c r="F781" s="5"/>
    </row>
    <row r="782" ht="13.5" customHeight="1" spans="1:6">
      <c r="A782" s="21"/>
      <c r="D782" s="4"/>
      <c r="E782" s="5"/>
      <c r="F782" s="5"/>
    </row>
    <row r="783" ht="13.5" customHeight="1" spans="1:6">
      <c r="A783" s="21"/>
      <c r="D783" s="4"/>
      <c r="E783" s="5"/>
      <c r="F783" s="5"/>
    </row>
    <row r="784" ht="13.5" customHeight="1" spans="1:6">
      <c r="A784" s="21"/>
      <c r="D784" s="4"/>
      <c r="E784" s="5"/>
      <c r="F784" s="5"/>
    </row>
    <row r="785" ht="13.5" customHeight="1" spans="1:6">
      <c r="A785" s="21"/>
      <c r="D785" s="4"/>
      <c r="E785" s="5"/>
      <c r="F785" s="5"/>
    </row>
    <row r="786" ht="13.5" customHeight="1" spans="1:6">
      <c r="A786" s="21"/>
      <c r="D786" s="4"/>
      <c r="E786" s="5"/>
      <c r="F786" s="5"/>
    </row>
    <row r="787" ht="13.5" customHeight="1" spans="1:6">
      <c r="A787" s="21"/>
      <c r="D787" s="4"/>
      <c r="E787" s="5"/>
      <c r="F787" s="5"/>
    </row>
    <row r="788" ht="13.5" customHeight="1" spans="1:6">
      <c r="A788" s="21"/>
      <c r="D788" s="4"/>
      <c r="E788" s="5"/>
      <c r="F788" s="5"/>
    </row>
    <row r="789" ht="13.5" customHeight="1" spans="1:6">
      <c r="A789" s="21"/>
      <c r="D789" s="4"/>
      <c r="E789" s="5"/>
      <c r="F789" s="5"/>
    </row>
    <row r="790" ht="13.5" customHeight="1" spans="1:6">
      <c r="A790" s="21"/>
      <c r="D790" s="4"/>
      <c r="E790" s="5"/>
      <c r="F790" s="5"/>
    </row>
    <row r="791" ht="13.5" customHeight="1" spans="1:6">
      <c r="A791" s="21"/>
      <c r="D791" s="4"/>
      <c r="E791" s="5"/>
      <c r="F791" s="5"/>
    </row>
    <row r="792" ht="13.5" customHeight="1" spans="1:6">
      <c r="A792" s="21"/>
      <c r="D792" s="4"/>
      <c r="E792" s="5"/>
      <c r="F792" s="5"/>
    </row>
    <row r="793" ht="13.5" customHeight="1" spans="1:6">
      <c r="A793" s="21"/>
      <c r="D793" s="4"/>
      <c r="E793" s="5"/>
      <c r="F793" s="5"/>
    </row>
    <row r="794" ht="13.5" customHeight="1" spans="1:6">
      <c r="A794" s="21"/>
      <c r="D794" s="4"/>
      <c r="E794" s="5"/>
      <c r="F794" s="5"/>
    </row>
    <row r="795" ht="13.5" customHeight="1" spans="1:6">
      <c r="A795" s="21"/>
      <c r="D795" s="4"/>
      <c r="E795" s="5"/>
      <c r="F795" s="5"/>
    </row>
    <row r="796" ht="13.5" customHeight="1" spans="1:6">
      <c r="A796" s="21"/>
      <c r="D796" s="4"/>
      <c r="E796" s="5"/>
      <c r="F796" s="5"/>
    </row>
    <row r="797" ht="13.5" customHeight="1" spans="1:6">
      <c r="A797" s="21"/>
      <c r="D797" s="4"/>
      <c r="E797" s="5"/>
      <c r="F797" s="5"/>
    </row>
    <row r="798" ht="13.5" customHeight="1" spans="1:6">
      <c r="A798" s="21"/>
      <c r="D798" s="4"/>
      <c r="E798" s="5"/>
      <c r="F798" s="5"/>
    </row>
    <row r="799" ht="13.5" customHeight="1" spans="1:6">
      <c r="A799" s="21"/>
      <c r="D799" s="4"/>
      <c r="E799" s="5"/>
      <c r="F799" s="5"/>
    </row>
    <row r="800" ht="13.5" customHeight="1" spans="1:6">
      <c r="A800" s="21"/>
      <c r="D800" s="4"/>
      <c r="E800" s="5"/>
      <c r="F800" s="5"/>
    </row>
    <row r="801" ht="13.5" customHeight="1" spans="1:6">
      <c r="A801" s="21"/>
      <c r="D801" s="4"/>
      <c r="E801" s="5"/>
      <c r="F801" s="5"/>
    </row>
    <row r="802" ht="13.5" customHeight="1" spans="1:6">
      <c r="A802" s="21"/>
      <c r="D802" s="4"/>
      <c r="E802" s="5"/>
      <c r="F802" s="5"/>
    </row>
    <row r="803" ht="13.5" customHeight="1" spans="1:6">
      <c r="A803" s="21"/>
      <c r="D803" s="4"/>
      <c r="E803" s="5"/>
      <c r="F803" s="5"/>
    </row>
    <row r="804" ht="13.5" customHeight="1" spans="1:6">
      <c r="A804" s="21"/>
      <c r="D804" s="4"/>
      <c r="E804" s="5"/>
      <c r="F804" s="5"/>
    </row>
    <row r="805" ht="13.5" customHeight="1" spans="1:6">
      <c r="A805" s="21"/>
      <c r="D805" s="4"/>
      <c r="E805" s="5"/>
      <c r="F805" s="5"/>
    </row>
    <row r="806" ht="13.5" customHeight="1" spans="1:6">
      <c r="A806" s="21"/>
      <c r="D806" s="4"/>
      <c r="E806" s="5"/>
      <c r="F806" s="5"/>
    </row>
    <row r="807" ht="13.5" customHeight="1" spans="1:6">
      <c r="A807" s="21"/>
      <c r="D807" s="4"/>
      <c r="E807" s="5"/>
      <c r="F807" s="5"/>
    </row>
    <row r="808" ht="13.5" customHeight="1" spans="1:6">
      <c r="A808" s="21"/>
      <c r="D808" s="4"/>
      <c r="E808" s="5"/>
      <c r="F808" s="5"/>
    </row>
    <row r="809" ht="13.5" customHeight="1" spans="1:6">
      <c r="A809" s="21"/>
      <c r="D809" s="4"/>
      <c r="E809" s="5"/>
      <c r="F809" s="5"/>
    </row>
    <row r="810" ht="13.5" customHeight="1" spans="1:6">
      <c r="A810" s="21"/>
      <c r="D810" s="4"/>
      <c r="E810" s="5"/>
      <c r="F810" s="5"/>
    </row>
    <row r="811" ht="13.5" customHeight="1" spans="1:6">
      <c r="A811" s="21"/>
      <c r="D811" s="4"/>
      <c r="E811" s="5"/>
      <c r="F811" s="5"/>
    </row>
    <row r="812" ht="13.5" customHeight="1" spans="1:6">
      <c r="A812" s="21"/>
      <c r="D812" s="4"/>
      <c r="E812" s="5"/>
      <c r="F812" s="5"/>
    </row>
    <row r="813" ht="13.5" customHeight="1" spans="1:6">
      <c r="A813" s="21"/>
      <c r="D813" s="4"/>
      <c r="E813" s="5"/>
      <c r="F813" s="5"/>
    </row>
    <row r="814" ht="13.5" customHeight="1" spans="1:6">
      <c r="A814" s="21"/>
      <c r="D814" s="4"/>
      <c r="E814" s="5"/>
      <c r="F814" s="5"/>
    </row>
    <row r="815" ht="13.5" customHeight="1" spans="1:6">
      <c r="A815" s="21"/>
      <c r="D815" s="4"/>
      <c r="E815" s="5"/>
      <c r="F815" s="5"/>
    </row>
    <row r="816" ht="13.5" customHeight="1" spans="1:6">
      <c r="A816" s="21"/>
      <c r="D816" s="4"/>
      <c r="E816" s="5"/>
      <c r="F816" s="5"/>
    </row>
    <row r="817" ht="13.5" customHeight="1" spans="1:6">
      <c r="A817" s="21"/>
      <c r="D817" s="4"/>
      <c r="E817" s="5"/>
      <c r="F817" s="5"/>
    </row>
    <row r="818" ht="13.5" customHeight="1" spans="1:6">
      <c r="A818" s="21"/>
      <c r="D818" s="4"/>
      <c r="E818" s="5"/>
      <c r="F818" s="5"/>
    </row>
    <row r="819" ht="13.5" customHeight="1" spans="1:6">
      <c r="A819" s="21"/>
      <c r="D819" s="4"/>
      <c r="E819" s="5"/>
      <c r="F819" s="5"/>
    </row>
    <row r="820" ht="13.5" customHeight="1" spans="1:6">
      <c r="A820" s="21"/>
      <c r="D820" s="4"/>
      <c r="E820" s="5"/>
      <c r="F820" s="5"/>
    </row>
    <row r="821" ht="13.5" customHeight="1" spans="1:6">
      <c r="A821" s="21"/>
      <c r="D821" s="4"/>
      <c r="E821" s="5"/>
      <c r="F821" s="5"/>
    </row>
    <row r="822" ht="13.5" customHeight="1" spans="1:6">
      <c r="A822" s="21"/>
      <c r="D822" s="4"/>
      <c r="E822" s="5"/>
      <c r="F822" s="5"/>
    </row>
    <row r="823" ht="13.5" customHeight="1" spans="1:6">
      <c r="A823" s="21"/>
      <c r="D823" s="4"/>
      <c r="E823" s="5"/>
      <c r="F823" s="5"/>
    </row>
    <row r="824" ht="13.5" customHeight="1" spans="1:6">
      <c r="A824" s="21"/>
      <c r="D824" s="4"/>
      <c r="E824" s="5"/>
      <c r="F824" s="5"/>
    </row>
    <row r="825" ht="13.5" customHeight="1" spans="1:6">
      <c r="A825" s="21"/>
      <c r="D825" s="4"/>
      <c r="E825" s="5"/>
      <c r="F825" s="5"/>
    </row>
    <row r="826" ht="13.5" customHeight="1" spans="1:6">
      <c r="A826" s="21"/>
      <c r="D826" s="4"/>
      <c r="E826" s="5"/>
      <c r="F826" s="5"/>
    </row>
    <row r="827" ht="13.5" customHeight="1" spans="1:6">
      <c r="A827" s="21"/>
      <c r="D827" s="4"/>
      <c r="E827" s="5"/>
      <c r="F827" s="5"/>
    </row>
    <row r="828" ht="13.5" customHeight="1" spans="1:6">
      <c r="A828" s="21"/>
      <c r="D828" s="4"/>
      <c r="E828" s="5"/>
      <c r="F828" s="5"/>
    </row>
    <row r="829" ht="13.5" customHeight="1" spans="1:6">
      <c r="A829" s="21"/>
      <c r="D829" s="4"/>
      <c r="E829" s="5"/>
      <c r="F829" s="5"/>
    </row>
    <row r="830" ht="13.5" customHeight="1" spans="1:6">
      <c r="A830" s="21"/>
      <c r="D830" s="4"/>
      <c r="E830" s="5"/>
      <c r="F830" s="5"/>
    </row>
    <row r="831" ht="13.5" customHeight="1" spans="1:6">
      <c r="A831" s="21"/>
      <c r="D831" s="4"/>
      <c r="E831" s="5"/>
      <c r="F831" s="5"/>
    </row>
    <row r="832" ht="13.5" customHeight="1" spans="1:6">
      <c r="A832" s="21"/>
      <c r="D832" s="4"/>
      <c r="E832" s="5"/>
      <c r="F832" s="5"/>
    </row>
    <row r="833" ht="13.5" customHeight="1" spans="1:6">
      <c r="A833" s="21"/>
      <c r="D833" s="4"/>
      <c r="E833" s="5"/>
      <c r="F833" s="5"/>
    </row>
    <row r="834" ht="13.5" customHeight="1" spans="1:6">
      <c r="A834" s="21"/>
      <c r="D834" s="4"/>
      <c r="E834" s="5"/>
      <c r="F834" s="5"/>
    </row>
    <row r="835" ht="13.5" customHeight="1" spans="1:6">
      <c r="A835" s="21"/>
      <c r="D835" s="4"/>
      <c r="E835" s="5"/>
      <c r="F835" s="5"/>
    </row>
    <row r="836" ht="13.5" customHeight="1" spans="1:6">
      <c r="A836" s="21"/>
      <c r="D836" s="4"/>
      <c r="E836" s="5"/>
      <c r="F836" s="5"/>
    </row>
    <row r="837" ht="13.5" customHeight="1" spans="1:6">
      <c r="A837" s="21"/>
      <c r="D837" s="4"/>
      <c r="E837" s="5"/>
      <c r="F837" s="5"/>
    </row>
    <row r="838" ht="13.5" customHeight="1" spans="1:6">
      <c r="A838" s="21"/>
      <c r="D838" s="4"/>
      <c r="E838" s="5"/>
      <c r="F838" s="5"/>
    </row>
    <row r="839" ht="13.5" customHeight="1" spans="1:6">
      <c r="A839" s="21"/>
      <c r="D839" s="4"/>
      <c r="E839" s="5"/>
      <c r="F839" s="5"/>
    </row>
    <row r="840" ht="13.5" customHeight="1" spans="1:6">
      <c r="A840" s="21"/>
      <c r="D840" s="4"/>
      <c r="E840" s="5"/>
      <c r="F840" s="5"/>
    </row>
    <row r="841" ht="13.5" customHeight="1" spans="1:6">
      <c r="A841" s="21"/>
      <c r="D841" s="4"/>
      <c r="E841" s="5"/>
      <c r="F841" s="5"/>
    </row>
    <row r="842" ht="13.5" customHeight="1" spans="1:6">
      <c r="A842" s="21"/>
      <c r="D842" s="4"/>
      <c r="E842" s="5"/>
      <c r="F842" s="5"/>
    </row>
    <row r="843" ht="13.5" customHeight="1" spans="1:6">
      <c r="A843" s="21"/>
      <c r="D843" s="4"/>
      <c r="E843" s="5"/>
      <c r="F843" s="5"/>
    </row>
    <row r="844" ht="13.5" customHeight="1" spans="1:6">
      <c r="A844" s="21"/>
      <c r="D844" s="4"/>
      <c r="E844" s="5"/>
      <c r="F844" s="5"/>
    </row>
    <row r="845" ht="13.5" customHeight="1" spans="1:6">
      <c r="A845" s="21"/>
      <c r="D845" s="4"/>
      <c r="E845" s="5"/>
      <c r="F845" s="5"/>
    </row>
    <row r="846" ht="13.5" customHeight="1" spans="1:6">
      <c r="A846" s="21"/>
      <c r="D846" s="4"/>
      <c r="E846" s="5"/>
      <c r="F846" s="5"/>
    </row>
    <row r="847" ht="13.5" customHeight="1" spans="1:6">
      <c r="A847" s="21"/>
      <c r="D847" s="4"/>
      <c r="E847" s="5"/>
      <c r="F847" s="5"/>
    </row>
    <row r="848" ht="13.5" customHeight="1" spans="1:6">
      <c r="A848" s="21"/>
      <c r="D848" s="4"/>
      <c r="E848" s="5"/>
      <c r="F848" s="5"/>
    </row>
    <row r="849" ht="13.5" customHeight="1" spans="1:6">
      <c r="A849" s="21"/>
      <c r="D849" s="4"/>
      <c r="E849" s="5"/>
      <c r="F849" s="5"/>
    </row>
    <row r="850" ht="13.5" customHeight="1" spans="1:6">
      <c r="A850" s="21"/>
      <c r="D850" s="4"/>
      <c r="E850" s="5"/>
      <c r="F850" s="5"/>
    </row>
    <row r="851" ht="13.5" customHeight="1" spans="1:6">
      <c r="A851" s="21"/>
      <c r="D851" s="4"/>
      <c r="E851" s="5"/>
      <c r="F851" s="5"/>
    </row>
    <row r="852" ht="13.5" customHeight="1" spans="1:6">
      <c r="A852" s="21"/>
      <c r="D852" s="4"/>
      <c r="E852" s="5"/>
      <c r="F852" s="5"/>
    </row>
    <row r="853" ht="13.5" customHeight="1" spans="1:6">
      <c r="A853" s="21"/>
      <c r="D853" s="4"/>
      <c r="E853" s="5"/>
      <c r="F853" s="5"/>
    </row>
    <row r="854" ht="13.5" customHeight="1" spans="1:6">
      <c r="A854" s="21"/>
      <c r="D854" s="4"/>
      <c r="E854" s="5"/>
      <c r="F854" s="5"/>
    </row>
    <row r="855" ht="13.5" customHeight="1" spans="1:6">
      <c r="A855" s="21"/>
      <c r="D855" s="4"/>
      <c r="E855" s="5"/>
      <c r="F855" s="5"/>
    </row>
    <row r="856" ht="13.5" customHeight="1" spans="1:6">
      <c r="A856" s="21"/>
      <c r="D856" s="4"/>
      <c r="E856" s="5"/>
      <c r="F856" s="5"/>
    </row>
    <row r="857" ht="13.5" customHeight="1" spans="1:6">
      <c r="A857" s="21"/>
      <c r="D857" s="4"/>
      <c r="E857" s="5"/>
      <c r="F857" s="5"/>
    </row>
    <row r="858" ht="13.5" customHeight="1" spans="1:6">
      <c r="A858" s="21"/>
      <c r="D858" s="4"/>
      <c r="E858" s="5"/>
      <c r="F858" s="5"/>
    </row>
    <row r="859" ht="13.5" customHeight="1" spans="1:6">
      <c r="A859" s="21"/>
      <c r="D859" s="4"/>
      <c r="E859" s="5"/>
      <c r="F859" s="5"/>
    </row>
    <row r="860" ht="13.5" customHeight="1" spans="1:6">
      <c r="A860" s="21"/>
      <c r="D860" s="4"/>
      <c r="E860" s="5"/>
      <c r="F860" s="5"/>
    </row>
    <row r="861" ht="13.5" customHeight="1" spans="1:6">
      <c r="A861" s="21"/>
      <c r="D861" s="4"/>
      <c r="E861" s="5"/>
      <c r="F861" s="5"/>
    </row>
    <row r="862" ht="13.5" customHeight="1" spans="1:6">
      <c r="A862" s="21"/>
      <c r="D862" s="4"/>
      <c r="E862" s="5"/>
      <c r="F862" s="5"/>
    </row>
    <row r="863" ht="13.5" customHeight="1" spans="1:6">
      <c r="A863" s="21"/>
      <c r="D863" s="4"/>
      <c r="E863" s="5"/>
      <c r="F863" s="5"/>
    </row>
    <row r="864" ht="13.5" customHeight="1" spans="1:6">
      <c r="A864" s="21"/>
      <c r="D864" s="4"/>
      <c r="E864" s="5"/>
      <c r="F864" s="5"/>
    </row>
    <row r="865" ht="13.5" customHeight="1" spans="1:6">
      <c r="A865" s="21"/>
      <c r="D865" s="4"/>
      <c r="E865" s="5"/>
      <c r="F865" s="5"/>
    </row>
    <row r="866" ht="13.5" customHeight="1" spans="1:6">
      <c r="A866" s="21"/>
      <c r="D866" s="4"/>
      <c r="E866" s="5"/>
      <c r="F866" s="5"/>
    </row>
    <row r="867" ht="13.5" customHeight="1" spans="1:6">
      <c r="A867" s="21"/>
      <c r="D867" s="4"/>
      <c r="E867" s="5"/>
      <c r="F867" s="5"/>
    </row>
    <row r="868" ht="13.5" customHeight="1" spans="1:6">
      <c r="A868" s="21"/>
      <c r="D868" s="4"/>
      <c r="E868" s="5"/>
      <c r="F868" s="5"/>
    </row>
    <row r="869" ht="13.5" customHeight="1" spans="1:6">
      <c r="A869" s="21"/>
      <c r="D869" s="4"/>
      <c r="E869" s="5"/>
      <c r="F869" s="5"/>
    </row>
    <row r="870" ht="13.5" customHeight="1" spans="1:6">
      <c r="A870" s="21"/>
      <c r="D870" s="4"/>
      <c r="E870" s="5"/>
      <c r="F870" s="5"/>
    </row>
    <row r="871" ht="13.5" customHeight="1" spans="1:6">
      <c r="A871" s="21"/>
      <c r="D871" s="4"/>
      <c r="E871" s="5"/>
      <c r="F871" s="5"/>
    </row>
    <row r="872" ht="13.5" customHeight="1" spans="1:6">
      <c r="A872" s="21"/>
      <c r="D872" s="4"/>
      <c r="E872" s="5"/>
      <c r="F872" s="5"/>
    </row>
    <row r="873" ht="13.5" customHeight="1" spans="1:6">
      <c r="A873" s="21"/>
      <c r="D873" s="4"/>
      <c r="E873" s="5"/>
      <c r="F873" s="5"/>
    </row>
    <row r="874" ht="13.5" customHeight="1" spans="1:6">
      <c r="A874" s="21"/>
      <c r="D874" s="4"/>
      <c r="E874" s="5"/>
      <c r="F874" s="5"/>
    </row>
    <row r="875" ht="13.5" customHeight="1" spans="1:6">
      <c r="A875" s="21"/>
      <c r="D875" s="4"/>
      <c r="E875" s="5"/>
      <c r="F875" s="5"/>
    </row>
    <row r="876" ht="13.5" customHeight="1" spans="1:6">
      <c r="A876" s="21"/>
      <c r="D876" s="4"/>
      <c r="E876" s="5"/>
      <c r="F876" s="5"/>
    </row>
    <row r="877" ht="13.5" customHeight="1" spans="1:6">
      <c r="A877" s="21"/>
      <c r="D877" s="4"/>
      <c r="E877" s="5"/>
      <c r="F877" s="5"/>
    </row>
    <row r="878" ht="13.5" customHeight="1" spans="1:6">
      <c r="A878" s="21"/>
      <c r="D878" s="4"/>
      <c r="E878" s="5"/>
      <c r="F878" s="5"/>
    </row>
    <row r="879" ht="13.5" customHeight="1" spans="1:6">
      <c r="A879" s="21"/>
      <c r="D879" s="4"/>
      <c r="E879" s="5"/>
      <c r="F879" s="5"/>
    </row>
    <row r="880" ht="13.5" customHeight="1" spans="1:6">
      <c r="A880" s="21"/>
      <c r="D880" s="4"/>
      <c r="E880" s="5"/>
      <c r="F880" s="5"/>
    </row>
    <row r="881" ht="13.5" customHeight="1" spans="1:6">
      <c r="A881" s="21"/>
      <c r="D881" s="4"/>
      <c r="E881" s="5"/>
      <c r="F881" s="5"/>
    </row>
    <row r="882" ht="13.5" customHeight="1" spans="1:6">
      <c r="A882" s="21"/>
      <c r="D882" s="4"/>
      <c r="E882" s="5"/>
      <c r="F882" s="5"/>
    </row>
    <row r="883" ht="13.5" customHeight="1" spans="1:6">
      <c r="A883" s="21"/>
      <c r="D883" s="4"/>
      <c r="E883" s="5"/>
      <c r="F883" s="5"/>
    </row>
    <row r="884" ht="13.5" customHeight="1" spans="1:6">
      <c r="A884" s="21"/>
      <c r="D884" s="4"/>
      <c r="E884" s="5"/>
      <c r="F884" s="5"/>
    </row>
    <row r="885" ht="13.5" customHeight="1" spans="1:6">
      <c r="A885" s="21"/>
      <c r="D885" s="4"/>
      <c r="E885" s="5"/>
      <c r="F885" s="5"/>
    </row>
    <row r="886" ht="13.5" customHeight="1" spans="1:6">
      <c r="A886" s="21"/>
      <c r="D886" s="4"/>
      <c r="E886" s="5"/>
      <c r="F886" s="5"/>
    </row>
    <row r="887" ht="13.5" customHeight="1" spans="1:6">
      <c r="A887" s="21"/>
      <c r="D887" s="4"/>
      <c r="E887" s="5"/>
      <c r="F887" s="5"/>
    </row>
    <row r="888" ht="13.5" customHeight="1" spans="1:6">
      <c r="A888" s="21"/>
      <c r="D888" s="4"/>
      <c r="E888" s="5"/>
      <c r="F888" s="5"/>
    </row>
    <row r="889" ht="13.5" customHeight="1" spans="1:6">
      <c r="A889" s="21"/>
      <c r="D889" s="4"/>
      <c r="E889" s="5"/>
      <c r="F889" s="5"/>
    </row>
    <row r="890" ht="13.5" customHeight="1" spans="1:6">
      <c r="A890" s="21"/>
      <c r="D890" s="4"/>
      <c r="E890" s="5"/>
      <c r="F890" s="5"/>
    </row>
    <row r="891" ht="13.5" customHeight="1" spans="1:6">
      <c r="A891" s="21"/>
      <c r="D891" s="4"/>
      <c r="E891" s="5"/>
      <c r="F891" s="5"/>
    </row>
    <row r="892" ht="13.5" customHeight="1" spans="1:6">
      <c r="A892" s="21"/>
      <c r="D892" s="4"/>
      <c r="E892" s="5"/>
      <c r="F892" s="5"/>
    </row>
    <row r="893" ht="13.5" customHeight="1" spans="1:6">
      <c r="A893" s="21"/>
      <c r="D893" s="4"/>
      <c r="E893" s="5"/>
      <c r="F893" s="5"/>
    </row>
    <row r="894" ht="13.5" customHeight="1" spans="1:6">
      <c r="A894" s="21"/>
      <c r="D894" s="4"/>
      <c r="E894" s="5"/>
      <c r="F894" s="5"/>
    </row>
    <row r="895" ht="13.5" customHeight="1" spans="1:6">
      <c r="A895" s="21"/>
      <c r="D895" s="4"/>
      <c r="E895" s="5"/>
      <c r="F895" s="5"/>
    </row>
    <row r="896" ht="13.5" customHeight="1" spans="1:6">
      <c r="A896" s="21"/>
      <c r="D896" s="4"/>
      <c r="E896" s="5"/>
      <c r="F896" s="5"/>
    </row>
    <row r="897" ht="13.5" customHeight="1" spans="1:6">
      <c r="A897" s="21"/>
      <c r="D897" s="4"/>
      <c r="E897" s="5"/>
      <c r="F897" s="5"/>
    </row>
    <row r="898" ht="13.5" customHeight="1" spans="1:6">
      <c r="A898" s="21"/>
      <c r="D898" s="4"/>
      <c r="E898" s="5"/>
      <c r="F898" s="5"/>
    </row>
    <row r="899" ht="13.5" customHeight="1" spans="1:6">
      <c r="A899" s="21"/>
      <c r="D899" s="4"/>
      <c r="E899" s="5"/>
      <c r="F899" s="5"/>
    </row>
    <row r="900" ht="13.5" customHeight="1" spans="1:6">
      <c r="A900" s="21"/>
      <c r="D900" s="4"/>
      <c r="E900" s="5"/>
      <c r="F900" s="5"/>
    </row>
    <row r="901" ht="13.5" customHeight="1" spans="1:6">
      <c r="A901" s="21"/>
      <c r="D901" s="4"/>
      <c r="E901" s="5"/>
      <c r="F901" s="5"/>
    </row>
    <row r="902" ht="13.5" customHeight="1" spans="1:6">
      <c r="A902" s="21"/>
      <c r="D902" s="4"/>
      <c r="E902" s="5"/>
      <c r="F902" s="5"/>
    </row>
    <row r="903" ht="13.5" customHeight="1" spans="1:6">
      <c r="A903" s="21"/>
      <c r="D903" s="4"/>
      <c r="E903" s="5"/>
      <c r="F903" s="5"/>
    </row>
    <row r="904" ht="13.5" customHeight="1" spans="1:6">
      <c r="A904" s="21"/>
      <c r="D904" s="4"/>
      <c r="E904" s="5"/>
      <c r="F904" s="5"/>
    </row>
    <row r="905" ht="13.5" customHeight="1" spans="1:6">
      <c r="A905" s="21"/>
      <c r="D905" s="4"/>
      <c r="E905" s="5"/>
      <c r="F905" s="5"/>
    </row>
    <row r="906" ht="13.5" customHeight="1" spans="1:6">
      <c r="A906" s="21"/>
      <c r="D906" s="4"/>
      <c r="E906" s="5"/>
      <c r="F906" s="5"/>
    </row>
    <row r="907" ht="13.5" customHeight="1" spans="1:6">
      <c r="A907" s="21"/>
      <c r="D907" s="4"/>
      <c r="E907" s="5"/>
      <c r="F907" s="5"/>
    </row>
    <row r="908" ht="13.5" customHeight="1" spans="1:6">
      <c r="A908" s="21"/>
      <c r="D908" s="4"/>
      <c r="E908" s="5"/>
      <c r="F908" s="5"/>
    </row>
    <row r="909" ht="13.5" customHeight="1" spans="1:6">
      <c r="A909" s="21"/>
      <c r="D909" s="4"/>
      <c r="E909" s="5"/>
      <c r="F909" s="5"/>
    </row>
    <row r="910" ht="13.5" customHeight="1" spans="1:6">
      <c r="A910" s="21"/>
      <c r="D910" s="4"/>
      <c r="E910" s="5"/>
      <c r="F910" s="5"/>
    </row>
    <row r="911" ht="13.5" customHeight="1" spans="1:6">
      <c r="A911" s="21"/>
      <c r="D911" s="4"/>
      <c r="E911" s="5"/>
      <c r="F911" s="5"/>
    </row>
    <row r="912" ht="13.5" customHeight="1" spans="1:6">
      <c r="A912" s="21"/>
      <c r="D912" s="4"/>
      <c r="E912" s="5"/>
      <c r="F912" s="5"/>
    </row>
    <row r="913" ht="13.5" customHeight="1" spans="1:6">
      <c r="A913" s="21"/>
      <c r="D913" s="4"/>
      <c r="E913" s="5"/>
      <c r="F913" s="5"/>
    </row>
    <row r="914" ht="13.5" customHeight="1" spans="1:6">
      <c r="A914" s="21"/>
      <c r="D914" s="4"/>
      <c r="E914" s="5"/>
      <c r="F914" s="5"/>
    </row>
    <row r="915" ht="13.5" customHeight="1" spans="1:6">
      <c r="A915" s="21"/>
      <c r="D915" s="4"/>
      <c r="E915" s="5"/>
      <c r="F915" s="5"/>
    </row>
    <row r="916" ht="13.5" customHeight="1" spans="1:6">
      <c r="A916" s="21"/>
      <c r="D916" s="4"/>
      <c r="E916" s="5"/>
      <c r="F916" s="5"/>
    </row>
    <row r="917" ht="13.5" customHeight="1" spans="1:6">
      <c r="A917" s="21"/>
      <c r="D917" s="4"/>
      <c r="E917" s="5"/>
      <c r="F917" s="5"/>
    </row>
    <row r="918" ht="13.5" customHeight="1" spans="1:6">
      <c r="A918" s="21"/>
      <c r="D918" s="4"/>
      <c r="E918" s="5"/>
      <c r="F918" s="5"/>
    </row>
    <row r="919" ht="13.5" customHeight="1" spans="1:6">
      <c r="A919" s="21"/>
      <c r="D919" s="4"/>
      <c r="E919" s="5"/>
      <c r="F919" s="5"/>
    </row>
    <row r="920" ht="13.5" customHeight="1" spans="1:6">
      <c r="A920" s="21"/>
      <c r="D920" s="4"/>
      <c r="E920" s="5"/>
      <c r="F920" s="5"/>
    </row>
    <row r="921" ht="13.5" customHeight="1" spans="1:6">
      <c r="A921" s="21"/>
      <c r="D921" s="4"/>
      <c r="E921" s="5"/>
      <c r="F921" s="5"/>
    </row>
    <row r="922" ht="13.5" customHeight="1" spans="1:6">
      <c r="A922" s="21"/>
      <c r="D922" s="4"/>
      <c r="E922" s="5"/>
      <c r="F922" s="5"/>
    </row>
    <row r="923" ht="13.5" customHeight="1" spans="1:6">
      <c r="A923" s="21"/>
      <c r="D923" s="4"/>
      <c r="E923" s="5"/>
      <c r="F923" s="5"/>
    </row>
    <row r="924" ht="13.5" customHeight="1" spans="1:6">
      <c r="A924" s="21"/>
      <c r="D924" s="4"/>
      <c r="E924" s="5"/>
      <c r="F924" s="5"/>
    </row>
    <row r="925" ht="13.5" customHeight="1" spans="1:6">
      <c r="A925" s="21"/>
      <c r="D925" s="4"/>
      <c r="E925" s="5"/>
      <c r="F925" s="5"/>
    </row>
    <row r="926" ht="13.5" customHeight="1" spans="1:6">
      <c r="A926" s="21"/>
      <c r="D926" s="4"/>
      <c r="E926" s="5"/>
      <c r="F926" s="5"/>
    </row>
    <row r="927" ht="13.5" customHeight="1" spans="1:6">
      <c r="A927" s="21"/>
      <c r="D927" s="4"/>
      <c r="E927" s="5"/>
      <c r="F927" s="5"/>
    </row>
    <row r="928" ht="13.5" customHeight="1" spans="1:6">
      <c r="A928" s="21"/>
      <c r="D928" s="4"/>
      <c r="E928" s="5"/>
      <c r="F928" s="5"/>
    </row>
    <row r="929" ht="13.5" customHeight="1" spans="1:6">
      <c r="A929" s="21"/>
      <c r="D929" s="4"/>
      <c r="E929" s="5"/>
      <c r="F929" s="5"/>
    </row>
    <row r="930" ht="13.5" customHeight="1" spans="1:6">
      <c r="A930" s="21"/>
      <c r="D930" s="4"/>
      <c r="E930" s="5"/>
      <c r="F930" s="5"/>
    </row>
    <row r="931" ht="13.5" customHeight="1" spans="1:6">
      <c r="A931" s="21"/>
      <c r="D931" s="4"/>
      <c r="E931" s="5"/>
      <c r="F931" s="5"/>
    </row>
    <row r="932" ht="13.5" customHeight="1" spans="1:6">
      <c r="A932" s="21"/>
      <c r="D932" s="4"/>
      <c r="E932" s="5"/>
      <c r="F932" s="5"/>
    </row>
    <row r="933" ht="13.5" customHeight="1" spans="1:6">
      <c r="A933" s="21"/>
      <c r="D933" s="4"/>
      <c r="E933" s="5"/>
      <c r="F933" s="5"/>
    </row>
    <row r="934" ht="13.5" customHeight="1" spans="1:6">
      <c r="A934" s="21"/>
      <c r="D934" s="4"/>
      <c r="E934" s="5"/>
      <c r="F934" s="5"/>
    </row>
    <row r="935" ht="13.5" customHeight="1" spans="1:6">
      <c r="A935" s="21"/>
      <c r="D935" s="4"/>
      <c r="E935" s="5"/>
      <c r="F935" s="5"/>
    </row>
    <row r="936" ht="13.5" customHeight="1" spans="1:6">
      <c r="A936" s="21"/>
      <c r="D936" s="4"/>
      <c r="E936" s="5"/>
      <c r="F936" s="5"/>
    </row>
    <row r="937" ht="13.5" customHeight="1" spans="1:6">
      <c r="A937" s="21"/>
      <c r="D937" s="4"/>
      <c r="E937" s="5"/>
      <c r="F937" s="5"/>
    </row>
    <row r="938" ht="13.5" customHeight="1" spans="1:6">
      <c r="A938" s="21"/>
      <c r="D938" s="4"/>
      <c r="E938" s="5"/>
      <c r="F938" s="5"/>
    </row>
    <row r="939" ht="13.5" customHeight="1" spans="1:6">
      <c r="A939" s="21"/>
      <c r="D939" s="4"/>
      <c r="E939" s="5"/>
      <c r="F939" s="5"/>
    </row>
    <row r="940" ht="13.5" customHeight="1" spans="1:6">
      <c r="A940" s="21"/>
      <c r="D940" s="4"/>
      <c r="E940" s="5"/>
      <c r="F940" s="5"/>
    </row>
    <row r="941" ht="13.5" customHeight="1" spans="1:6">
      <c r="A941" s="21"/>
      <c r="D941" s="4"/>
      <c r="E941" s="5"/>
      <c r="F941" s="5"/>
    </row>
    <row r="942" ht="13.5" customHeight="1" spans="1:6">
      <c r="A942" s="21"/>
      <c r="D942" s="4"/>
      <c r="E942" s="5"/>
      <c r="F942" s="5"/>
    </row>
    <row r="943" ht="13.5" customHeight="1" spans="1:6">
      <c r="A943" s="21"/>
      <c r="D943" s="4"/>
      <c r="E943" s="5"/>
      <c r="F943" s="5"/>
    </row>
    <row r="944" ht="13.5" customHeight="1" spans="1:6">
      <c r="A944" s="21"/>
      <c r="D944" s="4"/>
      <c r="E944" s="5"/>
      <c r="F944" s="5"/>
    </row>
    <row r="945" ht="13.5" customHeight="1" spans="1:6">
      <c r="A945" s="21"/>
      <c r="D945" s="4"/>
      <c r="E945" s="5"/>
      <c r="F945" s="5"/>
    </row>
    <row r="946" ht="13.5" customHeight="1" spans="1:6">
      <c r="A946" s="21"/>
      <c r="D946" s="4"/>
      <c r="E946" s="5"/>
      <c r="F946" s="5"/>
    </row>
    <row r="947" ht="13.5" customHeight="1" spans="1:6">
      <c r="A947" s="21"/>
      <c r="D947" s="4"/>
      <c r="E947" s="5"/>
      <c r="F947" s="5"/>
    </row>
    <row r="948" ht="13.5" customHeight="1" spans="1:6">
      <c r="A948" s="21"/>
      <c r="D948" s="4"/>
      <c r="E948" s="5"/>
      <c r="F948" s="5"/>
    </row>
    <row r="949" ht="13.5" customHeight="1" spans="1:6">
      <c r="A949" s="21"/>
      <c r="D949" s="4"/>
      <c r="E949" s="5"/>
      <c r="F949" s="5"/>
    </row>
    <row r="950" ht="13.5" customHeight="1" spans="1:6">
      <c r="A950" s="21"/>
      <c r="D950" s="4"/>
      <c r="E950" s="5"/>
      <c r="F950" s="5"/>
    </row>
    <row r="951" ht="13.5" customHeight="1" spans="1:6">
      <c r="A951" s="21"/>
      <c r="D951" s="4"/>
      <c r="E951" s="5"/>
      <c r="F951" s="5"/>
    </row>
    <row r="952" ht="13.5" customHeight="1" spans="1:6">
      <c r="A952" s="21"/>
      <c r="D952" s="4"/>
      <c r="E952" s="5"/>
      <c r="F952" s="5"/>
    </row>
    <row r="953" ht="13.5" customHeight="1" spans="1:6">
      <c r="A953" s="21"/>
      <c r="D953" s="4"/>
      <c r="E953" s="5"/>
      <c r="F953" s="5"/>
    </row>
    <row r="954" ht="13.5" customHeight="1" spans="1:6">
      <c r="A954" s="21"/>
      <c r="D954" s="4"/>
      <c r="E954" s="5"/>
      <c r="F954" s="5"/>
    </row>
    <row r="955" ht="13.5" customHeight="1" spans="1:6">
      <c r="A955" s="21"/>
      <c r="D955" s="4"/>
      <c r="E955" s="5"/>
      <c r="F955" s="5"/>
    </row>
    <row r="956" ht="13.5" customHeight="1" spans="1:6">
      <c r="A956" s="21"/>
      <c r="D956" s="4"/>
      <c r="E956" s="5"/>
      <c r="F956" s="5"/>
    </row>
    <row r="957" ht="13.5" customHeight="1" spans="1:6">
      <c r="A957" s="21"/>
      <c r="D957" s="4"/>
      <c r="E957" s="5"/>
      <c r="F957" s="5"/>
    </row>
    <row r="958" ht="13.5" customHeight="1" spans="1:6">
      <c r="A958" s="21"/>
      <c r="D958" s="4"/>
      <c r="E958" s="5"/>
      <c r="F958" s="5"/>
    </row>
    <row r="959" ht="13.5" customHeight="1" spans="1:6">
      <c r="A959" s="21"/>
      <c r="D959" s="4"/>
      <c r="E959" s="5"/>
      <c r="F959" s="5"/>
    </row>
    <row r="960" ht="13.5" customHeight="1" spans="1:6">
      <c r="A960" s="21"/>
      <c r="D960" s="4"/>
      <c r="E960" s="5"/>
      <c r="F960" s="5"/>
    </row>
    <row r="961" ht="13.5" customHeight="1" spans="1:6">
      <c r="A961" s="21"/>
      <c r="D961" s="4"/>
      <c r="E961" s="5"/>
      <c r="F961" s="5"/>
    </row>
    <row r="962" ht="13.5" customHeight="1" spans="1:6">
      <c r="A962" s="21"/>
      <c r="D962" s="4"/>
      <c r="E962" s="5"/>
      <c r="F962" s="5"/>
    </row>
    <row r="963" ht="13.5" customHeight="1" spans="1:6">
      <c r="A963" s="21"/>
      <c r="D963" s="4"/>
      <c r="E963" s="5"/>
      <c r="F963" s="5"/>
    </row>
    <row r="964" ht="13.5" customHeight="1" spans="1:6">
      <c r="A964" s="21"/>
      <c r="D964" s="4"/>
      <c r="E964" s="5"/>
      <c r="F964" s="5"/>
    </row>
    <row r="965" ht="13.5" customHeight="1" spans="1:6">
      <c r="A965" s="21"/>
      <c r="D965" s="4"/>
      <c r="E965" s="5"/>
      <c r="F965" s="5"/>
    </row>
    <row r="966" ht="13.5" customHeight="1" spans="1:6">
      <c r="A966" s="21"/>
      <c r="D966" s="4"/>
      <c r="E966" s="5"/>
      <c r="F966" s="5"/>
    </row>
    <row r="967" ht="13.5" customHeight="1" spans="1:6">
      <c r="A967" s="21"/>
      <c r="D967" s="4"/>
      <c r="E967" s="5"/>
      <c r="F967" s="5"/>
    </row>
    <row r="968" ht="13.5" customHeight="1" spans="1:6">
      <c r="A968" s="21"/>
      <c r="D968" s="4"/>
      <c r="E968" s="5"/>
      <c r="F968" s="5"/>
    </row>
    <row r="969" ht="13.5" customHeight="1" spans="1:6">
      <c r="A969" s="21"/>
      <c r="D969" s="4"/>
      <c r="E969" s="5"/>
      <c r="F969" s="5"/>
    </row>
    <row r="970" ht="13.5" customHeight="1" spans="1:6">
      <c r="A970" s="21"/>
      <c r="D970" s="4"/>
      <c r="E970" s="5"/>
      <c r="F970" s="5"/>
    </row>
    <row r="971" ht="13.5" customHeight="1" spans="1:6">
      <c r="A971" s="21"/>
      <c r="D971" s="4"/>
      <c r="E971" s="5"/>
      <c r="F971" s="5"/>
    </row>
    <row r="972" ht="13.5" customHeight="1" spans="1:6">
      <c r="A972" s="21"/>
      <c r="D972" s="4"/>
      <c r="E972" s="5"/>
      <c r="F972" s="5"/>
    </row>
    <row r="973" ht="13.5" customHeight="1" spans="1:6">
      <c r="A973" s="21"/>
      <c r="D973" s="4"/>
      <c r="E973" s="5"/>
      <c r="F973" s="5"/>
    </row>
    <row r="974" ht="13.5" customHeight="1" spans="1:6">
      <c r="A974" s="21"/>
      <c r="D974" s="4"/>
      <c r="E974" s="5"/>
      <c r="F974" s="5"/>
    </row>
    <row r="975" ht="13.5" customHeight="1" spans="1:6">
      <c r="A975" s="21"/>
      <c r="D975" s="4"/>
      <c r="E975" s="5"/>
      <c r="F975" s="5"/>
    </row>
    <row r="976" ht="13.5" customHeight="1" spans="1:6">
      <c r="A976" s="21"/>
      <c r="D976" s="4"/>
      <c r="E976" s="5"/>
      <c r="F976" s="5"/>
    </row>
    <row r="977" ht="13.5" customHeight="1" spans="1:6">
      <c r="A977" s="21"/>
      <c r="D977" s="4"/>
      <c r="E977" s="5"/>
      <c r="F977" s="5"/>
    </row>
    <row r="978" ht="13.5" customHeight="1" spans="1:6">
      <c r="A978" s="21"/>
      <c r="D978" s="4"/>
      <c r="E978" s="5"/>
      <c r="F978" s="5"/>
    </row>
    <row r="979" ht="13.5" customHeight="1" spans="1:6">
      <c r="A979" s="21"/>
      <c r="D979" s="4"/>
      <c r="E979" s="5"/>
      <c r="F979" s="5"/>
    </row>
    <row r="980" ht="13.5" customHeight="1" spans="1:6">
      <c r="A980" s="21"/>
      <c r="D980" s="4"/>
      <c r="E980" s="5"/>
      <c r="F980" s="5"/>
    </row>
    <row r="981" ht="13.5" customHeight="1" spans="1:6">
      <c r="A981" s="21"/>
      <c r="D981" s="4"/>
      <c r="E981" s="5"/>
      <c r="F981" s="5"/>
    </row>
    <row r="982" ht="13.5" customHeight="1" spans="1:6">
      <c r="A982" s="21"/>
      <c r="D982" s="4"/>
      <c r="E982" s="5"/>
      <c r="F982" s="5"/>
    </row>
    <row r="983" ht="13.5" customHeight="1" spans="1:6">
      <c r="A983" s="21"/>
      <c r="D983" s="4"/>
      <c r="E983" s="5"/>
      <c r="F983" s="5"/>
    </row>
    <row r="984" ht="13.5" customHeight="1" spans="1:6">
      <c r="A984" s="21"/>
      <c r="D984" s="4"/>
      <c r="E984" s="5"/>
      <c r="F984" s="5"/>
    </row>
    <row r="985" ht="13.5" customHeight="1" spans="1:6">
      <c r="A985" s="21"/>
      <c r="D985" s="4"/>
      <c r="E985" s="5"/>
      <c r="F985" s="5"/>
    </row>
    <row r="986" ht="13.5" customHeight="1" spans="1:6">
      <c r="A986" s="21"/>
      <c r="D986" s="4"/>
      <c r="E986" s="5"/>
      <c r="F986" s="5"/>
    </row>
    <row r="987" ht="13.5" customHeight="1" spans="1:6">
      <c r="A987" s="21"/>
      <c r="D987" s="4"/>
      <c r="E987" s="5"/>
      <c r="F987" s="5"/>
    </row>
    <row r="988" ht="13.5" customHeight="1" spans="1:6">
      <c r="A988" s="21"/>
      <c r="D988" s="4"/>
      <c r="E988" s="5"/>
      <c r="F988" s="5"/>
    </row>
    <row r="989" ht="13.5" customHeight="1" spans="1:6">
      <c r="A989" s="21"/>
      <c r="D989" s="4"/>
      <c r="E989" s="5"/>
      <c r="F989" s="5"/>
    </row>
    <row r="990" ht="13.5" customHeight="1" spans="1:6">
      <c r="A990" s="21"/>
      <c r="D990" s="4"/>
      <c r="E990" s="5"/>
      <c r="F990" s="5"/>
    </row>
    <row r="991" ht="13.5" customHeight="1" spans="1:6">
      <c r="A991" s="21"/>
      <c r="D991" s="4"/>
      <c r="E991" s="5"/>
      <c r="F991" s="5"/>
    </row>
    <row r="992" ht="13.5" customHeight="1" spans="1:6">
      <c r="A992" s="21"/>
      <c r="D992" s="4"/>
      <c r="E992" s="5"/>
      <c r="F992" s="5"/>
    </row>
    <row r="993" ht="13.5" customHeight="1" spans="1:6">
      <c r="A993" s="21"/>
      <c r="D993" s="4"/>
      <c r="E993" s="5"/>
      <c r="F993" s="5"/>
    </row>
    <row r="994" ht="13.5" customHeight="1" spans="1:6">
      <c r="A994" s="21"/>
      <c r="D994" s="4"/>
      <c r="E994" s="5"/>
      <c r="F994" s="5"/>
    </row>
    <row r="995" ht="13.5" customHeight="1" spans="1:6">
      <c r="A995" s="21"/>
      <c r="D995" s="4"/>
      <c r="E995" s="5"/>
      <c r="F995" s="5"/>
    </row>
    <row r="996" ht="13.5" customHeight="1" spans="1:6">
      <c r="A996" s="21"/>
      <c r="D996" s="4"/>
      <c r="E996" s="5"/>
      <c r="F996" s="5"/>
    </row>
    <row r="997" ht="13.5" customHeight="1" spans="1:6">
      <c r="A997" s="21"/>
      <c r="D997" s="4"/>
      <c r="E997" s="5"/>
      <c r="F997" s="5"/>
    </row>
    <row r="998" ht="13.5" customHeight="1" spans="1:6">
      <c r="A998" s="21"/>
      <c r="D998" s="4"/>
      <c r="E998" s="5"/>
      <c r="F998" s="5"/>
    </row>
    <row r="999" ht="13.5" customHeight="1" spans="1:6">
      <c r="A999" s="21"/>
      <c r="D999" s="4"/>
      <c r="E999" s="5"/>
      <c r="F999" s="5"/>
    </row>
    <row r="1000" ht="13.5" customHeight="1" spans="1:6">
      <c r="A1000" s="21"/>
      <c r="D1000" s="4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1.2857142857143" customWidth="1"/>
    <col min="2" max="2" width="16.2857142857143" customWidth="1"/>
    <col min="3" max="3" width="36.4285714285714" customWidth="1"/>
    <col min="4" max="4" width="12.7142857142857" customWidth="1"/>
    <col min="5" max="5" width="10.2857142857143" customWidth="1"/>
    <col min="6" max="6" width="13" customWidth="1"/>
    <col min="7" max="7" width="13.2857142857143" customWidth="1"/>
    <col min="8" max="26" width="9.14285714285714" customWidth="1"/>
  </cols>
  <sheetData>
    <row r="1" ht="13.5" customHeight="1" spans="1:6">
      <c r="A1" s="21" t="s">
        <v>0</v>
      </c>
      <c r="B1" s="3" t="s">
        <v>1</v>
      </c>
      <c r="C1" s="3" t="s">
        <v>2</v>
      </c>
      <c r="D1" s="4" t="s">
        <v>3</v>
      </c>
      <c r="E1" s="5"/>
      <c r="F1" s="5"/>
    </row>
    <row r="2" ht="13.5" customHeight="1" spans="1:6">
      <c r="A2" s="2">
        <v>43160</v>
      </c>
      <c r="B2" s="3" t="s">
        <v>44</v>
      </c>
      <c r="C2" s="3" t="s">
        <v>239</v>
      </c>
      <c r="D2" s="4">
        <v>800</v>
      </c>
      <c r="E2" s="5"/>
      <c r="F2" s="5"/>
    </row>
    <row r="3" ht="13.5" customHeight="1" spans="1:6">
      <c r="A3" s="2">
        <v>43160</v>
      </c>
      <c r="B3" s="3" t="s">
        <v>44</v>
      </c>
      <c r="C3" s="3" t="s">
        <v>669</v>
      </c>
      <c r="D3" s="4">
        <v>60</v>
      </c>
      <c r="E3" s="5"/>
      <c r="F3" s="5"/>
    </row>
    <row r="4" ht="13.5" customHeight="1" spans="1:6">
      <c r="A4" s="2">
        <v>43195</v>
      </c>
      <c r="B4" s="3" t="s">
        <v>44</v>
      </c>
      <c r="C4" s="3" t="s">
        <v>1074</v>
      </c>
      <c r="D4" s="4">
        <v>49.8</v>
      </c>
      <c r="E4" s="5"/>
      <c r="F4" s="5"/>
    </row>
    <row r="5" ht="13.5" customHeight="1" spans="1:6">
      <c r="A5" s="2">
        <v>43195</v>
      </c>
      <c r="B5" s="3" t="s">
        <v>44</v>
      </c>
      <c r="C5" s="3" t="s">
        <v>1074</v>
      </c>
      <c r="D5" s="4">
        <v>158.7</v>
      </c>
      <c r="E5" s="5"/>
      <c r="F5" s="5"/>
    </row>
    <row r="6" ht="13.5" customHeight="1" spans="1:6">
      <c r="A6" s="2">
        <v>43205</v>
      </c>
      <c r="B6" s="3" t="s">
        <v>44</v>
      </c>
      <c r="C6" s="3" t="s">
        <v>1062</v>
      </c>
      <c r="D6" s="4">
        <v>599.4</v>
      </c>
      <c r="E6" s="5"/>
      <c r="F6" s="5"/>
    </row>
    <row r="7" ht="13.5" customHeight="1" spans="1:6">
      <c r="A7" s="2">
        <v>43160</v>
      </c>
      <c r="B7" s="3" t="s">
        <v>294</v>
      </c>
      <c r="C7" s="3" t="s">
        <v>239</v>
      </c>
      <c r="D7" s="4">
        <v>470</v>
      </c>
      <c r="E7" s="5"/>
      <c r="F7" s="5"/>
    </row>
    <row r="8" ht="13.5" customHeight="1" spans="1:7">
      <c r="A8" s="2">
        <v>43160</v>
      </c>
      <c r="B8" s="3" t="s">
        <v>11</v>
      </c>
      <c r="C8" s="3" t="s">
        <v>777</v>
      </c>
      <c r="D8" s="4">
        <v>180</v>
      </c>
      <c r="E8" s="5"/>
      <c r="F8" s="5"/>
      <c r="G8" s="3" t="s">
        <v>286</v>
      </c>
    </row>
    <row r="9" ht="13.5" customHeight="1" spans="1:8">
      <c r="A9" s="2">
        <v>43209</v>
      </c>
      <c r="B9" s="3" t="s">
        <v>11</v>
      </c>
      <c r="C9" s="3" t="s">
        <v>780</v>
      </c>
      <c r="D9" s="4">
        <v>21</v>
      </c>
      <c r="E9" s="5"/>
      <c r="F9" s="5"/>
      <c r="G9" s="3" t="s">
        <v>44</v>
      </c>
      <c r="H9" s="4">
        <f>SUM(D2:D6)</f>
        <v>1667.9</v>
      </c>
    </row>
    <row r="10" ht="13.5" customHeight="1" spans="1:8">
      <c r="A10" s="2">
        <v>43217</v>
      </c>
      <c r="B10" s="3" t="s">
        <v>11</v>
      </c>
      <c r="C10" s="3" t="s">
        <v>1075</v>
      </c>
      <c r="D10" s="4">
        <v>95.57</v>
      </c>
      <c r="E10" s="5"/>
      <c r="F10" s="5"/>
      <c r="G10" s="3" t="s">
        <v>294</v>
      </c>
      <c r="H10" s="4">
        <f>SUM(D7)</f>
        <v>470</v>
      </c>
    </row>
    <row r="11" ht="13.5" customHeight="1" spans="1:8">
      <c r="A11" s="2">
        <v>43192</v>
      </c>
      <c r="B11" s="3" t="s">
        <v>68</v>
      </c>
      <c r="C11" s="3" t="s">
        <v>122</v>
      </c>
      <c r="D11" s="4">
        <v>27.35</v>
      </c>
      <c r="E11" s="5"/>
      <c r="F11" s="5"/>
      <c r="G11" s="3" t="s">
        <v>11</v>
      </c>
      <c r="H11" s="4">
        <f>SUM(D8:D10)</f>
        <v>296.57</v>
      </c>
    </row>
    <row r="12" ht="13.5" customHeight="1" spans="1:8">
      <c r="A12" s="2">
        <v>43206</v>
      </c>
      <c r="B12" s="3" t="s">
        <v>68</v>
      </c>
      <c r="C12" s="3" t="s">
        <v>1076</v>
      </c>
      <c r="D12" s="4">
        <v>16.75</v>
      </c>
      <c r="E12" s="5"/>
      <c r="F12" s="5"/>
      <c r="G12" s="3" t="s">
        <v>68</v>
      </c>
      <c r="H12" s="4">
        <f>SUM(D11:D20)</f>
        <v>418.95</v>
      </c>
    </row>
    <row r="13" ht="13.5" customHeight="1" spans="1:8">
      <c r="A13" s="2">
        <v>43210</v>
      </c>
      <c r="B13" s="3" t="s">
        <v>68</v>
      </c>
      <c r="C13" s="3" t="s">
        <v>445</v>
      </c>
      <c r="D13" s="4">
        <v>34</v>
      </c>
      <c r="E13" s="5"/>
      <c r="F13" s="5"/>
      <c r="G13" s="3" t="s">
        <v>197</v>
      </c>
      <c r="H13" s="4">
        <f>SUM(D21:D29)</f>
        <v>441.95</v>
      </c>
    </row>
    <row r="14" ht="13.5" customHeight="1" spans="1:8">
      <c r="A14" s="2">
        <v>43193</v>
      </c>
      <c r="B14" s="3" t="s">
        <v>68</v>
      </c>
      <c r="C14" s="3" t="s">
        <v>20</v>
      </c>
      <c r="D14" s="4">
        <v>23.25</v>
      </c>
      <c r="E14" s="5"/>
      <c r="F14" s="5"/>
      <c r="G14" s="3" t="s">
        <v>125</v>
      </c>
      <c r="H14" s="4">
        <f>SUM(D30:D33)</f>
        <v>935.5</v>
      </c>
    </row>
    <row r="15" ht="13.5" customHeight="1" spans="1:8">
      <c r="A15" s="2">
        <v>43211</v>
      </c>
      <c r="B15" s="3" t="s">
        <v>68</v>
      </c>
      <c r="C15" s="3" t="s">
        <v>122</v>
      </c>
      <c r="D15" s="4">
        <v>100.55</v>
      </c>
      <c r="E15" s="5"/>
      <c r="F15" s="5"/>
      <c r="G15" s="3" t="s">
        <v>644</v>
      </c>
      <c r="H15" s="4">
        <f>D34+D35</f>
        <v>1650</v>
      </c>
    </row>
    <row r="16" ht="13.5" customHeight="1" spans="1:8">
      <c r="A16" s="2">
        <v>43218</v>
      </c>
      <c r="B16" s="3" t="s">
        <v>68</v>
      </c>
      <c r="C16" s="3" t="s">
        <v>122</v>
      </c>
      <c r="D16" s="4">
        <v>15.25</v>
      </c>
      <c r="E16" s="5"/>
      <c r="F16" s="5"/>
      <c r="G16" s="3" t="s">
        <v>646</v>
      </c>
      <c r="H16" s="4">
        <f>0</f>
        <v>0</v>
      </c>
    </row>
    <row r="17" ht="13.5" customHeight="1" spans="1:8">
      <c r="A17" s="2">
        <v>43214</v>
      </c>
      <c r="B17" s="3" t="s">
        <v>68</v>
      </c>
      <c r="C17" s="3" t="s">
        <v>122</v>
      </c>
      <c r="D17" s="4">
        <v>84.15</v>
      </c>
      <c r="E17" s="5"/>
      <c r="F17" s="5"/>
      <c r="G17" s="3" t="s">
        <v>163</v>
      </c>
      <c r="H17" s="4">
        <f>SUM(0)</f>
        <v>0</v>
      </c>
    </row>
    <row r="18" ht="13.5" customHeight="1" spans="1:8">
      <c r="A18" s="2">
        <v>43218</v>
      </c>
      <c r="B18" s="3" t="s">
        <v>68</v>
      </c>
      <c r="C18" s="3" t="s">
        <v>122</v>
      </c>
      <c r="D18" s="4">
        <v>84.25</v>
      </c>
      <c r="E18" s="5"/>
      <c r="F18" s="5"/>
      <c r="G18" s="3" t="s">
        <v>134</v>
      </c>
      <c r="H18" s="4">
        <f>SUM(D36)</f>
        <v>17.9</v>
      </c>
    </row>
    <row r="19" ht="13.5" customHeight="1" spans="1:8">
      <c r="A19" s="2">
        <v>43219</v>
      </c>
      <c r="B19" s="3" t="s">
        <v>68</v>
      </c>
      <c r="C19" s="3" t="s">
        <v>790</v>
      </c>
      <c r="D19" s="4">
        <v>18.5</v>
      </c>
      <c r="E19" s="5"/>
      <c r="F19" s="5"/>
      <c r="G19" s="3" t="s">
        <v>34</v>
      </c>
      <c r="H19" s="4">
        <f>SUM(D37:D38)</f>
        <v>46.3</v>
      </c>
    </row>
    <row r="20" ht="13.5" customHeight="1" spans="1:8">
      <c r="A20" s="2">
        <v>43210</v>
      </c>
      <c r="B20" s="3" t="s">
        <v>68</v>
      </c>
      <c r="C20" s="3" t="s">
        <v>20</v>
      </c>
      <c r="D20" s="4">
        <v>14.9</v>
      </c>
      <c r="E20" s="5"/>
      <c r="F20" s="5"/>
      <c r="G20" s="3" t="s">
        <v>36</v>
      </c>
      <c r="H20" s="4">
        <f>SUM(D39:D68)</f>
        <v>4544.90333333333</v>
      </c>
    </row>
    <row r="21" ht="13.5" customHeight="1" spans="1:8">
      <c r="A21" s="2">
        <v>43195</v>
      </c>
      <c r="B21" s="3" t="s">
        <v>197</v>
      </c>
      <c r="C21" s="3" t="s">
        <v>1077</v>
      </c>
      <c r="D21" s="4">
        <v>30</v>
      </c>
      <c r="E21" s="5"/>
      <c r="F21" s="5"/>
      <c r="G21" s="3" t="s">
        <v>39</v>
      </c>
      <c r="H21" s="4">
        <f>SUM(D69:D72)</f>
        <v>303.26</v>
      </c>
    </row>
    <row r="22" ht="13.5" customHeight="1" spans="1:8">
      <c r="A22" s="2">
        <v>43192</v>
      </c>
      <c r="B22" s="3" t="s">
        <v>197</v>
      </c>
      <c r="C22" s="3" t="s">
        <v>1078</v>
      </c>
      <c r="D22" s="4">
        <v>23</v>
      </c>
      <c r="E22" s="5"/>
      <c r="F22" s="5"/>
      <c r="G22" s="3" t="s">
        <v>375</v>
      </c>
      <c r="H22" s="4">
        <f>SUM(D73:D76)</f>
        <v>338</v>
      </c>
    </row>
    <row r="23" ht="13.5" customHeight="1" spans="1:26">
      <c r="A23" s="2">
        <v>43191</v>
      </c>
      <c r="B23" s="3" t="s">
        <v>197</v>
      </c>
      <c r="C23" s="3" t="s">
        <v>71</v>
      </c>
      <c r="D23" s="4">
        <v>56</v>
      </c>
      <c r="E23" s="5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43198</v>
      </c>
      <c r="B24" s="3" t="s">
        <v>197</v>
      </c>
      <c r="C24" s="3" t="s">
        <v>72</v>
      </c>
      <c r="D24" s="4">
        <v>37.6</v>
      </c>
      <c r="E24" s="5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42841</v>
      </c>
      <c r="B25" s="3" t="s">
        <v>197</v>
      </c>
      <c r="C25" s="3" t="s">
        <v>1079</v>
      </c>
      <c r="D25" s="4">
        <v>113.6</v>
      </c>
      <c r="E25" s="5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43193</v>
      </c>
      <c r="B26" s="3" t="s">
        <v>197</v>
      </c>
      <c r="C26" s="3" t="s">
        <v>72</v>
      </c>
      <c r="D26" s="4">
        <v>23.6</v>
      </c>
      <c r="E26" s="5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43195</v>
      </c>
      <c r="B27" s="3" t="s">
        <v>197</v>
      </c>
      <c r="C27" s="3" t="s">
        <v>72</v>
      </c>
      <c r="D27" s="4">
        <v>28.3</v>
      </c>
      <c r="E27" s="5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43195</v>
      </c>
      <c r="B28" s="3" t="s">
        <v>197</v>
      </c>
      <c r="C28" s="3" t="s">
        <v>1080</v>
      </c>
      <c r="D28" s="4">
        <v>30</v>
      </c>
      <c r="E28" s="5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43216</v>
      </c>
      <c r="B29" s="3" t="s">
        <v>197</v>
      </c>
      <c r="C29" s="3" t="s">
        <v>394</v>
      </c>
      <c r="D29" s="4">
        <v>99.85</v>
      </c>
      <c r="E29" s="5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43160</v>
      </c>
      <c r="B30" s="3" t="s">
        <v>125</v>
      </c>
      <c r="C30" s="3" t="s">
        <v>640</v>
      </c>
      <c r="D30" s="4">
        <v>60</v>
      </c>
      <c r="E30" s="10">
        <f t="shared" ref="E30:E54" si="0">F30/24</f>
        <v>25</v>
      </c>
      <c r="F30" s="5">
        <v>600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43160</v>
      </c>
      <c r="B31" s="3" t="s">
        <v>125</v>
      </c>
      <c r="C31" s="3" t="s">
        <v>641</v>
      </c>
      <c r="D31" s="4">
        <v>600</v>
      </c>
      <c r="E31" s="10">
        <f t="shared" si="0"/>
        <v>69.5833333333333</v>
      </c>
      <c r="F31" s="5">
        <v>1670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43160</v>
      </c>
      <c r="B32" s="3" t="s">
        <v>125</v>
      </c>
      <c r="C32" s="3" t="s">
        <v>509</v>
      </c>
      <c r="D32" s="4">
        <v>55.5</v>
      </c>
      <c r="E32" s="10">
        <f t="shared" si="0"/>
        <v>112.541666666667</v>
      </c>
      <c r="F32" s="4">
        <f>1735+966</f>
        <v>2701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43192</v>
      </c>
      <c r="B33" s="3" t="s">
        <v>125</v>
      </c>
      <c r="C33" s="3" t="s">
        <v>1081</v>
      </c>
      <c r="D33" s="4">
        <v>220</v>
      </c>
      <c r="E33" s="10">
        <f t="shared" si="0"/>
        <v>28.75</v>
      </c>
      <c r="F33" s="4">
        <v>690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43191</v>
      </c>
      <c r="B34" s="3" t="s">
        <v>644</v>
      </c>
      <c r="C34" s="3" t="s">
        <v>645</v>
      </c>
      <c r="D34" s="4">
        <v>750</v>
      </c>
      <c r="E34" s="10">
        <f t="shared" si="0"/>
        <v>60.3333333333333</v>
      </c>
      <c r="F34" s="4">
        <v>1448</v>
      </c>
      <c r="G34" s="10" t="s">
        <v>1082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43191</v>
      </c>
      <c r="B35" s="3" t="s">
        <v>644</v>
      </c>
      <c r="C35" s="3" t="s">
        <v>684</v>
      </c>
      <c r="D35" s="4">
        <v>900</v>
      </c>
      <c r="E35" s="10">
        <f t="shared" si="0"/>
        <v>102.75</v>
      </c>
      <c r="F35" s="4">
        <v>2466</v>
      </c>
      <c r="G35" s="3" t="s">
        <v>1082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43195</v>
      </c>
      <c r="B36" s="3" t="s">
        <v>204</v>
      </c>
      <c r="C36" s="3" t="s">
        <v>1083</v>
      </c>
      <c r="D36" s="4">
        <v>17.9</v>
      </c>
      <c r="E36" s="10">
        <f t="shared" si="0"/>
        <v>18.5416666666667</v>
      </c>
      <c r="F36" s="4">
        <v>445</v>
      </c>
      <c r="G36" s="5" t="s">
        <v>1082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43195</v>
      </c>
      <c r="B37" s="3" t="s">
        <v>34</v>
      </c>
      <c r="C37" s="3" t="s">
        <v>81</v>
      </c>
      <c r="D37" s="4">
        <v>5</v>
      </c>
      <c r="E37" s="10">
        <f t="shared" si="0"/>
        <v>40.625</v>
      </c>
      <c r="F37" s="4">
        <v>975</v>
      </c>
      <c r="G37" s="5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43212</v>
      </c>
      <c r="B38" s="3" t="s">
        <v>34</v>
      </c>
      <c r="C38" s="3" t="s">
        <v>81</v>
      </c>
      <c r="D38" s="4">
        <v>41.3</v>
      </c>
      <c r="E38" s="10">
        <f t="shared" si="0"/>
        <v>66.6666666666667</v>
      </c>
      <c r="F38" s="4">
        <v>1600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43160</v>
      </c>
      <c r="B39" s="3" t="s">
        <v>36</v>
      </c>
      <c r="C39" s="3" t="s">
        <v>37</v>
      </c>
      <c r="D39" s="4">
        <v>600</v>
      </c>
      <c r="E39" s="10">
        <f t="shared" si="0"/>
        <v>153.333333333333</v>
      </c>
      <c r="F39" s="4">
        <v>3680</v>
      </c>
      <c r="G39" s="3" t="s">
        <v>1082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43160</v>
      </c>
      <c r="B40" s="3" t="s">
        <v>36</v>
      </c>
      <c r="C40" s="3" t="s">
        <v>38</v>
      </c>
      <c r="D40" s="4">
        <v>400</v>
      </c>
      <c r="E40" s="10">
        <f t="shared" si="0"/>
        <v>43.75</v>
      </c>
      <c r="F40" s="4">
        <v>1050</v>
      </c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43199</v>
      </c>
      <c r="B41" s="3" t="s">
        <v>36</v>
      </c>
      <c r="C41" s="3" t="s">
        <v>1084</v>
      </c>
      <c r="D41" s="4">
        <f>1541.66-480</f>
        <v>1061.66</v>
      </c>
      <c r="E41" s="10">
        <f t="shared" si="0"/>
        <v>91.6666666666667</v>
      </c>
      <c r="F41" s="4">
        <v>2200</v>
      </c>
      <c r="G41" s="3" t="s">
        <v>1082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43203</v>
      </c>
      <c r="B42" s="3" t="s">
        <v>36</v>
      </c>
      <c r="C42" s="3" t="s">
        <v>1085</v>
      </c>
      <c r="D42" s="4">
        <v>25</v>
      </c>
      <c r="E42" s="10">
        <f t="shared" si="0"/>
        <v>39.5833333333333</v>
      </c>
      <c r="F42" s="4">
        <v>950</v>
      </c>
      <c r="G42" s="3" t="s">
        <v>1082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43203</v>
      </c>
      <c r="B43" s="3" t="s">
        <v>36</v>
      </c>
      <c r="C43" s="3" t="s">
        <v>1086</v>
      </c>
      <c r="D43" s="4">
        <v>69.5833333333333</v>
      </c>
      <c r="E43" s="10">
        <f t="shared" si="0"/>
        <v>22.5</v>
      </c>
      <c r="F43" s="4">
        <v>540</v>
      </c>
      <c r="G43" s="3" t="s">
        <v>1082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43202</v>
      </c>
      <c r="B44" s="3" t="s">
        <v>36</v>
      </c>
      <c r="C44" s="3" t="s">
        <v>103</v>
      </c>
      <c r="D44" s="11">
        <v>112.541666666667</v>
      </c>
      <c r="E44" s="10">
        <f t="shared" si="0"/>
        <v>70.375</v>
      </c>
      <c r="F44" s="4">
        <v>1689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43202</v>
      </c>
      <c r="B45" s="3" t="s">
        <v>36</v>
      </c>
      <c r="C45" s="3" t="s">
        <v>770</v>
      </c>
      <c r="D45" s="11">
        <v>28.75</v>
      </c>
      <c r="E45" s="10">
        <f t="shared" si="0"/>
        <v>104.166666666667</v>
      </c>
      <c r="F45" s="4">
        <v>2500</v>
      </c>
      <c r="G45" s="3" t="s">
        <v>1082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43203</v>
      </c>
      <c r="B46" s="3" t="s">
        <v>36</v>
      </c>
      <c r="C46" s="3" t="s">
        <v>1087</v>
      </c>
      <c r="D46" s="11">
        <v>60.3333333333333</v>
      </c>
      <c r="E46" s="10">
        <f t="shared" si="0"/>
        <v>73.4166666666667</v>
      </c>
      <c r="F46" s="4">
        <v>1762</v>
      </c>
      <c r="G46" s="3" t="s">
        <v>1082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43203</v>
      </c>
      <c r="B47" s="3" t="s">
        <v>36</v>
      </c>
      <c r="C47" s="3" t="s">
        <v>1088</v>
      </c>
      <c r="D47" s="11">
        <v>102.75</v>
      </c>
      <c r="E47" s="10">
        <f t="shared" si="0"/>
        <v>50</v>
      </c>
      <c r="F47" s="4">
        <v>1200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43202</v>
      </c>
      <c r="B48" s="3" t="s">
        <v>36</v>
      </c>
      <c r="C48" s="3" t="s">
        <v>1089</v>
      </c>
      <c r="D48" s="11">
        <v>18.5416666666667</v>
      </c>
      <c r="E48" s="10">
        <f t="shared" si="0"/>
        <v>104.166666666667</v>
      </c>
      <c r="F48" s="5">
        <v>2500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43202</v>
      </c>
      <c r="B49" s="3" t="s">
        <v>36</v>
      </c>
      <c r="C49" s="3" t="s">
        <v>1090</v>
      </c>
      <c r="D49" s="11">
        <v>40.625</v>
      </c>
      <c r="E49" s="10">
        <f t="shared" si="0"/>
        <v>134.73125</v>
      </c>
      <c r="F49" s="5">
        <f>187.5+139+129+1184+320+50+19+130+110+78.4+400+200+101.65+185</f>
        <v>3233.55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43202</v>
      </c>
      <c r="B50" s="3" t="s">
        <v>36</v>
      </c>
      <c r="C50" s="3" t="s">
        <v>1091</v>
      </c>
      <c r="D50" s="4">
        <v>66.6666666666667</v>
      </c>
      <c r="E50" s="10">
        <f t="shared" si="0"/>
        <v>50</v>
      </c>
      <c r="F50" s="5">
        <v>1200</v>
      </c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43200</v>
      </c>
      <c r="B51" s="3" t="s">
        <v>36</v>
      </c>
      <c r="C51" s="3" t="s">
        <v>1092</v>
      </c>
      <c r="D51" s="4">
        <v>153.333333333333</v>
      </c>
      <c r="E51" s="10">
        <f t="shared" si="0"/>
        <v>66.9420833333333</v>
      </c>
      <c r="F51" s="5">
        <v>1606.61</v>
      </c>
      <c r="G51" s="3" t="s">
        <v>1082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43200</v>
      </c>
      <c r="B52" s="3" t="s">
        <v>36</v>
      </c>
      <c r="C52" s="3" t="s">
        <v>1093</v>
      </c>
      <c r="D52" s="4">
        <v>43.75</v>
      </c>
      <c r="E52" s="10">
        <f t="shared" si="0"/>
        <v>0</v>
      </c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43200</v>
      </c>
      <c r="B53" s="3" t="s">
        <v>36</v>
      </c>
      <c r="C53" s="3" t="s">
        <v>1094</v>
      </c>
      <c r="D53" s="4">
        <v>91.6666666666667</v>
      </c>
      <c r="E53" s="10">
        <f t="shared" si="0"/>
        <v>0</v>
      </c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43200</v>
      </c>
      <c r="B54" s="3" t="s">
        <v>36</v>
      </c>
      <c r="C54" s="3" t="s">
        <v>1095</v>
      </c>
      <c r="D54" s="4">
        <v>39.5833333333333</v>
      </c>
      <c r="E54" s="10">
        <f t="shared" si="0"/>
        <v>0</v>
      </c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43200</v>
      </c>
      <c r="B55" s="3" t="s">
        <v>36</v>
      </c>
      <c r="C55" s="3" t="s">
        <v>1096</v>
      </c>
      <c r="D55" s="4">
        <v>22.5</v>
      </c>
      <c r="E55" s="5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43204</v>
      </c>
      <c r="B56" s="3" t="s">
        <v>36</v>
      </c>
      <c r="C56" s="3" t="s">
        <v>1097</v>
      </c>
      <c r="D56" s="4">
        <v>70.375</v>
      </c>
      <c r="E56" s="5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43199</v>
      </c>
      <c r="B57" s="3" t="s">
        <v>36</v>
      </c>
      <c r="C57" s="3" t="s">
        <v>1098</v>
      </c>
      <c r="D57" s="4">
        <v>104.166666666667</v>
      </c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>
        <v>43199</v>
      </c>
      <c r="B58" s="3" t="s">
        <v>36</v>
      </c>
      <c r="C58" s="3" t="s">
        <v>1099</v>
      </c>
      <c r="D58" s="4">
        <v>73.4166666666667</v>
      </c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>
        <v>43203</v>
      </c>
      <c r="B59" s="3" t="s">
        <v>36</v>
      </c>
      <c r="C59" s="3" t="s">
        <v>1100</v>
      </c>
      <c r="D59" s="4">
        <v>50</v>
      </c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>
        <v>43203</v>
      </c>
      <c r="B60" s="3" t="s">
        <v>36</v>
      </c>
      <c r="C60" s="3" t="s">
        <v>1101</v>
      </c>
      <c r="D60" s="4">
        <v>104.166666666667</v>
      </c>
      <c r="E60" s="5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>
        <v>43203</v>
      </c>
      <c r="B61" s="3" t="s">
        <v>36</v>
      </c>
      <c r="C61" s="10" t="s">
        <v>1102</v>
      </c>
      <c r="D61" s="10">
        <v>134.73125</v>
      </c>
      <c r="E61" s="5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>
        <v>43203</v>
      </c>
      <c r="B62" s="3" t="s">
        <v>36</v>
      </c>
      <c r="C62" s="3" t="s">
        <v>1103</v>
      </c>
      <c r="D62" s="4">
        <v>50</v>
      </c>
      <c r="E62" s="5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>
        <v>43203</v>
      </c>
      <c r="B63" s="3" t="s">
        <v>36</v>
      </c>
      <c r="C63" s="3" t="s">
        <v>1104</v>
      </c>
      <c r="D63" s="4">
        <v>66.9420833333333</v>
      </c>
      <c r="E63" s="5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>
        <v>43199</v>
      </c>
      <c r="B64" s="3" t="s">
        <v>36</v>
      </c>
      <c r="C64" s="3" t="s">
        <v>912</v>
      </c>
      <c r="D64" s="4">
        <v>28.42</v>
      </c>
      <c r="E64" s="5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>
        <v>43203</v>
      </c>
      <c r="B65" s="3" t="s">
        <v>36</v>
      </c>
      <c r="C65" s="3" t="s">
        <v>912</v>
      </c>
      <c r="D65" s="4">
        <v>35</v>
      </c>
      <c r="E65" s="5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>
        <v>43203</v>
      </c>
      <c r="B66" s="3" t="s">
        <v>36</v>
      </c>
      <c r="C66" s="3" t="s">
        <v>1105</v>
      </c>
      <c r="D66" s="4">
        <v>41</v>
      </c>
      <c r="E66" s="5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>
        <v>43199</v>
      </c>
      <c r="B67" s="3" t="s">
        <v>36</v>
      </c>
      <c r="C67" s="3" t="s">
        <v>1106</v>
      </c>
      <c r="D67" s="4">
        <f>47.2+43.2</f>
        <v>90.4</v>
      </c>
      <c r="E67" s="5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>
        <v>43199</v>
      </c>
      <c r="B68" s="3" t="s">
        <v>36</v>
      </c>
      <c r="C68" s="3" t="s">
        <v>1107</v>
      </c>
      <c r="D68" s="4">
        <v>759</v>
      </c>
      <c r="E68" s="5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>
        <v>43160</v>
      </c>
      <c r="B69" s="3" t="s">
        <v>39</v>
      </c>
      <c r="C69" s="3" t="s">
        <v>42</v>
      </c>
      <c r="D69" s="4">
        <v>110</v>
      </c>
      <c r="E69" s="5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>
        <v>43196</v>
      </c>
      <c r="B70" s="3" t="s">
        <v>39</v>
      </c>
      <c r="C70" s="3" t="s">
        <v>83</v>
      </c>
      <c r="D70" s="4">
        <v>74.81</v>
      </c>
      <c r="E70" s="5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>
        <v>43210</v>
      </c>
      <c r="B71" s="3" t="s">
        <v>39</v>
      </c>
      <c r="C71" s="3" t="s">
        <v>391</v>
      </c>
      <c r="D71" s="4">
        <v>50</v>
      </c>
      <c r="E71" s="5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>
        <v>43212</v>
      </c>
      <c r="B72" s="3" t="s">
        <v>39</v>
      </c>
      <c r="C72" s="3" t="s">
        <v>83</v>
      </c>
      <c r="D72" s="4">
        <v>68.45</v>
      </c>
      <c r="E72" s="5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>
        <v>43160</v>
      </c>
      <c r="B73" s="3" t="s">
        <v>375</v>
      </c>
      <c r="C73" s="3" t="s">
        <v>547</v>
      </c>
      <c r="D73" s="4">
        <v>200</v>
      </c>
      <c r="E73" s="5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>
        <v>43160</v>
      </c>
      <c r="B74" s="3" t="s">
        <v>375</v>
      </c>
      <c r="C74" s="3" t="s">
        <v>548</v>
      </c>
      <c r="D74" s="4">
        <v>44</v>
      </c>
      <c r="E74" s="5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>
        <v>43160</v>
      </c>
      <c r="B75" s="3" t="s">
        <v>375</v>
      </c>
      <c r="C75" s="3" t="s">
        <v>549</v>
      </c>
      <c r="D75" s="4">
        <v>44</v>
      </c>
      <c r="E75" s="5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">
        <v>43160</v>
      </c>
      <c r="B76" s="3" t="s">
        <v>375</v>
      </c>
      <c r="C76" s="3" t="s">
        <v>550</v>
      </c>
      <c r="D76" s="4">
        <v>50</v>
      </c>
      <c r="E76" s="5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"/>
      <c r="B77" s="10"/>
      <c r="C77" s="10"/>
      <c r="D77" s="4"/>
      <c r="E77" s="5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26">
      <c r="A78" s="2"/>
      <c r="D78" s="4"/>
      <c r="E78" s="5"/>
      <c r="F78" s="5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3.5" customHeight="1" spans="1:26">
      <c r="A79" s="21"/>
      <c r="D79" s="4">
        <f>SUM(D2:D76)</f>
        <v>11131.2333333333</v>
      </c>
      <c r="E79" s="5"/>
      <c r="F79" s="5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3.5" customHeight="1" spans="1:26">
      <c r="A80" s="21"/>
      <c r="D80" s="4"/>
      <c r="E80" s="5"/>
      <c r="F80" s="5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3.5" customHeight="1" spans="1:6">
      <c r="A81" s="21"/>
      <c r="D81" s="4"/>
      <c r="E81" s="5"/>
      <c r="F81" s="5"/>
    </row>
    <row r="82" ht="13.5" customHeight="1" spans="1:6">
      <c r="A82" s="21"/>
      <c r="D82" s="4"/>
      <c r="E82" s="5"/>
      <c r="F82" s="5"/>
    </row>
    <row r="83" ht="13.5" customHeight="1" spans="1:6">
      <c r="A83" s="21"/>
      <c r="D83" s="4"/>
      <c r="E83" s="5"/>
      <c r="F83" s="5"/>
    </row>
    <row r="84" ht="13.5" customHeight="1" spans="1:6">
      <c r="A84" s="21"/>
      <c r="D84" s="4"/>
      <c r="E84" s="5"/>
      <c r="F84" s="5"/>
    </row>
    <row r="85" ht="13.5" customHeight="1" spans="1:6">
      <c r="A85" s="21"/>
      <c r="D85" s="4"/>
      <c r="E85" s="5"/>
      <c r="F85" s="5"/>
    </row>
    <row r="86" ht="13.5" customHeight="1" spans="1:6">
      <c r="A86" s="21"/>
      <c r="D86" s="4"/>
      <c r="E86" s="5"/>
      <c r="F86" s="5"/>
    </row>
    <row r="87" ht="13.5" customHeight="1" spans="1:6">
      <c r="A87" s="21"/>
      <c r="D87" s="4"/>
      <c r="E87" s="5"/>
      <c r="F87" s="5"/>
    </row>
    <row r="88" ht="13.5" customHeight="1" spans="1:6">
      <c r="A88" s="21"/>
      <c r="D88" s="4"/>
      <c r="E88" s="5"/>
      <c r="F88" s="5"/>
    </row>
    <row r="89" ht="13.5" customHeight="1" spans="1:6">
      <c r="A89" s="21"/>
      <c r="D89" s="4"/>
      <c r="E89" s="5"/>
      <c r="F89" s="5"/>
    </row>
    <row r="90" ht="13.5" customHeight="1" spans="1:6">
      <c r="A90" s="21"/>
      <c r="D90" s="4"/>
      <c r="E90" s="5"/>
      <c r="F90" s="5"/>
    </row>
    <row r="91" ht="13.5" customHeight="1" spans="1:6">
      <c r="A91" s="21"/>
      <c r="D91" s="4"/>
      <c r="E91" s="5"/>
      <c r="F91" s="5"/>
    </row>
    <row r="92" ht="13.5" customHeight="1" spans="1:6">
      <c r="A92" s="21"/>
      <c r="D92" s="4"/>
      <c r="E92" s="5"/>
      <c r="F92" s="5"/>
    </row>
    <row r="93" ht="13.5" customHeight="1" spans="1:6">
      <c r="A93" s="21"/>
      <c r="D93" s="4"/>
      <c r="E93" s="5"/>
      <c r="F93" s="5"/>
    </row>
    <row r="94" ht="13.5" customHeight="1" spans="1:6">
      <c r="A94" s="21"/>
      <c r="D94" s="4"/>
      <c r="E94" s="5"/>
      <c r="F94" s="5"/>
    </row>
    <row r="95" ht="13.5" customHeight="1" spans="1:6">
      <c r="A95" s="21"/>
      <c r="D95" s="4"/>
      <c r="E95" s="5"/>
      <c r="F95" s="5"/>
    </row>
    <row r="96" ht="13.5" customHeight="1" spans="1:6">
      <c r="A96" s="21"/>
      <c r="D96" s="4"/>
      <c r="E96" s="5"/>
      <c r="F96" s="5"/>
    </row>
    <row r="97" ht="13.5" customHeight="1" spans="1:6">
      <c r="A97" s="21"/>
      <c r="D97" s="4"/>
      <c r="E97" s="5"/>
      <c r="F97" s="5"/>
    </row>
    <row r="98" ht="13.5" customHeight="1" spans="1:6">
      <c r="A98" s="21"/>
      <c r="D98" s="4"/>
      <c r="E98" s="5"/>
      <c r="F98" s="5"/>
    </row>
    <row r="99" ht="13.5" customHeight="1" spans="1:6">
      <c r="A99" s="21"/>
      <c r="D99" s="4"/>
      <c r="E99" s="5"/>
      <c r="F99" s="5"/>
    </row>
    <row r="100" ht="13.5" customHeight="1" spans="1:6">
      <c r="A100" s="21"/>
      <c r="D100" s="4"/>
      <c r="E100" s="5"/>
      <c r="F100" s="5"/>
    </row>
    <row r="101" ht="13.5" customHeight="1" spans="1:6">
      <c r="A101" s="21"/>
      <c r="D101" s="4"/>
      <c r="E101" s="5"/>
      <c r="F101" s="5"/>
    </row>
    <row r="102" ht="13.5" customHeight="1" spans="1:6">
      <c r="A102" s="21"/>
      <c r="D102" s="4"/>
      <c r="E102" s="5"/>
      <c r="F102" s="5"/>
    </row>
    <row r="103" ht="13.5" customHeight="1" spans="1:6">
      <c r="A103" s="21"/>
      <c r="D103" s="4"/>
      <c r="E103" s="5"/>
      <c r="F103" s="5"/>
    </row>
    <row r="104" ht="13.5" customHeight="1" spans="1:6">
      <c r="A104" s="21"/>
      <c r="D104" s="4"/>
      <c r="E104" s="5"/>
      <c r="F104" s="5"/>
    </row>
    <row r="105" ht="13.5" customHeight="1" spans="1:6">
      <c r="A105" s="21"/>
      <c r="D105" s="4"/>
      <c r="E105" s="5"/>
      <c r="F105" s="5"/>
    </row>
    <row r="106" ht="13.5" customHeight="1" spans="1:6">
      <c r="A106" s="21"/>
      <c r="D106" s="4"/>
      <c r="E106" s="5"/>
      <c r="F106" s="5"/>
    </row>
    <row r="107" ht="13.5" customHeight="1" spans="1:6">
      <c r="A107" s="21"/>
      <c r="D107" s="4"/>
      <c r="E107" s="5"/>
      <c r="F107" s="5"/>
    </row>
    <row r="108" ht="13.5" customHeight="1" spans="1:6">
      <c r="A108" s="21"/>
      <c r="D108" s="4"/>
      <c r="E108" s="5"/>
      <c r="F108" s="5"/>
    </row>
    <row r="109" ht="13.5" customHeight="1" spans="1:6">
      <c r="A109" s="21"/>
      <c r="D109" s="4"/>
      <c r="E109" s="5"/>
      <c r="F109" s="5"/>
    </row>
    <row r="110" ht="13.5" customHeight="1" spans="1:6">
      <c r="A110" s="21"/>
      <c r="D110" s="4"/>
      <c r="E110" s="5"/>
      <c r="F110" s="5"/>
    </row>
    <row r="111" ht="13.5" customHeight="1" spans="1:6">
      <c r="A111" s="21"/>
      <c r="D111" s="4"/>
      <c r="E111" s="5"/>
      <c r="F111" s="5"/>
    </row>
    <row r="112" ht="13.5" customHeight="1" spans="1:6">
      <c r="A112" s="21"/>
      <c r="D112" s="4"/>
      <c r="E112" s="5"/>
      <c r="F112" s="5"/>
    </row>
    <row r="113" ht="13.5" customHeight="1" spans="1:6">
      <c r="A113" s="21"/>
      <c r="D113" s="4"/>
      <c r="E113" s="5"/>
      <c r="F113" s="5"/>
    </row>
    <row r="114" ht="13.5" customHeight="1" spans="1:6">
      <c r="A114" s="21"/>
      <c r="D114" s="4"/>
      <c r="E114" s="5"/>
      <c r="F114" s="5"/>
    </row>
    <row r="115" ht="13.5" customHeight="1" spans="1:6">
      <c r="A115" s="21"/>
      <c r="D115" s="4"/>
      <c r="E115" s="5"/>
      <c r="F115" s="5"/>
    </row>
    <row r="116" ht="13.5" customHeight="1" spans="1:6">
      <c r="A116" s="21"/>
      <c r="D116" s="4"/>
      <c r="E116" s="5"/>
      <c r="F116" s="5"/>
    </row>
    <row r="117" ht="13.5" customHeight="1" spans="1:6">
      <c r="A117" s="21"/>
      <c r="D117" s="4"/>
      <c r="E117" s="5"/>
      <c r="F117" s="5"/>
    </row>
    <row r="118" ht="13.5" customHeight="1" spans="1:6">
      <c r="A118" s="21"/>
      <c r="D118" s="4"/>
      <c r="E118" s="5"/>
      <c r="F118" s="5"/>
    </row>
    <row r="119" ht="13.5" customHeight="1" spans="1:6">
      <c r="A119" s="21"/>
      <c r="D119" s="4"/>
      <c r="E119" s="5"/>
      <c r="F119" s="5"/>
    </row>
    <row r="120" ht="13.5" customHeight="1" spans="1:6">
      <c r="A120" s="21"/>
      <c r="D120" s="4"/>
      <c r="E120" s="5"/>
      <c r="F120" s="5"/>
    </row>
    <row r="121" ht="13.5" customHeight="1" spans="1:6">
      <c r="A121" s="21"/>
      <c r="D121" s="4"/>
      <c r="E121" s="5"/>
      <c r="F121" s="5"/>
    </row>
    <row r="122" ht="13.5" customHeight="1" spans="1:6">
      <c r="A122" s="21"/>
      <c r="D122" s="4"/>
      <c r="E122" s="5"/>
      <c r="F122" s="5"/>
    </row>
    <row r="123" ht="13.5" customHeight="1" spans="1:6">
      <c r="A123" s="21"/>
      <c r="D123" s="4"/>
      <c r="E123" s="5"/>
      <c r="F123" s="5"/>
    </row>
    <row r="124" ht="13.5" customHeight="1" spans="1:6">
      <c r="A124" s="21"/>
      <c r="D124" s="4"/>
      <c r="E124" s="5"/>
      <c r="F124" s="5"/>
    </row>
    <row r="125" ht="13.5" customHeight="1" spans="1:6">
      <c r="A125" s="21"/>
      <c r="D125" s="4"/>
      <c r="E125" s="5"/>
      <c r="F125" s="5"/>
    </row>
    <row r="126" ht="13.5" customHeight="1" spans="1:6">
      <c r="A126" s="21"/>
      <c r="D126" s="4"/>
      <c r="E126" s="5"/>
      <c r="F126" s="5"/>
    </row>
    <row r="127" ht="13.5" customHeight="1" spans="1:6">
      <c r="A127" s="21"/>
      <c r="D127" s="4"/>
      <c r="E127" s="5"/>
      <c r="F127" s="5"/>
    </row>
    <row r="128" ht="13.5" customHeight="1" spans="1:6">
      <c r="A128" s="21"/>
      <c r="D128" s="4"/>
      <c r="E128" s="5"/>
      <c r="F128" s="5"/>
    </row>
    <row r="129" ht="13.5" customHeight="1" spans="1:6">
      <c r="A129" s="21"/>
      <c r="D129" s="4"/>
      <c r="E129" s="5"/>
      <c r="F129" s="5"/>
    </row>
    <row r="130" ht="13.5" customHeight="1" spans="1:6">
      <c r="A130" s="21"/>
      <c r="D130" s="4"/>
      <c r="E130" s="5"/>
      <c r="F130" s="5"/>
    </row>
    <row r="131" ht="13.5" customHeight="1" spans="1:6">
      <c r="A131" s="21"/>
      <c r="D131" s="4"/>
      <c r="E131" s="5"/>
      <c r="F131" s="5"/>
    </row>
    <row r="132" ht="13.5" customHeight="1" spans="1:6">
      <c r="A132" s="21"/>
      <c r="D132" s="4"/>
      <c r="E132" s="5"/>
      <c r="F132" s="5"/>
    </row>
    <row r="133" ht="13.5" customHeight="1" spans="1:6">
      <c r="A133" s="21"/>
      <c r="D133" s="4"/>
      <c r="E133" s="5"/>
      <c r="F133" s="5"/>
    </row>
    <row r="134" ht="13.5" customHeight="1" spans="1:6">
      <c r="A134" s="21"/>
      <c r="D134" s="4"/>
      <c r="E134" s="5"/>
      <c r="F134" s="5"/>
    </row>
    <row r="135" ht="13.5" customHeight="1" spans="1:6">
      <c r="A135" s="21"/>
      <c r="D135" s="4"/>
      <c r="E135" s="5"/>
      <c r="F135" s="5"/>
    </row>
    <row r="136" ht="13.5" customHeight="1" spans="1:6">
      <c r="A136" s="21"/>
      <c r="D136" s="4"/>
      <c r="E136" s="5"/>
      <c r="F136" s="5"/>
    </row>
    <row r="137" ht="13.5" customHeight="1" spans="1:6">
      <c r="A137" s="21"/>
      <c r="D137" s="4"/>
      <c r="E137" s="5"/>
      <c r="F137" s="5"/>
    </row>
    <row r="138" ht="13.5" customHeight="1" spans="1:6">
      <c r="A138" s="21"/>
      <c r="D138" s="4"/>
      <c r="E138" s="5"/>
      <c r="F138" s="5"/>
    </row>
    <row r="139" ht="13.5" customHeight="1" spans="1:6">
      <c r="A139" s="21"/>
      <c r="D139" s="4"/>
      <c r="E139" s="5"/>
      <c r="F139" s="5"/>
    </row>
    <row r="140" ht="13.5" customHeight="1" spans="1:6">
      <c r="A140" s="21"/>
      <c r="D140" s="4"/>
      <c r="E140" s="5"/>
      <c r="F140" s="5"/>
    </row>
    <row r="141" ht="13.5" customHeight="1" spans="1:6">
      <c r="A141" s="21"/>
      <c r="D141" s="4"/>
      <c r="E141" s="5"/>
      <c r="F141" s="5"/>
    </row>
    <row r="142" ht="13.5" customHeight="1" spans="1:6">
      <c r="A142" s="21"/>
      <c r="D142" s="4"/>
      <c r="E142" s="5"/>
      <c r="F142" s="5"/>
    </row>
    <row r="143" ht="13.5" customHeight="1" spans="1:6">
      <c r="A143" s="21"/>
      <c r="D143" s="4"/>
      <c r="E143" s="5"/>
      <c r="F143" s="5"/>
    </row>
    <row r="144" ht="13.5" customHeight="1" spans="1:6">
      <c r="A144" s="21"/>
      <c r="D144" s="4"/>
      <c r="E144" s="5"/>
      <c r="F144" s="5"/>
    </row>
    <row r="145" ht="13.5" customHeight="1" spans="1:6">
      <c r="A145" s="21"/>
      <c r="D145" s="4"/>
      <c r="E145" s="5"/>
      <c r="F145" s="5"/>
    </row>
    <row r="146" ht="13.5" customHeight="1" spans="1:6">
      <c r="A146" s="21"/>
      <c r="D146" s="4"/>
      <c r="E146" s="5"/>
      <c r="F146" s="5"/>
    </row>
    <row r="147" ht="13.5" customHeight="1" spans="1:6">
      <c r="A147" s="21"/>
      <c r="D147" s="4"/>
      <c r="E147" s="5"/>
      <c r="F147" s="5"/>
    </row>
    <row r="148" ht="13.5" customHeight="1" spans="1:6">
      <c r="A148" s="21"/>
      <c r="D148" s="4"/>
      <c r="E148" s="5"/>
      <c r="F148" s="5"/>
    </row>
    <row r="149" ht="13.5" customHeight="1" spans="1:6">
      <c r="A149" s="21"/>
      <c r="D149" s="4"/>
      <c r="E149" s="5"/>
      <c r="F149" s="5"/>
    </row>
    <row r="150" ht="13.5" customHeight="1" spans="1:6">
      <c r="A150" s="21"/>
      <c r="D150" s="4"/>
      <c r="E150" s="5"/>
      <c r="F150" s="5"/>
    </row>
    <row r="151" ht="13.5" customHeight="1" spans="1:6">
      <c r="A151" s="21"/>
      <c r="D151" s="4"/>
      <c r="E151" s="5"/>
      <c r="F151" s="5"/>
    </row>
    <row r="152" ht="13.5" customHeight="1" spans="1:6">
      <c r="A152" s="21"/>
      <c r="D152" s="4"/>
      <c r="E152" s="5"/>
      <c r="F152" s="5"/>
    </row>
    <row r="153" ht="13.5" customHeight="1" spans="1:6">
      <c r="A153" s="21"/>
      <c r="D153" s="4"/>
      <c r="E153" s="5"/>
      <c r="F153" s="5"/>
    </row>
    <row r="154" ht="13.5" customHeight="1" spans="1:6">
      <c r="A154" s="21"/>
      <c r="D154" s="4"/>
      <c r="E154" s="5"/>
      <c r="F154" s="5"/>
    </row>
    <row r="155" ht="13.5" customHeight="1" spans="1:6">
      <c r="A155" s="21"/>
      <c r="D155" s="4"/>
      <c r="E155" s="5"/>
      <c r="F155" s="5"/>
    </row>
    <row r="156" ht="13.5" customHeight="1" spans="1:6">
      <c r="A156" s="21"/>
      <c r="D156" s="4"/>
      <c r="E156" s="5"/>
      <c r="F156" s="5"/>
    </row>
    <row r="157" ht="13.5" customHeight="1" spans="1:6">
      <c r="A157" s="21"/>
      <c r="D157" s="4"/>
      <c r="E157" s="5"/>
      <c r="F157" s="5"/>
    </row>
    <row r="158" ht="13.5" customHeight="1" spans="1:6">
      <c r="A158" s="21"/>
      <c r="D158" s="4"/>
      <c r="E158" s="5"/>
      <c r="F158" s="5"/>
    </row>
    <row r="159" ht="13.5" customHeight="1" spans="1:6">
      <c r="A159" s="21"/>
      <c r="D159" s="4"/>
      <c r="E159" s="5"/>
      <c r="F159" s="5"/>
    </row>
    <row r="160" ht="13.5" customHeight="1" spans="1:6">
      <c r="A160" s="21"/>
      <c r="D160" s="4"/>
      <c r="E160" s="5"/>
      <c r="F160" s="5"/>
    </row>
    <row r="161" ht="13.5" customHeight="1" spans="1:6">
      <c r="A161" s="21"/>
      <c r="D161" s="4"/>
      <c r="E161" s="5"/>
      <c r="F161" s="5"/>
    </row>
    <row r="162" ht="13.5" customHeight="1" spans="1:6">
      <c r="A162" s="21"/>
      <c r="D162" s="4"/>
      <c r="E162" s="5"/>
      <c r="F162" s="5"/>
    </row>
    <row r="163" ht="13.5" customHeight="1" spans="1:6">
      <c r="A163" s="21"/>
      <c r="D163" s="4"/>
      <c r="E163" s="5"/>
      <c r="F163" s="5"/>
    </row>
    <row r="164" ht="13.5" customHeight="1" spans="1:6">
      <c r="A164" s="21"/>
      <c r="D164" s="4"/>
      <c r="E164" s="5"/>
      <c r="F164" s="5"/>
    </row>
    <row r="165" ht="13.5" customHeight="1" spans="1:6">
      <c r="A165" s="21"/>
      <c r="D165" s="4"/>
      <c r="E165" s="5"/>
      <c r="F165" s="5"/>
    </row>
    <row r="166" ht="13.5" customHeight="1" spans="1:6">
      <c r="A166" s="21"/>
      <c r="D166" s="4"/>
      <c r="E166" s="5"/>
      <c r="F166" s="5"/>
    </row>
    <row r="167" ht="13.5" customHeight="1" spans="1:6">
      <c r="A167" s="21"/>
      <c r="D167" s="4"/>
      <c r="E167" s="5"/>
      <c r="F167" s="5"/>
    </row>
    <row r="168" ht="13.5" customHeight="1" spans="1:6">
      <c r="A168" s="21"/>
      <c r="D168" s="4"/>
      <c r="E168" s="5"/>
      <c r="F168" s="5"/>
    </row>
    <row r="169" ht="13.5" customHeight="1" spans="1:6">
      <c r="A169" s="21"/>
      <c r="D169" s="4"/>
      <c r="E169" s="5"/>
      <c r="F169" s="5"/>
    </row>
    <row r="170" ht="13.5" customHeight="1" spans="1:6">
      <c r="A170" s="21"/>
      <c r="D170" s="4"/>
      <c r="E170" s="5"/>
      <c r="F170" s="5"/>
    </row>
    <row r="171" ht="13.5" customHeight="1" spans="1:6">
      <c r="A171" s="21"/>
      <c r="D171" s="4"/>
      <c r="E171" s="5"/>
      <c r="F171" s="5"/>
    </row>
    <row r="172" ht="13.5" customHeight="1" spans="1:6">
      <c r="A172" s="21"/>
      <c r="D172" s="4"/>
      <c r="E172" s="5"/>
      <c r="F172" s="5"/>
    </row>
    <row r="173" ht="13.5" customHeight="1" spans="1:6">
      <c r="A173" s="21"/>
      <c r="D173" s="4"/>
      <c r="E173" s="5"/>
      <c r="F173" s="5"/>
    </row>
    <row r="174" ht="13.5" customHeight="1" spans="1:6">
      <c r="A174" s="21"/>
      <c r="D174" s="4"/>
      <c r="E174" s="5"/>
      <c r="F174" s="5"/>
    </row>
    <row r="175" ht="13.5" customHeight="1" spans="1:6">
      <c r="A175" s="21"/>
      <c r="D175" s="4"/>
      <c r="E175" s="5"/>
      <c r="F175" s="5"/>
    </row>
    <row r="176" ht="13.5" customHeight="1" spans="1:6">
      <c r="A176" s="21"/>
      <c r="D176" s="4"/>
      <c r="E176" s="5"/>
      <c r="F176" s="5"/>
    </row>
    <row r="177" ht="13.5" customHeight="1" spans="1:6">
      <c r="A177" s="21"/>
      <c r="D177" s="4"/>
      <c r="E177" s="5"/>
      <c r="F177" s="5"/>
    </row>
    <row r="178" ht="13.5" customHeight="1" spans="1:6">
      <c r="A178" s="21"/>
      <c r="D178" s="4"/>
      <c r="E178" s="5"/>
      <c r="F178" s="5"/>
    </row>
    <row r="179" ht="13.5" customHeight="1" spans="1:6">
      <c r="A179" s="21"/>
      <c r="D179" s="4"/>
      <c r="E179" s="5"/>
      <c r="F179" s="5"/>
    </row>
    <row r="180" ht="13.5" customHeight="1" spans="1:6">
      <c r="A180" s="21"/>
      <c r="D180" s="4"/>
      <c r="E180" s="5"/>
      <c r="F180" s="5"/>
    </row>
    <row r="181" ht="13.5" customHeight="1" spans="1:6">
      <c r="A181" s="21"/>
      <c r="D181" s="4"/>
      <c r="E181" s="5"/>
      <c r="F181" s="5"/>
    </row>
    <row r="182" ht="13.5" customHeight="1" spans="1:6">
      <c r="A182" s="21"/>
      <c r="D182" s="4"/>
      <c r="E182" s="5"/>
      <c r="F182" s="5"/>
    </row>
    <row r="183" ht="13.5" customHeight="1" spans="1:6">
      <c r="A183" s="21"/>
      <c r="D183" s="4"/>
      <c r="E183" s="5"/>
      <c r="F183" s="5"/>
    </row>
    <row r="184" ht="13.5" customHeight="1" spans="1:6">
      <c r="A184" s="21"/>
      <c r="D184" s="4"/>
      <c r="E184" s="5"/>
      <c r="F184" s="5"/>
    </row>
    <row r="185" ht="13.5" customHeight="1" spans="1:6">
      <c r="A185" s="21"/>
      <c r="D185" s="4"/>
      <c r="E185" s="5"/>
      <c r="F185" s="5"/>
    </row>
    <row r="186" ht="13.5" customHeight="1" spans="1:6">
      <c r="A186" s="21"/>
      <c r="D186" s="4"/>
      <c r="E186" s="5"/>
      <c r="F186" s="5"/>
    </row>
    <row r="187" ht="13.5" customHeight="1" spans="1:6">
      <c r="A187" s="21"/>
      <c r="D187" s="4"/>
      <c r="E187" s="5"/>
      <c r="F187" s="5"/>
    </row>
    <row r="188" ht="13.5" customHeight="1" spans="1:6">
      <c r="A188" s="21"/>
      <c r="D188" s="4"/>
      <c r="E188" s="5"/>
      <c r="F188" s="5"/>
    </row>
    <row r="189" ht="13.5" customHeight="1" spans="1:6">
      <c r="A189" s="21"/>
      <c r="D189" s="4"/>
      <c r="E189" s="5"/>
      <c r="F189" s="5"/>
    </row>
    <row r="190" ht="13.5" customHeight="1" spans="1:6">
      <c r="A190" s="21"/>
      <c r="D190" s="4"/>
      <c r="E190" s="5"/>
      <c r="F190" s="5"/>
    </row>
    <row r="191" ht="13.5" customHeight="1" spans="1:6">
      <c r="A191" s="21"/>
      <c r="D191" s="4"/>
      <c r="E191" s="5"/>
      <c r="F191" s="5"/>
    </row>
    <row r="192" ht="13.5" customHeight="1" spans="1:6">
      <c r="A192" s="21"/>
      <c r="D192" s="4"/>
      <c r="E192" s="5"/>
      <c r="F192" s="5"/>
    </row>
    <row r="193" ht="13.5" customHeight="1" spans="1:6">
      <c r="A193" s="21"/>
      <c r="D193" s="4"/>
      <c r="E193" s="5"/>
      <c r="F193" s="5"/>
    </row>
    <row r="194" ht="13.5" customHeight="1" spans="1:6">
      <c r="A194" s="21"/>
      <c r="D194" s="4"/>
      <c r="E194" s="5"/>
      <c r="F194" s="5"/>
    </row>
    <row r="195" ht="13.5" customHeight="1" spans="1:6">
      <c r="A195" s="21"/>
      <c r="D195" s="4"/>
      <c r="E195" s="5"/>
      <c r="F195" s="5"/>
    </row>
    <row r="196" ht="13.5" customHeight="1" spans="1:6">
      <c r="A196" s="21"/>
      <c r="D196" s="4"/>
      <c r="E196" s="5"/>
      <c r="F196" s="5"/>
    </row>
    <row r="197" ht="13.5" customHeight="1" spans="1:6">
      <c r="A197" s="21"/>
      <c r="D197" s="4"/>
      <c r="E197" s="5"/>
      <c r="F197" s="5"/>
    </row>
    <row r="198" ht="13.5" customHeight="1" spans="1:6">
      <c r="A198" s="21"/>
      <c r="D198" s="4"/>
      <c r="E198" s="5"/>
      <c r="F198" s="5"/>
    </row>
    <row r="199" ht="13.5" customHeight="1" spans="1:6">
      <c r="A199" s="21"/>
      <c r="D199" s="4"/>
      <c r="E199" s="5"/>
      <c r="F199" s="5"/>
    </row>
    <row r="200" ht="13.5" customHeight="1" spans="1:6">
      <c r="A200" s="21"/>
      <c r="D200" s="4"/>
      <c r="E200" s="5"/>
      <c r="F200" s="5"/>
    </row>
    <row r="201" ht="13.5" customHeight="1" spans="1:6">
      <c r="A201" s="21"/>
      <c r="D201" s="4"/>
      <c r="E201" s="5"/>
      <c r="F201" s="5"/>
    </row>
    <row r="202" ht="13.5" customHeight="1" spans="1:6">
      <c r="A202" s="21"/>
      <c r="D202" s="4"/>
      <c r="E202" s="5"/>
      <c r="F202" s="5"/>
    </row>
    <row r="203" ht="13.5" customHeight="1" spans="1:6">
      <c r="A203" s="21"/>
      <c r="D203" s="4"/>
      <c r="E203" s="5"/>
      <c r="F203" s="5"/>
    </row>
    <row r="204" ht="13.5" customHeight="1" spans="1:6">
      <c r="A204" s="21"/>
      <c r="D204" s="4"/>
      <c r="E204" s="5"/>
      <c r="F204" s="5"/>
    </row>
    <row r="205" ht="13.5" customHeight="1" spans="1:6">
      <c r="A205" s="21"/>
      <c r="D205" s="4"/>
      <c r="E205" s="5"/>
      <c r="F205" s="5"/>
    </row>
    <row r="206" ht="13.5" customHeight="1" spans="1:6">
      <c r="A206" s="21"/>
      <c r="D206" s="4"/>
      <c r="E206" s="5"/>
      <c r="F206" s="5"/>
    </row>
    <row r="207" ht="13.5" customHeight="1" spans="1:6">
      <c r="A207" s="21"/>
      <c r="D207" s="4"/>
      <c r="E207" s="5"/>
      <c r="F207" s="5"/>
    </row>
    <row r="208" ht="13.5" customHeight="1" spans="1:6">
      <c r="A208" s="21"/>
      <c r="D208" s="4"/>
      <c r="E208" s="5"/>
      <c r="F208" s="5"/>
    </row>
    <row r="209" ht="13.5" customHeight="1" spans="1:6">
      <c r="A209" s="21"/>
      <c r="D209" s="4"/>
      <c r="E209" s="5"/>
      <c r="F209" s="5"/>
    </row>
    <row r="210" ht="13.5" customHeight="1" spans="1:6">
      <c r="A210" s="21"/>
      <c r="D210" s="4"/>
      <c r="E210" s="5"/>
      <c r="F210" s="5"/>
    </row>
    <row r="211" ht="13.5" customHeight="1" spans="1:6">
      <c r="A211" s="21"/>
      <c r="D211" s="4"/>
      <c r="E211" s="5"/>
      <c r="F211" s="5"/>
    </row>
    <row r="212" ht="13.5" customHeight="1" spans="1:6">
      <c r="A212" s="21"/>
      <c r="D212" s="4"/>
      <c r="E212" s="5"/>
      <c r="F212" s="5"/>
    </row>
    <row r="213" ht="13.5" customHeight="1" spans="1:6">
      <c r="A213" s="21"/>
      <c r="D213" s="4"/>
      <c r="E213" s="5"/>
      <c r="F213" s="5"/>
    </row>
    <row r="214" ht="13.5" customHeight="1" spans="1:6">
      <c r="A214" s="21"/>
      <c r="D214" s="4"/>
      <c r="E214" s="5"/>
      <c r="F214" s="5"/>
    </row>
    <row r="215" ht="13.5" customHeight="1" spans="1:6">
      <c r="A215" s="21"/>
      <c r="D215" s="4"/>
      <c r="E215" s="5"/>
      <c r="F215" s="5"/>
    </row>
    <row r="216" ht="13.5" customHeight="1" spans="1:6">
      <c r="A216" s="21"/>
      <c r="D216" s="4"/>
      <c r="E216" s="5"/>
      <c r="F216" s="5"/>
    </row>
    <row r="217" ht="13.5" customHeight="1" spans="1:6">
      <c r="A217" s="21"/>
      <c r="D217" s="4"/>
      <c r="E217" s="5"/>
      <c r="F217" s="5"/>
    </row>
    <row r="218" ht="13.5" customHeight="1" spans="1:6">
      <c r="A218" s="21"/>
      <c r="D218" s="4"/>
      <c r="E218" s="5"/>
      <c r="F218" s="5"/>
    </row>
    <row r="219" ht="13.5" customHeight="1" spans="1:6">
      <c r="A219" s="21"/>
      <c r="D219" s="4"/>
      <c r="E219" s="5"/>
      <c r="F219" s="5"/>
    </row>
    <row r="220" ht="13.5" customHeight="1" spans="1:6">
      <c r="A220" s="21"/>
      <c r="D220" s="4"/>
      <c r="E220" s="5"/>
      <c r="F220" s="5"/>
    </row>
    <row r="221" ht="13.5" customHeight="1" spans="1:6">
      <c r="A221" s="21"/>
      <c r="D221" s="4"/>
      <c r="E221" s="5"/>
      <c r="F221" s="5"/>
    </row>
    <row r="222" ht="13.5" customHeight="1" spans="1:6">
      <c r="A222" s="21"/>
      <c r="D222" s="4"/>
      <c r="E222" s="5"/>
      <c r="F222" s="5"/>
    </row>
    <row r="223" ht="13.5" customHeight="1" spans="1:6">
      <c r="A223" s="21"/>
      <c r="D223" s="4"/>
      <c r="E223" s="5"/>
      <c r="F223" s="5"/>
    </row>
    <row r="224" ht="13.5" customHeight="1" spans="1:6">
      <c r="A224" s="21"/>
      <c r="D224" s="4"/>
      <c r="E224" s="5"/>
      <c r="F224" s="5"/>
    </row>
    <row r="225" ht="13.5" customHeight="1" spans="1:6">
      <c r="A225" s="21"/>
      <c r="D225" s="4"/>
      <c r="E225" s="5"/>
      <c r="F225" s="5"/>
    </row>
    <row r="226" ht="13.5" customHeight="1" spans="1:6">
      <c r="A226" s="21"/>
      <c r="D226" s="4"/>
      <c r="E226" s="5"/>
      <c r="F226" s="5"/>
    </row>
    <row r="227" ht="13.5" customHeight="1" spans="1:6">
      <c r="A227" s="21"/>
      <c r="D227" s="4"/>
      <c r="E227" s="5"/>
      <c r="F227" s="5"/>
    </row>
    <row r="228" ht="13.5" customHeight="1" spans="1:6">
      <c r="A228" s="21"/>
      <c r="D228" s="4"/>
      <c r="E228" s="5"/>
      <c r="F228" s="5"/>
    </row>
    <row r="229" ht="13.5" customHeight="1" spans="1:6">
      <c r="A229" s="21"/>
      <c r="D229" s="4"/>
      <c r="E229" s="5"/>
      <c r="F229" s="5"/>
    </row>
    <row r="230" ht="13.5" customHeight="1" spans="1:6">
      <c r="A230" s="21"/>
      <c r="D230" s="4"/>
      <c r="E230" s="5"/>
      <c r="F230" s="5"/>
    </row>
    <row r="231" ht="13.5" customHeight="1" spans="1:6">
      <c r="A231" s="21"/>
      <c r="D231" s="4"/>
      <c r="E231" s="5"/>
      <c r="F231" s="5"/>
    </row>
    <row r="232" ht="13.5" customHeight="1" spans="1:6">
      <c r="A232" s="21"/>
      <c r="D232" s="4"/>
      <c r="E232" s="5"/>
      <c r="F232" s="5"/>
    </row>
    <row r="233" ht="13.5" customHeight="1" spans="1:6">
      <c r="A233" s="21"/>
      <c r="D233" s="4"/>
      <c r="E233" s="5"/>
      <c r="F233" s="5"/>
    </row>
    <row r="234" ht="13.5" customHeight="1" spans="1:6">
      <c r="A234" s="21"/>
      <c r="D234" s="4"/>
      <c r="E234" s="5"/>
      <c r="F234" s="5"/>
    </row>
    <row r="235" ht="13.5" customHeight="1" spans="1:6">
      <c r="A235" s="21"/>
      <c r="D235" s="4"/>
      <c r="E235" s="5"/>
      <c r="F235" s="5"/>
    </row>
    <row r="236" ht="13.5" customHeight="1" spans="1:6">
      <c r="A236" s="21"/>
      <c r="D236" s="4"/>
      <c r="E236" s="5"/>
      <c r="F236" s="5"/>
    </row>
    <row r="237" ht="13.5" customHeight="1" spans="1:6">
      <c r="A237" s="21"/>
      <c r="D237" s="4"/>
      <c r="E237" s="5"/>
      <c r="F237" s="5"/>
    </row>
    <row r="238" ht="13.5" customHeight="1" spans="1:6">
      <c r="A238" s="21"/>
      <c r="D238" s="4"/>
      <c r="E238" s="5"/>
      <c r="F238" s="5"/>
    </row>
    <row r="239" ht="13.5" customHeight="1" spans="1:6">
      <c r="A239" s="21"/>
      <c r="D239" s="4"/>
      <c r="E239" s="5"/>
      <c r="F239" s="5"/>
    </row>
    <row r="240" ht="13.5" customHeight="1" spans="1:6">
      <c r="A240" s="21"/>
      <c r="D240" s="4"/>
      <c r="E240" s="5"/>
      <c r="F240" s="5"/>
    </row>
    <row r="241" ht="13.5" customHeight="1" spans="1:6">
      <c r="A241" s="21"/>
      <c r="D241" s="4"/>
      <c r="E241" s="5"/>
      <c r="F241" s="5"/>
    </row>
    <row r="242" ht="13.5" customHeight="1" spans="1:6">
      <c r="A242" s="21"/>
      <c r="D242" s="4"/>
      <c r="E242" s="5"/>
      <c r="F242" s="5"/>
    </row>
    <row r="243" ht="13.5" customHeight="1" spans="1:6">
      <c r="A243" s="21"/>
      <c r="D243" s="4"/>
      <c r="E243" s="5"/>
      <c r="F243" s="5"/>
    </row>
    <row r="244" ht="13.5" customHeight="1" spans="1:6">
      <c r="A244" s="21"/>
      <c r="D244" s="4"/>
      <c r="E244" s="5"/>
      <c r="F244" s="5"/>
    </row>
    <row r="245" ht="13.5" customHeight="1" spans="1:6">
      <c r="A245" s="21"/>
      <c r="D245" s="4"/>
      <c r="E245" s="5"/>
      <c r="F245" s="5"/>
    </row>
    <row r="246" ht="13.5" customHeight="1" spans="1:6">
      <c r="A246" s="21"/>
      <c r="D246" s="4"/>
      <c r="E246" s="5"/>
      <c r="F246" s="5"/>
    </row>
    <row r="247" ht="13.5" customHeight="1" spans="1:6">
      <c r="A247" s="21"/>
      <c r="D247" s="4"/>
      <c r="E247" s="5"/>
      <c r="F247" s="5"/>
    </row>
    <row r="248" ht="13.5" customHeight="1" spans="1:6">
      <c r="A248" s="21"/>
      <c r="D248" s="4"/>
      <c r="E248" s="5"/>
      <c r="F248" s="5"/>
    </row>
    <row r="249" ht="13.5" customHeight="1" spans="1:6">
      <c r="A249" s="21"/>
      <c r="D249" s="4"/>
      <c r="E249" s="5"/>
      <c r="F249" s="5"/>
    </row>
    <row r="250" ht="13.5" customHeight="1" spans="1:6">
      <c r="A250" s="21"/>
      <c r="D250" s="4"/>
      <c r="E250" s="5"/>
      <c r="F250" s="5"/>
    </row>
    <row r="251" ht="13.5" customHeight="1" spans="1:6">
      <c r="A251" s="21"/>
      <c r="D251" s="4"/>
      <c r="E251" s="5"/>
      <c r="F251" s="5"/>
    </row>
    <row r="252" ht="13.5" customHeight="1" spans="1:6">
      <c r="A252" s="21"/>
      <c r="D252" s="4"/>
      <c r="E252" s="5"/>
      <c r="F252" s="5"/>
    </row>
    <row r="253" ht="13.5" customHeight="1" spans="1:6">
      <c r="A253" s="21"/>
      <c r="D253" s="4"/>
      <c r="E253" s="5"/>
      <c r="F253" s="5"/>
    </row>
    <row r="254" ht="13.5" customHeight="1" spans="1:6">
      <c r="A254" s="21"/>
      <c r="D254" s="4"/>
      <c r="E254" s="5"/>
      <c r="F254" s="5"/>
    </row>
    <row r="255" ht="13.5" customHeight="1" spans="1:6">
      <c r="A255" s="21"/>
      <c r="D255" s="4"/>
      <c r="E255" s="5"/>
      <c r="F255" s="5"/>
    </row>
    <row r="256" ht="13.5" customHeight="1" spans="1:6">
      <c r="A256" s="21"/>
      <c r="D256" s="4"/>
      <c r="E256" s="5"/>
      <c r="F256" s="5"/>
    </row>
    <row r="257" ht="13.5" customHeight="1" spans="1:6">
      <c r="A257" s="21"/>
      <c r="D257" s="4"/>
      <c r="E257" s="5"/>
      <c r="F257" s="5"/>
    </row>
    <row r="258" ht="13.5" customHeight="1" spans="1:6">
      <c r="A258" s="21"/>
      <c r="D258" s="4"/>
      <c r="E258" s="5"/>
      <c r="F258" s="5"/>
    </row>
    <row r="259" ht="13.5" customHeight="1" spans="1:6">
      <c r="A259" s="21"/>
      <c r="D259" s="4"/>
      <c r="E259" s="5"/>
      <c r="F259" s="5"/>
    </row>
    <row r="260" ht="13.5" customHeight="1" spans="1:6">
      <c r="A260" s="21"/>
      <c r="D260" s="4"/>
      <c r="E260" s="5"/>
      <c r="F260" s="5"/>
    </row>
    <row r="261" ht="13.5" customHeight="1" spans="1:6">
      <c r="A261" s="21"/>
      <c r="D261" s="4"/>
      <c r="E261" s="5"/>
      <c r="F261" s="5"/>
    </row>
    <row r="262" ht="13.5" customHeight="1" spans="1:6">
      <c r="A262" s="21"/>
      <c r="D262" s="4"/>
      <c r="E262" s="5"/>
      <c r="F262" s="5"/>
    </row>
    <row r="263" ht="13.5" customHeight="1" spans="1:6">
      <c r="A263" s="21"/>
      <c r="D263" s="4"/>
      <c r="E263" s="5"/>
      <c r="F263" s="5"/>
    </row>
    <row r="264" ht="13.5" customHeight="1" spans="1:6">
      <c r="A264" s="21"/>
      <c r="D264" s="4"/>
      <c r="E264" s="5"/>
      <c r="F264" s="5"/>
    </row>
    <row r="265" ht="13.5" customHeight="1" spans="1:6">
      <c r="A265" s="21"/>
      <c r="D265" s="4"/>
      <c r="E265" s="5"/>
      <c r="F265" s="5"/>
    </row>
    <row r="266" ht="13.5" customHeight="1" spans="1:6">
      <c r="A266" s="21"/>
      <c r="D266" s="4"/>
      <c r="E266" s="5"/>
      <c r="F266" s="5"/>
    </row>
    <row r="267" ht="13.5" customHeight="1" spans="1:6">
      <c r="A267" s="21"/>
      <c r="D267" s="4"/>
      <c r="E267" s="5"/>
      <c r="F267" s="5"/>
    </row>
    <row r="268" ht="13.5" customHeight="1" spans="1:6">
      <c r="A268" s="21"/>
      <c r="D268" s="4"/>
      <c r="E268" s="5"/>
      <c r="F268" s="5"/>
    </row>
    <row r="269" ht="13.5" customHeight="1" spans="1:6">
      <c r="A269" s="21"/>
      <c r="D269" s="4"/>
      <c r="E269" s="5"/>
      <c r="F269" s="5"/>
    </row>
    <row r="270" ht="13.5" customHeight="1" spans="1:6">
      <c r="A270" s="21"/>
      <c r="D270" s="4"/>
      <c r="E270" s="5"/>
      <c r="F270" s="5"/>
    </row>
    <row r="271" ht="13.5" customHeight="1" spans="1:6">
      <c r="A271" s="21"/>
      <c r="D271" s="4"/>
      <c r="E271" s="5"/>
      <c r="F271" s="5"/>
    </row>
    <row r="272" ht="13.5" customHeight="1" spans="1:6">
      <c r="A272" s="21"/>
      <c r="D272" s="4"/>
      <c r="E272" s="5"/>
      <c r="F272" s="5"/>
    </row>
    <row r="273" ht="13.5" customHeight="1" spans="1:6">
      <c r="A273" s="21"/>
      <c r="D273" s="4"/>
      <c r="E273" s="5"/>
      <c r="F273" s="5"/>
    </row>
    <row r="274" ht="13.5" customHeight="1" spans="1:6">
      <c r="A274" s="21"/>
      <c r="D274" s="4"/>
      <c r="E274" s="5"/>
      <c r="F274" s="5"/>
    </row>
    <row r="275" ht="13.5" customHeight="1" spans="1:6">
      <c r="A275" s="21"/>
      <c r="D275" s="4"/>
      <c r="E275" s="5"/>
      <c r="F275" s="5"/>
    </row>
    <row r="276" ht="13.5" customHeight="1" spans="1:6">
      <c r="A276" s="21"/>
      <c r="D276" s="4"/>
      <c r="E276" s="5"/>
      <c r="F276" s="5"/>
    </row>
    <row r="277" ht="13.5" customHeight="1" spans="1:6">
      <c r="A277" s="21"/>
      <c r="D277" s="4"/>
      <c r="E277" s="5"/>
      <c r="F277" s="5"/>
    </row>
    <row r="278" ht="13.5" customHeight="1" spans="1:6">
      <c r="A278" s="21"/>
      <c r="D278" s="4"/>
      <c r="E278" s="5"/>
      <c r="F278" s="5"/>
    </row>
    <row r="279" ht="13.5" customHeight="1" spans="1:6">
      <c r="A279" s="21"/>
      <c r="D279" s="4"/>
      <c r="E279" s="5"/>
      <c r="F279" s="5"/>
    </row>
    <row r="280" ht="13.5" customHeight="1" spans="1:6">
      <c r="A280" s="21"/>
      <c r="D280" s="4"/>
      <c r="E280" s="5"/>
      <c r="F280" s="5"/>
    </row>
    <row r="281" ht="13.5" customHeight="1" spans="1:6">
      <c r="A281" s="21"/>
      <c r="D281" s="4"/>
      <c r="E281" s="5"/>
      <c r="F281" s="5"/>
    </row>
    <row r="282" ht="13.5" customHeight="1" spans="1:6">
      <c r="A282" s="21"/>
      <c r="D282" s="4"/>
      <c r="E282" s="5"/>
      <c r="F282" s="5"/>
    </row>
    <row r="283" ht="13.5" customHeight="1" spans="1:6">
      <c r="A283" s="21"/>
      <c r="D283" s="4"/>
      <c r="E283" s="5"/>
      <c r="F283" s="5"/>
    </row>
    <row r="284" ht="13.5" customHeight="1" spans="1:6">
      <c r="A284" s="21"/>
      <c r="D284" s="4"/>
      <c r="E284" s="5"/>
      <c r="F284" s="5"/>
    </row>
    <row r="285" ht="13.5" customHeight="1" spans="1:6">
      <c r="A285" s="21"/>
      <c r="D285" s="4"/>
      <c r="E285" s="5"/>
      <c r="F285" s="5"/>
    </row>
    <row r="286" ht="13.5" customHeight="1" spans="1:6">
      <c r="A286" s="21"/>
      <c r="D286" s="4"/>
      <c r="E286" s="5"/>
      <c r="F286" s="5"/>
    </row>
    <row r="287" ht="13.5" customHeight="1" spans="1:6">
      <c r="A287" s="21"/>
      <c r="D287" s="4"/>
      <c r="E287" s="5"/>
      <c r="F287" s="5"/>
    </row>
    <row r="288" ht="13.5" customHeight="1" spans="1:6">
      <c r="A288" s="21"/>
      <c r="D288" s="4"/>
      <c r="E288" s="5"/>
      <c r="F288" s="5"/>
    </row>
    <row r="289" ht="13.5" customHeight="1" spans="1:6">
      <c r="A289" s="21"/>
      <c r="D289" s="4"/>
      <c r="E289" s="5"/>
      <c r="F289" s="5"/>
    </row>
    <row r="290" ht="13.5" customHeight="1" spans="1:6">
      <c r="A290" s="21"/>
      <c r="D290" s="4"/>
      <c r="E290" s="5"/>
      <c r="F290" s="5"/>
    </row>
    <row r="291" ht="13.5" customHeight="1" spans="1:6">
      <c r="A291" s="21"/>
      <c r="D291" s="4"/>
      <c r="E291" s="5"/>
      <c r="F291" s="5"/>
    </row>
    <row r="292" ht="13.5" customHeight="1" spans="1:6">
      <c r="A292" s="21"/>
      <c r="D292" s="4"/>
      <c r="E292" s="5"/>
      <c r="F292" s="5"/>
    </row>
    <row r="293" ht="13.5" customHeight="1" spans="1:6">
      <c r="A293" s="21"/>
      <c r="D293" s="4"/>
      <c r="E293" s="5"/>
      <c r="F293" s="5"/>
    </row>
    <row r="294" ht="13.5" customHeight="1" spans="1:6">
      <c r="A294" s="21"/>
      <c r="D294" s="4"/>
      <c r="E294" s="5"/>
      <c r="F294" s="5"/>
    </row>
    <row r="295" ht="13.5" customHeight="1" spans="1:6">
      <c r="A295" s="21"/>
      <c r="D295" s="4"/>
      <c r="E295" s="5"/>
      <c r="F295" s="5"/>
    </row>
    <row r="296" ht="13.5" customHeight="1" spans="1:6">
      <c r="A296" s="21"/>
      <c r="D296" s="4"/>
      <c r="E296" s="5"/>
      <c r="F296" s="5"/>
    </row>
    <row r="297" ht="13.5" customHeight="1" spans="1:6">
      <c r="A297" s="21"/>
      <c r="D297" s="4"/>
      <c r="E297" s="5"/>
      <c r="F297" s="5"/>
    </row>
    <row r="298" ht="13.5" customHeight="1" spans="1:6">
      <c r="A298" s="21"/>
      <c r="D298" s="4"/>
      <c r="E298" s="5"/>
      <c r="F298" s="5"/>
    </row>
    <row r="299" ht="13.5" customHeight="1" spans="1:6">
      <c r="A299" s="21"/>
      <c r="D299" s="4"/>
      <c r="E299" s="5"/>
      <c r="F299" s="5"/>
    </row>
    <row r="300" ht="13.5" customHeight="1" spans="1:6">
      <c r="A300" s="21"/>
      <c r="D300" s="4"/>
      <c r="E300" s="5"/>
      <c r="F300" s="5"/>
    </row>
    <row r="301" ht="13.5" customHeight="1" spans="1:6">
      <c r="A301" s="21"/>
      <c r="D301" s="4"/>
      <c r="E301" s="5"/>
      <c r="F301" s="5"/>
    </row>
    <row r="302" ht="13.5" customHeight="1" spans="1:6">
      <c r="A302" s="21"/>
      <c r="D302" s="4"/>
      <c r="E302" s="5"/>
      <c r="F302" s="5"/>
    </row>
    <row r="303" ht="13.5" customHeight="1" spans="1:6">
      <c r="A303" s="21"/>
      <c r="D303" s="4"/>
      <c r="E303" s="5"/>
      <c r="F303" s="5"/>
    </row>
    <row r="304" ht="13.5" customHeight="1" spans="1:6">
      <c r="A304" s="21"/>
      <c r="D304" s="4"/>
      <c r="E304" s="5"/>
      <c r="F304" s="5"/>
    </row>
    <row r="305" ht="13.5" customHeight="1" spans="1:6">
      <c r="A305" s="21"/>
      <c r="D305" s="4"/>
      <c r="E305" s="5"/>
      <c r="F305" s="5"/>
    </row>
    <row r="306" ht="13.5" customHeight="1" spans="1:6">
      <c r="A306" s="21"/>
      <c r="D306" s="4"/>
      <c r="E306" s="5"/>
      <c r="F306" s="5"/>
    </row>
    <row r="307" ht="13.5" customHeight="1" spans="1:6">
      <c r="A307" s="21"/>
      <c r="D307" s="4"/>
      <c r="E307" s="5"/>
      <c r="F307" s="5"/>
    </row>
    <row r="308" ht="13.5" customHeight="1" spans="1:6">
      <c r="A308" s="21"/>
      <c r="D308" s="4"/>
      <c r="E308" s="5"/>
      <c r="F308" s="5"/>
    </row>
    <row r="309" ht="13.5" customHeight="1" spans="1:6">
      <c r="A309" s="21"/>
      <c r="D309" s="4"/>
      <c r="E309" s="5"/>
      <c r="F309" s="5"/>
    </row>
    <row r="310" ht="13.5" customHeight="1" spans="1:6">
      <c r="A310" s="21"/>
      <c r="D310" s="4"/>
      <c r="E310" s="5"/>
      <c r="F310" s="5"/>
    </row>
    <row r="311" ht="13.5" customHeight="1" spans="1:6">
      <c r="A311" s="21"/>
      <c r="D311" s="4"/>
      <c r="E311" s="5"/>
      <c r="F311" s="5"/>
    </row>
    <row r="312" ht="13.5" customHeight="1" spans="1:6">
      <c r="A312" s="21"/>
      <c r="D312" s="4"/>
      <c r="E312" s="5"/>
      <c r="F312" s="5"/>
    </row>
    <row r="313" ht="13.5" customHeight="1" spans="1:6">
      <c r="A313" s="21"/>
      <c r="D313" s="4"/>
      <c r="E313" s="5"/>
      <c r="F313" s="5"/>
    </row>
    <row r="314" ht="13.5" customHeight="1" spans="1:6">
      <c r="A314" s="21"/>
      <c r="D314" s="4"/>
      <c r="E314" s="5"/>
      <c r="F314" s="5"/>
    </row>
    <row r="315" ht="13.5" customHeight="1" spans="1:6">
      <c r="A315" s="21"/>
      <c r="D315" s="4"/>
      <c r="E315" s="5"/>
      <c r="F315" s="5"/>
    </row>
    <row r="316" ht="13.5" customHeight="1" spans="1:6">
      <c r="A316" s="21"/>
      <c r="D316" s="4"/>
      <c r="E316" s="5"/>
      <c r="F316" s="5"/>
    </row>
    <row r="317" ht="13.5" customHeight="1" spans="1:6">
      <c r="A317" s="21"/>
      <c r="D317" s="4"/>
      <c r="E317" s="5"/>
      <c r="F317" s="5"/>
    </row>
    <row r="318" ht="13.5" customHeight="1" spans="1:6">
      <c r="A318" s="21"/>
      <c r="D318" s="4"/>
      <c r="E318" s="5"/>
      <c r="F318" s="5"/>
    </row>
    <row r="319" ht="13.5" customHeight="1" spans="1:6">
      <c r="A319" s="21"/>
      <c r="D319" s="4"/>
      <c r="E319" s="5"/>
      <c r="F319" s="5"/>
    </row>
    <row r="320" ht="13.5" customHeight="1" spans="1:6">
      <c r="A320" s="21"/>
      <c r="D320" s="4"/>
      <c r="E320" s="5"/>
      <c r="F320" s="5"/>
    </row>
    <row r="321" ht="13.5" customHeight="1" spans="1:6">
      <c r="A321" s="21"/>
      <c r="D321" s="4"/>
      <c r="E321" s="5"/>
      <c r="F321" s="5"/>
    </row>
    <row r="322" ht="13.5" customHeight="1" spans="1:6">
      <c r="A322" s="21"/>
      <c r="D322" s="4"/>
      <c r="E322" s="5"/>
      <c r="F322" s="5"/>
    </row>
    <row r="323" ht="13.5" customHeight="1" spans="1:6">
      <c r="A323" s="21"/>
      <c r="D323" s="4"/>
      <c r="E323" s="5"/>
      <c r="F323" s="5"/>
    </row>
    <row r="324" ht="13.5" customHeight="1" spans="1:6">
      <c r="A324" s="21"/>
      <c r="D324" s="4"/>
      <c r="E324" s="5"/>
      <c r="F324" s="5"/>
    </row>
    <row r="325" ht="13.5" customHeight="1" spans="1:6">
      <c r="A325" s="21"/>
      <c r="D325" s="4"/>
      <c r="E325" s="5"/>
      <c r="F325" s="5"/>
    </row>
    <row r="326" ht="13.5" customHeight="1" spans="1:6">
      <c r="A326" s="21"/>
      <c r="D326" s="4"/>
      <c r="E326" s="5"/>
      <c r="F326" s="5"/>
    </row>
    <row r="327" ht="13.5" customHeight="1" spans="1:6">
      <c r="A327" s="21"/>
      <c r="D327" s="4"/>
      <c r="E327" s="5"/>
      <c r="F327" s="5"/>
    </row>
    <row r="328" ht="13.5" customHeight="1" spans="1:6">
      <c r="A328" s="21"/>
      <c r="D328" s="4"/>
      <c r="E328" s="5"/>
      <c r="F328" s="5"/>
    </row>
    <row r="329" ht="13.5" customHeight="1" spans="1:6">
      <c r="A329" s="21"/>
      <c r="D329" s="4"/>
      <c r="E329" s="5"/>
      <c r="F329" s="5"/>
    </row>
    <row r="330" ht="13.5" customHeight="1" spans="1:6">
      <c r="A330" s="21"/>
      <c r="D330" s="4"/>
      <c r="E330" s="5"/>
      <c r="F330" s="5"/>
    </row>
    <row r="331" ht="13.5" customHeight="1" spans="1:6">
      <c r="A331" s="21"/>
      <c r="D331" s="4"/>
      <c r="E331" s="5"/>
      <c r="F331" s="5"/>
    </row>
    <row r="332" ht="13.5" customHeight="1" spans="1:6">
      <c r="A332" s="21"/>
      <c r="D332" s="4"/>
      <c r="E332" s="5"/>
      <c r="F332" s="5"/>
    </row>
    <row r="333" ht="13.5" customHeight="1" spans="1:6">
      <c r="A333" s="21"/>
      <c r="D333" s="4"/>
      <c r="E333" s="5"/>
      <c r="F333" s="5"/>
    </row>
    <row r="334" ht="13.5" customHeight="1" spans="1:6">
      <c r="A334" s="21"/>
      <c r="D334" s="4"/>
      <c r="E334" s="5"/>
      <c r="F334" s="5"/>
    </row>
    <row r="335" ht="13.5" customHeight="1" spans="1:6">
      <c r="A335" s="21"/>
      <c r="D335" s="4"/>
      <c r="E335" s="5"/>
      <c r="F335" s="5"/>
    </row>
    <row r="336" ht="13.5" customHeight="1" spans="1:6">
      <c r="A336" s="21"/>
      <c r="D336" s="4"/>
      <c r="E336" s="5"/>
      <c r="F336" s="5"/>
    </row>
    <row r="337" ht="13.5" customHeight="1" spans="1:6">
      <c r="A337" s="21"/>
      <c r="D337" s="4"/>
      <c r="E337" s="5"/>
      <c r="F337" s="5"/>
    </row>
    <row r="338" ht="13.5" customHeight="1" spans="1:6">
      <c r="A338" s="21"/>
      <c r="D338" s="4"/>
      <c r="E338" s="5"/>
      <c r="F338" s="5"/>
    </row>
    <row r="339" ht="13.5" customHeight="1" spans="1:6">
      <c r="A339" s="21"/>
      <c r="D339" s="4"/>
      <c r="E339" s="5"/>
      <c r="F339" s="5"/>
    </row>
    <row r="340" ht="13.5" customHeight="1" spans="1:6">
      <c r="A340" s="21"/>
      <c r="D340" s="4"/>
      <c r="E340" s="5"/>
      <c r="F340" s="5"/>
    </row>
    <row r="341" ht="13.5" customHeight="1" spans="1:6">
      <c r="A341" s="21"/>
      <c r="D341" s="4"/>
      <c r="E341" s="5"/>
      <c r="F341" s="5"/>
    </row>
    <row r="342" ht="13.5" customHeight="1" spans="1:6">
      <c r="A342" s="21"/>
      <c r="D342" s="4"/>
      <c r="E342" s="5"/>
      <c r="F342" s="5"/>
    </row>
    <row r="343" ht="13.5" customHeight="1" spans="1:6">
      <c r="A343" s="21"/>
      <c r="D343" s="4"/>
      <c r="E343" s="5"/>
      <c r="F343" s="5"/>
    </row>
    <row r="344" ht="13.5" customHeight="1" spans="1:6">
      <c r="A344" s="21"/>
      <c r="D344" s="4"/>
      <c r="E344" s="5"/>
      <c r="F344" s="5"/>
    </row>
    <row r="345" ht="13.5" customHeight="1" spans="1:6">
      <c r="A345" s="21"/>
      <c r="D345" s="4"/>
      <c r="E345" s="5"/>
      <c r="F345" s="5"/>
    </row>
    <row r="346" ht="13.5" customHeight="1" spans="1:6">
      <c r="A346" s="21"/>
      <c r="D346" s="4"/>
      <c r="E346" s="5"/>
      <c r="F346" s="5"/>
    </row>
    <row r="347" ht="13.5" customHeight="1" spans="1:6">
      <c r="A347" s="21"/>
      <c r="D347" s="4"/>
      <c r="E347" s="5"/>
      <c r="F347" s="5"/>
    </row>
    <row r="348" ht="13.5" customHeight="1" spans="1:6">
      <c r="A348" s="21"/>
      <c r="D348" s="4"/>
      <c r="E348" s="5"/>
      <c r="F348" s="5"/>
    </row>
    <row r="349" ht="13.5" customHeight="1" spans="1:6">
      <c r="A349" s="21"/>
      <c r="D349" s="4"/>
      <c r="E349" s="5"/>
      <c r="F349" s="5"/>
    </row>
    <row r="350" ht="13.5" customHeight="1" spans="1:6">
      <c r="A350" s="21"/>
      <c r="D350" s="4"/>
      <c r="E350" s="5"/>
      <c r="F350" s="5"/>
    </row>
    <row r="351" ht="13.5" customHeight="1" spans="1:6">
      <c r="A351" s="21"/>
      <c r="D351" s="4"/>
      <c r="E351" s="5"/>
      <c r="F351" s="5"/>
    </row>
    <row r="352" ht="13.5" customHeight="1" spans="1:6">
      <c r="A352" s="21"/>
      <c r="D352" s="4"/>
      <c r="E352" s="5"/>
      <c r="F352" s="5"/>
    </row>
    <row r="353" ht="13.5" customHeight="1" spans="1:6">
      <c r="A353" s="21"/>
      <c r="D353" s="4"/>
      <c r="E353" s="5"/>
      <c r="F353" s="5"/>
    </row>
    <row r="354" ht="13.5" customHeight="1" spans="1:6">
      <c r="A354" s="21"/>
      <c r="D354" s="4"/>
      <c r="E354" s="5"/>
      <c r="F354" s="5"/>
    </row>
    <row r="355" ht="13.5" customHeight="1" spans="1:6">
      <c r="A355" s="21"/>
      <c r="D355" s="4"/>
      <c r="E355" s="5"/>
      <c r="F355" s="5"/>
    </row>
    <row r="356" ht="13.5" customHeight="1" spans="1:6">
      <c r="A356" s="21"/>
      <c r="D356" s="4"/>
      <c r="E356" s="5"/>
      <c r="F356" s="5"/>
    </row>
    <row r="357" ht="13.5" customHeight="1" spans="1:6">
      <c r="A357" s="21"/>
      <c r="D357" s="4"/>
      <c r="E357" s="5"/>
      <c r="F357" s="5"/>
    </row>
    <row r="358" ht="13.5" customHeight="1" spans="1:6">
      <c r="A358" s="21"/>
      <c r="D358" s="4"/>
      <c r="E358" s="5"/>
      <c r="F358" s="5"/>
    </row>
    <row r="359" ht="13.5" customHeight="1" spans="1:6">
      <c r="A359" s="21"/>
      <c r="D359" s="4"/>
      <c r="E359" s="5"/>
      <c r="F359" s="5"/>
    </row>
    <row r="360" ht="13.5" customHeight="1" spans="1:6">
      <c r="A360" s="21"/>
      <c r="D360" s="4"/>
      <c r="E360" s="5"/>
      <c r="F360" s="5"/>
    </row>
    <row r="361" ht="13.5" customHeight="1" spans="1:6">
      <c r="A361" s="21"/>
      <c r="D361" s="4"/>
      <c r="E361" s="5"/>
      <c r="F361" s="5"/>
    </row>
    <row r="362" ht="13.5" customHeight="1" spans="1:6">
      <c r="A362" s="21"/>
      <c r="D362" s="4"/>
      <c r="E362" s="5"/>
      <c r="F362" s="5"/>
    </row>
    <row r="363" ht="13.5" customHeight="1" spans="1:6">
      <c r="A363" s="21"/>
      <c r="D363" s="4"/>
      <c r="E363" s="5"/>
      <c r="F363" s="5"/>
    </row>
    <row r="364" ht="13.5" customHeight="1" spans="1:6">
      <c r="A364" s="21"/>
      <c r="D364" s="4"/>
      <c r="E364" s="5"/>
      <c r="F364" s="5"/>
    </row>
    <row r="365" ht="13.5" customHeight="1" spans="1:6">
      <c r="A365" s="21"/>
      <c r="D365" s="4"/>
      <c r="E365" s="5"/>
      <c r="F365" s="5"/>
    </row>
    <row r="366" ht="13.5" customHeight="1" spans="1:6">
      <c r="A366" s="21"/>
      <c r="D366" s="4"/>
      <c r="E366" s="5"/>
      <c r="F366" s="5"/>
    </row>
    <row r="367" ht="13.5" customHeight="1" spans="1:6">
      <c r="A367" s="21"/>
      <c r="D367" s="4"/>
      <c r="E367" s="5"/>
      <c r="F367" s="5"/>
    </row>
    <row r="368" ht="13.5" customHeight="1" spans="1:6">
      <c r="A368" s="21"/>
      <c r="D368" s="4"/>
      <c r="E368" s="5"/>
      <c r="F368" s="5"/>
    </row>
    <row r="369" ht="13.5" customHeight="1" spans="1:6">
      <c r="A369" s="21"/>
      <c r="D369" s="4"/>
      <c r="E369" s="5"/>
      <c r="F369" s="5"/>
    </row>
    <row r="370" ht="13.5" customHeight="1" spans="1:6">
      <c r="A370" s="21"/>
      <c r="D370" s="4"/>
      <c r="E370" s="5"/>
      <c r="F370" s="5"/>
    </row>
    <row r="371" ht="13.5" customHeight="1" spans="1:6">
      <c r="A371" s="21"/>
      <c r="D371" s="4"/>
      <c r="E371" s="5"/>
      <c r="F371" s="5"/>
    </row>
    <row r="372" ht="13.5" customHeight="1" spans="1:6">
      <c r="A372" s="21"/>
      <c r="D372" s="4"/>
      <c r="E372" s="5"/>
      <c r="F372" s="5"/>
    </row>
    <row r="373" ht="13.5" customHeight="1" spans="1:6">
      <c r="A373" s="21"/>
      <c r="D373" s="4"/>
      <c r="E373" s="5"/>
      <c r="F373" s="5"/>
    </row>
    <row r="374" ht="13.5" customHeight="1" spans="1:6">
      <c r="A374" s="21"/>
      <c r="D374" s="4"/>
      <c r="E374" s="5"/>
      <c r="F374" s="5"/>
    </row>
    <row r="375" ht="13.5" customHeight="1" spans="1:6">
      <c r="A375" s="21"/>
      <c r="D375" s="4"/>
      <c r="E375" s="5"/>
      <c r="F375" s="5"/>
    </row>
    <row r="376" ht="13.5" customHeight="1" spans="1:6">
      <c r="A376" s="21"/>
      <c r="D376" s="4"/>
      <c r="E376" s="5"/>
      <c r="F376" s="5"/>
    </row>
    <row r="377" ht="13.5" customHeight="1" spans="1:6">
      <c r="A377" s="21"/>
      <c r="D377" s="4"/>
      <c r="E377" s="5"/>
      <c r="F377" s="5"/>
    </row>
    <row r="378" ht="13.5" customHeight="1" spans="1:6">
      <c r="A378" s="21"/>
      <c r="D378" s="4"/>
      <c r="E378" s="5"/>
      <c r="F378" s="5"/>
    </row>
    <row r="379" ht="13.5" customHeight="1" spans="1:6">
      <c r="A379" s="21"/>
      <c r="D379" s="4"/>
      <c r="E379" s="5"/>
      <c r="F379" s="5"/>
    </row>
    <row r="380" ht="13.5" customHeight="1" spans="1:6">
      <c r="A380" s="21"/>
      <c r="D380" s="4"/>
      <c r="E380" s="5"/>
      <c r="F380" s="5"/>
    </row>
    <row r="381" ht="13.5" customHeight="1" spans="1:6">
      <c r="A381" s="21"/>
      <c r="D381" s="4"/>
      <c r="E381" s="5"/>
      <c r="F381" s="5"/>
    </row>
    <row r="382" ht="13.5" customHeight="1" spans="1:6">
      <c r="A382" s="21"/>
      <c r="D382" s="4"/>
      <c r="E382" s="5"/>
      <c r="F382" s="5"/>
    </row>
    <row r="383" ht="13.5" customHeight="1" spans="1:6">
      <c r="A383" s="21"/>
      <c r="D383" s="4"/>
      <c r="E383" s="5"/>
      <c r="F383" s="5"/>
    </row>
    <row r="384" ht="13.5" customHeight="1" spans="1:6">
      <c r="A384" s="21"/>
      <c r="D384" s="4"/>
      <c r="E384" s="5"/>
      <c r="F384" s="5"/>
    </row>
    <row r="385" ht="13.5" customHeight="1" spans="1:6">
      <c r="A385" s="21"/>
      <c r="D385" s="4"/>
      <c r="E385" s="5"/>
      <c r="F385" s="5"/>
    </row>
    <row r="386" ht="13.5" customHeight="1" spans="1:6">
      <c r="A386" s="21"/>
      <c r="D386" s="4"/>
      <c r="E386" s="5"/>
      <c r="F386" s="5"/>
    </row>
    <row r="387" ht="13.5" customHeight="1" spans="1:6">
      <c r="A387" s="21"/>
      <c r="D387" s="4"/>
      <c r="E387" s="5"/>
      <c r="F387" s="5"/>
    </row>
    <row r="388" ht="13.5" customHeight="1" spans="1:6">
      <c r="A388" s="21"/>
      <c r="D388" s="4"/>
      <c r="E388" s="5"/>
      <c r="F388" s="5"/>
    </row>
    <row r="389" ht="13.5" customHeight="1" spans="1:6">
      <c r="A389" s="21"/>
      <c r="D389" s="4"/>
      <c r="E389" s="5"/>
      <c r="F389" s="5"/>
    </row>
    <row r="390" ht="13.5" customHeight="1" spans="1:6">
      <c r="A390" s="21"/>
      <c r="D390" s="4"/>
      <c r="E390" s="5"/>
      <c r="F390" s="5"/>
    </row>
    <row r="391" ht="13.5" customHeight="1" spans="1:6">
      <c r="A391" s="21"/>
      <c r="D391" s="4"/>
      <c r="E391" s="5"/>
      <c r="F391" s="5"/>
    </row>
    <row r="392" ht="13.5" customHeight="1" spans="1:6">
      <c r="A392" s="21"/>
      <c r="D392" s="4"/>
      <c r="E392" s="5"/>
      <c r="F392" s="5"/>
    </row>
    <row r="393" ht="13.5" customHeight="1" spans="1:6">
      <c r="A393" s="21"/>
      <c r="D393" s="4"/>
      <c r="E393" s="5"/>
      <c r="F393" s="5"/>
    </row>
    <row r="394" ht="13.5" customHeight="1" spans="1:6">
      <c r="A394" s="21"/>
      <c r="D394" s="4"/>
      <c r="E394" s="5"/>
      <c r="F394" s="5"/>
    </row>
    <row r="395" ht="13.5" customHeight="1" spans="1:6">
      <c r="A395" s="21"/>
      <c r="D395" s="4"/>
      <c r="E395" s="5"/>
      <c r="F395" s="5"/>
    </row>
    <row r="396" ht="13.5" customHeight="1" spans="1:6">
      <c r="A396" s="21"/>
      <c r="D396" s="4"/>
      <c r="E396" s="5"/>
      <c r="F396" s="5"/>
    </row>
    <row r="397" ht="13.5" customHeight="1" spans="1:6">
      <c r="A397" s="21"/>
      <c r="D397" s="4"/>
      <c r="E397" s="5"/>
      <c r="F397" s="5"/>
    </row>
    <row r="398" ht="13.5" customHeight="1" spans="1:6">
      <c r="A398" s="21"/>
      <c r="D398" s="4"/>
      <c r="E398" s="5"/>
      <c r="F398" s="5"/>
    </row>
    <row r="399" ht="13.5" customHeight="1" spans="1:6">
      <c r="A399" s="21"/>
      <c r="D399" s="4"/>
      <c r="E399" s="5"/>
      <c r="F399" s="5"/>
    </row>
    <row r="400" ht="13.5" customHeight="1" spans="1:6">
      <c r="A400" s="21"/>
      <c r="D400" s="4"/>
      <c r="E400" s="5"/>
      <c r="F400" s="5"/>
    </row>
    <row r="401" ht="13.5" customHeight="1" spans="1:6">
      <c r="A401" s="21"/>
      <c r="D401" s="4"/>
      <c r="E401" s="5"/>
      <c r="F401" s="5"/>
    </row>
    <row r="402" ht="13.5" customHeight="1" spans="1:6">
      <c r="A402" s="21"/>
      <c r="D402" s="4"/>
      <c r="E402" s="5"/>
      <c r="F402" s="5"/>
    </row>
    <row r="403" ht="13.5" customHeight="1" spans="1:6">
      <c r="A403" s="21"/>
      <c r="D403" s="4"/>
      <c r="E403" s="5"/>
      <c r="F403" s="5"/>
    </row>
    <row r="404" ht="13.5" customHeight="1" spans="1:6">
      <c r="A404" s="21"/>
      <c r="D404" s="4"/>
      <c r="E404" s="5"/>
      <c r="F404" s="5"/>
    </row>
    <row r="405" ht="13.5" customHeight="1" spans="1:6">
      <c r="A405" s="21"/>
      <c r="D405" s="4"/>
      <c r="E405" s="5"/>
      <c r="F405" s="5"/>
    </row>
    <row r="406" ht="13.5" customHeight="1" spans="1:6">
      <c r="A406" s="21"/>
      <c r="D406" s="4"/>
      <c r="E406" s="5"/>
      <c r="F406" s="5"/>
    </row>
    <row r="407" ht="13.5" customHeight="1" spans="1:6">
      <c r="A407" s="21"/>
      <c r="D407" s="4"/>
      <c r="E407" s="5"/>
      <c r="F407" s="5"/>
    </row>
    <row r="408" ht="13.5" customHeight="1" spans="1:6">
      <c r="A408" s="21"/>
      <c r="D408" s="4"/>
      <c r="E408" s="5"/>
      <c r="F408" s="5"/>
    </row>
    <row r="409" ht="13.5" customHeight="1" spans="1:6">
      <c r="A409" s="21"/>
      <c r="D409" s="4"/>
      <c r="E409" s="5"/>
      <c r="F409" s="5"/>
    </row>
    <row r="410" ht="13.5" customHeight="1" spans="1:6">
      <c r="A410" s="21"/>
      <c r="D410" s="4"/>
      <c r="E410" s="5"/>
      <c r="F410" s="5"/>
    </row>
    <row r="411" ht="13.5" customHeight="1" spans="1:6">
      <c r="A411" s="21"/>
      <c r="D411" s="4"/>
      <c r="E411" s="5"/>
      <c r="F411" s="5"/>
    </row>
    <row r="412" ht="13.5" customHeight="1" spans="1:6">
      <c r="A412" s="21"/>
      <c r="D412" s="4"/>
      <c r="E412" s="5"/>
      <c r="F412" s="5"/>
    </row>
    <row r="413" ht="13.5" customHeight="1" spans="1:6">
      <c r="A413" s="21"/>
      <c r="D413" s="4"/>
      <c r="E413" s="5"/>
      <c r="F413" s="5"/>
    </row>
    <row r="414" ht="13.5" customHeight="1" spans="1:6">
      <c r="A414" s="21"/>
      <c r="D414" s="4"/>
      <c r="E414" s="5"/>
      <c r="F414" s="5"/>
    </row>
    <row r="415" ht="13.5" customHeight="1" spans="1:6">
      <c r="A415" s="21"/>
      <c r="D415" s="4"/>
      <c r="E415" s="5"/>
      <c r="F415" s="5"/>
    </row>
    <row r="416" ht="13.5" customHeight="1" spans="1:6">
      <c r="A416" s="21"/>
      <c r="D416" s="4"/>
      <c r="E416" s="5"/>
      <c r="F416" s="5"/>
    </row>
    <row r="417" ht="13.5" customHeight="1" spans="1:6">
      <c r="A417" s="21"/>
      <c r="D417" s="4"/>
      <c r="E417" s="5"/>
      <c r="F417" s="5"/>
    </row>
    <row r="418" ht="13.5" customHeight="1" spans="1:6">
      <c r="A418" s="21"/>
      <c r="D418" s="4"/>
      <c r="E418" s="5"/>
      <c r="F418" s="5"/>
    </row>
    <row r="419" ht="13.5" customHeight="1" spans="1:6">
      <c r="A419" s="21"/>
      <c r="D419" s="4"/>
      <c r="E419" s="5"/>
      <c r="F419" s="5"/>
    </row>
    <row r="420" ht="13.5" customHeight="1" spans="1:6">
      <c r="A420" s="21"/>
      <c r="D420" s="4"/>
      <c r="E420" s="5"/>
      <c r="F420" s="5"/>
    </row>
    <row r="421" ht="13.5" customHeight="1" spans="1:6">
      <c r="A421" s="21"/>
      <c r="D421" s="4"/>
      <c r="E421" s="5"/>
      <c r="F421" s="5"/>
    </row>
    <row r="422" ht="13.5" customHeight="1" spans="1:6">
      <c r="A422" s="21"/>
      <c r="D422" s="4"/>
      <c r="E422" s="5"/>
      <c r="F422" s="5"/>
    </row>
    <row r="423" ht="13.5" customHeight="1" spans="1:6">
      <c r="A423" s="21"/>
      <c r="D423" s="4"/>
      <c r="E423" s="5"/>
      <c r="F423" s="5"/>
    </row>
    <row r="424" ht="13.5" customHeight="1" spans="1:6">
      <c r="A424" s="21"/>
      <c r="D424" s="4"/>
      <c r="E424" s="5"/>
      <c r="F424" s="5"/>
    </row>
    <row r="425" ht="13.5" customHeight="1" spans="1:6">
      <c r="A425" s="21"/>
      <c r="D425" s="4"/>
      <c r="E425" s="5"/>
      <c r="F425" s="5"/>
    </row>
    <row r="426" ht="13.5" customHeight="1" spans="1:6">
      <c r="A426" s="21"/>
      <c r="D426" s="4"/>
      <c r="E426" s="5"/>
      <c r="F426" s="5"/>
    </row>
    <row r="427" ht="13.5" customHeight="1" spans="1:6">
      <c r="A427" s="21"/>
      <c r="D427" s="4"/>
      <c r="E427" s="5"/>
      <c r="F427" s="5"/>
    </row>
    <row r="428" ht="13.5" customHeight="1" spans="1:6">
      <c r="A428" s="21"/>
      <c r="D428" s="4"/>
      <c r="E428" s="5"/>
      <c r="F428" s="5"/>
    </row>
    <row r="429" ht="13.5" customHeight="1" spans="1:6">
      <c r="A429" s="21"/>
      <c r="D429" s="4"/>
      <c r="E429" s="5"/>
      <c r="F429" s="5"/>
    </row>
    <row r="430" ht="13.5" customHeight="1" spans="1:6">
      <c r="A430" s="21"/>
      <c r="D430" s="4"/>
      <c r="E430" s="5"/>
      <c r="F430" s="5"/>
    </row>
    <row r="431" ht="13.5" customHeight="1" spans="1:6">
      <c r="A431" s="21"/>
      <c r="D431" s="4"/>
      <c r="E431" s="5"/>
      <c r="F431" s="5"/>
    </row>
    <row r="432" ht="13.5" customHeight="1" spans="1:6">
      <c r="A432" s="21"/>
      <c r="D432" s="4"/>
      <c r="E432" s="5"/>
      <c r="F432" s="5"/>
    </row>
    <row r="433" ht="13.5" customHeight="1" spans="1:6">
      <c r="A433" s="21"/>
      <c r="D433" s="4"/>
      <c r="E433" s="5"/>
      <c r="F433" s="5"/>
    </row>
    <row r="434" ht="13.5" customHeight="1" spans="1:6">
      <c r="A434" s="21"/>
      <c r="D434" s="4"/>
      <c r="E434" s="5"/>
      <c r="F434" s="5"/>
    </row>
    <row r="435" ht="13.5" customHeight="1" spans="1:6">
      <c r="A435" s="21"/>
      <c r="D435" s="4"/>
      <c r="E435" s="5"/>
      <c r="F435" s="5"/>
    </row>
    <row r="436" ht="13.5" customHeight="1" spans="1:6">
      <c r="A436" s="21"/>
      <c r="D436" s="4"/>
      <c r="E436" s="5"/>
      <c r="F436" s="5"/>
    </row>
    <row r="437" ht="13.5" customHeight="1" spans="1:6">
      <c r="A437" s="21"/>
      <c r="D437" s="4"/>
      <c r="E437" s="5"/>
      <c r="F437" s="5"/>
    </row>
    <row r="438" ht="13.5" customHeight="1" spans="1:6">
      <c r="A438" s="21"/>
      <c r="D438" s="4"/>
      <c r="E438" s="5"/>
      <c r="F438" s="5"/>
    </row>
    <row r="439" ht="13.5" customHeight="1" spans="1:6">
      <c r="A439" s="21"/>
      <c r="D439" s="4"/>
      <c r="E439" s="5"/>
      <c r="F439" s="5"/>
    </row>
    <row r="440" ht="13.5" customHeight="1" spans="1:6">
      <c r="A440" s="21"/>
      <c r="D440" s="4"/>
      <c r="E440" s="5"/>
      <c r="F440" s="5"/>
    </row>
    <row r="441" ht="13.5" customHeight="1" spans="1:6">
      <c r="A441" s="21"/>
      <c r="D441" s="4"/>
      <c r="E441" s="5"/>
      <c r="F441" s="5"/>
    </row>
    <row r="442" ht="13.5" customHeight="1" spans="1:6">
      <c r="A442" s="21"/>
      <c r="D442" s="4"/>
      <c r="E442" s="5"/>
      <c r="F442" s="5"/>
    </row>
    <row r="443" ht="13.5" customHeight="1" spans="1:6">
      <c r="A443" s="21"/>
      <c r="D443" s="4"/>
      <c r="E443" s="5"/>
      <c r="F443" s="5"/>
    </row>
    <row r="444" ht="13.5" customHeight="1" spans="1:6">
      <c r="A444" s="21"/>
      <c r="D444" s="4"/>
      <c r="E444" s="5"/>
      <c r="F444" s="5"/>
    </row>
    <row r="445" ht="13.5" customHeight="1" spans="1:6">
      <c r="A445" s="21"/>
      <c r="D445" s="4"/>
      <c r="E445" s="5"/>
      <c r="F445" s="5"/>
    </row>
    <row r="446" ht="13.5" customHeight="1" spans="1:6">
      <c r="A446" s="21"/>
      <c r="D446" s="4"/>
      <c r="E446" s="5"/>
      <c r="F446" s="5"/>
    </row>
    <row r="447" ht="13.5" customHeight="1" spans="1:6">
      <c r="A447" s="21"/>
      <c r="D447" s="4"/>
      <c r="E447" s="5"/>
      <c r="F447" s="5"/>
    </row>
    <row r="448" ht="13.5" customHeight="1" spans="1:6">
      <c r="A448" s="21"/>
      <c r="D448" s="4"/>
      <c r="E448" s="5"/>
      <c r="F448" s="5"/>
    </row>
    <row r="449" ht="13.5" customHeight="1" spans="1:6">
      <c r="A449" s="21"/>
      <c r="D449" s="4"/>
      <c r="E449" s="5"/>
      <c r="F449" s="5"/>
    </row>
    <row r="450" ht="13.5" customHeight="1" spans="1:6">
      <c r="A450" s="21"/>
      <c r="D450" s="4"/>
      <c r="E450" s="5"/>
      <c r="F450" s="5"/>
    </row>
    <row r="451" ht="13.5" customHeight="1" spans="1:6">
      <c r="A451" s="21"/>
      <c r="D451" s="4"/>
      <c r="E451" s="5"/>
      <c r="F451" s="5"/>
    </row>
    <row r="452" ht="13.5" customHeight="1" spans="1:6">
      <c r="A452" s="21"/>
      <c r="D452" s="4"/>
      <c r="E452" s="5"/>
      <c r="F452" s="5"/>
    </row>
    <row r="453" ht="13.5" customHeight="1" spans="1:6">
      <c r="A453" s="21"/>
      <c r="D453" s="4"/>
      <c r="E453" s="5"/>
      <c r="F453" s="5"/>
    </row>
    <row r="454" ht="13.5" customHeight="1" spans="1:6">
      <c r="A454" s="21"/>
      <c r="D454" s="4"/>
      <c r="E454" s="5"/>
      <c r="F454" s="5"/>
    </row>
    <row r="455" ht="13.5" customHeight="1" spans="1:6">
      <c r="A455" s="21"/>
      <c r="D455" s="4"/>
      <c r="E455" s="5"/>
      <c r="F455" s="5"/>
    </row>
    <row r="456" ht="13.5" customHeight="1" spans="1:6">
      <c r="A456" s="21"/>
      <c r="D456" s="4"/>
      <c r="E456" s="5"/>
      <c r="F456" s="5"/>
    </row>
    <row r="457" ht="13.5" customHeight="1" spans="1:6">
      <c r="A457" s="21"/>
      <c r="D457" s="4"/>
      <c r="E457" s="5"/>
      <c r="F457" s="5"/>
    </row>
    <row r="458" ht="13.5" customHeight="1" spans="1:6">
      <c r="A458" s="21"/>
      <c r="D458" s="4"/>
      <c r="E458" s="5"/>
      <c r="F458" s="5"/>
    </row>
    <row r="459" ht="13.5" customHeight="1" spans="1:6">
      <c r="A459" s="21"/>
      <c r="D459" s="4"/>
      <c r="E459" s="5"/>
      <c r="F459" s="5"/>
    </row>
    <row r="460" ht="13.5" customHeight="1" spans="1:6">
      <c r="A460" s="21"/>
      <c r="D460" s="4"/>
      <c r="E460" s="5"/>
      <c r="F460" s="5"/>
    </row>
    <row r="461" ht="13.5" customHeight="1" spans="1:6">
      <c r="A461" s="21"/>
      <c r="D461" s="4"/>
      <c r="E461" s="5"/>
      <c r="F461" s="5"/>
    </row>
    <row r="462" ht="13.5" customHeight="1" spans="1:6">
      <c r="A462" s="21"/>
      <c r="D462" s="4"/>
      <c r="E462" s="5"/>
      <c r="F462" s="5"/>
    </row>
    <row r="463" ht="13.5" customHeight="1" spans="1:6">
      <c r="A463" s="21"/>
      <c r="D463" s="4"/>
      <c r="E463" s="5"/>
      <c r="F463" s="5"/>
    </row>
    <row r="464" ht="13.5" customHeight="1" spans="1:6">
      <c r="A464" s="21"/>
      <c r="D464" s="4"/>
      <c r="E464" s="5"/>
      <c r="F464" s="5"/>
    </row>
    <row r="465" ht="13.5" customHeight="1" spans="1:6">
      <c r="A465" s="21"/>
      <c r="D465" s="4"/>
      <c r="E465" s="5"/>
      <c r="F465" s="5"/>
    </row>
    <row r="466" ht="13.5" customHeight="1" spans="1:6">
      <c r="A466" s="21"/>
      <c r="D466" s="4"/>
      <c r="E466" s="5"/>
      <c r="F466" s="5"/>
    </row>
    <row r="467" ht="13.5" customHeight="1" spans="1:6">
      <c r="A467" s="21"/>
      <c r="D467" s="4"/>
      <c r="E467" s="5"/>
      <c r="F467" s="5"/>
    </row>
    <row r="468" ht="13.5" customHeight="1" spans="1:6">
      <c r="A468" s="21"/>
      <c r="D468" s="4"/>
      <c r="E468" s="5"/>
      <c r="F468" s="5"/>
    </row>
    <row r="469" ht="13.5" customHeight="1" spans="1:6">
      <c r="A469" s="21"/>
      <c r="D469" s="4"/>
      <c r="E469" s="5"/>
      <c r="F469" s="5"/>
    </row>
    <row r="470" ht="13.5" customHeight="1" spans="1:6">
      <c r="A470" s="21"/>
      <c r="D470" s="4"/>
      <c r="E470" s="5"/>
      <c r="F470" s="5"/>
    </row>
    <row r="471" ht="13.5" customHeight="1" spans="1:6">
      <c r="A471" s="21"/>
      <c r="D471" s="4"/>
      <c r="E471" s="5"/>
      <c r="F471" s="5"/>
    </row>
    <row r="472" ht="13.5" customHeight="1" spans="1:6">
      <c r="A472" s="21"/>
      <c r="D472" s="4"/>
      <c r="E472" s="5"/>
      <c r="F472" s="5"/>
    </row>
    <row r="473" ht="13.5" customHeight="1" spans="1:6">
      <c r="A473" s="21"/>
      <c r="D473" s="4"/>
      <c r="E473" s="5"/>
      <c r="F473" s="5"/>
    </row>
    <row r="474" ht="13.5" customHeight="1" spans="1:6">
      <c r="A474" s="21"/>
      <c r="D474" s="4"/>
      <c r="E474" s="5"/>
      <c r="F474" s="5"/>
    </row>
    <row r="475" ht="13.5" customHeight="1" spans="1:6">
      <c r="A475" s="21"/>
      <c r="D475" s="4"/>
      <c r="E475" s="5"/>
      <c r="F475" s="5"/>
    </row>
    <row r="476" ht="13.5" customHeight="1" spans="1:6">
      <c r="A476" s="21"/>
      <c r="D476" s="4"/>
      <c r="E476" s="5"/>
      <c r="F476" s="5"/>
    </row>
    <row r="477" ht="13.5" customHeight="1" spans="1:6">
      <c r="A477" s="21"/>
      <c r="D477" s="4"/>
      <c r="E477" s="5"/>
      <c r="F477" s="5"/>
    </row>
    <row r="478" ht="13.5" customHeight="1" spans="1:6">
      <c r="A478" s="21"/>
      <c r="D478" s="4"/>
      <c r="E478" s="5"/>
      <c r="F478" s="5"/>
    </row>
    <row r="479" ht="13.5" customHeight="1" spans="1:6">
      <c r="A479" s="21"/>
      <c r="D479" s="4"/>
      <c r="E479" s="5"/>
      <c r="F479" s="5"/>
    </row>
    <row r="480" ht="13.5" customHeight="1" spans="1:6">
      <c r="A480" s="21"/>
      <c r="D480" s="4"/>
      <c r="E480" s="5"/>
      <c r="F480" s="5"/>
    </row>
    <row r="481" ht="13.5" customHeight="1" spans="1:6">
      <c r="A481" s="21"/>
      <c r="D481" s="4"/>
      <c r="E481" s="5"/>
      <c r="F481" s="5"/>
    </row>
    <row r="482" ht="13.5" customHeight="1" spans="1:6">
      <c r="A482" s="21"/>
      <c r="D482" s="4"/>
      <c r="E482" s="5"/>
      <c r="F482" s="5"/>
    </row>
    <row r="483" ht="13.5" customHeight="1" spans="1:6">
      <c r="A483" s="21"/>
      <c r="D483" s="4"/>
      <c r="E483" s="5"/>
      <c r="F483" s="5"/>
    </row>
    <row r="484" ht="13.5" customHeight="1" spans="1:6">
      <c r="A484" s="21"/>
      <c r="D484" s="4"/>
      <c r="E484" s="5"/>
      <c r="F484" s="5"/>
    </row>
    <row r="485" ht="13.5" customHeight="1" spans="1:6">
      <c r="A485" s="21"/>
      <c r="D485" s="4"/>
      <c r="E485" s="5"/>
      <c r="F485" s="5"/>
    </row>
    <row r="486" ht="13.5" customHeight="1" spans="1:6">
      <c r="A486" s="21"/>
      <c r="D486" s="4"/>
      <c r="E486" s="5"/>
      <c r="F486" s="5"/>
    </row>
    <row r="487" ht="13.5" customHeight="1" spans="1:6">
      <c r="A487" s="21"/>
      <c r="D487" s="4"/>
      <c r="E487" s="5"/>
      <c r="F487" s="5"/>
    </row>
    <row r="488" ht="13.5" customHeight="1" spans="1:6">
      <c r="A488" s="21"/>
      <c r="D488" s="4"/>
      <c r="E488" s="5"/>
      <c r="F488" s="5"/>
    </row>
    <row r="489" ht="13.5" customHeight="1" spans="1:6">
      <c r="A489" s="21"/>
      <c r="D489" s="4"/>
      <c r="E489" s="5"/>
      <c r="F489" s="5"/>
    </row>
    <row r="490" ht="13.5" customHeight="1" spans="1:6">
      <c r="A490" s="21"/>
      <c r="D490" s="4"/>
      <c r="E490" s="5"/>
      <c r="F490" s="5"/>
    </row>
    <row r="491" ht="13.5" customHeight="1" spans="1:6">
      <c r="A491" s="21"/>
      <c r="D491" s="4"/>
      <c r="E491" s="5"/>
      <c r="F491" s="5"/>
    </row>
    <row r="492" ht="13.5" customHeight="1" spans="1:6">
      <c r="A492" s="21"/>
      <c r="D492" s="4"/>
      <c r="E492" s="5"/>
      <c r="F492" s="5"/>
    </row>
    <row r="493" ht="13.5" customHeight="1" spans="1:6">
      <c r="A493" s="21"/>
      <c r="D493" s="4"/>
      <c r="E493" s="5"/>
      <c r="F493" s="5"/>
    </row>
    <row r="494" ht="13.5" customHeight="1" spans="1:6">
      <c r="A494" s="21"/>
      <c r="D494" s="4"/>
      <c r="E494" s="5"/>
      <c r="F494" s="5"/>
    </row>
    <row r="495" ht="13.5" customHeight="1" spans="1:6">
      <c r="A495" s="21"/>
      <c r="D495" s="4"/>
      <c r="E495" s="5"/>
      <c r="F495" s="5"/>
    </row>
    <row r="496" ht="13.5" customHeight="1" spans="1:6">
      <c r="A496" s="21"/>
      <c r="D496" s="4"/>
      <c r="E496" s="5"/>
      <c r="F496" s="5"/>
    </row>
    <row r="497" ht="13.5" customHeight="1" spans="1:6">
      <c r="A497" s="21"/>
      <c r="D497" s="4"/>
      <c r="E497" s="5"/>
      <c r="F497" s="5"/>
    </row>
    <row r="498" ht="13.5" customHeight="1" spans="1:6">
      <c r="A498" s="21"/>
      <c r="D498" s="4"/>
      <c r="E498" s="5"/>
      <c r="F498" s="5"/>
    </row>
    <row r="499" ht="13.5" customHeight="1" spans="1:6">
      <c r="A499" s="21"/>
      <c r="D499" s="4"/>
      <c r="E499" s="5"/>
      <c r="F499" s="5"/>
    </row>
    <row r="500" ht="13.5" customHeight="1" spans="1:6">
      <c r="A500" s="21"/>
      <c r="D500" s="4"/>
      <c r="E500" s="5"/>
      <c r="F500" s="5"/>
    </row>
    <row r="501" ht="13.5" customHeight="1" spans="1:6">
      <c r="A501" s="21"/>
      <c r="D501" s="4"/>
      <c r="E501" s="5"/>
      <c r="F501" s="5"/>
    </row>
    <row r="502" ht="13.5" customHeight="1" spans="1:6">
      <c r="A502" s="21"/>
      <c r="D502" s="4"/>
      <c r="E502" s="5"/>
      <c r="F502" s="5"/>
    </row>
    <row r="503" ht="13.5" customHeight="1" spans="1:6">
      <c r="A503" s="21"/>
      <c r="D503" s="4"/>
      <c r="E503" s="5"/>
      <c r="F503" s="5"/>
    </row>
    <row r="504" ht="13.5" customHeight="1" spans="1:6">
      <c r="A504" s="21"/>
      <c r="D504" s="4"/>
      <c r="E504" s="5"/>
      <c r="F504" s="5"/>
    </row>
    <row r="505" ht="13.5" customHeight="1" spans="1:6">
      <c r="A505" s="21"/>
      <c r="D505" s="4"/>
      <c r="E505" s="5"/>
      <c r="F505" s="5"/>
    </row>
    <row r="506" ht="13.5" customHeight="1" spans="1:6">
      <c r="A506" s="21"/>
      <c r="D506" s="4"/>
      <c r="E506" s="5"/>
      <c r="F506" s="5"/>
    </row>
    <row r="507" ht="13.5" customHeight="1" spans="1:6">
      <c r="A507" s="21"/>
      <c r="D507" s="4"/>
      <c r="E507" s="5"/>
      <c r="F507" s="5"/>
    </row>
    <row r="508" ht="13.5" customHeight="1" spans="1:6">
      <c r="A508" s="21"/>
      <c r="D508" s="4"/>
      <c r="E508" s="5"/>
      <c r="F508" s="5"/>
    </row>
    <row r="509" ht="13.5" customHeight="1" spans="1:6">
      <c r="A509" s="21"/>
      <c r="D509" s="4"/>
      <c r="E509" s="5"/>
      <c r="F509" s="5"/>
    </row>
    <row r="510" ht="13.5" customHeight="1" spans="1:6">
      <c r="A510" s="21"/>
      <c r="D510" s="4"/>
      <c r="E510" s="5"/>
      <c r="F510" s="5"/>
    </row>
    <row r="511" ht="13.5" customHeight="1" spans="1:6">
      <c r="A511" s="21"/>
      <c r="D511" s="4"/>
      <c r="E511" s="5"/>
      <c r="F511" s="5"/>
    </row>
    <row r="512" ht="13.5" customHeight="1" spans="1:6">
      <c r="A512" s="21"/>
      <c r="D512" s="4"/>
      <c r="E512" s="5"/>
      <c r="F512" s="5"/>
    </row>
    <row r="513" ht="13.5" customHeight="1" spans="1:6">
      <c r="A513" s="21"/>
      <c r="D513" s="4"/>
      <c r="E513" s="5"/>
      <c r="F513" s="5"/>
    </row>
    <row r="514" ht="13.5" customHeight="1" spans="1:6">
      <c r="A514" s="21"/>
      <c r="D514" s="4"/>
      <c r="E514" s="5"/>
      <c r="F514" s="5"/>
    </row>
    <row r="515" ht="13.5" customHeight="1" spans="1:6">
      <c r="A515" s="21"/>
      <c r="D515" s="4"/>
      <c r="E515" s="5"/>
      <c r="F515" s="5"/>
    </row>
    <row r="516" ht="13.5" customHeight="1" spans="1:6">
      <c r="A516" s="21"/>
      <c r="D516" s="4"/>
      <c r="E516" s="5"/>
      <c r="F516" s="5"/>
    </row>
    <row r="517" ht="13.5" customHeight="1" spans="1:6">
      <c r="A517" s="21"/>
      <c r="D517" s="4"/>
      <c r="E517" s="5"/>
      <c r="F517" s="5"/>
    </row>
    <row r="518" ht="13.5" customHeight="1" spans="1:6">
      <c r="A518" s="21"/>
      <c r="D518" s="4"/>
      <c r="E518" s="5"/>
      <c r="F518" s="5"/>
    </row>
    <row r="519" ht="13.5" customHeight="1" spans="1:6">
      <c r="A519" s="21"/>
      <c r="D519" s="4"/>
      <c r="E519" s="5"/>
      <c r="F519" s="5"/>
    </row>
    <row r="520" ht="13.5" customHeight="1" spans="1:6">
      <c r="A520" s="21"/>
      <c r="D520" s="4"/>
      <c r="E520" s="5"/>
      <c r="F520" s="5"/>
    </row>
    <row r="521" ht="13.5" customHeight="1" spans="1:6">
      <c r="A521" s="21"/>
      <c r="D521" s="4"/>
      <c r="E521" s="5"/>
      <c r="F521" s="5"/>
    </row>
    <row r="522" ht="13.5" customHeight="1" spans="1:6">
      <c r="A522" s="21"/>
      <c r="D522" s="4"/>
      <c r="E522" s="5"/>
      <c r="F522" s="5"/>
    </row>
    <row r="523" ht="13.5" customHeight="1" spans="1:6">
      <c r="A523" s="21"/>
      <c r="D523" s="4"/>
      <c r="E523" s="5"/>
      <c r="F523" s="5"/>
    </row>
    <row r="524" ht="13.5" customHeight="1" spans="1:6">
      <c r="A524" s="21"/>
      <c r="D524" s="4"/>
      <c r="E524" s="5"/>
      <c r="F524" s="5"/>
    </row>
    <row r="525" ht="13.5" customHeight="1" spans="1:6">
      <c r="A525" s="21"/>
      <c r="D525" s="4"/>
      <c r="E525" s="5"/>
      <c r="F525" s="5"/>
    </row>
    <row r="526" ht="13.5" customHeight="1" spans="1:6">
      <c r="A526" s="21"/>
      <c r="D526" s="4"/>
      <c r="E526" s="5"/>
      <c r="F526" s="5"/>
    </row>
    <row r="527" ht="13.5" customHeight="1" spans="1:6">
      <c r="A527" s="21"/>
      <c r="D527" s="4"/>
      <c r="E527" s="5"/>
      <c r="F527" s="5"/>
    </row>
    <row r="528" ht="13.5" customHeight="1" spans="1:6">
      <c r="A528" s="21"/>
      <c r="D528" s="4"/>
      <c r="E528" s="5"/>
      <c r="F528" s="5"/>
    </row>
    <row r="529" ht="13.5" customHeight="1" spans="1:6">
      <c r="A529" s="21"/>
      <c r="D529" s="4"/>
      <c r="E529" s="5"/>
      <c r="F529" s="5"/>
    </row>
    <row r="530" ht="13.5" customHeight="1" spans="1:6">
      <c r="A530" s="21"/>
      <c r="D530" s="4"/>
      <c r="E530" s="5"/>
      <c r="F530" s="5"/>
    </row>
    <row r="531" ht="13.5" customHeight="1" spans="1:6">
      <c r="A531" s="21"/>
      <c r="D531" s="4"/>
      <c r="E531" s="5"/>
      <c r="F531" s="5"/>
    </row>
    <row r="532" ht="13.5" customHeight="1" spans="1:6">
      <c r="A532" s="21"/>
      <c r="D532" s="4"/>
      <c r="E532" s="5"/>
      <c r="F532" s="5"/>
    </row>
    <row r="533" ht="13.5" customHeight="1" spans="1:6">
      <c r="A533" s="21"/>
      <c r="D533" s="4"/>
      <c r="E533" s="5"/>
      <c r="F533" s="5"/>
    </row>
    <row r="534" ht="13.5" customHeight="1" spans="1:6">
      <c r="A534" s="21"/>
      <c r="D534" s="4"/>
      <c r="E534" s="5"/>
      <c r="F534" s="5"/>
    </row>
    <row r="535" ht="13.5" customHeight="1" spans="1:6">
      <c r="A535" s="21"/>
      <c r="D535" s="4"/>
      <c r="E535" s="5"/>
      <c r="F535" s="5"/>
    </row>
    <row r="536" ht="13.5" customHeight="1" spans="1:6">
      <c r="A536" s="21"/>
      <c r="D536" s="4"/>
      <c r="E536" s="5"/>
      <c r="F536" s="5"/>
    </row>
    <row r="537" ht="13.5" customHeight="1" spans="1:6">
      <c r="A537" s="21"/>
      <c r="D537" s="4"/>
      <c r="E537" s="5"/>
      <c r="F537" s="5"/>
    </row>
    <row r="538" ht="13.5" customHeight="1" spans="1:6">
      <c r="A538" s="21"/>
      <c r="D538" s="4"/>
      <c r="E538" s="5"/>
      <c r="F538" s="5"/>
    </row>
    <row r="539" ht="13.5" customHeight="1" spans="1:6">
      <c r="A539" s="21"/>
      <c r="D539" s="4"/>
      <c r="E539" s="5"/>
      <c r="F539" s="5"/>
    </row>
    <row r="540" ht="13.5" customHeight="1" spans="1:6">
      <c r="A540" s="21"/>
      <c r="D540" s="4"/>
      <c r="E540" s="5"/>
      <c r="F540" s="5"/>
    </row>
    <row r="541" ht="13.5" customHeight="1" spans="1:6">
      <c r="A541" s="21"/>
      <c r="D541" s="4"/>
      <c r="E541" s="5"/>
      <c r="F541" s="5"/>
    </row>
    <row r="542" ht="13.5" customHeight="1" spans="1:6">
      <c r="A542" s="21"/>
      <c r="D542" s="4"/>
      <c r="E542" s="5"/>
      <c r="F542" s="5"/>
    </row>
    <row r="543" ht="13.5" customHeight="1" spans="1:6">
      <c r="A543" s="21"/>
      <c r="D543" s="4"/>
      <c r="E543" s="5"/>
      <c r="F543" s="5"/>
    </row>
    <row r="544" ht="13.5" customHeight="1" spans="1:6">
      <c r="A544" s="21"/>
      <c r="D544" s="4"/>
      <c r="E544" s="5"/>
      <c r="F544" s="5"/>
    </row>
    <row r="545" ht="13.5" customHeight="1" spans="1:6">
      <c r="A545" s="21"/>
      <c r="D545" s="4"/>
      <c r="E545" s="5"/>
      <c r="F545" s="5"/>
    </row>
    <row r="546" ht="13.5" customHeight="1" spans="1:6">
      <c r="A546" s="21"/>
      <c r="D546" s="4"/>
      <c r="E546" s="5"/>
      <c r="F546" s="5"/>
    </row>
    <row r="547" ht="13.5" customHeight="1" spans="1:6">
      <c r="A547" s="21"/>
      <c r="D547" s="4"/>
      <c r="E547" s="5"/>
      <c r="F547" s="5"/>
    </row>
    <row r="548" ht="13.5" customHeight="1" spans="1:6">
      <c r="A548" s="21"/>
      <c r="D548" s="4"/>
      <c r="E548" s="5"/>
      <c r="F548" s="5"/>
    </row>
    <row r="549" ht="13.5" customHeight="1" spans="1:6">
      <c r="A549" s="21"/>
      <c r="D549" s="4"/>
      <c r="E549" s="5"/>
      <c r="F549" s="5"/>
    </row>
    <row r="550" ht="13.5" customHeight="1" spans="1:6">
      <c r="A550" s="21"/>
      <c r="D550" s="4"/>
      <c r="E550" s="5"/>
      <c r="F550" s="5"/>
    </row>
    <row r="551" ht="13.5" customHeight="1" spans="1:6">
      <c r="A551" s="21"/>
      <c r="D551" s="4"/>
      <c r="E551" s="5"/>
      <c r="F551" s="5"/>
    </row>
    <row r="552" ht="13.5" customHeight="1" spans="1:6">
      <c r="A552" s="21"/>
      <c r="D552" s="4"/>
      <c r="E552" s="5"/>
      <c r="F552" s="5"/>
    </row>
    <row r="553" ht="13.5" customHeight="1" spans="1:6">
      <c r="A553" s="21"/>
      <c r="D553" s="4"/>
      <c r="E553" s="5"/>
      <c r="F553" s="5"/>
    </row>
    <row r="554" ht="13.5" customHeight="1" spans="1:6">
      <c r="A554" s="21"/>
      <c r="D554" s="4"/>
      <c r="E554" s="5"/>
      <c r="F554" s="5"/>
    </row>
    <row r="555" ht="13.5" customHeight="1" spans="1:6">
      <c r="A555" s="21"/>
      <c r="D555" s="4"/>
      <c r="E555" s="5"/>
      <c r="F555" s="5"/>
    </row>
    <row r="556" ht="13.5" customHeight="1" spans="1:6">
      <c r="A556" s="21"/>
      <c r="D556" s="4"/>
      <c r="E556" s="5"/>
      <c r="F556" s="5"/>
    </row>
    <row r="557" ht="13.5" customHeight="1" spans="1:6">
      <c r="A557" s="21"/>
      <c r="D557" s="4"/>
      <c r="E557" s="5"/>
      <c r="F557" s="5"/>
    </row>
    <row r="558" ht="13.5" customHeight="1" spans="1:6">
      <c r="A558" s="21"/>
      <c r="D558" s="4"/>
      <c r="E558" s="5"/>
      <c r="F558" s="5"/>
    </row>
    <row r="559" ht="13.5" customHeight="1" spans="1:6">
      <c r="A559" s="21"/>
      <c r="D559" s="4"/>
      <c r="E559" s="5"/>
      <c r="F559" s="5"/>
    </row>
    <row r="560" ht="13.5" customHeight="1" spans="1:6">
      <c r="A560" s="21"/>
      <c r="D560" s="4"/>
      <c r="E560" s="5"/>
      <c r="F560" s="5"/>
    </row>
    <row r="561" ht="13.5" customHeight="1" spans="1:6">
      <c r="A561" s="21"/>
      <c r="D561" s="4"/>
      <c r="E561" s="5"/>
      <c r="F561" s="5"/>
    </row>
    <row r="562" ht="13.5" customHeight="1" spans="1:6">
      <c r="A562" s="21"/>
      <c r="D562" s="4"/>
      <c r="E562" s="5"/>
      <c r="F562" s="5"/>
    </row>
    <row r="563" ht="13.5" customHeight="1" spans="1:6">
      <c r="A563" s="21"/>
      <c r="D563" s="4"/>
      <c r="E563" s="5"/>
      <c r="F563" s="5"/>
    </row>
    <row r="564" ht="13.5" customHeight="1" spans="1:6">
      <c r="A564" s="21"/>
      <c r="D564" s="4"/>
      <c r="E564" s="5"/>
      <c r="F564" s="5"/>
    </row>
    <row r="565" ht="13.5" customHeight="1" spans="1:6">
      <c r="A565" s="21"/>
      <c r="D565" s="4"/>
      <c r="E565" s="5"/>
      <c r="F565" s="5"/>
    </row>
    <row r="566" ht="13.5" customHeight="1" spans="1:6">
      <c r="A566" s="21"/>
      <c r="D566" s="4"/>
      <c r="E566" s="5"/>
      <c r="F566" s="5"/>
    </row>
    <row r="567" ht="13.5" customHeight="1" spans="1:6">
      <c r="A567" s="21"/>
      <c r="D567" s="4"/>
      <c r="E567" s="5"/>
      <c r="F567" s="5"/>
    </row>
    <row r="568" ht="13.5" customHeight="1" spans="1:6">
      <c r="A568" s="21"/>
      <c r="D568" s="4"/>
      <c r="E568" s="5"/>
      <c r="F568" s="5"/>
    </row>
    <row r="569" ht="13.5" customHeight="1" spans="1:6">
      <c r="A569" s="21"/>
      <c r="D569" s="4"/>
      <c r="E569" s="5"/>
      <c r="F569" s="5"/>
    </row>
    <row r="570" ht="13.5" customHeight="1" spans="1:6">
      <c r="A570" s="21"/>
      <c r="D570" s="4"/>
      <c r="E570" s="5"/>
      <c r="F570" s="5"/>
    </row>
    <row r="571" ht="13.5" customHeight="1" spans="1:6">
      <c r="A571" s="21"/>
      <c r="D571" s="4"/>
      <c r="E571" s="5"/>
      <c r="F571" s="5"/>
    </row>
    <row r="572" ht="13.5" customHeight="1" spans="1:6">
      <c r="A572" s="21"/>
      <c r="D572" s="4"/>
      <c r="E572" s="5"/>
      <c r="F572" s="5"/>
    </row>
    <row r="573" ht="13.5" customHeight="1" spans="1:6">
      <c r="A573" s="21"/>
      <c r="D573" s="4"/>
      <c r="E573" s="5"/>
      <c r="F573" s="5"/>
    </row>
    <row r="574" ht="13.5" customHeight="1" spans="1:6">
      <c r="A574" s="21"/>
      <c r="D574" s="4"/>
      <c r="E574" s="5"/>
      <c r="F574" s="5"/>
    </row>
    <row r="575" ht="13.5" customHeight="1" spans="1:6">
      <c r="A575" s="21"/>
      <c r="D575" s="4"/>
      <c r="E575" s="5"/>
      <c r="F575" s="5"/>
    </row>
    <row r="576" ht="13.5" customHeight="1" spans="1:6">
      <c r="A576" s="21"/>
      <c r="D576" s="4"/>
      <c r="E576" s="5"/>
      <c r="F576" s="5"/>
    </row>
    <row r="577" ht="13.5" customHeight="1" spans="1:6">
      <c r="A577" s="21"/>
      <c r="D577" s="4"/>
      <c r="E577" s="5"/>
      <c r="F577" s="5"/>
    </row>
    <row r="578" ht="13.5" customHeight="1" spans="1:6">
      <c r="A578" s="21"/>
      <c r="D578" s="4"/>
      <c r="E578" s="5"/>
      <c r="F578" s="5"/>
    </row>
    <row r="579" ht="13.5" customHeight="1" spans="1:6">
      <c r="A579" s="21"/>
      <c r="D579" s="4"/>
      <c r="E579" s="5"/>
      <c r="F579" s="5"/>
    </row>
    <row r="580" ht="13.5" customHeight="1" spans="1:6">
      <c r="A580" s="21"/>
      <c r="D580" s="4"/>
      <c r="E580" s="5"/>
      <c r="F580" s="5"/>
    </row>
    <row r="581" ht="13.5" customHeight="1" spans="1:6">
      <c r="A581" s="21"/>
      <c r="D581" s="4"/>
      <c r="E581" s="5"/>
      <c r="F581" s="5"/>
    </row>
    <row r="582" ht="13.5" customHeight="1" spans="1:6">
      <c r="A582" s="21"/>
      <c r="D582" s="4"/>
      <c r="E582" s="5"/>
      <c r="F582" s="5"/>
    </row>
    <row r="583" ht="13.5" customHeight="1" spans="1:6">
      <c r="A583" s="21"/>
      <c r="D583" s="4"/>
      <c r="E583" s="5"/>
      <c r="F583" s="5"/>
    </row>
    <row r="584" ht="13.5" customHeight="1" spans="1:6">
      <c r="A584" s="21"/>
      <c r="D584" s="4"/>
      <c r="E584" s="5"/>
      <c r="F584" s="5"/>
    </row>
    <row r="585" ht="13.5" customHeight="1" spans="1:6">
      <c r="A585" s="21"/>
      <c r="D585" s="4"/>
      <c r="E585" s="5"/>
      <c r="F585" s="5"/>
    </row>
    <row r="586" ht="13.5" customHeight="1" spans="1:6">
      <c r="A586" s="21"/>
      <c r="D586" s="4"/>
      <c r="E586" s="5"/>
      <c r="F586" s="5"/>
    </row>
    <row r="587" ht="13.5" customHeight="1" spans="1:6">
      <c r="A587" s="21"/>
      <c r="D587" s="4"/>
      <c r="E587" s="5"/>
      <c r="F587" s="5"/>
    </row>
    <row r="588" ht="13.5" customHeight="1" spans="1:6">
      <c r="A588" s="21"/>
      <c r="D588" s="4"/>
      <c r="E588" s="5"/>
      <c r="F588" s="5"/>
    </row>
    <row r="589" ht="13.5" customHeight="1" spans="1:6">
      <c r="A589" s="21"/>
      <c r="D589" s="4"/>
      <c r="E589" s="5"/>
      <c r="F589" s="5"/>
    </row>
    <row r="590" ht="13.5" customHeight="1" spans="1:6">
      <c r="A590" s="21"/>
      <c r="D590" s="4"/>
      <c r="E590" s="5"/>
      <c r="F590" s="5"/>
    </row>
    <row r="591" ht="13.5" customHeight="1" spans="1:6">
      <c r="A591" s="21"/>
      <c r="D591" s="4"/>
      <c r="E591" s="5"/>
      <c r="F591" s="5"/>
    </row>
    <row r="592" ht="13.5" customHeight="1" spans="1:6">
      <c r="A592" s="21"/>
      <c r="D592" s="4"/>
      <c r="E592" s="5"/>
      <c r="F592" s="5"/>
    </row>
    <row r="593" ht="13.5" customHeight="1" spans="1:6">
      <c r="A593" s="21"/>
      <c r="D593" s="4"/>
      <c r="E593" s="5"/>
      <c r="F593" s="5"/>
    </row>
    <row r="594" ht="13.5" customHeight="1" spans="1:6">
      <c r="A594" s="21"/>
      <c r="D594" s="4"/>
      <c r="E594" s="5"/>
      <c r="F594" s="5"/>
    </row>
    <row r="595" ht="13.5" customHeight="1" spans="1:6">
      <c r="A595" s="21"/>
      <c r="D595" s="4"/>
      <c r="E595" s="5"/>
      <c r="F595" s="5"/>
    </row>
    <row r="596" ht="13.5" customHeight="1" spans="1:6">
      <c r="A596" s="21"/>
      <c r="D596" s="4"/>
      <c r="E596" s="5"/>
      <c r="F596" s="5"/>
    </row>
    <row r="597" ht="13.5" customHeight="1" spans="1:6">
      <c r="A597" s="21"/>
      <c r="D597" s="4"/>
      <c r="E597" s="5"/>
      <c r="F597" s="5"/>
    </row>
    <row r="598" ht="13.5" customHeight="1" spans="1:6">
      <c r="A598" s="21"/>
      <c r="D598" s="4"/>
      <c r="E598" s="5"/>
      <c r="F598" s="5"/>
    </row>
    <row r="599" ht="13.5" customHeight="1" spans="1:6">
      <c r="A599" s="21"/>
      <c r="D599" s="4"/>
      <c r="E599" s="5"/>
      <c r="F599" s="5"/>
    </row>
    <row r="600" ht="13.5" customHeight="1" spans="1:6">
      <c r="A600" s="21"/>
      <c r="D600" s="4"/>
      <c r="E600" s="5"/>
      <c r="F600" s="5"/>
    </row>
    <row r="601" ht="13.5" customHeight="1" spans="1:6">
      <c r="A601" s="21"/>
      <c r="D601" s="4"/>
      <c r="E601" s="5"/>
      <c r="F601" s="5"/>
    </row>
    <row r="602" ht="13.5" customHeight="1" spans="1:6">
      <c r="A602" s="21"/>
      <c r="D602" s="4"/>
      <c r="E602" s="5"/>
      <c r="F602" s="5"/>
    </row>
    <row r="603" ht="13.5" customHeight="1" spans="1:6">
      <c r="A603" s="21"/>
      <c r="D603" s="4"/>
      <c r="E603" s="5"/>
      <c r="F603" s="5"/>
    </row>
    <row r="604" ht="13.5" customHeight="1" spans="1:6">
      <c r="A604" s="21"/>
      <c r="D604" s="4"/>
      <c r="E604" s="5"/>
      <c r="F604" s="5"/>
    </row>
    <row r="605" ht="13.5" customHeight="1" spans="1:6">
      <c r="A605" s="21"/>
      <c r="D605" s="4"/>
      <c r="E605" s="5"/>
      <c r="F605" s="5"/>
    </row>
    <row r="606" ht="13.5" customHeight="1" spans="1:6">
      <c r="A606" s="21"/>
      <c r="D606" s="4"/>
      <c r="E606" s="5"/>
      <c r="F606" s="5"/>
    </row>
    <row r="607" ht="13.5" customHeight="1" spans="1:6">
      <c r="A607" s="21"/>
      <c r="D607" s="4"/>
      <c r="E607" s="5"/>
      <c r="F607" s="5"/>
    </row>
    <row r="608" ht="13.5" customHeight="1" spans="1:6">
      <c r="A608" s="21"/>
      <c r="D608" s="4"/>
      <c r="E608" s="5"/>
      <c r="F608" s="5"/>
    </row>
    <row r="609" ht="13.5" customHeight="1" spans="1:6">
      <c r="A609" s="21"/>
      <c r="D609" s="4"/>
      <c r="E609" s="5"/>
      <c r="F609" s="5"/>
    </row>
    <row r="610" ht="13.5" customHeight="1" spans="1:6">
      <c r="A610" s="21"/>
      <c r="D610" s="4"/>
      <c r="E610" s="5"/>
      <c r="F610" s="5"/>
    </row>
    <row r="611" ht="13.5" customHeight="1" spans="1:6">
      <c r="A611" s="21"/>
      <c r="D611" s="4"/>
      <c r="E611" s="5"/>
      <c r="F611" s="5"/>
    </row>
    <row r="612" ht="13.5" customHeight="1" spans="1:6">
      <c r="A612" s="21"/>
      <c r="D612" s="4"/>
      <c r="E612" s="5"/>
      <c r="F612" s="5"/>
    </row>
    <row r="613" ht="13.5" customHeight="1" spans="1:6">
      <c r="A613" s="21"/>
      <c r="D613" s="4"/>
      <c r="E613" s="5"/>
      <c r="F613" s="5"/>
    </row>
    <row r="614" ht="13.5" customHeight="1" spans="1:6">
      <c r="A614" s="21"/>
      <c r="D614" s="4"/>
      <c r="E614" s="5"/>
      <c r="F614" s="5"/>
    </row>
    <row r="615" ht="13.5" customHeight="1" spans="1:6">
      <c r="A615" s="21"/>
      <c r="D615" s="4"/>
      <c r="E615" s="5"/>
      <c r="F615" s="5"/>
    </row>
    <row r="616" ht="13.5" customHeight="1" spans="1:6">
      <c r="A616" s="21"/>
      <c r="D616" s="4"/>
      <c r="E616" s="5"/>
      <c r="F616" s="5"/>
    </row>
    <row r="617" ht="13.5" customHeight="1" spans="1:6">
      <c r="A617" s="21"/>
      <c r="D617" s="4"/>
      <c r="E617" s="5"/>
      <c r="F617" s="5"/>
    </row>
    <row r="618" ht="13.5" customHeight="1" spans="1:6">
      <c r="A618" s="21"/>
      <c r="D618" s="4"/>
      <c r="E618" s="5"/>
      <c r="F618" s="5"/>
    </row>
    <row r="619" ht="13.5" customHeight="1" spans="1:6">
      <c r="A619" s="21"/>
      <c r="D619" s="4"/>
      <c r="E619" s="5"/>
      <c r="F619" s="5"/>
    </row>
    <row r="620" ht="13.5" customHeight="1" spans="1:6">
      <c r="A620" s="21"/>
      <c r="D620" s="4"/>
      <c r="E620" s="5"/>
      <c r="F620" s="5"/>
    </row>
    <row r="621" ht="13.5" customHeight="1" spans="1:6">
      <c r="A621" s="21"/>
      <c r="D621" s="4"/>
      <c r="E621" s="5"/>
      <c r="F621" s="5"/>
    </row>
    <row r="622" ht="13.5" customHeight="1" spans="1:6">
      <c r="A622" s="21"/>
      <c r="D622" s="4"/>
      <c r="E622" s="5"/>
      <c r="F622" s="5"/>
    </row>
    <row r="623" ht="13.5" customHeight="1" spans="1:6">
      <c r="A623" s="21"/>
      <c r="D623" s="4"/>
      <c r="E623" s="5"/>
      <c r="F623" s="5"/>
    </row>
    <row r="624" ht="13.5" customHeight="1" spans="1:6">
      <c r="A624" s="21"/>
      <c r="D624" s="4"/>
      <c r="E624" s="5"/>
      <c r="F624" s="5"/>
    </row>
    <row r="625" ht="13.5" customHeight="1" spans="1:6">
      <c r="A625" s="21"/>
      <c r="D625" s="4"/>
      <c r="E625" s="5"/>
      <c r="F625" s="5"/>
    </row>
    <row r="626" ht="13.5" customHeight="1" spans="1:6">
      <c r="A626" s="21"/>
      <c r="D626" s="4"/>
      <c r="E626" s="5"/>
      <c r="F626" s="5"/>
    </row>
    <row r="627" ht="13.5" customHeight="1" spans="1:6">
      <c r="A627" s="21"/>
      <c r="D627" s="4"/>
      <c r="E627" s="5"/>
      <c r="F627" s="5"/>
    </row>
    <row r="628" ht="13.5" customHeight="1" spans="1:6">
      <c r="A628" s="21"/>
      <c r="D628" s="4"/>
      <c r="E628" s="5"/>
      <c r="F628" s="5"/>
    </row>
    <row r="629" ht="13.5" customHeight="1" spans="1:6">
      <c r="A629" s="21"/>
      <c r="D629" s="4"/>
      <c r="E629" s="5"/>
      <c r="F629" s="5"/>
    </row>
    <row r="630" ht="13.5" customHeight="1" spans="1:6">
      <c r="A630" s="21"/>
      <c r="D630" s="4"/>
      <c r="E630" s="5"/>
      <c r="F630" s="5"/>
    </row>
    <row r="631" ht="13.5" customHeight="1" spans="1:6">
      <c r="A631" s="21"/>
      <c r="D631" s="4"/>
      <c r="E631" s="5"/>
      <c r="F631" s="5"/>
    </row>
    <row r="632" ht="13.5" customHeight="1" spans="1:6">
      <c r="A632" s="21"/>
      <c r="D632" s="4"/>
      <c r="E632" s="5"/>
      <c r="F632" s="5"/>
    </row>
    <row r="633" ht="13.5" customHeight="1" spans="1:6">
      <c r="A633" s="21"/>
      <c r="D633" s="4"/>
      <c r="E633" s="5"/>
      <c r="F633" s="5"/>
    </row>
    <row r="634" ht="13.5" customHeight="1" spans="1:6">
      <c r="A634" s="21"/>
      <c r="D634" s="4"/>
      <c r="E634" s="5"/>
      <c r="F634" s="5"/>
    </row>
    <row r="635" ht="13.5" customHeight="1" spans="1:6">
      <c r="A635" s="21"/>
      <c r="D635" s="4"/>
      <c r="E635" s="5"/>
      <c r="F635" s="5"/>
    </row>
    <row r="636" ht="13.5" customHeight="1" spans="1:6">
      <c r="A636" s="21"/>
      <c r="D636" s="4"/>
      <c r="E636" s="5"/>
      <c r="F636" s="5"/>
    </row>
    <row r="637" ht="13.5" customHeight="1" spans="1:6">
      <c r="A637" s="21"/>
      <c r="D637" s="4"/>
      <c r="E637" s="5"/>
      <c r="F637" s="5"/>
    </row>
    <row r="638" ht="13.5" customHeight="1" spans="1:6">
      <c r="A638" s="21"/>
      <c r="D638" s="4"/>
      <c r="E638" s="5"/>
      <c r="F638" s="5"/>
    </row>
    <row r="639" ht="13.5" customHeight="1" spans="1:6">
      <c r="A639" s="21"/>
      <c r="D639" s="4"/>
      <c r="E639" s="5"/>
      <c r="F639" s="5"/>
    </row>
    <row r="640" ht="13.5" customHeight="1" spans="1:6">
      <c r="A640" s="21"/>
      <c r="D640" s="4"/>
      <c r="E640" s="5"/>
      <c r="F640" s="5"/>
    </row>
    <row r="641" ht="13.5" customHeight="1" spans="1:6">
      <c r="A641" s="21"/>
      <c r="D641" s="4"/>
      <c r="E641" s="5"/>
      <c r="F641" s="5"/>
    </row>
    <row r="642" ht="13.5" customHeight="1" spans="1:6">
      <c r="A642" s="21"/>
      <c r="D642" s="4"/>
      <c r="E642" s="5"/>
      <c r="F642" s="5"/>
    </row>
    <row r="643" ht="13.5" customHeight="1" spans="1:6">
      <c r="A643" s="21"/>
      <c r="D643" s="4"/>
      <c r="E643" s="5"/>
      <c r="F643" s="5"/>
    </row>
    <row r="644" ht="13.5" customHeight="1" spans="1:6">
      <c r="A644" s="21"/>
      <c r="D644" s="4"/>
      <c r="E644" s="5"/>
      <c r="F644" s="5"/>
    </row>
    <row r="645" ht="13.5" customHeight="1" spans="1:6">
      <c r="A645" s="21"/>
      <c r="D645" s="4"/>
      <c r="E645" s="5"/>
      <c r="F645" s="5"/>
    </row>
    <row r="646" ht="13.5" customHeight="1" spans="1:6">
      <c r="A646" s="21"/>
      <c r="D646" s="4"/>
      <c r="E646" s="5"/>
      <c r="F646" s="5"/>
    </row>
    <row r="647" ht="13.5" customHeight="1" spans="1:6">
      <c r="A647" s="21"/>
      <c r="D647" s="4"/>
      <c r="E647" s="5"/>
      <c r="F647" s="5"/>
    </row>
    <row r="648" ht="13.5" customHeight="1" spans="1:6">
      <c r="A648" s="21"/>
      <c r="D648" s="4"/>
      <c r="E648" s="5"/>
      <c r="F648" s="5"/>
    </row>
    <row r="649" ht="13.5" customHeight="1" spans="1:6">
      <c r="A649" s="21"/>
      <c r="D649" s="4"/>
      <c r="E649" s="5"/>
      <c r="F649" s="5"/>
    </row>
    <row r="650" ht="13.5" customHeight="1" spans="1:6">
      <c r="A650" s="21"/>
      <c r="D650" s="4"/>
      <c r="E650" s="5"/>
      <c r="F650" s="5"/>
    </row>
    <row r="651" ht="13.5" customHeight="1" spans="1:6">
      <c r="A651" s="21"/>
      <c r="D651" s="4"/>
      <c r="E651" s="5"/>
      <c r="F651" s="5"/>
    </row>
    <row r="652" ht="13.5" customHeight="1" spans="1:6">
      <c r="A652" s="21"/>
      <c r="D652" s="4"/>
      <c r="E652" s="5"/>
      <c r="F652" s="5"/>
    </row>
    <row r="653" ht="13.5" customHeight="1" spans="1:6">
      <c r="A653" s="21"/>
      <c r="D653" s="4"/>
      <c r="E653" s="5"/>
      <c r="F653" s="5"/>
    </row>
    <row r="654" ht="13.5" customHeight="1" spans="1:6">
      <c r="A654" s="21"/>
      <c r="D654" s="4"/>
      <c r="E654" s="5"/>
      <c r="F654" s="5"/>
    </row>
    <row r="655" ht="13.5" customHeight="1" spans="1:6">
      <c r="A655" s="21"/>
      <c r="D655" s="4"/>
      <c r="E655" s="5"/>
      <c r="F655" s="5"/>
    </row>
    <row r="656" ht="13.5" customHeight="1" spans="1:6">
      <c r="A656" s="21"/>
      <c r="D656" s="4"/>
      <c r="E656" s="5"/>
      <c r="F656" s="5"/>
    </row>
    <row r="657" ht="13.5" customHeight="1" spans="1:6">
      <c r="A657" s="21"/>
      <c r="D657" s="4"/>
      <c r="E657" s="5"/>
      <c r="F657" s="5"/>
    </row>
    <row r="658" ht="13.5" customHeight="1" spans="1:6">
      <c r="A658" s="21"/>
      <c r="D658" s="4"/>
      <c r="E658" s="5"/>
      <c r="F658" s="5"/>
    </row>
    <row r="659" ht="13.5" customHeight="1" spans="1:6">
      <c r="A659" s="21"/>
      <c r="D659" s="4"/>
      <c r="E659" s="5"/>
      <c r="F659" s="5"/>
    </row>
    <row r="660" ht="13.5" customHeight="1" spans="1:6">
      <c r="A660" s="21"/>
      <c r="D660" s="4"/>
      <c r="E660" s="5"/>
      <c r="F660" s="5"/>
    </row>
    <row r="661" ht="13.5" customHeight="1" spans="1:6">
      <c r="A661" s="21"/>
      <c r="D661" s="4"/>
      <c r="E661" s="5"/>
      <c r="F661" s="5"/>
    </row>
    <row r="662" ht="13.5" customHeight="1" spans="1:6">
      <c r="A662" s="21"/>
      <c r="D662" s="4"/>
      <c r="E662" s="5"/>
      <c r="F662" s="5"/>
    </row>
    <row r="663" ht="13.5" customHeight="1" spans="1:6">
      <c r="A663" s="21"/>
      <c r="D663" s="4"/>
      <c r="E663" s="5"/>
      <c r="F663" s="5"/>
    </row>
    <row r="664" ht="13.5" customHeight="1" spans="1:6">
      <c r="A664" s="21"/>
      <c r="D664" s="4"/>
      <c r="E664" s="5"/>
      <c r="F664" s="5"/>
    </row>
    <row r="665" ht="13.5" customHeight="1" spans="1:6">
      <c r="A665" s="21"/>
      <c r="D665" s="4"/>
      <c r="E665" s="5"/>
      <c r="F665" s="5"/>
    </row>
    <row r="666" ht="13.5" customHeight="1" spans="1:6">
      <c r="A666" s="21"/>
      <c r="D666" s="4"/>
      <c r="E666" s="5"/>
      <c r="F666" s="5"/>
    </row>
    <row r="667" ht="13.5" customHeight="1" spans="1:6">
      <c r="A667" s="21"/>
      <c r="D667" s="4"/>
      <c r="E667" s="5"/>
      <c r="F667" s="5"/>
    </row>
    <row r="668" ht="13.5" customHeight="1" spans="1:6">
      <c r="A668" s="21"/>
      <c r="D668" s="4"/>
      <c r="E668" s="5"/>
      <c r="F668" s="5"/>
    </row>
    <row r="669" ht="13.5" customHeight="1" spans="1:6">
      <c r="A669" s="21"/>
      <c r="D669" s="4"/>
      <c r="E669" s="5"/>
      <c r="F669" s="5"/>
    </row>
    <row r="670" ht="13.5" customHeight="1" spans="1:6">
      <c r="A670" s="21"/>
      <c r="D670" s="4"/>
      <c r="E670" s="5"/>
      <c r="F670" s="5"/>
    </row>
    <row r="671" ht="13.5" customHeight="1" spans="1:6">
      <c r="A671" s="21"/>
      <c r="D671" s="4"/>
      <c r="E671" s="5"/>
      <c r="F671" s="5"/>
    </row>
    <row r="672" ht="13.5" customHeight="1" spans="1:6">
      <c r="A672" s="21"/>
      <c r="D672" s="4"/>
      <c r="E672" s="5"/>
      <c r="F672" s="5"/>
    </row>
    <row r="673" ht="13.5" customHeight="1" spans="1:6">
      <c r="A673" s="21"/>
      <c r="D673" s="4"/>
      <c r="E673" s="5"/>
      <c r="F673" s="5"/>
    </row>
    <row r="674" ht="13.5" customHeight="1" spans="1:6">
      <c r="A674" s="21"/>
      <c r="D674" s="4"/>
      <c r="E674" s="5"/>
      <c r="F674" s="5"/>
    </row>
    <row r="675" ht="13.5" customHeight="1" spans="1:6">
      <c r="A675" s="21"/>
      <c r="D675" s="4"/>
      <c r="E675" s="5"/>
      <c r="F675" s="5"/>
    </row>
    <row r="676" ht="13.5" customHeight="1" spans="1:6">
      <c r="A676" s="21"/>
      <c r="D676" s="4"/>
      <c r="E676" s="5"/>
      <c r="F676" s="5"/>
    </row>
    <row r="677" ht="13.5" customHeight="1" spans="1:6">
      <c r="A677" s="21"/>
      <c r="D677" s="4"/>
      <c r="E677" s="5"/>
      <c r="F677" s="5"/>
    </row>
    <row r="678" ht="13.5" customHeight="1" spans="1:6">
      <c r="A678" s="21"/>
      <c r="D678" s="4"/>
      <c r="E678" s="5"/>
      <c r="F678" s="5"/>
    </row>
    <row r="679" ht="13.5" customHeight="1" spans="1:6">
      <c r="A679" s="21"/>
      <c r="D679" s="4"/>
      <c r="E679" s="5"/>
      <c r="F679" s="5"/>
    </row>
    <row r="680" ht="13.5" customHeight="1" spans="1:6">
      <c r="A680" s="21"/>
      <c r="D680" s="4"/>
      <c r="E680" s="5"/>
      <c r="F680" s="5"/>
    </row>
    <row r="681" ht="13.5" customHeight="1" spans="1:6">
      <c r="A681" s="21"/>
      <c r="D681" s="4"/>
      <c r="E681" s="5"/>
      <c r="F681" s="5"/>
    </row>
    <row r="682" ht="13.5" customHeight="1" spans="1:6">
      <c r="A682" s="21"/>
      <c r="D682" s="4"/>
      <c r="E682" s="5"/>
      <c r="F682" s="5"/>
    </row>
    <row r="683" ht="13.5" customHeight="1" spans="1:6">
      <c r="A683" s="21"/>
      <c r="D683" s="4"/>
      <c r="E683" s="5"/>
      <c r="F683" s="5"/>
    </row>
    <row r="684" ht="13.5" customHeight="1" spans="1:6">
      <c r="A684" s="21"/>
      <c r="D684" s="4"/>
      <c r="E684" s="5"/>
      <c r="F684" s="5"/>
    </row>
    <row r="685" ht="13.5" customHeight="1" spans="1:6">
      <c r="A685" s="21"/>
      <c r="D685" s="4"/>
      <c r="E685" s="5"/>
      <c r="F685" s="5"/>
    </row>
    <row r="686" ht="13.5" customHeight="1" spans="1:6">
      <c r="A686" s="21"/>
      <c r="D686" s="4"/>
      <c r="E686" s="5"/>
      <c r="F686" s="5"/>
    </row>
    <row r="687" ht="13.5" customHeight="1" spans="1:6">
      <c r="A687" s="21"/>
      <c r="D687" s="4"/>
      <c r="E687" s="5"/>
      <c r="F687" s="5"/>
    </row>
    <row r="688" ht="13.5" customHeight="1" spans="1:6">
      <c r="A688" s="21"/>
      <c r="D688" s="4"/>
      <c r="E688" s="5"/>
      <c r="F688" s="5"/>
    </row>
    <row r="689" ht="13.5" customHeight="1" spans="1:6">
      <c r="A689" s="21"/>
      <c r="D689" s="4"/>
      <c r="E689" s="5"/>
      <c r="F689" s="5"/>
    </row>
    <row r="690" ht="13.5" customHeight="1" spans="1:6">
      <c r="A690" s="21"/>
      <c r="D690" s="4"/>
      <c r="E690" s="5"/>
      <c r="F690" s="5"/>
    </row>
    <row r="691" ht="13.5" customHeight="1" spans="1:6">
      <c r="A691" s="21"/>
      <c r="D691" s="4"/>
      <c r="E691" s="5"/>
      <c r="F691" s="5"/>
    </row>
    <row r="692" ht="13.5" customHeight="1" spans="1:6">
      <c r="A692" s="21"/>
      <c r="D692" s="4"/>
      <c r="E692" s="5"/>
      <c r="F692" s="5"/>
    </row>
    <row r="693" ht="13.5" customHeight="1" spans="1:6">
      <c r="A693" s="21"/>
      <c r="D693" s="4"/>
      <c r="E693" s="5"/>
      <c r="F693" s="5"/>
    </row>
    <row r="694" ht="13.5" customHeight="1" spans="1:6">
      <c r="A694" s="21"/>
      <c r="D694" s="4"/>
      <c r="E694" s="5"/>
      <c r="F694" s="5"/>
    </row>
    <row r="695" ht="13.5" customHeight="1" spans="1:6">
      <c r="A695" s="21"/>
      <c r="D695" s="4"/>
      <c r="E695" s="5"/>
      <c r="F695" s="5"/>
    </row>
    <row r="696" ht="13.5" customHeight="1" spans="1:6">
      <c r="A696" s="21"/>
      <c r="D696" s="4"/>
      <c r="E696" s="5"/>
      <c r="F696" s="5"/>
    </row>
    <row r="697" ht="13.5" customHeight="1" spans="1:6">
      <c r="A697" s="21"/>
      <c r="D697" s="4"/>
      <c r="E697" s="5"/>
      <c r="F697" s="5"/>
    </row>
    <row r="698" ht="13.5" customHeight="1" spans="1:6">
      <c r="A698" s="21"/>
      <c r="D698" s="4"/>
      <c r="E698" s="5"/>
      <c r="F698" s="5"/>
    </row>
    <row r="699" ht="13.5" customHeight="1" spans="1:6">
      <c r="A699" s="21"/>
      <c r="D699" s="4"/>
      <c r="E699" s="5"/>
      <c r="F699" s="5"/>
    </row>
    <row r="700" ht="13.5" customHeight="1" spans="1:6">
      <c r="A700" s="21"/>
      <c r="D700" s="4"/>
      <c r="E700" s="5"/>
      <c r="F700" s="5"/>
    </row>
    <row r="701" ht="13.5" customHeight="1" spans="1:6">
      <c r="A701" s="21"/>
      <c r="D701" s="4"/>
      <c r="E701" s="5"/>
      <c r="F701" s="5"/>
    </row>
    <row r="702" ht="13.5" customHeight="1" spans="1:6">
      <c r="A702" s="21"/>
      <c r="D702" s="4"/>
      <c r="E702" s="5"/>
      <c r="F702" s="5"/>
    </row>
    <row r="703" ht="13.5" customHeight="1" spans="1:6">
      <c r="A703" s="21"/>
      <c r="D703" s="4"/>
      <c r="E703" s="5"/>
      <c r="F703" s="5"/>
    </row>
    <row r="704" ht="13.5" customHeight="1" spans="1:6">
      <c r="A704" s="21"/>
      <c r="D704" s="4"/>
      <c r="E704" s="5"/>
      <c r="F704" s="5"/>
    </row>
    <row r="705" ht="13.5" customHeight="1" spans="1:6">
      <c r="A705" s="21"/>
      <c r="D705" s="4"/>
      <c r="E705" s="5"/>
      <c r="F705" s="5"/>
    </row>
    <row r="706" ht="13.5" customHeight="1" spans="1:6">
      <c r="A706" s="21"/>
      <c r="D706" s="4"/>
      <c r="E706" s="5"/>
      <c r="F706" s="5"/>
    </row>
    <row r="707" ht="13.5" customHeight="1" spans="1:6">
      <c r="A707" s="21"/>
      <c r="D707" s="4"/>
      <c r="E707" s="5"/>
      <c r="F707" s="5"/>
    </row>
    <row r="708" ht="13.5" customHeight="1" spans="1:6">
      <c r="A708" s="21"/>
      <c r="D708" s="4"/>
      <c r="E708" s="5"/>
      <c r="F708" s="5"/>
    </row>
    <row r="709" ht="13.5" customHeight="1" spans="1:6">
      <c r="A709" s="21"/>
      <c r="D709" s="4"/>
      <c r="E709" s="5"/>
      <c r="F709" s="5"/>
    </row>
    <row r="710" ht="13.5" customHeight="1" spans="1:6">
      <c r="A710" s="21"/>
      <c r="D710" s="4"/>
      <c r="E710" s="5"/>
      <c r="F710" s="5"/>
    </row>
    <row r="711" ht="13.5" customHeight="1" spans="1:6">
      <c r="A711" s="21"/>
      <c r="D711" s="4"/>
      <c r="E711" s="5"/>
      <c r="F711" s="5"/>
    </row>
    <row r="712" ht="13.5" customHeight="1" spans="1:6">
      <c r="A712" s="21"/>
      <c r="D712" s="4"/>
      <c r="E712" s="5"/>
      <c r="F712" s="5"/>
    </row>
    <row r="713" ht="13.5" customHeight="1" spans="1:6">
      <c r="A713" s="21"/>
      <c r="D713" s="4"/>
      <c r="E713" s="5"/>
      <c r="F713" s="5"/>
    </row>
    <row r="714" ht="13.5" customHeight="1" spans="1:6">
      <c r="A714" s="21"/>
      <c r="D714" s="4"/>
      <c r="E714" s="5"/>
      <c r="F714" s="5"/>
    </row>
    <row r="715" ht="13.5" customHeight="1" spans="1:6">
      <c r="A715" s="21"/>
      <c r="D715" s="4"/>
      <c r="E715" s="5"/>
      <c r="F715" s="5"/>
    </row>
    <row r="716" ht="13.5" customHeight="1" spans="1:6">
      <c r="A716" s="21"/>
      <c r="D716" s="4"/>
      <c r="E716" s="5"/>
      <c r="F716" s="5"/>
    </row>
    <row r="717" ht="13.5" customHeight="1" spans="1:6">
      <c r="A717" s="21"/>
      <c r="D717" s="4"/>
      <c r="E717" s="5"/>
      <c r="F717" s="5"/>
    </row>
    <row r="718" ht="13.5" customHeight="1" spans="1:6">
      <c r="A718" s="21"/>
      <c r="D718" s="4"/>
      <c r="E718" s="5"/>
      <c r="F718" s="5"/>
    </row>
    <row r="719" ht="13.5" customHeight="1" spans="1:6">
      <c r="A719" s="21"/>
      <c r="D719" s="4"/>
      <c r="E719" s="5"/>
      <c r="F719" s="5"/>
    </row>
    <row r="720" ht="13.5" customHeight="1" spans="1:6">
      <c r="A720" s="21"/>
      <c r="D720" s="4"/>
      <c r="E720" s="5"/>
      <c r="F720" s="5"/>
    </row>
    <row r="721" ht="13.5" customHeight="1" spans="1:6">
      <c r="A721" s="21"/>
      <c r="D721" s="4"/>
      <c r="E721" s="5"/>
      <c r="F721" s="5"/>
    </row>
    <row r="722" ht="13.5" customHeight="1" spans="1:6">
      <c r="A722" s="21"/>
      <c r="D722" s="4"/>
      <c r="E722" s="5"/>
      <c r="F722" s="5"/>
    </row>
    <row r="723" ht="13.5" customHeight="1" spans="1:6">
      <c r="A723" s="21"/>
      <c r="D723" s="4"/>
      <c r="E723" s="5"/>
      <c r="F723" s="5"/>
    </row>
    <row r="724" ht="13.5" customHeight="1" spans="1:6">
      <c r="A724" s="21"/>
      <c r="D724" s="4"/>
      <c r="E724" s="5"/>
      <c r="F724" s="5"/>
    </row>
    <row r="725" ht="13.5" customHeight="1" spans="1:6">
      <c r="A725" s="21"/>
      <c r="D725" s="4"/>
      <c r="E725" s="5"/>
      <c r="F725" s="5"/>
    </row>
    <row r="726" ht="13.5" customHeight="1" spans="1:6">
      <c r="A726" s="21"/>
      <c r="D726" s="4"/>
      <c r="E726" s="5"/>
      <c r="F726" s="5"/>
    </row>
    <row r="727" ht="13.5" customHeight="1" spans="1:6">
      <c r="A727" s="21"/>
      <c r="D727" s="4"/>
      <c r="E727" s="5"/>
      <c r="F727" s="5"/>
    </row>
    <row r="728" ht="13.5" customHeight="1" spans="1:6">
      <c r="A728" s="21"/>
      <c r="D728" s="4"/>
      <c r="E728" s="5"/>
      <c r="F728" s="5"/>
    </row>
    <row r="729" ht="13.5" customHeight="1" spans="1:6">
      <c r="A729" s="21"/>
      <c r="D729" s="4"/>
      <c r="E729" s="5"/>
      <c r="F729" s="5"/>
    </row>
    <row r="730" ht="13.5" customHeight="1" spans="1:6">
      <c r="A730" s="21"/>
      <c r="D730" s="4"/>
      <c r="E730" s="5"/>
      <c r="F730" s="5"/>
    </row>
    <row r="731" ht="13.5" customHeight="1" spans="1:6">
      <c r="A731" s="21"/>
      <c r="D731" s="4"/>
      <c r="E731" s="5"/>
      <c r="F731" s="5"/>
    </row>
    <row r="732" ht="13.5" customHeight="1" spans="1:6">
      <c r="A732" s="21"/>
      <c r="D732" s="4"/>
      <c r="E732" s="5"/>
      <c r="F732" s="5"/>
    </row>
    <row r="733" ht="13.5" customHeight="1" spans="1:6">
      <c r="A733" s="21"/>
      <c r="D733" s="4"/>
      <c r="E733" s="5"/>
      <c r="F733" s="5"/>
    </row>
    <row r="734" ht="13.5" customHeight="1" spans="1:6">
      <c r="A734" s="21"/>
      <c r="D734" s="4"/>
      <c r="E734" s="5"/>
      <c r="F734" s="5"/>
    </row>
    <row r="735" ht="13.5" customHeight="1" spans="1:6">
      <c r="A735" s="21"/>
      <c r="D735" s="4"/>
      <c r="E735" s="5"/>
      <c r="F735" s="5"/>
    </row>
    <row r="736" ht="13.5" customHeight="1" spans="1:6">
      <c r="A736" s="21"/>
      <c r="D736" s="4"/>
      <c r="E736" s="5"/>
      <c r="F736" s="5"/>
    </row>
    <row r="737" ht="13.5" customHeight="1" spans="1:6">
      <c r="A737" s="21"/>
      <c r="D737" s="4"/>
      <c r="E737" s="5"/>
      <c r="F737" s="5"/>
    </row>
    <row r="738" ht="13.5" customHeight="1" spans="1:6">
      <c r="A738" s="21"/>
      <c r="D738" s="4"/>
      <c r="E738" s="5"/>
      <c r="F738" s="5"/>
    </row>
    <row r="739" ht="13.5" customHeight="1" spans="1:6">
      <c r="A739" s="21"/>
      <c r="D739" s="4"/>
      <c r="E739" s="5"/>
      <c r="F739" s="5"/>
    </row>
    <row r="740" ht="13.5" customHeight="1" spans="1:6">
      <c r="A740" s="21"/>
      <c r="D740" s="4"/>
      <c r="E740" s="5"/>
      <c r="F740" s="5"/>
    </row>
    <row r="741" ht="13.5" customHeight="1" spans="1:6">
      <c r="A741" s="21"/>
      <c r="D741" s="4"/>
      <c r="E741" s="5"/>
      <c r="F741" s="5"/>
    </row>
    <row r="742" ht="13.5" customHeight="1" spans="1:6">
      <c r="A742" s="21"/>
      <c r="D742" s="4"/>
      <c r="E742" s="5"/>
      <c r="F742" s="5"/>
    </row>
    <row r="743" ht="13.5" customHeight="1" spans="1:6">
      <c r="A743" s="21"/>
      <c r="D743" s="4"/>
      <c r="E743" s="5"/>
      <c r="F743" s="5"/>
    </row>
    <row r="744" ht="13.5" customHeight="1" spans="1:6">
      <c r="A744" s="21"/>
      <c r="D744" s="4"/>
      <c r="E744" s="5"/>
      <c r="F744" s="5"/>
    </row>
    <row r="745" ht="13.5" customHeight="1" spans="1:6">
      <c r="A745" s="21"/>
      <c r="D745" s="4"/>
      <c r="E745" s="5"/>
      <c r="F745" s="5"/>
    </row>
    <row r="746" ht="13.5" customHeight="1" spans="1:6">
      <c r="A746" s="21"/>
      <c r="D746" s="4"/>
      <c r="E746" s="5"/>
      <c r="F746" s="5"/>
    </row>
    <row r="747" ht="13.5" customHeight="1" spans="1:6">
      <c r="A747" s="21"/>
      <c r="D747" s="4"/>
      <c r="E747" s="5"/>
      <c r="F747" s="5"/>
    </row>
    <row r="748" ht="13.5" customHeight="1" spans="1:6">
      <c r="A748" s="21"/>
      <c r="D748" s="4"/>
      <c r="E748" s="5"/>
      <c r="F748" s="5"/>
    </row>
    <row r="749" ht="13.5" customHeight="1" spans="1:6">
      <c r="A749" s="21"/>
      <c r="D749" s="4"/>
      <c r="E749" s="5"/>
      <c r="F749" s="5"/>
    </row>
    <row r="750" ht="13.5" customHeight="1" spans="1:6">
      <c r="A750" s="21"/>
      <c r="D750" s="4"/>
      <c r="E750" s="5"/>
      <c r="F750" s="5"/>
    </row>
    <row r="751" ht="13.5" customHeight="1" spans="1:6">
      <c r="A751" s="21"/>
      <c r="D751" s="4"/>
      <c r="E751" s="5"/>
      <c r="F751" s="5"/>
    </row>
    <row r="752" ht="13.5" customHeight="1" spans="1:6">
      <c r="A752" s="21"/>
      <c r="D752" s="4"/>
      <c r="E752" s="5"/>
      <c r="F752" s="5"/>
    </row>
    <row r="753" ht="13.5" customHeight="1" spans="1:6">
      <c r="A753" s="21"/>
      <c r="D753" s="4"/>
      <c r="E753" s="5"/>
      <c r="F753" s="5"/>
    </row>
    <row r="754" ht="13.5" customHeight="1" spans="1:6">
      <c r="A754" s="21"/>
      <c r="D754" s="4"/>
      <c r="E754" s="5"/>
      <c r="F754" s="5"/>
    </row>
    <row r="755" ht="13.5" customHeight="1" spans="1:6">
      <c r="A755" s="21"/>
      <c r="D755" s="4"/>
      <c r="E755" s="5"/>
      <c r="F755" s="5"/>
    </row>
    <row r="756" ht="13.5" customHeight="1" spans="1:6">
      <c r="A756" s="21"/>
      <c r="D756" s="4"/>
      <c r="E756" s="5"/>
      <c r="F756" s="5"/>
    </row>
    <row r="757" ht="13.5" customHeight="1" spans="1:6">
      <c r="A757" s="21"/>
      <c r="D757" s="4"/>
      <c r="E757" s="5"/>
      <c r="F757" s="5"/>
    </row>
    <row r="758" ht="13.5" customHeight="1" spans="1:6">
      <c r="A758" s="21"/>
      <c r="D758" s="4"/>
      <c r="E758" s="5"/>
      <c r="F758" s="5"/>
    </row>
    <row r="759" ht="13.5" customHeight="1" spans="1:6">
      <c r="A759" s="21"/>
      <c r="D759" s="4"/>
      <c r="E759" s="5"/>
      <c r="F759" s="5"/>
    </row>
    <row r="760" ht="13.5" customHeight="1" spans="1:6">
      <c r="A760" s="21"/>
      <c r="D760" s="4"/>
      <c r="E760" s="5"/>
      <c r="F760" s="5"/>
    </row>
    <row r="761" ht="13.5" customHeight="1" spans="1:6">
      <c r="A761" s="21"/>
      <c r="D761" s="4"/>
      <c r="E761" s="5"/>
      <c r="F761" s="5"/>
    </row>
    <row r="762" ht="13.5" customHeight="1" spans="1:6">
      <c r="A762" s="21"/>
      <c r="D762" s="4"/>
      <c r="E762" s="5"/>
      <c r="F762" s="5"/>
    </row>
    <row r="763" ht="13.5" customHeight="1" spans="1:6">
      <c r="A763" s="21"/>
      <c r="D763" s="4"/>
      <c r="E763" s="5"/>
      <c r="F763" s="5"/>
    </row>
    <row r="764" ht="13.5" customHeight="1" spans="1:6">
      <c r="A764" s="21"/>
      <c r="D764" s="4"/>
      <c r="E764" s="5"/>
      <c r="F764" s="5"/>
    </row>
    <row r="765" ht="13.5" customHeight="1" spans="1:6">
      <c r="A765" s="21"/>
      <c r="D765" s="4"/>
      <c r="E765" s="5"/>
      <c r="F765" s="5"/>
    </row>
    <row r="766" ht="13.5" customHeight="1" spans="1:6">
      <c r="A766" s="21"/>
      <c r="D766" s="4"/>
      <c r="E766" s="5"/>
      <c r="F766" s="5"/>
    </row>
    <row r="767" ht="13.5" customHeight="1" spans="1:6">
      <c r="A767" s="21"/>
      <c r="D767" s="4"/>
      <c r="E767" s="5"/>
      <c r="F767" s="5"/>
    </row>
    <row r="768" ht="13.5" customHeight="1" spans="1:6">
      <c r="A768" s="21"/>
      <c r="D768" s="4"/>
      <c r="E768" s="5"/>
      <c r="F768" s="5"/>
    </row>
    <row r="769" ht="13.5" customHeight="1" spans="1:6">
      <c r="A769" s="21"/>
      <c r="D769" s="4"/>
      <c r="E769" s="5"/>
      <c r="F769" s="5"/>
    </row>
    <row r="770" ht="13.5" customHeight="1" spans="1:6">
      <c r="A770" s="21"/>
      <c r="D770" s="4"/>
      <c r="E770" s="5"/>
      <c r="F770" s="5"/>
    </row>
    <row r="771" ht="13.5" customHeight="1" spans="1:6">
      <c r="A771" s="21"/>
      <c r="D771" s="4"/>
      <c r="E771" s="5"/>
      <c r="F771" s="5"/>
    </row>
    <row r="772" ht="13.5" customHeight="1" spans="1:6">
      <c r="A772" s="21"/>
      <c r="D772" s="4"/>
      <c r="E772" s="5"/>
      <c r="F772" s="5"/>
    </row>
    <row r="773" ht="13.5" customHeight="1" spans="1:6">
      <c r="A773" s="21"/>
      <c r="D773" s="4"/>
      <c r="E773" s="5"/>
      <c r="F773" s="5"/>
    </row>
    <row r="774" ht="13.5" customHeight="1" spans="1:6">
      <c r="A774" s="21"/>
      <c r="D774" s="4"/>
      <c r="E774" s="5"/>
      <c r="F774" s="5"/>
    </row>
    <row r="775" ht="13.5" customHeight="1" spans="1:6">
      <c r="A775" s="21"/>
      <c r="D775" s="4"/>
      <c r="E775" s="5"/>
      <c r="F775" s="5"/>
    </row>
    <row r="776" ht="13.5" customHeight="1" spans="1:6">
      <c r="A776" s="21"/>
      <c r="D776" s="4"/>
      <c r="E776" s="5"/>
      <c r="F776" s="5"/>
    </row>
    <row r="777" ht="13.5" customHeight="1" spans="1:6">
      <c r="A777" s="21"/>
      <c r="D777" s="4"/>
      <c r="E777" s="5"/>
      <c r="F777" s="5"/>
    </row>
    <row r="778" ht="13.5" customHeight="1" spans="1:6">
      <c r="A778" s="21"/>
      <c r="D778" s="4"/>
      <c r="E778" s="5"/>
      <c r="F778" s="5"/>
    </row>
    <row r="779" ht="13.5" customHeight="1" spans="1:6">
      <c r="A779" s="21"/>
      <c r="D779" s="4"/>
      <c r="E779" s="5"/>
      <c r="F779" s="5"/>
    </row>
    <row r="780" ht="13.5" customHeight="1" spans="1:6">
      <c r="A780" s="21"/>
      <c r="D780" s="4"/>
      <c r="E780" s="5"/>
      <c r="F780" s="5"/>
    </row>
    <row r="781" ht="13.5" customHeight="1" spans="1:6">
      <c r="A781" s="21"/>
      <c r="D781" s="4"/>
      <c r="E781" s="5"/>
      <c r="F781" s="5"/>
    </row>
    <row r="782" ht="13.5" customHeight="1" spans="1:6">
      <c r="A782" s="21"/>
      <c r="D782" s="4"/>
      <c r="E782" s="5"/>
      <c r="F782" s="5"/>
    </row>
    <row r="783" ht="13.5" customHeight="1" spans="1:6">
      <c r="A783" s="21"/>
      <c r="D783" s="4"/>
      <c r="E783" s="5"/>
      <c r="F783" s="5"/>
    </row>
    <row r="784" ht="13.5" customHeight="1" spans="1:6">
      <c r="A784" s="21"/>
      <c r="D784" s="4"/>
      <c r="E784" s="5"/>
      <c r="F784" s="5"/>
    </row>
    <row r="785" ht="13.5" customHeight="1" spans="1:6">
      <c r="A785" s="21"/>
      <c r="D785" s="4"/>
      <c r="E785" s="5"/>
      <c r="F785" s="5"/>
    </row>
    <row r="786" ht="13.5" customHeight="1" spans="1:6">
      <c r="A786" s="21"/>
      <c r="D786" s="4"/>
      <c r="E786" s="5"/>
      <c r="F786" s="5"/>
    </row>
    <row r="787" ht="13.5" customHeight="1" spans="1:6">
      <c r="A787" s="21"/>
      <c r="D787" s="4"/>
      <c r="E787" s="5"/>
      <c r="F787" s="5"/>
    </row>
    <row r="788" ht="13.5" customHeight="1" spans="1:6">
      <c r="A788" s="21"/>
      <c r="D788" s="4"/>
      <c r="E788" s="5"/>
      <c r="F788" s="5"/>
    </row>
    <row r="789" ht="13.5" customHeight="1" spans="1:6">
      <c r="A789" s="21"/>
      <c r="D789" s="4"/>
      <c r="E789" s="5"/>
      <c r="F789" s="5"/>
    </row>
    <row r="790" ht="13.5" customHeight="1" spans="1:6">
      <c r="A790" s="21"/>
      <c r="D790" s="4"/>
      <c r="E790" s="5"/>
      <c r="F790" s="5"/>
    </row>
    <row r="791" ht="13.5" customHeight="1" spans="1:6">
      <c r="A791" s="21"/>
      <c r="D791" s="4"/>
      <c r="E791" s="5"/>
      <c r="F791" s="5"/>
    </row>
    <row r="792" ht="13.5" customHeight="1" spans="1:6">
      <c r="A792" s="21"/>
      <c r="D792" s="4"/>
      <c r="E792" s="5"/>
      <c r="F792" s="5"/>
    </row>
    <row r="793" ht="13.5" customHeight="1" spans="1:6">
      <c r="A793" s="21"/>
      <c r="D793" s="4"/>
      <c r="E793" s="5"/>
      <c r="F793" s="5"/>
    </row>
    <row r="794" ht="13.5" customHeight="1" spans="1:6">
      <c r="A794" s="21"/>
      <c r="D794" s="4"/>
      <c r="E794" s="5"/>
      <c r="F794" s="5"/>
    </row>
    <row r="795" ht="13.5" customHeight="1" spans="1:6">
      <c r="A795" s="21"/>
      <c r="D795" s="4"/>
      <c r="E795" s="5"/>
      <c r="F795" s="5"/>
    </row>
    <row r="796" ht="13.5" customHeight="1" spans="1:6">
      <c r="A796" s="21"/>
      <c r="D796" s="4"/>
      <c r="E796" s="5"/>
      <c r="F796" s="5"/>
    </row>
    <row r="797" ht="13.5" customHeight="1" spans="1:6">
      <c r="A797" s="21"/>
      <c r="D797" s="4"/>
      <c r="E797" s="5"/>
      <c r="F797" s="5"/>
    </row>
    <row r="798" ht="13.5" customHeight="1" spans="1:6">
      <c r="A798" s="21"/>
      <c r="D798" s="4"/>
      <c r="E798" s="5"/>
      <c r="F798" s="5"/>
    </row>
    <row r="799" ht="13.5" customHeight="1" spans="1:6">
      <c r="A799" s="21"/>
      <c r="D799" s="4"/>
      <c r="E799" s="5"/>
      <c r="F799" s="5"/>
    </row>
    <row r="800" ht="13.5" customHeight="1" spans="1:6">
      <c r="A800" s="21"/>
      <c r="D800" s="4"/>
      <c r="E800" s="5"/>
      <c r="F800" s="5"/>
    </row>
    <row r="801" ht="13.5" customHeight="1" spans="1:6">
      <c r="A801" s="21"/>
      <c r="D801" s="4"/>
      <c r="E801" s="5"/>
      <c r="F801" s="5"/>
    </row>
    <row r="802" ht="13.5" customHeight="1" spans="1:6">
      <c r="A802" s="21"/>
      <c r="D802" s="4"/>
      <c r="E802" s="5"/>
      <c r="F802" s="5"/>
    </row>
    <row r="803" ht="13.5" customHeight="1" spans="1:6">
      <c r="A803" s="21"/>
      <c r="D803" s="4"/>
      <c r="E803" s="5"/>
      <c r="F803" s="5"/>
    </row>
    <row r="804" ht="13.5" customHeight="1" spans="1:6">
      <c r="A804" s="21"/>
      <c r="D804" s="4"/>
      <c r="E804" s="5"/>
      <c r="F804" s="5"/>
    </row>
    <row r="805" ht="13.5" customHeight="1" spans="1:6">
      <c r="A805" s="21"/>
      <c r="D805" s="4"/>
      <c r="E805" s="5"/>
      <c r="F805" s="5"/>
    </row>
    <row r="806" ht="13.5" customHeight="1" spans="1:6">
      <c r="A806" s="21"/>
      <c r="D806" s="4"/>
      <c r="E806" s="5"/>
      <c r="F806" s="5"/>
    </row>
    <row r="807" ht="13.5" customHeight="1" spans="1:6">
      <c r="A807" s="21"/>
      <c r="D807" s="4"/>
      <c r="E807" s="5"/>
      <c r="F807" s="5"/>
    </row>
    <row r="808" ht="13.5" customHeight="1" spans="1:6">
      <c r="A808" s="21"/>
      <c r="D808" s="4"/>
      <c r="E808" s="5"/>
      <c r="F808" s="5"/>
    </row>
    <row r="809" ht="13.5" customHeight="1" spans="1:6">
      <c r="A809" s="21"/>
      <c r="D809" s="4"/>
      <c r="E809" s="5"/>
      <c r="F809" s="5"/>
    </row>
    <row r="810" ht="13.5" customHeight="1" spans="1:6">
      <c r="A810" s="21"/>
      <c r="D810" s="4"/>
      <c r="E810" s="5"/>
      <c r="F810" s="5"/>
    </row>
    <row r="811" ht="13.5" customHeight="1" spans="1:6">
      <c r="A811" s="21"/>
      <c r="D811" s="4"/>
      <c r="E811" s="5"/>
      <c r="F811" s="5"/>
    </row>
    <row r="812" ht="13.5" customHeight="1" spans="1:6">
      <c r="A812" s="21"/>
      <c r="D812" s="4"/>
      <c r="E812" s="5"/>
      <c r="F812" s="5"/>
    </row>
    <row r="813" ht="13.5" customHeight="1" spans="1:6">
      <c r="A813" s="21"/>
      <c r="D813" s="4"/>
      <c r="E813" s="5"/>
      <c r="F813" s="5"/>
    </row>
    <row r="814" ht="13.5" customHeight="1" spans="1:6">
      <c r="A814" s="21"/>
      <c r="D814" s="4"/>
      <c r="E814" s="5"/>
      <c r="F814" s="5"/>
    </row>
    <row r="815" ht="13.5" customHeight="1" spans="1:6">
      <c r="A815" s="21"/>
      <c r="D815" s="4"/>
      <c r="E815" s="5"/>
      <c r="F815" s="5"/>
    </row>
    <row r="816" ht="13.5" customHeight="1" spans="1:6">
      <c r="A816" s="21"/>
      <c r="D816" s="4"/>
      <c r="E816" s="5"/>
      <c r="F816" s="5"/>
    </row>
    <row r="817" ht="13.5" customHeight="1" spans="1:6">
      <c r="A817" s="21"/>
      <c r="D817" s="4"/>
      <c r="E817" s="5"/>
      <c r="F817" s="5"/>
    </row>
    <row r="818" ht="13.5" customHeight="1" spans="1:6">
      <c r="A818" s="21"/>
      <c r="D818" s="4"/>
      <c r="E818" s="5"/>
      <c r="F818" s="5"/>
    </row>
    <row r="819" ht="13.5" customHeight="1" spans="1:6">
      <c r="A819" s="21"/>
      <c r="D819" s="4"/>
      <c r="E819" s="5"/>
      <c r="F819" s="5"/>
    </row>
    <row r="820" ht="13.5" customHeight="1" spans="1:6">
      <c r="A820" s="21"/>
      <c r="D820" s="4"/>
      <c r="E820" s="5"/>
      <c r="F820" s="5"/>
    </row>
    <row r="821" ht="13.5" customHeight="1" spans="1:6">
      <c r="A821" s="21"/>
      <c r="D821" s="4"/>
      <c r="E821" s="5"/>
      <c r="F821" s="5"/>
    </row>
    <row r="822" ht="13.5" customHeight="1" spans="1:6">
      <c r="A822" s="21"/>
      <c r="D822" s="4"/>
      <c r="E822" s="5"/>
      <c r="F822" s="5"/>
    </row>
    <row r="823" ht="13.5" customHeight="1" spans="1:6">
      <c r="A823" s="21"/>
      <c r="D823" s="4"/>
      <c r="E823" s="5"/>
      <c r="F823" s="5"/>
    </row>
    <row r="824" ht="13.5" customHeight="1" spans="1:6">
      <c r="A824" s="21"/>
      <c r="D824" s="4"/>
      <c r="E824" s="5"/>
      <c r="F824" s="5"/>
    </row>
    <row r="825" ht="13.5" customHeight="1" spans="1:6">
      <c r="A825" s="21"/>
      <c r="D825" s="4"/>
      <c r="E825" s="5"/>
      <c r="F825" s="5"/>
    </row>
    <row r="826" ht="13.5" customHeight="1" spans="1:6">
      <c r="A826" s="21"/>
      <c r="D826" s="4"/>
      <c r="E826" s="5"/>
      <c r="F826" s="5"/>
    </row>
    <row r="827" ht="13.5" customHeight="1" spans="1:6">
      <c r="A827" s="21"/>
      <c r="D827" s="4"/>
      <c r="E827" s="5"/>
      <c r="F827" s="5"/>
    </row>
    <row r="828" ht="13.5" customHeight="1" spans="1:6">
      <c r="A828" s="21"/>
      <c r="D828" s="4"/>
      <c r="E828" s="5"/>
      <c r="F828" s="5"/>
    </row>
    <row r="829" ht="13.5" customHeight="1" spans="1:6">
      <c r="A829" s="21"/>
      <c r="D829" s="4"/>
      <c r="E829" s="5"/>
      <c r="F829" s="5"/>
    </row>
    <row r="830" ht="13.5" customHeight="1" spans="1:6">
      <c r="A830" s="21"/>
      <c r="D830" s="4"/>
      <c r="E830" s="5"/>
      <c r="F830" s="5"/>
    </row>
    <row r="831" ht="13.5" customHeight="1" spans="1:6">
      <c r="A831" s="21"/>
      <c r="D831" s="4"/>
      <c r="E831" s="5"/>
      <c r="F831" s="5"/>
    </row>
    <row r="832" ht="13.5" customHeight="1" spans="1:6">
      <c r="A832" s="21"/>
      <c r="D832" s="4"/>
      <c r="E832" s="5"/>
      <c r="F832" s="5"/>
    </row>
    <row r="833" ht="13.5" customHeight="1" spans="1:6">
      <c r="A833" s="21"/>
      <c r="D833" s="4"/>
      <c r="E833" s="5"/>
      <c r="F833" s="5"/>
    </row>
    <row r="834" ht="13.5" customHeight="1" spans="1:6">
      <c r="A834" s="21"/>
      <c r="D834" s="4"/>
      <c r="E834" s="5"/>
      <c r="F834" s="5"/>
    </row>
    <row r="835" ht="13.5" customHeight="1" spans="1:6">
      <c r="A835" s="21"/>
      <c r="D835" s="4"/>
      <c r="E835" s="5"/>
      <c r="F835" s="5"/>
    </row>
    <row r="836" ht="13.5" customHeight="1" spans="1:6">
      <c r="A836" s="21"/>
      <c r="D836" s="4"/>
      <c r="E836" s="5"/>
      <c r="F836" s="5"/>
    </row>
    <row r="837" ht="13.5" customHeight="1" spans="1:6">
      <c r="A837" s="21"/>
      <c r="D837" s="4"/>
      <c r="E837" s="5"/>
      <c r="F837" s="5"/>
    </row>
    <row r="838" ht="13.5" customHeight="1" spans="1:6">
      <c r="A838" s="21"/>
      <c r="D838" s="4"/>
      <c r="E838" s="5"/>
      <c r="F838" s="5"/>
    </row>
    <row r="839" ht="13.5" customHeight="1" spans="1:6">
      <c r="A839" s="21"/>
      <c r="D839" s="4"/>
      <c r="E839" s="5"/>
      <c r="F839" s="5"/>
    </row>
    <row r="840" ht="13.5" customHeight="1" spans="1:6">
      <c r="A840" s="21"/>
      <c r="D840" s="4"/>
      <c r="E840" s="5"/>
      <c r="F840" s="5"/>
    </row>
    <row r="841" ht="13.5" customHeight="1" spans="1:6">
      <c r="A841" s="21"/>
      <c r="D841" s="4"/>
      <c r="E841" s="5"/>
      <c r="F841" s="5"/>
    </row>
    <row r="842" ht="13.5" customHeight="1" spans="1:6">
      <c r="A842" s="21"/>
      <c r="D842" s="4"/>
      <c r="E842" s="5"/>
      <c r="F842" s="5"/>
    </row>
    <row r="843" ht="13.5" customHeight="1" spans="1:6">
      <c r="A843" s="21"/>
      <c r="D843" s="4"/>
      <c r="E843" s="5"/>
      <c r="F843" s="5"/>
    </row>
    <row r="844" ht="13.5" customHeight="1" spans="1:6">
      <c r="A844" s="21"/>
      <c r="D844" s="4"/>
      <c r="E844" s="5"/>
      <c r="F844" s="5"/>
    </row>
    <row r="845" ht="13.5" customHeight="1" spans="1:6">
      <c r="A845" s="21"/>
      <c r="D845" s="4"/>
      <c r="E845" s="5"/>
      <c r="F845" s="5"/>
    </row>
    <row r="846" ht="13.5" customHeight="1" spans="1:6">
      <c r="A846" s="21"/>
      <c r="D846" s="4"/>
      <c r="E846" s="5"/>
      <c r="F846" s="5"/>
    </row>
    <row r="847" ht="13.5" customHeight="1" spans="1:6">
      <c r="A847" s="21"/>
      <c r="D847" s="4"/>
      <c r="E847" s="5"/>
      <c r="F847" s="5"/>
    </row>
    <row r="848" ht="13.5" customHeight="1" spans="1:6">
      <c r="A848" s="21"/>
      <c r="D848" s="4"/>
      <c r="E848" s="5"/>
      <c r="F848" s="5"/>
    </row>
    <row r="849" ht="13.5" customHeight="1" spans="1:6">
      <c r="A849" s="21"/>
      <c r="D849" s="4"/>
      <c r="E849" s="5"/>
      <c r="F849" s="5"/>
    </row>
    <row r="850" ht="13.5" customHeight="1" spans="1:6">
      <c r="A850" s="21"/>
      <c r="D850" s="4"/>
      <c r="E850" s="5"/>
      <c r="F850" s="5"/>
    </row>
    <row r="851" ht="13.5" customHeight="1" spans="1:6">
      <c r="A851" s="21"/>
      <c r="D851" s="4"/>
      <c r="E851" s="5"/>
      <c r="F851" s="5"/>
    </row>
    <row r="852" ht="13.5" customHeight="1" spans="1:6">
      <c r="A852" s="21"/>
      <c r="D852" s="4"/>
      <c r="E852" s="5"/>
      <c r="F852" s="5"/>
    </row>
    <row r="853" ht="13.5" customHeight="1" spans="1:6">
      <c r="A853" s="21"/>
      <c r="D853" s="4"/>
      <c r="E853" s="5"/>
      <c r="F853" s="5"/>
    </row>
    <row r="854" ht="13.5" customHeight="1" spans="1:6">
      <c r="A854" s="21"/>
      <c r="D854" s="4"/>
      <c r="E854" s="5"/>
      <c r="F854" s="5"/>
    </row>
    <row r="855" ht="13.5" customHeight="1" spans="1:6">
      <c r="A855" s="21"/>
      <c r="D855" s="4"/>
      <c r="E855" s="5"/>
      <c r="F855" s="5"/>
    </row>
    <row r="856" ht="13.5" customHeight="1" spans="1:6">
      <c r="A856" s="21"/>
      <c r="D856" s="4"/>
      <c r="E856" s="5"/>
      <c r="F856" s="5"/>
    </row>
    <row r="857" ht="13.5" customHeight="1" spans="1:6">
      <c r="A857" s="21"/>
      <c r="D857" s="4"/>
      <c r="E857" s="5"/>
      <c r="F857" s="5"/>
    </row>
    <row r="858" ht="13.5" customHeight="1" spans="1:6">
      <c r="A858" s="21"/>
      <c r="D858" s="4"/>
      <c r="E858" s="5"/>
      <c r="F858" s="5"/>
    </row>
    <row r="859" ht="13.5" customHeight="1" spans="1:6">
      <c r="A859" s="21"/>
      <c r="D859" s="4"/>
      <c r="E859" s="5"/>
      <c r="F859" s="5"/>
    </row>
    <row r="860" ht="13.5" customHeight="1" spans="1:6">
      <c r="A860" s="21"/>
      <c r="D860" s="4"/>
      <c r="E860" s="5"/>
      <c r="F860" s="5"/>
    </row>
    <row r="861" ht="13.5" customHeight="1" spans="1:6">
      <c r="A861" s="21"/>
      <c r="D861" s="4"/>
      <c r="E861" s="5"/>
      <c r="F861" s="5"/>
    </row>
    <row r="862" ht="13.5" customHeight="1" spans="1:6">
      <c r="A862" s="21"/>
      <c r="D862" s="4"/>
      <c r="E862" s="5"/>
      <c r="F862" s="5"/>
    </row>
    <row r="863" ht="13.5" customHeight="1" spans="1:6">
      <c r="A863" s="21"/>
      <c r="D863" s="4"/>
      <c r="E863" s="5"/>
      <c r="F863" s="5"/>
    </row>
    <row r="864" ht="13.5" customHeight="1" spans="1:6">
      <c r="A864" s="21"/>
      <c r="D864" s="4"/>
      <c r="E864" s="5"/>
      <c r="F864" s="5"/>
    </row>
    <row r="865" ht="13.5" customHeight="1" spans="1:6">
      <c r="A865" s="21"/>
      <c r="D865" s="4"/>
      <c r="E865" s="5"/>
      <c r="F865" s="5"/>
    </row>
    <row r="866" ht="13.5" customHeight="1" spans="1:6">
      <c r="A866" s="21"/>
      <c r="D866" s="4"/>
      <c r="E866" s="5"/>
      <c r="F866" s="5"/>
    </row>
    <row r="867" ht="13.5" customHeight="1" spans="1:6">
      <c r="A867" s="21"/>
      <c r="D867" s="4"/>
      <c r="E867" s="5"/>
      <c r="F867" s="5"/>
    </row>
    <row r="868" ht="13.5" customHeight="1" spans="1:6">
      <c r="A868" s="21"/>
      <c r="D868" s="4"/>
      <c r="E868" s="5"/>
      <c r="F868" s="5"/>
    </row>
    <row r="869" ht="13.5" customHeight="1" spans="1:6">
      <c r="A869" s="21"/>
      <c r="D869" s="4"/>
      <c r="E869" s="5"/>
      <c r="F869" s="5"/>
    </row>
    <row r="870" ht="13.5" customHeight="1" spans="1:6">
      <c r="A870" s="21"/>
      <c r="D870" s="4"/>
      <c r="E870" s="5"/>
      <c r="F870" s="5"/>
    </row>
    <row r="871" ht="13.5" customHeight="1" spans="1:6">
      <c r="A871" s="21"/>
      <c r="D871" s="4"/>
      <c r="E871" s="5"/>
      <c r="F871" s="5"/>
    </row>
    <row r="872" ht="13.5" customHeight="1" spans="1:6">
      <c r="A872" s="21"/>
      <c r="D872" s="4"/>
      <c r="E872" s="5"/>
      <c r="F872" s="5"/>
    </row>
    <row r="873" ht="13.5" customHeight="1" spans="1:6">
      <c r="A873" s="21"/>
      <c r="D873" s="4"/>
      <c r="E873" s="5"/>
      <c r="F873" s="5"/>
    </row>
    <row r="874" ht="13.5" customHeight="1" spans="1:6">
      <c r="A874" s="21"/>
      <c r="D874" s="4"/>
      <c r="E874" s="5"/>
      <c r="F874" s="5"/>
    </row>
    <row r="875" ht="13.5" customHeight="1" spans="1:6">
      <c r="A875" s="21"/>
      <c r="D875" s="4"/>
      <c r="E875" s="5"/>
      <c r="F875" s="5"/>
    </row>
    <row r="876" ht="13.5" customHeight="1" spans="1:6">
      <c r="A876" s="21"/>
      <c r="D876" s="4"/>
      <c r="E876" s="5"/>
      <c r="F876" s="5"/>
    </row>
    <row r="877" ht="13.5" customHeight="1" spans="1:6">
      <c r="A877" s="21"/>
      <c r="D877" s="4"/>
      <c r="E877" s="5"/>
      <c r="F877" s="5"/>
    </row>
    <row r="878" ht="13.5" customHeight="1" spans="1:6">
      <c r="A878" s="21"/>
      <c r="D878" s="4"/>
      <c r="E878" s="5"/>
      <c r="F878" s="5"/>
    </row>
    <row r="879" ht="13.5" customHeight="1" spans="1:6">
      <c r="A879" s="21"/>
      <c r="D879" s="4"/>
      <c r="E879" s="5"/>
      <c r="F879" s="5"/>
    </row>
    <row r="880" ht="13.5" customHeight="1" spans="1:6">
      <c r="A880" s="21"/>
      <c r="D880" s="4"/>
      <c r="E880" s="5"/>
      <c r="F880" s="5"/>
    </row>
    <row r="881" ht="13.5" customHeight="1" spans="1:6">
      <c r="A881" s="21"/>
      <c r="D881" s="4"/>
      <c r="E881" s="5"/>
      <c r="F881" s="5"/>
    </row>
    <row r="882" ht="13.5" customHeight="1" spans="1:6">
      <c r="A882" s="21"/>
      <c r="D882" s="4"/>
      <c r="E882" s="5"/>
      <c r="F882" s="5"/>
    </row>
    <row r="883" ht="13.5" customHeight="1" spans="1:6">
      <c r="A883" s="21"/>
      <c r="D883" s="4"/>
      <c r="E883" s="5"/>
      <c r="F883" s="5"/>
    </row>
    <row r="884" ht="13.5" customHeight="1" spans="1:6">
      <c r="A884" s="21"/>
      <c r="D884" s="4"/>
      <c r="E884" s="5"/>
      <c r="F884" s="5"/>
    </row>
    <row r="885" ht="13.5" customHeight="1" spans="1:6">
      <c r="A885" s="21"/>
      <c r="D885" s="4"/>
      <c r="E885" s="5"/>
      <c r="F885" s="5"/>
    </row>
    <row r="886" ht="13.5" customHeight="1" spans="1:6">
      <c r="A886" s="21"/>
      <c r="D886" s="4"/>
      <c r="E886" s="5"/>
      <c r="F886" s="5"/>
    </row>
    <row r="887" ht="13.5" customHeight="1" spans="1:6">
      <c r="A887" s="21"/>
      <c r="D887" s="4"/>
      <c r="E887" s="5"/>
      <c r="F887" s="5"/>
    </row>
    <row r="888" ht="13.5" customHeight="1" spans="1:6">
      <c r="A888" s="21"/>
      <c r="D888" s="4"/>
      <c r="E888" s="5"/>
      <c r="F888" s="5"/>
    </row>
    <row r="889" ht="13.5" customHeight="1" spans="1:6">
      <c r="A889" s="21"/>
      <c r="D889" s="4"/>
      <c r="E889" s="5"/>
      <c r="F889" s="5"/>
    </row>
    <row r="890" ht="13.5" customHeight="1" spans="1:6">
      <c r="A890" s="21"/>
      <c r="D890" s="4"/>
      <c r="E890" s="5"/>
      <c r="F890" s="5"/>
    </row>
    <row r="891" ht="13.5" customHeight="1" spans="1:6">
      <c r="A891" s="21"/>
      <c r="D891" s="4"/>
      <c r="E891" s="5"/>
      <c r="F891" s="5"/>
    </row>
    <row r="892" ht="13.5" customHeight="1" spans="1:6">
      <c r="A892" s="21"/>
      <c r="D892" s="4"/>
      <c r="E892" s="5"/>
      <c r="F892" s="5"/>
    </row>
    <row r="893" ht="13.5" customHeight="1" spans="1:6">
      <c r="A893" s="21"/>
      <c r="D893" s="4"/>
      <c r="E893" s="5"/>
      <c r="F893" s="5"/>
    </row>
    <row r="894" ht="13.5" customHeight="1" spans="1:6">
      <c r="A894" s="21"/>
      <c r="D894" s="4"/>
      <c r="E894" s="5"/>
      <c r="F894" s="5"/>
    </row>
    <row r="895" ht="13.5" customHeight="1" spans="1:6">
      <c r="A895" s="21"/>
      <c r="D895" s="4"/>
      <c r="E895" s="5"/>
      <c r="F895" s="5"/>
    </row>
    <row r="896" ht="13.5" customHeight="1" spans="1:6">
      <c r="A896" s="21"/>
      <c r="D896" s="4"/>
      <c r="E896" s="5"/>
      <c r="F896" s="5"/>
    </row>
    <row r="897" ht="13.5" customHeight="1" spans="1:6">
      <c r="A897" s="21"/>
      <c r="D897" s="4"/>
      <c r="E897" s="5"/>
      <c r="F897" s="5"/>
    </row>
    <row r="898" ht="13.5" customHeight="1" spans="1:6">
      <c r="A898" s="21"/>
      <c r="D898" s="4"/>
      <c r="E898" s="5"/>
      <c r="F898" s="5"/>
    </row>
    <row r="899" ht="13.5" customHeight="1" spans="1:6">
      <c r="A899" s="21"/>
      <c r="D899" s="4"/>
      <c r="E899" s="5"/>
      <c r="F899" s="5"/>
    </row>
    <row r="900" ht="13.5" customHeight="1" spans="1:6">
      <c r="A900" s="21"/>
      <c r="D900" s="4"/>
      <c r="E900" s="5"/>
      <c r="F900" s="5"/>
    </row>
    <row r="901" ht="13.5" customHeight="1" spans="1:6">
      <c r="A901" s="21"/>
      <c r="D901" s="4"/>
      <c r="E901" s="5"/>
      <c r="F901" s="5"/>
    </row>
    <row r="902" ht="13.5" customHeight="1" spans="1:6">
      <c r="A902" s="21"/>
      <c r="D902" s="4"/>
      <c r="E902" s="5"/>
      <c r="F902" s="5"/>
    </row>
    <row r="903" ht="13.5" customHeight="1" spans="1:6">
      <c r="A903" s="21"/>
      <c r="D903" s="4"/>
      <c r="E903" s="5"/>
      <c r="F903" s="5"/>
    </row>
    <row r="904" ht="13.5" customHeight="1" spans="1:6">
      <c r="A904" s="21"/>
      <c r="D904" s="4"/>
      <c r="E904" s="5"/>
      <c r="F904" s="5"/>
    </row>
    <row r="905" ht="13.5" customHeight="1" spans="1:6">
      <c r="A905" s="21"/>
      <c r="D905" s="4"/>
      <c r="E905" s="5"/>
      <c r="F905" s="5"/>
    </row>
    <row r="906" ht="13.5" customHeight="1" spans="1:6">
      <c r="A906" s="21"/>
      <c r="D906" s="4"/>
      <c r="E906" s="5"/>
      <c r="F906" s="5"/>
    </row>
    <row r="907" ht="13.5" customHeight="1" spans="1:6">
      <c r="A907" s="21"/>
      <c r="D907" s="4"/>
      <c r="E907" s="5"/>
      <c r="F907" s="5"/>
    </row>
    <row r="908" ht="13.5" customHeight="1" spans="1:6">
      <c r="A908" s="21"/>
      <c r="D908" s="4"/>
      <c r="E908" s="5"/>
      <c r="F908" s="5"/>
    </row>
    <row r="909" ht="13.5" customHeight="1" spans="1:6">
      <c r="A909" s="21"/>
      <c r="D909" s="4"/>
      <c r="E909" s="5"/>
      <c r="F909" s="5"/>
    </row>
    <row r="910" ht="13.5" customHeight="1" spans="1:6">
      <c r="A910" s="21"/>
      <c r="D910" s="4"/>
      <c r="E910" s="5"/>
      <c r="F910" s="5"/>
    </row>
    <row r="911" ht="13.5" customHeight="1" spans="1:6">
      <c r="A911" s="21"/>
      <c r="D911" s="4"/>
      <c r="E911" s="5"/>
      <c r="F911" s="5"/>
    </row>
    <row r="912" ht="13.5" customHeight="1" spans="1:6">
      <c r="A912" s="21"/>
      <c r="D912" s="4"/>
      <c r="E912" s="5"/>
      <c r="F912" s="5"/>
    </row>
    <row r="913" ht="13.5" customHeight="1" spans="1:6">
      <c r="A913" s="21"/>
      <c r="D913" s="4"/>
      <c r="E913" s="5"/>
      <c r="F913" s="5"/>
    </row>
    <row r="914" ht="13.5" customHeight="1" spans="1:6">
      <c r="A914" s="21"/>
      <c r="D914" s="4"/>
      <c r="E914" s="5"/>
      <c r="F914" s="5"/>
    </row>
    <row r="915" ht="13.5" customHeight="1" spans="1:6">
      <c r="A915" s="21"/>
      <c r="D915" s="4"/>
      <c r="E915" s="5"/>
      <c r="F915" s="5"/>
    </row>
    <row r="916" ht="13.5" customHeight="1" spans="1:6">
      <c r="A916" s="21"/>
      <c r="D916" s="4"/>
      <c r="E916" s="5"/>
      <c r="F916" s="5"/>
    </row>
    <row r="917" ht="13.5" customHeight="1" spans="1:6">
      <c r="A917" s="21"/>
      <c r="D917" s="4"/>
      <c r="E917" s="5"/>
      <c r="F917" s="5"/>
    </row>
    <row r="918" ht="13.5" customHeight="1" spans="1:6">
      <c r="A918" s="21"/>
      <c r="D918" s="4"/>
      <c r="E918" s="5"/>
      <c r="F918" s="5"/>
    </row>
    <row r="919" ht="13.5" customHeight="1" spans="1:6">
      <c r="A919" s="21"/>
      <c r="D919" s="4"/>
      <c r="E919" s="5"/>
      <c r="F919" s="5"/>
    </row>
    <row r="920" ht="13.5" customHeight="1" spans="1:6">
      <c r="A920" s="21"/>
      <c r="D920" s="4"/>
      <c r="E920" s="5"/>
      <c r="F920" s="5"/>
    </row>
    <row r="921" ht="13.5" customHeight="1" spans="1:6">
      <c r="A921" s="21"/>
      <c r="D921" s="4"/>
      <c r="E921" s="5"/>
      <c r="F921" s="5"/>
    </row>
    <row r="922" ht="13.5" customHeight="1" spans="1:6">
      <c r="A922" s="21"/>
      <c r="D922" s="4"/>
      <c r="E922" s="5"/>
      <c r="F922" s="5"/>
    </row>
    <row r="923" ht="13.5" customHeight="1" spans="1:6">
      <c r="A923" s="21"/>
      <c r="D923" s="4"/>
      <c r="E923" s="5"/>
      <c r="F923" s="5"/>
    </row>
    <row r="924" ht="13.5" customHeight="1" spans="1:6">
      <c r="A924" s="21"/>
      <c r="D924" s="4"/>
      <c r="E924" s="5"/>
      <c r="F924" s="5"/>
    </row>
    <row r="925" ht="13.5" customHeight="1" spans="1:6">
      <c r="A925" s="21"/>
      <c r="D925" s="4"/>
      <c r="E925" s="5"/>
      <c r="F925" s="5"/>
    </row>
    <row r="926" ht="13.5" customHeight="1" spans="1:6">
      <c r="A926" s="21"/>
      <c r="D926" s="4"/>
      <c r="E926" s="5"/>
      <c r="F926" s="5"/>
    </row>
    <row r="927" ht="13.5" customHeight="1" spans="1:6">
      <c r="A927" s="21"/>
      <c r="D927" s="4"/>
      <c r="E927" s="5"/>
      <c r="F927" s="5"/>
    </row>
    <row r="928" ht="13.5" customHeight="1" spans="1:6">
      <c r="A928" s="21"/>
      <c r="D928" s="4"/>
      <c r="E928" s="5"/>
      <c r="F928" s="5"/>
    </row>
    <row r="929" ht="13.5" customHeight="1" spans="1:6">
      <c r="A929" s="21"/>
      <c r="D929" s="4"/>
      <c r="E929" s="5"/>
      <c r="F929" s="5"/>
    </row>
    <row r="930" ht="13.5" customHeight="1" spans="1:6">
      <c r="A930" s="21"/>
      <c r="D930" s="4"/>
      <c r="E930" s="5"/>
      <c r="F930" s="5"/>
    </row>
    <row r="931" ht="13.5" customHeight="1" spans="1:6">
      <c r="A931" s="21"/>
      <c r="D931" s="4"/>
      <c r="E931" s="5"/>
      <c r="F931" s="5"/>
    </row>
    <row r="932" ht="13.5" customHeight="1" spans="1:6">
      <c r="A932" s="21"/>
      <c r="D932" s="4"/>
      <c r="E932" s="5"/>
      <c r="F932" s="5"/>
    </row>
    <row r="933" ht="13.5" customHeight="1" spans="1:6">
      <c r="A933" s="21"/>
      <c r="D933" s="4"/>
      <c r="E933" s="5"/>
      <c r="F933" s="5"/>
    </row>
    <row r="934" ht="13.5" customHeight="1" spans="1:6">
      <c r="A934" s="21"/>
      <c r="D934" s="4"/>
      <c r="E934" s="5"/>
      <c r="F934" s="5"/>
    </row>
    <row r="935" ht="13.5" customHeight="1" spans="1:6">
      <c r="A935" s="21"/>
      <c r="D935" s="4"/>
      <c r="E935" s="5"/>
      <c r="F935" s="5"/>
    </row>
    <row r="936" ht="13.5" customHeight="1" spans="1:6">
      <c r="A936" s="21"/>
      <c r="D936" s="4"/>
      <c r="E936" s="5"/>
      <c r="F936" s="5"/>
    </row>
    <row r="937" ht="13.5" customHeight="1" spans="1:6">
      <c r="A937" s="21"/>
      <c r="D937" s="4"/>
      <c r="E937" s="5"/>
      <c r="F937" s="5"/>
    </row>
    <row r="938" ht="13.5" customHeight="1" spans="1:6">
      <c r="A938" s="21"/>
      <c r="D938" s="4"/>
      <c r="E938" s="5"/>
      <c r="F938" s="5"/>
    </row>
    <row r="939" ht="13.5" customHeight="1" spans="1:6">
      <c r="A939" s="21"/>
      <c r="D939" s="4"/>
      <c r="E939" s="5"/>
      <c r="F939" s="5"/>
    </row>
    <row r="940" ht="13.5" customHeight="1" spans="1:6">
      <c r="A940" s="21"/>
      <c r="D940" s="4"/>
      <c r="E940" s="5"/>
      <c r="F940" s="5"/>
    </row>
    <row r="941" ht="13.5" customHeight="1" spans="1:6">
      <c r="A941" s="21"/>
      <c r="D941" s="4"/>
      <c r="E941" s="5"/>
      <c r="F941" s="5"/>
    </row>
    <row r="942" ht="13.5" customHeight="1" spans="1:6">
      <c r="A942" s="21"/>
      <c r="D942" s="4"/>
      <c r="E942" s="5"/>
      <c r="F942" s="5"/>
    </row>
    <row r="943" ht="13.5" customHeight="1" spans="1:6">
      <c r="A943" s="21"/>
      <c r="D943" s="4"/>
      <c r="E943" s="5"/>
      <c r="F943" s="5"/>
    </row>
    <row r="944" ht="13.5" customHeight="1" spans="1:6">
      <c r="A944" s="21"/>
      <c r="D944" s="4"/>
      <c r="E944" s="5"/>
      <c r="F944" s="5"/>
    </row>
    <row r="945" ht="13.5" customHeight="1" spans="1:6">
      <c r="A945" s="21"/>
      <c r="D945" s="4"/>
      <c r="E945" s="5"/>
      <c r="F945" s="5"/>
    </row>
    <row r="946" ht="13.5" customHeight="1" spans="1:6">
      <c r="A946" s="21"/>
      <c r="D946" s="4"/>
      <c r="E946" s="5"/>
      <c r="F946" s="5"/>
    </row>
    <row r="947" ht="13.5" customHeight="1" spans="1:6">
      <c r="A947" s="21"/>
      <c r="D947" s="4"/>
      <c r="E947" s="5"/>
      <c r="F947" s="5"/>
    </row>
    <row r="948" ht="13.5" customHeight="1" spans="1:6">
      <c r="A948" s="21"/>
      <c r="D948" s="4"/>
      <c r="E948" s="5"/>
      <c r="F948" s="5"/>
    </row>
    <row r="949" ht="13.5" customHeight="1" spans="1:6">
      <c r="A949" s="21"/>
      <c r="D949" s="4"/>
      <c r="E949" s="5"/>
      <c r="F949" s="5"/>
    </row>
    <row r="950" ht="13.5" customHeight="1" spans="1:6">
      <c r="A950" s="21"/>
      <c r="D950" s="4"/>
      <c r="E950" s="5"/>
      <c r="F950" s="5"/>
    </row>
    <row r="951" ht="13.5" customHeight="1" spans="1:6">
      <c r="A951" s="21"/>
      <c r="D951" s="4"/>
      <c r="E951" s="5"/>
      <c r="F951" s="5"/>
    </row>
    <row r="952" ht="13.5" customHeight="1" spans="1:6">
      <c r="A952" s="21"/>
      <c r="D952" s="4"/>
      <c r="E952" s="5"/>
      <c r="F952" s="5"/>
    </row>
    <row r="953" ht="13.5" customHeight="1" spans="1:6">
      <c r="A953" s="21"/>
      <c r="D953" s="4"/>
      <c r="E953" s="5"/>
      <c r="F953" s="5"/>
    </row>
    <row r="954" ht="13.5" customHeight="1" spans="1:6">
      <c r="A954" s="21"/>
      <c r="D954" s="4"/>
      <c r="E954" s="5"/>
      <c r="F954" s="5"/>
    </row>
    <row r="955" ht="13.5" customHeight="1" spans="1:6">
      <c r="A955" s="21"/>
      <c r="D955" s="4"/>
      <c r="E955" s="5"/>
      <c r="F955" s="5"/>
    </row>
    <row r="956" ht="13.5" customHeight="1" spans="1:6">
      <c r="A956" s="21"/>
      <c r="D956" s="4"/>
      <c r="E956" s="5"/>
      <c r="F956" s="5"/>
    </row>
    <row r="957" ht="13.5" customHeight="1" spans="1:6">
      <c r="A957" s="21"/>
      <c r="D957" s="4"/>
      <c r="E957" s="5"/>
      <c r="F957" s="5"/>
    </row>
    <row r="958" ht="13.5" customHeight="1" spans="1:6">
      <c r="A958" s="21"/>
      <c r="D958" s="4"/>
      <c r="E958" s="5"/>
      <c r="F958" s="5"/>
    </row>
    <row r="959" ht="13.5" customHeight="1" spans="1:6">
      <c r="A959" s="21"/>
      <c r="D959" s="4"/>
      <c r="E959" s="5"/>
      <c r="F959" s="5"/>
    </row>
    <row r="960" ht="13.5" customHeight="1" spans="1:6">
      <c r="A960" s="21"/>
      <c r="D960" s="4"/>
      <c r="E960" s="5"/>
      <c r="F960" s="5"/>
    </row>
    <row r="961" ht="13.5" customHeight="1" spans="1:6">
      <c r="A961" s="21"/>
      <c r="D961" s="4"/>
      <c r="E961" s="5"/>
      <c r="F961" s="5"/>
    </row>
    <row r="962" ht="13.5" customHeight="1" spans="1:6">
      <c r="A962" s="21"/>
      <c r="D962" s="4"/>
      <c r="E962" s="5"/>
      <c r="F962" s="5"/>
    </row>
    <row r="963" ht="13.5" customHeight="1" spans="1:6">
      <c r="A963" s="21"/>
      <c r="D963" s="4"/>
      <c r="E963" s="5"/>
      <c r="F963" s="5"/>
    </row>
    <row r="964" ht="13.5" customHeight="1" spans="1:6">
      <c r="A964" s="21"/>
      <c r="D964" s="4"/>
      <c r="E964" s="5"/>
      <c r="F964" s="5"/>
    </row>
    <row r="965" ht="13.5" customHeight="1" spans="1:6">
      <c r="A965" s="21"/>
      <c r="D965" s="4"/>
      <c r="E965" s="5"/>
      <c r="F965" s="5"/>
    </row>
    <row r="966" ht="13.5" customHeight="1" spans="1:6">
      <c r="A966" s="21"/>
      <c r="D966" s="4"/>
      <c r="E966" s="5"/>
      <c r="F966" s="5"/>
    </row>
    <row r="967" ht="13.5" customHeight="1" spans="1:6">
      <c r="A967" s="21"/>
      <c r="D967" s="4"/>
      <c r="E967" s="5"/>
      <c r="F967" s="5"/>
    </row>
    <row r="968" ht="13.5" customHeight="1" spans="1:6">
      <c r="A968" s="21"/>
      <c r="D968" s="4"/>
      <c r="E968" s="5"/>
      <c r="F968" s="5"/>
    </row>
    <row r="969" ht="13.5" customHeight="1" spans="1:6">
      <c r="A969" s="21"/>
      <c r="D969" s="4"/>
      <c r="E969" s="5"/>
      <c r="F969" s="5"/>
    </row>
    <row r="970" ht="13.5" customHeight="1" spans="1:6">
      <c r="A970" s="21"/>
      <c r="D970" s="4"/>
      <c r="E970" s="5"/>
      <c r="F970" s="5"/>
    </row>
    <row r="971" ht="13.5" customHeight="1" spans="1:6">
      <c r="A971" s="21"/>
      <c r="D971" s="4"/>
      <c r="E971" s="5"/>
      <c r="F971" s="5"/>
    </row>
    <row r="972" ht="13.5" customHeight="1" spans="1:6">
      <c r="A972" s="21"/>
      <c r="D972" s="4"/>
      <c r="E972" s="5"/>
      <c r="F972" s="5"/>
    </row>
    <row r="973" ht="13.5" customHeight="1" spans="1:6">
      <c r="A973" s="21"/>
      <c r="D973" s="4"/>
      <c r="E973" s="5"/>
      <c r="F973" s="5"/>
    </row>
    <row r="974" ht="13.5" customHeight="1" spans="1:6">
      <c r="A974" s="21"/>
      <c r="D974" s="4"/>
      <c r="E974" s="5"/>
      <c r="F974" s="5"/>
    </row>
    <row r="975" ht="13.5" customHeight="1" spans="1:6">
      <c r="A975" s="21"/>
      <c r="D975" s="4"/>
      <c r="E975" s="5"/>
      <c r="F975" s="5"/>
    </row>
    <row r="976" ht="13.5" customHeight="1" spans="1:6">
      <c r="A976" s="21"/>
      <c r="D976" s="4"/>
      <c r="E976" s="5"/>
      <c r="F976" s="5"/>
    </row>
    <row r="977" ht="13.5" customHeight="1" spans="1:6">
      <c r="A977" s="21"/>
      <c r="D977" s="4"/>
      <c r="E977" s="5"/>
      <c r="F977" s="5"/>
    </row>
    <row r="978" ht="13.5" customHeight="1" spans="1:6">
      <c r="A978" s="21"/>
      <c r="D978" s="4"/>
      <c r="E978" s="5"/>
      <c r="F978" s="5"/>
    </row>
    <row r="979" ht="13.5" customHeight="1" spans="1:6">
      <c r="A979" s="21"/>
      <c r="D979" s="4"/>
      <c r="E979" s="5"/>
      <c r="F979" s="5"/>
    </row>
    <row r="980" ht="13.5" customHeight="1" spans="1:6">
      <c r="A980" s="21"/>
      <c r="D980" s="4"/>
      <c r="E980" s="5"/>
      <c r="F980" s="5"/>
    </row>
    <row r="981" ht="13.5" customHeight="1" spans="1:6">
      <c r="A981" s="21"/>
      <c r="D981" s="4"/>
      <c r="E981" s="5"/>
      <c r="F981" s="5"/>
    </row>
    <row r="982" ht="13.5" customHeight="1" spans="1:6">
      <c r="A982" s="21"/>
      <c r="D982" s="4"/>
      <c r="E982" s="5"/>
      <c r="F982" s="5"/>
    </row>
    <row r="983" ht="13.5" customHeight="1" spans="1:6">
      <c r="A983" s="21"/>
      <c r="D983" s="4"/>
      <c r="E983" s="5"/>
      <c r="F983" s="5"/>
    </row>
    <row r="984" ht="13.5" customHeight="1" spans="1:6">
      <c r="A984" s="21"/>
      <c r="D984" s="4"/>
      <c r="E984" s="5"/>
      <c r="F984" s="5"/>
    </row>
    <row r="985" ht="13.5" customHeight="1" spans="1:6">
      <c r="A985" s="21"/>
      <c r="D985" s="4"/>
      <c r="E985" s="5"/>
      <c r="F985" s="5"/>
    </row>
    <row r="986" ht="13.5" customHeight="1" spans="1:6">
      <c r="A986" s="21"/>
      <c r="D986" s="4"/>
      <c r="E986" s="5"/>
      <c r="F986" s="5"/>
    </row>
    <row r="987" ht="13.5" customHeight="1" spans="1:6">
      <c r="A987" s="21"/>
      <c r="D987" s="4"/>
      <c r="E987" s="5"/>
      <c r="F987" s="5"/>
    </row>
    <row r="988" ht="13.5" customHeight="1" spans="1:6">
      <c r="A988" s="21"/>
      <c r="D988" s="4"/>
      <c r="E988" s="5"/>
      <c r="F988" s="5"/>
    </row>
    <row r="989" ht="13.5" customHeight="1" spans="1:6">
      <c r="A989" s="21"/>
      <c r="D989" s="4"/>
      <c r="E989" s="5"/>
      <c r="F989" s="5"/>
    </row>
    <row r="990" ht="13.5" customHeight="1" spans="1:6">
      <c r="A990" s="21"/>
      <c r="D990" s="4"/>
      <c r="E990" s="5"/>
      <c r="F990" s="5"/>
    </row>
    <row r="991" ht="13.5" customHeight="1" spans="1:6">
      <c r="A991" s="21"/>
      <c r="D991" s="4"/>
      <c r="E991" s="5"/>
      <c r="F991" s="5"/>
    </row>
    <row r="992" ht="13.5" customHeight="1" spans="1:6">
      <c r="A992" s="21"/>
      <c r="D992" s="4"/>
      <c r="E992" s="5"/>
      <c r="F992" s="5"/>
    </row>
    <row r="993" ht="13.5" customHeight="1" spans="1:6">
      <c r="A993" s="21"/>
      <c r="D993" s="4"/>
      <c r="E993" s="5"/>
      <c r="F993" s="5"/>
    </row>
    <row r="994" ht="13.5" customHeight="1" spans="1:6">
      <c r="A994" s="21"/>
      <c r="D994" s="4"/>
      <c r="E994" s="5"/>
      <c r="F994" s="5"/>
    </row>
    <row r="995" ht="13.5" customHeight="1" spans="1:6">
      <c r="A995" s="21"/>
      <c r="D995" s="4"/>
      <c r="E995" s="5"/>
      <c r="F995" s="5"/>
    </row>
    <row r="996" ht="13.5" customHeight="1" spans="1:6">
      <c r="A996" s="21"/>
      <c r="D996" s="4"/>
      <c r="E996" s="5"/>
      <c r="F996" s="5"/>
    </row>
    <row r="997" ht="13.5" customHeight="1" spans="1:6">
      <c r="A997" s="21"/>
      <c r="D997" s="4"/>
      <c r="E997" s="5"/>
      <c r="F997" s="5"/>
    </row>
    <row r="998" ht="13.5" customHeight="1" spans="1:6">
      <c r="A998" s="21"/>
      <c r="D998" s="4"/>
      <c r="E998" s="5"/>
      <c r="F998" s="5"/>
    </row>
    <row r="999" ht="13.5" customHeight="1" spans="1:6">
      <c r="A999" s="21"/>
      <c r="D999" s="4"/>
      <c r="E999" s="5"/>
      <c r="F999" s="5"/>
    </row>
    <row r="1000" ht="13.5" customHeight="1" spans="1:6">
      <c r="A1000" s="21"/>
      <c r="D1000" s="4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1.2857142857143" customWidth="1"/>
    <col min="2" max="2" width="16.2857142857143" customWidth="1"/>
    <col min="3" max="3" width="36.4285714285714" customWidth="1"/>
    <col min="4" max="4" width="12.7142857142857" customWidth="1"/>
    <col min="5" max="5" width="10.2857142857143" customWidth="1"/>
    <col min="6" max="6" width="13" customWidth="1"/>
    <col min="7" max="7" width="13.2857142857143" customWidth="1"/>
    <col min="8" max="26" width="9.14285714285714" customWidth="1"/>
  </cols>
  <sheetData>
    <row r="1" ht="13.5" customHeight="1" spans="1:6">
      <c r="A1" s="21" t="s">
        <v>0</v>
      </c>
      <c r="B1" s="3" t="s">
        <v>1</v>
      </c>
      <c r="C1" s="3" t="s">
        <v>2</v>
      </c>
      <c r="D1" s="4" t="s">
        <v>3</v>
      </c>
      <c r="E1" s="5"/>
      <c r="F1" s="5"/>
    </row>
    <row r="2" ht="13.5" customHeight="1" spans="1:6">
      <c r="A2" s="2">
        <v>43221</v>
      </c>
      <c r="B2" s="3" t="s">
        <v>44</v>
      </c>
      <c r="C2" s="3" t="s">
        <v>239</v>
      </c>
      <c r="D2" s="4">
        <v>800</v>
      </c>
      <c r="E2" s="5"/>
      <c r="F2" s="5"/>
    </row>
    <row r="3" ht="13.5" customHeight="1" spans="1:6">
      <c r="A3" s="2">
        <v>43221</v>
      </c>
      <c r="B3" s="3" t="s">
        <v>44</v>
      </c>
      <c r="C3" s="3" t="s">
        <v>669</v>
      </c>
      <c r="D3" s="4">
        <v>60</v>
      </c>
      <c r="E3" s="5"/>
      <c r="F3" s="5"/>
    </row>
    <row r="4" ht="13.5" customHeight="1" spans="1:6">
      <c r="A4" s="2">
        <v>43225</v>
      </c>
      <c r="B4" s="3" t="s">
        <v>44</v>
      </c>
      <c r="C4" s="3" t="s">
        <v>1108</v>
      </c>
      <c r="D4" s="4">
        <v>14</v>
      </c>
      <c r="E4" s="5"/>
      <c r="F4" s="5"/>
    </row>
    <row r="5" ht="13.5" customHeight="1" spans="1:6">
      <c r="A5" s="2">
        <v>43221</v>
      </c>
      <c r="B5" s="3" t="s">
        <v>294</v>
      </c>
      <c r="C5" s="3" t="s">
        <v>239</v>
      </c>
      <c r="D5" s="4">
        <v>470</v>
      </c>
      <c r="E5" s="5"/>
      <c r="F5" s="5"/>
    </row>
    <row r="6" ht="13.5" customHeight="1" spans="1:6">
      <c r="A6" s="2">
        <v>43245</v>
      </c>
      <c r="B6" s="3" t="s">
        <v>294</v>
      </c>
      <c r="C6" s="3" t="s">
        <v>432</v>
      </c>
      <c r="D6" s="4">
        <v>50.95</v>
      </c>
      <c r="E6" s="5"/>
      <c r="F6" s="5"/>
    </row>
    <row r="7" ht="13.5" customHeight="1" spans="1:6">
      <c r="A7" s="2">
        <v>43221</v>
      </c>
      <c r="B7" s="3" t="s">
        <v>11</v>
      </c>
      <c r="C7" s="3" t="s">
        <v>777</v>
      </c>
      <c r="D7" s="4">
        <v>180</v>
      </c>
      <c r="E7" s="5"/>
      <c r="F7" s="5"/>
    </row>
    <row r="8" ht="13.5" customHeight="1" spans="1:7">
      <c r="A8" s="2">
        <v>43223</v>
      </c>
      <c r="B8" s="3" t="s">
        <v>11</v>
      </c>
      <c r="C8" s="3" t="s">
        <v>1109</v>
      </c>
      <c r="D8" s="4">
        <v>11.7</v>
      </c>
      <c r="E8" s="5"/>
      <c r="F8" s="5"/>
      <c r="G8" s="3" t="s">
        <v>286</v>
      </c>
    </row>
    <row r="9" ht="13.5" customHeight="1" spans="1:8">
      <c r="A9" s="2">
        <v>43223</v>
      </c>
      <c r="B9" s="3" t="s">
        <v>11</v>
      </c>
      <c r="C9" s="3" t="s">
        <v>824</v>
      </c>
      <c r="D9" s="4">
        <v>28.25</v>
      </c>
      <c r="E9" s="5"/>
      <c r="F9" s="5"/>
      <c r="G9" s="3" t="s">
        <v>44</v>
      </c>
      <c r="H9" s="4">
        <f>SUM(D2:D4)</f>
        <v>874</v>
      </c>
    </row>
    <row r="10" ht="13.5" customHeight="1" spans="1:8">
      <c r="A10" s="2">
        <v>43230</v>
      </c>
      <c r="B10" s="3" t="s">
        <v>11</v>
      </c>
      <c r="C10" s="3" t="s">
        <v>824</v>
      </c>
      <c r="D10" s="11">
        <v>32</v>
      </c>
      <c r="E10" s="5"/>
      <c r="F10" s="5"/>
      <c r="G10" s="3" t="s">
        <v>294</v>
      </c>
      <c r="H10" s="4">
        <f>SUM(D5:D6)</f>
        <v>520.95</v>
      </c>
    </row>
    <row r="11" ht="13.5" customHeight="1" spans="1:8">
      <c r="A11" s="2">
        <v>43245</v>
      </c>
      <c r="B11" s="3" t="s">
        <v>11</v>
      </c>
      <c r="C11" s="3" t="s">
        <v>824</v>
      </c>
      <c r="D11" s="4">
        <v>28</v>
      </c>
      <c r="E11" s="5"/>
      <c r="F11" s="5"/>
      <c r="G11" s="3" t="s">
        <v>11</v>
      </c>
      <c r="H11" s="4">
        <f>SUM(D7:D15)</f>
        <v>325.3</v>
      </c>
    </row>
    <row r="12" ht="13.5" customHeight="1" spans="1:8">
      <c r="A12" s="2">
        <v>43246</v>
      </c>
      <c r="B12" s="3" t="s">
        <v>11</v>
      </c>
      <c r="C12" s="3" t="s">
        <v>1110</v>
      </c>
      <c r="D12" s="4">
        <v>7.2</v>
      </c>
      <c r="E12" s="5"/>
      <c r="F12" s="5"/>
      <c r="G12" s="3" t="s">
        <v>68</v>
      </c>
      <c r="H12" s="4">
        <f>SUM(D16:D33)</f>
        <v>786.89</v>
      </c>
    </row>
    <row r="13" ht="13.5" customHeight="1" spans="1:8">
      <c r="A13" s="2">
        <v>43243</v>
      </c>
      <c r="B13" s="3" t="s">
        <v>11</v>
      </c>
      <c r="C13" s="3" t="s">
        <v>780</v>
      </c>
      <c r="D13" s="4">
        <v>20.35</v>
      </c>
      <c r="E13" s="5"/>
      <c r="F13" s="5"/>
      <c r="G13" s="3" t="s">
        <v>197</v>
      </c>
      <c r="H13" s="4">
        <f>SUM(D34:D36)</f>
        <v>413.42</v>
      </c>
    </row>
    <row r="14" ht="13.5" customHeight="1" spans="1:8">
      <c r="A14" s="2">
        <v>43247</v>
      </c>
      <c r="B14" s="3" t="s">
        <v>11</v>
      </c>
      <c r="C14" s="3" t="s">
        <v>727</v>
      </c>
      <c r="D14" s="4">
        <v>7.8</v>
      </c>
      <c r="E14" s="5"/>
      <c r="F14" s="5"/>
      <c r="G14" s="3" t="s">
        <v>125</v>
      </c>
      <c r="H14" s="4">
        <f>SUM(D37:D42)</f>
        <v>791.2</v>
      </c>
    </row>
    <row r="15" ht="13.5" customHeight="1" spans="1:8">
      <c r="A15" s="2">
        <v>43245</v>
      </c>
      <c r="B15" s="3" t="s">
        <v>11</v>
      </c>
      <c r="C15" s="3" t="s">
        <v>1111</v>
      </c>
      <c r="D15" s="4">
        <v>10</v>
      </c>
      <c r="E15" s="5"/>
      <c r="F15" s="5"/>
      <c r="G15" s="3" t="s">
        <v>644</v>
      </c>
      <c r="H15" s="4">
        <f>SUM(D43:D44)</f>
        <v>1650</v>
      </c>
    </row>
    <row r="16" ht="13.5" customHeight="1" spans="1:8">
      <c r="A16" s="2">
        <v>43225</v>
      </c>
      <c r="B16" s="3" t="s">
        <v>68</v>
      </c>
      <c r="C16" s="3" t="s">
        <v>138</v>
      </c>
      <c r="D16" s="4">
        <v>8.85</v>
      </c>
      <c r="E16" s="5"/>
      <c r="F16" s="5"/>
      <c r="G16" s="3" t="s">
        <v>646</v>
      </c>
      <c r="H16" s="4">
        <f>0</f>
        <v>0</v>
      </c>
    </row>
    <row r="17" ht="13.5" customHeight="1" spans="1:8">
      <c r="A17" s="2">
        <v>43225</v>
      </c>
      <c r="B17" s="3" t="s">
        <v>68</v>
      </c>
      <c r="C17" s="3" t="s">
        <v>20</v>
      </c>
      <c r="D17" s="4">
        <v>110.9</v>
      </c>
      <c r="E17" s="5"/>
      <c r="F17" s="5"/>
      <c r="G17" s="3" t="s">
        <v>163</v>
      </c>
      <c r="H17" s="4">
        <f>SUM(D45:D47)</f>
        <v>67</v>
      </c>
    </row>
    <row r="18" ht="13.5" customHeight="1" spans="1:8">
      <c r="A18" s="2">
        <v>43222</v>
      </c>
      <c r="B18" s="3" t="s">
        <v>68</v>
      </c>
      <c r="C18" s="3" t="s">
        <v>20</v>
      </c>
      <c r="D18" s="4">
        <v>12.35</v>
      </c>
      <c r="E18" s="5"/>
      <c r="F18" s="5"/>
      <c r="G18" s="3" t="s">
        <v>134</v>
      </c>
      <c r="H18" s="4">
        <f>SUM(D48:D49)</f>
        <v>155.9</v>
      </c>
    </row>
    <row r="19" ht="13.5" customHeight="1" spans="1:8">
      <c r="A19" s="2">
        <v>43224</v>
      </c>
      <c r="B19" s="3" t="s">
        <v>68</v>
      </c>
      <c r="C19" s="3" t="s">
        <v>20</v>
      </c>
      <c r="D19" s="4">
        <v>13.1</v>
      </c>
      <c r="E19" s="5"/>
      <c r="F19" s="5"/>
      <c r="G19" s="3" t="s">
        <v>34</v>
      </c>
      <c r="H19" s="4">
        <f>SUM(D50:D53)</f>
        <v>49.2</v>
      </c>
    </row>
    <row r="20" ht="13.5" customHeight="1" spans="1:8">
      <c r="A20" s="2">
        <v>43237</v>
      </c>
      <c r="B20" s="3" t="s">
        <v>68</v>
      </c>
      <c r="C20" s="3" t="s">
        <v>765</v>
      </c>
      <c r="D20" s="4">
        <v>13.3</v>
      </c>
      <c r="E20" s="5"/>
      <c r="F20" s="5"/>
      <c r="G20" s="3" t="s">
        <v>36</v>
      </c>
      <c r="H20" s="4">
        <f>SUM(D54:D56)</f>
        <v>1120</v>
      </c>
    </row>
    <row r="21" ht="13.5" customHeight="1" spans="1:8">
      <c r="A21" s="2">
        <v>43229</v>
      </c>
      <c r="B21" s="3" t="s">
        <v>68</v>
      </c>
      <c r="C21" s="3" t="s">
        <v>218</v>
      </c>
      <c r="D21" s="11">
        <v>78</v>
      </c>
      <c r="E21" s="5"/>
      <c r="F21" s="5"/>
      <c r="G21" s="3" t="s">
        <v>39</v>
      </c>
      <c r="H21" s="4">
        <f>SUM(D57:D62)</f>
        <v>545.39</v>
      </c>
    </row>
    <row r="22" ht="13.5" customHeight="1" spans="1:8">
      <c r="A22" s="2">
        <v>43224</v>
      </c>
      <c r="B22" s="3" t="s">
        <v>68</v>
      </c>
      <c r="C22" s="3" t="s">
        <v>20</v>
      </c>
      <c r="D22" s="11">
        <v>13.1</v>
      </c>
      <c r="E22" s="5"/>
      <c r="F22" s="5"/>
      <c r="G22" s="3" t="s">
        <v>375</v>
      </c>
      <c r="H22" s="4">
        <f>SUM(D63:D66)</f>
        <v>338</v>
      </c>
    </row>
    <row r="23" ht="13.5" customHeight="1" spans="1:26">
      <c r="A23" s="2">
        <v>43222</v>
      </c>
      <c r="B23" s="3" t="s">
        <v>68</v>
      </c>
      <c r="C23" s="3" t="s">
        <v>20</v>
      </c>
      <c r="D23" s="11">
        <v>12.35</v>
      </c>
      <c r="E23" s="5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43239</v>
      </c>
      <c r="B24" s="3" t="s">
        <v>68</v>
      </c>
      <c r="C24" s="3" t="s">
        <v>20</v>
      </c>
      <c r="D24" s="4">
        <v>121.2</v>
      </c>
      <c r="E24" s="5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43225</v>
      </c>
      <c r="B25" s="3" t="s">
        <v>68</v>
      </c>
      <c r="C25" s="3" t="s">
        <v>1112</v>
      </c>
      <c r="D25" s="4">
        <v>45.8</v>
      </c>
      <c r="E25" s="5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43232</v>
      </c>
      <c r="B26" s="3" t="s">
        <v>68</v>
      </c>
      <c r="C26" s="3" t="s">
        <v>20</v>
      </c>
      <c r="D26" s="4">
        <v>111.9</v>
      </c>
      <c r="E26" s="5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43234</v>
      </c>
      <c r="B27" s="3" t="s">
        <v>68</v>
      </c>
      <c r="C27" s="3" t="s">
        <v>122</v>
      </c>
      <c r="D27" s="4">
        <v>10.45</v>
      </c>
      <c r="E27" s="5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43240</v>
      </c>
      <c r="B28" s="3" t="s">
        <v>68</v>
      </c>
      <c r="C28" s="3" t="s">
        <v>372</v>
      </c>
      <c r="D28" s="4">
        <v>6.35</v>
      </c>
      <c r="E28" s="5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43249</v>
      </c>
      <c r="B29" s="3" t="s">
        <v>68</v>
      </c>
      <c r="C29" s="3" t="s">
        <v>20</v>
      </c>
      <c r="D29" s="4">
        <v>9.5</v>
      </c>
      <c r="E29" s="5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43249</v>
      </c>
      <c r="B30" s="3" t="s">
        <v>68</v>
      </c>
      <c r="C30" s="3" t="s">
        <v>20</v>
      </c>
      <c r="D30" s="4">
        <v>113.01</v>
      </c>
      <c r="E30" s="10"/>
      <c r="F30" s="5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43246</v>
      </c>
      <c r="B31" s="3" t="s">
        <v>68</v>
      </c>
      <c r="C31" s="3" t="s">
        <v>122</v>
      </c>
      <c r="D31" s="4">
        <v>13.45</v>
      </c>
      <c r="E31" s="10"/>
      <c r="F31" s="5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43248</v>
      </c>
      <c r="B32" s="3" t="s">
        <v>68</v>
      </c>
      <c r="C32" s="3" t="s">
        <v>20</v>
      </c>
      <c r="D32" s="4">
        <v>45.38</v>
      </c>
      <c r="E32" s="10"/>
      <c r="F32" s="4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43247</v>
      </c>
      <c r="B33" s="3" t="s">
        <v>68</v>
      </c>
      <c r="C33" s="3" t="s">
        <v>20</v>
      </c>
      <c r="D33" s="4">
        <v>47.9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43235</v>
      </c>
      <c r="B34" s="3" t="s">
        <v>197</v>
      </c>
      <c r="C34" s="3" t="s">
        <v>72</v>
      </c>
      <c r="D34" s="4">
        <v>6</v>
      </c>
      <c r="E34" s="10"/>
      <c r="F34" s="4"/>
      <c r="G34" s="10" t="s">
        <v>1082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43242</v>
      </c>
      <c r="B35" s="3" t="s">
        <v>197</v>
      </c>
      <c r="C35" s="3" t="s">
        <v>567</v>
      </c>
      <c r="D35" s="4">
        <v>338.12</v>
      </c>
      <c r="E35" s="10"/>
      <c r="F35" s="4"/>
      <c r="G35" s="3" t="s">
        <v>1082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43238</v>
      </c>
      <c r="B36" s="3" t="s">
        <v>197</v>
      </c>
      <c r="C36" s="3" t="s">
        <v>730</v>
      </c>
      <c r="D36" s="4">
        <v>69.3</v>
      </c>
      <c r="E36" s="10"/>
      <c r="F36" s="4"/>
      <c r="G36" s="5" t="s">
        <v>1082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43221</v>
      </c>
      <c r="B37" s="3" t="s">
        <v>125</v>
      </c>
      <c r="C37" s="3" t="s">
        <v>640</v>
      </c>
      <c r="D37" s="4">
        <v>60</v>
      </c>
      <c r="E37" s="10"/>
      <c r="F37" s="4"/>
      <c r="G37" s="5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43221</v>
      </c>
      <c r="B38" s="3" t="s">
        <v>125</v>
      </c>
      <c r="C38" s="3" t="s">
        <v>641</v>
      </c>
      <c r="D38" s="4">
        <v>600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43221</v>
      </c>
      <c r="B39" s="3" t="s">
        <v>125</v>
      </c>
      <c r="C39" s="3" t="s">
        <v>509</v>
      </c>
      <c r="D39" s="4">
        <v>55.5</v>
      </c>
      <c r="E39" s="10"/>
      <c r="F39" s="4"/>
      <c r="G39" s="3" t="s">
        <v>1082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43238</v>
      </c>
      <c r="B40" s="3" t="s">
        <v>125</v>
      </c>
      <c r="C40" s="3" t="s">
        <v>1113</v>
      </c>
      <c r="D40" s="4">
        <v>59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43245</v>
      </c>
      <c r="B41" s="3" t="s">
        <v>125</v>
      </c>
      <c r="C41" s="3" t="s">
        <v>1114</v>
      </c>
      <c r="D41" s="4">
        <v>5.1</v>
      </c>
      <c r="E41" s="10"/>
      <c r="F41" s="4"/>
      <c r="G41" s="3" t="s">
        <v>1082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43234</v>
      </c>
      <c r="B42" s="3" t="s">
        <v>125</v>
      </c>
      <c r="C42" s="3" t="s">
        <v>195</v>
      </c>
      <c r="D42" s="4">
        <v>11.6</v>
      </c>
      <c r="E42" s="10"/>
      <c r="F42" s="4"/>
      <c r="G42" s="3" t="s">
        <v>1082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43221</v>
      </c>
      <c r="B43" s="3" t="s">
        <v>644</v>
      </c>
      <c r="C43" s="3" t="s">
        <v>645</v>
      </c>
      <c r="D43" s="4">
        <v>750</v>
      </c>
      <c r="E43" s="10"/>
      <c r="F43" s="4"/>
      <c r="G43" s="3" t="s">
        <v>1082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43221</v>
      </c>
      <c r="B44" s="3" t="s">
        <v>644</v>
      </c>
      <c r="C44" s="3" t="s">
        <v>684</v>
      </c>
      <c r="D44" s="4">
        <v>900</v>
      </c>
      <c r="E44" s="10"/>
      <c r="F44" s="4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43224</v>
      </c>
      <c r="B45" s="3" t="s">
        <v>163</v>
      </c>
      <c r="C45" s="3" t="s">
        <v>814</v>
      </c>
      <c r="D45" s="4">
        <v>23</v>
      </c>
      <c r="E45" s="10"/>
      <c r="F45" s="4"/>
      <c r="G45" s="3" t="s">
        <v>1082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43227</v>
      </c>
      <c r="B46" s="3" t="s">
        <v>163</v>
      </c>
      <c r="C46" s="3" t="s">
        <v>817</v>
      </c>
      <c r="D46" s="4">
        <v>40</v>
      </c>
      <c r="E46" s="10"/>
      <c r="F46" s="4"/>
      <c r="G46" s="3" t="s">
        <v>1082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43249</v>
      </c>
      <c r="B47" s="3" t="s">
        <v>163</v>
      </c>
      <c r="C47" s="3" t="s">
        <v>1115</v>
      </c>
      <c r="D47" s="4">
        <v>4</v>
      </c>
      <c r="E47" s="10"/>
      <c r="F47" s="4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43245</v>
      </c>
      <c r="B48" s="3" t="s">
        <v>134</v>
      </c>
      <c r="C48" s="3" t="s">
        <v>25</v>
      </c>
      <c r="D48" s="4">
        <v>17.9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43243</v>
      </c>
      <c r="B49" s="3" t="s">
        <v>134</v>
      </c>
      <c r="C49" s="10" t="s">
        <v>332</v>
      </c>
      <c r="D49" s="10">
        <v>138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43225</v>
      </c>
      <c r="B50" s="3" t="s">
        <v>34</v>
      </c>
      <c r="C50" s="3" t="s">
        <v>81</v>
      </c>
      <c r="D50" s="4">
        <v>3.7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43226</v>
      </c>
      <c r="B51" s="3" t="s">
        <v>34</v>
      </c>
      <c r="C51" s="3" t="s">
        <v>1116</v>
      </c>
      <c r="D51" s="4">
        <v>3.8</v>
      </c>
      <c r="E51" s="10"/>
      <c r="F51" s="5"/>
      <c r="G51" s="3" t="s">
        <v>1082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43245</v>
      </c>
      <c r="B52" s="3" t="s">
        <v>34</v>
      </c>
      <c r="C52" s="3" t="s">
        <v>1117</v>
      </c>
      <c r="D52" s="4">
        <v>17.8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43250</v>
      </c>
      <c r="B53" s="3" t="s">
        <v>34</v>
      </c>
      <c r="C53" s="3" t="s">
        <v>81</v>
      </c>
      <c r="D53" s="4">
        <v>23.9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43221</v>
      </c>
      <c r="B54" s="3" t="s">
        <v>36</v>
      </c>
      <c r="C54" s="3" t="s">
        <v>37</v>
      </c>
      <c r="D54" s="4">
        <v>600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43221</v>
      </c>
      <c r="B55" s="3" t="s">
        <v>36</v>
      </c>
      <c r="C55" s="3" t="s">
        <v>38</v>
      </c>
      <c r="D55" s="4">
        <v>400</v>
      </c>
      <c r="E55" s="5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43238</v>
      </c>
      <c r="B56" s="3" t="s">
        <v>36</v>
      </c>
      <c r="C56" s="3" t="s">
        <v>1118</v>
      </c>
      <c r="D56" s="4">
        <v>120</v>
      </c>
      <c r="E56" s="5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43221</v>
      </c>
      <c r="B57" s="3" t="s">
        <v>39</v>
      </c>
      <c r="C57" s="3" t="s">
        <v>42</v>
      </c>
      <c r="D57" s="4">
        <v>110</v>
      </c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>
        <v>43224</v>
      </c>
      <c r="B58" s="3" t="s">
        <v>39</v>
      </c>
      <c r="C58" s="3" t="s">
        <v>83</v>
      </c>
      <c r="D58" s="4">
        <v>72.25</v>
      </c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>
        <v>43224</v>
      </c>
      <c r="B59" s="3" t="s">
        <v>39</v>
      </c>
      <c r="C59" s="3" t="s">
        <v>172</v>
      </c>
      <c r="D59" s="4">
        <v>150</v>
      </c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>
        <v>43233</v>
      </c>
      <c r="B60" s="3" t="s">
        <v>39</v>
      </c>
      <c r="C60" s="3" t="s">
        <v>83</v>
      </c>
      <c r="D60" s="11">
        <v>78.2</v>
      </c>
      <c r="E60" s="5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>
        <v>43232</v>
      </c>
      <c r="B61" s="3" t="s">
        <v>39</v>
      </c>
      <c r="C61" s="3" t="s">
        <v>391</v>
      </c>
      <c r="D61" s="11">
        <v>50</v>
      </c>
      <c r="E61" s="5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>
        <v>43243</v>
      </c>
      <c r="B62" s="3" t="s">
        <v>39</v>
      </c>
      <c r="C62" s="3" t="s">
        <v>83</v>
      </c>
      <c r="D62" s="4">
        <v>84.94</v>
      </c>
      <c r="E62" s="5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>
        <v>43221</v>
      </c>
      <c r="B63" s="3" t="s">
        <v>375</v>
      </c>
      <c r="C63" s="3" t="s">
        <v>547</v>
      </c>
      <c r="D63" s="4">
        <v>200</v>
      </c>
      <c r="E63" s="5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>
        <v>43221</v>
      </c>
      <c r="B64" s="3" t="s">
        <v>375</v>
      </c>
      <c r="C64" s="3" t="s">
        <v>548</v>
      </c>
      <c r="D64" s="4">
        <v>44</v>
      </c>
      <c r="E64" s="5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>
        <v>43221</v>
      </c>
      <c r="B65" s="3" t="s">
        <v>375</v>
      </c>
      <c r="C65" s="3" t="s">
        <v>549</v>
      </c>
      <c r="D65" s="4">
        <v>44</v>
      </c>
      <c r="E65" s="5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>
        <v>43221</v>
      </c>
      <c r="B66" s="3" t="s">
        <v>375</v>
      </c>
      <c r="C66" s="3" t="s">
        <v>550</v>
      </c>
      <c r="D66" s="4">
        <v>50</v>
      </c>
      <c r="E66" s="5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D67" s="4"/>
      <c r="E67" s="5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D68" s="4"/>
      <c r="E68" s="5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4"/>
      <c r="E69" s="5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4"/>
      <c r="E70" s="5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4"/>
      <c r="E71" s="5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/>
      <c r="D72" s="4"/>
      <c r="E72" s="5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/>
      <c r="D73" s="4"/>
      <c r="E73" s="5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/>
      <c r="D74" s="4"/>
      <c r="E74" s="5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/>
      <c r="D75" s="4"/>
      <c r="E75" s="5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"/>
      <c r="D76" s="4"/>
      <c r="E76" s="5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"/>
      <c r="D77" s="4"/>
      <c r="E77" s="5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26">
      <c r="A78" s="2"/>
      <c r="D78" s="4"/>
      <c r="E78" s="5"/>
      <c r="F78" s="5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3.5" customHeight="1" spans="1:26">
      <c r="A79" s="2"/>
      <c r="D79" s="4"/>
      <c r="E79" s="5"/>
      <c r="F79" s="5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3.5" customHeight="1" spans="1:26">
      <c r="A80" s="2"/>
      <c r="D80" s="4"/>
      <c r="E80" s="5"/>
      <c r="F80" s="5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3.5" customHeight="1" spans="1:26">
      <c r="A81" s="2"/>
      <c r="D81" s="4"/>
      <c r="E81" s="5"/>
      <c r="F81" s="5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3.5" customHeight="1" spans="1:26">
      <c r="A82" s="2"/>
      <c r="D82" s="4"/>
      <c r="E82" s="5"/>
      <c r="F82" s="5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3.5" customHeight="1" spans="1:26">
      <c r="A83" s="2"/>
      <c r="D83" s="4"/>
      <c r="E83" s="5"/>
      <c r="F83" s="5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3.5" customHeight="1" spans="1:26">
      <c r="A84" s="2"/>
      <c r="D84" s="4"/>
      <c r="E84" s="5"/>
      <c r="F84" s="5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3.5" customHeight="1" spans="1:26">
      <c r="A85" s="2"/>
      <c r="D85" s="4"/>
      <c r="E85" s="5"/>
      <c r="F85" s="5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3.5" customHeight="1" spans="1:26">
      <c r="A86" s="2"/>
      <c r="D86" s="4"/>
      <c r="E86" s="5"/>
      <c r="F86" s="5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3.5" customHeight="1" spans="1:26">
      <c r="A87" s="2"/>
      <c r="D87" s="4"/>
      <c r="E87" s="5"/>
      <c r="F87" s="5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3.5" customHeight="1" spans="1:26">
      <c r="A88" s="2"/>
      <c r="D88" s="4"/>
      <c r="E88" s="5"/>
      <c r="F88" s="5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3.5" customHeight="1" spans="1:26">
      <c r="A89" s="2"/>
      <c r="D89" s="4"/>
      <c r="E89" s="5"/>
      <c r="F89" s="5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3.5" customHeight="1" spans="1:26">
      <c r="A90" s="2"/>
      <c r="D90" s="4"/>
      <c r="E90" s="5"/>
      <c r="F90" s="5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3.5" customHeight="1" spans="1:26">
      <c r="A91" s="2"/>
      <c r="D91" s="4"/>
      <c r="E91" s="5"/>
      <c r="F91" s="5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3.5" customHeight="1" spans="1:26">
      <c r="A92" s="2"/>
      <c r="D92" s="4"/>
      <c r="E92" s="5"/>
      <c r="F92" s="5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3.5" customHeight="1" spans="1:26">
      <c r="A93" s="2"/>
      <c r="D93" s="4"/>
      <c r="E93" s="5"/>
      <c r="F93" s="5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3.5" customHeight="1" spans="1:26">
      <c r="A94" s="2"/>
      <c r="D94" s="4"/>
      <c r="E94" s="5"/>
      <c r="F94" s="5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3.5" customHeight="1" spans="1:26">
      <c r="A95" s="2"/>
      <c r="D95" s="4"/>
      <c r="E95" s="5"/>
      <c r="F95" s="5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3.5" customHeight="1" spans="1:26">
      <c r="A96" s="2"/>
      <c r="D96" s="4"/>
      <c r="E96" s="5"/>
      <c r="F96" s="5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3.5" customHeight="1" spans="1:26">
      <c r="A97" s="2"/>
      <c r="D97" s="4"/>
      <c r="E97" s="5"/>
      <c r="F97" s="5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3.5" customHeight="1" spans="1:26">
      <c r="A98" s="2"/>
      <c r="D98" s="4"/>
      <c r="E98" s="5"/>
      <c r="F98" s="5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3.5" customHeight="1" spans="1:26">
      <c r="A99" s="2"/>
      <c r="D99" s="4"/>
      <c r="E99" s="5"/>
      <c r="F99" s="5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3.5" customHeight="1" spans="1:26">
      <c r="A100" s="2"/>
      <c r="D100" s="4"/>
      <c r="E100" s="5"/>
      <c r="F100" s="5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3.5" customHeight="1" spans="1:26">
      <c r="A101" s="2"/>
      <c r="D101" s="4"/>
      <c r="E101" s="5"/>
      <c r="F101" s="5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3.5" customHeight="1" spans="1:26">
      <c r="A102" s="21"/>
      <c r="D102" s="4">
        <f>SUM(D2:D66)</f>
        <v>7637.25</v>
      </c>
      <c r="E102" s="5"/>
      <c r="F102" s="5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3.5" customHeight="1" spans="1:26">
      <c r="A103" s="21"/>
      <c r="D103" s="4"/>
      <c r="E103" s="5"/>
      <c r="F103" s="5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3.5" customHeight="1" spans="1:6">
      <c r="A104" s="21"/>
      <c r="D104" s="4"/>
      <c r="E104" s="5"/>
      <c r="F104" s="5"/>
    </row>
    <row r="105" ht="13.5" customHeight="1" spans="1:6">
      <c r="A105" s="21"/>
      <c r="D105" s="4"/>
      <c r="E105" s="5"/>
      <c r="F105" s="5"/>
    </row>
    <row r="106" ht="13.5" customHeight="1" spans="1:6">
      <c r="A106" s="21"/>
      <c r="D106" s="4"/>
      <c r="E106" s="5"/>
      <c r="F106" s="5"/>
    </row>
    <row r="107" ht="13.5" customHeight="1" spans="1:6">
      <c r="A107" s="21"/>
      <c r="D107" s="4"/>
      <c r="E107" s="5"/>
      <c r="F107" s="5"/>
    </row>
    <row r="108" ht="13.5" customHeight="1" spans="1:6">
      <c r="A108" s="21"/>
      <c r="D108" s="4"/>
      <c r="E108" s="5"/>
      <c r="F108" s="5"/>
    </row>
    <row r="109" ht="13.5" customHeight="1" spans="1:6">
      <c r="A109" s="21"/>
      <c r="D109" s="4"/>
      <c r="E109" s="5"/>
      <c r="F109" s="5"/>
    </row>
    <row r="110" ht="13.5" customHeight="1" spans="1:6">
      <c r="A110" s="21"/>
      <c r="D110" s="4"/>
      <c r="E110" s="5"/>
      <c r="F110" s="5"/>
    </row>
    <row r="111" ht="13.5" customHeight="1" spans="1:6">
      <c r="A111" s="21"/>
      <c r="D111" s="4"/>
      <c r="E111" s="5"/>
      <c r="F111" s="5"/>
    </row>
    <row r="112" ht="13.5" customHeight="1" spans="1:6">
      <c r="A112" s="21"/>
      <c r="D112" s="4"/>
      <c r="E112" s="5"/>
      <c r="F112" s="5"/>
    </row>
    <row r="113" ht="13.5" customHeight="1" spans="1:6">
      <c r="A113" s="21"/>
      <c r="D113" s="4"/>
      <c r="E113" s="5"/>
      <c r="F113" s="5"/>
    </row>
    <row r="114" ht="13.5" customHeight="1" spans="1:6">
      <c r="A114" s="21"/>
      <c r="D114" s="4"/>
      <c r="E114" s="5"/>
      <c r="F114" s="5"/>
    </row>
    <row r="115" ht="13.5" customHeight="1" spans="1:6">
      <c r="A115" s="21"/>
      <c r="D115" s="4"/>
      <c r="E115" s="5"/>
      <c r="F115" s="5"/>
    </row>
    <row r="116" ht="13.5" customHeight="1" spans="1:6">
      <c r="A116" s="21"/>
      <c r="D116" s="4"/>
      <c r="E116" s="5"/>
      <c r="F116" s="5"/>
    </row>
    <row r="117" ht="13.5" customHeight="1" spans="1:6">
      <c r="A117" s="21"/>
      <c r="D117" s="4"/>
      <c r="E117" s="5"/>
      <c r="F117" s="5"/>
    </row>
    <row r="118" ht="13.5" customHeight="1" spans="1:6">
      <c r="A118" s="21"/>
      <c r="D118" s="4"/>
      <c r="E118" s="5"/>
      <c r="F118" s="5"/>
    </row>
    <row r="119" ht="13.5" customHeight="1" spans="1:6">
      <c r="A119" s="21"/>
      <c r="D119" s="4"/>
      <c r="E119" s="5"/>
      <c r="F119" s="5"/>
    </row>
    <row r="120" ht="13.5" customHeight="1" spans="1:6">
      <c r="A120" s="21"/>
      <c r="D120" s="4"/>
      <c r="E120" s="5"/>
      <c r="F120" s="5"/>
    </row>
    <row r="121" ht="13.5" customHeight="1" spans="1:6">
      <c r="A121" s="21"/>
      <c r="D121" s="4"/>
      <c r="E121" s="5"/>
      <c r="F121" s="5"/>
    </row>
    <row r="122" ht="13.5" customHeight="1" spans="1:6">
      <c r="A122" s="21"/>
      <c r="D122" s="4"/>
      <c r="E122" s="5"/>
      <c r="F122" s="5"/>
    </row>
    <row r="123" ht="13.5" customHeight="1" spans="1:6">
      <c r="A123" s="21"/>
      <c r="D123" s="4"/>
      <c r="E123" s="5"/>
      <c r="F123" s="5"/>
    </row>
    <row r="124" ht="13.5" customHeight="1" spans="1:6">
      <c r="A124" s="21"/>
      <c r="D124" s="4"/>
      <c r="E124" s="5"/>
      <c r="F124" s="5"/>
    </row>
    <row r="125" ht="13.5" customHeight="1" spans="1:6">
      <c r="A125" s="21"/>
      <c r="D125" s="4"/>
      <c r="E125" s="5"/>
      <c r="F125" s="5"/>
    </row>
    <row r="126" ht="13.5" customHeight="1" spans="1:6">
      <c r="A126" s="21"/>
      <c r="D126" s="4"/>
      <c r="E126" s="5"/>
      <c r="F126" s="5"/>
    </row>
    <row r="127" ht="13.5" customHeight="1" spans="1:6">
      <c r="A127" s="21"/>
      <c r="D127" s="4"/>
      <c r="E127" s="5"/>
      <c r="F127" s="5"/>
    </row>
    <row r="128" ht="13.5" customHeight="1" spans="1:6">
      <c r="A128" s="21"/>
      <c r="D128" s="4"/>
      <c r="E128" s="5"/>
      <c r="F128" s="5"/>
    </row>
    <row r="129" ht="13.5" customHeight="1" spans="1:6">
      <c r="A129" s="21"/>
      <c r="D129" s="4"/>
      <c r="E129" s="5"/>
      <c r="F129" s="5"/>
    </row>
    <row r="130" ht="13.5" customHeight="1" spans="1:6">
      <c r="A130" s="21"/>
      <c r="D130" s="4"/>
      <c r="E130" s="5"/>
      <c r="F130" s="5"/>
    </row>
    <row r="131" ht="13.5" customHeight="1" spans="1:6">
      <c r="A131" s="21"/>
      <c r="D131" s="4"/>
      <c r="E131" s="5"/>
      <c r="F131" s="5"/>
    </row>
    <row r="132" ht="13.5" customHeight="1" spans="1:6">
      <c r="A132" s="21"/>
      <c r="D132" s="4"/>
      <c r="E132" s="5"/>
      <c r="F132" s="5"/>
    </row>
    <row r="133" ht="13.5" customHeight="1" spans="1:6">
      <c r="A133" s="21"/>
      <c r="D133" s="4"/>
      <c r="E133" s="5"/>
      <c r="F133" s="5"/>
    </row>
    <row r="134" ht="13.5" customHeight="1" spans="1:6">
      <c r="A134" s="21"/>
      <c r="D134" s="4"/>
      <c r="E134" s="5"/>
      <c r="F134" s="5"/>
    </row>
    <row r="135" ht="13.5" customHeight="1" spans="1:6">
      <c r="A135" s="21"/>
      <c r="D135" s="4"/>
      <c r="E135" s="5"/>
      <c r="F135" s="5"/>
    </row>
    <row r="136" ht="13.5" customHeight="1" spans="1:6">
      <c r="A136" s="21"/>
      <c r="D136" s="4"/>
      <c r="E136" s="5"/>
      <c r="F136" s="5"/>
    </row>
    <row r="137" ht="13.5" customHeight="1" spans="1:6">
      <c r="A137" s="21"/>
      <c r="D137" s="4"/>
      <c r="E137" s="5"/>
      <c r="F137" s="5"/>
    </row>
    <row r="138" ht="13.5" customHeight="1" spans="1:6">
      <c r="A138" s="21"/>
      <c r="D138" s="4"/>
      <c r="E138" s="5"/>
      <c r="F138" s="5"/>
    </row>
    <row r="139" ht="13.5" customHeight="1" spans="1:6">
      <c r="A139" s="21"/>
      <c r="D139" s="4"/>
      <c r="E139" s="5"/>
      <c r="F139" s="5"/>
    </row>
    <row r="140" ht="13.5" customHeight="1" spans="1:6">
      <c r="A140" s="21"/>
      <c r="D140" s="4"/>
      <c r="E140" s="5"/>
      <c r="F140" s="5"/>
    </row>
    <row r="141" ht="13.5" customHeight="1" spans="1:6">
      <c r="A141" s="21"/>
      <c r="D141" s="4"/>
      <c r="E141" s="5"/>
      <c r="F141" s="5"/>
    </row>
    <row r="142" ht="13.5" customHeight="1" spans="1:6">
      <c r="A142" s="21"/>
      <c r="D142" s="4"/>
      <c r="E142" s="5"/>
      <c r="F142" s="5"/>
    </row>
    <row r="143" ht="13.5" customHeight="1" spans="1:6">
      <c r="A143" s="21"/>
      <c r="D143" s="4"/>
      <c r="E143" s="5"/>
      <c r="F143" s="5"/>
    </row>
    <row r="144" ht="13.5" customHeight="1" spans="1:6">
      <c r="A144" s="21"/>
      <c r="D144" s="4"/>
      <c r="E144" s="5"/>
      <c r="F144" s="5"/>
    </row>
    <row r="145" ht="13.5" customHeight="1" spans="1:6">
      <c r="A145" s="21"/>
      <c r="D145" s="4"/>
      <c r="E145" s="5"/>
      <c r="F145" s="5"/>
    </row>
    <row r="146" ht="13.5" customHeight="1" spans="1:6">
      <c r="A146" s="21"/>
      <c r="D146" s="4"/>
      <c r="E146" s="5"/>
      <c r="F146" s="5"/>
    </row>
    <row r="147" ht="13.5" customHeight="1" spans="1:6">
      <c r="A147" s="21"/>
      <c r="D147" s="4"/>
      <c r="E147" s="5"/>
      <c r="F147" s="5"/>
    </row>
    <row r="148" ht="13.5" customHeight="1" spans="1:6">
      <c r="A148" s="21"/>
      <c r="D148" s="4"/>
      <c r="E148" s="5"/>
      <c r="F148" s="5"/>
    </row>
    <row r="149" ht="13.5" customHeight="1" spans="1:6">
      <c r="A149" s="21"/>
      <c r="D149" s="4"/>
      <c r="E149" s="5"/>
      <c r="F149" s="5"/>
    </row>
    <row r="150" ht="13.5" customHeight="1" spans="1:6">
      <c r="A150" s="21"/>
      <c r="D150" s="4"/>
      <c r="E150" s="5"/>
      <c r="F150" s="5"/>
    </row>
    <row r="151" ht="13.5" customHeight="1" spans="1:6">
      <c r="A151" s="21"/>
      <c r="D151" s="4"/>
      <c r="E151" s="5"/>
      <c r="F151" s="5"/>
    </row>
    <row r="152" ht="13.5" customHeight="1" spans="1:6">
      <c r="A152" s="21"/>
      <c r="D152" s="4"/>
      <c r="E152" s="5"/>
      <c r="F152" s="5"/>
    </row>
    <row r="153" ht="13.5" customHeight="1" spans="1:6">
      <c r="A153" s="21"/>
      <c r="D153" s="4"/>
      <c r="E153" s="5"/>
      <c r="F153" s="5"/>
    </row>
    <row r="154" ht="13.5" customHeight="1" spans="1:6">
      <c r="A154" s="21"/>
      <c r="D154" s="4"/>
      <c r="E154" s="5"/>
      <c r="F154" s="5"/>
    </row>
    <row r="155" ht="13.5" customHeight="1" spans="1:6">
      <c r="A155" s="21"/>
      <c r="D155" s="4"/>
      <c r="E155" s="5"/>
      <c r="F155" s="5"/>
    </row>
    <row r="156" ht="13.5" customHeight="1" spans="1:6">
      <c r="A156" s="21"/>
      <c r="D156" s="4"/>
      <c r="E156" s="5"/>
      <c r="F156" s="5"/>
    </row>
    <row r="157" ht="13.5" customHeight="1" spans="1:6">
      <c r="A157" s="21"/>
      <c r="D157" s="4"/>
      <c r="E157" s="5"/>
      <c r="F157" s="5"/>
    </row>
    <row r="158" ht="13.5" customHeight="1" spans="1:6">
      <c r="A158" s="21"/>
      <c r="D158" s="4"/>
      <c r="E158" s="5"/>
      <c r="F158" s="5"/>
    </row>
    <row r="159" ht="13.5" customHeight="1" spans="1:6">
      <c r="A159" s="21"/>
      <c r="D159" s="4"/>
      <c r="E159" s="5"/>
      <c r="F159" s="5"/>
    </row>
    <row r="160" ht="13.5" customHeight="1" spans="1:6">
      <c r="A160" s="21"/>
      <c r="D160" s="4"/>
      <c r="E160" s="5"/>
      <c r="F160" s="5"/>
    </row>
    <row r="161" ht="13.5" customHeight="1" spans="1:6">
      <c r="A161" s="21"/>
      <c r="D161" s="4"/>
      <c r="E161" s="5"/>
      <c r="F161" s="5"/>
    </row>
    <row r="162" ht="13.5" customHeight="1" spans="1:6">
      <c r="A162" s="21"/>
      <c r="D162" s="4"/>
      <c r="E162" s="5"/>
      <c r="F162" s="5"/>
    </row>
    <row r="163" ht="13.5" customHeight="1" spans="1:6">
      <c r="A163" s="21"/>
      <c r="D163" s="4"/>
      <c r="E163" s="5"/>
      <c r="F163" s="5"/>
    </row>
    <row r="164" ht="13.5" customHeight="1" spans="1:6">
      <c r="A164" s="21"/>
      <c r="D164" s="4"/>
      <c r="E164" s="5"/>
      <c r="F164" s="5"/>
    </row>
    <row r="165" ht="13.5" customHeight="1" spans="1:6">
      <c r="A165" s="21"/>
      <c r="D165" s="4"/>
      <c r="E165" s="5"/>
      <c r="F165" s="5"/>
    </row>
    <row r="166" ht="13.5" customHeight="1" spans="1:6">
      <c r="A166" s="21"/>
      <c r="D166" s="4"/>
      <c r="E166" s="5"/>
      <c r="F166" s="5"/>
    </row>
    <row r="167" ht="13.5" customHeight="1" spans="1:6">
      <c r="A167" s="21"/>
      <c r="D167" s="4"/>
      <c r="E167" s="5"/>
      <c r="F167" s="5"/>
    </row>
    <row r="168" ht="13.5" customHeight="1" spans="1:6">
      <c r="A168" s="21"/>
      <c r="D168" s="4"/>
      <c r="E168" s="5"/>
      <c r="F168" s="5"/>
    </row>
    <row r="169" ht="13.5" customHeight="1" spans="1:6">
      <c r="A169" s="21"/>
      <c r="D169" s="4"/>
      <c r="E169" s="5"/>
      <c r="F169" s="5"/>
    </row>
    <row r="170" ht="13.5" customHeight="1" spans="1:6">
      <c r="A170" s="21"/>
      <c r="D170" s="4"/>
      <c r="E170" s="5"/>
      <c r="F170" s="5"/>
    </row>
    <row r="171" ht="13.5" customHeight="1" spans="1:6">
      <c r="A171" s="21"/>
      <c r="D171" s="4"/>
      <c r="E171" s="5"/>
      <c r="F171" s="5"/>
    </row>
    <row r="172" ht="13.5" customHeight="1" spans="1:6">
      <c r="A172" s="21"/>
      <c r="D172" s="4"/>
      <c r="E172" s="5"/>
      <c r="F172" s="5"/>
    </row>
    <row r="173" ht="13.5" customHeight="1" spans="1:6">
      <c r="A173" s="21"/>
      <c r="D173" s="4"/>
      <c r="E173" s="5"/>
      <c r="F173" s="5"/>
    </row>
    <row r="174" ht="13.5" customHeight="1" spans="1:6">
      <c r="A174" s="21"/>
      <c r="D174" s="4"/>
      <c r="E174" s="5"/>
      <c r="F174" s="5"/>
    </row>
    <row r="175" ht="13.5" customHeight="1" spans="1:6">
      <c r="A175" s="21"/>
      <c r="D175" s="4"/>
      <c r="E175" s="5"/>
      <c r="F175" s="5"/>
    </row>
    <row r="176" ht="13.5" customHeight="1" spans="1:6">
      <c r="A176" s="21"/>
      <c r="D176" s="4"/>
      <c r="E176" s="5"/>
      <c r="F176" s="5"/>
    </row>
    <row r="177" ht="13.5" customHeight="1" spans="1:6">
      <c r="A177" s="21"/>
      <c r="D177" s="4"/>
      <c r="E177" s="5"/>
      <c r="F177" s="5"/>
    </row>
    <row r="178" ht="13.5" customHeight="1" spans="1:6">
      <c r="A178" s="21"/>
      <c r="D178" s="4"/>
      <c r="E178" s="5"/>
      <c r="F178" s="5"/>
    </row>
    <row r="179" ht="13.5" customHeight="1" spans="1:6">
      <c r="A179" s="21"/>
      <c r="D179" s="4"/>
      <c r="E179" s="5"/>
      <c r="F179" s="5"/>
    </row>
    <row r="180" ht="13.5" customHeight="1" spans="1:6">
      <c r="A180" s="21"/>
      <c r="D180" s="4"/>
      <c r="E180" s="5"/>
      <c r="F180" s="5"/>
    </row>
    <row r="181" ht="13.5" customHeight="1" spans="1:6">
      <c r="A181" s="21"/>
      <c r="D181" s="4"/>
      <c r="E181" s="5"/>
      <c r="F181" s="5"/>
    </row>
    <row r="182" ht="13.5" customHeight="1" spans="1:6">
      <c r="A182" s="21"/>
      <c r="D182" s="4"/>
      <c r="E182" s="5"/>
      <c r="F182" s="5"/>
    </row>
    <row r="183" ht="13.5" customHeight="1" spans="1:6">
      <c r="A183" s="21"/>
      <c r="D183" s="4"/>
      <c r="E183" s="5"/>
      <c r="F183" s="5"/>
    </row>
    <row r="184" ht="13.5" customHeight="1" spans="1:6">
      <c r="A184" s="21"/>
      <c r="D184" s="4"/>
      <c r="E184" s="5"/>
      <c r="F184" s="5"/>
    </row>
    <row r="185" ht="13.5" customHeight="1" spans="1:6">
      <c r="A185" s="21"/>
      <c r="D185" s="4"/>
      <c r="E185" s="5"/>
      <c r="F185" s="5"/>
    </row>
    <row r="186" ht="13.5" customHeight="1" spans="1:6">
      <c r="A186" s="21"/>
      <c r="D186" s="4"/>
      <c r="E186" s="5"/>
      <c r="F186" s="5"/>
    </row>
    <row r="187" ht="13.5" customHeight="1" spans="1:6">
      <c r="A187" s="21"/>
      <c r="D187" s="4"/>
      <c r="E187" s="5"/>
      <c r="F187" s="5"/>
    </row>
    <row r="188" ht="13.5" customHeight="1" spans="1:6">
      <c r="A188" s="21"/>
      <c r="D188" s="4"/>
      <c r="E188" s="5"/>
      <c r="F188" s="5"/>
    </row>
    <row r="189" ht="13.5" customHeight="1" spans="1:6">
      <c r="A189" s="21"/>
      <c r="D189" s="4"/>
      <c r="E189" s="5"/>
      <c r="F189" s="5"/>
    </row>
    <row r="190" ht="13.5" customHeight="1" spans="1:6">
      <c r="A190" s="21"/>
      <c r="D190" s="4"/>
      <c r="E190" s="5"/>
      <c r="F190" s="5"/>
    </row>
    <row r="191" ht="13.5" customHeight="1" spans="1:6">
      <c r="A191" s="21"/>
      <c r="D191" s="4"/>
      <c r="E191" s="5"/>
      <c r="F191" s="5"/>
    </row>
    <row r="192" ht="13.5" customHeight="1" spans="1:6">
      <c r="A192" s="21"/>
      <c r="D192" s="4"/>
      <c r="E192" s="5"/>
      <c r="F192" s="5"/>
    </row>
    <row r="193" ht="13.5" customHeight="1" spans="1:6">
      <c r="A193" s="21"/>
      <c r="D193" s="4"/>
      <c r="E193" s="5"/>
      <c r="F193" s="5"/>
    </row>
    <row r="194" ht="13.5" customHeight="1" spans="1:6">
      <c r="A194" s="21"/>
      <c r="D194" s="4"/>
      <c r="E194" s="5"/>
      <c r="F194" s="5"/>
    </row>
    <row r="195" ht="13.5" customHeight="1" spans="1:6">
      <c r="A195" s="21"/>
      <c r="D195" s="4"/>
      <c r="E195" s="5"/>
      <c r="F195" s="5"/>
    </row>
    <row r="196" ht="13.5" customHeight="1" spans="1:6">
      <c r="A196" s="21"/>
      <c r="D196" s="4"/>
      <c r="E196" s="5"/>
      <c r="F196" s="5"/>
    </row>
    <row r="197" ht="13.5" customHeight="1" spans="1:6">
      <c r="A197" s="21"/>
      <c r="D197" s="4"/>
      <c r="E197" s="5"/>
      <c r="F197" s="5"/>
    </row>
    <row r="198" ht="13.5" customHeight="1" spans="1:6">
      <c r="A198" s="21"/>
      <c r="D198" s="4"/>
      <c r="E198" s="5"/>
      <c r="F198" s="5"/>
    </row>
    <row r="199" ht="13.5" customHeight="1" spans="1:6">
      <c r="A199" s="21"/>
      <c r="D199" s="4"/>
      <c r="E199" s="5"/>
      <c r="F199" s="5"/>
    </row>
    <row r="200" ht="13.5" customHeight="1" spans="1:6">
      <c r="A200" s="21"/>
      <c r="D200" s="4"/>
      <c r="E200" s="5"/>
      <c r="F200" s="5"/>
    </row>
    <row r="201" ht="13.5" customHeight="1" spans="1:6">
      <c r="A201" s="21"/>
      <c r="D201" s="4"/>
      <c r="E201" s="5"/>
      <c r="F201" s="5"/>
    </row>
    <row r="202" ht="13.5" customHeight="1" spans="1:6">
      <c r="A202" s="21"/>
      <c r="D202" s="4"/>
      <c r="E202" s="5"/>
      <c r="F202" s="5"/>
    </row>
    <row r="203" ht="13.5" customHeight="1" spans="1:6">
      <c r="A203" s="21"/>
      <c r="D203" s="4"/>
      <c r="E203" s="5"/>
      <c r="F203" s="5"/>
    </row>
    <row r="204" ht="13.5" customHeight="1" spans="1:6">
      <c r="A204" s="21"/>
      <c r="D204" s="4"/>
      <c r="E204" s="5"/>
      <c r="F204" s="5"/>
    </row>
    <row r="205" ht="13.5" customHeight="1" spans="1:6">
      <c r="A205" s="21"/>
      <c r="D205" s="4"/>
      <c r="E205" s="5"/>
      <c r="F205" s="5"/>
    </row>
    <row r="206" ht="13.5" customHeight="1" spans="1:6">
      <c r="A206" s="21"/>
      <c r="D206" s="4"/>
      <c r="E206" s="5"/>
      <c r="F206" s="5"/>
    </row>
    <row r="207" ht="13.5" customHeight="1" spans="1:6">
      <c r="A207" s="21"/>
      <c r="D207" s="4"/>
      <c r="E207" s="5"/>
      <c r="F207" s="5"/>
    </row>
    <row r="208" ht="13.5" customHeight="1" spans="1:6">
      <c r="A208" s="21"/>
      <c r="D208" s="4"/>
      <c r="E208" s="5"/>
      <c r="F208" s="5"/>
    </row>
    <row r="209" ht="13.5" customHeight="1" spans="1:6">
      <c r="A209" s="21"/>
      <c r="D209" s="4"/>
      <c r="E209" s="5"/>
      <c r="F209" s="5"/>
    </row>
    <row r="210" ht="13.5" customHeight="1" spans="1:6">
      <c r="A210" s="21"/>
      <c r="D210" s="4"/>
      <c r="E210" s="5"/>
      <c r="F210" s="5"/>
    </row>
    <row r="211" ht="13.5" customHeight="1" spans="1:6">
      <c r="A211" s="21"/>
      <c r="D211" s="4"/>
      <c r="E211" s="5"/>
      <c r="F211" s="5"/>
    </row>
    <row r="212" ht="13.5" customHeight="1" spans="1:6">
      <c r="A212" s="21"/>
      <c r="D212" s="4"/>
      <c r="E212" s="5"/>
      <c r="F212" s="5"/>
    </row>
    <row r="213" ht="13.5" customHeight="1" spans="1:6">
      <c r="A213" s="21"/>
      <c r="D213" s="4"/>
      <c r="E213" s="5"/>
      <c r="F213" s="5"/>
    </row>
    <row r="214" ht="13.5" customHeight="1" spans="1:6">
      <c r="A214" s="21"/>
      <c r="D214" s="4"/>
      <c r="E214" s="5"/>
      <c r="F214" s="5"/>
    </row>
    <row r="215" ht="13.5" customHeight="1" spans="1:6">
      <c r="A215" s="21"/>
      <c r="D215" s="4"/>
      <c r="E215" s="5"/>
      <c r="F215" s="5"/>
    </row>
    <row r="216" ht="13.5" customHeight="1" spans="1:6">
      <c r="A216" s="21"/>
      <c r="D216" s="4"/>
      <c r="E216" s="5"/>
      <c r="F216" s="5"/>
    </row>
    <row r="217" ht="13.5" customHeight="1" spans="1:6">
      <c r="A217" s="21"/>
      <c r="D217" s="4"/>
      <c r="E217" s="5"/>
      <c r="F217" s="5"/>
    </row>
    <row r="218" ht="13.5" customHeight="1" spans="1:6">
      <c r="A218" s="21"/>
      <c r="D218" s="4"/>
      <c r="E218" s="5"/>
      <c r="F218" s="5"/>
    </row>
    <row r="219" ht="13.5" customHeight="1" spans="1:6">
      <c r="A219" s="21"/>
      <c r="D219" s="4"/>
      <c r="E219" s="5"/>
      <c r="F219" s="5"/>
    </row>
    <row r="220" ht="13.5" customHeight="1" spans="1:6">
      <c r="A220" s="21"/>
      <c r="D220" s="4"/>
      <c r="E220" s="5"/>
      <c r="F220" s="5"/>
    </row>
    <row r="221" ht="13.5" customHeight="1" spans="1:6">
      <c r="A221" s="21"/>
      <c r="D221" s="4"/>
      <c r="E221" s="5"/>
      <c r="F221" s="5"/>
    </row>
    <row r="222" ht="13.5" customHeight="1" spans="1:6">
      <c r="A222" s="21"/>
      <c r="D222" s="4"/>
      <c r="E222" s="5"/>
      <c r="F222" s="5"/>
    </row>
    <row r="223" ht="13.5" customHeight="1" spans="1:6">
      <c r="A223" s="21"/>
      <c r="D223" s="4"/>
      <c r="E223" s="5"/>
      <c r="F223" s="5"/>
    </row>
    <row r="224" ht="13.5" customHeight="1" spans="1:6">
      <c r="A224" s="21"/>
      <c r="D224" s="4"/>
      <c r="E224" s="5"/>
      <c r="F224" s="5"/>
    </row>
    <row r="225" ht="13.5" customHeight="1" spans="1:6">
      <c r="A225" s="21"/>
      <c r="D225" s="4"/>
      <c r="E225" s="5"/>
      <c r="F225" s="5"/>
    </row>
    <row r="226" ht="13.5" customHeight="1" spans="1:6">
      <c r="A226" s="21"/>
      <c r="D226" s="4"/>
      <c r="E226" s="5"/>
      <c r="F226" s="5"/>
    </row>
    <row r="227" ht="13.5" customHeight="1" spans="1:6">
      <c r="A227" s="21"/>
      <c r="D227" s="4"/>
      <c r="E227" s="5"/>
      <c r="F227" s="5"/>
    </row>
    <row r="228" ht="13.5" customHeight="1" spans="1:6">
      <c r="A228" s="21"/>
      <c r="D228" s="4"/>
      <c r="E228" s="5"/>
      <c r="F228" s="5"/>
    </row>
    <row r="229" ht="13.5" customHeight="1" spans="1:6">
      <c r="A229" s="21"/>
      <c r="D229" s="4"/>
      <c r="E229" s="5"/>
      <c r="F229" s="5"/>
    </row>
    <row r="230" ht="13.5" customHeight="1" spans="1:6">
      <c r="A230" s="21"/>
      <c r="D230" s="4"/>
      <c r="E230" s="5"/>
      <c r="F230" s="5"/>
    </row>
    <row r="231" ht="13.5" customHeight="1" spans="1:6">
      <c r="A231" s="21"/>
      <c r="D231" s="4"/>
      <c r="E231" s="5"/>
      <c r="F231" s="5"/>
    </row>
    <row r="232" ht="13.5" customHeight="1" spans="1:6">
      <c r="A232" s="21"/>
      <c r="D232" s="4"/>
      <c r="E232" s="5"/>
      <c r="F232" s="5"/>
    </row>
    <row r="233" ht="13.5" customHeight="1" spans="1:6">
      <c r="A233" s="21"/>
      <c r="D233" s="4"/>
      <c r="E233" s="5"/>
      <c r="F233" s="5"/>
    </row>
    <row r="234" ht="13.5" customHeight="1" spans="1:6">
      <c r="A234" s="21"/>
      <c r="D234" s="4"/>
      <c r="E234" s="5"/>
      <c r="F234" s="5"/>
    </row>
    <row r="235" ht="13.5" customHeight="1" spans="1:6">
      <c r="A235" s="21"/>
      <c r="D235" s="4"/>
      <c r="E235" s="5"/>
      <c r="F235" s="5"/>
    </row>
    <row r="236" ht="13.5" customHeight="1" spans="1:6">
      <c r="A236" s="21"/>
      <c r="D236" s="4"/>
      <c r="E236" s="5"/>
      <c r="F236" s="5"/>
    </row>
    <row r="237" ht="13.5" customHeight="1" spans="1:6">
      <c r="A237" s="21"/>
      <c r="D237" s="4"/>
      <c r="E237" s="5"/>
      <c r="F237" s="5"/>
    </row>
    <row r="238" ht="13.5" customHeight="1" spans="1:6">
      <c r="A238" s="21"/>
      <c r="D238" s="4"/>
      <c r="E238" s="5"/>
      <c r="F238" s="5"/>
    </row>
    <row r="239" ht="13.5" customHeight="1" spans="1:6">
      <c r="A239" s="21"/>
      <c r="D239" s="4"/>
      <c r="E239" s="5"/>
      <c r="F239" s="5"/>
    </row>
    <row r="240" ht="13.5" customHeight="1" spans="1:6">
      <c r="A240" s="21"/>
      <c r="D240" s="4"/>
      <c r="E240" s="5"/>
      <c r="F240" s="5"/>
    </row>
    <row r="241" ht="13.5" customHeight="1" spans="1:6">
      <c r="A241" s="21"/>
      <c r="D241" s="4"/>
      <c r="E241" s="5"/>
      <c r="F241" s="5"/>
    </row>
    <row r="242" ht="13.5" customHeight="1" spans="1:6">
      <c r="A242" s="21"/>
      <c r="D242" s="4"/>
      <c r="E242" s="5"/>
      <c r="F242" s="5"/>
    </row>
    <row r="243" ht="13.5" customHeight="1" spans="1:6">
      <c r="A243" s="21"/>
      <c r="D243" s="4"/>
      <c r="E243" s="5"/>
      <c r="F243" s="5"/>
    </row>
    <row r="244" ht="13.5" customHeight="1" spans="1:6">
      <c r="A244" s="21"/>
      <c r="D244" s="4"/>
      <c r="E244" s="5"/>
      <c r="F244" s="5"/>
    </row>
    <row r="245" ht="13.5" customHeight="1" spans="1:6">
      <c r="A245" s="21"/>
      <c r="D245" s="4"/>
      <c r="E245" s="5"/>
      <c r="F245" s="5"/>
    </row>
    <row r="246" ht="13.5" customHeight="1" spans="1:6">
      <c r="A246" s="21"/>
      <c r="D246" s="4"/>
      <c r="E246" s="5"/>
      <c r="F246" s="5"/>
    </row>
    <row r="247" ht="13.5" customHeight="1" spans="1:6">
      <c r="A247" s="21"/>
      <c r="D247" s="4"/>
      <c r="E247" s="5"/>
      <c r="F247" s="5"/>
    </row>
    <row r="248" ht="13.5" customHeight="1" spans="1:6">
      <c r="A248" s="21"/>
      <c r="D248" s="4"/>
      <c r="E248" s="5"/>
      <c r="F248" s="5"/>
    </row>
    <row r="249" ht="13.5" customHeight="1" spans="1:6">
      <c r="A249" s="21"/>
      <c r="D249" s="4"/>
      <c r="E249" s="5"/>
      <c r="F249" s="5"/>
    </row>
    <row r="250" ht="13.5" customHeight="1" spans="1:6">
      <c r="A250" s="21"/>
      <c r="D250" s="4"/>
      <c r="E250" s="5"/>
      <c r="F250" s="5"/>
    </row>
    <row r="251" ht="13.5" customHeight="1" spans="1:6">
      <c r="A251" s="21"/>
      <c r="D251" s="4"/>
      <c r="E251" s="5"/>
      <c r="F251" s="5"/>
    </row>
    <row r="252" ht="13.5" customHeight="1" spans="1:6">
      <c r="A252" s="21"/>
      <c r="D252" s="4"/>
      <c r="E252" s="5"/>
      <c r="F252" s="5"/>
    </row>
    <row r="253" ht="13.5" customHeight="1" spans="1:6">
      <c r="A253" s="21"/>
      <c r="D253" s="4"/>
      <c r="E253" s="5"/>
      <c r="F253" s="5"/>
    </row>
    <row r="254" ht="13.5" customHeight="1" spans="1:6">
      <c r="A254" s="21"/>
      <c r="D254" s="4"/>
      <c r="E254" s="5"/>
      <c r="F254" s="5"/>
    </row>
    <row r="255" ht="13.5" customHeight="1" spans="1:6">
      <c r="A255" s="21"/>
      <c r="D255" s="4"/>
      <c r="E255" s="5"/>
      <c r="F255" s="5"/>
    </row>
    <row r="256" ht="13.5" customHeight="1" spans="1:6">
      <c r="A256" s="21"/>
      <c r="D256" s="4"/>
      <c r="E256" s="5"/>
      <c r="F256" s="5"/>
    </row>
    <row r="257" ht="13.5" customHeight="1" spans="1:6">
      <c r="A257" s="21"/>
      <c r="D257" s="4"/>
      <c r="E257" s="5"/>
      <c r="F257" s="5"/>
    </row>
    <row r="258" ht="13.5" customHeight="1" spans="1:6">
      <c r="A258" s="21"/>
      <c r="D258" s="4"/>
      <c r="E258" s="5"/>
      <c r="F258" s="5"/>
    </row>
    <row r="259" ht="13.5" customHeight="1" spans="1:6">
      <c r="A259" s="21"/>
      <c r="D259" s="4"/>
      <c r="E259" s="5"/>
      <c r="F259" s="5"/>
    </row>
    <row r="260" ht="13.5" customHeight="1" spans="1:6">
      <c r="A260" s="21"/>
      <c r="D260" s="4"/>
      <c r="E260" s="5"/>
      <c r="F260" s="5"/>
    </row>
    <row r="261" ht="13.5" customHeight="1" spans="1:6">
      <c r="A261" s="21"/>
      <c r="D261" s="4"/>
      <c r="E261" s="5"/>
      <c r="F261" s="5"/>
    </row>
    <row r="262" ht="13.5" customHeight="1" spans="1:6">
      <c r="A262" s="21"/>
      <c r="D262" s="4"/>
      <c r="E262" s="5"/>
      <c r="F262" s="5"/>
    </row>
    <row r="263" ht="13.5" customHeight="1" spans="1:6">
      <c r="A263" s="21"/>
      <c r="D263" s="4"/>
      <c r="E263" s="5"/>
      <c r="F263" s="5"/>
    </row>
    <row r="264" ht="13.5" customHeight="1" spans="1:6">
      <c r="A264" s="21"/>
      <c r="D264" s="4"/>
      <c r="E264" s="5"/>
      <c r="F264" s="5"/>
    </row>
    <row r="265" ht="13.5" customHeight="1" spans="1:6">
      <c r="A265" s="21"/>
      <c r="D265" s="4"/>
      <c r="E265" s="5"/>
      <c r="F265" s="5"/>
    </row>
    <row r="266" ht="13.5" customHeight="1" spans="1:6">
      <c r="A266" s="21"/>
      <c r="D266" s="4"/>
      <c r="E266" s="5"/>
      <c r="F266" s="5"/>
    </row>
    <row r="267" ht="13.5" customHeight="1" spans="1:6">
      <c r="A267" s="21"/>
      <c r="D267" s="4"/>
      <c r="E267" s="5"/>
      <c r="F267" s="5"/>
    </row>
    <row r="268" ht="13.5" customHeight="1" spans="1:6">
      <c r="A268" s="21"/>
      <c r="D268" s="4"/>
      <c r="E268" s="5"/>
      <c r="F268" s="5"/>
    </row>
    <row r="269" ht="13.5" customHeight="1" spans="1:6">
      <c r="A269" s="21"/>
      <c r="D269" s="4"/>
      <c r="E269" s="5"/>
      <c r="F269" s="5"/>
    </row>
    <row r="270" ht="13.5" customHeight="1" spans="1:6">
      <c r="A270" s="21"/>
      <c r="D270" s="4"/>
      <c r="E270" s="5"/>
      <c r="F270" s="5"/>
    </row>
    <row r="271" ht="13.5" customHeight="1" spans="1:6">
      <c r="A271" s="21"/>
      <c r="D271" s="4"/>
      <c r="E271" s="5"/>
      <c r="F271" s="5"/>
    </row>
    <row r="272" ht="13.5" customHeight="1" spans="1:6">
      <c r="A272" s="21"/>
      <c r="D272" s="4"/>
      <c r="E272" s="5"/>
      <c r="F272" s="5"/>
    </row>
    <row r="273" ht="13.5" customHeight="1" spans="1:6">
      <c r="A273" s="21"/>
      <c r="D273" s="4"/>
      <c r="E273" s="5"/>
      <c r="F273" s="5"/>
    </row>
    <row r="274" ht="13.5" customHeight="1" spans="1:6">
      <c r="A274" s="21"/>
      <c r="D274" s="4"/>
      <c r="E274" s="5"/>
      <c r="F274" s="5"/>
    </row>
    <row r="275" ht="13.5" customHeight="1" spans="1:6">
      <c r="A275" s="21"/>
      <c r="D275" s="4"/>
      <c r="E275" s="5"/>
      <c r="F275" s="5"/>
    </row>
    <row r="276" ht="13.5" customHeight="1" spans="1:6">
      <c r="A276" s="21"/>
      <c r="D276" s="4"/>
      <c r="E276" s="5"/>
      <c r="F276" s="5"/>
    </row>
    <row r="277" ht="13.5" customHeight="1" spans="1:6">
      <c r="A277" s="21"/>
      <c r="D277" s="4"/>
      <c r="E277" s="5"/>
      <c r="F277" s="5"/>
    </row>
    <row r="278" ht="13.5" customHeight="1" spans="1:6">
      <c r="A278" s="21"/>
      <c r="D278" s="4"/>
      <c r="E278" s="5"/>
      <c r="F278" s="5"/>
    </row>
    <row r="279" ht="13.5" customHeight="1" spans="1:6">
      <c r="A279" s="21"/>
      <c r="D279" s="4"/>
      <c r="E279" s="5"/>
      <c r="F279" s="5"/>
    </row>
    <row r="280" ht="13.5" customHeight="1" spans="1:6">
      <c r="A280" s="21"/>
      <c r="D280" s="4"/>
      <c r="E280" s="5"/>
      <c r="F280" s="5"/>
    </row>
    <row r="281" ht="13.5" customHeight="1" spans="1:6">
      <c r="A281" s="21"/>
      <c r="D281" s="4"/>
      <c r="E281" s="5"/>
      <c r="F281" s="5"/>
    </row>
    <row r="282" ht="13.5" customHeight="1" spans="1:6">
      <c r="A282" s="21"/>
      <c r="D282" s="4"/>
      <c r="E282" s="5"/>
      <c r="F282" s="5"/>
    </row>
    <row r="283" ht="13.5" customHeight="1" spans="1:6">
      <c r="A283" s="21"/>
      <c r="D283" s="4"/>
      <c r="E283" s="5"/>
      <c r="F283" s="5"/>
    </row>
    <row r="284" ht="13.5" customHeight="1" spans="1:6">
      <c r="A284" s="21"/>
      <c r="D284" s="4"/>
      <c r="E284" s="5"/>
      <c r="F284" s="5"/>
    </row>
    <row r="285" ht="13.5" customHeight="1" spans="1:6">
      <c r="A285" s="21"/>
      <c r="D285" s="4"/>
      <c r="E285" s="5"/>
      <c r="F285" s="5"/>
    </row>
    <row r="286" ht="13.5" customHeight="1" spans="1:6">
      <c r="A286" s="21"/>
      <c r="D286" s="4"/>
      <c r="E286" s="5"/>
      <c r="F286" s="5"/>
    </row>
    <row r="287" ht="13.5" customHeight="1" spans="1:6">
      <c r="A287" s="21"/>
      <c r="D287" s="4"/>
      <c r="E287" s="5"/>
      <c r="F287" s="5"/>
    </row>
    <row r="288" ht="13.5" customHeight="1" spans="1:6">
      <c r="A288" s="21"/>
      <c r="D288" s="4"/>
      <c r="E288" s="5"/>
      <c r="F288" s="5"/>
    </row>
    <row r="289" ht="13.5" customHeight="1" spans="1:6">
      <c r="A289" s="21"/>
      <c r="D289" s="4"/>
      <c r="E289" s="5"/>
      <c r="F289" s="5"/>
    </row>
    <row r="290" ht="13.5" customHeight="1" spans="1:6">
      <c r="A290" s="21"/>
      <c r="D290" s="4"/>
      <c r="E290" s="5"/>
      <c r="F290" s="5"/>
    </row>
    <row r="291" ht="13.5" customHeight="1" spans="1:6">
      <c r="A291" s="21"/>
      <c r="D291" s="4"/>
      <c r="E291" s="5"/>
      <c r="F291" s="5"/>
    </row>
    <row r="292" ht="13.5" customHeight="1" spans="1:6">
      <c r="A292" s="21"/>
      <c r="D292" s="4"/>
      <c r="E292" s="5"/>
      <c r="F292" s="5"/>
    </row>
    <row r="293" ht="13.5" customHeight="1" spans="1:6">
      <c r="A293" s="21"/>
      <c r="D293" s="4"/>
      <c r="E293" s="5"/>
      <c r="F293" s="5"/>
    </row>
    <row r="294" ht="13.5" customHeight="1" spans="1:6">
      <c r="A294" s="21"/>
      <c r="D294" s="4"/>
      <c r="E294" s="5"/>
      <c r="F294" s="5"/>
    </row>
    <row r="295" ht="13.5" customHeight="1" spans="1:6">
      <c r="A295" s="21"/>
      <c r="D295" s="4"/>
      <c r="E295" s="5"/>
      <c r="F295" s="5"/>
    </row>
    <row r="296" ht="13.5" customHeight="1" spans="1:6">
      <c r="A296" s="21"/>
      <c r="D296" s="4"/>
      <c r="E296" s="5"/>
      <c r="F296" s="5"/>
    </row>
    <row r="297" ht="13.5" customHeight="1" spans="1:6">
      <c r="A297" s="21"/>
      <c r="D297" s="4"/>
      <c r="E297" s="5"/>
      <c r="F297" s="5"/>
    </row>
    <row r="298" ht="13.5" customHeight="1" spans="1:6">
      <c r="A298" s="21"/>
      <c r="D298" s="4"/>
      <c r="E298" s="5"/>
      <c r="F298" s="5"/>
    </row>
    <row r="299" ht="13.5" customHeight="1" spans="1:6">
      <c r="A299" s="21"/>
      <c r="D299" s="4"/>
      <c r="E299" s="5"/>
      <c r="F299" s="5"/>
    </row>
    <row r="300" ht="13.5" customHeight="1" spans="1:6">
      <c r="A300" s="21"/>
      <c r="D300" s="4"/>
      <c r="E300" s="5"/>
      <c r="F300" s="5"/>
    </row>
    <row r="301" ht="13.5" customHeight="1" spans="1:6">
      <c r="A301" s="21"/>
      <c r="D301" s="4"/>
      <c r="E301" s="5"/>
      <c r="F301" s="5"/>
    </row>
    <row r="302" ht="13.5" customHeight="1" spans="1:6">
      <c r="A302" s="21"/>
      <c r="D302" s="4"/>
      <c r="E302" s="5"/>
      <c r="F302" s="5"/>
    </row>
    <row r="303" ht="13.5" customHeight="1" spans="1:6">
      <c r="A303" s="21"/>
      <c r="D303" s="4"/>
      <c r="E303" s="5"/>
      <c r="F303" s="5"/>
    </row>
    <row r="304" ht="13.5" customHeight="1" spans="1:6">
      <c r="A304" s="21"/>
      <c r="D304" s="4"/>
      <c r="E304" s="5"/>
      <c r="F304" s="5"/>
    </row>
    <row r="305" ht="13.5" customHeight="1" spans="1:6">
      <c r="A305" s="21"/>
      <c r="D305" s="4"/>
      <c r="E305" s="5"/>
      <c r="F305" s="5"/>
    </row>
    <row r="306" ht="13.5" customHeight="1" spans="1:6">
      <c r="A306" s="21"/>
      <c r="D306" s="4"/>
      <c r="E306" s="5"/>
      <c r="F306" s="5"/>
    </row>
    <row r="307" ht="13.5" customHeight="1" spans="1:6">
      <c r="A307" s="21"/>
      <c r="D307" s="4"/>
      <c r="E307" s="5"/>
      <c r="F307" s="5"/>
    </row>
    <row r="308" ht="13.5" customHeight="1" spans="1:6">
      <c r="A308" s="21"/>
      <c r="D308" s="4"/>
      <c r="E308" s="5"/>
      <c r="F308" s="5"/>
    </row>
    <row r="309" ht="13.5" customHeight="1" spans="1:6">
      <c r="A309" s="21"/>
      <c r="D309" s="4"/>
      <c r="E309" s="5"/>
      <c r="F309" s="5"/>
    </row>
    <row r="310" ht="13.5" customHeight="1" spans="1:6">
      <c r="A310" s="21"/>
      <c r="D310" s="4"/>
      <c r="E310" s="5"/>
      <c r="F310" s="5"/>
    </row>
    <row r="311" ht="13.5" customHeight="1" spans="1:6">
      <c r="A311" s="21"/>
      <c r="D311" s="4"/>
      <c r="E311" s="5"/>
      <c r="F311" s="5"/>
    </row>
    <row r="312" ht="13.5" customHeight="1" spans="1:6">
      <c r="A312" s="21"/>
      <c r="D312" s="4"/>
      <c r="E312" s="5"/>
      <c r="F312" s="5"/>
    </row>
    <row r="313" ht="13.5" customHeight="1" spans="1:6">
      <c r="A313" s="21"/>
      <c r="D313" s="4"/>
      <c r="E313" s="5"/>
      <c r="F313" s="5"/>
    </row>
    <row r="314" ht="13.5" customHeight="1" spans="1:6">
      <c r="A314" s="21"/>
      <c r="D314" s="4"/>
      <c r="E314" s="5"/>
      <c r="F314" s="5"/>
    </row>
    <row r="315" ht="13.5" customHeight="1" spans="1:6">
      <c r="A315" s="21"/>
      <c r="D315" s="4"/>
      <c r="E315" s="5"/>
      <c r="F315" s="5"/>
    </row>
    <row r="316" ht="13.5" customHeight="1" spans="1:6">
      <c r="A316" s="21"/>
      <c r="D316" s="4"/>
      <c r="E316" s="5"/>
      <c r="F316" s="5"/>
    </row>
    <row r="317" ht="13.5" customHeight="1" spans="1:6">
      <c r="A317" s="21"/>
      <c r="D317" s="4"/>
      <c r="E317" s="5"/>
      <c r="F317" s="5"/>
    </row>
    <row r="318" ht="13.5" customHeight="1" spans="1:6">
      <c r="A318" s="21"/>
      <c r="D318" s="4"/>
      <c r="E318" s="5"/>
      <c r="F318" s="5"/>
    </row>
    <row r="319" ht="13.5" customHeight="1" spans="1:6">
      <c r="A319" s="21"/>
      <c r="D319" s="4"/>
      <c r="E319" s="5"/>
      <c r="F319" s="5"/>
    </row>
    <row r="320" ht="13.5" customHeight="1" spans="1:6">
      <c r="A320" s="21"/>
      <c r="D320" s="4"/>
      <c r="E320" s="5"/>
      <c r="F320" s="5"/>
    </row>
    <row r="321" ht="13.5" customHeight="1" spans="1:6">
      <c r="A321" s="21"/>
      <c r="D321" s="4"/>
      <c r="E321" s="5"/>
      <c r="F321" s="5"/>
    </row>
    <row r="322" ht="13.5" customHeight="1" spans="1:6">
      <c r="A322" s="21"/>
      <c r="D322" s="4"/>
      <c r="E322" s="5"/>
      <c r="F322" s="5"/>
    </row>
    <row r="323" ht="13.5" customHeight="1" spans="1:6">
      <c r="A323" s="21"/>
      <c r="D323" s="4"/>
      <c r="E323" s="5"/>
      <c r="F323" s="5"/>
    </row>
    <row r="324" ht="13.5" customHeight="1" spans="1:6">
      <c r="A324" s="21"/>
      <c r="D324" s="4"/>
      <c r="E324" s="5"/>
      <c r="F324" s="5"/>
    </row>
    <row r="325" ht="13.5" customHeight="1" spans="1:6">
      <c r="A325" s="21"/>
      <c r="D325" s="4"/>
      <c r="E325" s="5"/>
      <c r="F325" s="5"/>
    </row>
    <row r="326" ht="13.5" customHeight="1" spans="1:6">
      <c r="A326" s="21"/>
      <c r="D326" s="4"/>
      <c r="E326" s="5"/>
      <c r="F326" s="5"/>
    </row>
    <row r="327" ht="13.5" customHeight="1" spans="1:6">
      <c r="A327" s="21"/>
      <c r="D327" s="4"/>
      <c r="E327" s="5"/>
      <c r="F327" s="5"/>
    </row>
    <row r="328" ht="13.5" customHeight="1" spans="1:6">
      <c r="A328" s="21"/>
      <c r="D328" s="4"/>
      <c r="E328" s="5"/>
      <c r="F328" s="5"/>
    </row>
    <row r="329" ht="13.5" customHeight="1" spans="1:6">
      <c r="A329" s="21"/>
      <c r="D329" s="4"/>
      <c r="E329" s="5"/>
      <c r="F329" s="5"/>
    </row>
    <row r="330" ht="13.5" customHeight="1" spans="1:6">
      <c r="A330" s="21"/>
      <c r="D330" s="4"/>
      <c r="E330" s="5"/>
      <c r="F330" s="5"/>
    </row>
    <row r="331" ht="13.5" customHeight="1" spans="1:6">
      <c r="A331" s="21"/>
      <c r="D331" s="4"/>
      <c r="E331" s="5"/>
      <c r="F331" s="5"/>
    </row>
    <row r="332" ht="13.5" customHeight="1" spans="1:6">
      <c r="A332" s="21"/>
      <c r="D332" s="4"/>
      <c r="E332" s="5"/>
      <c r="F332" s="5"/>
    </row>
    <row r="333" ht="13.5" customHeight="1" spans="1:6">
      <c r="A333" s="21"/>
      <c r="D333" s="4"/>
      <c r="E333" s="5"/>
      <c r="F333" s="5"/>
    </row>
    <row r="334" ht="13.5" customHeight="1" spans="1:6">
      <c r="A334" s="21"/>
      <c r="D334" s="4"/>
      <c r="E334" s="5"/>
      <c r="F334" s="5"/>
    </row>
    <row r="335" ht="13.5" customHeight="1" spans="1:6">
      <c r="A335" s="21"/>
      <c r="D335" s="4"/>
      <c r="E335" s="5"/>
      <c r="F335" s="5"/>
    </row>
    <row r="336" ht="13.5" customHeight="1" spans="1:6">
      <c r="A336" s="21"/>
      <c r="D336" s="4"/>
      <c r="E336" s="5"/>
      <c r="F336" s="5"/>
    </row>
    <row r="337" ht="13.5" customHeight="1" spans="1:6">
      <c r="A337" s="21"/>
      <c r="D337" s="4"/>
      <c r="E337" s="5"/>
      <c r="F337" s="5"/>
    </row>
    <row r="338" ht="13.5" customHeight="1" spans="1:6">
      <c r="A338" s="21"/>
      <c r="D338" s="4"/>
      <c r="E338" s="5"/>
      <c r="F338" s="5"/>
    </row>
    <row r="339" ht="13.5" customHeight="1" spans="1:6">
      <c r="A339" s="21"/>
      <c r="D339" s="4"/>
      <c r="E339" s="5"/>
      <c r="F339" s="5"/>
    </row>
    <row r="340" ht="13.5" customHeight="1" spans="1:6">
      <c r="A340" s="21"/>
      <c r="D340" s="4"/>
      <c r="E340" s="5"/>
      <c r="F340" s="5"/>
    </row>
    <row r="341" ht="13.5" customHeight="1" spans="1:6">
      <c r="A341" s="21"/>
      <c r="D341" s="4"/>
      <c r="E341" s="5"/>
      <c r="F341" s="5"/>
    </row>
    <row r="342" ht="13.5" customHeight="1" spans="1:6">
      <c r="A342" s="21"/>
      <c r="D342" s="4"/>
      <c r="E342" s="5"/>
      <c r="F342" s="5"/>
    </row>
    <row r="343" ht="13.5" customHeight="1" spans="1:6">
      <c r="A343" s="21"/>
      <c r="D343" s="4"/>
      <c r="E343" s="5"/>
      <c r="F343" s="5"/>
    </row>
    <row r="344" ht="13.5" customHeight="1" spans="1:6">
      <c r="A344" s="21"/>
      <c r="D344" s="4"/>
      <c r="E344" s="5"/>
      <c r="F344" s="5"/>
    </row>
    <row r="345" ht="13.5" customHeight="1" spans="1:6">
      <c r="A345" s="21"/>
      <c r="D345" s="4"/>
      <c r="E345" s="5"/>
      <c r="F345" s="5"/>
    </row>
    <row r="346" ht="13.5" customHeight="1" spans="1:6">
      <c r="A346" s="21"/>
      <c r="D346" s="4"/>
      <c r="E346" s="5"/>
      <c r="F346" s="5"/>
    </row>
    <row r="347" ht="13.5" customHeight="1" spans="1:6">
      <c r="A347" s="21"/>
      <c r="D347" s="4"/>
      <c r="E347" s="5"/>
      <c r="F347" s="5"/>
    </row>
    <row r="348" ht="13.5" customHeight="1" spans="1:6">
      <c r="A348" s="21"/>
      <c r="D348" s="4"/>
      <c r="E348" s="5"/>
      <c r="F348" s="5"/>
    </row>
    <row r="349" ht="13.5" customHeight="1" spans="1:6">
      <c r="A349" s="21"/>
      <c r="D349" s="4"/>
      <c r="E349" s="5"/>
      <c r="F349" s="5"/>
    </row>
    <row r="350" ht="13.5" customHeight="1" spans="1:6">
      <c r="A350" s="21"/>
      <c r="D350" s="4"/>
      <c r="E350" s="5"/>
      <c r="F350" s="5"/>
    </row>
    <row r="351" ht="13.5" customHeight="1" spans="1:6">
      <c r="A351" s="21"/>
      <c r="D351" s="4"/>
      <c r="E351" s="5"/>
      <c r="F351" s="5"/>
    </row>
    <row r="352" ht="13.5" customHeight="1" spans="1:6">
      <c r="A352" s="21"/>
      <c r="D352" s="4"/>
      <c r="E352" s="5"/>
      <c r="F352" s="5"/>
    </row>
    <row r="353" ht="13.5" customHeight="1" spans="1:6">
      <c r="A353" s="21"/>
      <c r="D353" s="4"/>
      <c r="E353" s="5"/>
      <c r="F353" s="5"/>
    </row>
    <row r="354" ht="13.5" customHeight="1" spans="1:6">
      <c r="A354" s="21"/>
      <c r="D354" s="4"/>
      <c r="E354" s="5"/>
      <c r="F354" s="5"/>
    </row>
    <row r="355" ht="13.5" customHeight="1" spans="1:6">
      <c r="A355" s="21"/>
      <c r="D355" s="4"/>
      <c r="E355" s="5"/>
      <c r="F355" s="5"/>
    </row>
    <row r="356" ht="13.5" customHeight="1" spans="1:6">
      <c r="A356" s="21"/>
      <c r="D356" s="4"/>
      <c r="E356" s="5"/>
      <c r="F356" s="5"/>
    </row>
    <row r="357" ht="13.5" customHeight="1" spans="1:6">
      <c r="A357" s="21"/>
      <c r="D357" s="4"/>
      <c r="E357" s="5"/>
      <c r="F357" s="5"/>
    </row>
    <row r="358" ht="13.5" customHeight="1" spans="1:6">
      <c r="A358" s="21"/>
      <c r="D358" s="4"/>
      <c r="E358" s="5"/>
      <c r="F358" s="5"/>
    </row>
    <row r="359" ht="13.5" customHeight="1" spans="1:6">
      <c r="A359" s="21"/>
      <c r="D359" s="4"/>
      <c r="E359" s="5"/>
      <c r="F359" s="5"/>
    </row>
    <row r="360" ht="13.5" customHeight="1" spans="1:6">
      <c r="A360" s="21"/>
      <c r="D360" s="4"/>
      <c r="E360" s="5"/>
      <c r="F360" s="5"/>
    </row>
    <row r="361" ht="13.5" customHeight="1" spans="1:6">
      <c r="A361" s="21"/>
      <c r="D361" s="4"/>
      <c r="E361" s="5"/>
      <c r="F361" s="5"/>
    </row>
    <row r="362" ht="13.5" customHeight="1" spans="1:6">
      <c r="A362" s="21"/>
      <c r="D362" s="4"/>
      <c r="E362" s="5"/>
      <c r="F362" s="5"/>
    </row>
    <row r="363" ht="13.5" customHeight="1" spans="1:6">
      <c r="A363" s="21"/>
      <c r="D363" s="4"/>
      <c r="E363" s="5"/>
      <c r="F363" s="5"/>
    </row>
    <row r="364" ht="13.5" customHeight="1" spans="1:6">
      <c r="A364" s="21"/>
      <c r="D364" s="4"/>
      <c r="E364" s="5"/>
      <c r="F364" s="5"/>
    </row>
    <row r="365" ht="13.5" customHeight="1" spans="1:6">
      <c r="A365" s="21"/>
      <c r="D365" s="4"/>
      <c r="E365" s="5"/>
      <c r="F365" s="5"/>
    </row>
    <row r="366" ht="13.5" customHeight="1" spans="1:6">
      <c r="A366" s="21"/>
      <c r="D366" s="4"/>
      <c r="E366" s="5"/>
      <c r="F366" s="5"/>
    </row>
    <row r="367" ht="13.5" customHeight="1" spans="1:6">
      <c r="A367" s="21"/>
      <c r="D367" s="4"/>
      <c r="E367" s="5"/>
      <c r="F367" s="5"/>
    </row>
    <row r="368" ht="13.5" customHeight="1" spans="1:6">
      <c r="A368" s="21"/>
      <c r="D368" s="4"/>
      <c r="E368" s="5"/>
      <c r="F368" s="5"/>
    </row>
    <row r="369" ht="13.5" customHeight="1" spans="1:6">
      <c r="A369" s="21"/>
      <c r="D369" s="4"/>
      <c r="E369" s="5"/>
      <c r="F369" s="5"/>
    </row>
    <row r="370" ht="13.5" customHeight="1" spans="1:6">
      <c r="A370" s="21"/>
      <c r="D370" s="4"/>
      <c r="E370" s="5"/>
      <c r="F370" s="5"/>
    </row>
    <row r="371" ht="13.5" customHeight="1" spans="1:6">
      <c r="A371" s="21"/>
      <c r="D371" s="4"/>
      <c r="E371" s="5"/>
      <c r="F371" s="5"/>
    </row>
    <row r="372" ht="13.5" customHeight="1" spans="1:6">
      <c r="A372" s="21"/>
      <c r="D372" s="4"/>
      <c r="E372" s="5"/>
      <c r="F372" s="5"/>
    </row>
    <row r="373" ht="13.5" customHeight="1" spans="1:6">
      <c r="A373" s="21"/>
      <c r="D373" s="4"/>
      <c r="E373" s="5"/>
      <c r="F373" s="5"/>
    </row>
    <row r="374" ht="13.5" customHeight="1" spans="1:6">
      <c r="A374" s="21"/>
      <c r="D374" s="4"/>
      <c r="E374" s="5"/>
      <c r="F374" s="5"/>
    </row>
    <row r="375" ht="13.5" customHeight="1" spans="1:6">
      <c r="A375" s="21"/>
      <c r="D375" s="4"/>
      <c r="E375" s="5"/>
      <c r="F375" s="5"/>
    </row>
    <row r="376" ht="13.5" customHeight="1" spans="1:6">
      <c r="A376" s="21"/>
      <c r="D376" s="4"/>
      <c r="E376" s="5"/>
      <c r="F376" s="5"/>
    </row>
    <row r="377" ht="13.5" customHeight="1" spans="1:6">
      <c r="A377" s="21"/>
      <c r="D377" s="4"/>
      <c r="E377" s="5"/>
      <c r="F377" s="5"/>
    </row>
    <row r="378" ht="13.5" customHeight="1" spans="1:6">
      <c r="A378" s="21"/>
      <c r="D378" s="4"/>
      <c r="E378" s="5"/>
      <c r="F378" s="5"/>
    </row>
    <row r="379" ht="13.5" customHeight="1" spans="1:6">
      <c r="A379" s="21"/>
      <c r="D379" s="4"/>
      <c r="E379" s="5"/>
      <c r="F379" s="5"/>
    </row>
    <row r="380" ht="13.5" customHeight="1" spans="1:6">
      <c r="A380" s="21"/>
      <c r="D380" s="4"/>
      <c r="E380" s="5"/>
      <c r="F380" s="5"/>
    </row>
    <row r="381" ht="13.5" customHeight="1" spans="1:6">
      <c r="A381" s="21"/>
      <c r="D381" s="4"/>
      <c r="E381" s="5"/>
      <c r="F381" s="5"/>
    </row>
    <row r="382" ht="13.5" customHeight="1" spans="1:6">
      <c r="A382" s="21"/>
      <c r="D382" s="4"/>
      <c r="E382" s="5"/>
      <c r="F382" s="5"/>
    </row>
    <row r="383" ht="13.5" customHeight="1" spans="1:6">
      <c r="A383" s="21"/>
      <c r="D383" s="4"/>
      <c r="E383" s="5"/>
      <c r="F383" s="5"/>
    </row>
    <row r="384" ht="13.5" customHeight="1" spans="1:6">
      <c r="A384" s="21"/>
      <c r="D384" s="4"/>
      <c r="E384" s="5"/>
      <c r="F384" s="5"/>
    </row>
    <row r="385" ht="13.5" customHeight="1" spans="1:6">
      <c r="A385" s="21"/>
      <c r="D385" s="4"/>
      <c r="E385" s="5"/>
      <c r="F385" s="5"/>
    </row>
    <row r="386" ht="13.5" customHeight="1" spans="1:6">
      <c r="A386" s="21"/>
      <c r="D386" s="4"/>
      <c r="E386" s="5"/>
      <c r="F386" s="5"/>
    </row>
    <row r="387" ht="13.5" customHeight="1" spans="1:6">
      <c r="A387" s="21"/>
      <c r="D387" s="4"/>
      <c r="E387" s="5"/>
      <c r="F387" s="5"/>
    </row>
    <row r="388" ht="13.5" customHeight="1" spans="1:6">
      <c r="A388" s="21"/>
      <c r="D388" s="4"/>
      <c r="E388" s="5"/>
      <c r="F388" s="5"/>
    </row>
    <row r="389" ht="13.5" customHeight="1" spans="1:6">
      <c r="A389" s="21"/>
      <c r="D389" s="4"/>
      <c r="E389" s="5"/>
      <c r="F389" s="5"/>
    </row>
    <row r="390" ht="13.5" customHeight="1" spans="1:6">
      <c r="A390" s="21"/>
      <c r="D390" s="4"/>
      <c r="E390" s="5"/>
      <c r="F390" s="5"/>
    </row>
    <row r="391" ht="13.5" customHeight="1" spans="1:6">
      <c r="A391" s="21"/>
      <c r="D391" s="4"/>
      <c r="E391" s="5"/>
      <c r="F391" s="5"/>
    </row>
    <row r="392" ht="13.5" customHeight="1" spans="1:6">
      <c r="A392" s="21"/>
      <c r="D392" s="4"/>
      <c r="E392" s="5"/>
      <c r="F392" s="5"/>
    </row>
    <row r="393" ht="13.5" customHeight="1" spans="1:6">
      <c r="A393" s="21"/>
      <c r="D393" s="4"/>
      <c r="E393" s="5"/>
      <c r="F393" s="5"/>
    </row>
    <row r="394" ht="13.5" customHeight="1" spans="1:6">
      <c r="A394" s="21"/>
      <c r="D394" s="4"/>
      <c r="E394" s="5"/>
      <c r="F394" s="5"/>
    </row>
    <row r="395" ht="13.5" customHeight="1" spans="1:6">
      <c r="A395" s="21"/>
      <c r="D395" s="4"/>
      <c r="E395" s="5"/>
      <c r="F395" s="5"/>
    </row>
    <row r="396" ht="13.5" customHeight="1" spans="1:6">
      <c r="A396" s="21"/>
      <c r="D396" s="4"/>
      <c r="E396" s="5"/>
      <c r="F396" s="5"/>
    </row>
    <row r="397" ht="13.5" customHeight="1" spans="1:6">
      <c r="A397" s="21"/>
      <c r="D397" s="4"/>
      <c r="E397" s="5"/>
      <c r="F397" s="5"/>
    </row>
    <row r="398" ht="13.5" customHeight="1" spans="1:6">
      <c r="A398" s="21"/>
      <c r="D398" s="4"/>
      <c r="E398" s="5"/>
      <c r="F398" s="5"/>
    </row>
    <row r="399" ht="13.5" customHeight="1" spans="1:6">
      <c r="A399" s="21"/>
      <c r="D399" s="4"/>
      <c r="E399" s="5"/>
      <c r="F399" s="5"/>
    </row>
    <row r="400" ht="13.5" customHeight="1" spans="1:6">
      <c r="A400" s="21"/>
      <c r="D400" s="4"/>
      <c r="E400" s="5"/>
      <c r="F400" s="5"/>
    </row>
    <row r="401" ht="13.5" customHeight="1" spans="1:6">
      <c r="A401" s="21"/>
      <c r="D401" s="4"/>
      <c r="E401" s="5"/>
      <c r="F401" s="5"/>
    </row>
    <row r="402" ht="13.5" customHeight="1" spans="1:6">
      <c r="A402" s="21"/>
      <c r="D402" s="4"/>
      <c r="E402" s="5"/>
      <c r="F402" s="5"/>
    </row>
    <row r="403" ht="13.5" customHeight="1" spans="1:6">
      <c r="A403" s="21"/>
      <c r="D403" s="4"/>
      <c r="E403" s="5"/>
      <c r="F403" s="5"/>
    </row>
    <row r="404" ht="13.5" customHeight="1" spans="1:6">
      <c r="A404" s="21"/>
      <c r="D404" s="4"/>
      <c r="E404" s="5"/>
      <c r="F404" s="5"/>
    </row>
    <row r="405" ht="13.5" customHeight="1" spans="1:6">
      <c r="A405" s="21"/>
      <c r="D405" s="4"/>
      <c r="E405" s="5"/>
      <c r="F405" s="5"/>
    </row>
    <row r="406" ht="13.5" customHeight="1" spans="1:6">
      <c r="A406" s="21"/>
      <c r="D406" s="4"/>
      <c r="E406" s="5"/>
      <c r="F406" s="5"/>
    </row>
    <row r="407" ht="13.5" customHeight="1" spans="1:6">
      <c r="A407" s="21"/>
      <c r="D407" s="4"/>
      <c r="E407" s="5"/>
      <c r="F407" s="5"/>
    </row>
    <row r="408" ht="13.5" customHeight="1" spans="1:6">
      <c r="A408" s="21"/>
      <c r="D408" s="4"/>
      <c r="E408" s="5"/>
      <c r="F408" s="5"/>
    </row>
    <row r="409" ht="13.5" customHeight="1" spans="1:6">
      <c r="A409" s="21"/>
      <c r="D409" s="4"/>
      <c r="E409" s="5"/>
      <c r="F409" s="5"/>
    </row>
    <row r="410" ht="13.5" customHeight="1" spans="1:6">
      <c r="A410" s="21"/>
      <c r="D410" s="4"/>
      <c r="E410" s="5"/>
      <c r="F410" s="5"/>
    </row>
    <row r="411" ht="13.5" customHeight="1" spans="1:6">
      <c r="A411" s="21"/>
      <c r="D411" s="4"/>
      <c r="E411" s="5"/>
      <c r="F411" s="5"/>
    </row>
    <row r="412" ht="13.5" customHeight="1" spans="1:6">
      <c r="A412" s="21"/>
      <c r="D412" s="4"/>
      <c r="E412" s="5"/>
      <c r="F412" s="5"/>
    </row>
    <row r="413" ht="13.5" customHeight="1" spans="1:6">
      <c r="A413" s="21"/>
      <c r="D413" s="4"/>
      <c r="E413" s="5"/>
      <c r="F413" s="5"/>
    </row>
    <row r="414" ht="13.5" customHeight="1" spans="1:6">
      <c r="A414" s="21"/>
      <c r="D414" s="4"/>
      <c r="E414" s="5"/>
      <c r="F414" s="5"/>
    </row>
    <row r="415" ht="13.5" customHeight="1" spans="1:6">
      <c r="A415" s="21"/>
      <c r="D415" s="4"/>
      <c r="E415" s="5"/>
      <c r="F415" s="5"/>
    </row>
    <row r="416" ht="13.5" customHeight="1" spans="1:6">
      <c r="A416" s="21"/>
      <c r="D416" s="4"/>
      <c r="E416" s="5"/>
      <c r="F416" s="5"/>
    </row>
    <row r="417" ht="13.5" customHeight="1" spans="1:6">
      <c r="A417" s="21"/>
      <c r="D417" s="4"/>
      <c r="E417" s="5"/>
      <c r="F417" s="5"/>
    </row>
    <row r="418" ht="13.5" customHeight="1" spans="1:6">
      <c r="A418" s="21"/>
      <c r="D418" s="4"/>
      <c r="E418" s="5"/>
      <c r="F418" s="5"/>
    </row>
    <row r="419" ht="13.5" customHeight="1" spans="1:6">
      <c r="A419" s="21"/>
      <c r="D419" s="4"/>
      <c r="E419" s="5"/>
      <c r="F419" s="5"/>
    </row>
    <row r="420" ht="13.5" customHeight="1" spans="1:6">
      <c r="A420" s="21"/>
      <c r="D420" s="4"/>
      <c r="E420" s="5"/>
      <c r="F420" s="5"/>
    </row>
    <row r="421" ht="13.5" customHeight="1" spans="1:6">
      <c r="A421" s="21"/>
      <c r="D421" s="4"/>
      <c r="E421" s="5"/>
      <c r="F421" s="5"/>
    </row>
    <row r="422" ht="13.5" customHeight="1" spans="1:6">
      <c r="A422" s="21"/>
      <c r="D422" s="4"/>
      <c r="E422" s="5"/>
      <c r="F422" s="5"/>
    </row>
    <row r="423" ht="13.5" customHeight="1" spans="1:6">
      <c r="A423" s="21"/>
      <c r="D423" s="4"/>
      <c r="E423" s="5"/>
      <c r="F423" s="5"/>
    </row>
    <row r="424" ht="13.5" customHeight="1" spans="1:6">
      <c r="A424" s="21"/>
      <c r="D424" s="4"/>
      <c r="E424" s="5"/>
      <c r="F424" s="5"/>
    </row>
    <row r="425" ht="13.5" customHeight="1" spans="1:6">
      <c r="A425" s="21"/>
      <c r="D425" s="4"/>
      <c r="E425" s="5"/>
      <c r="F425" s="5"/>
    </row>
    <row r="426" ht="13.5" customHeight="1" spans="1:6">
      <c r="A426" s="21"/>
      <c r="D426" s="4"/>
      <c r="E426" s="5"/>
      <c r="F426" s="5"/>
    </row>
    <row r="427" ht="13.5" customHeight="1" spans="1:6">
      <c r="A427" s="21"/>
      <c r="D427" s="4"/>
      <c r="E427" s="5"/>
      <c r="F427" s="5"/>
    </row>
    <row r="428" ht="13.5" customHeight="1" spans="1:6">
      <c r="A428" s="21"/>
      <c r="D428" s="4"/>
      <c r="E428" s="5"/>
      <c r="F428" s="5"/>
    </row>
    <row r="429" ht="13.5" customHeight="1" spans="1:6">
      <c r="A429" s="21"/>
      <c r="D429" s="4"/>
      <c r="E429" s="5"/>
      <c r="F429" s="5"/>
    </row>
    <row r="430" ht="13.5" customHeight="1" spans="1:6">
      <c r="A430" s="21"/>
      <c r="D430" s="4"/>
      <c r="E430" s="5"/>
      <c r="F430" s="5"/>
    </row>
    <row r="431" ht="13.5" customHeight="1" spans="1:6">
      <c r="A431" s="21"/>
      <c r="D431" s="4"/>
      <c r="E431" s="5"/>
      <c r="F431" s="5"/>
    </row>
    <row r="432" ht="13.5" customHeight="1" spans="1:6">
      <c r="A432" s="21"/>
      <c r="D432" s="4"/>
      <c r="E432" s="5"/>
      <c r="F432" s="5"/>
    </row>
    <row r="433" ht="13.5" customHeight="1" spans="1:6">
      <c r="A433" s="21"/>
      <c r="D433" s="4"/>
      <c r="E433" s="5"/>
      <c r="F433" s="5"/>
    </row>
    <row r="434" ht="13.5" customHeight="1" spans="1:6">
      <c r="A434" s="21"/>
      <c r="D434" s="4"/>
      <c r="E434" s="5"/>
      <c r="F434" s="5"/>
    </row>
    <row r="435" ht="13.5" customHeight="1" spans="1:6">
      <c r="A435" s="21"/>
      <c r="D435" s="4"/>
      <c r="E435" s="5"/>
      <c r="F435" s="5"/>
    </row>
    <row r="436" ht="13.5" customHeight="1" spans="1:6">
      <c r="A436" s="21"/>
      <c r="D436" s="4"/>
      <c r="E436" s="5"/>
      <c r="F436" s="5"/>
    </row>
    <row r="437" ht="13.5" customHeight="1" spans="1:6">
      <c r="A437" s="21"/>
      <c r="D437" s="4"/>
      <c r="E437" s="5"/>
      <c r="F437" s="5"/>
    </row>
    <row r="438" ht="13.5" customHeight="1" spans="1:6">
      <c r="A438" s="21"/>
      <c r="D438" s="4"/>
      <c r="E438" s="5"/>
      <c r="F438" s="5"/>
    </row>
    <row r="439" ht="13.5" customHeight="1" spans="1:6">
      <c r="A439" s="21"/>
      <c r="D439" s="4"/>
      <c r="E439" s="5"/>
      <c r="F439" s="5"/>
    </row>
    <row r="440" ht="13.5" customHeight="1" spans="1:6">
      <c r="A440" s="21"/>
      <c r="D440" s="4"/>
      <c r="E440" s="5"/>
      <c r="F440" s="5"/>
    </row>
    <row r="441" ht="13.5" customHeight="1" spans="1:6">
      <c r="A441" s="21"/>
      <c r="D441" s="4"/>
      <c r="E441" s="5"/>
      <c r="F441" s="5"/>
    </row>
    <row r="442" ht="13.5" customHeight="1" spans="1:6">
      <c r="A442" s="21"/>
      <c r="D442" s="4"/>
      <c r="E442" s="5"/>
      <c r="F442" s="5"/>
    </row>
    <row r="443" ht="13.5" customHeight="1" spans="1:6">
      <c r="A443" s="21"/>
      <c r="D443" s="4"/>
      <c r="E443" s="5"/>
      <c r="F443" s="5"/>
    </row>
    <row r="444" ht="13.5" customHeight="1" spans="1:6">
      <c r="A444" s="21"/>
      <c r="D444" s="4"/>
      <c r="E444" s="5"/>
      <c r="F444" s="5"/>
    </row>
    <row r="445" ht="13.5" customHeight="1" spans="1:6">
      <c r="A445" s="21"/>
      <c r="D445" s="4"/>
      <c r="E445" s="5"/>
      <c r="F445" s="5"/>
    </row>
    <row r="446" ht="13.5" customHeight="1" spans="1:6">
      <c r="A446" s="21"/>
      <c r="D446" s="4"/>
      <c r="E446" s="5"/>
      <c r="F446" s="5"/>
    </row>
    <row r="447" ht="13.5" customHeight="1" spans="1:6">
      <c r="A447" s="21"/>
      <c r="D447" s="4"/>
      <c r="E447" s="5"/>
      <c r="F447" s="5"/>
    </row>
    <row r="448" ht="13.5" customHeight="1" spans="1:6">
      <c r="A448" s="21"/>
      <c r="D448" s="4"/>
      <c r="E448" s="5"/>
      <c r="F448" s="5"/>
    </row>
    <row r="449" ht="13.5" customHeight="1" spans="1:6">
      <c r="A449" s="21"/>
      <c r="D449" s="4"/>
      <c r="E449" s="5"/>
      <c r="F449" s="5"/>
    </row>
    <row r="450" ht="13.5" customHeight="1" spans="1:6">
      <c r="A450" s="21"/>
      <c r="D450" s="4"/>
      <c r="E450" s="5"/>
      <c r="F450" s="5"/>
    </row>
    <row r="451" ht="13.5" customHeight="1" spans="1:6">
      <c r="A451" s="21"/>
      <c r="D451" s="4"/>
      <c r="E451" s="5"/>
      <c r="F451" s="5"/>
    </row>
    <row r="452" ht="13.5" customHeight="1" spans="1:6">
      <c r="A452" s="21"/>
      <c r="D452" s="4"/>
      <c r="E452" s="5"/>
      <c r="F452" s="5"/>
    </row>
    <row r="453" ht="13.5" customHeight="1" spans="1:6">
      <c r="A453" s="21"/>
      <c r="D453" s="4"/>
      <c r="E453" s="5"/>
      <c r="F453" s="5"/>
    </row>
    <row r="454" ht="13.5" customHeight="1" spans="1:6">
      <c r="A454" s="21"/>
      <c r="D454" s="4"/>
      <c r="E454" s="5"/>
      <c r="F454" s="5"/>
    </row>
    <row r="455" ht="13.5" customHeight="1" spans="1:6">
      <c r="A455" s="21"/>
      <c r="D455" s="4"/>
      <c r="E455" s="5"/>
      <c r="F455" s="5"/>
    </row>
    <row r="456" ht="13.5" customHeight="1" spans="1:6">
      <c r="A456" s="21"/>
      <c r="D456" s="4"/>
      <c r="E456" s="5"/>
      <c r="F456" s="5"/>
    </row>
    <row r="457" ht="13.5" customHeight="1" spans="1:6">
      <c r="A457" s="21"/>
      <c r="D457" s="4"/>
      <c r="E457" s="5"/>
      <c r="F457" s="5"/>
    </row>
    <row r="458" ht="13.5" customHeight="1" spans="1:6">
      <c r="A458" s="21"/>
      <c r="D458" s="4"/>
      <c r="E458" s="5"/>
      <c r="F458" s="5"/>
    </row>
    <row r="459" ht="13.5" customHeight="1" spans="1:6">
      <c r="A459" s="21"/>
      <c r="D459" s="4"/>
      <c r="E459" s="5"/>
      <c r="F459" s="5"/>
    </row>
    <row r="460" ht="13.5" customHeight="1" spans="1:6">
      <c r="A460" s="21"/>
      <c r="D460" s="4"/>
      <c r="E460" s="5"/>
      <c r="F460" s="5"/>
    </row>
    <row r="461" ht="13.5" customHeight="1" spans="1:6">
      <c r="A461" s="21"/>
      <c r="D461" s="4"/>
      <c r="E461" s="5"/>
      <c r="F461" s="5"/>
    </row>
    <row r="462" ht="13.5" customHeight="1" spans="1:6">
      <c r="A462" s="21"/>
      <c r="D462" s="4"/>
      <c r="E462" s="5"/>
      <c r="F462" s="5"/>
    </row>
    <row r="463" ht="13.5" customHeight="1" spans="1:6">
      <c r="A463" s="21"/>
      <c r="D463" s="4"/>
      <c r="E463" s="5"/>
      <c r="F463" s="5"/>
    </row>
    <row r="464" ht="13.5" customHeight="1" spans="1:6">
      <c r="A464" s="21"/>
      <c r="D464" s="4"/>
      <c r="E464" s="5"/>
      <c r="F464" s="5"/>
    </row>
    <row r="465" ht="13.5" customHeight="1" spans="1:6">
      <c r="A465" s="21"/>
      <c r="D465" s="4"/>
      <c r="E465" s="5"/>
      <c r="F465" s="5"/>
    </row>
    <row r="466" ht="13.5" customHeight="1" spans="1:6">
      <c r="A466" s="21"/>
      <c r="D466" s="4"/>
      <c r="E466" s="5"/>
      <c r="F466" s="5"/>
    </row>
    <row r="467" ht="13.5" customHeight="1" spans="1:6">
      <c r="A467" s="21"/>
      <c r="D467" s="4"/>
      <c r="E467" s="5"/>
      <c r="F467" s="5"/>
    </row>
    <row r="468" ht="13.5" customHeight="1" spans="1:6">
      <c r="A468" s="21"/>
      <c r="D468" s="4"/>
      <c r="E468" s="5"/>
      <c r="F468" s="5"/>
    </row>
    <row r="469" ht="13.5" customHeight="1" spans="1:6">
      <c r="A469" s="21"/>
      <c r="D469" s="4"/>
      <c r="E469" s="5"/>
      <c r="F469" s="5"/>
    </row>
    <row r="470" ht="13.5" customHeight="1" spans="1:6">
      <c r="A470" s="21"/>
      <c r="D470" s="4"/>
      <c r="E470" s="5"/>
      <c r="F470" s="5"/>
    </row>
    <row r="471" ht="13.5" customHeight="1" spans="1:6">
      <c r="A471" s="21"/>
      <c r="D471" s="4"/>
      <c r="E471" s="5"/>
      <c r="F471" s="5"/>
    </row>
    <row r="472" ht="13.5" customHeight="1" spans="1:6">
      <c r="A472" s="21"/>
      <c r="D472" s="4"/>
      <c r="E472" s="5"/>
      <c r="F472" s="5"/>
    </row>
    <row r="473" ht="13.5" customHeight="1" spans="1:6">
      <c r="A473" s="21"/>
      <c r="D473" s="4"/>
      <c r="E473" s="5"/>
      <c r="F473" s="5"/>
    </row>
    <row r="474" ht="13.5" customHeight="1" spans="1:6">
      <c r="A474" s="21"/>
      <c r="D474" s="4"/>
      <c r="E474" s="5"/>
      <c r="F474" s="5"/>
    </row>
    <row r="475" ht="13.5" customHeight="1" spans="1:6">
      <c r="A475" s="21"/>
      <c r="D475" s="4"/>
      <c r="E475" s="5"/>
      <c r="F475" s="5"/>
    </row>
    <row r="476" ht="13.5" customHeight="1" spans="1:6">
      <c r="A476" s="21"/>
      <c r="D476" s="4"/>
      <c r="E476" s="5"/>
      <c r="F476" s="5"/>
    </row>
    <row r="477" ht="13.5" customHeight="1" spans="1:6">
      <c r="A477" s="21"/>
      <c r="D477" s="4"/>
      <c r="E477" s="5"/>
      <c r="F477" s="5"/>
    </row>
    <row r="478" ht="13.5" customHeight="1" spans="1:6">
      <c r="A478" s="21"/>
      <c r="D478" s="4"/>
      <c r="E478" s="5"/>
      <c r="F478" s="5"/>
    </row>
    <row r="479" ht="13.5" customHeight="1" spans="1:6">
      <c r="A479" s="21"/>
      <c r="D479" s="4"/>
      <c r="E479" s="5"/>
      <c r="F479" s="5"/>
    </row>
    <row r="480" ht="13.5" customHeight="1" spans="1:6">
      <c r="A480" s="21"/>
      <c r="D480" s="4"/>
      <c r="E480" s="5"/>
      <c r="F480" s="5"/>
    </row>
    <row r="481" ht="13.5" customHeight="1" spans="1:6">
      <c r="A481" s="21"/>
      <c r="D481" s="4"/>
      <c r="E481" s="5"/>
      <c r="F481" s="5"/>
    </row>
    <row r="482" ht="13.5" customHeight="1" spans="1:6">
      <c r="A482" s="21"/>
      <c r="D482" s="4"/>
      <c r="E482" s="5"/>
      <c r="F482" s="5"/>
    </row>
    <row r="483" ht="13.5" customHeight="1" spans="1:6">
      <c r="A483" s="21"/>
      <c r="D483" s="4"/>
      <c r="E483" s="5"/>
      <c r="F483" s="5"/>
    </row>
    <row r="484" ht="13.5" customHeight="1" spans="1:6">
      <c r="A484" s="21"/>
      <c r="D484" s="4"/>
      <c r="E484" s="5"/>
      <c r="F484" s="5"/>
    </row>
    <row r="485" ht="13.5" customHeight="1" spans="1:6">
      <c r="A485" s="21"/>
      <c r="D485" s="4"/>
      <c r="E485" s="5"/>
      <c r="F485" s="5"/>
    </row>
    <row r="486" ht="13.5" customHeight="1" spans="1:6">
      <c r="A486" s="21"/>
      <c r="D486" s="4"/>
      <c r="E486" s="5"/>
      <c r="F486" s="5"/>
    </row>
    <row r="487" ht="13.5" customHeight="1" spans="1:6">
      <c r="A487" s="21"/>
      <c r="D487" s="4"/>
      <c r="E487" s="5"/>
      <c r="F487" s="5"/>
    </row>
    <row r="488" ht="13.5" customHeight="1" spans="1:6">
      <c r="A488" s="21"/>
      <c r="D488" s="4"/>
      <c r="E488" s="5"/>
      <c r="F488" s="5"/>
    </row>
    <row r="489" ht="13.5" customHeight="1" spans="1:6">
      <c r="A489" s="21"/>
      <c r="D489" s="4"/>
      <c r="E489" s="5"/>
      <c r="F489" s="5"/>
    </row>
    <row r="490" ht="13.5" customHeight="1" spans="1:6">
      <c r="A490" s="21"/>
      <c r="D490" s="4"/>
      <c r="E490" s="5"/>
      <c r="F490" s="5"/>
    </row>
    <row r="491" ht="13.5" customHeight="1" spans="1:6">
      <c r="A491" s="21"/>
      <c r="D491" s="4"/>
      <c r="E491" s="5"/>
      <c r="F491" s="5"/>
    </row>
    <row r="492" ht="13.5" customHeight="1" spans="1:6">
      <c r="A492" s="21"/>
      <c r="D492" s="4"/>
      <c r="E492" s="5"/>
      <c r="F492" s="5"/>
    </row>
    <row r="493" ht="13.5" customHeight="1" spans="1:6">
      <c r="A493" s="21"/>
      <c r="D493" s="4"/>
      <c r="E493" s="5"/>
      <c r="F493" s="5"/>
    </row>
    <row r="494" ht="13.5" customHeight="1" spans="1:6">
      <c r="A494" s="21"/>
      <c r="D494" s="4"/>
      <c r="E494" s="5"/>
      <c r="F494" s="5"/>
    </row>
    <row r="495" ht="13.5" customHeight="1" spans="1:6">
      <c r="A495" s="21"/>
      <c r="D495" s="4"/>
      <c r="E495" s="5"/>
      <c r="F495" s="5"/>
    </row>
    <row r="496" ht="13.5" customHeight="1" spans="1:6">
      <c r="A496" s="21"/>
      <c r="D496" s="4"/>
      <c r="E496" s="5"/>
      <c r="F496" s="5"/>
    </row>
    <row r="497" ht="13.5" customHeight="1" spans="1:6">
      <c r="A497" s="21"/>
      <c r="D497" s="4"/>
      <c r="E497" s="5"/>
      <c r="F497" s="5"/>
    </row>
    <row r="498" ht="13.5" customHeight="1" spans="1:6">
      <c r="A498" s="21"/>
      <c r="D498" s="4"/>
      <c r="E498" s="5"/>
      <c r="F498" s="5"/>
    </row>
    <row r="499" ht="13.5" customHeight="1" spans="1:6">
      <c r="A499" s="21"/>
      <c r="D499" s="4"/>
      <c r="E499" s="5"/>
      <c r="F499" s="5"/>
    </row>
    <row r="500" ht="13.5" customHeight="1" spans="1:6">
      <c r="A500" s="21"/>
      <c r="D500" s="4"/>
      <c r="E500" s="5"/>
      <c r="F500" s="5"/>
    </row>
    <row r="501" ht="13.5" customHeight="1" spans="1:6">
      <c r="A501" s="21"/>
      <c r="D501" s="4"/>
      <c r="E501" s="5"/>
      <c r="F501" s="5"/>
    </row>
    <row r="502" ht="13.5" customHeight="1" spans="1:6">
      <c r="A502" s="21"/>
      <c r="D502" s="4"/>
      <c r="E502" s="5"/>
      <c r="F502" s="5"/>
    </row>
    <row r="503" ht="13.5" customHeight="1" spans="1:6">
      <c r="A503" s="21"/>
      <c r="D503" s="4"/>
      <c r="E503" s="5"/>
      <c r="F503" s="5"/>
    </row>
    <row r="504" ht="13.5" customHeight="1" spans="1:6">
      <c r="A504" s="21"/>
      <c r="D504" s="4"/>
      <c r="E504" s="5"/>
      <c r="F504" s="5"/>
    </row>
    <row r="505" ht="13.5" customHeight="1" spans="1:6">
      <c r="A505" s="21"/>
      <c r="D505" s="4"/>
      <c r="E505" s="5"/>
      <c r="F505" s="5"/>
    </row>
    <row r="506" ht="13.5" customHeight="1" spans="1:6">
      <c r="A506" s="21"/>
      <c r="D506" s="4"/>
      <c r="E506" s="5"/>
      <c r="F506" s="5"/>
    </row>
    <row r="507" ht="13.5" customHeight="1" spans="1:6">
      <c r="A507" s="21"/>
      <c r="D507" s="4"/>
      <c r="E507" s="5"/>
      <c r="F507" s="5"/>
    </row>
    <row r="508" ht="13.5" customHeight="1" spans="1:6">
      <c r="A508" s="21"/>
      <c r="D508" s="4"/>
      <c r="E508" s="5"/>
      <c r="F508" s="5"/>
    </row>
    <row r="509" ht="13.5" customHeight="1" spans="1:6">
      <c r="A509" s="21"/>
      <c r="D509" s="4"/>
      <c r="E509" s="5"/>
      <c r="F509" s="5"/>
    </row>
    <row r="510" ht="13.5" customHeight="1" spans="1:6">
      <c r="A510" s="21"/>
      <c r="D510" s="4"/>
      <c r="E510" s="5"/>
      <c r="F510" s="5"/>
    </row>
    <row r="511" ht="13.5" customHeight="1" spans="1:6">
      <c r="A511" s="21"/>
      <c r="D511" s="4"/>
      <c r="E511" s="5"/>
      <c r="F511" s="5"/>
    </row>
    <row r="512" ht="13.5" customHeight="1" spans="1:6">
      <c r="A512" s="21"/>
      <c r="D512" s="4"/>
      <c r="E512" s="5"/>
      <c r="F512" s="5"/>
    </row>
    <row r="513" ht="13.5" customHeight="1" spans="1:6">
      <c r="A513" s="21"/>
      <c r="D513" s="4"/>
      <c r="E513" s="5"/>
      <c r="F513" s="5"/>
    </row>
    <row r="514" ht="13.5" customHeight="1" spans="1:6">
      <c r="A514" s="21"/>
      <c r="D514" s="4"/>
      <c r="E514" s="5"/>
      <c r="F514" s="5"/>
    </row>
    <row r="515" ht="13.5" customHeight="1" spans="1:6">
      <c r="A515" s="21"/>
      <c r="D515" s="4"/>
      <c r="E515" s="5"/>
      <c r="F515" s="5"/>
    </row>
    <row r="516" ht="13.5" customHeight="1" spans="1:6">
      <c r="A516" s="21"/>
      <c r="D516" s="4"/>
      <c r="E516" s="5"/>
      <c r="F516" s="5"/>
    </row>
    <row r="517" ht="13.5" customHeight="1" spans="1:6">
      <c r="A517" s="21"/>
      <c r="D517" s="4"/>
      <c r="E517" s="5"/>
      <c r="F517" s="5"/>
    </row>
    <row r="518" ht="13.5" customHeight="1" spans="1:6">
      <c r="A518" s="21"/>
      <c r="D518" s="4"/>
      <c r="E518" s="5"/>
      <c r="F518" s="5"/>
    </row>
    <row r="519" ht="13.5" customHeight="1" spans="1:6">
      <c r="A519" s="21"/>
      <c r="D519" s="4"/>
      <c r="E519" s="5"/>
      <c r="F519" s="5"/>
    </row>
    <row r="520" ht="13.5" customHeight="1" spans="1:6">
      <c r="A520" s="21"/>
      <c r="D520" s="4"/>
      <c r="E520" s="5"/>
      <c r="F520" s="5"/>
    </row>
    <row r="521" ht="13.5" customHeight="1" spans="1:6">
      <c r="A521" s="21"/>
      <c r="D521" s="4"/>
      <c r="E521" s="5"/>
      <c r="F521" s="5"/>
    </row>
    <row r="522" ht="13.5" customHeight="1" spans="1:6">
      <c r="A522" s="21"/>
      <c r="D522" s="4"/>
      <c r="E522" s="5"/>
      <c r="F522" s="5"/>
    </row>
    <row r="523" ht="13.5" customHeight="1" spans="1:6">
      <c r="A523" s="21"/>
      <c r="D523" s="4"/>
      <c r="E523" s="5"/>
      <c r="F523" s="5"/>
    </row>
    <row r="524" ht="13.5" customHeight="1" spans="1:6">
      <c r="A524" s="21"/>
      <c r="D524" s="4"/>
      <c r="E524" s="5"/>
      <c r="F524" s="5"/>
    </row>
    <row r="525" ht="13.5" customHeight="1" spans="1:6">
      <c r="A525" s="21"/>
      <c r="D525" s="4"/>
      <c r="E525" s="5"/>
      <c r="F525" s="5"/>
    </row>
    <row r="526" ht="13.5" customHeight="1" spans="1:6">
      <c r="A526" s="21"/>
      <c r="D526" s="4"/>
      <c r="E526" s="5"/>
      <c r="F526" s="5"/>
    </row>
    <row r="527" ht="13.5" customHeight="1" spans="1:6">
      <c r="A527" s="21"/>
      <c r="D527" s="4"/>
      <c r="E527" s="5"/>
      <c r="F527" s="5"/>
    </row>
    <row r="528" ht="13.5" customHeight="1" spans="1:6">
      <c r="A528" s="21"/>
      <c r="D528" s="4"/>
      <c r="E528" s="5"/>
      <c r="F528" s="5"/>
    </row>
    <row r="529" ht="13.5" customHeight="1" spans="1:6">
      <c r="A529" s="21"/>
      <c r="D529" s="4"/>
      <c r="E529" s="5"/>
      <c r="F529" s="5"/>
    </row>
    <row r="530" ht="13.5" customHeight="1" spans="1:6">
      <c r="A530" s="21"/>
      <c r="D530" s="4"/>
      <c r="E530" s="5"/>
      <c r="F530" s="5"/>
    </row>
    <row r="531" ht="13.5" customHeight="1" spans="1:6">
      <c r="A531" s="21"/>
      <c r="D531" s="4"/>
      <c r="E531" s="5"/>
      <c r="F531" s="5"/>
    </row>
    <row r="532" ht="13.5" customHeight="1" spans="1:6">
      <c r="A532" s="21"/>
      <c r="D532" s="4"/>
      <c r="E532" s="5"/>
      <c r="F532" s="5"/>
    </row>
    <row r="533" ht="13.5" customHeight="1" spans="1:6">
      <c r="A533" s="21"/>
      <c r="D533" s="4"/>
      <c r="E533" s="5"/>
      <c r="F533" s="5"/>
    </row>
    <row r="534" ht="13.5" customHeight="1" spans="1:6">
      <c r="A534" s="21"/>
      <c r="D534" s="4"/>
      <c r="E534" s="5"/>
      <c r="F534" s="5"/>
    </row>
    <row r="535" ht="13.5" customHeight="1" spans="1:6">
      <c r="A535" s="21"/>
      <c r="D535" s="4"/>
      <c r="E535" s="5"/>
      <c r="F535" s="5"/>
    </row>
    <row r="536" ht="13.5" customHeight="1" spans="1:6">
      <c r="A536" s="21"/>
      <c r="D536" s="4"/>
      <c r="E536" s="5"/>
      <c r="F536" s="5"/>
    </row>
    <row r="537" ht="13.5" customHeight="1" spans="1:6">
      <c r="A537" s="21"/>
      <c r="D537" s="4"/>
      <c r="E537" s="5"/>
      <c r="F537" s="5"/>
    </row>
    <row r="538" ht="13.5" customHeight="1" spans="1:6">
      <c r="A538" s="21"/>
      <c r="D538" s="4"/>
      <c r="E538" s="5"/>
      <c r="F538" s="5"/>
    </row>
    <row r="539" ht="13.5" customHeight="1" spans="1:6">
      <c r="A539" s="21"/>
      <c r="D539" s="4"/>
      <c r="E539" s="5"/>
      <c r="F539" s="5"/>
    </row>
    <row r="540" ht="13.5" customHeight="1" spans="1:6">
      <c r="A540" s="21"/>
      <c r="D540" s="4"/>
      <c r="E540" s="5"/>
      <c r="F540" s="5"/>
    </row>
    <row r="541" ht="13.5" customHeight="1" spans="1:6">
      <c r="A541" s="21"/>
      <c r="D541" s="4"/>
      <c r="E541" s="5"/>
      <c r="F541" s="5"/>
    </row>
    <row r="542" ht="13.5" customHeight="1" spans="1:6">
      <c r="A542" s="21"/>
      <c r="D542" s="4"/>
      <c r="E542" s="5"/>
      <c r="F542" s="5"/>
    </row>
    <row r="543" ht="13.5" customHeight="1" spans="1:6">
      <c r="A543" s="21"/>
      <c r="D543" s="4"/>
      <c r="E543" s="5"/>
      <c r="F543" s="5"/>
    </row>
    <row r="544" ht="13.5" customHeight="1" spans="1:6">
      <c r="A544" s="21"/>
      <c r="D544" s="4"/>
      <c r="E544" s="5"/>
      <c r="F544" s="5"/>
    </row>
    <row r="545" ht="13.5" customHeight="1" spans="1:6">
      <c r="A545" s="21"/>
      <c r="D545" s="4"/>
      <c r="E545" s="5"/>
      <c r="F545" s="5"/>
    </row>
    <row r="546" ht="13.5" customHeight="1" spans="1:6">
      <c r="A546" s="21"/>
      <c r="D546" s="4"/>
      <c r="E546" s="5"/>
      <c r="F546" s="5"/>
    </row>
    <row r="547" ht="13.5" customHeight="1" spans="1:6">
      <c r="A547" s="21"/>
      <c r="D547" s="4"/>
      <c r="E547" s="5"/>
      <c r="F547" s="5"/>
    </row>
    <row r="548" ht="13.5" customHeight="1" spans="1:6">
      <c r="A548" s="21"/>
      <c r="D548" s="4"/>
      <c r="E548" s="5"/>
      <c r="F548" s="5"/>
    </row>
    <row r="549" ht="13.5" customHeight="1" spans="1:6">
      <c r="A549" s="21"/>
      <c r="D549" s="4"/>
      <c r="E549" s="5"/>
      <c r="F549" s="5"/>
    </row>
    <row r="550" ht="13.5" customHeight="1" spans="1:6">
      <c r="A550" s="21"/>
      <c r="D550" s="4"/>
      <c r="E550" s="5"/>
      <c r="F550" s="5"/>
    </row>
    <row r="551" ht="13.5" customHeight="1" spans="1:6">
      <c r="A551" s="21"/>
      <c r="D551" s="4"/>
      <c r="E551" s="5"/>
      <c r="F551" s="5"/>
    </row>
    <row r="552" ht="13.5" customHeight="1" spans="1:6">
      <c r="A552" s="21"/>
      <c r="D552" s="4"/>
      <c r="E552" s="5"/>
      <c r="F552" s="5"/>
    </row>
    <row r="553" ht="13.5" customHeight="1" spans="1:6">
      <c r="A553" s="21"/>
      <c r="D553" s="4"/>
      <c r="E553" s="5"/>
      <c r="F553" s="5"/>
    </row>
    <row r="554" ht="13.5" customHeight="1" spans="1:6">
      <c r="A554" s="21"/>
      <c r="D554" s="4"/>
      <c r="E554" s="5"/>
      <c r="F554" s="5"/>
    </row>
    <row r="555" ht="13.5" customHeight="1" spans="1:6">
      <c r="A555" s="21"/>
      <c r="D555" s="4"/>
      <c r="E555" s="5"/>
      <c r="F555" s="5"/>
    </row>
    <row r="556" ht="13.5" customHeight="1" spans="1:6">
      <c r="A556" s="21"/>
      <c r="D556" s="4"/>
      <c r="E556" s="5"/>
      <c r="F556" s="5"/>
    </row>
    <row r="557" ht="13.5" customHeight="1" spans="1:6">
      <c r="A557" s="21"/>
      <c r="D557" s="4"/>
      <c r="E557" s="5"/>
      <c r="F557" s="5"/>
    </row>
    <row r="558" ht="13.5" customHeight="1" spans="1:6">
      <c r="A558" s="21"/>
      <c r="D558" s="4"/>
      <c r="E558" s="5"/>
      <c r="F558" s="5"/>
    </row>
    <row r="559" ht="13.5" customHeight="1" spans="1:6">
      <c r="A559" s="21"/>
      <c r="D559" s="4"/>
      <c r="E559" s="5"/>
      <c r="F559" s="5"/>
    </row>
    <row r="560" ht="13.5" customHeight="1" spans="1:6">
      <c r="A560" s="21"/>
      <c r="D560" s="4"/>
      <c r="E560" s="5"/>
      <c r="F560" s="5"/>
    </row>
    <row r="561" ht="13.5" customHeight="1" spans="1:6">
      <c r="A561" s="21"/>
      <c r="D561" s="4"/>
      <c r="E561" s="5"/>
      <c r="F561" s="5"/>
    </row>
    <row r="562" ht="13.5" customHeight="1" spans="1:6">
      <c r="A562" s="21"/>
      <c r="D562" s="4"/>
      <c r="E562" s="5"/>
      <c r="F562" s="5"/>
    </row>
    <row r="563" ht="13.5" customHeight="1" spans="1:6">
      <c r="A563" s="21"/>
      <c r="D563" s="4"/>
      <c r="E563" s="5"/>
      <c r="F563" s="5"/>
    </row>
    <row r="564" ht="13.5" customHeight="1" spans="1:6">
      <c r="A564" s="21"/>
      <c r="D564" s="4"/>
      <c r="E564" s="5"/>
      <c r="F564" s="5"/>
    </row>
    <row r="565" ht="13.5" customHeight="1" spans="1:6">
      <c r="A565" s="21"/>
      <c r="D565" s="4"/>
      <c r="E565" s="5"/>
      <c r="F565" s="5"/>
    </row>
    <row r="566" ht="13.5" customHeight="1" spans="1:6">
      <c r="A566" s="21"/>
      <c r="D566" s="4"/>
      <c r="E566" s="5"/>
      <c r="F566" s="5"/>
    </row>
    <row r="567" ht="13.5" customHeight="1" spans="1:6">
      <c r="A567" s="21"/>
      <c r="D567" s="4"/>
      <c r="E567" s="5"/>
      <c r="F567" s="5"/>
    </row>
    <row r="568" ht="13.5" customHeight="1" spans="1:6">
      <c r="A568" s="21"/>
      <c r="D568" s="4"/>
      <c r="E568" s="5"/>
      <c r="F568" s="5"/>
    </row>
    <row r="569" ht="13.5" customHeight="1" spans="1:6">
      <c r="A569" s="21"/>
      <c r="D569" s="4"/>
      <c r="E569" s="5"/>
      <c r="F569" s="5"/>
    </row>
    <row r="570" ht="13.5" customHeight="1" spans="1:6">
      <c r="A570" s="21"/>
      <c r="D570" s="4"/>
      <c r="E570" s="5"/>
      <c r="F570" s="5"/>
    </row>
    <row r="571" ht="13.5" customHeight="1" spans="1:6">
      <c r="A571" s="21"/>
      <c r="D571" s="4"/>
      <c r="E571" s="5"/>
      <c r="F571" s="5"/>
    </row>
    <row r="572" ht="13.5" customHeight="1" spans="1:6">
      <c r="A572" s="21"/>
      <c r="D572" s="4"/>
      <c r="E572" s="5"/>
      <c r="F572" s="5"/>
    </row>
    <row r="573" ht="13.5" customHeight="1" spans="1:6">
      <c r="A573" s="21"/>
      <c r="D573" s="4"/>
      <c r="E573" s="5"/>
      <c r="F573" s="5"/>
    </row>
    <row r="574" ht="13.5" customHeight="1" spans="1:6">
      <c r="A574" s="21"/>
      <c r="D574" s="4"/>
      <c r="E574" s="5"/>
      <c r="F574" s="5"/>
    </row>
    <row r="575" ht="13.5" customHeight="1" spans="1:6">
      <c r="A575" s="21"/>
      <c r="D575" s="4"/>
      <c r="E575" s="5"/>
      <c r="F575" s="5"/>
    </row>
    <row r="576" ht="13.5" customHeight="1" spans="1:6">
      <c r="A576" s="21"/>
      <c r="D576" s="4"/>
      <c r="E576" s="5"/>
      <c r="F576" s="5"/>
    </row>
    <row r="577" ht="13.5" customHeight="1" spans="1:6">
      <c r="A577" s="21"/>
      <c r="D577" s="4"/>
      <c r="E577" s="5"/>
      <c r="F577" s="5"/>
    </row>
    <row r="578" ht="13.5" customHeight="1" spans="1:6">
      <c r="A578" s="21"/>
      <c r="D578" s="4"/>
      <c r="E578" s="5"/>
      <c r="F578" s="5"/>
    </row>
    <row r="579" ht="13.5" customHeight="1" spans="1:6">
      <c r="A579" s="21"/>
      <c r="D579" s="4"/>
      <c r="E579" s="5"/>
      <c r="F579" s="5"/>
    </row>
    <row r="580" ht="13.5" customHeight="1" spans="1:6">
      <c r="A580" s="21"/>
      <c r="D580" s="4"/>
      <c r="E580" s="5"/>
      <c r="F580" s="5"/>
    </row>
    <row r="581" ht="13.5" customHeight="1" spans="1:6">
      <c r="A581" s="21"/>
      <c r="D581" s="4"/>
      <c r="E581" s="5"/>
      <c r="F581" s="5"/>
    </row>
    <row r="582" ht="13.5" customHeight="1" spans="1:6">
      <c r="A582" s="21"/>
      <c r="D582" s="4"/>
      <c r="E582" s="5"/>
      <c r="F582" s="5"/>
    </row>
    <row r="583" ht="13.5" customHeight="1" spans="1:6">
      <c r="A583" s="21"/>
      <c r="D583" s="4"/>
      <c r="E583" s="5"/>
      <c r="F583" s="5"/>
    </row>
    <row r="584" ht="13.5" customHeight="1" spans="1:6">
      <c r="A584" s="21"/>
      <c r="D584" s="4"/>
      <c r="E584" s="5"/>
      <c r="F584" s="5"/>
    </row>
    <row r="585" ht="13.5" customHeight="1" spans="1:6">
      <c r="A585" s="21"/>
      <c r="D585" s="4"/>
      <c r="E585" s="5"/>
      <c r="F585" s="5"/>
    </row>
    <row r="586" ht="13.5" customHeight="1" spans="1:6">
      <c r="A586" s="21"/>
      <c r="D586" s="4"/>
      <c r="E586" s="5"/>
      <c r="F586" s="5"/>
    </row>
    <row r="587" ht="13.5" customHeight="1" spans="1:6">
      <c r="A587" s="21"/>
      <c r="D587" s="4"/>
      <c r="E587" s="5"/>
      <c r="F587" s="5"/>
    </row>
    <row r="588" ht="13.5" customHeight="1" spans="1:6">
      <c r="A588" s="21"/>
      <c r="D588" s="4"/>
      <c r="E588" s="5"/>
      <c r="F588" s="5"/>
    </row>
    <row r="589" ht="13.5" customHeight="1" spans="1:6">
      <c r="A589" s="21"/>
      <c r="D589" s="4"/>
      <c r="E589" s="5"/>
      <c r="F589" s="5"/>
    </row>
    <row r="590" ht="13.5" customHeight="1" spans="1:6">
      <c r="A590" s="21"/>
      <c r="D590" s="4"/>
      <c r="E590" s="5"/>
      <c r="F590" s="5"/>
    </row>
    <row r="591" ht="13.5" customHeight="1" spans="1:6">
      <c r="A591" s="21"/>
      <c r="D591" s="4"/>
      <c r="E591" s="5"/>
      <c r="F591" s="5"/>
    </row>
    <row r="592" ht="13.5" customHeight="1" spans="1:6">
      <c r="A592" s="21"/>
      <c r="D592" s="4"/>
      <c r="E592" s="5"/>
      <c r="F592" s="5"/>
    </row>
    <row r="593" ht="13.5" customHeight="1" spans="1:6">
      <c r="A593" s="21"/>
      <c r="D593" s="4"/>
      <c r="E593" s="5"/>
      <c r="F593" s="5"/>
    </row>
    <row r="594" ht="13.5" customHeight="1" spans="1:6">
      <c r="A594" s="21"/>
      <c r="D594" s="4"/>
      <c r="E594" s="5"/>
      <c r="F594" s="5"/>
    </row>
    <row r="595" ht="13.5" customHeight="1" spans="1:6">
      <c r="A595" s="21"/>
      <c r="D595" s="4"/>
      <c r="E595" s="5"/>
      <c r="F595" s="5"/>
    </row>
    <row r="596" ht="13.5" customHeight="1" spans="1:6">
      <c r="A596" s="21"/>
      <c r="D596" s="4"/>
      <c r="E596" s="5"/>
      <c r="F596" s="5"/>
    </row>
    <row r="597" ht="13.5" customHeight="1" spans="1:6">
      <c r="A597" s="21"/>
      <c r="D597" s="4"/>
      <c r="E597" s="5"/>
      <c r="F597" s="5"/>
    </row>
    <row r="598" ht="13.5" customHeight="1" spans="1:6">
      <c r="A598" s="21"/>
      <c r="D598" s="4"/>
      <c r="E598" s="5"/>
      <c r="F598" s="5"/>
    </row>
    <row r="599" ht="13.5" customHeight="1" spans="1:6">
      <c r="A599" s="21"/>
      <c r="D599" s="4"/>
      <c r="E599" s="5"/>
      <c r="F599" s="5"/>
    </row>
    <row r="600" ht="13.5" customHeight="1" spans="1:6">
      <c r="A600" s="21"/>
      <c r="D600" s="4"/>
      <c r="E600" s="5"/>
      <c r="F600" s="5"/>
    </row>
    <row r="601" ht="13.5" customHeight="1" spans="1:6">
      <c r="A601" s="21"/>
      <c r="D601" s="4"/>
      <c r="E601" s="5"/>
      <c r="F601" s="5"/>
    </row>
    <row r="602" ht="13.5" customHeight="1" spans="1:6">
      <c r="A602" s="21"/>
      <c r="D602" s="4"/>
      <c r="E602" s="5"/>
      <c r="F602" s="5"/>
    </row>
    <row r="603" ht="13.5" customHeight="1" spans="1:6">
      <c r="A603" s="21"/>
      <c r="D603" s="4"/>
      <c r="E603" s="5"/>
      <c r="F603" s="5"/>
    </row>
    <row r="604" ht="13.5" customHeight="1" spans="1:6">
      <c r="A604" s="21"/>
      <c r="D604" s="4"/>
      <c r="E604" s="5"/>
      <c r="F604" s="5"/>
    </row>
    <row r="605" ht="13.5" customHeight="1" spans="1:6">
      <c r="A605" s="21"/>
      <c r="D605" s="4"/>
      <c r="E605" s="5"/>
      <c r="F605" s="5"/>
    </row>
    <row r="606" ht="13.5" customHeight="1" spans="1:6">
      <c r="A606" s="21"/>
      <c r="D606" s="4"/>
      <c r="E606" s="5"/>
      <c r="F606" s="5"/>
    </row>
    <row r="607" ht="13.5" customHeight="1" spans="1:6">
      <c r="A607" s="21"/>
      <c r="D607" s="4"/>
      <c r="E607" s="5"/>
      <c r="F607" s="5"/>
    </row>
    <row r="608" ht="13.5" customHeight="1" spans="1:6">
      <c r="A608" s="21"/>
      <c r="D608" s="4"/>
      <c r="E608" s="5"/>
      <c r="F608" s="5"/>
    </row>
    <row r="609" ht="13.5" customHeight="1" spans="1:6">
      <c r="A609" s="21"/>
      <c r="D609" s="4"/>
      <c r="E609" s="5"/>
      <c r="F609" s="5"/>
    </row>
    <row r="610" ht="13.5" customHeight="1" spans="1:6">
      <c r="A610" s="21"/>
      <c r="D610" s="4"/>
      <c r="E610" s="5"/>
      <c r="F610" s="5"/>
    </row>
    <row r="611" ht="13.5" customHeight="1" spans="1:6">
      <c r="A611" s="21"/>
      <c r="D611" s="4"/>
      <c r="E611" s="5"/>
      <c r="F611" s="5"/>
    </row>
    <row r="612" ht="13.5" customHeight="1" spans="1:6">
      <c r="A612" s="21"/>
      <c r="D612" s="4"/>
      <c r="E612" s="5"/>
      <c r="F612" s="5"/>
    </row>
    <row r="613" ht="13.5" customHeight="1" spans="1:6">
      <c r="A613" s="21"/>
      <c r="D613" s="4"/>
      <c r="E613" s="5"/>
      <c r="F613" s="5"/>
    </row>
    <row r="614" ht="13.5" customHeight="1" spans="1:6">
      <c r="A614" s="21"/>
      <c r="D614" s="4"/>
      <c r="E614" s="5"/>
      <c r="F614" s="5"/>
    </row>
    <row r="615" ht="13.5" customHeight="1" spans="1:6">
      <c r="A615" s="21"/>
      <c r="D615" s="4"/>
      <c r="E615" s="5"/>
      <c r="F615" s="5"/>
    </row>
    <row r="616" ht="13.5" customHeight="1" spans="1:6">
      <c r="A616" s="21"/>
      <c r="D616" s="4"/>
      <c r="E616" s="5"/>
      <c r="F616" s="5"/>
    </row>
    <row r="617" ht="13.5" customHeight="1" spans="1:6">
      <c r="A617" s="21"/>
      <c r="D617" s="4"/>
      <c r="E617" s="5"/>
      <c r="F617" s="5"/>
    </row>
    <row r="618" ht="13.5" customHeight="1" spans="1:6">
      <c r="A618" s="21"/>
      <c r="D618" s="4"/>
      <c r="E618" s="5"/>
      <c r="F618" s="5"/>
    </row>
    <row r="619" ht="13.5" customHeight="1" spans="1:6">
      <c r="A619" s="21"/>
      <c r="D619" s="4"/>
      <c r="E619" s="5"/>
      <c r="F619" s="5"/>
    </row>
    <row r="620" ht="13.5" customHeight="1" spans="1:6">
      <c r="A620" s="21"/>
      <c r="D620" s="4"/>
      <c r="E620" s="5"/>
      <c r="F620" s="5"/>
    </row>
    <row r="621" ht="13.5" customHeight="1" spans="1:6">
      <c r="A621" s="21"/>
      <c r="D621" s="4"/>
      <c r="E621" s="5"/>
      <c r="F621" s="5"/>
    </row>
    <row r="622" ht="13.5" customHeight="1" spans="1:6">
      <c r="A622" s="21"/>
      <c r="D622" s="4"/>
      <c r="E622" s="5"/>
      <c r="F622" s="5"/>
    </row>
    <row r="623" ht="13.5" customHeight="1" spans="1:6">
      <c r="A623" s="21"/>
      <c r="D623" s="4"/>
      <c r="E623" s="5"/>
      <c r="F623" s="5"/>
    </row>
    <row r="624" ht="13.5" customHeight="1" spans="1:6">
      <c r="A624" s="21"/>
      <c r="D624" s="4"/>
      <c r="E624" s="5"/>
      <c r="F624" s="5"/>
    </row>
    <row r="625" ht="13.5" customHeight="1" spans="1:6">
      <c r="A625" s="21"/>
      <c r="D625" s="4"/>
      <c r="E625" s="5"/>
      <c r="F625" s="5"/>
    </row>
    <row r="626" ht="13.5" customHeight="1" spans="1:6">
      <c r="A626" s="21"/>
      <c r="D626" s="4"/>
      <c r="E626" s="5"/>
      <c r="F626" s="5"/>
    </row>
    <row r="627" ht="13.5" customHeight="1" spans="1:6">
      <c r="A627" s="21"/>
      <c r="D627" s="4"/>
      <c r="E627" s="5"/>
      <c r="F627" s="5"/>
    </row>
    <row r="628" ht="13.5" customHeight="1" spans="1:6">
      <c r="A628" s="21"/>
      <c r="D628" s="4"/>
      <c r="E628" s="5"/>
      <c r="F628" s="5"/>
    </row>
    <row r="629" ht="13.5" customHeight="1" spans="1:6">
      <c r="A629" s="21"/>
      <c r="D629" s="4"/>
      <c r="E629" s="5"/>
      <c r="F629" s="5"/>
    </row>
    <row r="630" ht="13.5" customHeight="1" spans="1:6">
      <c r="A630" s="21"/>
      <c r="D630" s="4"/>
      <c r="E630" s="5"/>
      <c r="F630" s="5"/>
    </row>
    <row r="631" ht="13.5" customHeight="1" spans="1:6">
      <c r="A631" s="21"/>
      <c r="D631" s="4"/>
      <c r="E631" s="5"/>
      <c r="F631" s="5"/>
    </row>
    <row r="632" ht="13.5" customHeight="1" spans="1:6">
      <c r="A632" s="21"/>
      <c r="D632" s="4"/>
      <c r="E632" s="5"/>
      <c r="F632" s="5"/>
    </row>
    <row r="633" ht="13.5" customHeight="1" spans="1:6">
      <c r="A633" s="21"/>
      <c r="D633" s="4"/>
      <c r="E633" s="5"/>
      <c r="F633" s="5"/>
    </row>
    <row r="634" ht="13.5" customHeight="1" spans="1:6">
      <c r="A634" s="21"/>
      <c r="D634" s="4"/>
      <c r="E634" s="5"/>
      <c r="F634" s="5"/>
    </row>
    <row r="635" ht="13.5" customHeight="1" spans="1:6">
      <c r="A635" s="21"/>
      <c r="D635" s="4"/>
      <c r="E635" s="5"/>
      <c r="F635" s="5"/>
    </row>
    <row r="636" ht="13.5" customHeight="1" spans="1:6">
      <c r="A636" s="21"/>
      <c r="D636" s="4"/>
      <c r="E636" s="5"/>
      <c r="F636" s="5"/>
    </row>
    <row r="637" ht="13.5" customHeight="1" spans="1:6">
      <c r="A637" s="21"/>
      <c r="D637" s="4"/>
      <c r="E637" s="5"/>
      <c r="F637" s="5"/>
    </row>
    <row r="638" ht="13.5" customHeight="1" spans="1:6">
      <c r="A638" s="21"/>
      <c r="D638" s="4"/>
      <c r="E638" s="5"/>
      <c r="F638" s="5"/>
    </row>
    <row r="639" ht="13.5" customHeight="1" spans="1:6">
      <c r="A639" s="21"/>
      <c r="D639" s="4"/>
      <c r="E639" s="5"/>
      <c r="F639" s="5"/>
    </row>
    <row r="640" ht="13.5" customHeight="1" spans="1:6">
      <c r="A640" s="21"/>
      <c r="D640" s="4"/>
      <c r="E640" s="5"/>
      <c r="F640" s="5"/>
    </row>
    <row r="641" ht="13.5" customHeight="1" spans="1:6">
      <c r="A641" s="21"/>
      <c r="D641" s="4"/>
      <c r="E641" s="5"/>
      <c r="F641" s="5"/>
    </row>
    <row r="642" ht="13.5" customHeight="1" spans="1:6">
      <c r="A642" s="21"/>
      <c r="D642" s="4"/>
      <c r="E642" s="5"/>
      <c r="F642" s="5"/>
    </row>
    <row r="643" ht="13.5" customHeight="1" spans="1:6">
      <c r="A643" s="21"/>
      <c r="D643" s="4"/>
      <c r="E643" s="5"/>
      <c r="F643" s="5"/>
    </row>
    <row r="644" ht="13.5" customHeight="1" spans="1:6">
      <c r="A644" s="21"/>
      <c r="D644" s="4"/>
      <c r="E644" s="5"/>
      <c r="F644" s="5"/>
    </row>
    <row r="645" ht="13.5" customHeight="1" spans="1:6">
      <c r="A645" s="21"/>
      <c r="D645" s="4"/>
      <c r="E645" s="5"/>
      <c r="F645" s="5"/>
    </row>
    <row r="646" ht="13.5" customHeight="1" spans="1:6">
      <c r="A646" s="21"/>
      <c r="D646" s="4"/>
      <c r="E646" s="5"/>
      <c r="F646" s="5"/>
    </row>
    <row r="647" ht="13.5" customHeight="1" spans="1:6">
      <c r="A647" s="21"/>
      <c r="D647" s="4"/>
      <c r="E647" s="5"/>
      <c r="F647" s="5"/>
    </row>
    <row r="648" ht="13.5" customHeight="1" spans="1:6">
      <c r="A648" s="21"/>
      <c r="D648" s="4"/>
      <c r="E648" s="5"/>
      <c r="F648" s="5"/>
    </row>
    <row r="649" ht="13.5" customHeight="1" spans="1:6">
      <c r="A649" s="21"/>
      <c r="D649" s="4"/>
      <c r="E649" s="5"/>
      <c r="F649" s="5"/>
    </row>
    <row r="650" ht="13.5" customHeight="1" spans="1:6">
      <c r="A650" s="21"/>
      <c r="D650" s="4"/>
      <c r="E650" s="5"/>
      <c r="F650" s="5"/>
    </row>
    <row r="651" ht="13.5" customHeight="1" spans="1:6">
      <c r="A651" s="21"/>
      <c r="D651" s="4"/>
      <c r="E651" s="5"/>
      <c r="F651" s="5"/>
    </row>
    <row r="652" ht="13.5" customHeight="1" spans="1:6">
      <c r="A652" s="21"/>
      <c r="D652" s="4"/>
      <c r="E652" s="5"/>
      <c r="F652" s="5"/>
    </row>
    <row r="653" ht="13.5" customHeight="1" spans="1:6">
      <c r="A653" s="21"/>
      <c r="D653" s="4"/>
      <c r="E653" s="5"/>
      <c r="F653" s="5"/>
    </row>
    <row r="654" ht="13.5" customHeight="1" spans="1:6">
      <c r="A654" s="21"/>
      <c r="D654" s="4"/>
      <c r="E654" s="5"/>
      <c r="F654" s="5"/>
    </row>
    <row r="655" ht="13.5" customHeight="1" spans="1:6">
      <c r="A655" s="21"/>
      <c r="D655" s="4"/>
      <c r="E655" s="5"/>
      <c r="F655" s="5"/>
    </row>
    <row r="656" ht="13.5" customHeight="1" spans="1:6">
      <c r="A656" s="21"/>
      <c r="D656" s="4"/>
      <c r="E656" s="5"/>
      <c r="F656" s="5"/>
    </row>
    <row r="657" ht="13.5" customHeight="1" spans="1:6">
      <c r="A657" s="21"/>
      <c r="D657" s="4"/>
      <c r="E657" s="5"/>
      <c r="F657" s="5"/>
    </row>
    <row r="658" ht="13.5" customHeight="1" spans="1:6">
      <c r="A658" s="21"/>
      <c r="D658" s="4"/>
      <c r="E658" s="5"/>
      <c r="F658" s="5"/>
    </row>
    <row r="659" ht="13.5" customHeight="1" spans="1:6">
      <c r="A659" s="21"/>
      <c r="D659" s="4"/>
      <c r="E659" s="5"/>
      <c r="F659" s="5"/>
    </row>
    <row r="660" ht="13.5" customHeight="1" spans="1:6">
      <c r="A660" s="21"/>
      <c r="D660" s="4"/>
      <c r="E660" s="5"/>
      <c r="F660" s="5"/>
    </row>
    <row r="661" ht="13.5" customHeight="1" spans="1:6">
      <c r="A661" s="21"/>
      <c r="D661" s="4"/>
      <c r="E661" s="5"/>
      <c r="F661" s="5"/>
    </row>
    <row r="662" ht="13.5" customHeight="1" spans="1:6">
      <c r="A662" s="21"/>
      <c r="D662" s="4"/>
      <c r="E662" s="5"/>
      <c r="F662" s="5"/>
    </row>
    <row r="663" ht="13.5" customHeight="1" spans="1:6">
      <c r="A663" s="21"/>
      <c r="D663" s="4"/>
      <c r="E663" s="5"/>
      <c r="F663" s="5"/>
    </row>
    <row r="664" ht="13.5" customHeight="1" spans="1:6">
      <c r="A664" s="21"/>
      <c r="D664" s="4"/>
      <c r="E664" s="5"/>
      <c r="F664" s="5"/>
    </row>
    <row r="665" ht="13.5" customHeight="1" spans="1:6">
      <c r="A665" s="21"/>
      <c r="D665" s="4"/>
      <c r="E665" s="5"/>
      <c r="F665" s="5"/>
    </row>
    <row r="666" ht="13.5" customHeight="1" spans="1:6">
      <c r="A666" s="21"/>
      <c r="D666" s="4"/>
      <c r="E666" s="5"/>
      <c r="F666" s="5"/>
    </row>
    <row r="667" ht="13.5" customHeight="1" spans="1:6">
      <c r="A667" s="21"/>
      <c r="D667" s="4"/>
      <c r="E667" s="5"/>
      <c r="F667" s="5"/>
    </row>
    <row r="668" ht="13.5" customHeight="1" spans="1:6">
      <c r="A668" s="21"/>
      <c r="D668" s="4"/>
      <c r="E668" s="5"/>
      <c r="F668" s="5"/>
    </row>
    <row r="669" ht="13.5" customHeight="1" spans="1:6">
      <c r="A669" s="21"/>
      <c r="D669" s="4"/>
      <c r="E669" s="5"/>
      <c r="F669" s="5"/>
    </row>
    <row r="670" ht="13.5" customHeight="1" spans="1:6">
      <c r="A670" s="21"/>
      <c r="D670" s="4"/>
      <c r="E670" s="5"/>
      <c r="F670" s="5"/>
    </row>
    <row r="671" ht="13.5" customHeight="1" spans="1:6">
      <c r="A671" s="21"/>
      <c r="D671" s="4"/>
      <c r="E671" s="5"/>
      <c r="F671" s="5"/>
    </row>
    <row r="672" ht="13.5" customHeight="1" spans="1:6">
      <c r="A672" s="21"/>
      <c r="D672" s="4"/>
      <c r="E672" s="5"/>
      <c r="F672" s="5"/>
    </row>
    <row r="673" ht="13.5" customHeight="1" spans="1:6">
      <c r="A673" s="21"/>
      <c r="D673" s="4"/>
      <c r="E673" s="5"/>
      <c r="F673" s="5"/>
    </row>
    <row r="674" ht="13.5" customHeight="1" spans="1:6">
      <c r="A674" s="21"/>
      <c r="D674" s="4"/>
      <c r="E674" s="5"/>
      <c r="F674" s="5"/>
    </row>
    <row r="675" ht="13.5" customHeight="1" spans="1:6">
      <c r="A675" s="21"/>
      <c r="D675" s="4"/>
      <c r="E675" s="5"/>
      <c r="F675" s="5"/>
    </row>
    <row r="676" ht="13.5" customHeight="1" spans="1:6">
      <c r="A676" s="21"/>
      <c r="D676" s="4"/>
      <c r="E676" s="5"/>
      <c r="F676" s="5"/>
    </row>
    <row r="677" ht="13.5" customHeight="1" spans="1:6">
      <c r="A677" s="21"/>
      <c r="D677" s="4"/>
      <c r="E677" s="5"/>
      <c r="F677" s="5"/>
    </row>
    <row r="678" ht="13.5" customHeight="1" spans="1:6">
      <c r="A678" s="21"/>
      <c r="D678" s="4"/>
      <c r="E678" s="5"/>
      <c r="F678" s="5"/>
    </row>
    <row r="679" ht="13.5" customHeight="1" spans="1:6">
      <c r="A679" s="21"/>
      <c r="D679" s="4"/>
      <c r="E679" s="5"/>
      <c r="F679" s="5"/>
    </row>
    <row r="680" ht="13.5" customHeight="1" spans="1:6">
      <c r="A680" s="21"/>
      <c r="D680" s="4"/>
      <c r="E680" s="5"/>
      <c r="F680" s="5"/>
    </row>
    <row r="681" ht="13.5" customHeight="1" spans="1:6">
      <c r="A681" s="21"/>
      <c r="D681" s="4"/>
      <c r="E681" s="5"/>
      <c r="F681" s="5"/>
    </row>
    <row r="682" ht="13.5" customHeight="1" spans="1:6">
      <c r="A682" s="21"/>
      <c r="D682" s="4"/>
      <c r="E682" s="5"/>
      <c r="F682" s="5"/>
    </row>
    <row r="683" ht="13.5" customHeight="1" spans="1:6">
      <c r="A683" s="21"/>
      <c r="D683" s="4"/>
      <c r="E683" s="5"/>
      <c r="F683" s="5"/>
    </row>
    <row r="684" ht="13.5" customHeight="1" spans="1:6">
      <c r="A684" s="21"/>
      <c r="D684" s="4"/>
      <c r="E684" s="5"/>
      <c r="F684" s="5"/>
    </row>
    <row r="685" ht="13.5" customHeight="1" spans="1:6">
      <c r="A685" s="21"/>
      <c r="D685" s="4"/>
      <c r="E685" s="5"/>
      <c r="F685" s="5"/>
    </row>
    <row r="686" ht="13.5" customHeight="1" spans="1:6">
      <c r="A686" s="21"/>
      <c r="D686" s="4"/>
      <c r="E686" s="5"/>
      <c r="F686" s="5"/>
    </row>
    <row r="687" ht="13.5" customHeight="1" spans="1:6">
      <c r="A687" s="21"/>
      <c r="D687" s="4"/>
      <c r="E687" s="5"/>
      <c r="F687" s="5"/>
    </row>
    <row r="688" ht="13.5" customHeight="1" spans="1:6">
      <c r="A688" s="21"/>
      <c r="D688" s="4"/>
      <c r="E688" s="5"/>
      <c r="F688" s="5"/>
    </row>
    <row r="689" ht="13.5" customHeight="1" spans="1:6">
      <c r="A689" s="21"/>
      <c r="D689" s="4"/>
      <c r="E689" s="5"/>
      <c r="F689" s="5"/>
    </row>
    <row r="690" ht="13.5" customHeight="1" spans="1:6">
      <c r="A690" s="21"/>
      <c r="D690" s="4"/>
      <c r="E690" s="5"/>
      <c r="F690" s="5"/>
    </row>
    <row r="691" ht="13.5" customHeight="1" spans="1:6">
      <c r="A691" s="21"/>
      <c r="D691" s="4"/>
      <c r="E691" s="5"/>
      <c r="F691" s="5"/>
    </row>
    <row r="692" ht="13.5" customHeight="1" spans="1:6">
      <c r="A692" s="21"/>
      <c r="D692" s="4"/>
      <c r="E692" s="5"/>
      <c r="F692" s="5"/>
    </row>
    <row r="693" ht="13.5" customHeight="1" spans="1:6">
      <c r="A693" s="21"/>
      <c r="D693" s="4"/>
      <c r="E693" s="5"/>
      <c r="F693" s="5"/>
    </row>
    <row r="694" ht="13.5" customHeight="1" spans="1:6">
      <c r="A694" s="21"/>
      <c r="D694" s="4"/>
      <c r="E694" s="5"/>
      <c r="F694" s="5"/>
    </row>
    <row r="695" ht="13.5" customHeight="1" spans="1:6">
      <c r="A695" s="21"/>
      <c r="D695" s="4"/>
      <c r="E695" s="5"/>
      <c r="F695" s="5"/>
    </row>
    <row r="696" ht="13.5" customHeight="1" spans="1:6">
      <c r="A696" s="21"/>
      <c r="D696" s="4"/>
      <c r="E696" s="5"/>
      <c r="F696" s="5"/>
    </row>
    <row r="697" ht="13.5" customHeight="1" spans="1:6">
      <c r="A697" s="21"/>
      <c r="D697" s="4"/>
      <c r="E697" s="5"/>
      <c r="F697" s="5"/>
    </row>
    <row r="698" ht="13.5" customHeight="1" spans="1:6">
      <c r="A698" s="21"/>
      <c r="D698" s="4"/>
      <c r="E698" s="5"/>
      <c r="F698" s="5"/>
    </row>
    <row r="699" ht="13.5" customHeight="1" spans="1:6">
      <c r="A699" s="21"/>
      <c r="D699" s="4"/>
      <c r="E699" s="5"/>
      <c r="F699" s="5"/>
    </row>
    <row r="700" ht="13.5" customHeight="1" spans="1:6">
      <c r="A700" s="21"/>
      <c r="D700" s="4"/>
      <c r="E700" s="5"/>
      <c r="F700" s="5"/>
    </row>
    <row r="701" ht="13.5" customHeight="1" spans="1:6">
      <c r="A701" s="21"/>
      <c r="D701" s="4"/>
      <c r="E701" s="5"/>
      <c r="F701" s="5"/>
    </row>
    <row r="702" ht="13.5" customHeight="1" spans="1:6">
      <c r="A702" s="21"/>
      <c r="D702" s="4"/>
      <c r="E702" s="5"/>
      <c r="F702" s="5"/>
    </row>
    <row r="703" ht="13.5" customHeight="1" spans="1:6">
      <c r="A703" s="21"/>
      <c r="D703" s="4"/>
      <c r="E703" s="5"/>
      <c r="F703" s="5"/>
    </row>
    <row r="704" ht="13.5" customHeight="1" spans="1:6">
      <c r="A704" s="21"/>
      <c r="D704" s="4"/>
      <c r="E704" s="5"/>
      <c r="F704" s="5"/>
    </row>
    <row r="705" ht="13.5" customHeight="1" spans="1:6">
      <c r="A705" s="21"/>
      <c r="D705" s="4"/>
      <c r="E705" s="5"/>
      <c r="F705" s="5"/>
    </row>
    <row r="706" ht="13.5" customHeight="1" spans="1:6">
      <c r="A706" s="21"/>
      <c r="D706" s="4"/>
      <c r="E706" s="5"/>
      <c r="F706" s="5"/>
    </row>
    <row r="707" ht="13.5" customHeight="1" spans="1:6">
      <c r="A707" s="21"/>
      <c r="D707" s="4"/>
      <c r="E707" s="5"/>
      <c r="F707" s="5"/>
    </row>
    <row r="708" ht="13.5" customHeight="1" spans="1:6">
      <c r="A708" s="21"/>
      <c r="D708" s="4"/>
      <c r="E708" s="5"/>
      <c r="F708" s="5"/>
    </row>
    <row r="709" ht="13.5" customHeight="1" spans="1:6">
      <c r="A709" s="21"/>
      <c r="D709" s="4"/>
      <c r="E709" s="5"/>
      <c r="F709" s="5"/>
    </row>
    <row r="710" ht="13.5" customHeight="1" spans="1:6">
      <c r="A710" s="21"/>
      <c r="D710" s="4"/>
      <c r="E710" s="5"/>
      <c r="F710" s="5"/>
    </row>
    <row r="711" ht="13.5" customHeight="1" spans="1:6">
      <c r="A711" s="21"/>
      <c r="D711" s="4"/>
      <c r="E711" s="5"/>
      <c r="F711" s="5"/>
    </row>
    <row r="712" ht="13.5" customHeight="1" spans="1:6">
      <c r="A712" s="21"/>
      <c r="D712" s="4"/>
      <c r="E712" s="5"/>
      <c r="F712" s="5"/>
    </row>
    <row r="713" ht="13.5" customHeight="1" spans="1:6">
      <c r="A713" s="21"/>
      <c r="D713" s="4"/>
      <c r="E713" s="5"/>
      <c r="F713" s="5"/>
    </row>
    <row r="714" ht="13.5" customHeight="1" spans="1:6">
      <c r="A714" s="21"/>
      <c r="D714" s="4"/>
      <c r="E714" s="5"/>
      <c r="F714" s="5"/>
    </row>
    <row r="715" ht="13.5" customHeight="1" spans="1:6">
      <c r="A715" s="21"/>
      <c r="D715" s="4"/>
      <c r="E715" s="5"/>
      <c r="F715" s="5"/>
    </row>
    <row r="716" ht="13.5" customHeight="1" spans="1:6">
      <c r="A716" s="21"/>
      <c r="D716" s="4"/>
      <c r="E716" s="5"/>
      <c r="F716" s="5"/>
    </row>
    <row r="717" ht="13.5" customHeight="1" spans="1:6">
      <c r="A717" s="21"/>
      <c r="D717" s="4"/>
      <c r="E717" s="5"/>
      <c r="F717" s="5"/>
    </row>
    <row r="718" ht="13.5" customHeight="1" spans="1:6">
      <c r="A718" s="21"/>
      <c r="D718" s="4"/>
      <c r="E718" s="5"/>
      <c r="F718" s="5"/>
    </row>
    <row r="719" ht="13.5" customHeight="1" spans="1:6">
      <c r="A719" s="21"/>
      <c r="D719" s="4"/>
      <c r="E719" s="5"/>
      <c r="F719" s="5"/>
    </row>
    <row r="720" ht="13.5" customHeight="1" spans="1:6">
      <c r="A720" s="21"/>
      <c r="D720" s="4"/>
      <c r="E720" s="5"/>
      <c r="F720" s="5"/>
    </row>
    <row r="721" ht="13.5" customHeight="1" spans="1:6">
      <c r="A721" s="21"/>
      <c r="D721" s="4"/>
      <c r="E721" s="5"/>
      <c r="F721" s="5"/>
    </row>
    <row r="722" ht="13.5" customHeight="1" spans="1:6">
      <c r="A722" s="21"/>
      <c r="D722" s="4"/>
      <c r="E722" s="5"/>
      <c r="F722" s="5"/>
    </row>
    <row r="723" ht="13.5" customHeight="1" spans="1:6">
      <c r="A723" s="21"/>
      <c r="D723" s="4"/>
      <c r="E723" s="5"/>
      <c r="F723" s="5"/>
    </row>
    <row r="724" ht="13.5" customHeight="1" spans="1:6">
      <c r="A724" s="21"/>
      <c r="D724" s="4"/>
      <c r="E724" s="5"/>
      <c r="F724" s="5"/>
    </row>
    <row r="725" ht="13.5" customHeight="1" spans="1:6">
      <c r="A725" s="21"/>
      <c r="D725" s="4"/>
      <c r="E725" s="5"/>
      <c r="F725" s="5"/>
    </row>
    <row r="726" ht="13.5" customHeight="1" spans="1:6">
      <c r="A726" s="21"/>
      <c r="D726" s="4"/>
      <c r="E726" s="5"/>
      <c r="F726" s="5"/>
    </row>
    <row r="727" ht="13.5" customHeight="1" spans="1:6">
      <c r="A727" s="21"/>
      <c r="D727" s="4"/>
      <c r="E727" s="5"/>
      <c r="F727" s="5"/>
    </row>
    <row r="728" ht="13.5" customHeight="1" spans="1:6">
      <c r="A728" s="21"/>
      <c r="D728" s="4"/>
      <c r="E728" s="5"/>
      <c r="F728" s="5"/>
    </row>
    <row r="729" ht="13.5" customHeight="1" spans="1:6">
      <c r="A729" s="21"/>
      <c r="D729" s="4"/>
      <c r="E729" s="5"/>
      <c r="F729" s="5"/>
    </row>
    <row r="730" ht="13.5" customHeight="1" spans="1:6">
      <c r="A730" s="21"/>
      <c r="D730" s="4"/>
      <c r="E730" s="5"/>
      <c r="F730" s="5"/>
    </row>
    <row r="731" ht="13.5" customHeight="1" spans="1:6">
      <c r="A731" s="21"/>
      <c r="D731" s="4"/>
      <c r="E731" s="5"/>
      <c r="F731" s="5"/>
    </row>
    <row r="732" ht="13.5" customHeight="1" spans="1:6">
      <c r="A732" s="21"/>
      <c r="D732" s="4"/>
      <c r="E732" s="5"/>
      <c r="F732" s="5"/>
    </row>
    <row r="733" ht="13.5" customHeight="1" spans="1:6">
      <c r="A733" s="21"/>
      <c r="D733" s="4"/>
      <c r="E733" s="5"/>
      <c r="F733" s="5"/>
    </row>
    <row r="734" ht="13.5" customHeight="1" spans="1:6">
      <c r="A734" s="21"/>
      <c r="D734" s="4"/>
      <c r="E734" s="5"/>
      <c r="F734" s="5"/>
    </row>
    <row r="735" ht="13.5" customHeight="1" spans="1:6">
      <c r="A735" s="21"/>
      <c r="D735" s="4"/>
      <c r="E735" s="5"/>
      <c r="F735" s="5"/>
    </row>
    <row r="736" ht="13.5" customHeight="1" spans="1:6">
      <c r="A736" s="21"/>
      <c r="D736" s="4"/>
      <c r="E736" s="5"/>
      <c r="F736" s="5"/>
    </row>
    <row r="737" ht="13.5" customHeight="1" spans="1:6">
      <c r="A737" s="21"/>
      <c r="D737" s="4"/>
      <c r="E737" s="5"/>
      <c r="F737" s="5"/>
    </row>
    <row r="738" ht="13.5" customHeight="1" spans="1:6">
      <c r="A738" s="21"/>
      <c r="D738" s="4"/>
      <c r="E738" s="5"/>
      <c r="F738" s="5"/>
    </row>
    <row r="739" ht="13.5" customHeight="1" spans="1:6">
      <c r="A739" s="21"/>
      <c r="D739" s="4"/>
      <c r="E739" s="5"/>
      <c r="F739" s="5"/>
    </row>
    <row r="740" ht="13.5" customHeight="1" spans="1:6">
      <c r="A740" s="21"/>
      <c r="D740" s="4"/>
      <c r="E740" s="5"/>
      <c r="F740" s="5"/>
    </row>
    <row r="741" ht="13.5" customHeight="1" spans="1:6">
      <c r="A741" s="21"/>
      <c r="D741" s="4"/>
      <c r="E741" s="5"/>
      <c r="F741" s="5"/>
    </row>
    <row r="742" ht="13.5" customHeight="1" spans="1:6">
      <c r="A742" s="21"/>
      <c r="D742" s="4"/>
      <c r="E742" s="5"/>
      <c r="F742" s="5"/>
    </row>
    <row r="743" ht="13.5" customHeight="1" spans="1:6">
      <c r="A743" s="21"/>
      <c r="D743" s="4"/>
      <c r="E743" s="5"/>
      <c r="F743" s="5"/>
    </row>
    <row r="744" ht="13.5" customHeight="1" spans="1:6">
      <c r="A744" s="21"/>
      <c r="D744" s="4"/>
      <c r="E744" s="5"/>
      <c r="F744" s="5"/>
    </row>
    <row r="745" ht="13.5" customHeight="1" spans="1:6">
      <c r="A745" s="21"/>
      <c r="D745" s="4"/>
      <c r="E745" s="5"/>
      <c r="F745" s="5"/>
    </row>
    <row r="746" ht="13.5" customHeight="1" spans="1:6">
      <c r="A746" s="21"/>
      <c r="D746" s="4"/>
      <c r="E746" s="5"/>
      <c r="F746" s="5"/>
    </row>
    <row r="747" ht="13.5" customHeight="1" spans="1:6">
      <c r="A747" s="21"/>
      <c r="D747" s="4"/>
      <c r="E747" s="5"/>
      <c r="F747" s="5"/>
    </row>
    <row r="748" ht="13.5" customHeight="1" spans="1:6">
      <c r="A748" s="21"/>
      <c r="D748" s="4"/>
      <c r="E748" s="5"/>
      <c r="F748" s="5"/>
    </row>
    <row r="749" ht="13.5" customHeight="1" spans="1:6">
      <c r="A749" s="21"/>
      <c r="D749" s="4"/>
      <c r="E749" s="5"/>
      <c r="F749" s="5"/>
    </row>
    <row r="750" ht="13.5" customHeight="1" spans="1:6">
      <c r="A750" s="21"/>
      <c r="D750" s="4"/>
      <c r="E750" s="5"/>
      <c r="F750" s="5"/>
    </row>
    <row r="751" ht="13.5" customHeight="1" spans="1:6">
      <c r="A751" s="21"/>
      <c r="D751" s="4"/>
      <c r="E751" s="5"/>
      <c r="F751" s="5"/>
    </row>
    <row r="752" ht="13.5" customHeight="1" spans="1:6">
      <c r="A752" s="21"/>
      <c r="D752" s="4"/>
      <c r="E752" s="5"/>
      <c r="F752" s="5"/>
    </row>
    <row r="753" ht="13.5" customHeight="1" spans="1:6">
      <c r="A753" s="21"/>
      <c r="D753" s="4"/>
      <c r="E753" s="5"/>
      <c r="F753" s="5"/>
    </row>
    <row r="754" ht="13.5" customHeight="1" spans="1:6">
      <c r="A754" s="21"/>
      <c r="D754" s="4"/>
      <c r="E754" s="5"/>
      <c r="F754" s="5"/>
    </row>
    <row r="755" ht="13.5" customHeight="1" spans="1:6">
      <c r="A755" s="21"/>
      <c r="D755" s="4"/>
      <c r="E755" s="5"/>
      <c r="F755" s="5"/>
    </row>
    <row r="756" ht="13.5" customHeight="1" spans="1:6">
      <c r="A756" s="21"/>
      <c r="D756" s="4"/>
      <c r="E756" s="5"/>
      <c r="F756" s="5"/>
    </row>
    <row r="757" ht="13.5" customHeight="1" spans="1:6">
      <c r="A757" s="21"/>
      <c r="D757" s="4"/>
      <c r="E757" s="5"/>
      <c r="F757" s="5"/>
    </row>
    <row r="758" ht="13.5" customHeight="1" spans="1:6">
      <c r="A758" s="21"/>
      <c r="D758" s="4"/>
      <c r="E758" s="5"/>
      <c r="F758" s="5"/>
    </row>
    <row r="759" ht="13.5" customHeight="1" spans="1:6">
      <c r="A759" s="21"/>
      <c r="D759" s="4"/>
      <c r="E759" s="5"/>
      <c r="F759" s="5"/>
    </row>
    <row r="760" ht="13.5" customHeight="1" spans="1:6">
      <c r="A760" s="21"/>
      <c r="D760" s="4"/>
      <c r="E760" s="5"/>
      <c r="F760" s="5"/>
    </row>
    <row r="761" ht="13.5" customHeight="1" spans="1:6">
      <c r="A761" s="21"/>
      <c r="D761" s="4"/>
      <c r="E761" s="5"/>
      <c r="F761" s="5"/>
    </row>
    <row r="762" ht="13.5" customHeight="1" spans="1:6">
      <c r="A762" s="21"/>
      <c r="D762" s="4"/>
      <c r="E762" s="5"/>
      <c r="F762" s="5"/>
    </row>
    <row r="763" ht="13.5" customHeight="1" spans="1:6">
      <c r="A763" s="21"/>
      <c r="D763" s="4"/>
      <c r="E763" s="5"/>
      <c r="F763" s="5"/>
    </row>
    <row r="764" ht="13.5" customHeight="1" spans="1:6">
      <c r="A764" s="21"/>
      <c r="D764" s="4"/>
      <c r="E764" s="5"/>
      <c r="F764" s="5"/>
    </row>
    <row r="765" ht="13.5" customHeight="1" spans="1:6">
      <c r="A765" s="21"/>
      <c r="D765" s="4"/>
      <c r="E765" s="5"/>
      <c r="F765" s="5"/>
    </row>
    <row r="766" ht="13.5" customHeight="1" spans="1:6">
      <c r="A766" s="21"/>
      <c r="D766" s="4"/>
      <c r="E766" s="5"/>
      <c r="F766" s="5"/>
    </row>
    <row r="767" ht="13.5" customHeight="1" spans="1:6">
      <c r="A767" s="21"/>
      <c r="D767" s="4"/>
      <c r="E767" s="5"/>
      <c r="F767" s="5"/>
    </row>
    <row r="768" ht="13.5" customHeight="1" spans="1:6">
      <c r="A768" s="21"/>
      <c r="D768" s="4"/>
      <c r="E768" s="5"/>
      <c r="F768" s="5"/>
    </row>
    <row r="769" ht="13.5" customHeight="1" spans="1:6">
      <c r="A769" s="21"/>
      <c r="D769" s="4"/>
      <c r="E769" s="5"/>
      <c r="F769" s="5"/>
    </row>
    <row r="770" ht="13.5" customHeight="1" spans="1:6">
      <c r="A770" s="21"/>
      <c r="D770" s="4"/>
      <c r="E770" s="5"/>
      <c r="F770" s="5"/>
    </row>
    <row r="771" ht="13.5" customHeight="1" spans="1:6">
      <c r="A771" s="21"/>
      <c r="D771" s="4"/>
      <c r="E771" s="5"/>
      <c r="F771" s="5"/>
    </row>
    <row r="772" ht="13.5" customHeight="1" spans="1:6">
      <c r="A772" s="21"/>
      <c r="D772" s="4"/>
      <c r="E772" s="5"/>
      <c r="F772" s="5"/>
    </row>
    <row r="773" ht="13.5" customHeight="1" spans="1:6">
      <c r="A773" s="21"/>
      <c r="D773" s="4"/>
      <c r="E773" s="5"/>
      <c r="F773" s="5"/>
    </row>
    <row r="774" ht="13.5" customHeight="1" spans="1:6">
      <c r="A774" s="21"/>
      <c r="D774" s="4"/>
      <c r="E774" s="5"/>
      <c r="F774" s="5"/>
    </row>
    <row r="775" ht="13.5" customHeight="1" spans="1:6">
      <c r="A775" s="21"/>
      <c r="D775" s="4"/>
      <c r="E775" s="5"/>
      <c r="F775" s="5"/>
    </row>
    <row r="776" ht="13.5" customHeight="1" spans="1:6">
      <c r="A776" s="21"/>
      <c r="D776" s="4"/>
      <c r="E776" s="5"/>
      <c r="F776" s="5"/>
    </row>
    <row r="777" ht="13.5" customHeight="1" spans="1:6">
      <c r="A777" s="21"/>
      <c r="D777" s="4"/>
      <c r="E777" s="5"/>
      <c r="F777" s="5"/>
    </row>
    <row r="778" ht="13.5" customHeight="1" spans="1:6">
      <c r="A778" s="21"/>
      <c r="D778" s="4"/>
      <c r="E778" s="5"/>
      <c r="F778" s="5"/>
    </row>
    <row r="779" ht="13.5" customHeight="1" spans="1:6">
      <c r="A779" s="21"/>
      <c r="D779" s="4"/>
      <c r="E779" s="5"/>
      <c r="F779" s="5"/>
    </row>
    <row r="780" ht="13.5" customHeight="1" spans="1:6">
      <c r="A780" s="21"/>
      <c r="D780" s="4"/>
      <c r="E780" s="5"/>
      <c r="F780" s="5"/>
    </row>
    <row r="781" ht="13.5" customHeight="1" spans="1:6">
      <c r="A781" s="21"/>
      <c r="D781" s="4"/>
      <c r="E781" s="5"/>
      <c r="F781" s="5"/>
    </row>
    <row r="782" ht="13.5" customHeight="1" spans="1:6">
      <c r="A782" s="21"/>
      <c r="D782" s="4"/>
      <c r="E782" s="5"/>
      <c r="F782" s="5"/>
    </row>
    <row r="783" ht="13.5" customHeight="1" spans="1:6">
      <c r="A783" s="21"/>
      <c r="D783" s="4"/>
      <c r="E783" s="5"/>
      <c r="F783" s="5"/>
    </row>
    <row r="784" ht="13.5" customHeight="1" spans="1:6">
      <c r="A784" s="21"/>
      <c r="D784" s="4"/>
      <c r="E784" s="5"/>
      <c r="F784" s="5"/>
    </row>
    <row r="785" ht="13.5" customHeight="1" spans="1:6">
      <c r="A785" s="21"/>
      <c r="D785" s="4"/>
      <c r="E785" s="5"/>
      <c r="F785" s="5"/>
    </row>
    <row r="786" ht="13.5" customHeight="1" spans="1:6">
      <c r="A786" s="21"/>
      <c r="D786" s="4"/>
      <c r="E786" s="5"/>
      <c r="F786" s="5"/>
    </row>
    <row r="787" ht="13.5" customHeight="1" spans="1:6">
      <c r="A787" s="21"/>
      <c r="D787" s="4"/>
      <c r="E787" s="5"/>
      <c r="F787" s="5"/>
    </row>
    <row r="788" ht="13.5" customHeight="1" spans="1:6">
      <c r="A788" s="21"/>
      <c r="D788" s="4"/>
      <c r="E788" s="5"/>
      <c r="F788" s="5"/>
    </row>
    <row r="789" ht="13.5" customHeight="1" spans="1:6">
      <c r="A789" s="21"/>
      <c r="D789" s="4"/>
      <c r="E789" s="5"/>
      <c r="F789" s="5"/>
    </row>
    <row r="790" ht="13.5" customHeight="1" spans="1:6">
      <c r="A790" s="21"/>
      <c r="D790" s="4"/>
      <c r="E790" s="5"/>
      <c r="F790" s="5"/>
    </row>
    <row r="791" ht="13.5" customHeight="1" spans="1:6">
      <c r="A791" s="21"/>
      <c r="D791" s="4"/>
      <c r="E791" s="5"/>
      <c r="F791" s="5"/>
    </row>
    <row r="792" ht="13.5" customHeight="1" spans="1:6">
      <c r="A792" s="21"/>
      <c r="D792" s="4"/>
      <c r="E792" s="5"/>
      <c r="F792" s="5"/>
    </row>
    <row r="793" ht="13.5" customHeight="1" spans="1:6">
      <c r="A793" s="21"/>
      <c r="D793" s="4"/>
      <c r="E793" s="5"/>
      <c r="F793" s="5"/>
    </row>
    <row r="794" ht="13.5" customHeight="1" spans="1:6">
      <c r="A794" s="21"/>
      <c r="D794" s="4"/>
      <c r="E794" s="5"/>
      <c r="F794" s="5"/>
    </row>
    <row r="795" ht="13.5" customHeight="1" spans="1:6">
      <c r="A795" s="21"/>
      <c r="D795" s="4"/>
      <c r="E795" s="5"/>
      <c r="F795" s="5"/>
    </row>
    <row r="796" ht="13.5" customHeight="1" spans="1:6">
      <c r="A796" s="21"/>
      <c r="D796" s="4"/>
      <c r="E796" s="5"/>
      <c r="F796" s="5"/>
    </row>
    <row r="797" ht="13.5" customHeight="1" spans="1:6">
      <c r="A797" s="21"/>
      <c r="D797" s="4"/>
      <c r="E797" s="5"/>
      <c r="F797" s="5"/>
    </row>
    <row r="798" ht="13.5" customHeight="1" spans="1:6">
      <c r="A798" s="21"/>
      <c r="D798" s="4"/>
      <c r="E798" s="5"/>
      <c r="F798" s="5"/>
    </row>
    <row r="799" ht="13.5" customHeight="1" spans="1:6">
      <c r="A799" s="21"/>
      <c r="D799" s="4"/>
      <c r="E799" s="5"/>
      <c r="F799" s="5"/>
    </row>
    <row r="800" ht="13.5" customHeight="1" spans="1:6">
      <c r="A800" s="21"/>
      <c r="D800" s="4"/>
      <c r="E800" s="5"/>
      <c r="F800" s="5"/>
    </row>
    <row r="801" ht="13.5" customHeight="1" spans="1:6">
      <c r="A801" s="21"/>
      <c r="D801" s="4"/>
      <c r="E801" s="5"/>
      <c r="F801" s="5"/>
    </row>
    <row r="802" ht="13.5" customHeight="1" spans="1:6">
      <c r="A802" s="21"/>
      <c r="D802" s="4"/>
      <c r="E802" s="5"/>
      <c r="F802" s="5"/>
    </row>
    <row r="803" ht="13.5" customHeight="1" spans="1:6">
      <c r="A803" s="21"/>
      <c r="D803" s="4"/>
      <c r="E803" s="5"/>
      <c r="F803" s="5"/>
    </row>
    <row r="804" ht="13.5" customHeight="1" spans="1:6">
      <c r="A804" s="21"/>
      <c r="D804" s="4"/>
      <c r="E804" s="5"/>
      <c r="F804" s="5"/>
    </row>
    <row r="805" ht="13.5" customHeight="1" spans="1:6">
      <c r="A805" s="21"/>
      <c r="D805" s="4"/>
      <c r="E805" s="5"/>
      <c r="F805" s="5"/>
    </row>
    <row r="806" ht="13.5" customHeight="1" spans="1:6">
      <c r="A806" s="21"/>
      <c r="D806" s="4"/>
      <c r="E806" s="5"/>
      <c r="F806" s="5"/>
    </row>
    <row r="807" ht="13.5" customHeight="1" spans="1:6">
      <c r="A807" s="21"/>
      <c r="D807" s="4"/>
      <c r="E807" s="5"/>
      <c r="F807" s="5"/>
    </row>
    <row r="808" ht="13.5" customHeight="1" spans="1:6">
      <c r="A808" s="21"/>
      <c r="D808" s="4"/>
      <c r="E808" s="5"/>
      <c r="F808" s="5"/>
    </row>
    <row r="809" ht="13.5" customHeight="1" spans="1:6">
      <c r="A809" s="21"/>
      <c r="D809" s="4"/>
      <c r="E809" s="5"/>
      <c r="F809" s="5"/>
    </row>
    <row r="810" ht="13.5" customHeight="1" spans="1:6">
      <c r="A810" s="21"/>
      <c r="D810" s="4"/>
      <c r="E810" s="5"/>
      <c r="F810" s="5"/>
    </row>
    <row r="811" ht="13.5" customHeight="1" spans="1:6">
      <c r="A811" s="21"/>
      <c r="D811" s="4"/>
      <c r="E811" s="5"/>
      <c r="F811" s="5"/>
    </row>
    <row r="812" ht="13.5" customHeight="1" spans="1:6">
      <c r="A812" s="21"/>
      <c r="D812" s="4"/>
      <c r="E812" s="5"/>
      <c r="F812" s="5"/>
    </row>
    <row r="813" ht="13.5" customHeight="1" spans="1:6">
      <c r="A813" s="21"/>
      <c r="D813" s="4"/>
      <c r="E813" s="5"/>
      <c r="F813" s="5"/>
    </row>
    <row r="814" ht="13.5" customHeight="1" spans="1:6">
      <c r="A814" s="21"/>
      <c r="D814" s="4"/>
      <c r="E814" s="5"/>
      <c r="F814" s="5"/>
    </row>
    <row r="815" ht="13.5" customHeight="1" spans="1:6">
      <c r="A815" s="21"/>
      <c r="D815" s="4"/>
      <c r="E815" s="5"/>
      <c r="F815" s="5"/>
    </row>
    <row r="816" ht="13.5" customHeight="1" spans="1:6">
      <c r="A816" s="21"/>
      <c r="D816" s="4"/>
      <c r="E816" s="5"/>
      <c r="F816" s="5"/>
    </row>
    <row r="817" ht="13.5" customHeight="1" spans="1:6">
      <c r="A817" s="21"/>
      <c r="D817" s="4"/>
      <c r="E817" s="5"/>
      <c r="F817" s="5"/>
    </row>
    <row r="818" ht="13.5" customHeight="1" spans="1:6">
      <c r="A818" s="21"/>
      <c r="D818" s="4"/>
      <c r="E818" s="5"/>
      <c r="F818" s="5"/>
    </row>
    <row r="819" ht="13.5" customHeight="1" spans="1:6">
      <c r="A819" s="21"/>
      <c r="D819" s="4"/>
      <c r="E819" s="5"/>
      <c r="F819" s="5"/>
    </row>
    <row r="820" ht="13.5" customHeight="1" spans="1:6">
      <c r="A820" s="21"/>
      <c r="D820" s="4"/>
      <c r="E820" s="5"/>
      <c r="F820" s="5"/>
    </row>
    <row r="821" ht="13.5" customHeight="1" spans="1:6">
      <c r="A821" s="21"/>
      <c r="D821" s="4"/>
      <c r="E821" s="5"/>
      <c r="F821" s="5"/>
    </row>
    <row r="822" ht="13.5" customHeight="1" spans="1:6">
      <c r="A822" s="21"/>
      <c r="D822" s="4"/>
      <c r="E822" s="5"/>
      <c r="F822" s="5"/>
    </row>
    <row r="823" ht="13.5" customHeight="1" spans="1:6">
      <c r="A823" s="21"/>
      <c r="D823" s="4"/>
      <c r="E823" s="5"/>
      <c r="F823" s="5"/>
    </row>
    <row r="824" ht="13.5" customHeight="1" spans="1:6">
      <c r="A824" s="21"/>
      <c r="D824" s="4"/>
      <c r="E824" s="5"/>
      <c r="F824" s="5"/>
    </row>
    <row r="825" ht="13.5" customHeight="1" spans="1:6">
      <c r="A825" s="21"/>
      <c r="D825" s="4"/>
      <c r="E825" s="5"/>
      <c r="F825" s="5"/>
    </row>
    <row r="826" ht="13.5" customHeight="1" spans="1:6">
      <c r="A826" s="21"/>
      <c r="D826" s="4"/>
      <c r="E826" s="5"/>
      <c r="F826" s="5"/>
    </row>
    <row r="827" ht="13.5" customHeight="1" spans="1:6">
      <c r="A827" s="21"/>
      <c r="D827" s="4"/>
      <c r="E827" s="5"/>
      <c r="F827" s="5"/>
    </row>
    <row r="828" ht="13.5" customHeight="1" spans="1:6">
      <c r="A828" s="21"/>
      <c r="D828" s="4"/>
      <c r="E828" s="5"/>
      <c r="F828" s="5"/>
    </row>
    <row r="829" ht="13.5" customHeight="1" spans="1:6">
      <c r="A829" s="21"/>
      <c r="D829" s="4"/>
      <c r="E829" s="5"/>
      <c r="F829" s="5"/>
    </row>
    <row r="830" ht="13.5" customHeight="1" spans="1:6">
      <c r="A830" s="21"/>
      <c r="D830" s="4"/>
      <c r="E830" s="5"/>
      <c r="F830" s="5"/>
    </row>
    <row r="831" ht="13.5" customHeight="1" spans="1:6">
      <c r="A831" s="21"/>
      <c r="D831" s="4"/>
      <c r="E831" s="5"/>
      <c r="F831" s="5"/>
    </row>
    <row r="832" ht="13.5" customHeight="1" spans="1:6">
      <c r="A832" s="21"/>
      <c r="D832" s="4"/>
      <c r="E832" s="5"/>
      <c r="F832" s="5"/>
    </row>
    <row r="833" ht="13.5" customHeight="1" spans="1:6">
      <c r="A833" s="21"/>
      <c r="D833" s="4"/>
      <c r="E833" s="5"/>
      <c r="F833" s="5"/>
    </row>
    <row r="834" ht="13.5" customHeight="1" spans="1:6">
      <c r="A834" s="21"/>
      <c r="D834" s="4"/>
      <c r="E834" s="5"/>
      <c r="F834" s="5"/>
    </row>
    <row r="835" ht="13.5" customHeight="1" spans="1:6">
      <c r="A835" s="21"/>
      <c r="D835" s="4"/>
      <c r="E835" s="5"/>
      <c r="F835" s="5"/>
    </row>
    <row r="836" ht="13.5" customHeight="1" spans="1:6">
      <c r="A836" s="21"/>
      <c r="D836" s="4"/>
      <c r="E836" s="5"/>
      <c r="F836" s="5"/>
    </row>
    <row r="837" ht="13.5" customHeight="1" spans="1:6">
      <c r="A837" s="21"/>
      <c r="D837" s="4"/>
      <c r="E837" s="5"/>
      <c r="F837" s="5"/>
    </row>
    <row r="838" ht="13.5" customHeight="1" spans="1:6">
      <c r="A838" s="21"/>
      <c r="D838" s="4"/>
      <c r="E838" s="5"/>
      <c r="F838" s="5"/>
    </row>
    <row r="839" ht="13.5" customHeight="1" spans="1:6">
      <c r="A839" s="21"/>
      <c r="D839" s="4"/>
      <c r="E839" s="5"/>
      <c r="F839" s="5"/>
    </row>
    <row r="840" ht="13.5" customHeight="1" spans="1:6">
      <c r="A840" s="21"/>
      <c r="D840" s="4"/>
      <c r="E840" s="5"/>
      <c r="F840" s="5"/>
    </row>
    <row r="841" ht="13.5" customHeight="1" spans="1:6">
      <c r="A841" s="21"/>
      <c r="D841" s="4"/>
      <c r="E841" s="5"/>
      <c r="F841" s="5"/>
    </row>
    <row r="842" ht="13.5" customHeight="1" spans="1:6">
      <c r="A842" s="21"/>
      <c r="D842" s="4"/>
      <c r="E842" s="5"/>
      <c r="F842" s="5"/>
    </row>
    <row r="843" ht="13.5" customHeight="1" spans="1:6">
      <c r="A843" s="21"/>
      <c r="D843" s="4"/>
      <c r="E843" s="5"/>
      <c r="F843" s="5"/>
    </row>
    <row r="844" ht="13.5" customHeight="1" spans="1:6">
      <c r="A844" s="21"/>
      <c r="D844" s="4"/>
      <c r="E844" s="5"/>
      <c r="F844" s="5"/>
    </row>
    <row r="845" ht="13.5" customHeight="1" spans="1:6">
      <c r="A845" s="21"/>
      <c r="D845" s="4"/>
      <c r="E845" s="5"/>
      <c r="F845" s="5"/>
    </row>
    <row r="846" ht="13.5" customHeight="1" spans="1:6">
      <c r="A846" s="21"/>
      <c r="D846" s="4"/>
      <c r="E846" s="5"/>
      <c r="F846" s="5"/>
    </row>
    <row r="847" ht="13.5" customHeight="1" spans="1:6">
      <c r="A847" s="21"/>
      <c r="D847" s="4"/>
      <c r="E847" s="5"/>
      <c r="F847" s="5"/>
    </row>
    <row r="848" ht="13.5" customHeight="1" spans="1:6">
      <c r="A848" s="21"/>
      <c r="D848" s="4"/>
      <c r="E848" s="5"/>
      <c r="F848" s="5"/>
    </row>
    <row r="849" ht="13.5" customHeight="1" spans="1:6">
      <c r="A849" s="21"/>
      <c r="D849" s="4"/>
      <c r="E849" s="5"/>
      <c r="F849" s="5"/>
    </row>
    <row r="850" ht="13.5" customHeight="1" spans="1:6">
      <c r="A850" s="21"/>
      <c r="D850" s="4"/>
      <c r="E850" s="5"/>
      <c r="F850" s="5"/>
    </row>
    <row r="851" ht="13.5" customHeight="1" spans="1:6">
      <c r="A851" s="21"/>
      <c r="D851" s="4"/>
      <c r="E851" s="5"/>
      <c r="F851" s="5"/>
    </row>
    <row r="852" ht="13.5" customHeight="1" spans="1:6">
      <c r="A852" s="21"/>
      <c r="D852" s="4"/>
      <c r="E852" s="5"/>
      <c r="F852" s="5"/>
    </row>
    <row r="853" ht="13.5" customHeight="1" spans="1:6">
      <c r="A853" s="21"/>
      <c r="D853" s="4"/>
      <c r="E853" s="5"/>
      <c r="F853" s="5"/>
    </row>
    <row r="854" ht="13.5" customHeight="1" spans="1:6">
      <c r="A854" s="21"/>
      <c r="D854" s="4"/>
      <c r="E854" s="5"/>
      <c r="F854" s="5"/>
    </row>
    <row r="855" ht="13.5" customHeight="1" spans="1:6">
      <c r="A855" s="21"/>
      <c r="D855" s="4"/>
      <c r="E855" s="5"/>
      <c r="F855" s="5"/>
    </row>
    <row r="856" ht="13.5" customHeight="1" spans="1:6">
      <c r="A856" s="21"/>
      <c r="D856" s="4"/>
      <c r="E856" s="5"/>
      <c r="F856" s="5"/>
    </row>
    <row r="857" ht="13.5" customHeight="1" spans="1:6">
      <c r="A857" s="21"/>
      <c r="D857" s="4"/>
      <c r="E857" s="5"/>
      <c r="F857" s="5"/>
    </row>
    <row r="858" ht="13.5" customHeight="1" spans="1:6">
      <c r="A858" s="21"/>
      <c r="D858" s="4"/>
      <c r="E858" s="5"/>
      <c r="F858" s="5"/>
    </row>
    <row r="859" ht="13.5" customHeight="1" spans="1:6">
      <c r="A859" s="21"/>
      <c r="D859" s="4"/>
      <c r="E859" s="5"/>
      <c r="F859" s="5"/>
    </row>
    <row r="860" ht="13.5" customHeight="1" spans="1:6">
      <c r="A860" s="21"/>
      <c r="D860" s="4"/>
      <c r="E860" s="5"/>
      <c r="F860" s="5"/>
    </row>
    <row r="861" ht="13.5" customHeight="1" spans="1:6">
      <c r="A861" s="21"/>
      <c r="D861" s="4"/>
      <c r="E861" s="5"/>
      <c r="F861" s="5"/>
    </row>
    <row r="862" ht="13.5" customHeight="1" spans="1:6">
      <c r="A862" s="21"/>
      <c r="D862" s="4"/>
      <c r="E862" s="5"/>
      <c r="F862" s="5"/>
    </row>
    <row r="863" ht="13.5" customHeight="1" spans="1:6">
      <c r="A863" s="21"/>
      <c r="D863" s="4"/>
      <c r="E863" s="5"/>
      <c r="F863" s="5"/>
    </row>
    <row r="864" ht="13.5" customHeight="1" spans="1:6">
      <c r="A864" s="21"/>
      <c r="D864" s="4"/>
      <c r="E864" s="5"/>
      <c r="F864" s="5"/>
    </row>
    <row r="865" ht="13.5" customHeight="1" spans="1:6">
      <c r="A865" s="21"/>
      <c r="D865" s="4"/>
      <c r="E865" s="5"/>
      <c r="F865" s="5"/>
    </row>
    <row r="866" ht="13.5" customHeight="1" spans="1:6">
      <c r="A866" s="21"/>
      <c r="D866" s="4"/>
      <c r="E866" s="5"/>
      <c r="F866" s="5"/>
    </row>
    <row r="867" ht="13.5" customHeight="1" spans="1:6">
      <c r="A867" s="21"/>
      <c r="D867" s="4"/>
      <c r="E867" s="5"/>
      <c r="F867" s="5"/>
    </row>
    <row r="868" ht="13.5" customHeight="1" spans="1:6">
      <c r="A868" s="21"/>
      <c r="D868" s="4"/>
      <c r="E868" s="5"/>
      <c r="F868" s="5"/>
    </row>
    <row r="869" ht="13.5" customHeight="1" spans="1:6">
      <c r="A869" s="21"/>
      <c r="D869" s="4"/>
      <c r="E869" s="5"/>
      <c r="F869" s="5"/>
    </row>
    <row r="870" ht="13.5" customHeight="1" spans="1:6">
      <c r="A870" s="21"/>
      <c r="D870" s="4"/>
      <c r="E870" s="5"/>
      <c r="F870" s="5"/>
    </row>
    <row r="871" ht="13.5" customHeight="1" spans="1:6">
      <c r="A871" s="21"/>
      <c r="D871" s="4"/>
      <c r="E871" s="5"/>
      <c r="F871" s="5"/>
    </row>
    <row r="872" ht="13.5" customHeight="1" spans="1:6">
      <c r="A872" s="21"/>
      <c r="D872" s="4"/>
      <c r="E872" s="5"/>
      <c r="F872" s="5"/>
    </row>
    <row r="873" ht="13.5" customHeight="1" spans="1:6">
      <c r="A873" s="21"/>
      <c r="D873" s="4"/>
      <c r="E873" s="5"/>
      <c r="F873" s="5"/>
    </row>
    <row r="874" ht="13.5" customHeight="1" spans="1:6">
      <c r="A874" s="21"/>
      <c r="D874" s="4"/>
      <c r="E874" s="5"/>
      <c r="F874" s="5"/>
    </row>
    <row r="875" ht="13.5" customHeight="1" spans="1:6">
      <c r="A875" s="21"/>
      <c r="D875" s="4"/>
      <c r="E875" s="5"/>
      <c r="F875" s="5"/>
    </row>
    <row r="876" ht="13.5" customHeight="1" spans="1:6">
      <c r="A876" s="21"/>
      <c r="D876" s="4"/>
      <c r="E876" s="5"/>
      <c r="F876" s="5"/>
    </row>
    <row r="877" ht="13.5" customHeight="1" spans="1:6">
      <c r="A877" s="21"/>
      <c r="D877" s="4"/>
      <c r="E877" s="5"/>
      <c r="F877" s="5"/>
    </row>
    <row r="878" ht="13.5" customHeight="1" spans="1:6">
      <c r="A878" s="21"/>
      <c r="D878" s="4"/>
      <c r="E878" s="5"/>
      <c r="F878" s="5"/>
    </row>
    <row r="879" ht="13.5" customHeight="1" spans="1:6">
      <c r="A879" s="21"/>
      <c r="D879" s="4"/>
      <c r="E879" s="5"/>
      <c r="F879" s="5"/>
    </row>
    <row r="880" ht="13.5" customHeight="1" spans="1:6">
      <c r="A880" s="21"/>
      <c r="D880" s="4"/>
      <c r="E880" s="5"/>
      <c r="F880" s="5"/>
    </row>
    <row r="881" ht="13.5" customHeight="1" spans="1:6">
      <c r="A881" s="21"/>
      <c r="D881" s="4"/>
      <c r="E881" s="5"/>
      <c r="F881" s="5"/>
    </row>
    <row r="882" ht="13.5" customHeight="1" spans="1:6">
      <c r="A882" s="21"/>
      <c r="D882" s="4"/>
      <c r="E882" s="5"/>
      <c r="F882" s="5"/>
    </row>
    <row r="883" ht="13.5" customHeight="1" spans="1:6">
      <c r="A883" s="21"/>
      <c r="D883" s="4"/>
      <c r="E883" s="5"/>
      <c r="F883" s="5"/>
    </row>
    <row r="884" ht="13.5" customHeight="1" spans="1:6">
      <c r="A884" s="21"/>
      <c r="D884" s="4"/>
      <c r="E884" s="5"/>
      <c r="F884" s="5"/>
    </row>
    <row r="885" ht="13.5" customHeight="1" spans="1:6">
      <c r="A885" s="21"/>
      <c r="D885" s="4"/>
      <c r="E885" s="5"/>
      <c r="F885" s="5"/>
    </row>
    <row r="886" ht="13.5" customHeight="1" spans="1:6">
      <c r="A886" s="21"/>
      <c r="D886" s="4"/>
      <c r="E886" s="5"/>
      <c r="F886" s="5"/>
    </row>
    <row r="887" ht="13.5" customHeight="1" spans="1:6">
      <c r="A887" s="21"/>
      <c r="D887" s="4"/>
      <c r="E887" s="5"/>
      <c r="F887" s="5"/>
    </row>
    <row r="888" ht="13.5" customHeight="1" spans="1:6">
      <c r="A888" s="21"/>
      <c r="D888" s="4"/>
      <c r="E888" s="5"/>
      <c r="F888" s="5"/>
    </row>
    <row r="889" ht="13.5" customHeight="1" spans="1:6">
      <c r="A889" s="21"/>
      <c r="D889" s="4"/>
      <c r="E889" s="5"/>
      <c r="F889" s="5"/>
    </row>
    <row r="890" ht="13.5" customHeight="1" spans="1:6">
      <c r="A890" s="21"/>
      <c r="D890" s="4"/>
      <c r="E890" s="5"/>
      <c r="F890" s="5"/>
    </row>
    <row r="891" ht="13.5" customHeight="1" spans="1:6">
      <c r="A891" s="21"/>
      <c r="D891" s="4"/>
      <c r="E891" s="5"/>
      <c r="F891" s="5"/>
    </row>
    <row r="892" ht="13.5" customHeight="1" spans="1:6">
      <c r="A892" s="21"/>
      <c r="D892" s="4"/>
      <c r="E892" s="5"/>
      <c r="F892" s="5"/>
    </row>
    <row r="893" ht="13.5" customHeight="1" spans="1:6">
      <c r="A893" s="21"/>
      <c r="D893" s="4"/>
      <c r="E893" s="5"/>
      <c r="F893" s="5"/>
    </row>
    <row r="894" ht="13.5" customHeight="1" spans="1:6">
      <c r="A894" s="21"/>
      <c r="D894" s="4"/>
      <c r="E894" s="5"/>
      <c r="F894" s="5"/>
    </row>
    <row r="895" ht="13.5" customHeight="1" spans="1:6">
      <c r="A895" s="21"/>
      <c r="D895" s="4"/>
      <c r="E895" s="5"/>
      <c r="F895" s="5"/>
    </row>
    <row r="896" ht="13.5" customHeight="1" spans="1:6">
      <c r="A896" s="21"/>
      <c r="D896" s="4"/>
      <c r="E896" s="5"/>
      <c r="F896" s="5"/>
    </row>
    <row r="897" ht="13.5" customHeight="1" spans="1:6">
      <c r="A897" s="21"/>
      <c r="D897" s="4"/>
      <c r="E897" s="5"/>
      <c r="F897" s="5"/>
    </row>
    <row r="898" ht="13.5" customHeight="1" spans="1:6">
      <c r="A898" s="21"/>
      <c r="D898" s="4"/>
      <c r="E898" s="5"/>
      <c r="F898" s="5"/>
    </row>
    <row r="899" ht="13.5" customHeight="1" spans="1:6">
      <c r="A899" s="21"/>
      <c r="D899" s="4"/>
      <c r="E899" s="5"/>
      <c r="F899" s="5"/>
    </row>
    <row r="900" ht="13.5" customHeight="1" spans="1:6">
      <c r="A900" s="21"/>
      <c r="D900" s="4"/>
      <c r="E900" s="5"/>
      <c r="F900" s="5"/>
    </row>
    <row r="901" ht="13.5" customHeight="1" spans="1:6">
      <c r="A901" s="21"/>
      <c r="D901" s="4"/>
      <c r="E901" s="5"/>
      <c r="F901" s="5"/>
    </row>
    <row r="902" ht="13.5" customHeight="1" spans="1:6">
      <c r="A902" s="21"/>
      <c r="D902" s="4"/>
      <c r="E902" s="5"/>
      <c r="F902" s="5"/>
    </row>
    <row r="903" ht="13.5" customHeight="1" spans="1:6">
      <c r="A903" s="21"/>
      <c r="D903" s="4"/>
      <c r="E903" s="5"/>
      <c r="F903" s="5"/>
    </row>
    <row r="904" ht="13.5" customHeight="1" spans="1:6">
      <c r="A904" s="21"/>
      <c r="D904" s="4"/>
      <c r="E904" s="5"/>
      <c r="F904" s="5"/>
    </row>
    <row r="905" ht="13.5" customHeight="1" spans="1:6">
      <c r="A905" s="21"/>
      <c r="D905" s="4"/>
      <c r="E905" s="5"/>
      <c r="F905" s="5"/>
    </row>
    <row r="906" ht="13.5" customHeight="1" spans="1:6">
      <c r="A906" s="21"/>
      <c r="D906" s="4"/>
      <c r="E906" s="5"/>
      <c r="F906" s="5"/>
    </row>
    <row r="907" ht="13.5" customHeight="1" spans="1:6">
      <c r="A907" s="21"/>
      <c r="D907" s="4"/>
      <c r="E907" s="5"/>
      <c r="F907" s="5"/>
    </row>
    <row r="908" ht="13.5" customHeight="1" spans="1:6">
      <c r="A908" s="21"/>
      <c r="D908" s="4"/>
      <c r="E908" s="5"/>
      <c r="F908" s="5"/>
    </row>
    <row r="909" ht="13.5" customHeight="1" spans="1:6">
      <c r="A909" s="21"/>
      <c r="D909" s="4"/>
      <c r="E909" s="5"/>
      <c r="F909" s="5"/>
    </row>
    <row r="910" ht="13.5" customHeight="1" spans="1:6">
      <c r="A910" s="21"/>
      <c r="D910" s="4"/>
      <c r="E910" s="5"/>
      <c r="F910" s="5"/>
    </row>
    <row r="911" ht="13.5" customHeight="1" spans="1:6">
      <c r="A911" s="21"/>
      <c r="D911" s="4"/>
      <c r="E911" s="5"/>
      <c r="F911" s="5"/>
    </row>
    <row r="912" ht="13.5" customHeight="1" spans="1:6">
      <c r="A912" s="21"/>
      <c r="D912" s="4"/>
      <c r="E912" s="5"/>
      <c r="F912" s="5"/>
    </row>
    <row r="913" ht="13.5" customHeight="1" spans="1:6">
      <c r="A913" s="21"/>
      <c r="D913" s="4"/>
      <c r="E913" s="5"/>
      <c r="F913" s="5"/>
    </row>
    <row r="914" ht="13.5" customHeight="1" spans="1:6">
      <c r="A914" s="21"/>
      <c r="D914" s="4"/>
      <c r="E914" s="5"/>
      <c r="F914" s="5"/>
    </row>
    <row r="915" ht="13.5" customHeight="1" spans="1:6">
      <c r="A915" s="21"/>
      <c r="D915" s="4"/>
      <c r="E915" s="5"/>
      <c r="F915" s="5"/>
    </row>
    <row r="916" ht="13.5" customHeight="1" spans="1:6">
      <c r="A916" s="21"/>
      <c r="D916" s="4"/>
      <c r="E916" s="5"/>
      <c r="F916" s="5"/>
    </row>
    <row r="917" ht="13.5" customHeight="1" spans="1:6">
      <c r="A917" s="21"/>
      <c r="D917" s="4"/>
      <c r="E917" s="5"/>
      <c r="F917" s="5"/>
    </row>
    <row r="918" ht="13.5" customHeight="1" spans="1:6">
      <c r="A918" s="21"/>
      <c r="D918" s="4"/>
      <c r="E918" s="5"/>
      <c r="F918" s="5"/>
    </row>
    <row r="919" ht="13.5" customHeight="1" spans="1:6">
      <c r="A919" s="21"/>
      <c r="D919" s="4"/>
      <c r="E919" s="5"/>
      <c r="F919" s="5"/>
    </row>
    <row r="920" ht="13.5" customHeight="1" spans="1:6">
      <c r="A920" s="21"/>
      <c r="D920" s="4"/>
      <c r="E920" s="5"/>
      <c r="F920" s="5"/>
    </row>
    <row r="921" ht="13.5" customHeight="1" spans="1:6">
      <c r="A921" s="21"/>
      <c r="D921" s="4"/>
      <c r="E921" s="5"/>
      <c r="F921" s="5"/>
    </row>
    <row r="922" ht="13.5" customHeight="1" spans="1:6">
      <c r="A922" s="21"/>
      <c r="D922" s="4"/>
      <c r="E922" s="5"/>
      <c r="F922" s="5"/>
    </row>
    <row r="923" ht="13.5" customHeight="1" spans="1:6">
      <c r="A923" s="21"/>
      <c r="D923" s="4"/>
      <c r="E923" s="5"/>
      <c r="F923" s="5"/>
    </row>
    <row r="924" ht="13.5" customHeight="1" spans="1:6">
      <c r="A924" s="21"/>
      <c r="D924" s="4"/>
      <c r="E924" s="5"/>
      <c r="F924" s="5"/>
    </row>
    <row r="925" ht="13.5" customHeight="1" spans="1:6">
      <c r="A925" s="21"/>
      <c r="D925" s="4"/>
      <c r="E925" s="5"/>
      <c r="F925" s="5"/>
    </row>
    <row r="926" ht="13.5" customHeight="1" spans="1:6">
      <c r="A926" s="21"/>
      <c r="D926" s="4"/>
      <c r="E926" s="5"/>
      <c r="F926" s="5"/>
    </row>
    <row r="927" ht="13.5" customHeight="1" spans="1:6">
      <c r="A927" s="21"/>
      <c r="D927" s="4"/>
      <c r="E927" s="5"/>
      <c r="F927" s="5"/>
    </row>
    <row r="928" ht="13.5" customHeight="1" spans="1:6">
      <c r="A928" s="21"/>
      <c r="D928" s="4"/>
      <c r="E928" s="5"/>
      <c r="F928" s="5"/>
    </row>
    <row r="929" ht="13.5" customHeight="1" spans="1:6">
      <c r="A929" s="21"/>
      <c r="D929" s="4"/>
      <c r="E929" s="5"/>
      <c r="F929" s="5"/>
    </row>
    <row r="930" ht="13.5" customHeight="1" spans="1:6">
      <c r="A930" s="21"/>
      <c r="D930" s="4"/>
      <c r="E930" s="5"/>
      <c r="F930" s="5"/>
    </row>
    <row r="931" ht="13.5" customHeight="1" spans="1:6">
      <c r="A931" s="21"/>
      <c r="D931" s="4"/>
      <c r="E931" s="5"/>
      <c r="F931" s="5"/>
    </row>
    <row r="932" ht="13.5" customHeight="1" spans="1:6">
      <c r="A932" s="21"/>
      <c r="D932" s="4"/>
      <c r="E932" s="5"/>
      <c r="F932" s="5"/>
    </row>
    <row r="933" ht="13.5" customHeight="1" spans="1:6">
      <c r="A933" s="21"/>
      <c r="D933" s="4"/>
      <c r="E933" s="5"/>
      <c r="F933" s="5"/>
    </row>
    <row r="934" ht="13.5" customHeight="1" spans="1:6">
      <c r="A934" s="21"/>
      <c r="D934" s="4"/>
      <c r="E934" s="5"/>
      <c r="F934" s="5"/>
    </row>
    <row r="935" ht="13.5" customHeight="1" spans="1:6">
      <c r="A935" s="21"/>
      <c r="D935" s="4"/>
      <c r="E935" s="5"/>
      <c r="F935" s="5"/>
    </row>
    <row r="936" ht="13.5" customHeight="1" spans="1:6">
      <c r="A936" s="21"/>
      <c r="D936" s="4"/>
      <c r="E936" s="5"/>
      <c r="F936" s="5"/>
    </row>
    <row r="937" ht="13.5" customHeight="1" spans="1:6">
      <c r="A937" s="21"/>
      <c r="D937" s="4"/>
      <c r="E937" s="5"/>
      <c r="F937" s="5"/>
    </row>
    <row r="938" ht="13.5" customHeight="1" spans="1:6">
      <c r="A938" s="21"/>
      <c r="D938" s="4"/>
      <c r="E938" s="5"/>
      <c r="F938" s="5"/>
    </row>
    <row r="939" ht="13.5" customHeight="1" spans="1:6">
      <c r="A939" s="21"/>
      <c r="D939" s="4"/>
      <c r="E939" s="5"/>
      <c r="F939" s="5"/>
    </row>
    <row r="940" ht="13.5" customHeight="1" spans="1:6">
      <c r="A940" s="21"/>
      <c r="D940" s="4"/>
      <c r="E940" s="5"/>
      <c r="F940" s="5"/>
    </row>
    <row r="941" ht="13.5" customHeight="1" spans="1:6">
      <c r="A941" s="21"/>
      <c r="D941" s="4"/>
      <c r="E941" s="5"/>
      <c r="F941" s="5"/>
    </row>
    <row r="942" ht="13.5" customHeight="1" spans="1:6">
      <c r="A942" s="21"/>
      <c r="D942" s="4"/>
      <c r="E942" s="5"/>
      <c r="F942" s="5"/>
    </row>
    <row r="943" ht="13.5" customHeight="1" spans="1:6">
      <c r="A943" s="21"/>
      <c r="D943" s="4"/>
      <c r="E943" s="5"/>
      <c r="F943" s="5"/>
    </row>
    <row r="944" ht="13.5" customHeight="1" spans="1:6">
      <c r="A944" s="21"/>
      <c r="D944" s="4"/>
      <c r="E944" s="5"/>
      <c r="F944" s="5"/>
    </row>
    <row r="945" ht="13.5" customHeight="1" spans="1:6">
      <c r="A945" s="21"/>
      <c r="D945" s="4"/>
      <c r="E945" s="5"/>
      <c r="F945" s="5"/>
    </row>
    <row r="946" ht="13.5" customHeight="1" spans="1:6">
      <c r="A946" s="21"/>
      <c r="D946" s="4"/>
      <c r="E946" s="5"/>
      <c r="F946" s="5"/>
    </row>
    <row r="947" ht="13.5" customHeight="1" spans="1:6">
      <c r="A947" s="21"/>
      <c r="D947" s="4"/>
      <c r="E947" s="5"/>
      <c r="F947" s="5"/>
    </row>
    <row r="948" ht="13.5" customHeight="1" spans="1:6">
      <c r="A948" s="21"/>
      <c r="D948" s="4"/>
      <c r="E948" s="5"/>
      <c r="F948" s="5"/>
    </row>
    <row r="949" ht="13.5" customHeight="1" spans="1:6">
      <c r="A949" s="21"/>
      <c r="D949" s="4"/>
      <c r="E949" s="5"/>
      <c r="F949" s="5"/>
    </row>
    <row r="950" ht="13.5" customHeight="1" spans="1:6">
      <c r="A950" s="21"/>
      <c r="D950" s="4"/>
      <c r="E950" s="5"/>
      <c r="F950" s="5"/>
    </row>
    <row r="951" ht="13.5" customHeight="1" spans="1:6">
      <c r="A951" s="21"/>
      <c r="D951" s="4"/>
      <c r="E951" s="5"/>
      <c r="F951" s="5"/>
    </row>
    <row r="952" ht="13.5" customHeight="1" spans="1:6">
      <c r="A952" s="21"/>
      <c r="D952" s="4"/>
      <c r="E952" s="5"/>
      <c r="F952" s="5"/>
    </row>
    <row r="953" ht="13.5" customHeight="1" spans="1:6">
      <c r="A953" s="21"/>
      <c r="D953" s="4"/>
      <c r="E953" s="5"/>
      <c r="F953" s="5"/>
    </row>
    <row r="954" ht="13.5" customHeight="1" spans="1:6">
      <c r="A954" s="21"/>
      <c r="D954" s="4"/>
      <c r="E954" s="5"/>
      <c r="F954" s="5"/>
    </row>
    <row r="955" ht="13.5" customHeight="1" spans="1:6">
      <c r="A955" s="21"/>
      <c r="D955" s="4"/>
      <c r="E955" s="5"/>
      <c r="F955" s="5"/>
    </row>
    <row r="956" ht="13.5" customHeight="1" spans="1:6">
      <c r="A956" s="21"/>
      <c r="D956" s="4"/>
      <c r="E956" s="5"/>
      <c r="F956" s="5"/>
    </row>
    <row r="957" ht="13.5" customHeight="1" spans="1:6">
      <c r="A957" s="21"/>
      <c r="D957" s="4"/>
      <c r="E957" s="5"/>
      <c r="F957" s="5"/>
    </row>
    <row r="958" ht="13.5" customHeight="1" spans="1:6">
      <c r="A958" s="21"/>
      <c r="D958" s="4"/>
      <c r="E958" s="5"/>
      <c r="F958" s="5"/>
    </row>
    <row r="959" ht="13.5" customHeight="1" spans="1:6">
      <c r="A959" s="21"/>
      <c r="D959" s="4"/>
      <c r="E959" s="5"/>
      <c r="F959" s="5"/>
    </row>
    <row r="960" ht="13.5" customHeight="1" spans="1:6">
      <c r="A960" s="21"/>
      <c r="D960" s="4"/>
      <c r="E960" s="5"/>
      <c r="F960" s="5"/>
    </row>
    <row r="961" ht="13.5" customHeight="1" spans="1:6">
      <c r="A961" s="21"/>
      <c r="D961" s="4"/>
      <c r="E961" s="5"/>
      <c r="F961" s="5"/>
    </row>
    <row r="962" ht="13.5" customHeight="1" spans="1:6">
      <c r="A962" s="21"/>
      <c r="D962" s="4"/>
      <c r="E962" s="5"/>
      <c r="F962" s="5"/>
    </row>
    <row r="963" ht="13.5" customHeight="1" spans="1:6">
      <c r="A963" s="21"/>
      <c r="D963" s="4"/>
      <c r="E963" s="5"/>
      <c r="F963" s="5"/>
    </row>
    <row r="964" ht="13.5" customHeight="1" spans="1:6">
      <c r="A964" s="21"/>
      <c r="D964" s="4"/>
      <c r="E964" s="5"/>
      <c r="F964" s="5"/>
    </row>
    <row r="965" ht="13.5" customHeight="1" spans="1:6">
      <c r="A965" s="21"/>
      <c r="D965" s="4"/>
      <c r="E965" s="5"/>
      <c r="F965" s="5"/>
    </row>
    <row r="966" ht="13.5" customHeight="1" spans="1:6">
      <c r="A966" s="21"/>
      <c r="D966" s="4"/>
      <c r="E966" s="5"/>
      <c r="F966" s="5"/>
    </row>
    <row r="967" ht="13.5" customHeight="1" spans="1:6">
      <c r="A967" s="21"/>
      <c r="D967" s="4"/>
      <c r="E967" s="5"/>
      <c r="F967" s="5"/>
    </row>
    <row r="968" ht="13.5" customHeight="1" spans="1:6">
      <c r="A968" s="21"/>
      <c r="D968" s="4"/>
      <c r="E968" s="5"/>
      <c r="F968" s="5"/>
    </row>
    <row r="969" ht="13.5" customHeight="1" spans="1:6">
      <c r="A969" s="21"/>
      <c r="D969" s="4"/>
      <c r="E969" s="5"/>
      <c r="F969" s="5"/>
    </row>
    <row r="970" ht="13.5" customHeight="1" spans="1:6">
      <c r="A970" s="21"/>
      <c r="D970" s="4"/>
      <c r="E970" s="5"/>
      <c r="F970" s="5"/>
    </row>
    <row r="971" ht="13.5" customHeight="1" spans="1:6">
      <c r="A971" s="21"/>
      <c r="D971" s="4"/>
      <c r="E971" s="5"/>
      <c r="F971" s="5"/>
    </row>
    <row r="972" ht="13.5" customHeight="1" spans="1:6">
      <c r="A972" s="21"/>
      <c r="D972" s="4"/>
      <c r="E972" s="5"/>
      <c r="F972" s="5"/>
    </row>
    <row r="973" ht="13.5" customHeight="1" spans="1:6">
      <c r="A973" s="21"/>
      <c r="D973" s="4"/>
      <c r="E973" s="5"/>
      <c r="F973" s="5"/>
    </row>
    <row r="974" ht="13.5" customHeight="1" spans="1:6">
      <c r="A974" s="21"/>
      <c r="D974" s="4"/>
      <c r="E974" s="5"/>
      <c r="F974" s="5"/>
    </row>
    <row r="975" ht="13.5" customHeight="1" spans="1:6">
      <c r="A975" s="21"/>
      <c r="D975" s="4"/>
      <c r="E975" s="5"/>
      <c r="F975" s="5"/>
    </row>
    <row r="976" ht="13.5" customHeight="1" spans="1:6">
      <c r="A976" s="21"/>
      <c r="D976" s="4"/>
      <c r="E976" s="5"/>
      <c r="F976" s="5"/>
    </row>
    <row r="977" ht="13.5" customHeight="1" spans="1:6">
      <c r="A977" s="21"/>
      <c r="D977" s="4"/>
      <c r="E977" s="5"/>
      <c r="F977" s="5"/>
    </row>
    <row r="978" ht="13.5" customHeight="1" spans="1:6">
      <c r="A978" s="21"/>
      <c r="D978" s="4"/>
      <c r="E978" s="5"/>
      <c r="F978" s="5"/>
    </row>
    <row r="979" ht="13.5" customHeight="1" spans="1:6">
      <c r="A979" s="21"/>
      <c r="D979" s="4"/>
      <c r="E979" s="5"/>
      <c r="F979" s="5"/>
    </row>
    <row r="980" ht="13.5" customHeight="1" spans="1:6">
      <c r="A980" s="21"/>
      <c r="D980" s="4"/>
      <c r="E980" s="5"/>
      <c r="F980" s="5"/>
    </row>
    <row r="981" ht="13.5" customHeight="1" spans="1:6">
      <c r="A981" s="21"/>
      <c r="D981" s="4"/>
      <c r="E981" s="5"/>
      <c r="F981" s="5"/>
    </row>
    <row r="982" ht="13.5" customHeight="1" spans="1:6">
      <c r="A982" s="21"/>
      <c r="D982" s="4"/>
      <c r="E982" s="5"/>
      <c r="F982" s="5"/>
    </row>
    <row r="983" ht="13.5" customHeight="1" spans="1:6">
      <c r="A983" s="21"/>
      <c r="D983" s="4"/>
      <c r="E983" s="5"/>
      <c r="F983" s="5"/>
    </row>
    <row r="984" ht="13.5" customHeight="1" spans="1:6">
      <c r="A984" s="21"/>
      <c r="D984" s="4"/>
      <c r="E984" s="5"/>
      <c r="F984" s="5"/>
    </row>
    <row r="985" ht="13.5" customHeight="1" spans="1:6">
      <c r="A985" s="21"/>
      <c r="D985" s="4"/>
      <c r="E985" s="5"/>
      <c r="F985" s="5"/>
    </row>
    <row r="986" ht="13.5" customHeight="1" spans="1:6">
      <c r="A986" s="21"/>
      <c r="D986" s="4"/>
      <c r="E986" s="5"/>
      <c r="F986" s="5"/>
    </row>
    <row r="987" ht="13.5" customHeight="1" spans="1:6">
      <c r="A987" s="21"/>
      <c r="D987" s="4"/>
      <c r="E987" s="5"/>
      <c r="F987" s="5"/>
    </row>
    <row r="988" ht="13.5" customHeight="1" spans="1:6">
      <c r="A988" s="21"/>
      <c r="D988" s="4"/>
      <c r="E988" s="5"/>
      <c r="F988" s="5"/>
    </row>
    <row r="989" ht="13.5" customHeight="1" spans="1:6">
      <c r="A989" s="21"/>
      <c r="D989" s="4"/>
      <c r="E989" s="5"/>
      <c r="F989" s="5"/>
    </row>
    <row r="990" ht="13.5" customHeight="1" spans="1:6">
      <c r="A990" s="21"/>
      <c r="D990" s="4"/>
      <c r="E990" s="5"/>
      <c r="F990" s="5"/>
    </row>
    <row r="991" ht="13.5" customHeight="1" spans="1:6">
      <c r="A991" s="21"/>
      <c r="D991" s="4"/>
      <c r="E991" s="5"/>
      <c r="F991" s="5"/>
    </row>
    <row r="992" ht="13.5" customHeight="1" spans="1:6">
      <c r="A992" s="21"/>
      <c r="D992" s="4"/>
      <c r="E992" s="5"/>
      <c r="F992" s="5"/>
    </row>
    <row r="993" ht="13.5" customHeight="1" spans="1:6">
      <c r="A993" s="21"/>
      <c r="D993" s="4"/>
      <c r="E993" s="5"/>
      <c r="F993" s="5"/>
    </row>
    <row r="994" ht="13.5" customHeight="1" spans="1:6">
      <c r="A994" s="21"/>
      <c r="D994" s="4"/>
      <c r="E994" s="5"/>
      <c r="F994" s="5"/>
    </row>
    <row r="995" ht="13.5" customHeight="1" spans="1:6">
      <c r="A995" s="21"/>
      <c r="D995" s="4"/>
      <c r="E995" s="5"/>
      <c r="F995" s="5"/>
    </row>
    <row r="996" ht="13.5" customHeight="1" spans="1:6">
      <c r="A996" s="21"/>
      <c r="D996" s="4"/>
      <c r="E996" s="5"/>
      <c r="F996" s="5"/>
    </row>
    <row r="997" ht="13.5" customHeight="1" spans="1:6">
      <c r="A997" s="21"/>
      <c r="D997" s="4"/>
      <c r="E997" s="5"/>
      <c r="F997" s="5"/>
    </row>
    <row r="998" ht="13.5" customHeight="1" spans="1:6">
      <c r="A998" s="21"/>
      <c r="D998" s="4"/>
      <c r="E998" s="5"/>
      <c r="F998" s="5"/>
    </row>
    <row r="999" ht="13.5" customHeight="1" spans="1:6">
      <c r="A999" s="21"/>
      <c r="D999" s="4"/>
      <c r="E999" s="5"/>
      <c r="F999" s="5"/>
    </row>
    <row r="1000" ht="13.5" customHeight="1" spans="1:6">
      <c r="A1000" s="21"/>
      <c r="D1000" s="4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1.2857142857143" customWidth="1"/>
    <col min="2" max="2" width="16.2857142857143" customWidth="1"/>
    <col min="3" max="3" width="36.4285714285714" customWidth="1"/>
    <col min="4" max="4" width="12.7142857142857" customWidth="1"/>
    <col min="5" max="5" width="10.2857142857143" customWidth="1"/>
    <col min="6" max="6" width="13" customWidth="1"/>
    <col min="7" max="7" width="13.2857142857143" customWidth="1"/>
    <col min="8" max="26" width="9.14285714285714" customWidth="1"/>
  </cols>
  <sheetData>
    <row r="1" ht="13.5" customHeight="1" spans="1:6">
      <c r="A1" s="21" t="s">
        <v>0</v>
      </c>
      <c r="B1" s="3" t="s">
        <v>1</v>
      </c>
      <c r="C1" s="3" t="s">
        <v>2</v>
      </c>
      <c r="D1" s="4" t="s">
        <v>3</v>
      </c>
      <c r="E1" s="5"/>
      <c r="F1" s="5"/>
    </row>
    <row r="2" ht="13.5" customHeight="1" spans="1:6">
      <c r="A2" s="2">
        <v>43252</v>
      </c>
      <c r="B2" s="3" t="s">
        <v>44</v>
      </c>
      <c r="C2" s="3" t="s">
        <v>239</v>
      </c>
      <c r="D2" s="4">
        <v>800</v>
      </c>
      <c r="E2" s="5"/>
      <c r="F2" s="5"/>
    </row>
    <row r="3" ht="13.5" customHeight="1" spans="1:6">
      <c r="A3" s="2">
        <v>43252</v>
      </c>
      <c r="B3" s="3" t="s">
        <v>44</v>
      </c>
      <c r="C3" s="3" t="s">
        <v>669</v>
      </c>
      <c r="D3" s="4">
        <v>60</v>
      </c>
      <c r="E3" s="5"/>
      <c r="F3" s="5"/>
    </row>
    <row r="4" ht="13.5" customHeight="1" spans="1:6">
      <c r="A4" s="2">
        <v>43274</v>
      </c>
      <c r="B4" s="3" t="s">
        <v>44</v>
      </c>
      <c r="C4" s="3" t="s">
        <v>1119</v>
      </c>
      <c r="D4" s="4">
        <v>63.5</v>
      </c>
      <c r="E4" s="5"/>
      <c r="F4" s="5"/>
    </row>
    <row r="5" ht="13.5" customHeight="1" spans="1:6">
      <c r="A5" s="2">
        <v>43252</v>
      </c>
      <c r="B5" s="3" t="s">
        <v>294</v>
      </c>
      <c r="C5" s="3" t="s">
        <v>239</v>
      </c>
      <c r="D5" s="4">
        <v>470</v>
      </c>
      <c r="E5" s="5"/>
      <c r="F5" s="5"/>
    </row>
    <row r="6" ht="13.5" customHeight="1" spans="1:6">
      <c r="A6" s="2">
        <v>43252</v>
      </c>
      <c r="B6" s="3" t="s">
        <v>11</v>
      </c>
      <c r="C6" s="3" t="s">
        <v>777</v>
      </c>
      <c r="D6" s="4">
        <v>180</v>
      </c>
      <c r="E6" s="5"/>
      <c r="F6" s="5"/>
    </row>
    <row r="7" ht="13.5" customHeight="1" spans="1:6">
      <c r="A7" s="2">
        <v>43252</v>
      </c>
      <c r="B7" s="3" t="s">
        <v>11</v>
      </c>
      <c r="C7" s="3" t="s">
        <v>1120</v>
      </c>
      <c r="D7" s="4">
        <v>34</v>
      </c>
      <c r="E7" s="5"/>
      <c r="F7" s="5"/>
    </row>
    <row r="8" ht="13.5" customHeight="1" spans="1:7">
      <c r="A8" s="2">
        <v>43275</v>
      </c>
      <c r="B8" s="3" t="s">
        <v>11</v>
      </c>
      <c r="C8" s="3" t="s">
        <v>727</v>
      </c>
      <c r="D8" s="4">
        <v>20</v>
      </c>
      <c r="E8" s="5"/>
      <c r="F8" s="5"/>
      <c r="G8" s="3" t="s">
        <v>286</v>
      </c>
    </row>
    <row r="9" ht="13.5" customHeight="1" spans="1:8">
      <c r="A9" s="2">
        <v>43268</v>
      </c>
      <c r="B9" s="3" t="s">
        <v>11</v>
      </c>
      <c r="C9" s="3" t="s">
        <v>492</v>
      </c>
      <c r="D9" s="4">
        <v>20</v>
      </c>
      <c r="E9" s="5"/>
      <c r="F9" s="5"/>
      <c r="G9" s="3" t="s">
        <v>44</v>
      </c>
      <c r="H9" s="4">
        <f>SUM(D2:D4)</f>
        <v>923.5</v>
      </c>
    </row>
    <row r="10" ht="13.5" customHeight="1" spans="1:8">
      <c r="A10" s="2">
        <v>43265</v>
      </c>
      <c r="B10" s="3" t="s">
        <v>11</v>
      </c>
      <c r="C10" s="3" t="s">
        <v>824</v>
      </c>
      <c r="D10" s="11">
        <v>20</v>
      </c>
      <c r="E10" s="5"/>
      <c r="F10" s="5"/>
      <c r="G10" s="3" t="s">
        <v>294</v>
      </c>
      <c r="H10" s="4">
        <f>SUM(D5)</f>
        <v>470</v>
      </c>
    </row>
    <row r="11" ht="13.5" customHeight="1" spans="1:8">
      <c r="A11" s="2">
        <v>43260</v>
      </c>
      <c r="B11" s="3" t="s">
        <v>11</v>
      </c>
      <c r="C11" s="3" t="s">
        <v>727</v>
      </c>
      <c r="D11" s="11">
        <v>20</v>
      </c>
      <c r="E11" s="5"/>
      <c r="F11" s="5"/>
      <c r="G11" s="3" t="s">
        <v>11</v>
      </c>
      <c r="H11" s="4">
        <f>SUM(D6:D14)</f>
        <v>367</v>
      </c>
    </row>
    <row r="12" ht="13.5" customHeight="1" spans="1:8">
      <c r="A12" s="2">
        <v>43289</v>
      </c>
      <c r="B12" s="3" t="s">
        <v>11</v>
      </c>
      <c r="C12" s="3" t="s">
        <v>492</v>
      </c>
      <c r="D12" s="4">
        <v>22</v>
      </c>
      <c r="E12" s="5"/>
      <c r="F12" s="5"/>
      <c r="G12" s="3" t="s">
        <v>68</v>
      </c>
      <c r="H12" s="4">
        <f>SUM(D15:D25)</f>
        <v>854.45</v>
      </c>
    </row>
    <row r="13" ht="13.5" customHeight="1" spans="1:8">
      <c r="A13" s="2">
        <v>43269</v>
      </c>
      <c r="B13" s="3" t="s">
        <v>11</v>
      </c>
      <c r="C13" s="3" t="s">
        <v>780</v>
      </c>
      <c r="D13" s="4">
        <v>26</v>
      </c>
      <c r="E13" s="5"/>
      <c r="F13" s="5"/>
      <c r="G13" s="3" t="s">
        <v>197</v>
      </c>
      <c r="H13" s="4">
        <f>SUM(D26:D27)</f>
        <v>124.6</v>
      </c>
    </row>
    <row r="14" ht="13.5" customHeight="1" spans="1:8">
      <c r="A14" s="2">
        <v>43280</v>
      </c>
      <c r="B14" s="3" t="s">
        <v>11</v>
      </c>
      <c r="C14" s="3" t="s">
        <v>780</v>
      </c>
      <c r="D14" s="4">
        <v>25</v>
      </c>
      <c r="E14" s="5"/>
      <c r="F14" s="5"/>
      <c r="G14" s="3" t="s">
        <v>125</v>
      </c>
      <c r="H14" s="4">
        <f>SUM(D28:D31)</f>
        <v>721.3</v>
      </c>
    </row>
    <row r="15" ht="13.5" customHeight="1" spans="1:8">
      <c r="A15" s="2">
        <v>43260</v>
      </c>
      <c r="B15" s="3" t="s">
        <v>68</v>
      </c>
      <c r="C15" s="3" t="s">
        <v>20</v>
      </c>
      <c r="D15" s="4">
        <v>126.5</v>
      </c>
      <c r="E15" s="5"/>
      <c r="F15" s="5"/>
      <c r="G15" s="3" t="s">
        <v>644</v>
      </c>
      <c r="H15" s="4">
        <f>SUM(D32:D33)</f>
        <v>1650</v>
      </c>
    </row>
    <row r="16" ht="13.5" customHeight="1" spans="1:8">
      <c r="A16" s="2">
        <v>43253</v>
      </c>
      <c r="B16" s="3" t="s">
        <v>68</v>
      </c>
      <c r="C16" s="3" t="s">
        <v>372</v>
      </c>
      <c r="D16" s="4">
        <v>5.15</v>
      </c>
      <c r="E16" s="5"/>
      <c r="F16" s="5"/>
      <c r="G16" s="3" t="s">
        <v>646</v>
      </c>
      <c r="H16" s="4">
        <v>0</v>
      </c>
    </row>
    <row r="17" ht="13.5" customHeight="1" spans="1:8">
      <c r="A17" s="2">
        <v>43253</v>
      </c>
      <c r="B17" s="3" t="s">
        <v>68</v>
      </c>
      <c r="C17" s="3" t="s">
        <v>20</v>
      </c>
      <c r="D17" s="4">
        <v>133.95</v>
      </c>
      <c r="E17" s="5"/>
      <c r="F17" s="5"/>
      <c r="G17" s="3" t="s">
        <v>163</v>
      </c>
      <c r="H17" s="4">
        <f>SUM(D34)</f>
        <v>30</v>
      </c>
    </row>
    <row r="18" ht="13.5" customHeight="1" spans="1:8">
      <c r="A18" s="2">
        <v>43274</v>
      </c>
      <c r="B18" s="3" t="s">
        <v>68</v>
      </c>
      <c r="C18" s="3" t="s">
        <v>372</v>
      </c>
      <c r="D18" s="4">
        <v>6.5</v>
      </c>
      <c r="E18" s="5"/>
      <c r="F18" s="5"/>
      <c r="G18" s="3" t="s">
        <v>134</v>
      </c>
      <c r="H18" s="4">
        <f>SUM(D35:D36)</f>
        <v>246.2</v>
      </c>
    </row>
    <row r="19" ht="13.5" customHeight="1" spans="1:8">
      <c r="A19" s="2">
        <v>43274</v>
      </c>
      <c r="B19" s="3" t="s">
        <v>68</v>
      </c>
      <c r="C19" s="3" t="s">
        <v>20</v>
      </c>
      <c r="D19" s="4">
        <v>206.65</v>
      </c>
      <c r="E19" s="5"/>
      <c r="F19" s="5"/>
      <c r="G19" s="3" t="s">
        <v>34</v>
      </c>
      <c r="H19" s="4">
        <f>SUM(D37:D38)</f>
        <v>63.5</v>
      </c>
    </row>
    <row r="20" ht="13.5" customHeight="1" spans="1:8">
      <c r="A20" s="2">
        <v>43267</v>
      </c>
      <c r="B20" s="3" t="s">
        <v>68</v>
      </c>
      <c r="C20" s="3" t="s">
        <v>20</v>
      </c>
      <c r="D20" s="11">
        <v>174.65</v>
      </c>
      <c r="E20" s="5"/>
      <c r="F20" s="5"/>
      <c r="G20" s="3" t="s">
        <v>36</v>
      </c>
      <c r="H20" s="4">
        <f>SUM(D39:D43)</f>
        <v>1265.61</v>
      </c>
    </row>
    <row r="21" ht="13.5" customHeight="1" spans="1:8">
      <c r="A21" s="2">
        <v>43262</v>
      </c>
      <c r="B21" s="3" t="s">
        <v>68</v>
      </c>
      <c r="C21" s="3" t="s">
        <v>122</v>
      </c>
      <c r="D21" s="11">
        <v>11.55</v>
      </c>
      <c r="E21" s="5"/>
      <c r="F21" s="5"/>
      <c r="G21" s="3" t="s">
        <v>39</v>
      </c>
      <c r="H21" s="4">
        <f>SUM(D44:D52)</f>
        <v>503.91</v>
      </c>
    </row>
    <row r="22" ht="13.5" customHeight="1" spans="1:8">
      <c r="A22" s="2">
        <v>43261</v>
      </c>
      <c r="B22" s="3" t="s">
        <v>68</v>
      </c>
      <c r="C22" s="3" t="s">
        <v>790</v>
      </c>
      <c r="D22" s="11">
        <v>9.85</v>
      </c>
      <c r="E22" s="5"/>
      <c r="F22" s="5"/>
      <c r="G22" s="3" t="s">
        <v>375</v>
      </c>
      <c r="H22" s="4">
        <f>SUM(D53:D56)</f>
        <v>338</v>
      </c>
    </row>
    <row r="23" ht="13.5" customHeight="1" spans="1:26">
      <c r="A23" s="2">
        <v>43274</v>
      </c>
      <c r="B23" s="3" t="s">
        <v>68</v>
      </c>
      <c r="C23" s="3" t="s">
        <v>790</v>
      </c>
      <c r="D23" s="11">
        <v>17.25</v>
      </c>
      <c r="E23" s="5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43276</v>
      </c>
      <c r="B24" s="3" t="s">
        <v>68</v>
      </c>
      <c r="C24" s="3" t="s">
        <v>1121</v>
      </c>
      <c r="D24" s="4">
        <v>89.8</v>
      </c>
      <c r="E24" s="5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43276</v>
      </c>
      <c r="B25" s="3" t="s">
        <v>68</v>
      </c>
      <c r="C25" s="3" t="s">
        <v>20</v>
      </c>
      <c r="D25" s="4">
        <v>72.6</v>
      </c>
      <c r="E25" s="5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43263</v>
      </c>
      <c r="B26" s="3" t="s">
        <v>197</v>
      </c>
      <c r="C26" s="3" t="s">
        <v>869</v>
      </c>
      <c r="D26" s="4">
        <v>61.6</v>
      </c>
      <c r="E26" s="5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43274</v>
      </c>
      <c r="B27" s="3" t="s">
        <v>197</v>
      </c>
      <c r="C27" s="3" t="s">
        <v>1122</v>
      </c>
      <c r="D27" s="4">
        <v>63</v>
      </c>
      <c r="E27" s="5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43252</v>
      </c>
      <c r="B28" s="3" t="s">
        <v>125</v>
      </c>
      <c r="C28" s="3" t="s">
        <v>640</v>
      </c>
      <c r="D28" s="4">
        <v>60</v>
      </c>
      <c r="E28" s="5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43252</v>
      </c>
      <c r="B29" s="3" t="s">
        <v>125</v>
      </c>
      <c r="C29" s="3" t="s">
        <v>641</v>
      </c>
      <c r="D29" s="4">
        <v>600</v>
      </c>
      <c r="E29" s="5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43252</v>
      </c>
      <c r="B30" s="3" t="s">
        <v>125</v>
      </c>
      <c r="C30" s="3" t="s">
        <v>509</v>
      </c>
      <c r="D30" s="4">
        <v>55.5</v>
      </c>
      <c r="E30" s="10"/>
      <c r="F30" s="5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43252</v>
      </c>
      <c r="B31" s="3" t="s">
        <v>125</v>
      </c>
      <c r="C31" s="3" t="s">
        <v>1123</v>
      </c>
      <c r="D31" s="4">
        <v>5.8</v>
      </c>
      <c r="E31" s="10"/>
      <c r="F31" s="5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43252</v>
      </c>
      <c r="B32" s="3" t="s">
        <v>644</v>
      </c>
      <c r="C32" s="3" t="s">
        <v>645</v>
      </c>
      <c r="D32" s="4">
        <v>750</v>
      </c>
      <c r="E32" s="10"/>
      <c r="F32" s="4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43252</v>
      </c>
      <c r="B33" s="3" t="s">
        <v>644</v>
      </c>
      <c r="C33" s="3" t="s">
        <v>684</v>
      </c>
      <c r="D33" s="4">
        <v>900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43280</v>
      </c>
      <c r="B34" s="3" t="s">
        <v>163</v>
      </c>
      <c r="C34" s="3" t="s">
        <v>1124</v>
      </c>
      <c r="D34" s="4">
        <v>30</v>
      </c>
      <c r="E34" s="10"/>
      <c r="F34" s="4"/>
      <c r="G34" s="10" t="s">
        <v>1082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43279</v>
      </c>
      <c r="B35" s="3" t="s">
        <v>134</v>
      </c>
      <c r="C35" s="3" t="s">
        <v>1125</v>
      </c>
      <c r="D35" s="4">
        <v>96.8</v>
      </c>
      <c r="E35" s="10"/>
      <c r="F35" s="4"/>
      <c r="G35" s="3" t="s">
        <v>1082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43279</v>
      </c>
      <c r="B36" s="3" t="s">
        <v>134</v>
      </c>
      <c r="C36" s="3" t="s">
        <v>378</v>
      </c>
      <c r="D36" s="4">
        <v>149.4</v>
      </c>
      <c r="E36" s="10"/>
      <c r="F36" s="4"/>
      <c r="G36" s="5" t="s">
        <v>1082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43275</v>
      </c>
      <c r="B37" s="3" t="s">
        <v>34</v>
      </c>
      <c r="C37" s="3" t="s">
        <v>81</v>
      </c>
      <c r="D37" s="4">
        <v>24.5</v>
      </c>
      <c r="E37" s="10"/>
      <c r="F37" s="4"/>
      <c r="G37" s="5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43281</v>
      </c>
      <c r="B38" s="3" t="s">
        <v>34</v>
      </c>
      <c r="C38" s="3" t="s">
        <v>81</v>
      </c>
      <c r="D38" s="4">
        <v>39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43252</v>
      </c>
      <c r="B39" s="3" t="s">
        <v>36</v>
      </c>
      <c r="C39" s="3" t="s">
        <v>37</v>
      </c>
      <c r="D39" s="4">
        <v>600</v>
      </c>
      <c r="E39" s="10"/>
      <c r="F39" s="4"/>
      <c r="G39" s="3" t="s">
        <v>1082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43252</v>
      </c>
      <c r="B40" s="3" t="s">
        <v>36</v>
      </c>
      <c r="C40" s="3" t="s">
        <v>38</v>
      </c>
      <c r="D40" s="4">
        <v>400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43275</v>
      </c>
      <c r="B41" s="3" t="s">
        <v>36</v>
      </c>
      <c r="C41" s="3" t="s">
        <v>1126</v>
      </c>
      <c r="D41" s="4">
        <v>101.46</v>
      </c>
      <c r="E41" s="10"/>
      <c r="F41" s="4"/>
      <c r="G41" s="3" t="s">
        <v>1082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43273</v>
      </c>
      <c r="B42" s="3" t="s">
        <v>36</v>
      </c>
      <c r="C42" s="3" t="s">
        <v>1127</v>
      </c>
      <c r="D42" s="4">
        <v>50</v>
      </c>
      <c r="E42" s="10"/>
      <c r="F42" s="4"/>
      <c r="G42" s="3" t="s">
        <v>1082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43273</v>
      </c>
      <c r="B43" s="3" t="s">
        <v>36</v>
      </c>
      <c r="C43" s="3" t="s">
        <v>1128</v>
      </c>
      <c r="D43" s="4">
        <v>114.15</v>
      </c>
      <c r="E43" s="10"/>
      <c r="F43" s="4"/>
      <c r="G43" s="3" t="s">
        <v>1082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43252</v>
      </c>
      <c r="B44" s="3" t="s">
        <v>39</v>
      </c>
      <c r="C44" s="3" t="s">
        <v>42</v>
      </c>
      <c r="D44" s="4">
        <v>110</v>
      </c>
      <c r="E44" s="10"/>
      <c r="F44" s="4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43256</v>
      </c>
      <c r="B45" s="3" t="s">
        <v>39</v>
      </c>
      <c r="C45" s="3" t="s">
        <v>391</v>
      </c>
      <c r="D45" s="4">
        <v>50</v>
      </c>
      <c r="E45" s="10"/>
      <c r="F45" s="4"/>
      <c r="G45" s="3" t="s">
        <v>1082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43272</v>
      </c>
      <c r="B46" s="3" t="s">
        <v>39</v>
      </c>
      <c r="C46" s="3" t="s">
        <v>83</v>
      </c>
      <c r="D46" s="4">
        <v>76.05</v>
      </c>
      <c r="E46" s="10"/>
      <c r="F46" s="4"/>
      <c r="G46" s="3" t="s">
        <v>1082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43261</v>
      </c>
      <c r="B47" s="3" t="s">
        <v>39</v>
      </c>
      <c r="C47" s="3" t="s">
        <v>83</v>
      </c>
      <c r="D47" s="4">
        <v>73.1</v>
      </c>
      <c r="E47" s="10"/>
      <c r="F47" s="4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43264</v>
      </c>
      <c r="B48" s="3" t="s">
        <v>39</v>
      </c>
      <c r="C48" s="3" t="s">
        <v>1129</v>
      </c>
      <c r="D48" s="4">
        <v>10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43269</v>
      </c>
      <c r="B49" s="3" t="s">
        <v>39</v>
      </c>
      <c r="C49" s="3" t="s">
        <v>391</v>
      </c>
      <c r="D49" s="4">
        <v>50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43281</v>
      </c>
      <c r="B50" s="3" t="s">
        <v>39</v>
      </c>
      <c r="C50" s="3" t="s">
        <v>83</v>
      </c>
      <c r="D50" s="4">
        <v>72.46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43276</v>
      </c>
      <c r="B51" s="3" t="s">
        <v>39</v>
      </c>
      <c r="C51" s="10" t="s">
        <v>1130</v>
      </c>
      <c r="D51" s="10">
        <v>12.3</v>
      </c>
      <c r="E51" s="10"/>
      <c r="F51" s="5"/>
      <c r="G51" s="3" t="s">
        <v>1082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43269</v>
      </c>
      <c r="B52" s="3" t="s">
        <v>39</v>
      </c>
      <c r="C52" s="3" t="s">
        <v>391</v>
      </c>
      <c r="D52" s="4">
        <v>50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43252</v>
      </c>
      <c r="B53" s="3" t="s">
        <v>375</v>
      </c>
      <c r="C53" s="3" t="s">
        <v>547</v>
      </c>
      <c r="D53" s="4">
        <v>200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43252</v>
      </c>
      <c r="B54" s="3" t="s">
        <v>375</v>
      </c>
      <c r="C54" s="3" t="s">
        <v>548</v>
      </c>
      <c r="D54" s="4">
        <v>44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43252</v>
      </c>
      <c r="B55" s="3" t="s">
        <v>375</v>
      </c>
      <c r="C55" s="3" t="s">
        <v>549</v>
      </c>
      <c r="D55" s="4">
        <v>44</v>
      </c>
      <c r="E55" s="5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43252</v>
      </c>
      <c r="B56" s="3" t="s">
        <v>375</v>
      </c>
      <c r="C56" s="3" t="s">
        <v>550</v>
      </c>
      <c r="D56" s="4">
        <v>50</v>
      </c>
      <c r="E56" s="5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D57" s="4"/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D58" s="4"/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D59" s="4"/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D60" s="4"/>
      <c r="E60" s="5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/>
      <c r="D61" s="4"/>
      <c r="E61" s="5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/>
      <c r="D62" s="4"/>
      <c r="E62" s="5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/>
      <c r="D63" s="4"/>
      <c r="E63" s="5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/>
      <c r="D64" s="4"/>
      <c r="E64" s="5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D65" s="4"/>
      <c r="E65" s="5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D66" s="4"/>
      <c r="E66" s="5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D67" s="4"/>
      <c r="E67" s="5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D68" s="4"/>
      <c r="E68" s="5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4"/>
      <c r="E69" s="5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4"/>
      <c r="E70" s="5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4"/>
      <c r="E71" s="5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/>
      <c r="D72" s="4"/>
      <c r="E72" s="5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/>
      <c r="D73" s="4"/>
      <c r="E73" s="5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/>
      <c r="D74" s="4"/>
      <c r="E74" s="5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/>
      <c r="D75" s="4"/>
      <c r="E75" s="5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"/>
      <c r="D76" s="4"/>
      <c r="E76" s="5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"/>
      <c r="D77" s="4"/>
      <c r="E77" s="5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26">
      <c r="A78" s="2"/>
      <c r="D78" s="4"/>
      <c r="E78" s="5"/>
      <c r="F78" s="5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3.5" customHeight="1" spans="1:26">
      <c r="A79" s="2"/>
      <c r="D79" s="4"/>
      <c r="E79" s="5"/>
      <c r="F79" s="5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3.5" customHeight="1" spans="1:26">
      <c r="A80" s="2"/>
      <c r="D80" s="4"/>
      <c r="E80" s="5"/>
      <c r="F80" s="5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3.5" customHeight="1" spans="1:26">
      <c r="A81" s="2"/>
      <c r="D81" s="4"/>
      <c r="E81" s="5"/>
      <c r="F81" s="5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3.5" customHeight="1" spans="1:26">
      <c r="A82" s="2"/>
      <c r="D82" s="4"/>
      <c r="E82" s="5"/>
      <c r="F82" s="5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3.5" customHeight="1" spans="1:26">
      <c r="A83" s="2"/>
      <c r="D83" s="4"/>
      <c r="E83" s="5"/>
      <c r="F83" s="5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3.5" customHeight="1" spans="1:26">
      <c r="A84" s="2"/>
      <c r="D84" s="4"/>
      <c r="E84" s="5"/>
      <c r="F84" s="5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3.5" customHeight="1" spans="1:26">
      <c r="A85" s="2"/>
      <c r="D85" s="4"/>
      <c r="E85" s="5"/>
      <c r="F85" s="5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3.5" customHeight="1" spans="1:26">
      <c r="A86" s="2"/>
      <c r="D86" s="4"/>
      <c r="E86" s="5"/>
      <c r="F86" s="5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3.5" customHeight="1" spans="1:26">
      <c r="A87" s="2"/>
      <c r="D87" s="4"/>
      <c r="E87" s="5"/>
      <c r="F87" s="5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3.5" customHeight="1" spans="1:26">
      <c r="A88" s="2"/>
      <c r="D88" s="4"/>
      <c r="E88" s="5"/>
      <c r="F88" s="5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3.5" customHeight="1" spans="1:26">
      <c r="A89" s="2"/>
      <c r="D89" s="4"/>
      <c r="E89" s="5"/>
      <c r="F89" s="5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3.5" customHeight="1" spans="1:26">
      <c r="A90" s="2"/>
      <c r="D90" s="4"/>
      <c r="E90" s="5"/>
      <c r="F90" s="5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3.5" customHeight="1" spans="1:26">
      <c r="A91" s="2"/>
      <c r="D91" s="4"/>
      <c r="E91" s="5"/>
      <c r="F91" s="5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3.5" customHeight="1" spans="1:26">
      <c r="A92" s="2"/>
      <c r="D92" s="4"/>
      <c r="E92" s="5"/>
      <c r="F92" s="5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3.5" customHeight="1" spans="1:26">
      <c r="A93" s="2"/>
      <c r="D93" s="4"/>
      <c r="E93" s="5"/>
      <c r="F93" s="5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3.5" customHeight="1" spans="1:26">
      <c r="A94" s="2"/>
      <c r="D94" s="4"/>
      <c r="E94" s="5"/>
      <c r="F94" s="5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3.5" customHeight="1" spans="1:26">
      <c r="A95" s="2"/>
      <c r="D95" s="4"/>
      <c r="E95" s="5"/>
      <c r="F95" s="5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3.5" customHeight="1" spans="1:26">
      <c r="A96" s="2"/>
      <c r="D96" s="4"/>
      <c r="E96" s="5"/>
      <c r="F96" s="5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3.5" customHeight="1" spans="1:26">
      <c r="A97" s="2"/>
      <c r="D97" s="4"/>
      <c r="E97" s="5"/>
      <c r="F97" s="5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3.5" customHeight="1" spans="1:26">
      <c r="A98" s="2"/>
      <c r="D98" s="4"/>
      <c r="E98" s="5"/>
      <c r="F98" s="5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3.5" customHeight="1" spans="1:26">
      <c r="A99" s="2"/>
      <c r="D99" s="4"/>
      <c r="E99" s="5"/>
      <c r="F99" s="5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3.5" customHeight="1" spans="1:26">
      <c r="A100" s="2"/>
      <c r="D100" s="4"/>
      <c r="E100" s="5"/>
      <c r="F100" s="5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3.5" customHeight="1" spans="1:26">
      <c r="A101" s="2"/>
      <c r="D101" s="4"/>
      <c r="E101" s="5"/>
      <c r="F101" s="5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3.5" customHeight="1" spans="1:26">
      <c r="A102" s="21"/>
      <c r="D102" s="4">
        <f>SUM(D2:D66)</f>
        <v>7558.07</v>
      </c>
      <c r="E102" s="5"/>
      <c r="F102" s="5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3.5" customHeight="1" spans="1:26">
      <c r="A103" s="21"/>
      <c r="D103" s="4"/>
      <c r="E103" s="5"/>
      <c r="F103" s="5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3.5" customHeight="1" spans="1:6">
      <c r="A104" s="21"/>
      <c r="D104" s="4"/>
      <c r="E104" s="5"/>
      <c r="F104" s="5"/>
    </row>
    <row r="105" ht="13.5" customHeight="1" spans="1:6">
      <c r="A105" s="21"/>
      <c r="D105" s="4"/>
      <c r="E105" s="5"/>
      <c r="F105" s="5"/>
    </row>
    <row r="106" ht="13.5" customHeight="1" spans="1:6">
      <c r="A106" s="21"/>
      <c r="D106" s="4"/>
      <c r="E106" s="5"/>
      <c r="F106" s="5"/>
    </row>
    <row r="107" ht="13.5" customHeight="1" spans="1:6">
      <c r="A107" s="21"/>
      <c r="D107" s="4"/>
      <c r="E107" s="5"/>
      <c r="F107" s="5"/>
    </row>
    <row r="108" ht="13.5" customHeight="1" spans="1:6">
      <c r="A108" s="21"/>
      <c r="D108" s="4"/>
      <c r="E108" s="5"/>
      <c r="F108" s="5"/>
    </row>
    <row r="109" ht="13.5" customHeight="1" spans="1:6">
      <c r="A109" s="21"/>
      <c r="D109" s="4"/>
      <c r="E109" s="5"/>
      <c r="F109" s="5"/>
    </row>
    <row r="110" ht="13.5" customHeight="1" spans="1:6">
      <c r="A110" s="21"/>
      <c r="D110" s="4"/>
      <c r="E110" s="5"/>
      <c r="F110" s="5"/>
    </row>
    <row r="111" ht="13.5" customHeight="1" spans="1:6">
      <c r="A111" s="21"/>
      <c r="D111" s="4"/>
      <c r="E111" s="5"/>
      <c r="F111" s="5"/>
    </row>
    <row r="112" ht="13.5" customHeight="1" spans="1:6">
      <c r="A112" s="21"/>
      <c r="D112" s="4"/>
      <c r="E112" s="5"/>
      <c r="F112" s="5"/>
    </row>
    <row r="113" ht="13.5" customHeight="1" spans="1:6">
      <c r="A113" s="21"/>
      <c r="D113" s="4"/>
      <c r="E113" s="5"/>
      <c r="F113" s="5"/>
    </row>
    <row r="114" ht="13.5" customHeight="1" spans="1:6">
      <c r="A114" s="21"/>
      <c r="D114" s="4"/>
      <c r="E114" s="5"/>
      <c r="F114" s="5"/>
    </row>
    <row r="115" ht="13.5" customHeight="1" spans="1:6">
      <c r="A115" s="21"/>
      <c r="D115" s="4"/>
      <c r="E115" s="5"/>
      <c r="F115" s="5"/>
    </row>
    <row r="116" ht="13.5" customHeight="1" spans="1:6">
      <c r="A116" s="21"/>
      <c r="D116" s="4"/>
      <c r="E116" s="5"/>
      <c r="F116" s="5"/>
    </row>
    <row r="117" ht="13.5" customHeight="1" spans="1:6">
      <c r="A117" s="21"/>
      <c r="D117" s="4"/>
      <c r="E117" s="5"/>
      <c r="F117" s="5"/>
    </row>
    <row r="118" ht="13.5" customHeight="1" spans="1:6">
      <c r="A118" s="21"/>
      <c r="D118" s="4"/>
      <c r="E118" s="5"/>
      <c r="F118" s="5"/>
    </row>
    <row r="119" ht="13.5" customHeight="1" spans="1:6">
      <c r="A119" s="21"/>
      <c r="D119" s="4"/>
      <c r="E119" s="5"/>
      <c r="F119" s="5"/>
    </row>
    <row r="120" ht="13.5" customHeight="1" spans="1:6">
      <c r="A120" s="21"/>
      <c r="D120" s="4"/>
      <c r="E120" s="5"/>
      <c r="F120" s="5"/>
    </row>
    <row r="121" ht="13.5" customHeight="1" spans="1:6">
      <c r="A121" s="21"/>
      <c r="D121" s="4"/>
      <c r="E121" s="5"/>
      <c r="F121" s="5"/>
    </row>
    <row r="122" ht="13.5" customHeight="1" spans="1:6">
      <c r="A122" s="21"/>
      <c r="D122" s="4"/>
      <c r="E122" s="5"/>
      <c r="F122" s="5"/>
    </row>
    <row r="123" ht="13.5" customHeight="1" spans="1:6">
      <c r="A123" s="21"/>
      <c r="D123" s="4"/>
      <c r="E123" s="5"/>
      <c r="F123" s="5"/>
    </row>
    <row r="124" ht="13.5" customHeight="1" spans="1:6">
      <c r="A124" s="21"/>
      <c r="D124" s="4"/>
      <c r="E124" s="5"/>
      <c r="F124" s="5"/>
    </row>
    <row r="125" ht="13.5" customHeight="1" spans="1:6">
      <c r="A125" s="21"/>
      <c r="D125" s="4"/>
      <c r="E125" s="5"/>
      <c r="F125" s="5"/>
    </row>
    <row r="126" ht="13.5" customHeight="1" spans="1:6">
      <c r="A126" s="21"/>
      <c r="D126" s="4"/>
      <c r="E126" s="5"/>
      <c r="F126" s="5"/>
    </row>
    <row r="127" ht="13.5" customHeight="1" spans="1:6">
      <c r="A127" s="21"/>
      <c r="D127" s="4"/>
      <c r="E127" s="5"/>
      <c r="F127" s="5"/>
    </row>
    <row r="128" ht="13.5" customHeight="1" spans="1:6">
      <c r="A128" s="21"/>
      <c r="D128" s="4"/>
      <c r="E128" s="5"/>
      <c r="F128" s="5"/>
    </row>
    <row r="129" ht="13.5" customHeight="1" spans="1:6">
      <c r="A129" s="21"/>
      <c r="D129" s="4"/>
      <c r="E129" s="5"/>
      <c r="F129" s="5"/>
    </row>
    <row r="130" ht="13.5" customHeight="1" spans="1:6">
      <c r="A130" s="21"/>
      <c r="D130" s="4"/>
      <c r="E130" s="5"/>
      <c r="F130" s="5"/>
    </row>
    <row r="131" ht="13.5" customHeight="1" spans="1:6">
      <c r="A131" s="21"/>
      <c r="D131" s="4"/>
      <c r="E131" s="5"/>
      <c r="F131" s="5"/>
    </row>
    <row r="132" ht="13.5" customHeight="1" spans="1:6">
      <c r="A132" s="21"/>
      <c r="D132" s="4"/>
      <c r="E132" s="5"/>
      <c r="F132" s="5"/>
    </row>
    <row r="133" ht="13.5" customHeight="1" spans="1:6">
      <c r="A133" s="21"/>
      <c r="D133" s="4"/>
      <c r="E133" s="5"/>
      <c r="F133" s="5"/>
    </row>
    <row r="134" ht="13.5" customHeight="1" spans="1:6">
      <c r="A134" s="21"/>
      <c r="D134" s="4"/>
      <c r="E134" s="5"/>
      <c r="F134" s="5"/>
    </row>
    <row r="135" ht="13.5" customHeight="1" spans="1:6">
      <c r="A135" s="21"/>
      <c r="D135" s="4"/>
      <c r="E135" s="5"/>
      <c r="F135" s="5"/>
    </row>
    <row r="136" ht="13.5" customHeight="1" spans="1:6">
      <c r="A136" s="21"/>
      <c r="D136" s="4"/>
      <c r="E136" s="5"/>
      <c r="F136" s="5"/>
    </row>
    <row r="137" ht="13.5" customHeight="1" spans="1:6">
      <c r="A137" s="21"/>
      <c r="D137" s="4"/>
      <c r="E137" s="5"/>
      <c r="F137" s="5"/>
    </row>
    <row r="138" ht="13.5" customHeight="1" spans="1:6">
      <c r="A138" s="21"/>
      <c r="D138" s="4"/>
      <c r="E138" s="5"/>
      <c r="F138" s="5"/>
    </row>
    <row r="139" ht="13.5" customHeight="1" spans="1:6">
      <c r="A139" s="21"/>
      <c r="D139" s="4"/>
      <c r="E139" s="5"/>
      <c r="F139" s="5"/>
    </row>
    <row r="140" ht="13.5" customHeight="1" spans="1:6">
      <c r="A140" s="21"/>
      <c r="D140" s="4"/>
      <c r="E140" s="5"/>
      <c r="F140" s="5"/>
    </row>
    <row r="141" ht="13.5" customHeight="1" spans="1:6">
      <c r="A141" s="21"/>
      <c r="D141" s="4"/>
      <c r="E141" s="5"/>
      <c r="F141" s="5"/>
    </row>
    <row r="142" ht="13.5" customHeight="1" spans="1:6">
      <c r="A142" s="21"/>
      <c r="D142" s="4"/>
      <c r="E142" s="5"/>
      <c r="F142" s="5"/>
    </row>
    <row r="143" ht="13.5" customHeight="1" spans="1:6">
      <c r="A143" s="21"/>
      <c r="D143" s="4"/>
      <c r="E143" s="5"/>
      <c r="F143" s="5"/>
    </row>
    <row r="144" ht="13.5" customHeight="1" spans="1:6">
      <c r="A144" s="21"/>
      <c r="D144" s="4"/>
      <c r="E144" s="5"/>
      <c r="F144" s="5"/>
    </row>
    <row r="145" ht="13.5" customHeight="1" spans="1:6">
      <c r="A145" s="21"/>
      <c r="D145" s="4"/>
      <c r="E145" s="5"/>
      <c r="F145" s="5"/>
    </row>
    <row r="146" ht="13.5" customHeight="1" spans="1:6">
      <c r="A146" s="21"/>
      <c r="D146" s="4"/>
      <c r="E146" s="5"/>
      <c r="F146" s="5"/>
    </row>
    <row r="147" ht="13.5" customHeight="1" spans="1:6">
      <c r="A147" s="21"/>
      <c r="D147" s="4"/>
      <c r="E147" s="5"/>
      <c r="F147" s="5"/>
    </row>
    <row r="148" ht="13.5" customHeight="1" spans="1:6">
      <c r="A148" s="21"/>
      <c r="D148" s="4"/>
      <c r="E148" s="5"/>
      <c r="F148" s="5"/>
    </row>
    <row r="149" ht="13.5" customHeight="1" spans="1:6">
      <c r="A149" s="21"/>
      <c r="D149" s="4"/>
      <c r="E149" s="5"/>
      <c r="F149" s="5"/>
    </row>
    <row r="150" ht="13.5" customHeight="1" spans="1:6">
      <c r="A150" s="21"/>
      <c r="D150" s="4"/>
      <c r="E150" s="5"/>
      <c r="F150" s="5"/>
    </row>
    <row r="151" ht="13.5" customHeight="1" spans="1:6">
      <c r="A151" s="21"/>
      <c r="D151" s="4"/>
      <c r="E151" s="5"/>
      <c r="F151" s="5"/>
    </row>
    <row r="152" ht="13.5" customHeight="1" spans="1:6">
      <c r="A152" s="21"/>
      <c r="D152" s="4"/>
      <c r="E152" s="5"/>
      <c r="F152" s="5"/>
    </row>
    <row r="153" ht="13.5" customHeight="1" spans="1:6">
      <c r="A153" s="21"/>
      <c r="D153" s="4"/>
      <c r="E153" s="5"/>
      <c r="F153" s="5"/>
    </row>
    <row r="154" ht="13.5" customHeight="1" spans="1:6">
      <c r="A154" s="21"/>
      <c r="D154" s="4"/>
      <c r="E154" s="5"/>
      <c r="F154" s="5"/>
    </row>
    <row r="155" ht="13.5" customHeight="1" spans="1:6">
      <c r="A155" s="21"/>
      <c r="D155" s="4"/>
      <c r="E155" s="5"/>
      <c r="F155" s="5"/>
    </row>
    <row r="156" ht="13.5" customHeight="1" spans="1:6">
      <c r="A156" s="21"/>
      <c r="D156" s="4"/>
      <c r="E156" s="5"/>
      <c r="F156" s="5"/>
    </row>
    <row r="157" ht="13.5" customHeight="1" spans="1:6">
      <c r="A157" s="21"/>
      <c r="D157" s="4"/>
      <c r="E157" s="5"/>
      <c r="F157" s="5"/>
    </row>
    <row r="158" ht="13.5" customHeight="1" spans="1:6">
      <c r="A158" s="21"/>
      <c r="D158" s="4"/>
      <c r="E158" s="5"/>
      <c r="F158" s="5"/>
    </row>
    <row r="159" ht="13.5" customHeight="1" spans="1:6">
      <c r="A159" s="21"/>
      <c r="D159" s="4"/>
      <c r="E159" s="5"/>
      <c r="F159" s="5"/>
    </row>
    <row r="160" ht="13.5" customHeight="1" spans="1:6">
      <c r="A160" s="21"/>
      <c r="D160" s="4"/>
      <c r="E160" s="5"/>
      <c r="F160" s="5"/>
    </row>
    <row r="161" ht="13.5" customHeight="1" spans="1:6">
      <c r="A161" s="21"/>
      <c r="D161" s="4"/>
      <c r="E161" s="5"/>
      <c r="F161" s="5"/>
    </row>
    <row r="162" ht="13.5" customHeight="1" spans="1:6">
      <c r="A162" s="21"/>
      <c r="D162" s="4"/>
      <c r="E162" s="5"/>
      <c r="F162" s="5"/>
    </row>
    <row r="163" ht="13.5" customHeight="1" spans="1:6">
      <c r="A163" s="21"/>
      <c r="D163" s="4"/>
      <c r="E163" s="5"/>
      <c r="F163" s="5"/>
    </row>
    <row r="164" ht="13.5" customHeight="1" spans="1:6">
      <c r="A164" s="21"/>
      <c r="D164" s="4"/>
      <c r="E164" s="5"/>
      <c r="F164" s="5"/>
    </row>
    <row r="165" ht="13.5" customHeight="1" spans="1:6">
      <c r="A165" s="21"/>
      <c r="D165" s="4"/>
      <c r="E165" s="5"/>
      <c r="F165" s="5"/>
    </row>
    <row r="166" ht="13.5" customHeight="1" spans="1:6">
      <c r="A166" s="21"/>
      <c r="D166" s="4"/>
      <c r="E166" s="5"/>
      <c r="F166" s="5"/>
    </row>
    <row r="167" ht="13.5" customHeight="1" spans="1:6">
      <c r="A167" s="21"/>
      <c r="D167" s="4"/>
      <c r="E167" s="5"/>
      <c r="F167" s="5"/>
    </row>
    <row r="168" ht="13.5" customHeight="1" spans="1:6">
      <c r="A168" s="21"/>
      <c r="D168" s="4"/>
      <c r="E168" s="5"/>
      <c r="F168" s="5"/>
    </row>
    <row r="169" ht="13.5" customHeight="1" spans="1:6">
      <c r="A169" s="21"/>
      <c r="D169" s="4"/>
      <c r="E169" s="5"/>
      <c r="F169" s="5"/>
    </row>
    <row r="170" ht="13.5" customHeight="1" spans="1:6">
      <c r="A170" s="21"/>
      <c r="D170" s="4"/>
      <c r="E170" s="5"/>
      <c r="F170" s="5"/>
    </row>
    <row r="171" ht="13.5" customHeight="1" spans="1:6">
      <c r="A171" s="21"/>
      <c r="D171" s="4"/>
      <c r="E171" s="5"/>
      <c r="F171" s="5"/>
    </row>
    <row r="172" ht="13.5" customHeight="1" spans="1:6">
      <c r="A172" s="21"/>
      <c r="D172" s="4"/>
      <c r="E172" s="5"/>
      <c r="F172" s="5"/>
    </row>
    <row r="173" ht="13.5" customHeight="1" spans="1:6">
      <c r="A173" s="21"/>
      <c r="D173" s="4"/>
      <c r="E173" s="5"/>
      <c r="F173" s="5"/>
    </row>
    <row r="174" ht="13.5" customHeight="1" spans="1:6">
      <c r="A174" s="21"/>
      <c r="D174" s="4"/>
      <c r="E174" s="5"/>
      <c r="F174" s="5"/>
    </row>
    <row r="175" ht="13.5" customHeight="1" spans="1:6">
      <c r="A175" s="21"/>
      <c r="D175" s="4"/>
      <c r="E175" s="5"/>
      <c r="F175" s="5"/>
    </row>
    <row r="176" ht="13.5" customHeight="1" spans="1:6">
      <c r="A176" s="21"/>
      <c r="D176" s="4"/>
      <c r="E176" s="5"/>
      <c r="F176" s="5"/>
    </row>
    <row r="177" ht="13.5" customHeight="1" spans="1:6">
      <c r="A177" s="21"/>
      <c r="D177" s="4"/>
      <c r="E177" s="5"/>
      <c r="F177" s="5"/>
    </row>
    <row r="178" ht="13.5" customHeight="1" spans="1:6">
      <c r="A178" s="21"/>
      <c r="D178" s="4"/>
      <c r="E178" s="5"/>
      <c r="F178" s="5"/>
    </row>
    <row r="179" ht="13.5" customHeight="1" spans="1:6">
      <c r="A179" s="21"/>
      <c r="D179" s="4"/>
      <c r="E179" s="5"/>
      <c r="F179" s="5"/>
    </row>
    <row r="180" ht="13.5" customHeight="1" spans="1:6">
      <c r="A180" s="21"/>
      <c r="D180" s="4"/>
      <c r="E180" s="5"/>
      <c r="F180" s="5"/>
    </row>
    <row r="181" ht="13.5" customHeight="1" spans="1:6">
      <c r="A181" s="21"/>
      <c r="D181" s="4"/>
      <c r="E181" s="5"/>
      <c r="F181" s="5"/>
    </row>
    <row r="182" ht="13.5" customHeight="1" spans="1:6">
      <c r="A182" s="21"/>
      <c r="D182" s="4"/>
      <c r="E182" s="5"/>
      <c r="F182" s="5"/>
    </row>
    <row r="183" ht="13.5" customHeight="1" spans="1:6">
      <c r="A183" s="21"/>
      <c r="D183" s="4"/>
      <c r="E183" s="5"/>
      <c r="F183" s="5"/>
    </row>
    <row r="184" ht="13.5" customHeight="1" spans="1:6">
      <c r="A184" s="21"/>
      <c r="D184" s="4"/>
      <c r="E184" s="5"/>
      <c r="F184" s="5"/>
    </row>
    <row r="185" ht="13.5" customHeight="1" spans="1:6">
      <c r="A185" s="21"/>
      <c r="D185" s="4"/>
      <c r="E185" s="5"/>
      <c r="F185" s="5"/>
    </row>
    <row r="186" ht="13.5" customHeight="1" spans="1:6">
      <c r="A186" s="21"/>
      <c r="D186" s="4"/>
      <c r="E186" s="5"/>
      <c r="F186" s="5"/>
    </row>
    <row r="187" ht="13.5" customHeight="1" spans="1:6">
      <c r="A187" s="21"/>
      <c r="D187" s="4"/>
      <c r="E187" s="5"/>
      <c r="F187" s="5"/>
    </row>
    <row r="188" ht="13.5" customHeight="1" spans="1:6">
      <c r="A188" s="21"/>
      <c r="D188" s="4"/>
      <c r="E188" s="5"/>
      <c r="F188" s="5"/>
    </row>
    <row r="189" ht="13.5" customHeight="1" spans="1:6">
      <c r="A189" s="21"/>
      <c r="D189" s="4"/>
      <c r="E189" s="5"/>
      <c r="F189" s="5"/>
    </row>
    <row r="190" ht="13.5" customHeight="1" spans="1:6">
      <c r="A190" s="21"/>
      <c r="D190" s="4"/>
      <c r="E190" s="5"/>
      <c r="F190" s="5"/>
    </row>
    <row r="191" ht="13.5" customHeight="1" spans="1:6">
      <c r="A191" s="21"/>
      <c r="D191" s="4"/>
      <c r="E191" s="5"/>
      <c r="F191" s="5"/>
    </row>
    <row r="192" ht="13.5" customHeight="1" spans="1:6">
      <c r="A192" s="21"/>
      <c r="D192" s="4"/>
      <c r="E192" s="5"/>
      <c r="F192" s="5"/>
    </row>
    <row r="193" ht="13.5" customHeight="1" spans="1:6">
      <c r="A193" s="21"/>
      <c r="D193" s="4"/>
      <c r="E193" s="5"/>
      <c r="F193" s="5"/>
    </row>
    <row r="194" ht="13.5" customHeight="1" spans="1:6">
      <c r="A194" s="21"/>
      <c r="D194" s="4"/>
      <c r="E194" s="5"/>
      <c r="F194" s="5"/>
    </row>
    <row r="195" ht="13.5" customHeight="1" spans="1:6">
      <c r="A195" s="21"/>
      <c r="D195" s="4"/>
      <c r="E195" s="5"/>
      <c r="F195" s="5"/>
    </row>
    <row r="196" ht="13.5" customHeight="1" spans="1:6">
      <c r="A196" s="21"/>
      <c r="D196" s="4"/>
      <c r="E196" s="5"/>
      <c r="F196" s="5"/>
    </row>
    <row r="197" ht="13.5" customHeight="1" spans="1:6">
      <c r="A197" s="21"/>
      <c r="D197" s="4"/>
      <c r="E197" s="5"/>
      <c r="F197" s="5"/>
    </row>
    <row r="198" ht="13.5" customHeight="1" spans="1:6">
      <c r="A198" s="21"/>
      <c r="D198" s="4"/>
      <c r="E198" s="5"/>
      <c r="F198" s="5"/>
    </row>
    <row r="199" ht="13.5" customHeight="1" spans="1:6">
      <c r="A199" s="21"/>
      <c r="D199" s="4"/>
      <c r="E199" s="5"/>
      <c r="F199" s="5"/>
    </row>
    <row r="200" ht="13.5" customHeight="1" spans="1:6">
      <c r="A200" s="21"/>
      <c r="D200" s="4"/>
      <c r="E200" s="5"/>
      <c r="F200" s="5"/>
    </row>
    <row r="201" ht="13.5" customHeight="1" spans="1:6">
      <c r="A201" s="21"/>
      <c r="D201" s="4"/>
      <c r="E201" s="5"/>
      <c r="F201" s="5"/>
    </row>
    <row r="202" ht="13.5" customHeight="1" spans="1:6">
      <c r="A202" s="21"/>
      <c r="D202" s="4"/>
      <c r="E202" s="5"/>
      <c r="F202" s="5"/>
    </row>
    <row r="203" ht="13.5" customHeight="1" spans="1:6">
      <c r="A203" s="21"/>
      <c r="D203" s="4"/>
      <c r="E203" s="5"/>
      <c r="F203" s="5"/>
    </row>
    <row r="204" ht="13.5" customHeight="1" spans="1:6">
      <c r="A204" s="21"/>
      <c r="D204" s="4"/>
      <c r="E204" s="5"/>
      <c r="F204" s="5"/>
    </row>
    <row r="205" ht="13.5" customHeight="1" spans="1:6">
      <c r="A205" s="21"/>
      <c r="D205" s="4"/>
      <c r="E205" s="5"/>
      <c r="F205" s="5"/>
    </row>
    <row r="206" ht="13.5" customHeight="1" spans="1:6">
      <c r="A206" s="21"/>
      <c r="D206" s="4"/>
      <c r="E206" s="5"/>
      <c r="F206" s="5"/>
    </row>
    <row r="207" ht="13.5" customHeight="1" spans="1:6">
      <c r="A207" s="21"/>
      <c r="D207" s="4"/>
      <c r="E207" s="5"/>
      <c r="F207" s="5"/>
    </row>
    <row r="208" ht="13.5" customHeight="1" spans="1:6">
      <c r="A208" s="21"/>
      <c r="D208" s="4"/>
      <c r="E208" s="5"/>
      <c r="F208" s="5"/>
    </row>
    <row r="209" ht="13.5" customHeight="1" spans="1:6">
      <c r="A209" s="21"/>
      <c r="D209" s="4"/>
      <c r="E209" s="5"/>
      <c r="F209" s="5"/>
    </row>
    <row r="210" ht="13.5" customHeight="1" spans="1:6">
      <c r="A210" s="21"/>
      <c r="D210" s="4"/>
      <c r="E210" s="5"/>
      <c r="F210" s="5"/>
    </row>
    <row r="211" ht="13.5" customHeight="1" spans="1:6">
      <c r="A211" s="21"/>
      <c r="D211" s="4"/>
      <c r="E211" s="5"/>
      <c r="F211" s="5"/>
    </row>
    <row r="212" ht="13.5" customHeight="1" spans="1:6">
      <c r="A212" s="21"/>
      <c r="D212" s="4"/>
      <c r="E212" s="5"/>
      <c r="F212" s="5"/>
    </row>
    <row r="213" ht="13.5" customHeight="1" spans="1:6">
      <c r="A213" s="21"/>
      <c r="D213" s="4"/>
      <c r="E213" s="5"/>
      <c r="F213" s="5"/>
    </row>
    <row r="214" ht="13.5" customHeight="1" spans="1:6">
      <c r="A214" s="21"/>
      <c r="D214" s="4"/>
      <c r="E214" s="5"/>
      <c r="F214" s="5"/>
    </row>
    <row r="215" ht="13.5" customHeight="1" spans="1:6">
      <c r="A215" s="21"/>
      <c r="D215" s="4"/>
      <c r="E215" s="5"/>
      <c r="F215" s="5"/>
    </row>
    <row r="216" ht="13.5" customHeight="1" spans="1:6">
      <c r="A216" s="21"/>
      <c r="D216" s="4"/>
      <c r="E216" s="5"/>
      <c r="F216" s="5"/>
    </row>
    <row r="217" ht="13.5" customHeight="1" spans="1:6">
      <c r="A217" s="21"/>
      <c r="D217" s="4"/>
      <c r="E217" s="5"/>
      <c r="F217" s="5"/>
    </row>
    <row r="218" ht="13.5" customHeight="1" spans="1:6">
      <c r="A218" s="21"/>
      <c r="D218" s="4"/>
      <c r="E218" s="5"/>
      <c r="F218" s="5"/>
    </row>
    <row r="219" ht="13.5" customHeight="1" spans="1:6">
      <c r="A219" s="21"/>
      <c r="D219" s="4"/>
      <c r="E219" s="5"/>
      <c r="F219" s="5"/>
    </row>
    <row r="220" ht="13.5" customHeight="1" spans="1:6">
      <c r="A220" s="21"/>
      <c r="D220" s="4"/>
      <c r="E220" s="5"/>
      <c r="F220" s="5"/>
    </row>
    <row r="221" ht="13.5" customHeight="1" spans="1:6">
      <c r="A221" s="21"/>
      <c r="D221" s="4"/>
      <c r="E221" s="5"/>
      <c r="F221" s="5"/>
    </row>
    <row r="222" ht="13.5" customHeight="1" spans="1:6">
      <c r="A222" s="21"/>
      <c r="D222" s="4"/>
      <c r="E222" s="5"/>
      <c r="F222" s="5"/>
    </row>
    <row r="223" ht="13.5" customHeight="1" spans="1:6">
      <c r="A223" s="21"/>
      <c r="D223" s="4"/>
      <c r="E223" s="5"/>
      <c r="F223" s="5"/>
    </row>
    <row r="224" ht="13.5" customHeight="1" spans="1:6">
      <c r="A224" s="21"/>
      <c r="D224" s="4"/>
      <c r="E224" s="5"/>
      <c r="F224" s="5"/>
    </row>
    <row r="225" ht="13.5" customHeight="1" spans="1:6">
      <c r="A225" s="21"/>
      <c r="D225" s="4"/>
      <c r="E225" s="5"/>
      <c r="F225" s="5"/>
    </row>
    <row r="226" ht="13.5" customHeight="1" spans="1:6">
      <c r="A226" s="21"/>
      <c r="D226" s="4"/>
      <c r="E226" s="5"/>
      <c r="F226" s="5"/>
    </row>
    <row r="227" ht="13.5" customHeight="1" spans="1:6">
      <c r="A227" s="21"/>
      <c r="D227" s="4"/>
      <c r="E227" s="5"/>
      <c r="F227" s="5"/>
    </row>
    <row r="228" ht="13.5" customHeight="1" spans="1:6">
      <c r="A228" s="21"/>
      <c r="D228" s="4"/>
      <c r="E228" s="5"/>
      <c r="F228" s="5"/>
    </row>
    <row r="229" ht="13.5" customHeight="1" spans="1:6">
      <c r="A229" s="21"/>
      <c r="D229" s="4"/>
      <c r="E229" s="5"/>
      <c r="F229" s="5"/>
    </row>
    <row r="230" ht="13.5" customHeight="1" spans="1:6">
      <c r="A230" s="21"/>
      <c r="D230" s="4"/>
      <c r="E230" s="5"/>
      <c r="F230" s="5"/>
    </row>
    <row r="231" ht="13.5" customHeight="1" spans="1:6">
      <c r="A231" s="21"/>
      <c r="D231" s="4"/>
      <c r="E231" s="5"/>
      <c r="F231" s="5"/>
    </row>
    <row r="232" ht="13.5" customHeight="1" spans="1:6">
      <c r="A232" s="21"/>
      <c r="D232" s="4"/>
      <c r="E232" s="5"/>
      <c r="F232" s="5"/>
    </row>
    <row r="233" ht="13.5" customHeight="1" spans="1:6">
      <c r="A233" s="21"/>
      <c r="D233" s="4"/>
      <c r="E233" s="5"/>
      <c r="F233" s="5"/>
    </row>
    <row r="234" ht="13.5" customHeight="1" spans="1:6">
      <c r="A234" s="21"/>
      <c r="D234" s="4"/>
      <c r="E234" s="5"/>
      <c r="F234" s="5"/>
    </row>
    <row r="235" ht="13.5" customHeight="1" spans="1:6">
      <c r="A235" s="21"/>
      <c r="D235" s="4"/>
      <c r="E235" s="5"/>
      <c r="F235" s="5"/>
    </row>
    <row r="236" ht="13.5" customHeight="1" spans="1:6">
      <c r="A236" s="21"/>
      <c r="D236" s="4"/>
      <c r="E236" s="5"/>
      <c r="F236" s="5"/>
    </row>
    <row r="237" ht="13.5" customHeight="1" spans="1:6">
      <c r="A237" s="21"/>
      <c r="D237" s="4"/>
      <c r="E237" s="5"/>
      <c r="F237" s="5"/>
    </row>
    <row r="238" ht="13.5" customHeight="1" spans="1:6">
      <c r="A238" s="21"/>
      <c r="D238" s="4"/>
      <c r="E238" s="5"/>
      <c r="F238" s="5"/>
    </row>
    <row r="239" ht="13.5" customHeight="1" spans="1:6">
      <c r="A239" s="21"/>
      <c r="D239" s="4"/>
      <c r="E239" s="5"/>
      <c r="F239" s="5"/>
    </row>
    <row r="240" ht="13.5" customHeight="1" spans="1:6">
      <c r="A240" s="21"/>
      <c r="D240" s="4"/>
      <c r="E240" s="5"/>
      <c r="F240" s="5"/>
    </row>
    <row r="241" ht="13.5" customHeight="1" spans="1:6">
      <c r="A241" s="21"/>
      <c r="D241" s="4"/>
      <c r="E241" s="5"/>
      <c r="F241" s="5"/>
    </row>
    <row r="242" ht="13.5" customHeight="1" spans="1:6">
      <c r="A242" s="21"/>
      <c r="D242" s="4"/>
      <c r="E242" s="5"/>
      <c r="F242" s="5"/>
    </row>
    <row r="243" ht="13.5" customHeight="1" spans="1:6">
      <c r="A243" s="21"/>
      <c r="D243" s="4"/>
      <c r="E243" s="5"/>
      <c r="F243" s="5"/>
    </row>
    <row r="244" ht="13.5" customHeight="1" spans="1:6">
      <c r="A244" s="21"/>
      <c r="D244" s="4"/>
      <c r="E244" s="5"/>
      <c r="F244" s="5"/>
    </row>
    <row r="245" ht="13.5" customHeight="1" spans="1:6">
      <c r="A245" s="21"/>
      <c r="D245" s="4"/>
      <c r="E245" s="5"/>
      <c r="F245" s="5"/>
    </row>
    <row r="246" ht="13.5" customHeight="1" spans="1:6">
      <c r="A246" s="21"/>
      <c r="D246" s="4"/>
      <c r="E246" s="5"/>
      <c r="F246" s="5"/>
    </row>
    <row r="247" ht="13.5" customHeight="1" spans="1:6">
      <c r="A247" s="21"/>
      <c r="D247" s="4"/>
      <c r="E247" s="5"/>
      <c r="F247" s="5"/>
    </row>
    <row r="248" ht="13.5" customHeight="1" spans="1:6">
      <c r="A248" s="21"/>
      <c r="D248" s="4"/>
      <c r="E248" s="5"/>
      <c r="F248" s="5"/>
    </row>
    <row r="249" ht="13.5" customHeight="1" spans="1:6">
      <c r="A249" s="21"/>
      <c r="D249" s="4"/>
      <c r="E249" s="5"/>
      <c r="F249" s="5"/>
    </row>
    <row r="250" ht="13.5" customHeight="1" spans="1:6">
      <c r="A250" s="21"/>
      <c r="D250" s="4"/>
      <c r="E250" s="5"/>
      <c r="F250" s="5"/>
    </row>
    <row r="251" ht="13.5" customHeight="1" spans="1:6">
      <c r="A251" s="21"/>
      <c r="D251" s="4"/>
      <c r="E251" s="5"/>
      <c r="F251" s="5"/>
    </row>
    <row r="252" ht="13.5" customHeight="1" spans="1:6">
      <c r="A252" s="21"/>
      <c r="D252" s="4"/>
      <c r="E252" s="5"/>
      <c r="F252" s="5"/>
    </row>
    <row r="253" ht="13.5" customHeight="1" spans="1:6">
      <c r="A253" s="21"/>
      <c r="D253" s="4"/>
      <c r="E253" s="5"/>
      <c r="F253" s="5"/>
    </row>
    <row r="254" ht="13.5" customHeight="1" spans="1:6">
      <c r="A254" s="21"/>
      <c r="D254" s="4"/>
      <c r="E254" s="5"/>
      <c r="F254" s="5"/>
    </row>
    <row r="255" ht="13.5" customHeight="1" spans="1:6">
      <c r="A255" s="21"/>
      <c r="D255" s="4"/>
      <c r="E255" s="5"/>
      <c r="F255" s="5"/>
    </row>
    <row r="256" ht="13.5" customHeight="1" spans="1:6">
      <c r="A256" s="21"/>
      <c r="D256" s="4"/>
      <c r="E256" s="5"/>
      <c r="F256" s="5"/>
    </row>
    <row r="257" ht="13.5" customHeight="1" spans="1:6">
      <c r="A257" s="21"/>
      <c r="D257" s="4"/>
      <c r="E257" s="5"/>
      <c r="F257" s="5"/>
    </row>
    <row r="258" ht="13.5" customHeight="1" spans="1:6">
      <c r="A258" s="21"/>
      <c r="D258" s="4"/>
      <c r="E258" s="5"/>
      <c r="F258" s="5"/>
    </row>
    <row r="259" ht="13.5" customHeight="1" spans="1:6">
      <c r="A259" s="21"/>
      <c r="D259" s="4"/>
      <c r="E259" s="5"/>
      <c r="F259" s="5"/>
    </row>
    <row r="260" ht="13.5" customHeight="1" spans="1:6">
      <c r="A260" s="21"/>
      <c r="D260" s="4"/>
      <c r="E260" s="5"/>
      <c r="F260" s="5"/>
    </row>
    <row r="261" ht="13.5" customHeight="1" spans="1:6">
      <c r="A261" s="21"/>
      <c r="D261" s="4"/>
      <c r="E261" s="5"/>
      <c r="F261" s="5"/>
    </row>
    <row r="262" ht="13.5" customHeight="1" spans="1:6">
      <c r="A262" s="21"/>
      <c r="D262" s="4"/>
      <c r="E262" s="5"/>
      <c r="F262" s="5"/>
    </row>
    <row r="263" ht="13.5" customHeight="1" spans="1:6">
      <c r="A263" s="21"/>
      <c r="D263" s="4"/>
      <c r="E263" s="5"/>
      <c r="F263" s="5"/>
    </row>
    <row r="264" ht="13.5" customHeight="1" spans="1:6">
      <c r="A264" s="21"/>
      <c r="D264" s="4"/>
      <c r="E264" s="5"/>
      <c r="F264" s="5"/>
    </row>
    <row r="265" ht="13.5" customHeight="1" spans="1:6">
      <c r="A265" s="21"/>
      <c r="D265" s="4"/>
      <c r="E265" s="5"/>
      <c r="F265" s="5"/>
    </row>
    <row r="266" ht="13.5" customHeight="1" spans="1:6">
      <c r="A266" s="21"/>
      <c r="D266" s="4"/>
      <c r="E266" s="5"/>
      <c r="F266" s="5"/>
    </row>
    <row r="267" ht="13.5" customHeight="1" spans="1:6">
      <c r="A267" s="21"/>
      <c r="D267" s="4"/>
      <c r="E267" s="5"/>
      <c r="F267" s="5"/>
    </row>
    <row r="268" ht="13.5" customHeight="1" spans="1:6">
      <c r="A268" s="21"/>
      <c r="D268" s="4"/>
      <c r="E268" s="5"/>
      <c r="F268" s="5"/>
    </row>
    <row r="269" ht="13.5" customHeight="1" spans="1:6">
      <c r="A269" s="21"/>
      <c r="D269" s="4"/>
      <c r="E269" s="5"/>
      <c r="F269" s="5"/>
    </row>
    <row r="270" ht="13.5" customHeight="1" spans="1:6">
      <c r="A270" s="21"/>
      <c r="D270" s="4"/>
      <c r="E270" s="5"/>
      <c r="F270" s="5"/>
    </row>
    <row r="271" ht="13.5" customHeight="1" spans="1:6">
      <c r="A271" s="21"/>
      <c r="D271" s="4"/>
      <c r="E271" s="5"/>
      <c r="F271" s="5"/>
    </row>
    <row r="272" ht="13.5" customHeight="1" spans="1:6">
      <c r="A272" s="21"/>
      <c r="D272" s="4"/>
      <c r="E272" s="5"/>
      <c r="F272" s="5"/>
    </row>
    <row r="273" ht="13.5" customHeight="1" spans="1:6">
      <c r="A273" s="21"/>
      <c r="D273" s="4"/>
      <c r="E273" s="5"/>
      <c r="F273" s="5"/>
    </row>
    <row r="274" ht="13.5" customHeight="1" spans="1:6">
      <c r="A274" s="21"/>
      <c r="D274" s="4"/>
      <c r="E274" s="5"/>
      <c r="F274" s="5"/>
    </row>
    <row r="275" ht="13.5" customHeight="1" spans="1:6">
      <c r="A275" s="21"/>
      <c r="D275" s="4"/>
      <c r="E275" s="5"/>
      <c r="F275" s="5"/>
    </row>
    <row r="276" ht="13.5" customHeight="1" spans="1:6">
      <c r="A276" s="21"/>
      <c r="D276" s="4"/>
      <c r="E276" s="5"/>
      <c r="F276" s="5"/>
    </row>
    <row r="277" ht="13.5" customHeight="1" spans="1:6">
      <c r="A277" s="21"/>
      <c r="D277" s="4"/>
      <c r="E277" s="5"/>
      <c r="F277" s="5"/>
    </row>
    <row r="278" ht="13.5" customHeight="1" spans="1:6">
      <c r="A278" s="21"/>
      <c r="D278" s="4"/>
      <c r="E278" s="5"/>
      <c r="F278" s="5"/>
    </row>
    <row r="279" ht="13.5" customHeight="1" spans="1:6">
      <c r="A279" s="21"/>
      <c r="D279" s="4"/>
      <c r="E279" s="5"/>
      <c r="F279" s="5"/>
    </row>
    <row r="280" ht="13.5" customHeight="1" spans="1:6">
      <c r="A280" s="21"/>
      <c r="D280" s="4"/>
      <c r="E280" s="5"/>
      <c r="F280" s="5"/>
    </row>
    <row r="281" ht="13.5" customHeight="1" spans="1:6">
      <c r="A281" s="21"/>
      <c r="D281" s="4"/>
      <c r="E281" s="5"/>
      <c r="F281" s="5"/>
    </row>
    <row r="282" ht="13.5" customHeight="1" spans="1:6">
      <c r="A282" s="21"/>
      <c r="D282" s="4"/>
      <c r="E282" s="5"/>
      <c r="F282" s="5"/>
    </row>
    <row r="283" ht="13.5" customHeight="1" spans="1:6">
      <c r="A283" s="21"/>
      <c r="D283" s="4"/>
      <c r="E283" s="5"/>
      <c r="F283" s="5"/>
    </row>
    <row r="284" ht="13.5" customHeight="1" spans="1:6">
      <c r="A284" s="21"/>
      <c r="D284" s="4"/>
      <c r="E284" s="5"/>
      <c r="F284" s="5"/>
    </row>
    <row r="285" ht="13.5" customHeight="1" spans="1:6">
      <c r="A285" s="21"/>
      <c r="D285" s="4"/>
      <c r="E285" s="5"/>
      <c r="F285" s="5"/>
    </row>
    <row r="286" ht="13.5" customHeight="1" spans="1:6">
      <c r="A286" s="21"/>
      <c r="D286" s="4"/>
      <c r="E286" s="5"/>
      <c r="F286" s="5"/>
    </row>
    <row r="287" ht="13.5" customHeight="1" spans="1:6">
      <c r="A287" s="21"/>
      <c r="D287" s="4"/>
      <c r="E287" s="5"/>
      <c r="F287" s="5"/>
    </row>
    <row r="288" ht="13.5" customHeight="1" spans="1:6">
      <c r="A288" s="21"/>
      <c r="D288" s="4"/>
      <c r="E288" s="5"/>
      <c r="F288" s="5"/>
    </row>
    <row r="289" ht="13.5" customHeight="1" spans="1:6">
      <c r="A289" s="21"/>
      <c r="D289" s="4"/>
      <c r="E289" s="5"/>
      <c r="F289" s="5"/>
    </row>
    <row r="290" ht="13.5" customHeight="1" spans="1:6">
      <c r="A290" s="21"/>
      <c r="D290" s="4"/>
      <c r="E290" s="5"/>
      <c r="F290" s="5"/>
    </row>
    <row r="291" ht="13.5" customHeight="1" spans="1:6">
      <c r="A291" s="21"/>
      <c r="D291" s="4"/>
      <c r="E291" s="5"/>
      <c r="F291" s="5"/>
    </row>
    <row r="292" ht="13.5" customHeight="1" spans="1:6">
      <c r="A292" s="21"/>
      <c r="D292" s="4"/>
      <c r="E292" s="5"/>
      <c r="F292" s="5"/>
    </row>
    <row r="293" ht="13.5" customHeight="1" spans="1:6">
      <c r="A293" s="21"/>
      <c r="D293" s="4"/>
      <c r="E293" s="5"/>
      <c r="F293" s="5"/>
    </row>
    <row r="294" ht="13.5" customHeight="1" spans="1:6">
      <c r="A294" s="21"/>
      <c r="D294" s="4"/>
      <c r="E294" s="5"/>
      <c r="F294" s="5"/>
    </row>
    <row r="295" ht="13.5" customHeight="1" spans="1:6">
      <c r="A295" s="21"/>
      <c r="D295" s="4"/>
      <c r="E295" s="5"/>
      <c r="F295" s="5"/>
    </row>
    <row r="296" ht="13.5" customHeight="1" spans="1:6">
      <c r="A296" s="21"/>
      <c r="D296" s="4"/>
      <c r="E296" s="5"/>
      <c r="F296" s="5"/>
    </row>
    <row r="297" ht="13.5" customHeight="1" spans="1:6">
      <c r="A297" s="21"/>
      <c r="D297" s="4"/>
      <c r="E297" s="5"/>
      <c r="F297" s="5"/>
    </row>
    <row r="298" ht="13.5" customHeight="1" spans="1:6">
      <c r="A298" s="21"/>
      <c r="D298" s="4"/>
      <c r="E298" s="5"/>
      <c r="F298" s="5"/>
    </row>
    <row r="299" ht="13.5" customHeight="1" spans="1:6">
      <c r="A299" s="21"/>
      <c r="D299" s="4"/>
      <c r="E299" s="5"/>
      <c r="F299" s="5"/>
    </row>
    <row r="300" ht="13.5" customHeight="1" spans="1:6">
      <c r="A300" s="21"/>
      <c r="D300" s="4"/>
      <c r="E300" s="5"/>
      <c r="F300" s="5"/>
    </row>
    <row r="301" ht="13.5" customHeight="1" spans="1:6">
      <c r="A301" s="21"/>
      <c r="D301" s="4"/>
      <c r="E301" s="5"/>
      <c r="F301" s="5"/>
    </row>
    <row r="302" ht="13.5" customHeight="1" spans="1:6">
      <c r="A302" s="21"/>
      <c r="D302" s="4"/>
      <c r="E302" s="5"/>
      <c r="F302" s="5"/>
    </row>
    <row r="303" ht="13.5" customHeight="1" spans="1:6">
      <c r="A303" s="21"/>
      <c r="D303" s="4"/>
      <c r="E303" s="5"/>
      <c r="F303" s="5"/>
    </row>
    <row r="304" ht="13.5" customHeight="1" spans="1:6">
      <c r="A304" s="21"/>
      <c r="D304" s="4"/>
      <c r="E304" s="5"/>
      <c r="F304" s="5"/>
    </row>
    <row r="305" ht="13.5" customHeight="1" spans="1:6">
      <c r="A305" s="21"/>
      <c r="D305" s="4"/>
      <c r="E305" s="5"/>
      <c r="F305" s="5"/>
    </row>
    <row r="306" ht="13.5" customHeight="1" spans="1:6">
      <c r="A306" s="21"/>
      <c r="D306" s="4"/>
      <c r="E306" s="5"/>
      <c r="F306" s="5"/>
    </row>
    <row r="307" ht="13.5" customHeight="1" spans="1:6">
      <c r="A307" s="21"/>
      <c r="D307" s="4"/>
      <c r="E307" s="5"/>
      <c r="F307" s="5"/>
    </row>
    <row r="308" ht="13.5" customHeight="1" spans="1:6">
      <c r="A308" s="21"/>
      <c r="D308" s="4"/>
      <c r="E308" s="5"/>
      <c r="F308" s="5"/>
    </row>
    <row r="309" ht="13.5" customHeight="1" spans="1:6">
      <c r="A309" s="21"/>
      <c r="D309" s="4"/>
      <c r="E309" s="5"/>
      <c r="F309" s="5"/>
    </row>
    <row r="310" ht="13.5" customHeight="1" spans="1:6">
      <c r="A310" s="21"/>
      <c r="D310" s="4"/>
      <c r="E310" s="5"/>
      <c r="F310" s="5"/>
    </row>
    <row r="311" ht="13.5" customHeight="1" spans="1:6">
      <c r="A311" s="21"/>
      <c r="D311" s="4"/>
      <c r="E311" s="5"/>
      <c r="F311" s="5"/>
    </row>
    <row r="312" ht="13.5" customHeight="1" spans="1:6">
      <c r="A312" s="21"/>
      <c r="D312" s="4"/>
      <c r="E312" s="5"/>
      <c r="F312" s="5"/>
    </row>
    <row r="313" ht="13.5" customHeight="1" spans="1:6">
      <c r="A313" s="21"/>
      <c r="D313" s="4"/>
      <c r="E313" s="5"/>
      <c r="F313" s="5"/>
    </row>
    <row r="314" ht="13.5" customHeight="1" spans="1:6">
      <c r="A314" s="21"/>
      <c r="D314" s="4"/>
      <c r="E314" s="5"/>
      <c r="F314" s="5"/>
    </row>
    <row r="315" ht="13.5" customHeight="1" spans="1:6">
      <c r="A315" s="21"/>
      <c r="D315" s="4"/>
      <c r="E315" s="5"/>
      <c r="F315" s="5"/>
    </row>
    <row r="316" ht="13.5" customHeight="1" spans="1:6">
      <c r="A316" s="21"/>
      <c r="D316" s="4"/>
      <c r="E316" s="5"/>
      <c r="F316" s="5"/>
    </row>
    <row r="317" ht="13.5" customHeight="1" spans="1:6">
      <c r="A317" s="21"/>
      <c r="D317" s="4"/>
      <c r="E317" s="5"/>
      <c r="F317" s="5"/>
    </row>
    <row r="318" ht="13.5" customHeight="1" spans="1:6">
      <c r="A318" s="21"/>
      <c r="D318" s="4"/>
      <c r="E318" s="5"/>
      <c r="F318" s="5"/>
    </row>
    <row r="319" ht="13.5" customHeight="1" spans="1:6">
      <c r="A319" s="21"/>
      <c r="D319" s="4"/>
      <c r="E319" s="5"/>
      <c r="F319" s="5"/>
    </row>
    <row r="320" ht="13.5" customHeight="1" spans="1:6">
      <c r="A320" s="21"/>
      <c r="D320" s="4"/>
      <c r="E320" s="5"/>
      <c r="F320" s="5"/>
    </row>
    <row r="321" ht="13.5" customHeight="1" spans="1:6">
      <c r="A321" s="21"/>
      <c r="D321" s="4"/>
      <c r="E321" s="5"/>
      <c r="F321" s="5"/>
    </row>
    <row r="322" ht="13.5" customHeight="1" spans="1:6">
      <c r="A322" s="21"/>
      <c r="D322" s="4"/>
      <c r="E322" s="5"/>
      <c r="F322" s="5"/>
    </row>
    <row r="323" ht="13.5" customHeight="1" spans="1:6">
      <c r="A323" s="21"/>
      <c r="D323" s="4"/>
      <c r="E323" s="5"/>
      <c r="F323" s="5"/>
    </row>
    <row r="324" ht="13.5" customHeight="1" spans="1:6">
      <c r="A324" s="21"/>
      <c r="D324" s="4"/>
      <c r="E324" s="5"/>
      <c r="F324" s="5"/>
    </row>
    <row r="325" ht="13.5" customHeight="1" spans="1:6">
      <c r="A325" s="21"/>
      <c r="D325" s="4"/>
      <c r="E325" s="5"/>
      <c r="F325" s="5"/>
    </row>
    <row r="326" ht="13.5" customHeight="1" spans="1:6">
      <c r="A326" s="21"/>
      <c r="D326" s="4"/>
      <c r="E326" s="5"/>
      <c r="F326" s="5"/>
    </row>
    <row r="327" ht="13.5" customHeight="1" spans="1:6">
      <c r="A327" s="21"/>
      <c r="D327" s="4"/>
      <c r="E327" s="5"/>
      <c r="F327" s="5"/>
    </row>
    <row r="328" ht="13.5" customHeight="1" spans="1:6">
      <c r="A328" s="21"/>
      <c r="D328" s="4"/>
      <c r="E328" s="5"/>
      <c r="F328" s="5"/>
    </row>
    <row r="329" ht="13.5" customHeight="1" spans="1:6">
      <c r="A329" s="21"/>
      <c r="D329" s="4"/>
      <c r="E329" s="5"/>
      <c r="F329" s="5"/>
    </row>
    <row r="330" ht="13.5" customHeight="1" spans="1:6">
      <c r="A330" s="21"/>
      <c r="D330" s="4"/>
      <c r="E330" s="5"/>
      <c r="F330" s="5"/>
    </row>
    <row r="331" ht="13.5" customHeight="1" spans="1:6">
      <c r="A331" s="21"/>
      <c r="D331" s="4"/>
      <c r="E331" s="5"/>
      <c r="F331" s="5"/>
    </row>
    <row r="332" ht="13.5" customHeight="1" spans="1:6">
      <c r="A332" s="21"/>
      <c r="D332" s="4"/>
      <c r="E332" s="5"/>
      <c r="F332" s="5"/>
    </row>
    <row r="333" ht="13.5" customHeight="1" spans="1:6">
      <c r="A333" s="21"/>
      <c r="D333" s="4"/>
      <c r="E333" s="5"/>
      <c r="F333" s="5"/>
    </row>
    <row r="334" ht="13.5" customHeight="1" spans="1:6">
      <c r="A334" s="21"/>
      <c r="D334" s="4"/>
      <c r="E334" s="5"/>
      <c r="F334" s="5"/>
    </row>
    <row r="335" ht="13.5" customHeight="1" spans="1:6">
      <c r="A335" s="21"/>
      <c r="D335" s="4"/>
      <c r="E335" s="5"/>
      <c r="F335" s="5"/>
    </row>
    <row r="336" ht="13.5" customHeight="1" spans="1:6">
      <c r="A336" s="21"/>
      <c r="D336" s="4"/>
      <c r="E336" s="5"/>
      <c r="F336" s="5"/>
    </row>
    <row r="337" ht="13.5" customHeight="1" spans="1:6">
      <c r="A337" s="21"/>
      <c r="D337" s="4"/>
      <c r="E337" s="5"/>
      <c r="F337" s="5"/>
    </row>
    <row r="338" ht="13.5" customHeight="1" spans="1:6">
      <c r="A338" s="21"/>
      <c r="D338" s="4"/>
      <c r="E338" s="5"/>
      <c r="F338" s="5"/>
    </row>
    <row r="339" ht="13.5" customHeight="1" spans="1:6">
      <c r="A339" s="21"/>
      <c r="D339" s="4"/>
      <c r="E339" s="5"/>
      <c r="F339" s="5"/>
    </row>
    <row r="340" ht="13.5" customHeight="1" spans="1:6">
      <c r="A340" s="21"/>
      <c r="D340" s="4"/>
      <c r="E340" s="5"/>
      <c r="F340" s="5"/>
    </row>
    <row r="341" ht="13.5" customHeight="1" spans="1:6">
      <c r="A341" s="21"/>
      <c r="D341" s="4"/>
      <c r="E341" s="5"/>
      <c r="F341" s="5"/>
    </row>
    <row r="342" ht="13.5" customHeight="1" spans="1:6">
      <c r="A342" s="21"/>
      <c r="D342" s="4"/>
      <c r="E342" s="5"/>
      <c r="F342" s="5"/>
    </row>
    <row r="343" ht="13.5" customHeight="1" spans="1:6">
      <c r="A343" s="21"/>
      <c r="D343" s="4"/>
      <c r="E343" s="5"/>
      <c r="F343" s="5"/>
    </row>
    <row r="344" ht="13.5" customHeight="1" spans="1:6">
      <c r="A344" s="21"/>
      <c r="D344" s="4"/>
      <c r="E344" s="5"/>
      <c r="F344" s="5"/>
    </row>
    <row r="345" ht="13.5" customHeight="1" spans="1:6">
      <c r="A345" s="21"/>
      <c r="D345" s="4"/>
      <c r="E345" s="5"/>
      <c r="F345" s="5"/>
    </row>
    <row r="346" ht="13.5" customHeight="1" spans="1:6">
      <c r="A346" s="21"/>
      <c r="D346" s="4"/>
      <c r="E346" s="5"/>
      <c r="F346" s="5"/>
    </row>
    <row r="347" ht="13.5" customHeight="1" spans="1:6">
      <c r="A347" s="21"/>
      <c r="D347" s="4"/>
      <c r="E347" s="5"/>
      <c r="F347" s="5"/>
    </row>
    <row r="348" ht="13.5" customHeight="1" spans="1:6">
      <c r="A348" s="21"/>
      <c r="D348" s="4"/>
      <c r="E348" s="5"/>
      <c r="F348" s="5"/>
    </row>
    <row r="349" ht="13.5" customHeight="1" spans="1:6">
      <c r="A349" s="21"/>
      <c r="D349" s="4"/>
      <c r="E349" s="5"/>
      <c r="F349" s="5"/>
    </row>
    <row r="350" ht="13.5" customHeight="1" spans="1:6">
      <c r="A350" s="21"/>
      <c r="D350" s="4"/>
      <c r="E350" s="5"/>
      <c r="F350" s="5"/>
    </row>
    <row r="351" ht="13.5" customHeight="1" spans="1:6">
      <c r="A351" s="21"/>
      <c r="D351" s="4"/>
      <c r="E351" s="5"/>
      <c r="F351" s="5"/>
    </row>
    <row r="352" ht="13.5" customHeight="1" spans="1:6">
      <c r="A352" s="21"/>
      <c r="D352" s="4"/>
      <c r="E352" s="5"/>
      <c r="F352" s="5"/>
    </row>
    <row r="353" ht="13.5" customHeight="1" spans="1:6">
      <c r="A353" s="21"/>
      <c r="D353" s="4"/>
      <c r="E353" s="5"/>
      <c r="F353" s="5"/>
    </row>
    <row r="354" ht="13.5" customHeight="1" spans="1:6">
      <c r="A354" s="21"/>
      <c r="D354" s="4"/>
      <c r="E354" s="5"/>
      <c r="F354" s="5"/>
    </row>
    <row r="355" ht="13.5" customHeight="1" spans="1:6">
      <c r="A355" s="21"/>
      <c r="D355" s="4"/>
      <c r="E355" s="5"/>
      <c r="F355" s="5"/>
    </row>
    <row r="356" ht="13.5" customHeight="1" spans="1:6">
      <c r="A356" s="21"/>
      <c r="D356" s="4"/>
      <c r="E356" s="5"/>
      <c r="F356" s="5"/>
    </row>
    <row r="357" ht="13.5" customHeight="1" spans="1:6">
      <c r="A357" s="21"/>
      <c r="D357" s="4"/>
      <c r="E357" s="5"/>
      <c r="F357" s="5"/>
    </row>
    <row r="358" ht="13.5" customHeight="1" spans="1:6">
      <c r="A358" s="21"/>
      <c r="D358" s="4"/>
      <c r="E358" s="5"/>
      <c r="F358" s="5"/>
    </row>
    <row r="359" ht="13.5" customHeight="1" spans="1:6">
      <c r="A359" s="21"/>
      <c r="D359" s="4"/>
      <c r="E359" s="5"/>
      <c r="F359" s="5"/>
    </row>
    <row r="360" ht="13.5" customHeight="1" spans="1:6">
      <c r="A360" s="21"/>
      <c r="D360" s="4"/>
      <c r="E360" s="5"/>
      <c r="F360" s="5"/>
    </row>
    <row r="361" ht="13.5" customHeight="1" spans="1:6">
      <c r="A361" s="21"/>
      <c r="D361" s="4"/>
      <c r="E361" s="5"/>
      <c r="F361" s="5"/>
    </row>
    <row r="362" ht="13.5" customHeight="1" spans="1:6">
      <c r="A362" s="21"/>
      <c r="D362" s="4"/>
      <c r="E362" s="5"/>
      <c r="F362" s="5"/>
    </row>
    <row r="363" ht="13.5" customHeight="1" spans="1:6">
      <c r="A363" s="21"/>
      <c r="D363" s="4"/>
      <c r="E363" s="5"/>
      <c r="F363" s="5"/>
    </row>
    <row r="364" ht="13.5" customHeight="1" spans="1:6">
      <c r="A364" s="21"/>
      <c r="D364" s="4"/>
      <c r="E364" s="5"/>
      <c r="F364" s="5"/>
    </row>
    <row r="365" ht="13.5" customHeight="1" spans="1:6">
      <c r="A365" s="21"/>
      <c r="D365" s="4"/>
      <c r="E365" s="5"/>
      <c r="F365" s="5"/>
    </row>
    <row r="366" ht="13.5" customHeight="1" spans="1:6">
      <c r="A366" s="21"/>
      <c r="D366" s="4"/>
      <c r="E366" s="5"/>
      <c r="F366" s="5"/>
    </row>
    <row r="367" ht="13.5" customHeight="1" spans="1:6">
      <c r="A367" s="21"/>
      <c r="D367" s="4"/>
      <c r="E367" s="5"/>
      <c r="F367" s="5"/>
    </row>
    <row r="368" ht="13.5" customHeight="1" spans="1:6">
      <c r="A368" s="21"/>
      <c r="D368" s="4"/>
      <c r="E368" s="5"/>
      <c r="F368" s="5"/>
    </row>
    <row r="369" ht="13.5" customHeight="1" spans="1:6">
      <c r="A369" s="21"/>
      <c r="D369" s="4"/>
      <c r="E369" s="5"/>
      <c r="F369" s="5"/>
    </row>
    <row r="370" ht="13.5" customHeight="1" spans="1:6">
      <c r="A370" s="21"/>
      <c r="D370" s="4"/>
      <c r="E370" s="5"/>
      <c r="F370" s="5"/>
    </row>
    <row r="371" ht="13.5" customHeight="1" spans="1:6">
      <c r="A371" s="21"/>
      <c r="D371" s="4"/>
      <c r="E371" s="5"/>
      <c r="F371" s="5"/>
    </row>
    <row r="372" ht="13.5" customHeight="1" spans="1:6">
      <c r="A372" s="21"/>
      <c r="D372" s="4"/>
      <c r="E372" s="5"/>
      <c r="F372" s="5"/>
    </row>
    <row r="373" ht="13.5" customHeight="1" spans="1:6">
      <c r="A373" s="21"/>
      <c r="D373" s="4"/>
      <c r="E373" s="5"/>
      <c r="F373" s="5"/>
    </row>
    <row r="374" ht="13.5" customHeight="1" spans="1:6">
      <c r="A374" s="21"/>
      <c r="D374" s="4"/>
      <c r="E374" s="5"/>
      <c r="F374" s="5"/>
    </row>
    <row r="375" ht="13.5" customHeight="1" spans="1:6">
      <c r="A375" s="21"/>
      <c r="D375" s="4"/>
      <c r="E375" s="5"/>
      <c r="F375" s="5"/>
    </row>
    <row r="376" ht="13.5" customHeight="1" spans="1:6">
      <c r="A376" s="21"/>
      <c r="D376" s="4"/>
      <c r="E376" s="5"/>
      <c r="F376" s="5"/>
    </row>
    <row r="377" ht="13.5" customHeight="1" spans="1:6">
      <c r="A377" s="21"/>
      <c r="D377" s="4"/>
      <c r="E377" s="5"/>
      <c r="F377" s="5"/>
    </row>
    <row r="378" ht="13.5" customHeight="1" spans="1:6">
      <c r="A378" s="21"/>
      <c r="D378" s="4"/>
      <c r="E378" s="5"/>
      <c r="F378" s="5"/>
    </row>
    <row r="379" ht="13.5" customHeight="1" spans="1:6">
      <c r="A379" s="21"/>
      <c r="D379" s="4"/>
      <c r="E379" s="5"/>
      <c r="F379" s="5"/>
    </row>
    <row r="380" ht="13.5" customHeight="1" spans="1:6">
      <c r="A380" s="21"/>
      <c r="D380" s="4"/>
      <c r="E380" s="5"/>
      <c r="F380" s="5"/>
    </row>
    <row r="381" ht="13.5" customHeight="1" spans="1:6">
      <c r="A381" s="21"/>
      <c r="D381" s="4"/>
      <c r="E381" s="5"/>
      <c r="F381" s="5"/>
    </row>
    <row r="382" ht="13.5" customHeight="1" spans="1:6">
      <c r="A382" s="21"/>
      <c r="D382" s="4"/>
      <c r="E382" s="5"/>
      <c r="F382" s="5"/>
    </row>
    <row r="383" ht="13.5" customHeight="1" spans="1:6">
      <c r="A383" s="21"/>
      <c r="D383" s="4"/>
      <c r="E383" s="5"/>
      <c r="F383" s="5"/>
    </row>
    <row r="384" ht="13.5" customHeight="1" spans="1:6">
      <c r="A384" s="21"/>
      <c r="D384" s="4"/>
      <c r="E384" s="5"/>
      <c r="F384" s="5"/>
    </row>
    <row r="385" ht="13.5" customHeight="1" spans="1:6">
      <c r="A385" s="21"/>
      <c r="D385" s="4"/>
      <c r="E385" s="5"/>
      <c r="F385" s="5"/>
    </row>
    <row r="386" ht="13.5" customHeight="1" spans="1:6">
      <c r="A386" s="21"/>
      <c r="D386" s="4"/>
      <c r="E386" s="5"/>
      <c r="F386" s="5"/>
    </row>
    <row r="387" ht="13.5" customHeight="1" spans="1:6">
      <c r="A387" s="21"/>
      <c r="D387" s="4"/>
      <c r="E387" s="5"/>
      <c r="F387" s="5"/>
    </row>
    <row r="388" ht="13.5" customHeight="1" spans="1:6">
      <c r="A388" s="21"/>
      <c r="D388" s="4"/>
      <c r="E388" s="5"/>
      <c r="F388" s="5"/>
    </row>
    <row r="389" ht="13.5" customHeight="1" spans="1:6">
      <c r="A389" s="21"/>
      <c r="D389" s="4"/>
      <c r="E389" s="5"/>
      <c r="F389" s="5"/>
    </row>
    <row r="390" ht="13.5" customHeight="1" spans="1:6">
      <c r="A390" s="21"/>
      <c r="D390" s="4"/>
      <c r="E390" s="5"/>
      <c r="F390" s="5"/>
    </row>
    <row r="391" ht="13.5" customHeight="1" spans="1:6">
      <c r="A391" s="21"/>
      <c r="D391" s="4"/>
      <c r="E391" s="5"/>
      <c r="F391" s="5"/>
    </row>
    <row r="392" ht="13.5" customHeight="1" spans="1:6">
      <c r="A392" s="21"/>
      <c r="D392" s="4"/>
      <c r="E392" s="5"/>
      <c r="F392" s="5"/>
    </row>
    <row r="393" ht="13.5" customHeight="1" spans="1:6">
      <c r="A393" s="21"/>
      <c r="D393" s="4"/>
      <c r="E393" s="5"/>
      <c r="F393" s="5"/>
    </row>
    <row r="394" ht="13.5" customHeight="1" spans="1:6">
      <c r="A394" s="21"/>
      <c r="D394" s="4"/>
      <c r="E394" s="5"/>
      <c r="F394" s="5"/>
    </row>
    <row r="395" ht="13.5" customHeight="1" spans="1:6">
      <c r="A395" s="21"/>
      <c r="D395" s="4"/>
      <c r="E395" s="5"/>
      <c r="F395" s="5"/>
    </row>
    <row r="396" ht="13.5" customHeight="1" spans="1:6">
      <c r="A396" s="21"/>
      <c r="D396" s="4"/>
      <c r="E396" s="5"/>
      <c r="F396" s="5"/>
    </row>
    <row r="397" ht="13.5" customHeight="1" spans="1:6">
      <c r="A397" s="21"/>
      <c r="D397" s="4"/>
      <c r="E397" s="5"/>
      <c r="F397" s="5"/>
    </row>
    <row r="398" ht="13.5" customHeight="1" spans="1:6">
      <c r="A398" s="21"/>
      <c r="D398" s="4"/>
      <c r="E398" s="5"/>
      <c r="F398" s="5"/>
    </row>
    <row r="399" ht="13.5" customHeight="1" spans="1:6">
      <c r="A399" s="21"/>
      <c r="D399" s="4"/>
      <c r="E399" s="5"/>
      <c r="F399" s="5"/>
    </row>
    <row r="400" ht="13.5" customHeight="1" spans="1:6">
      <c r="A400" s="21"/>
      <c r="D400" s="4"/>
      <c r="E400" s="5"/>
      <c r="F400" s="5"/>
    </row>
    <row r="401" ht="13.5" customHeight="1" spans="1:6">
      <c r="A401" s="21"/>
      <c r="D401" s="4"/>
      <c r="E401" s="5"/>
      <c r="F401" s="5"/>
    </row>
    <row r="402" ht="13.5" customHeight="1" spans="1:6">
      <c r="A402" s="21"/>
      <c r="D402" s="4"/>
      <c r="E402" s="5"/>
      <c r="F402" s="5"/>
    </row>
    <row r="403" ht="13.5" customHeight="1" spans="1:6">
      <c r="A403" s="21"/>
      <c r="D403" s="4"/>
      <c r="E403" s="5"/>
      <c r="F403" s="5"/>
    </row>
    <row r="404" ht="13.5" customHeight="1" spans="1:6">
      <c r="A404" s="21"/>
      <c r="D404" s="4"/>
      <c r="E404" s="5"/>
      <c r="F404" s="5"/>
    </row>
    <row r="405" ht="13.5" customHeight="1" spans="1:6">
      <c r="A405" s="21"/>
      <c r="D405" s="4"/>
      <c r="E405" s="5"/>
      <c r="F405" s="5"/>
    </row>
    <row r="406" ht="13.5" customHeight="1" spans="1:6">
      <c r="A406" s="21"/>
      <c r="D406" s="4"/>
      <c r="E406" s="5"/>
      <c r="F406" s="5"/>
    </row>
    <row r="407" ht="13.5" customHeight="1" spans="1:6">
      <c r="A407" s="21"/>
      <c r="D407" s="4"/>
      <c r="E407" s="5"/>
      <c r="F407" s="5"/>
    </row>
    <row r="408" ht="13.5" customHeight="1" spans="1:6">
      <c r="A408" s="21"/>
      <c r="D408" s="4"/>
      <c r="E408" s="5"/>
      <c r="F408" s="5"/>
    </row>
    <row r="409" ht="13.5" customHeight="1" spans="1:6">
      <c r="A409" s="21"/>
      <c r="D409" s="4"/>
      <c r="E409" s="5"/>
      <c r="F409" s="5"/>
    </row>
    <row r="410" ht="13.5" customHeight="1" spans="1:6">
      <c r="A410" s="21"/>
      <c r="D410" s="4"/>
      <c r="E410" s="5"/>
      <c r="F410" s="5"/>
    </row>
    <row r="411" ht="13.5" customHeight="1" spans="1:6">
      <c r="A411" s="21"/>
      <c r="D411" s="4"/>
      <c r="E411" s="5"/>
      <c r="F411" s="5"/>
    </row>
    <row r="412" ht="13.5" customHeight="1" spans="1:6">
      <c r="A412" s="21"/>
      <c r="D412" s="4"/>
      <c r="E412" s="5"/>
      <c r="F412" s="5"/>
    </row>
    <row r="413" ht="13.5" customHeight="1" spans="1:6">
      <c r="A413" s="21"/>
      <c r="D413" s="4"/>
      <c r="E413" s="5"/>
      <c r="F413" s="5"/>
    </row>
    <row r="414" ht="13.5" customHeight="1" spans="1:6">
      <c r="A414" s="21"/>
      <c r="D414" s="4"/>
      <c r="E414" s="5"/>
      <c r="F414" s="5"/>
    </row>
    <row r="415" ht="13.5" customHeight="1" spans="1:6">
      <c r="A415" s="21"/>
      <c r="D415" s="4"/>
      <c r="E415" s="5"/>
      <c r="F415" s="5"/>
    </row>
    <row r="416" ht="13.5" customHeight="1" spans="1:6">
      <c r="A416" s="21"/>
      <c r="D416" s="4"/>
      <c r="E416" s="5"/>
      <c r="F416" s="5"/>
    </row>
    <row r="417" ht="13.5" customHeight="1" spans="1:6">
      <c r="A417" s="21"/>
      <c r="D417" s="4"/>
      <c r="E417" s="5"/>
      <c r="F417" s="5"/>
    </row>
    <row r="418" ht="13.5" customHeight="1" spans="1:6">
      <c r="A418" s="21"/>
      <c r="D418" s="4"/>
      <c r="E418" s="5"/>
      <c r="F418" s="5"/>
    </row>
    <row r="419" ht="13.5" customHeight="1" spans="1:6">
      <c r="A419" s="21"/>
      <c r="D419" s="4"/>
      <c r="E419" s="5"/>
      <c r="F419" s="5"/>
    </row>
    <row r="420" ht="13.5" customHeight="1" spans="1:6">
      <c r="A420" s="21"/>
      <c r="D420" s="4"/>
      <c r="E420" s="5"/>
      <c r="F420" s="5"/>
    </row>
    <row r="421" ht="13.5" customHeight="1" spans="1:6">
      <c r="A421" s="21"/>
      <c r="D421" s="4"/>
      <c r="E421" s="5"/>
      <c r="F421" s="5"/>
    </row>
    <row r="422" ht="13.5" customHeight="1" spans="1:6">
      <c r="A422" s="21"/>
      <c r="D422" s="4"/>
      <c r="E422" s="5"/>
      <c r="F422" s="5"/>
    </row>
    <row r="423" ht="13.5" customHeight="1" spans="1:6">
      <c r="A423" s="21"/>
      <c r="D423" s="4"/>
      <c r="E423" s="5"/>
      <c r="F423" s="5"/>
    </row>
    <row r="424" ht="13.5" customHeight="1" spans="1:6">
      <c r="A424" s="21"/>
      <c r="D424" s="4"/>
      <c r="E424" s="5"/>
      <c r="F424" s="5"/>
    </row>
    <row r="425" ht="13.5" customHeight="1" spans="1:6">
      <c r="A425" s="21"/>
      <c r="D425" s="4"/>
      <c r="E425" s="5"/>
      <c r="F425" s="5"/>
    </row>
    <row r="426" ht="13.5" customHeight="1" spans="1:6">
      <c r="A426" s="21"/>
      <c r="D426" s="4"/>
      <c r="E426" s="5"/>
      <c r="F426" s="5"/>
    </row>
    <row r="427" ht="13.5" customHeight="1" spans="1:6">
      <c r="A427" s="21"/>
      <c r="D427" s="4"/>
      <c r="E427" s="5"/>
      <c r="F427" s="5"/>
    </row>
    <row r="428" ht="13.5" customHeight="1" spans="1:6">
      <c r="A428" s="21"/>
      <c r="D428" s="4"/>
      <c r="E428" s="5"/>
      <c r="F428" s="5"/>
    </row>
    <row r="429" ht="13.5" customHeight="1" spans="1:6">
      <c r="A429" s="21"/>
      <c r="D429" s="4"/>
      <c r="E429" s="5"/>
      <c r="F429" s="5"/>
    </row>
    <row r="430" ht="13.5" customHeight="1" spans="1:6">
      <c r="A430" s="21"/>
      <c r="D430" s="4"/>
      <c r="E430" s="5"/>
      <c r="F430" s="5"/>
    </row>
    <row r="431" ht="13.5" customHeight="1" spans="1:6">
      <c r="A431" s="21"/>
      <c r="D431" s="4"/>
      <c r="E431" s="5"/>
      <c r="F431" s="5"/>
    </row>
    <row r="432" ht="13.5" customHeight="1" spans="1:6">
      <c r="A432" s="21"/>
      <c r="D432" s="4"/>
      <c r="E432" s="5"/>
      <c r="F432" s="5"/>
    </row>
    <row r="433" ht="13.5" customHeight="1" spans="1:6">
      <c r="A433" s="21"/>
      <c r="D433" s="4"/>
      <c r="E433" s="5"/>
      <c r="F433" s="5"/>
    </row>
    <row r="434" ht="13.5" customHeight="1" spans="1:6">
      <c r="A434" s="21"/>
      <c r="D434" s="4"/>
      <c r="E434" s="5"/>
      <c r="F434" s="5"/>
    </row>
    <row r="435" ht="13.5" customHeight="1" spans="1:6">
      <c r="A435" s="21"/>
      <c r="D435" s="4"/>
      <c r="E435" s="5"/>
      <c r="F435" s="5"/>
    </row>
    <row r="436" ht="13.5" customHeight="1" spans="1:6">
      <c r="A436" s="21"/>
      <c r="D436" s="4"/>
      <c r="E436" s="5"/>
      <c r="F436" s="5"/>
    </row>
    <row r="437" ht="13.5" customHeight="1" spans="1:6">
      <c r="A437" s="21"/>
      <c r="D437" s="4"/>
      <c r="E437" s="5"/>
      <c r="F437" s="5"/>
    </row>
    <row r="438" ht="13.5" customHeight="1" spans="1:6">
      <c r="A438" s="21"/>
      <c r="D438" s="4"/>
      <c r="E438" s="5"/>
      <c r="F438" s="5"/>
    </row>
    <row r="439" ht="13.5" customHeight="1" spans="1:6">
      <c r="A439" s="21"/>
      <c r="D439" s="4"/>
      <c r="E439" s="5"/>
      <c r="F439" s="5"/>
    </row>
    <row r="440" ht="13.5" customHeight="1" spans="1:6">
      <c r="A440" s="21"/>
      <c r="D440" s="4"/>
      <c r="E440" s="5"/>
      <c r="F440" s="5"/>
    </row>
    <row r="441" ht="13.5" customHeight="1" spans="1:6">
      <c r="A441" s="21"/>
      <c r="D441" s="4"/>
      <c r="E441" s="5"/>
      <c r="F441" s="5"/>
    </row>
    <row r="442" ht="13.5" customHeight="1" spans="1:6">
      <c r="A442" s="21"/>
      <c r="D442" s="4"/>
      <c r="E442" s="5"/>
      <c r="F442" s="5"/>
    </row>
    <row r="443" ht="13.5" customHeight="1" spans="1:6">
      <c r="A443" s="21"/>
      <c r="D443" s="4"/>
      <c r="E443" s="5"/>
      <c r="F443" s="5"/>
    </row>
    <row r="444" ht="13.5" customHeight="1" spans="1:6">
      <c r="A444" s="21"/>
      <c r="D444" s="4"/>
      <c r="E444" s="5"/>
      <c r="F444" s="5"/>
    </row>
    <row r="445" ht="13.5" customHeight="1" spans="1:6">
      <c r="A445" s="21"/>
      <c r="D445" s="4"/>
      <c r="E445" s="5"/>
      <c r="F445" s="5"/>
    </row>
    <row r="446" ht="13.5" customHeight="1" spans="1:6">
      <c r="A446" s="21"/>
      <c r="D446" s="4"/>
      <c r="E446" s="5"/>
      <c r="F446" s="5"/>
    </row>
    <row r="447" ht="13.5" customHeight="1" spans="1:6">
      <c r="A447" s="21"/>
      <c r="D447" s="4"/>
      <c r="E447" s="5"/>
      <c r="F447" s="5"/>
    </row>
    <row r="448" ht="13.5" customHeight="1" spans="1:6">
      <c r="A448" s="21"/>
      <c r="D448" s="4"/>
      <c r="E448" s="5"/>
      <c r="F448" s="5"/>
    </row>
    <row r="449" ht="13.5" customHeight="1" spans="1:6">
      <c r="A449" s="21"/>
      <c r="D449" s="4"/>
      <c r="E449" s="5"/>
      <c r="F449" s="5"/>
    </row>
    <row r="450" ht="13.5" customHeight="1" spans="1:6">
      <c r="A450" s="21"/>
      <c r="D450" s="4"/>
      <c r="E450" s="5"/>
      <c r="F450" s="5"/>
    </row>
    <row r="451" ht="13.5" customHeight="1" spans="1:6">
      <c r="A451" s="21"/>
      <c r="D451" s="4"/>
      <c r="E451" s="5"/>
      <c r="F451" s="5"/>
    </row>
    <row r="452" ht="13.5" customHeight="1" spans="1:6">
      <c r="A452" s="21"/>
      <c r="D452" s="4"/>
      <c r="E452" s="5"/>
      <c r="F452" s="5"/>
    </row>
    <row r="453" ht="13.5" customHeight="1" spans="1:6">
      <c r="A453" s="21"/>
      <c r="D453" s="4"/>
      <c r="E453" s="5"/>
      <c r="F453" s="5"/>
    </row>
    <row r="454" ht="13.5" customHeight="1" spans="1:6">
      <c r="A454" s="21"/>
      <c r="D454" s="4"/>
      <c r="E454" s="5"/>
      <c r="F454" s="5"/>
    </row>
    <row r="455" ht="13.5" customHeight="1" spans="1:6">
      <c r="A455" s="21"/>
      <c r="D455" s="4"/>
      <c r="E455" s="5"/>
      <c r="F455" s="5"/>
    </row>
    <row r="456" ht="13.5" customHeight="1" spans="1:6">
      <c r="A456" s="21"/>
      <c r="D456" s="4"/>
      <c r="E456" s="5"/>
      <c r="F456" s="5"/>
    </row>
    <row r="457" ht="13.5" customHeight="1" spans="1:6">
      <c r="A457" s="21"/>
      <c r="D457" s="4"/>
      <c r="E457" s="5"/>
      <c r="F457" s="5"/>
    </row>
    <row r="458" ht="13.5" customHeight="1" spans="1:6">
      <c r="A458" s="21"/>
      <c r="D458" s="4"/>
      <c r="E458" s="5"/>
      <c r="F458" s="5"/>
    </row>
    <row r="459" ht="13.5" customHeight="1" spans="1:6">
      <c r="A459" s="21"/>
      <c r="D459" s="4"/>
      <c r="E459" s="5"/>
      <c r="F459" s="5"/>
    </row>
    <row r="460" ht="13.5" customHeight="1" spans="1:6">
      <c r="A460" s="21"/>
      <c r="D460" s="4"/>
      <c r="E460" s="5"/>
      <c r="F460" s="5"/>
    </row>
    <row r="461" ht="13.5" customHeight="1" spans="1:6">
      <c r="A461" s="21"/>
      <c r="D461" s="4"/>
      <c r="E461" s="5"/>
      <c r="F461" s="5"/>
    </row>
    <row r="462" ht="13.5" customHeight="1" spans="1:6">
      <c r="A462" s="21"/>
      <c r="D462" s="4"/>
      <c r="E462" s="5"/>
      <c r="F462" s="5"/>
    </row>
    <row r="463" ht="13.5" customHeight="1" spans="1:6">
      <c r="A463" s="21"/>
      <c r="D463" s="4"/>
      <c r="E463" s="5"/>
      <c r="F463" s="5"/>
    </row>
    <row r="464" ht="13.5" customHeight="1" spans="1:6">
      <c r="A464" s="21"/>
      <c r="D464" s="4"/>
      <c r="E464" s="5"/>
      <c r="F464" s="5"/>
    </row>
    <row r="465" ht="13.5" customHeight="1" spans="1:6">
      <c r="A465" s="21"/>
      <c r="D465" s="4"/>
      <c r="E465" s="5"/>
      <c r="F465" s="5"/>
    </row>
    <row r="466" ht="13.5" customHeight="1" spans="1:6">
      <c r="A466" s="21"/>
      <c r="D466" s="4"/>
      <c r="E466" s="5"/>
      <c r="F466" s="5"/>
    </row>
    <row r="467" ht="13.5" customHeight="1" spans="1:6">
      <c r="A467" s="21"/>
      <c r="D467" s="4"/>
      <c r="E467" s="5"/>
      <c r="F467" s="5"/>
    </row>
    <row r="468" ht="13.5" customHeight="1" spans="1:6">
      <c r="A468" s="21"/>
      <c r="D468" s="4"/>
      <c r="E468" s="5"/>
      <c r="F468" s="5"/>
    </row>
    <row r="469" ht="13.5" customHeight="1" spans="1:6">
      <c r="A469" s="21"/>
      <c r="D469" s="4"/>
      <c r="E469" s="5"/>
      <c r="F469" s="5"/>
    </row>
    <row r="470" ht="13.5" customHeight="1" spans="1:6">
      <c r="A470" s="21"/>
      <c r="D470" s="4"/>
      <c r="E470" s="5"/>
      <c r="F470" s="5"/>
    </row>
    <row r="471" ht="13.5" customHeight="1" spans="1:6">
      <c r="A471" s="21"/>
      <c r="D471" s="4"/>
      <c r="E471" s="5"/>
      <c r="F471" s="5"/>
    </row>
    <row r="472" ht="13.5" customHeight="1" spans="1:6">
      <c r="A472" s="21"/>
      <c r="D472" s="4"/>
      <c r="E472" s="5"/>
      <c r="F472" s="5"/>
    </row>
    <row r="473" ht="13.5" customHeight="1" spans="1:6">
      <c r="A473" s="21"/>
      <c r="D473" s="4"/>
      <c r="E473" s="5"/>
      <c r="F473" s="5"/>
    </row>
    <row r="474" ht="13.5" customHeight="1" spans="1:6">
      <c r="A474" s="21"/>
      <c r="D474" s="4"/>
      <c r="E474" s="5"/>
      <c r="F474" s="5"/>
    </row>
    <row r="475" ht="13.5" customHeight="1" spans="1:6">
      <c r="A475" s="21"/>
      <c r="D475" s="4"/>
      <c r="E475" s="5"/>
      <c r="F475" s="5"/>
    </row>
    <row r="476" ht="13.5" customHeight="1" spans="1:6">
      <c r="A476" s="21"/>
      <c r="D476" s="4"/>
      <c r="E476" s="5"/>
      <c r="F476" s="5"/>
    </row>
    <row r="477" ht="13.5" customHeight="1" spans="1:6">
      <c r="A477" s="21"/>
      <c r="D477" s="4"/>
      <c r="E477" s="5"/>
      <c r="F477" s="5"/>
    </row>
    <row r="478" ht="13.5" customHeight="1" spans="1:6">
      <c r="A478" s="21"/>
      <c r="D478" s="4"/>
      <c r="E478" s="5"/>
      <c r="F478" s="5"/>
    </row>
    <row r="479" ht="13.5" customHeight="1" spans="1:6">
      <c r="A479" s="21"/>
      <c r="D479" s="4"/>
      <c r="E479" s="5"/>
      <c r="F479" s="5"/>
    </row>
    <row r="480" ht="13.5" customHeight="1" spans="1:6">
      <c r="A480" s="21"/>
      <c r="D480" s="4"/>
      <c r="E480" s="5"/>
      <c r="F480" s="5"/>
    </row>
    <row r="481" ht="13.5" customHeight="1" spans="1:6">
      <c r="A481" s="21"/>
      <c r="D481" s="4"/>
      <c r="E481" s="5"/>
      <c r="F481" s="5"/>
    </row>
    <row r="482" ht="13.5" customHeight="1" spans="1:6">
      <c r="A482" s="21"/>
      <c r="D482" s="4"/>
      <c r="E482" s="5"/>
      <c r="F482" s="5"/>
    </row>
    <row r="483" ht="13.5" customHeight="1" spans="1:6">
      <c r="A483" s="21"/>
      <c r="D483" s="4"/>
      <c r="E483" s="5"/>
      <c r="F483" s="5"/>
    </row>
    <row r="484" ht="13.5" customHeight="1" spans="1:6">
      <c r="A484" s="21"/>
      <c r="D484" s="4"/>
      <c r="E484" s="5"/>
      <c r="F484" s="5"/>
    </row>
    <row r="485" ht="13.5" customHeight="1" spans="1:6">
      <c r="A485" s="21"/>
      <c r="D485" s="4"/>
      <c r="E485" s="5"/>
      <c r="F485" s="5"/>
    </row>
    <row r="486" ht="13.5" customHeight="1" spans="1:6">
      <c r="A486" s="21"/>
      <c r="D486" s="4"/>
      <c r="E486" s="5"/>
      <c r="F486" s="5"/>
    </row>
    <row r="487" ht="13.5" customHeight="1" spans="1:6">
      <c r="A487" s="21"/>
      <c r="D487" s="4"/>
      <c r="E487" s="5"/>
      <c r="F487" s="5"/>
    </row>
    <row r="488" ht="13.5" customHeight="1" spans="1:6">
      <c r="A488" s="21"/>
      <c r="D488" s="4"/>
      <c r="E488" s="5"/>
      <c r="F488" s="5"/>
    </row>
    <row r="489" ht="13.5" customHeight="1" spans="1:6">
      <c r="A489" s="21"/>
      <c r="D489" s="4"/>
      <c r="E489" s="5"/>
      <c r="F489" s="5"/>
    </row>
    <row r="490" ht="13.5" customHeight="1" spans="1:6">
      <c r="A490" s="21"/>
      <c r="D490" s="4"/>
      <c r="E490" s="5"/>
      <c r="F490" s="5"/>
    </row>
    <row r="491" ht="13.5" customHeight="1" spans="1:6">
      <c r="A491" s="21"/>
      <c r="D491" s="4"/>
      <c r="E491" s="5"/>
      <c r="F491" s="5"/>
    </row>
    <row r="492" ht="13.5" customHeight="1" spans="1:6">
      <c r="A492" s="21"/>
      <c r="D492" s="4"/>
      <c r="E492" s="5"/>
      <c r="F492" s="5"/>
    </row>
    <row r="493" ht="13.5" customHeight="1" spans="1:6">
      <c r="A493" s="21"/>
      <c r="D493" s="4"/>
      <c r="E493" s="5"/>
      <c r="F493" s="5"/>
    </row>
    <row r="494" ht="13.5" customHeight="1" spans="1:6">
      <c r="A494" s="21"/>
      <c r="D494" s="4"/>
      <c r="E494" s="5"/>
      <c r="F494" s="5"/>
    </row>
    <row r="495" ht="13.5" customHeight="1" spans="1:6">
      <c r="A495" s="21"/>
      <c r="D495" s="4"/>
      <c r="E495" s="5"/>
      <c r="F495" s="5"/>
    </row>
    <row r="496" ht="13.5" customHeight="1" spans="1:6">
      <c r="A496" s="21"/>
      <c r="D496" s="4"/>
      <c r="E496" s="5"/>
      <c r="F496" s="5"/>
    </row>
    <row r="497" ht="13.5" customHeight="1" spans="1:6">
      <c r="A497" s="21"/>
      <c r="D497" s="4"/>
      <c r="E497" s="5"/>
      <c r="F497" s="5"/>
    </row>
    <row r="498" ht="13.5" customHeight="1" spans="1:6">
      <c r="A498" s="21"/>
      <c r="D498" s="4"/>
      <c r="E498" s="5"/>
      <c r="F498" s="5"/>
    </row>
    <row r="499" ht="13.5" customHeight="1" spans="1:6">
      <c r="A499" s="21"/>
      <c r="D499" s="4"/>
      <c r="E499" s="5"/>
      <c r="F499" s="5"/>
    </row>
    <row r="500" ht="13.5" customHeight="1" spans="1:6">
      <c r="A500" s="21"/>
      <c r="D500" s="4"/>
      <c r="E500" s="5"/>
      <c r="F500" s="5"/>
    </row>
    <row r="501" ht="13.5" customHeight="1" spans="1:6">
      <c r="A501" s="21"/>
      <c r="D501" s="4"/>
      <c r="E501" s="5"/>
      <c r="F501" s="5"/>
    </row>
    <row r="502" ht="13.5" customHeight="1" spans="1:6">
      <c r="A502" s="21"/>
      <c r="D502" s="4"/>
      <c r="E502" s="5"/>
      <c r="F502" s="5"/>
    </row>
    <row r="503" ht="13.5" customHeight="1" spans="1:6">
      <c r="A503" s="21"/>
      <c r="D503" s="4"/>
      <c r="E503" s="5"/>
      <c r="F503" s="5"/>
    </row>
    <row r="504" ht="13.5" customHeight="1" spans="1:6">
      <c r="A504" s="21"/>
      <c r="D504" s="4"/>
      <c r="E504" s="5"/>
      <c r="F504" s="5"/>
    </row>
    <row r="505" ht="13.5" customHeight="1" spans="1:6">
      <c r="A505" s="21"/>
      <c r="D505" s="4"/>
      <c r="E505" s="5"/>
      <c r="F505" s="5"/>
    </row>
    <row r="506" ht="13.5" customHeight="1" spans="1:6">
      <c r="A506" s="21"/>
      <c r="D506" s="4"/>
      <c r="E506" s="5"/>
      <c r="F506" s="5"/>
    </row>
    <row r="507" ht="13.5" customHeight="1" spans="1:6">
      <c r="A507" s="21"/>
      <c r="D507" s="4"/>
      <c r="E507" s="5"/>
      <c r="F507" s="5"/>
    </row>
    <row r="508" ht="13.5" customHeight="1" spans="1:6">
      <c r="A508" s="21"/>
      <c r="D508" s="4"/>
      <c r="E508" s="5"/>
      <c r="F508" s="5"/>
    </row>
    <row r="509" ht="13.5" customHeight="1" spans="1:6">
      <c r="A509" s="21"/>
      <c r="D509" s="4"/>
      <c r="E509" s="5"/>
      <c r="F509" s="5"/>
    </row>
    <row r="510" ht="13.5" customHeight="1" spans="1:6">
      <c r="A510" s="21"/>
      <c r="D510" s="4"/>
      <c r="E510" s="5"/>
      <c r="F510" s="5"/>
    </row>
    <row r="511" ht="13.5" customHeight="1" spans="1:6">
      <c r="A511" s="21"/>
      <c r="D511" s="4"/>
      <c r="E511" s="5"/>
      <c r="F511" s="5"/>
    </row>
    <row r="512" ht="13.5" customHeight="1" spans="1:6">
      <c r="A512" s="21"/>
      <c r="D512" s="4"/>
      <c r="E512" s="5"/>
      <c r="F512" s="5"/>
    </row>
    <row r="513" ht="13.5" customHeight="1" spans="1:6">
      <c r="A513" s="21"/>
      <c r="D513" s="4"/>
      <c r="E513" s="5"/>
      <c r="F513" s="5"/>
    </row>
    <row r="514" ht="13.5" customHeight="1" spans="1:6">
      <c r="A514" s="21"/>
      <c r="D514" s="4"/>
      <c r="E514" s="5"/>
      <c r="F514" s="5"/>
    </row>
    <row r="515" ht="13.5" customHeight="1" spans="1:6">
      <c r="A515" s="21"/>
      <c r="D515" s="4"/>
      <c r="E515" s="5"/>
      <c r="F515" s="5"/>
    </row>
    <row r="516" ht="13.5" customHeight="1" spans="1:6">
      <c r="A516" s="21"/>
      <c r="D516" s="4"/>
      <c r="E516" s="5"/>
      <c r="F516" s="5"/>
    </row>
    <row r="517" ht="13.5" customHeight="1" spans="1:6">
      <c r="A517" s="21"/>
      <c r="D517" s="4"/>
      <c r="E517" s="5"/>
      <c r="F517" s="5"/>
    </row>
    <row r="518" ht="13.5" customHeight="1" spans="1:6">
      <c r="A518" s="21"/>
      <c r="D518" s="4"/>
      <c r="E518" s="5"/>
      <c r="F518" s="5"/>
    </row>
    <row r="519" ht="13.5" customHeight="1" spans="1:6">
      <c r="A519" s="21"/>
      <c r="D519" s="4"/>
      <c r="E519" s="5"/>
      <c r="F519" s="5"/>
    </row>
    <row r="520" ht="13.5" customHeight="1" spans="1:6">
      <c r="A520" s="21"/>
      <c r="D520" s="4"/>
      <c r="E520" s="5"/>
      <c r="F520" s="5"/>
    </row>
    <row r="521" ht="13.5" customHeight="1" spans="1:6">
      <c r="A521" s="21"/>
      <c r="D521" s="4"/>
      <c r="E521" s="5"/>
      <c r="F521" s="5"/>
    </row>
    <row r="522" ht="13.5" customHeight="1" spans="1:6">
      <c r="A522" s="21"/>
      <c r="D522" s="4"/>
      <c r="E522" s="5"/>
      <c r="F522" s="5"/>
    </row>
    <row r="523" ht="13.5" customHeight="1" spans="1:6">
      <c r="A523" s="21"/>
      <c r="D523" s="4"/>
      <c r="E523" s="5"/>
      <c r="F523" s="5"/>
    </row>
    <row r="524" ht="13.5" customHeight="1" spans="1:6">
      <c r="A524" s="21"/>
      <c r="D524" s="4"/>
      <c r="E524" s="5"/>
      <c r="F524" s="5"/>
    </row>
    <row r="525" ht="13.5" customHeight="1" spans="1:6">
      <c r="A525" s="21"/>
      <c r="D525" s="4"/>
      <c r="E525" s="5"/>
      <c r="F525" s="5"/>
    </row>
    <row r="526" ht="13.5" customHeight="1" spans="1:6">
      <c r="A526" s="21"/>
      <c r="D526" s="4"/>
      <c r="E526" s="5"/>
      <c r="F526" s="5"/>
    </row>
    <row r="527" ht="13.5" customHeight="1" spans="1:6">
      <c r="A527" s="21"/>
      <c r="D527" s="4"/>
      <c r="E527" s="5"/>
      <c r="F527" s="5"/>
    </row>
    <row r="528" ht="13.5" customHeight="1" spans="1:6">
      <c r="A528" s="21"/>
      <c r="D528" s="4"/>
      <c r="E528" s="5"/>
      <c r="F528" s="5"/>
    </row>
    <row r="529" ht="13.5" customHeight="1" spans="1:6">
      <c r="A529" s="21"/>
      <c r="D529" s="4"/>
      <c r="E529" s="5"/>
      <c r="F529" s="5"/>
    </row>
    <row r="530" ht="13.5" customHeight="1" spans="1:6">
      <c r="A530" s="21"/>
      <c r="D530" s="4"/>
      <c r="E530" s="5"/>
      <c r="F530" s="5"/>
    </row>
    <row r="531" ht="13.5" customHeight="1" spans="1:6">
      <c r="A531" s="21"/>
      <c r="D531" s="4"/>
      <c r="E531" s="5"/>
      <c r="F531" s="5"/>
    </row>
    <row r="532" ht="13.5" customHeight="1" spans="1:6">
      <c r="A532" s="21"/>
      <c r="D532" s="4"/>
      <c r="E532" s="5"/>
      <c r="F532" s="5"/>
    </row>
    <row r="533" ht="13.5" customHeight="1" spans="1:6">
      <c r="A533" s="21"/>
      <c r="D533" s="4"/>
      <c r="E533" s="5"/>
      <c r="F533" s="5"/>
    </row>
    <row r="534" ht="13.5" customHeight="1" spans="1:6">
      <c r="A534" s="21"/>
      <c r="D534" s="4"/>
      <c r="E534" s="5"/>
      <c r="F534" s="5"/>
    </row>
    <row r="535" ht="13.5" customHeight="1" spans="1:6">
      <c r="A535" s="21"/>
      <c r="D535" s="4"/>
      <c r="E535" s="5"/>
      <c r="F535" s="5"/>
    </row>
    <row r="536" ht="13.5" customHeight="1" spans="1:6">
      <c r="A536" s="21"/>
      <c r="D536" s="4"/>
      <c r="E536" s="5"/>
      <c r="F536" s="5"/>
    </row>
    <row r="537" ht="13.5" customHeight="1" spans="1:6">
      <c r="A537" s="21"/>
      <c r="D537" s="4"/>
      <c r="E537" s="5"/>
      <c r="F537" s="5"/>
    </row>
    <row r="538" ht="13.5" customHeight="1" spans="1:6">
      <c r="A538" s="21"/>
      <c r="D538" s="4"/>
      <c r="E538" s="5"/>
      <c r="F538" s="5"/>
    </row>
    <row r="539" ht="13.5" customHeight="1" spans="1:6">
      <c r="A539" s="21"/>
      <c r="D539" s="4"/>
      <c r="E539" s="5"/>
      <c r="F539" s="5"/>
    </row>
    <row r="540" ht="13.5" customHeight="1" spans="1:6">
      <c r="A540" s="21"/>
      <c r="D540" s="4"/>
      <c r="E540" s="5"/>
      <c r="F540" s="5"/>
    </row>
    <row r="541" ht="13.5" customHeight="1" spans="1:6">
      <c r="A541" s="21"/>
      <c r="D541" s="4"/>
      <c r="E541" s="5"/>
      <c r="F541" s="5"/>
    </row>
    <row r="542" ht="13.5" customHeight="1" spans="1:6">
      <c r="A542" s="21"/>
      <c r="D542" s="4"/>
      <c r="E542" s="5"/>
      <c r="F542" s="5"/>
    </row>
    <row r="543" ht="13.5" customHeight="1" spans="1:6">
      <c r="A543" s="21"/>
      <c r="D543" s="4"/>
      <c r="E543" s="5"/>
      <c r="F543" s="5"/>
    </row>
    <row r="544" ht="13.5" customHeight="1" spans="1:6">
      <c r="A544" s="21"/>
      <c r="D544" s="4"/>
      <c r="E544" s="5"/>
      <c r="F544" s="5"/>
    </row>
    <row r="545" ht="13.5" customHeight="1" spans="1:6">
      <c r="A545" s="21"/>
      <c r="D545" s="4"/>
      <c r="E545" s="5"/>
      <c r="F545" s="5"/>
    </row>
    <row r="546" ht="13.5" customHeight="1" spans="1:6">
      <c r="A546" s="21"/>
      <c r="D546" s="4"/>
      <c r="E546" s="5"/>
      <c r="F546" s="5"/>
    </row>
    <row r="547" ht="13.5" customHeight="1" spans="1:6">
      <c r="A547" s="21"/>
      <c r="D547" s="4"/>
      <c r="E547" s="5"/>
      <c r="F547" s="5"/>
    </row>
    <row r="548" ht="13.5" customHeight="1" spans="1:6">
      <c r="A548" s="21"/>
      <c r="D548" s="4"/>
      <c r="E548" s="5"/>
      <c r="F548" s="5"/>
    </row>
    <row r="549" ht="13.5" customHeight="1" spans="1:6">
      <c r="A549" s="21"/>
      <c r="D549" s="4"/>
      <c r="E549" s="5"/>
      <c r="F549" s="5"/>
    </row>
    <row r="550" ht="13.5" customHeight="1" spans="1:6">
      <c r="A550" s="21"/>
      <c r="D550" s="4"/>
      <c r="E550" s="5"/>
      <c r="F550" s="5"/>
    </row>
    <row r="551" ht="13.5" customHeight="1" spans="1:6">
      <c r="A551" s="21"/>
      <c r="D551" s="4"/>
      <c r="E551" s="5"/>
      <c r="F551" s="5"/>
    </row>
    <row r="552" ht="13.5" customHeight="1" spans="1:6">
      <c r="A552" s="21"/>
      <c r="D552" s="4"/>
      <c r="E552" s="5"/>
      <c r="F552" s="5"/>
    </row>
    <row r="553" ht="13.5" customHeight="1" spans="1:6">
      <c r="A553" s="21"/>
      <c r="D553" s="4"/>
      <c r="E553" s="5"/>
      <c r="F553" s="5"/>
    </row>
    <row r="554" ht="13.5" customHeight="1" spans="1:6">
      <c r="A554" s="21"/>
      <c r="D554" s="4"/>
      <c r="E554" s="5"/>
      <c r="F554" s="5"/>
    </row>
    <row r="555" ht="13.5" customHeight="1" spans="1:6">
      <c r="A555" s="21"/>
      <c r="D555" s="4"/>
      <c r="E555" s="5"/>
      <c r="F555" s="5"/>
    </row>
    <row r="556" ht="13.5" customHeight="1" spans="1:6">
      <c r="A556" s="21"/>
      <c r="D556" s="4"/>
      <c r="E556" s="5"/>
      <c r="F556" s="5"/>
    </row>
    <row r="557" ht="13.5" customHeight="1" spans="1:6">
      <c r="A557" s="21"/>
      <c r="D557" s="4"/>
      <c r="E557" s="5"/>
      <c r="F557" s="5"/>
    </row>
    <row r="558" ht="13.5" customHeight="1" spans="1:6">
      <c r="A558" s="21"/>
      <c r="D558" s="4"/>
      <c r="E558" s="5"/>
      <c r="F558" s="5"/>
    </row>
    <row r="559" ht="13.5" customHeight="1" spans="1:6">
      <c r="A559" s="21"/>
      <c r="D559" s="4"/>
      <c r="E559" s="5"/>
      <c r="F559" s="5"/>
    </row>
    <row r="560" ht="13.5" customHeight="1" spans="1:6">
      <c r="A560" s="21"/>
      <c r="D560" s="4"/>
      <c r="E560" s="5"/>
      <c r="F560" s="5"/>
    </row>
    <row r="561" ht="13.5" customHeight="1" spans="1:6">
      <c r="A561" s="21"/>
      <c r="D561" s="4"/>
      <c r="E561" s="5"/>
      <c r="F561" s="5"/>
    </row>
    <row r="562" ht="13.5" customHeight="1" spans="1:6">
      <c r="A562" s="21"/>
      <c r="D562" s="4"/>
      <c r="E562" s="5"/>
      <c r="F562" s="5"/>
    </row>
    <row r="563" ht="13.5" customHeight="1" spans="1:6">
      <c r="A563" s="21"/>
      <c r="D563" s="4"/>
      <c r="E563" s="5"/>
      <c r="F563" s="5"/>
    </row>
    <row r="564" ht="13.5" customHeight="1" spans="1:6">
      <c r="A564" s="21"/>
      <c r="D564" s="4"/>
      <c r="E564" s="5"/>
      <c r="F564" s="5"/>
    </row>
    <row r="565" ht="13.5" customHeight="1" spans="1:6">
      <c r="A565" s="21"/>
      <c r="D565" s="4"/>
      <c r="E565" s="5"/>
      <c r="F565" s="5"/>
    </row>
    <row r="566" ht="13.5" customHeight="1" spans="1:6">
      <c r="A566" s="21"/>
      <c r="D566" s="4"/>
      <c r="E566" s="5"/>
      <c r="F566" s="5"/>
    </row>
    <row r="567" ht="13.5" customHeight="1" spans="1:6">
      <c r="A567" s="21"/>
      <c r="D567" s="4"/>
      <c r="E567" s="5"/>
      <c r="F567" s="5"/>
    </row>
    <row r="568" ht="13.5" customHeight="1" spans="1:6">
      <c r="A568" s="21"/>
      <c r="D568" s="4"/>
      <c r="E568" s="5"/>
      <c r="F568" s="5"/>
    </row>
    <row r="569" ht="13.5" customHeight="1" spans="1:6">
      <c r="A569" s="21"/>
      <c r="D569" s="4"/>
      <c r="E569" s="5"/>
      <c r="F569" s="5"/>
    </row>
    <row r="570" ht="13.5" customHeight="1" spans="1:6">
      <c r="A570" s="21"/>
      <c r="D570" s="4"/>
      <c r="E570" s="5"/>
      <c r="F570" s="5"/>
    </row>
    <row r="571" ht="13.5" customHeight="1" spans="1:6">
      <c r="A571" s="21"/>
      <c r="D571" s="4"/>
      <c r="E571" s="5"/>
      <c r="F571" s="5"/>
    </row>
    <row r="572" ht="13.5" customHeight="1" spans="1:6">
      <c r="A572" s="21"/>
      <c r="D572" s="4"/>
      <c r="E572" s="5"/>
      <c r="F572" s="5"/>
    </row>
    <row r="573" ht="13.5" customHeight="1" spans="1:6">
      <c r="A573" s="21"/>
      <c r="D573" s="4"/>
      <c r="E573" s="5"/>
      <c r="F573" s="5"/>
    </row>
    <row r="574" ht="13.5" customHeight="1" spans="1:6">
      <c r="A574" s="21"/>
      <c r="D574" s="4"/>
      <c r="E574" s="5"/>
      <c r="F574" s="5"/>
    </row>
    <row r="575" ht="13.5" customHeight="1" spans="1:6">
      <c r="A575" s="21"/>
      <c r="D575" s="4"/>
      <c r="E575" s="5"/>
      <c r="F575" s="5"/>
    </row>
    <row r="576" ht="13.5" customHeight="1" spans="1:6">
      <c r="A576" s="21"/>
      <c r="D576" s="4"/>
      <c r="E576" s="5"/>
      <c r="F576" s="5"/>
    </row>
    <row r="577" ht="13.5" customHeight="1" spans="1:6">
      <c r="A577" s="21"/>
      <c r="D577" s="4"/>
      <c r="E577" s="5"/>
      <c r="F577" s="5"/>
    </row>
    <row r="578" ht="13.5" customHeight="1" spans="1:6">
      <c r="A578" s="21"/>
      <c r="D578" s="4"/>
      <c r="E578" s="5"/>
      <c r="F578" s="5"/>
    </row>
    <row r="579" ht="13.5" customHeight="1" spans="1:6">
      <c r="A579" s="21"/>
      <c r="D579" s="4"/>
      <c r="E579" s="5"/>
      <c r="F579" s="5"/>
    </row>
    <row r="580" ht="13.5" customHeight="1" spans="1:6">
      <c r="A580" s="21"/>
      <c r="D580" s="4"/>
      <c r="E580" s="5"/>
      <c r="F580" s="5"/>
    </row>
    <row r="581" ht="13.5" customHeight="1" spans="1:6">
      <c r="A581" s="21"/>
      <c r="D581" s="4"/>
      <c r="E581" s="5"/>
      <c r="F581" s="5"/>
    </row>
    <row r="582" ht="13.5" customHeight="1" spans="1:6">
      <c r="A582" s="21"/>
      <c r="D582" s="4"/>
      <c r="E582" s="5"/>
      <c r="F582" s="5"/>
    </row>
    <row r="583" ht="13.5" customHeight="1" spans="1:6">
      <c r="A583" s="21"/>
      <c r="D583" s="4"/>
      <c r="E583" s="5"/>
      <c r="F583" s="5"/>
    </row>
    <row r="584" ht="13.5" customHeight="1" spans="1:6">
      <c r="A584" s="21"/>
      <c r="D584" s="4"/>
      <c r="E584" s="5"/>
      <c r="F584" s="5"/>
    </row>
    <row r="585" ht="13.5" customHeight="1" spans="1:6">
      <c r="A585" s="21"/>
      <c r="D585" s="4"/>
      <c r="E585" s="5"/>
      <c r="F585" s="5"/>
    </row>
    <row r="586" ht="13.5" customHeight="1" spans="1:6">
      <c r="A586" s="21"/>
      <c r="D586" s="4"/>
      <c r="E586" s="5"/>
      <c r="F586" s="5"/>
    </row>
    <row r="587" ht="13.5" customHeight="1" spans="1:6">
      <c r="A587" s="21"/>
      <c r="D587" s="4"/>
      <c r="E587" s="5"/>
      <c r="F587" s="5"/>
    </row>
    <row r="588" ht="13.5" customHeight="1" spans="1:6">
      <c r="A588" s="21"/>
      <c r="D588" s="4"/>
      <c r="E588" s="5"/>
      <c r="F588" s="5"/>
    </row>
    <row r="589" ht="13.5" customHeight="1" spans="1:6">
      <c r="A589" s="21"/>
      <c r="D589" s="4"/>
      <c r="E589" s="5"/>
      <c r="F589" s="5"/>
    </row>
    <row r="590" ht="13.5" customHeight="1" spans="1:6">
      <c r="A590" s="21"/>
      <c r="D590" s="4"/>
      <c r="E590" s="5"/>
      <c r="F590" s="5"/>
    </row>
    <row r="591" ht="13.5" customHeight="1" spans="1:6">
      <c r="A591" s="21"/>
      <c r="D591" s="4"/>
      <c r="E591" s="5"/>
      <c r="F591" s="5"/>
    </row>
    <row r="592" ht="13.5" customHeight="1" spans="1:6">
      <c r="A592" s="21"/>
      <c r="D592" s="4"/>
      <c r="E592" s="5"/>
      <c r="F592" s="5"/>
    </row>
    <row r="593" ht="13.5" customHeight="1" spans="1:6">
      <c r="A593" s="21"/>
      <c r="D593" s="4"/>
      <c r="E593" s="5"/>
      <c r="F593" s="5"/>
    </row>
    <row r="594" ht="13.5" customHeight="1" spans="1:6">
      <c r="A594" s="21"/>
      <c r="D594" s="4"/>
      <c r="E594" s="5"/>
      <c r="F594" s="5"/>
    </row>
    <row r="595" ht="13.5" customHeight="1" spans="1:6">
      <c r="A595" s="21"/>
      <c r="D595" s="4"/>
      <c r="E595" s="5"/>
      <c r="F595" s="5"/>
    </row>
    <row r="596" ht="13.5" customHeight="1" spans="1:6">
      <c r="A596" s="21"/>
      <c r="D596" s="4"/>
      <c r="E596" s="5"/>
      <c r="F596" s="5"/>
    </row>
    <row r="597" ht="13.5" customHeight="1" spans="1:6">
      <c r="A597" s="21"/>
      <c r="D597" s="4"/>
      <c r="E597" s="5"/>
      <c r="F597" s="5"/>
    </row>
    <row r="598" ht="13.5" customHeight="1" spans="1:6">
      <c r="A598" s="21"/>
      <c r="D598" s="4"/>
      <c r="E598" s="5"/>
      <c r="F598" s="5"/>
    </row>
    <row r="599" ht="13.5" customHeight="1" spans="1:6">
      <c r="A599" s="21"/>
      <c r="D599" s="4"/>
      <c r="E599" s="5"/>
      <c r="F599" s="5"/>
    </row>
    <row r="600" ht="13.5" customHeight="1" spans="1:6">
      <c r="A600" s="21"/>
      <c r="D600" s="4"/>
      <c r="E600" s="5"/>
      <c r="F600" s="5"/>
    </row>
    <row r="601" ht="13.5" customHeight="1" spans="1:6">
      <c r="A601" s="21"/>
      <c r="D601" s="4"/>
      <c r="E601" s="5"/>
      <c r="F601" s="5"/>
    </row>
    <row r="602" ht="13.5" customHeight="1" spans="1:6">
      <c r="A602" s="21"/>
      <c r="D602" s="4"/>
      <c r="E602" s="5"/>
      <c r="F602" s="5"/>
    </row>
    <row r="603" ht="13.5" customHeight="1" spans="1:6">
      <c r="A603" s="21"/>
      <c r="D603" s="4"/>
      <c r="E603" s="5"/>
      <c r="F603" s="5"/>
    </row>
    <row r="604" ht="13.5" customHeight="1" spans="1:6">
      <c r="A604" s="21"/>
      <c r="D604" s="4"/>
      <c r="E604" s="5"/>
      <c r="F604" s="5"/>
    </row>
    <row r="605" ht="13.5" customHeight="1" spans="1:6">
      <c r="A605" s="21"/>
      <c r="D605" s="4"/>
      <c r="E605" s="5"/>
      <c r="F605" s="5"/>
    </row>
    <row r="606" ht="13.5" customHeight="1" spans="1:6">
      <c r="A606" s="21"/>
      <c r="D606" s="4"/>
      <c r="E606" s="5"/>
      <c r="F606" s="5"/>
    </row>
    <row r="607" ht="13.5" customHeight="1" spans="1:6">
      <c r="A607" s="21"/>
      <c r="D607" s="4"/>
      <c r="E607" s="5"/>
      <c r="F607" s="5"/>
    </row>
    <row r="608" ht="13.5" customHeight="1" spans="1:6">
      <c r="A608" s="21"/>
      <c r="D608" s="4"/>
      <c r="E608" s="5"/>
      <c r="F608" s="5"/>
    </row>
    <row r="609" ht="13.5" customHeight="1" spans="1:6">
      <c r="A609" s="21"/>
      <c r="D609" s="4"/>
      <c r="E609" s="5"/>
      <c r="F609" s="5"/>
    </row>
    <row r="610" ht="13.5" customHeight="1" spans="1:6">
      <c r="A610" s="21"/>
      <c r="D610" s="4"/>
      <c r="E610" s="5"/>
      <c r="F610" s="5"/>
    </row>
    <row r="611" ht="13.5" customHeight="1" spans="1:6">
      <c r="A611" s="21"/>
      <c r="D611" s="4"/>
      <c r="E611" s="5"/>
      <c r="F611" s="5"/>
    </row>
    <row r="612" ht="13.5" customHeight="1" spans="1:6">
      <c r="A612" s="21"/>
      <c r="D612" s="4"/>
      <c r="E612" s="5"/>
      <c r="F612" s="5"/>
    </row>
    <row r="613" ht="13.5" customHeight="1" spans="1:6">
      <c r="A613" s="21"/>
      <c r="D613" s="4"/>
      <c r="E613" s="5"/>
      <c r="F613" s="5"/>
    </row>
    <row r="614" ht="13.5" customHeight="1" spans="1:6">
      <c r="A614" s="21"/>
      <c r="D614" s="4"/>
      <c r="E614" s="5"/>
      <c r="F614" s="5"/>
    </row>
    <row r="615" ht="13.5" customHeight="1" spans="1:6">
      <c r="A615" s="21"/>
      <c r="D615" s="4"/>
      <c r="E615" s="5"/>
      <c r="F615" s="5"/>
    </row>
    <row r="616" ht="13.5" customHeight="1" spans="1:6">
      <c r="A616" s="21"/>
      <c r="D616" s="4"/>
      <c r="E616" s="5"/>
      <c r="F616" s="5"/>
    </row>
    <row r="617" ht="13.5" customHeight="1" spans="1:6">
      <c r="A617" s="21"/>
      <c r="D617" s="4"/>
      <c r="E617" s="5"/>
      <c r="F617" s="5"/>
    </row>
    <row r="618" ht="13.5" customHeight="1" spans="1:6">
      <c r="A618" s="21"/>
      <c r="D618" s="4"/>
      <c r="E618" s="5"/>
      <c r="F618" s="5"/>
    </row>
    <row r="619" ht="13.5" customHeight="1" spans="1:6">
      <c r="A619" s="21"/>
      <c r="D619" s="4"/>
      <c r="E619" s="5"/>
      <c r="F619" s="5"/>
    </row>
    <row r="620" ht="13.5" customHeight="1" spans="1:6">
      <c r="A620" s="21"/>
      <c r="D620" s="4"/>
      <c r="E620" s="5"/>
      <c r="F620" s="5"/>
    </row>
    <row r="621" ht="13.5" customHeight="1" spans="1:6">
      <c r="A621" s="21"/>
      <c r="D621" s="4"/>
      <c r="E621" s="5"/>
      <c r="F621" s="5"/>
    </row>
    <row r="622" ht="13.5" customHeight="1" spans="1:6">
      <c r="A622" s="21"/>
      <c r="D622" s="4"/>
      <c r="E622" s="5"/>
      <c r="F622" s="5"/>
    </row>
    <row r="623" ht="13.5" customHeight="1" spans="1:6">
      <c r="A623" s="21"/>
      <c r="D623" s="4"/>
      <c r="E623" s="5"/>
      <c r="F623" s="5"/>
    </row>
    <row r="624" ht="13.5" customHeight="1" spans="1:6">
      <c r="A624" s="21"/>
      <c r="D624" s="4"/>
      <c r="E624" s="5"/>
      <c r="F624" s="5"/>
    </row>
    <row r="625" ht="13.5" customHeight="1" spans="1:6">
      <c r="A625" s="21"/>
      <c r="D625" s="4"/>
      <c r="E625" s="5"/>
      <c r="F625" s="5"/>
    </row>
    <row r="626" ht="13.5" customHeight="1" spans="1:6">
      <c r="A626" s="21"/>
      <c r="D626" s="4"/>
      <c r="E626" s="5"/>
      <c r="F626" s="5"/>
    </row>
    <row r="627" ht="13.5" customHeight="1" spans="1:6">
      <c r="A627" s="21"/>
      <c r="D627" s="4"/>
      <c r="E627" s="5"/>
      <c r="F627" s="5"/>
    </row>
    <row r="628" ht="13.5" customHeight="1" spans="1:6">
      <c r="A628" s="21"/>
      <c r="D628" s="4"/>
      <c r="E628" s="5"/>
      <c r="F628" s="5"/>
    </row>
    <row r="629" ht="13.5" customHeight="1" spans="1:6">
      <c r="A629" s="21"/>
      <c r="D629" s="4"/>
      <c r="E629" s="5"/>
      <c r="F629" s="5"/>
    </row>
    <row r="630" ht="13.5" customHeight="1" spans="1:6">
      <c r="A630" s="21"/>
      <c r="D630" s="4"/>
      <c r="E630" s="5"/>
      <c r="F630" s="5"/>
    </row>
    <row r="631" ht="13.5" customHeight="1" spans="1:6">
      <c r="A631" s="21"/>
      <c r="D631" s="4"/>
      <c r="E631" s="5"/>
      <c r="F631" s="5"/>
    </row>
    <row r="632" ht="13.5" customHeight="1" spans="1:6">
      <c r="A632" s="21"/>
      <c r="D632" s="4"/>
      <c r="E632" s="5"/>
      <c r="F632" s="5"/>
    </row>
    <row r="633" ht="13.5" customHeight="1" spans="1:6">
      <c r="A633" s="21"/>
      <c r="D633" s="4"/>
      <c r="E633" s="5"/>
      <c r="F633" s="5"/>
    </row>
    <row r="634" ht="13.5" customHeight="1" spans="1:6">
      <c r="A634" s="21"/>
      <c r="D634" s="4"/>
      <c r="E634" s="5"/>
      <c r="F634" s="5"/>
    </row>
    <row r="635" ht="13.5" customHeight="1" spans="1:6">
      <c r="A635" s="21"/>
      <c r="D635" s="4"/>
      <c r="E635" s="5"/>
      <c r="F635" s="5"/>
    </row>
    <row r="636" ht="13.5" customHeight="1" spans="1:6">
      <c r="A636" s="21"/>
      <c r="D636" s="4"/>
      <c r="E636" s="5"/>
      <c r="F636" s="5"/>
    </row>
    <row r="637" ht="13.5" customHeight="1" spans="1:6">
      <c r="A637" s="21"/>
      <c r="D637" s="4"/>
      <c r="E637" s="5"/>
      <c r="F637" s="5"/>
    </row>
    <row r="638" ht="13.5" customHeight="1" spans="1:6">
      <c r="A638" s="21"/>
      <c r="D638" s="4"/>
      <c r="E638" s="5"/>
      <c r="F638" s="5"/>
    </row>
    <row r="639" ht="13.5" customHeight="1" spans="1:6">
      <c r="A639" s="21"/>
      <c r="D639" s="4"/>
      <c r="E639" s="5"/>
      <c r="F639" s="5"/>
    </row>
    <row r="640" ht="13.5" customHeight="1" spans="1:6">
      <c r="A640" s="21"/>
      <c r="D640" s="4"/>
      <c r="E640" s="5"/>
      <c r="F640" s="5"/>
    </row>
    <row r="641" ht="13.5" customHeight="1" spans="1:6">
      <c r="A641" s="21"/>
      <c r="D641" s="4"/>
      <c r="E641" s="5"/>
      <c r="F641" s="5"/>
    </row>
    <row r="642" ht="13.5" customHeight="1" spans="1:6">
      <c r="A642" s="21"/>
      <c r="D642" s="4"/>
      <c r="E642" s="5"/>
      <c r="F642" s="5"/>
    </row>
    <row r="643" ht="13.5" customHeight="1" spans="1:6">
      <c r="A643" s="21"/>
      <c r="D643" s="4"/>
      <c r="E643" s="5"/>
      <c r="F643" s="5"/>
    </row>
    <row r="644" ht="13.5" customHeight="1" spans="1:6">
      <c r="A644" s="21"/>
      <c r="D644" s="4"/>
      <c r="E644" s="5"/>
      <c r="F644" s="5"/>
    </row>
    <row r="645" ht="13.5" customHeight="1" spans="1:6">
      <c r="A645" s="21"/>
      <c r="D645" s="4"/>
      <c r="E645" s="5"/>
      <c r="F645" s="5"/>
    </row>
    <row r="646" ht="13.5" customHeight="1" spans="1:6">
      <c r="A646" s="21"/>
      <c r="D646" s="4"/>
      <c r="E646" s="5"/>
      <c r="F646" s="5"/>
    </row>
    <row r="647" ht="13.5" customHeight="1" spans="1:6">
      <c r="A647" s="21"/>
      <c r="D647" s="4"/>
      <c r="E647" s="5"/>
      <c r="F647" s="5"/>
    </row>
    <row r="648" ht="13.5" customHeight="1" spans="1:6">
      <c r="A648" s="21"/>
      <c r="D648" s="4"/>
      <c r="E648" s="5"/>
      <c r="F648" s="5"/>
    </row>
    <row r="649" ht="13.5" customHeight="1" spans="1:6">
      <c r="A649" s="21"/>
      <c r="D649" s="4"/>
      <c r="E649" s="5"/>
      <c r="F649" s="5"/>
    </row>
    <row r="650" ht="13.5" customHeight="1" spans="1:6">
      <c r="A650" s="21"/>
      <c r="D650" s="4"/>
      <c r="E650" s="5"/>
      <c r="F650" s="5"/>
    </row>
    <row r="651" ht="13.5" customHeight="1" spans="1:6">
      <c r="A651" s="21"/>
      <c r="D651" s="4"/>
      <c r="E651" s="5"/>
      <c r="F651" s="5"/>
    </row>
    <row r="652" ht="13.5" customHeight="1" spans="1:6">
      <c r="A652" s="21"/>
      <c r="D652" s="4"/>
      <c r="E652" s="5"/>
      <c r="F652" s="5"/>
    </row>
    <row r="653" ht="13.5" customHeight="1" spans="1:6">
      <c r="A653" s="21"/>
      <c r="D653" s="4"/>
      <c r="E653" s="5"/>
      <c r="F653" s="5"/>
    </row>
    <row r="654" ht="13.5" customHeight="1" spans="1:6">
      <c r="A654" s="21"/>
      <c r="D654" s="4"/>
      <c r="E654" s="5"/>
      <c r="F654" s="5"/>
    </row>
    <row r="655" ht="13.5" customHeight="1" spans="1:6">
      <c r="A655" s="21"/>
      <c r="D655" s="4"/>
      <c r="E655" s="5"/>
      <c r="F655" s="5"/>
    </row>
    <row r="656" ht="13.5" customHeight="1" spans="1:6">
      <c r="A656" s="21"/>
      <c r="D656" s="4"/>
      <c r="E656" s="5"/>
      <c r="F656" s="5"/>
    </row>
    <row r="657" ht="13.5" customHeight="1" spans="1:6">
      <c r="A657" s="21"/>
      <c r="D657" s="4"/>
      <c r="E657" s="5"/>
      <c r="F657" s="5"/>
    </row>
    <row r="658" ht="13.5" customHeight="1" spans="1:6">
      <c r="A658" s="21"/>
      <c r="D658" s="4"/>
      <c r="E658" s="5"/>
      <c r="F658" s="5"/>
    </row>
    <row r="659" ht="13.5" customHeight="1" spans="1:6">
      <c r="A659" s="21"/>
      <c r="D659" s="4"/>
      <c r="E659" s="5"/>
      <c r="F659" s="5"/>
    </row>
    <row r="660" ht="13.5" customHeight="1" spans="1:6">
      <c r="A660" s="21"/>
      <c r="D660" s="4"/>
      <c r="E660" s="5"/>
      <c r="F660" s="5"/>
    </row>
    <row r="661" ht="13.5" customHeight="1" spans="1:6">
      <c r="A661" s="21"/>
      <c r="D661" s="4"/>
      <c r="E661" s="5"/>
      <c r="F661" s="5"/>
    </row>
    <row r="662" ht="13.5" customHeight="1" spans="1:6">
      <c r="A662" s="21"/>
      <c r="D662" s="4"/>
      <c r="E662" s="5"/>
      <c r="F662" s="5"/>
    </row>
    <row r="663" ht="13.5" customHeight="1" spans="1:6">
      <c r="A663" s="21"/>
      <c r="D663" s="4"/>
      <c r="E663" s="5"/>
      <c r="F663" s="5"/>
    </row>
    <row r="664" ht="13.5" customHeight="1" spans="1:6">
      <c r="A664" s="21"/>
      <c r="D664" s="4"/>
      <c r="E664" s="5"/>
      <c r="F664" s="5"/>
    </row>
    <row r="665" ht="13.5" customHeight="1" spans="1:6">
      <c r="A665" s="21"/>
      <c r="D665" s="4"/>
      <c r="E665" s="5"/>
      <c r="F665" s="5"/>
    </row>
    <row r="666" ht="13.5" customHeight="1" spans="1:6">
      <c r="A666" s="21"/>
      <c r="D666" s="4"/>
      <c r="E666" s="5"/>
      <c r="F666" s="5"/>
    </row>
    <row r="667" ht="13.5" customHeight="1" spans="1:6">
      <c r="A667" s="21"/>
      <c r="D667" s="4"/>
      <c r="E667" s="5"/>
      <c r="F667" s="5"/>
    </row>
    <row r="668" ht="13.5" customHeight="1" spans="1:6">
      <c r="A668" s="21"/>
      <c r="D668" s="4"/>
      <c r="E668" s="5"/>
      <c r="F668" s="5"/>
    </row>
    <row r="669" ht="13.5" customHeight="1" spans="1:6">
      <c r="A669" s="21"/>
      <c r="D669" s="4"/>
      <c r="E669" s="5"/>
      <c r="F669" s="5"/>
    </row>
    <row r="670" ht="13.5" customHeight="1" spans="1:6">
      <c r="A670" s="21"/>
      <c r="D670" s="4"/>
      <c r="E670" s="5"/>
      <c r="F670" s="5"/>
    </row>
    <row r="671" ht="13.5" customHeight="1" spans="1:6">
      <c r="A671" s="21"/>
      <c r="D671" s="4"/>
      <c r="E671" s="5"/>
      <c r="F671" s="5"/>
    </row>
    <row r="672" ht="13.5" customHeight="1" spans="1:6">
      <c r="A672" s="21"/>
      <c r="D672" s="4"/>
      <c r="E672" s="5"/>
      <c r="F672" s="5"/>
    </row>
    <row r="673" ht="13.5" customHeight="1" spans="1:6">
      <c r="A673" s="21"/>
      <c r="D673" s="4"/>
      <c r="E673" s="5"/>
      <c r="F673" s="5"/>
    </row>
    <row r="674" ht="13.5" customHeight="1" spans="1:6">
      <c r="A674" s="21"/>
      <c r="D674" s="4"/>
      <c r="E674" s="5"/>
      <c r="F674" s="5"/>
    </row>
    <row r="675" ht="13.5" customHeight="1" spans="1:6">
      <c r="A675" s="21"/>
      <c r="D675" s="4"/>
      <c r="E675" s="5"/>
      <c r="F675" s="5"/>
    </row>
    <row r="676" ht="13.5" customHeight="1" spans="1:6">
      <c r="A676" s="21"/>
      <c r="D676" s="4"/>
      <c r="E676" s="5"/>
      <c r="F676" s="5"/>
    </row>
    <row r="677" ht="13.5" customHeight="1" spans="1:6">
      <c r="A677" s="21"/>
      <c r="D677" s="4"/>
      <c r="E677" s="5"/>
      <c r="F677" s="5"/>
    </row>
    <row r="678" ht="13.5" customHeight="1" spans="1:6">
      <c r="A678" s="21"/>
      <c r="D678" s="4"/>
      <c r="E678" s="5"/>
      <c r="F678" s="5"/>
    </row>
    <row r="679" ht="13.5" customHeight="1" spans="1:6">
      <c r="A679" s="21"/>
      <c r="D679" s="4"/>
      <c r="E679" s="5"/>
      <c r="F679" s="5"/>
    </row>
    <row r="680" ht="13.5" customHeight="1" spans="1:6">
      <c r="A680" s="21"/>
      <c r="D680" s="4"/>
      <c r="E680" s="5"/>
      <c r="F680" s="5"/>
    </row>
    <row r="681" ht="13.5" customHeight="1" spans="1:6">
      <c r="A681" s="21"/>
      <c r="D681" s="4"/>
      <c r="E681" s="5"/>
      <c r="F681" s="5"/>
    </row>
    <row r="682" ht="13.5" customHeight="1" spans="1:6">
      <c r="A682" s="21"/>
      <c r="D682" s="4"/>
      <c r="E682" s="5"/>
      <c r="F682" s="5"/>
    </row>
    <row r="683" ht="13.5" customHeight="1" spans="1:6">
      <c r="A683" s="21"/>
      <c r="D683" s="4"/>
      <c r="E683" s="5"/>
      <c r="F683" s="5"/>
    </row>
    <row r="684" ht="13.5" customHeight="1" spans="1:6">
      <c r="A684" s="21"/>
      <c r="D684" s="4"/>
      <c r="E684" s="5"/>
      <c r="F684" s="5"/>
    </row>
    <row r="685" ht="13.5" customHeight="1" spans="1:6">
      <c r="A685" s="21"/>
      <c r="D685" s="4"/>
      <c r="E685" s="5"/>
      <c r="F685" s="5"/>
    </row>
    <row r="686" ht="13.5" customHeight="1" spans="1:6">
      <c r="A686" s="21"/>
      <c r="D686" s="4"/>
      <c r="E686" s="5"/>
      <c r="F686" s="5"/>
    </row>
    <row r="687" ht="13.5" customHeight="1" spans="1:6">
      <c r="A687" s="21"/>
      <c r="D687" s="4"/>
      <c r="E687" s="5"/>
      <c r="F687" s="5"/>
    </row>
    <row r="688" ht="13.5" customHeight="1" spans="1:6">
      <c r="A688" s="21"/>
      <c r="D688" s="4"/>
      <c r="E688" s="5"/>
      <c r="F688" s="5"/>
    </row>
    <row r="689" ht="13.5" customHeight="1" spans="1:6">
      <c r="A689" s="21"/>
      <c r="D689" s="4"/>
      <c r="E689" s="5"/>
      <c r="F689" s="5"/>
    </row>
    <row r="690" ht="13.5" customHeight="1" spans="1:6">
      <c r="A690" s="21"/>
      <c r="D690" s="4"/>
      <c r="E690" s="5"/>
      <c r="F690" s="5"/>
    </row>
    <row r="691" ht="13.5" customHeight="1" spans="1:6">
      <c r="A691" s="21"/>
      <c r="D691" s="4"/>
      <c r="E691" s="5"/>
      <c r="F691" s="5"/>
    </row>
    <row r="692" ht="13.5" customHeight="1" spans="1:6">
      <c r="A692" s="21"/>
      <c r="D692" s="4"/>
      <c r="E692" s="5"/>
      <c r="F692" s="5"/>
    </row>
    <row r="693" ht="13.5" customHeight="1" spans="1:6">
      <c r="A693" s="21"/>
      <c r="D693" s="4"/>
      <c r="E693" s="5"/>
      <c r="F693" s="5"/>
    </row>
    <row r="694" ht="13.5" customHeight="1" spans="1:6">
      <c r="A694" s="21"/>
      <c r="D694" s="4"/>
      <c r="E694" s="5"/>
      <c r="F694" s="5"/>
    </row>
    <row r="695" ht="13.5" customHeight="1" spans="1:6">
      <c r="A695" s="21"/>
      <c r="D695" s="4"/>
      <c r="E695" s="5"/>
      <c r="F695" s="5"/>
    </row>
    <row r="696" ht="13.5" customHeight="1" spans="1:6">
      <c r="A696" s="21"/>
      <c r="D696" s="4"/>
      <c r="E696" s="5"/>
      <c r="F696" s="5"/>
    </row>
    <row r="697" ht="13.5" customHeight="1" spans="1:6">
      <c r="A697" s="21"/>
      <c r="D697" s="4"/>
      <c r="E697" s="5"/>
      <c r="F697" s="5"/>
    </row>
    <row r="698" ht="13.5" customHeight="1" spans="1:6">
      <c r="A698" s="21"/>
      <c r="D698" s="4"/>
      <c r="E698" s="5"/>
      <c r="F698" s="5"/>
    </row>
    <row r="699" ht="13.5" customHeight="1" spans="1:6">
      <c r="A699" s="21"/>
      <c r="D699" s="4"/>
      <c r="E699" s="5"/>
      <c r="F699" s="5"/>
    </row>
    <row r="700" ht="13.5" customHeight="1" spans="1:6">
      <c r="A700" s="21"/>
      <c r="D700" s="4"/>
      <c r="E700" s="5"/>
      <c r="F700" s="5"/>
    </row>
    <row r="701" ht="13.5" customHeight="1" spans="1:6">
      <c r="A701" s="21"/>
      <c r="D701" s="4"/>
      <c r="E701" s="5"/>
      <c r="F701" s="5"/>
    </row>
    <row r="702" ht="13.5" customHeight="1" spans="1:6">
      <c r="A702" s="21"/>
      <c r="D702" s="4"/>
      <c r="E702" s="5"/>
      <c r="F702" s="5"/>
    </row>
    <row r="703" ht="13.5" customHeight="1" spans="1:6">
      <c r="A703" s="21"/>
      <c r="D703" s="4"/>
      <c r="E703" s="5"/>
      <c r="F703" s="5"/>
    </row>
    <row r="704" ht="13.5" customHeight="1" spans="1:6">
      <c r="A704" s="21"/>
      <c r="D704" s="4"/>
      <c r="E704" s="5"/>
      <c r="F704" s="5"/>
    </row>
    <row r="705" ht="13.5" customHeight="1" spans="1:6">
      <c r="A705" s="21"/>
      <c r="D705" s="4"/>
      <c r="E705" s="5"/>
      <c r="F705" s="5"/>
    </row>
    <row r="706" ht="13.5" customHeight="1" spans="1:6">
      <c r="A706" s="21"/>
      <c r="D706" s="4"/>
      <c r="E706" s="5"/>
      <c r="F706" s="5"/>
    </row>
    <row r="707" ht="13.5" customHeight="1" spans="1:6">
      <c r="A707" s="21"/>
      <c r="D707" s="4"/>
      <c r="E707" s="5"/>
      <c r="F707" s="5"/>
    </row>
    <row r="708" ht="13.5" customHeight="1" spans="1:6">
      <c r="A708" s="21"/>
      <c r="D708" s="4"/>
      <c r="E708" s="5"/>
      <c r="F708" s="5"/>
    </row>
    <row r="709" ht="13.5" customHeight="1" spans="1:6">
      <c r="A709" s="21"/>
      <c r="D709" s="4"/>
      <c r="E709" s="5"/>
      <c r="F709" s="5"/>
    </row>
    <row r="710" ht="13.5" customHeight="1" spans="1:6">
      <c r="A710" s="21"/>
      <c r="D710" s="4"/>
      <c r="E710" s="5"/>
      <c r="F710" s="5"/>
    </row>
    <row r="711" ht="13.5" customHeight="1" spans="1:6">
      <c r="A711" s="21"/>
      <c r="D711" s="4"/>
      <c r="E711" s="5"/>
      <c r="F711" s="5"/>
    </row>
    <row r="712" ht="13.5" customHeight="1" spans="1:6">
      <c r="A712" s="21"/>
      <c r="D712" s="4"/>
      <c r="E712" s="5"/>
      <c r="F712" s="5"/>
    </row>
    <row r="713" ht="13.5" customHeight="1" spans="1:6">
      <c r="A713" s="21"/>
      <c r="D713" s="4"/>
      <c r="E713" s="5"/>
      <c r="F713" s="5"/>
    </row>
    <row r="714" ht="13.5" customHeight="1" spans="1:6">
      <c r="A714" s="21"/>
      <c r="D714" s="4"/>
      <c r="E714" s="5"/>
      <c r="F714" s="5"/>
    </row>
    <row r="715" ht="13.5" customHeight="1" spans="1:6">
      <c r="A715" s="21"/>
      <c r="D715" s="4"/>
      <c r="E715" s="5"/>
      <c r="F715" s="5"/>
    </row>
    <row r="716" ht="13.5" customHeight="1" spans="1:6">
      <c r="A716" s="21"/>
      <c r="D716" s="4"/>
      <c r="E716" s="5"/>
      <c r="F716" s="5"/>
    </row>
    <row r="717" ht="13.5" customHeight="1" spans="1:6">
      <c r="A717" s="21"/>
      <c r="D717" s="4"/>
      <c r="E717" s="5"/>
      <c r="F717" s="5"/>
    </row>
    <row r="718" ht="13.5" customHeight="1" spans="1:6">
      <c r="A718" s="21"/>
      <c r="D718" s="4"/>
      <c r="E718" s="5"/>
      <c r="F718" s="5"/>
    </row>
    <row r="719" ht="13.5" customHeight="1" spans="1:6">
      <c r="A719" s="21"/>
      <c r="D719" s="4"/>
      <c r="E719" s="5"/>
      <c r="F719" s="5"/>
    </row>
    <row r="720" ht="13.5" customHeight="1" spans="1:6">
      <c r="A720" s="21"/>
      <c r="D720" s="4"/>
      <c r="E720" s="5"/>
      <c r="F720" s="5"/>
    </row>
    <row r="721" ht="13.5" customHeight="1" spans="1:6">
      <c r="A721" s="21"/>
      <c r="D721" s="4"/>
      <c r="E721" s="5"/>
      <c r="F721" s="5"/>
    </row>
    <row r="722" ht="13.5" customHeight="1" spans="1:6">
      <c r="A722" s="21"/>
      <c r="D722" s="4"/>
      <c r="E722" s="5"/>
      <c r="F722" s="5"/>
    </row>
    <row r="723" ht="13.5" customHeight="1" spans="1:6">
      <c r="A723" s="21"/>
      <c r="D723" s="4"/>
      <c r="E723" s="5"/>
      <c r="F723" s="5"/>
    </row>
    <row r="724" ht="13.5" customHeight="1" spans="1:6">
      <c r="A724" s="21"/>
      <c r="D724" s="4"/>
      <c r="E724" s="5"/>
      <c r="F724" s="5"/>
    </row>
    <row r="725" ht="13.5" customHeight="1" spans="1:6">
      <c r="A725" s="21"/>
      <c r="D725" s="4"/>
      <c r="E725" s="5"/>
      <c r="F725" s="5"/>
    </row>
    <row r="726" ht="13.5" customHeight="1" spans="1:6">
      <c r="A726" s="21"/>
      <c r="D726" s="4"/>
      <c r="E726" s="5"/>
      <c r="F726" s="5"/>
    </row>
    <row r="727" ht="13.5" customHeight="1" spans="1:6">
      <c r="A727" s="21"/>
      <c r="D727" s="4"/>
      <c r="E727" s="5"/>
      <c r="F727" s="5"/>
    </row>
    <row r="728" ht="13.5" customHeight="1" spans="1:6">
      <c r="A728" s="21"/>
      <c r="D728" s="4"/>
      <c r="E728" s="5"/>
      <c r="F728" s="5"/>
    </row>
    <row r="729" ht="13.5" customHeight="1" spans="1:6">
      <c r="A729" s="21"/>
      <c r="D729" s="4"/>
      <c r="E729" s="5"/>
      <c r="F729" s="5"/>
    </row>
    <row r="730" ht="13.5" customHeight="1" spans="1:6">
      <c r="A730" s="21"/>
      <c r="D730" s="4"/>
      <c r="E730" s="5"/>
      <c r="F730" s="5"/>
    </row>
    <row r="731" ht="13.5" customHeight="1" spans="1:6">
      <c r="A731" s="21"/>
      <c r="D731" s="4"/>
      <c r="E731" s="5"/>
      <c r="F731" s="5"/>
    </row>
    <row r="732" ht="13.5" customHeight="1" spans="1:6">
      <c r="A732" s="21"/>
      <c r="D732" s="4"/>
      <c r="E732" s="5"/>
      <c r="F732" s="5"/>
    </row>
    <row r="733" ht="13.5" customHeight="1" spans="1:6">
      <c r="A733" s="21"/>
      <c r="D733" s="4"/>
      <c r="E733" s="5"/>
      <c r="F733" s="5"/>
    </row>
    <row r="734" ht="13.5" customHeight="1" spans="1:6">
      <c r="A734" s="21"/>
      <c r="D734" s="4"/>
      <c r="E734" s="5"/>
      <c r="F734" s="5"/>
    </row>
    <row r="735" ht="13.5" customHeight="1" spans="1:6">
      <c r="A735" s="21"/>
      <c r="D735" s="4"/>
      <c r="E735" s="5"/>
      <c r="F735" s="5"/>
    </row>
    <row r="736" ht="13.5" customHeight="1" spans="1:6">
      <c r="A736" s="21"/>
      <c r="D736" s="4"/>
      <c r="E736" s="5"/>
      <c r="F736" s="5"/>
    </row>
    <row r="737" ht="13.5" customHeight="1" spans="1:6">
      <c r="A737" s="21"/>
      <c r="D737" s="4"/>
      <c r="E737" s="5"/>
      <c r="F737" s="5"/>
    </row>
    <row r="738" ht="13.5" customHeight="1" spans="1:6">
      <c r="A738" s="21"/>
      <c r="D738" s="4"/>
      <c r="E738" s="5"/>
      <c r="F738" s="5"/>
    </row>
    <row r="739" ht="13.5" customHeight="1" spans="1:6">
      <c r="A739" s="21"/>
      <c r="D739" s="4"/>
      <c r="E739" s="5"/>
      <c r="F739" s="5"/>
    </row>
    <row r="740" ht="13.5" customHeight="1" spans="1:6">
      <c r="A740" s="21"/>
      <c r="D740" s="4"/>
      <c r="E740" s="5"/>
      <c r="F740" s="5"/>
    </row>
    <row r="741" ht="13.5" customHeight="1" spans="1:6">
      <c r="A741" s="21"/>
      <c r="D741" s="4"/>
      <c r="E741" s="5"/>
      <c r="F741" s="5"/>
    </row>
    <row r="742" ht="13.5" customHeight="1" spans="1:6">
      <c r="A742" s="21"/>
      <c r="D742" s="4"/>
      <c r="E742" s="5"/>
      <c r="F742" s="5"/>
    </row>
    <row r="743" ht="13.5" customHeight="1" spans="1:6">
      <c r="A743" s="21"/>
      <c r="D743" s="4"/>
      <c r="E743" s="5"/>
      <c r="F743" s="5"/>
    </row>
    <row r="744" ht="13.5" customHeight="1" spans="1:6">
      <c r="A744" s="21"/>
      <c r="D744" s="4"/>
      <c r="E744" s="5"/>
      <c r="F744" s="5"/>
    </row>
    <row r="745" ht="13.5" customHeight="1" spans="1:6">
      <c r="A745" s="21"/>
      <c r="D745" s="4"/>
      <c r="E745" s="5"/>
      <c r="F745" s="5"/>
    </row>
    <row r="746" ht="13.5" customHeight="1" spans="1:6">
      <c r="A746" s="21"/>
      <c r="D746" s="4"/>
      <c r="E746" s="5"/>
      <c r="F746" s="5"/>
    </row>
    <row r="747" ht="13.5" customHeight="1" spans="1:6">
      <c r="A747" s="21"/>
      <c r="D747" s="4"/>
      <c r="E747" s="5"/>
      <c r="F747" s="5"/>
    </row>
    <row r="748" ht="13.5" customHeight="1" spans="1:6">
      <c r="A748" s="21"/>
      <c r="D748" s="4"/>
      <c r="E748" s="5"/>
      <c r="F748" s="5"/>
    </row>
    <row r="749" ht="13.5" customHeight="1" spans="1:6">
      <c r="A749" s="21"/>
      <c r="D749" s="4"/>
      <c r="E749" s="5"/>
      <c r="F749" s="5"/>
    </row>
    <row r="750" ht="13.5" customHeight="1" spans="1:6">
      <c r="A750" s="21"/>
      <c r="D750" s="4"/>
      <c r="E750" s="5"/>
      <c r="F750" s="5"/>
    </row>
    <row r="751" ht="13.5" customHeight="1" spans="1:6">
      <c r="A751" s="21"/>
      <c r="D751" s="4"/>
      <c r="E751" s="5"/>
      <c r="F751" s="5"/>
    </row>
    <row r="752" ht="13.5" customHeight="1" spans="1:6">
      <c r="A752" s="21"/>
      <c r="D752" s="4"/>
      <c r="E752" s="5"/>
      <c r="F752" s="5"/>
    </row>
    <row r="753" ht="13.5" customHeight="1" spans="1:6">
      <c r="A753" s="21"/>
      <c r="D753" s="4"/>
      <c r="E753" s="5"/>
      <c r="F753" s="5"/>
    </row>
    <row r="754" ht="13.5" customHeight="1" spans="1:6">
      <c r="A754" s="21"/>
      <c r="D754" s="4"/>
      <c r="E754" s="5"/>
      <c r="F754" s="5"/>
    </row>
    <row r="755" ht="13.5" customHeight="1" spans="1:6">
      <c r="A755" s="21"/>
      <c r="D755" s="4"/>
      <c r="E755" s="5"/>
      <c r="F755" s="5"/>
    </row>
    <row r="756" ht="13.5" customHeight="1" spans="1:6">
      <c r="A756" s="21"/>
      <c r="D756" s="4"/>
      <c r="E756" s="5"/>
      <c r="F756" s="5"/>
    </row>
    <row r="757" ht="13.5" customHeight="1" spans="1:6">
      <c r="A757" s="21"/>
      <c r="D757" s="4"/>
      <c r="E757" s="5"/>
      <c r="F757" s="5"/>
    </row>
    <row r="758" ht="13.5" customHeight="1" spans="1:6">
      <c r="A758" s="21"/>
      <c r="D758" s="4"/>
      <c r="E758" s="5"/>
      <c r="F758" s="5"/>
    </row>
    <row r="759" ht="13.5" customHeight="1" spans="1:6">
      <c r="A759" s="21"/>
      <c r="D759" s="4"/>
      <c r="E759" s="5"/>
      <c r="F759" s="5"/>
    </row>
    <row r="760" ht="13.5" customHeight="1" spans="1:6">
      <c r="A760" s="21"/>
      <c r="D760" s="4"/>
      <c r="E760" s="5"/>
      <c r="F760" s="5"/>
    </row>
    <row r="761" ht="13.5" customHeight="1" spans="1:6">
      <c r="A761" s="21"/>
      <c r="D761" s="4"/>
      <c r="E761" s="5"/>
      <c r="F761" s="5"/>
    </row>
    <row r="762" ht="13.5" customHeight="1" spans="1:6">
      <c r="A762" s="21"/>
      <c r="D762" s="4"/>
      <c r="E762" s="5"/>
      <c r="F762" s="5"/>
    </row>
    <row r="763" ht="13.5" customHeight="1" spans="1:6">
      <c r="A763" s="21"/>
      <c r="D763" s="4"/>
      <c r="E763" s="5"/>
      <c r="F763" s="5"/>
    </row>
    <row r="764" ht="13.5" customHeight="1" spans="1:6">
      <c r="A764" s="21"/>
      <c r="D764" s="4"/>
      <c r="E764" s="5"/>
      <c r="F764" s="5"/>
    </row>
    <row r="765" ht="13.5" customHeight="1" spans="1:6">
      <c r="A765" s="21"/>
      <c r="D765" s="4"/>
      <c r="E765" s="5"/>
      <c r="F765" s="5"/>
    </row>
    <row r="766" ht="13.5" customHeight="1" spans="1:6">
      <c r="A766" s="21"/>
      <c r="D766" s="4"/>
      <c r="E766" s="5"/>
      <c r="F766" s="5"/>
    </row>
    <row r="767" ht="13.5" customHeight="1" spans="1:6">
      <c r="A767" s="21"/>
      <c r="D767" s="4"/>
      <c r="E767" s="5"/>
      <c r="F767" s="5"/>
    </row>
    <row r="768" ht="13.5" customHeight="1" spans="1:6">
      <c r="A768" s="21"/>
      <c r="D768" s="4"/>
      <c r="E768" s="5"/>
      <c r="F768" s="5"/>
    </row>
    <row r="769" ht="13.5" customHeight="1" spans="1:6">
      <c r="A769" s="21"/>
      <c r="D769" s="4"/>
      <c r="E769" s="5"/>
      <c r="F769" s="5"/>
    </row>
    <row r="770" ht="13.5" customHeight="1" spans="1:6">
      <c r="A770" s="21"/>
      <c r="D770" s="4"/>
      <c r="E770" s="5"/>
      <c r="F770" s="5"/>
    </row>
    <row r="771" ht="13.5" customHeight="1" spans="1:6">
      <c r="A771" s="21"/>
      <c r="D771" s="4"/>
      <c r="E771" s="5"/>
      <c r="F771" s="5"/>
    </row>
    <row r="772" ht="13.5" customHeight="1" spans="1:6">
      <c r="A772" s="21"/>
      <c r="D772" s="4"/>
      <c r="E772" s="5"/>
      <c r="F772" s="5"/>
    </row>
    <row r="773" ht="13.5" customHeight="1" spans="1:6">
      <c r="A773" s="21"/>
      <c r="D773" s="4"/>
      <c r="E773" s="5"/>
      <c r="F773" s="5"/>
    </row>
    <row r="774" ht="13.5" customHeight="1" spans="1:6">
      <c r="A774" s="21"/>
      <c r="D774" s="4"/>
      <c r="E774" s="5"/>
      <c r="F774" s="5"/>
    </row>
    <row r="775" ht="13.5" customHeight="1" spans="1:6">
      <c r="A775" s="21"/>
      <c r="D775" s="4"/>
      <c r="E775" s="5"/>
      <c r="F775" s="5"/>
    </row>
    <row r="776" ht="13.5" customHeight="1" spans="1:6">
      <c r="A776" s="21"/>
      <c r="D776" s="4"/>
      <c r="E776" s="5"/>
      <c r="F776" s="5"/>
    </row>
    <row r="777" ht="13.5" customHeight="1" spans="1:6">
      <c r="A777" s="21"/>
      <c r="D777" s="4"/>
      <c r="E777" s="5"/>
      <c r="F777" s="5"/>
    </row>
    <row r="778" ht="13.5" customHeight="1" spans="1:6">
      <c r="A778" s="21"/>
      <c r="D778" s="4"/>
      <c r="E778" s="5"/>
      <c r="F778" s="5"/>
    </row>
    <row r="779" ht="13.5" customHeight="1" spans="1:6">
      <c r="A779" s="21"/>
      <c r="D779" s="4"/>
      <c r="E779" s="5"/>
      <c r="F779" s="5"/>
    </row>
    <row r="780" ht="13.5" customHeight="1" spans="1:6">
      <c r="A780" s="21"/>
      <c r="D780" s="4"/>
      <c r="E780" s="5"/>
      <c r="F780" s="5"/>
    </row>
    <row r="781" ht="13.5" customHeight="1" spans="1:6">
      <c r="A781" s="21"/>
      <c r="D781" s="4"/>
      <c r="E781" s="5"/>
      <c r="F781" s="5"/>
    </row>
    <row r="782" ht="13.5" customHeight="1" spans="1:6">
      <c r="A782" s="21"/>
      <c r="D782" s="4"/>
      <c r="E782" s="5"/>
      <c r="F782" s="5"/>
    </row>
    <row r="783" ht="13.5" customHeight="1" spans="1:6">
      <c r="A783" s="21"/>
      <c r="D783" s="4"/>
      <c r="E783" s="5"/>
      <c r="F783" s="5"/>
    </row>
    <row r="784" ht="13.5" customHeight="1" spans="1:6">
      <c r="A784" s="21"/>
      <c r="D784" s="4"/>
      <c r="E784" s="5"/>
      <c r="F784" s="5"/>
    </row>
    <row r="785" ht="13.5" customHeight="1" spans="1:6">
      <c r="A785" s="21"/>
      <c r="D785" s="4"/>
      <c r="E785" s="5"/>
      <c r="F785" s="5"/>
    </row>
    <row r="786" ht="13.5" customHeight="1" spans="1:6">
      <c r="A786" s="21"/>
      <c r="D786" s="4"/>
      <c r="E786" s="5"/>
      <c r="F786" s="5"/>
    </row>
    <row r="787" ht="13.5" customHeight="1" spans="1:6">
      <c r="A787" s="21"/>
      <c r="D787" s="4"/>
      <c r="E787" s="5"/>
      <c r="F787" s="5"/>
    </row>
    <row r="788" ht="13.5" customHeight="1" spans="1:6">
      <c r="A788" s="21"/>
      <c r="D788" s="4"/>
      <c r="E788" s="5"/>
      <c r="F788" s="5"/>
    </row>
    <row r="789" ht="13.5" customHeight="1" spans="1:6">
      <c r="A789" s="21"/>
      <c r="D789" s="4"/>
      <c r="E789" s="5"/>
      <c r="F789" s="5"/>
    </row>
    <row r="790" ht="13.5" customHeight="1" spans="1:6">
      <c r="A790" s="21"/>
      <c r="D790" s="4"/>
      <c r="E790" s="5"/>
      <c r="F790" s="5"/>
    </row>
    <row r="791" ht="13.5" customHeight="1" spans="1:6">
      <c r="A791" s="21"/>
      <c r="D791" s="4"/>
      <c r="E791" s="5"/>
      <c r="F791" s="5"/>
    </row>
    <row r="792" ht="13.5" customHeight="1" spans="1:6">
      <c r="A792" s="21"/>
      <c r="D792" s="4"/>
      <c r="E792" s="5"/>
      <c r="F792" s="5"/>
    </row>
    <row r="793" ht="13.5" customHeight="1" spans="1:6">
      <c r="A793" s="21"/>
      <c r="D793" s="4"/>
      <c r="E793" s="5"/>
      <c r="F793" s="5"/>
    </row>
    <row r="794" ht="13.5" customHeight="1" spans="1:6">
      <c r="A794" s="21"/>
      <c r="D794" s="4"/>
      <c r="E794" s="5"/>
      <c r="F794" s="5"/>
    </row>
    <row r="795" ht="13.5" customHeight="1" spans="1:6">
      <c r="A795" s="21"/>
      <c r="D795" s="4"/>
      <c r="E795" s="5"/>
      <c r="F795" s="5"/>
    </row>
    <row r="796" ht="13.5" customHeight="1" spans="1:6">
      <c r="A796" s="21"/>
      <c r="D796" s="4"/>
      <c r="E796" s="5"/>
      <c r="F796" s="5"/>
    </row>
    <row r="797" ht="13.5" customHeight="1" spans="1:6">
      <c r="A797" s="21"/>
      <c r="D797" s="4"/>
      <c r="E797" s="5"/>
      <c r="F797" s="5"/>
    </row>
    <row r="798" ht="13.5" customHeight="1" spans="1:6">
      <c r="A798" s="21"/>
      <c r="D798" s="4"/>
      <c r="E798" s="5"/>
      <c r="F798" s="5"/>
    </row>
    <row r="799" ht="13.5" customHeight="1" spans="1:6">
      <c r="A799" s="21"/>
      <c r="D799" s="4"/>
      <c r="E799" s="5"/>
      <c r="F799" s="5"/>
    </row>
    <row r="800" ht="13.5" customHeight="1" spans="1:6">
      <c r="A800" s="21"/>
      <c r="D800" s="4"/>
      <c r="E800" s="5"/>
      <c r="F800" s="5"/>
    </row>
    <row r="801" ht="13.5" customHeight="1" spans="1:6">
      <c r="A801" s="21"/>
      <c r="D801" s="4"/>
      <c r="E801" s="5"/>
      <c r="F801" s="5"/>
    </row>
    <row r="802" ht="13.5" customHeight="1" spans="1:6">
      <c r="A802" s="21"/>
      <c r="D802" s="4"/>
      <c r="E802" s="5"/>
      <c r="F802" s="5"/>
    </row>
    <row r="803" ht="13.5" customHeight="1" spans="1:6">
      <c r="A803" s="21"/>
      <c r="D803" s="4"/>
      <c r="E803" s="5"/>
      <c r="F803" s="5"/>
    </row>
    <row r="804" ht="13.5" customHeight="1" spans="1:6">
      <c r="A804" s="21"/>
      <c r="D804" s="4"/>
      <c r="E804" s="5"/>
      <c r="F804" s="5"/>
    </row>
    <row r="805" ht="13.5" customHeight="1" spans="1:6">
      <c r="A805" s="21"/>
      <c r="D805" s="4"/>
      <c r="E805" s="5"/>
      <c r="F805" s="5"/>
    </row>
    <row r="806" ht="13.5" customHeight="1" spans="1:6">
      <c r="A806" s="21"/>
      <c r="D806" s="4"/>
      <c r="E806" s="5"/>
      <c r="F806" s="5"/>
    </row>
    <row r="807" ht="13.5" customHeight="1" spans="1:6">
      <c r="A807" s="21"/>
      <c r="D807" s="4"/>
      <c r="E807" s="5"/>
      <c r="F807" s="5"/>
    </row>
    <row r="808" ht="13.5" customHeight="1" spans="1:6">
      <c r="A808" s="21"/>
      <c r="D808" s="4"/>
      <c r="E808" s="5"/>
      <c r="F808" s="5"/>
    </row>
    <row r="809" ht="13.5" customHeight="1" spans="1:6">
      <c r="A809" s="21"/>
      <c r="D809" s="4"/>
      <c r="E809" s="5"/>
      <c r="F809" s="5"/>
    </row>
    <row r="810" ht="13.5" customHeight="1" spans="1:6">
      <c r="A810" s="21"/>
      <c r="D810" s="4"/>
      <c r="E810" s="5"/>
      <c r="F810" s="5"/>
    </row>
    <row r="811" ht="13.5" customHeight="1" spans="1:6">
      <c r="A811" s="21"/>
      <c r="D811" s="4"/>
      <c r="E811" s="5"/>
      <c r="F811" s="5"/>
    </row>
    <row r="812" ht="13.5" customHeight="1" spans="1:6">
      <c r="A812" s="21"/>
      <c r="D812" s="4"/>
      <c r="E812" s="5"/>
      <c r="F812" s="5"/>
    </row>
    <row r="813" ht="13.5" customHeight="1" spans="1:6">
      <c r="A813" s="21"/>
      <c r="D813" s="4"/>
      <c r="E813" s="5"/>
      <c r="F813" s="5"/>
    </row>
    <row r="814" ht="13.5" customHeight="1" spans="1:6">
      <c r="A814" s="21"/>
      <c r="D814" s="4"/>
      <c r="E814" s="5"/>
      <c r="F814" s="5"/>
    </row>
    <row r="815" ht="13.5" customHeight="1" spans="1:6">
      <c r="A815" s="21"/>
      <c r="D815" s="4"/>
      <c r="E815" s="5"/>
      <c r="F815" s="5"/>
    </row>
    <row r="816" ht="13.5" customHeight="1" spans="1:6">
      <c r="A816" s="21"/>
      <c r="D816" s="4"/>
      <c r="E816" s="5"/>
      <c r="F816" s="5"/>
    </row>
    <row r="817" ht="13.5" customHeight="1" spans="1:6">
      <c r="A817" s="21"/>
      <c r="D817" s="4"/>
      <c r="E817" s="5"/>
      <c r="F817" s="5"/>
    </row>
    <row r="818" ht="13.5" customHeight="1" spans="1:6">
      <c r="A818" s="21"/>
      <c r="D818" s="4"/>
      <c r="E818" s="5"/>
      <c r="F818" s="5"/>
    </row>
    <row r="819" ht="13.5" customHeight="1" spans="1:6">
      <c r="A819" s="21"/>
      <c r="D819" s="4"/>
      <c r="E819" s="5"/>
      <c r="F819" s="5"/>
    </row>
    <row r="820" ht="13.5" customHeight="1" spans="1:6">
      <c r="A820" s="21"/>
      <c r="D820" s="4"/>
      <c r="E820" s="5"/>
      <c r="F820" s="5"/>
    </row>
    <row r="821" ht="13.5" customHeight="1" spans="1:6">
      <c r="A821" s="21"/>
      <c r="D821" s="4"/>
      <c r="E821" s="5"/>
      <c r="F821" s="5"/>
    </row>
    <row r="822" ht="13.5" customHeight="1" spans="1:6">
      <c r="A822" s="21"/>
      <c r="D822" s="4"/>
      <c r="E822" s="5"/>
      <c r="F822" s="5"/>
    </row>
    <row r="823" ht="13.5" customHeight="1" spans="1:6">
      <c r="A823" s="21"/>
      <c r="D823" s="4"/>
      <c r="E823" s="5"/>
      <c r="F823" s="5"/>
    </row>
    <row r="824" ht="13.5" customHeight="1" spans="1:6">
      <c r="A824" s="21"/>
      <c r="D824" s="4"/>
      <c r="E824" s="5"/>
      <c r="F824" s="5"/>
    </row>
    <row r="825" ht="13.5" customHeight="1" spans="1:6">
      <c r="A825" s="21"/>
      <c r="D825" s="4"/>
      <c r="E825" s="5"/>
      <c r="F825" s="5"/>
    </row>
    <row r="826" ht="13.5" customHeight="1" spans="1:6">
      <c r="A826" s="21"/>
      <c r="D826" s="4"/>
      <c r="E826" s="5"/>
      <c r="F826" s="5"/>
    </row>
    <row r="827" ht="13.5" customHeight="1" spans="1:6">
      <c r="A827" s="21"/>
      <c r="D827" s="4"/>
      <c r="E827" s="5"/>
      <c r="F827" s="5"/>
    </row>
    <row r="828" ht="13.5" customHeight="1" spans="1:6">
      <c r="A828" s="21"/>
      <c r="D828" s="4"/>
      <c r="E828" s="5"/>
      <c r="F828" s="5"/>
    </row>
    <row r="829" ht="13.5" customHeight="1" spans="1:6">
      <c r="A829" s="21"/>
      <c r="D829" s="4"/>
      <c r="E829" s="5"/>
      <c r="F829" s="5"/>
    </row>
    <row r="830" ht="13.5" customHeight="1" spans="1:6">
      <c r="A830" s="21"/>
      <c r="D830" s="4"/>
      <c r="E830" s="5"/>
      <c r="F830" s="5"/>
    </row>
    <row r="831" ht="13.5" customHeight="1" spans="1:6">
      <c r="A831" s="21"/>
      <c r="D831" s="4"/>
      <c r="E831" s="5"/>
      <c r="F831" s="5"/>
    </row>
    <row r="832" ht="13.5" customHeight="1" spans="1:6">
      <c r="A832" s="21"/>
      <c r="D832" s="4"/>
      <c r="E832" s="5"/>
      <c r="F832" s="5"/>
    </row>
    <row r="833" ht="13.5" customHeight="1" spans="1:6">
      <c r="A833" s="21"/>
      <c r="D833" s="4"/>
      <c r="E833" s="5"/>
      <c r="F833" s="5"/>
    </row>
    <row r="834" ht="13.5" customHeight="1" spans="1:6">
      <c r="A834" s="21"/>
      <c r="D834" s="4"/>
      <c r="E834" s="5"/>
      <c r="F834" s="5"/>
    </row>
    <row r="835" ht="13.5" customHeight="1" spans="1:6">
      <c r="A835" s="21"/>
      <c r="D835" s="4"/>
      <c r="E835" s="5"/>
      <c r="F835" s="5"/>
    </row>
    <row r="836" ht="13.5" customHeight="1" spans="1:6">
      <c r="A836" s="21"/>
      <c r="D836" s="4"/>
      <c r="E836" s="5"/>
      <c r="F836" s="5"/>
    </row>
    <row r="837" ht="13.5" customHeight="1" spans="1:6">
      <c r="A837" s="21"/>
      <c r="D837" s="4"/>
      <c r="E837" s="5"/>
      <c r="F837" s="5"/>
    </row>
    <row r="838" ht="13.5" customHeight="1" spans="1:6">
      <c r="A838" s="21"/>
      <c r="D838" s="4"/>
      <c r="E838" s="5"/>
      <c r="F838" s="5"/>
    </row>
    <row r="839" ht="13.5" customHeight="1" spans="1:6">
      <c r="A839" s="21"/>
      <c r="D839" s="4"/>
      <c r="E839" s="5"/>
      <c r="F839" s="5"/>
    </row>
    <row r="840" ht="13.5" customHeight="1" spans="1:6">
      <c r="A840" s="21"/>
      <c r="D840" s="4"/>
      <c r="E840" s="5"/>
      <c r="F840" s="5"/>
    </row>
    <row r="841" ht="13.5" customHeight="1" spans="1:6">
      <c r="A841" s="21"/>
      <c r="D841" s="4"/>
      <c r="E841" s="5"/>
      <c r="F841" s="5"/>
    </row>
    <row r="842" ht="13.5" customHeight="1" spans="1:6">
      <c r="A842" s="21"/>
      <c r="D842" s="4"/>
      <c r="E842" s="5"/>
      <c r="F842" s="5"/>
    </row>
    <row r="843" ht="13.5" customHeight="1" spans="1:6">
      <c r="A843" s="21"/>
      <c r="D843" s="4"/>
      <c r="E843" s="5"/>
      <c r="F843" s="5"/>
    </row>
    <row r="844" ht="13.5" customHeight="1" spans="1:6">
      <c r="A844" s="21"/>
      <c r="D844" s="4"/>
      <c r="E844" s="5"/>
      <c r="F844" s="5"/>
    </row>
    <row r="845" ht="13.5" customHeight="1" spans="1:6">
      <c r="A845" s="21"/>
      <c r="D845" s="4"/>
      <c r="E845" s="5"/>
      <c r="F845" s="5"/>
    </row>
    <row r="846" ht="13.5" customHeight="1" spans="1:6">
      <c r="A846" s="21"/>
      <c r="D846" s="4"/>
      <c r="E846" s="5"/>
      <c r="F846" s="5"/>
    </row>
    <row r="847" ht="13.5" customHeight="1" spans="1:6">
      <c r="A847" s="21"/>
      <c r="D847" s="4"/>
      <c r="E847" s="5"/>
      <c r="F847" s="5"/>
    </row>
    <row r="848" ht="13.5" customHeight="1" spans="1:6">
      <c r="A848" s="21"/>
      <c r="D848" s="4"/>
      <c r="E848" s="5"/>
      <c r="F848" s="5"/>
    </row>
    <row r="849" ht="13.5" customHeight="1" spans="1:6">
      <c r="A849" s="21"/>
      <c r="D849" s="4"/>
      <c r="E849" s="5"/>
      <c r="F849" s="5"/>
    </row>
    <row r="850" ht="13.5" customHeight="1" spans="1:6">
      <c r="A850" s="21"/>
      <c r="D850" s="4"/>
      <c r="E850" s="5"/>
      <c r="F850" s="5"/>
    </row>
    <row r="851" ht="13.5" customHeight="1" spans="1:6">
      <c r="A851" s="21"/>
      <c r="D851" s="4"/>
      <c r="E851" s="5"/>
      <c r="F851" s="5"/>
    </row>
    <row r="852" ht="13.5" customHeight="1" spans="1:6">
      <c r="A852" s="21"/>
      <c r="D852" s="4"/>
      <c r="E852" s="5"/>
      <c r="F852" s="5"/>
    </row>
    <row r="853" ht="13.5" customHeight="1" spans="1:6">
      <c r="A853" s="21"/>
      <c r="D853" s="4"/>
      <c r="E853" s="5"/>
      <c r="F853" s="5"/>
    </row>
    <row r="854" ht="13.5" customHeight="1" spans="1:6">
      <c r="A854" s="21"/>
      <c r="D854" s="4"/>
      <c r="E854" s="5"/>
      <c r="F854" s="5"/>
    </row>
    <row r="855" ht="13.5" customHeight="1" spans="1:6">
      <c r="A855" s="21"/>
      <c r="D855" s="4"/>
      <c r="E855" s="5"/>
      <c r="F855" s="5"/>
    </row>
    <row r="856" ht="13.5" customHeight="1" spans="1:6">
      <c r="A856" s="21"/>
      <c r="D856" s="4"/>
      <c r="E856" s="5"/>
      <c r="F856" s="5"/>
    </row>
    <row r="857" ht="13.5" customHeight="1" spans="1:6">
      <c r="A857" s="21"/>
      <c r="D857" s="4"/>
      <c r="E857" s="5"/>
      <c r="F857" s="5"/>
    </row>
    <row r="858" ht="13.5" customHeight="1" spans="1:6">
      <c r="A858" s="21"/>
      <c r="D858" s="4"/>
      <c r="E858" s="5"/>
      <c r="F858" s="5"/>
    </row>
    <row r="859" ht="13.5" customHeight="1" spans="1:6">
      <c r="A859" s="21"/>
      <c r="D859" s="4"/>
      <c r="E859" s="5"/>
      <c r="F859" s="5"/>
    </row>
    <row r="860" ht="13.5" customHeight="1" spans="1:6">
      <c r="A860" s="21"/>
      <c r="D860" s="4"/>
      <c r="E860" s="5"/>
      <c r="F860" s="5"/>
    </row>
    <row r="861" ht="13.5" customHeight="1" spans="1:6">
      <c r="A861" s="21"/>
      <c r="D861" s="4"/>
      <c r="E861" s="5"/>
      <c r="F861" s="5"/>
    </row>
    <row r="862" ht="13.5" customHeight="1" spans="1:6">
      <c r="A862" s="21"/>
      <c r="D862" s="4"/>
      <c r="E862" s="5"/>
      <c r="F862" s="5"/>
    </row>
    <row r="863" ht="13.5" customHeight="1" spans="1:6">
      <c r="A863" s="21"/>
      <c r="D863" s="4"/>
      <c r="E863" s="5"/>
      <c r="F863" s="5"/>
    </row>
    <row r="864" ht="13.5" customHeight="1" spans="1:6">
      <c r="A864" s="21"/>
      <c r="D864" s="4"/>
      <c r="E864" s="5"/>
      <c r="F864" s="5"/>
    </row>
    <row r="865" ht="13.5" customHeight="1" spans="1:6">
      <c r="A865" s="21"/>
      <c r="D865" s="4"/>
      <c r="E865" s="5"/>
      <c r="F865" s="5"/>
    </row>
    <row r="866" ht="13.5" customHeight="1" spans="1:6">
      <c r="A866" s="21"/>
      <c r="D866" s="4"/>
      <c r="E866" s="5"/>
      <c r="F866" s="5"/>
    </row>
    <row r="867" ht="13.5" customHeight="1" spans="1:6">
      <c r="A867" s="21"/>
      <c r="D867" s="4"/>
      <c r="E867" s="5"/>
      <c r="F867" s="5"/>
    </row>
    <row r="868" ht="13.5" customHeight="1" spans="1:6">
      <c r="A868" s="21"/>
      <c r="D868" s="4"/>
      <c r="E868" s="5"/>
      <c r="F868" s="5"/>
    </row>
    <row r="869" ht="13.5" customHeight="1" spans="1:6">
      <c r="A869" s="21"/>
      <c r="D869" s="4"/>
      <c r="E869" s="5"/>
      <c r="F869" s="5"/>
    </row>
    <row r="870" ht="13.5" customHeight="1" spans="1:6">
      <c r="A870" s="21"/>
      <c r="D870" s="4"/>
      <c r="E870" s="5"/>
      <c r="F870" s="5"/>
    </row>
    <row r="871" ht="13.5" customHeight="1" spans="1:6">
      <c r="A871" s="21"/>
      <c r="D871" s="4"/>
      <c r="E871" s="5"/>
      <c r="F871" s="5"/>
    </row>
    <row r="872" ht="13.5" customHeight="1" spans="1:6">
      <c r="A872" s="21"/>
      <c r="D872" s="4"/>
      <c r="E872" s="5"/>
      <c r="F872" s="5"/>
    </row>
    <row r="873" ht="13.5" customHeight="1" spans="1:6">
      <c r="A873" s="21"/>
      <c r="D873" s="4"/>
      <c r="E873" s="5"/>
      <c r="F873" s="5"/>
    </row>
    <row r="874" ht="13.5" customHeight="1" spans="1:6">
      <c r="A874" s="21"/>
      <c r="D874" s="4"/>
      <c r="E874" s="5"/>
      <c r="F874" s="5"/>
    </row>
    <row r="875" ht="13.5" customHeight="1" spans="1:6">
      <c r="A875" s="21"/>
      <c r="D875" s="4"/>
      <c r="E875" s="5"/>
      <c r="F875" s="5"/>
    </row>
    <row r="876" ht="13.5" customHeight="1" spans="1:6">
      <c r="A876" s="21"/>
      <c r="D876" s="4"/>
      <c r="E876" s="5"/>
      <c r="F876" s="5"/>
    </row>
    <row r="877" ht="13.5" customHeight="1" spans="1:6">
      <c r="A877" s="21"/>
      <c r="D877" s="4"/>
      <c r="E877" s="5"/>
      <c r="F877" s="5"/>
    </row>
    <row r="878" ht="13.5" customHeight="1" spans="1:6">
      <c r="A878" s="21"/>
      <c r="D878" s="4"/>
      <c r="E878" s="5"/>
      <c r="F878" s="5"/>
    </row>
    <row r="879" ht="13.5" customHeight="1" spans="1:6">
      <c r="A879" s="21"/>
      <c r="D879" s="4"/>
      <c r="E879" s="5"/>
      <c r="F879" s="5"/>
    </row>
    <row r="880" ht="13.5" customHeight="1" spans="1:6">
      <c r="A880" s="21"/>
      <c r="D880" s="4"/>
      <c r="E880" s="5"/>
      <c r="F880" s="5"/>
    </row>
    <row r="881" ht="13.5" customHeight="1" spans="1:6">
      <c r="A881" s="21"/>
      <c r="D881" s="4"/>
      <c r="E881" s="5"/>
      <c r="F881" s="5"/>
    </row>
    <row r="882" ht="13.5" customHeight="1" spans="1:6">
      <c r="A882" s="21"/>
      <c r="D882" s="4"/>
      <c r="E882" s="5"/>
      <c r="F882" s="5"/>
    </row>
    <row r="883" ht="13.5" customHeight="1" spans="1:6">
      <c r="A883" s="21"/>
      <c r="D883" s="4"/>
      <c r="E883" s="5"/>
      <c r="F883" s="5"/>
    </row>
    <row r="884" ht="13.5" customHeight="1" spans="1:6">
      <c r="A884" s="21"/>
      <c r="D884" s="4"/>
      <c r="E884" s="5"/>
      <c r="F884" s="5"/>
    </row>
    <row r="885" ht="13.5" customHeight="1" spans="1:6">
      <c r="A885" s="21"/>
      <c r="D885" s="4"/>
      <c r="E885" s="5"/>
      <c r="F885" s="5"/>
    </row>
    <row r="886" ht="13.5" customHeight="1" spans="1:6">
      <c r="A886" s="21"/>
      <c r="D886" s="4"/>
      <c r="E886" s="5"/>
      <c r="F886" s="5"/>
    </row>
    <row r="887" ht="13.5" customHeight="1" spans="1:6">
      <c r="A887" s="21"/>
      <c r="D887" s="4"/>
      <c r="E887" s="5"/>
      <c r="F887" s="5"/>
    </row>
    <row r="888" ht="13.5" customHeight="1" spans="1:6">
      <c r="A888" s="21"/>
      <c r="D888" s="4"/>
      <c r="E888" s="5"/>
      <c r="F888" s="5"/>
    </row>
    <row r="889" ht="13.5" customHeight="1" spans="1:6">
      <c r="A889" s="21"/>
      <c r="D889" s="4"/>
      <c r="E889" s="5"/>
      <c r="F889" s="5"/>
    </row>
    <row r="890" ht="13.5" customHeight="1" spans="1:6">
      <c r="A890" s="21"/>
      <c r="D890" s="4"/>
      <c r="E890" s="5"/>
      <c r="F890" s="5"/>
    </row>
    <row r="891" ht="13.5" customHeight="1" spans="1:6">
      <c r="A891" s="21"/>
      <c r="D891" s="4"/>
      <c r="E891" s="5"/>
      <c r="F891" s="5"/>
    </row>
    <row r="892" ht="13.5" customHeight="1" spans="1:6">
      <c r="A892" s="21"/>
      <c r="D892" s="4"/>
      <c r="E892" s="5"/>
      <c r="F892" s="5"/>
    </row>
    <row r="893" ht="13.5" customHeight="1" spans="1:6">
      <c r="A893" s="21"/>
      <c r="D893" s="4"/>
      <c r="E893" s="5"/>
      <c r="F893" s="5"/>
    </row>
    <row r="894" ht="13.5" customHeight="1" spans="1:6">
      <c r="A894" s="21"/>
      <c r="D894" s="4"/>
      <c r="E894" s="5"/>
      <c r="F894" s="5"/>
    </row>
    <row r="895" ht="13.5" customHeight="1" spans="1:6">
      <c r="A895" s="21"/>
      <c r="D895" s="4"/>
      <c r="E895" s="5"/>
      <c r="F895" s="5"/>
    </row>
    <row r="896" ht="13.5" customHeight="1" spans="1:6">
      <c r="A896" s="21"/>
      <c r="D896" s="4"/>
      <c r="E896" s="5"/>
      <c r="F896" s="5"/>
    </row>
    <row r="897" ht="13.5" customHeight="1" spans="1:6">
      <c r="A897" s="21"/>
      <c r="D897" s="4"/>
      <c r="E897" s="5"/>
      <c r="F897" s="5"/>
    </row>
    <row r="898" ht="13.5" customHeight="1" spans="1:6">
      <c r="A898" s="21"/>
      <c r="D898" s="4"/>
      <c r="E898" s="5"/>
      <c r="F898" s="5"/>
    </row>
    <row r="899" ht="13.5" customHeight="1" spans="1:6">
      <c r="A899" s="21"/>
      <c r="D899" s="4"/>
      <c r="E899" s="5"/>
      <c r="F899" s="5"/>
    </row>
    <row r="900" ht="13.5" customHeight="1" spans="1:6">
      <c r="A900" s="21"/>
      <c r="D900" s="4"/>
      <c r="E900" s="5"/>
      <c r="F900" s="5"/>
    </row>
    <row r="901" ht="13.5" customHeight="1" spans="1:6">
      <c r="A901" s="21"/>
      <c r="D901" s="4"/>
      <c r="E901" s="5"/>
      <c r="F901" s="5"/>
    </row>
    <row r="902" ht="13.5" customHeight="1" spans="1:6">
      <c r="A902" s="21"/>
      <c r="D902" s="4"/>
      <c r="E902" s="5"/>
      <c r="F902" s="5"/>
    </row>
    <row r="903" ht="13.5" customHeight="1" spans="1:6">
      <c r="A903" s="21"/>
      <c r="D903" s="4"/>
      <c r="E903" s="5"/>
      <c r="F903" s="5"/>
    </row>
    <row r="904" ht="13.5" customHeight="1" spans="1:6">
      <c r="A904" s="21"/>
      <c r="D904" s="4"/>
      <c r="E904" s="5"/>
      <c r="F904" s="5"/>
    </row>
    <row r="905" ht="13.5" customHeight="1" spans="1:6">
      <c r="A905" s="21"/>
      <c r="D905" s="4"/>
      <c r="E905" s="5"/>
      <c r="F905" s="5"/>
    </row>
    <row r="906" ht="13.5" customHeight="1" spans="1:6">
      <c r="A906" s="21"/>
      <c r="D906" s="4"/>
      <c r="E906" s="5"/>
      <c r="F906" s="5"/>
    </row>
    <row r="907" ht="13.5" customHeight="1" spans="1:6">
      <c r="A907" s="21"/>
      <c r="D907" s="4"/>
      <c r="E907" s="5"/>
      <c r="F907" s="5"/>
    </row>
    <row r="908" ht="13.5" customHeight="1" spans="1:6">
      <c r="A908" s="21"/>
      <c r="D908" s="4"/>
      <c r="E908" s="5"/>
      <c r="F908" s="5"/>
    </row>
    <row r="909" ht="13.5" customHeight="1" spans="1:6">
      <c r="A909" s="21"/>
      <c r="D909" s="4"/>
      <c r="E909" s="5"/>
      <c r="F909" s="5"/>
    </row>
    <row r="910" ht="13.5" customHeight="1" spans="1:6">
      <c r="A910" s="21"/>
      <c r="D910" s="4"/>
      <c r="E910" s="5"/>
      <c r="F910" s="5"/>
    </row>
    <row r="911" ht="13.5" customHeight="1" spans="1:6">
      <c r="A911" s="21"/>
      <c r="D911" s="4"/>
      <c r="E911" s="5"/>
      <c r="F911" s="5"/>
    </row>
    <row r="912" ht="13.5" customHeight="1" spans="1:6">
      <c r="A912" s="21"/>
      <c r="D912" s="4"/>
      <c r="E912" s="5"/>
      <c r="F912" s="5"/>
    </row>
    <row r="913" ht="13.5" customHeight="1" spans="1:6">
      <c r="A913" s="21"/>
      <c r="D913" s="4"/>
      <c r="E913" s="5"/>
      <c r="F913" s="5"/>
    </row>
    <row r="914" ht="13.5" customHeight="1" spans="1:6">
      <c r="A914" s="21"/>
      <c r="D914" s="4"/>
      <c r="E914" s="5"/>
      <c r="F914" s="5"/>
    </row>
    <row r="915" ht="13.5" customHeight="1" spans="1:6">
      <c r="A915" s="21"/>
      <c r="D915" s="4"/>
      <c r="E915" s="5"/>
      <c r="F915" s="5"/>
    </row>
    <row r="916" ht="13.5" customHeight="1" spans="1:6">
      <c r="A916" s="21"/>
      <c r="D916" s="4"/>
      <c r="E916" s="5"/>
      <c r="F916" s="5"/>
    </row>
    <row r="917" ht="13.5" customHeight="1" spans="1:6">
      <c r="A917" s="21"/>
      <c r="D917" s="4"/>
      <c r="E917" s="5"/>
      <c r="F917" s="5"/>
    </row>
    <row r="918" ht="13.5" customHeight="1" spans="1:6">
      <c r="A918" s="21"/>
      <c r="D918" s="4"/>
      <c r="E918" s="5"/>
      <c r="F918" s="5"/>
    </row>
    <row r="919" ht="13.5" customHeight="1" spans="1:6">
      <c r="A919" s="21"/>
      <c r="D919" s="4"/>
      <c r="E919" s="5"/>
      <c r="F919" s="5"/>
    </row>
    <row r="920" ht="13.5" customHeight="1" spans="1:6">
      <c r="A920" s="21"/>
      <c r="D920" s="4"/>
      <c r="E920" s="5"/>
      <c r="F920" s="5"/>
    </row>
    <row r="921" ht="13.5" customHeight="1" spans="1:6">
      <c r="A921" s="21"/>
      <c r="D921" s="4"/>
      <c r="E921" s="5"/>
      <c r="F921" s="5"/>
    </row>
    <row r="922" ht="13.5" customHeight="1" spans="1:6">
      <c r="A922" s="21"/>
      <c r="D922" s="4"/>
      <c r="E922" s="5"/>
      <c r="F922" s="5"/>
    </row>
    <row r="923" ht="13.5" customHeight="1" spans="1:6">
      <c r="A923" s="21"/>
      <c r="D923" s="4"/>
      <c r="E923" s="5"/>
      <c r="F923" s="5"/>
    </row>
    <row r="924" ht="13.5" customHeight="1" spans="1:6">
      <c r="A924" s="21"/>
      <c r="D924" s="4"/>
      <c r="E924" s="5"/>
      <c r="F924" s="5"/>
    </row>
    <row r="925" ht="13.5" customHeight="1" spans="1:6">
      <c r="A925" s="21"/>
      <c r="D925" s="4"/>
      <c r="E925" s="5"/>
      <c r="F925" s="5"/>
    </row>
    <row r="926" ht="13.5" customHeight="1" spans="1:6">
      <c r="A926" s="21"/>
      <c r="D926" s="4"/>
      <c r="E926" s="5"/>
      <c r="F926" s="5"/>
    </row>
    <row r="927" ht="13.5" customHeight="1" spans="1:6">
      <c r="A927" s="21"/>
      <c r="D927" s="4"/>
      <c r="E927" s="5"/>
      <c r="F927" s="5"/>
    </row>
    <row r="928" ht="13.5" customHeight="1" spans="1:6">
      <c r="A928" s="21"/>
      <c r="D928" s="4"/>
      <c r="E928" s="5"/>
      <c r="F928" s="5"/>
    </row>
    <row r="929" ht="13.5" customHeight="1" spans="1:6">
      <c r="A929" s="21"/>
      <c r="D929" s="4"/>
      <c r="E929" s="5"/>
      <c r="F929" s="5"/>
    </row>
    <row r="930" ht="13.5" customHeight="1" spans="1:6">
      <c r="A930" s="21"/>
      <c r="D930" s="4"/>
      <c r="E930" s="5"/>
      <c r="F930" s="5"/>
    </row>
    <row r="931" ht="13.5" customHeight="1" spans="1:6">
      <c r="A931" s="21"/>
      <c r="D931" s="4"/>
      <c r="E931" s="5"/>
      <c r="F931" s="5"/>
    </row>
    <row r="932" ht="13.5" customHeight="1" spans="1:6">
      <c r="A932" s="21"/>
      <c r="D932" s="4"/>
      <c r="E932" s="5"/>
      <c r="F932" s="5"/>
    </row>
    <row r="933" ht="13.5" customHeight="1" spans="1:6">
      <c r="A933" s="21"/>
      <c r="D933" s="4"/>
      <c r="E933" s="5"/>
      <c r="F933" s="5"/>
    </row>
    <row r="934" ht="13.5" customHeight="1" spans="1:6">
      <c r="A934" s="21"/>
      <c r="D934" s="4"/>
      <c r="E934" s="5"/>
      <c r="F934" s="5"/>
    </row>
    <row r="935" ht="13.5" customHeight="1" spans="1:6">
      <c r="A935" s="21"/>
      <c r="D935" s="4"/>
      <c r="E935" s="5"/>
      <c r="F935" s="5"/>
    </row>
    <row r="936" ht="13.5" customHeight="1" spans="1:6">
      <c r="A936" s="21"/>
      <c r="D936" s="4"/>
      <c r="E936" s="5"/>
      <c r="F936" s="5"/>
    </row>
    <row r="937" ht="13.5" customHeight="1" spans="1:6">
      <c r="A937" s="21"/>
      <c r="D937" s="4"/>
      <c r="E937" s="5"/>
      <c r="F937" s="5"/>
    </row>
    <row r="938" ht="13.5" customHeight="1" spans="1:6">
      <c r="A938" s="21"/>
      <c r="D938" s="4"/>
      <c r="E938" s="5"/>
      <c r="F938" s="5"/>
    </row>
    <row r="939" ht="13.5" customHeight="1" spans="1:6">
      <c r="A939" s="21"/>
      <c r="D939" s="4"/>
      <c r="E939" s="5"/>
      <c r="F939" s="5"/>
    </row>
    <row r="940" ht="13.5" customHeight="1" spans="1:6">
      <c r="A940" s="21"/>
      <c r="D940" s="4"/>
      <c r="E940" s="5"/>
      <c r="F940" s="5"/>
    </row>
    <row r="941" ht="13.5" customHeight="1" spans="1:6">
      <c r="A941" s="21"/>
      <c r="D941" s="4"/>
      <c r="E941" s="5"/>
      <c r="F941" s="5"/>
    </row>
    <row r="942" ht="13.5" customHeight="1" spans="1:6">
      <c r="A942" s="21"/>
      <c r="D942" s="4"/>
      <c r="E942" s="5"/>
      <c r="F942" s="5"/>
    </row>
    <row r="943" ht="13.5" customHeight="1" spans="1:6">
      <c r="A943" s="21"/>
      <c r="D943" s="4"/>
      <c r="E943" s="5"/>
      <c r="F943" s="5"/>
    </row>
    <row r="944" ht="13.5" customHeight="1" spans="1:6">
      <c r="A944" s="21"/>
      <c r="D944" s="4"/>
      <c r="E944" s="5"/>
      <c r="F944" s="5"/>
    </row>
    <row r="945" ht="13.5" customHeight="1" spans="1:6">
      <c r="A945" s="21"/>
      <c r="D945" s="4"/>
      <c r="E945" s="5"/>
      <c r="F945" s="5"/>
    </row>
    <row r="946" ht="13.5" customHeight="1" spans="1:6">
      <c r="A946" s="21"/>
      <c r="D946" s="4"/>
      <c r="E946" s="5"/>
      <c r="F946" s="5"/>
    </row>
    <row r="947" ht="13.5" customHeight="1" spans="1:6">
      <c r="A947" s="21"/>
      <c r="D947" s="4"/>
      <c r="E947" s="5"/>
      <c r="F947" s="5"/>
    </row>
    <row r="948" ht="13.5" customHeight="1" spans="1:6">
      <c r="A948" s="21"/>
      <c r="D948" s="4"/>
      <c r="E948" s="5"/>
      <c r="F948" s="5"/>
    </row>
    <row r="949" ht="13.5" customHeight="1" spans="1:6">
      <c r="A949" s="21"/>
      <c r="D949" s="4"/>
      <c r="E949" s="5"/>
      <c r="F949" s="5"/>
    </row>
    <row r="950" ht="13.5" customHeight="1" spans="1:6">
      <c r="A950" s="21"/>
      <c r="D950" s="4"/>
      <c r="E950" s="5"/>
      <c r="F950" s="5"/>
    </row>
    <row r="951" ht="13.5" customHeight="1" spans="1:6">
      <c r="A951" s="21"/>
      <c r="D951" s="4"/>
      <c r="E951" s="5"/>
      <c r="F951" s="5"/>
    </row>
    <row r="952" ht="13.5" customHeight="1" spans="1:6">
      <c r="A952" s="21"/>
      <c r="D952" s="4"/>
      <c r="E952" s="5"/>
      <c r="F952" s="5"/>
    </row>
    <row r="953" ht="13.5" customHeight="1" spans="1:6">
      <c r="A953" s="21"/>
      <c r="D953" s="4"/>
      <c r="E953" s="5"/>
      <c r="F953" s="5"/>
    </row>
    <row r="954" ht="13.5" customHeight="1" spans="1:6">
      <c r="A954" s="21"/>
      <c r="D954" s="4"/>
      <c r="E954" s="5"/>
      <c r="F954" s="5"/>
    </row>
    <row r="955" ht="13.5" customHeight="1" spans="1:6">
      <c r="A955" s="21"/>
      <c r="D955" s="4"/>
      <c r="E955" s="5"/>
      <c r="F955" s="5"/>
    </row>
    <row r="956" ht="13.5" customHeight="1" spans="1:6">
      <c r="A956" s="21"/>
      <c r="D956" s="4"/>
      <c r="E956" s="5"/>
      <c r="F956" s="5"/>
    </row>
    <row r="957" ht="13.5" customHeight="1" spans="1:6">
      <c r="A957" s="21"/>
      <c r="D957" s="4"/>
      <c r="E957" s="5"/>
      <c r="F957" s="5"/>
    </row>
    <row r="958" ht="13.5" customHeight="1" spans="1:6">
      <c r="A958" s="21"/>
      <c r="D958" s="4"/>
      <c r="E958" s="5"/>
      <c r="F958" s="5"/>
    </row>
    <row r="959" ht="13.5" customHeight="1" spans="1:6">
      <c r="A959" s="21"/>
      <c r="D959" s="4"/>
      <c r="E959" s="5"/>
      <c r="F959" s="5"/>
    </row>
    <row r="960" ht="13.5" customHeight="1" spans="1:6">
      <c r="A960" s="21"/>
      <c r="D960" s="4"/>
      <c r="E960" s="5"/>
      <c r="F960" s="5"/>
    </row>
    <row r="961" ht="13.5" customHeight="1" spans="1:6">
      <c r="A961" s="21"/>
      <c r="D961" s="4"/>
      <c r="E961" s="5"/>
      <c r="F961" s="5"/>
    </row>
    <row r="962" ht="13.5" customHeight="1" spans="1:6">
      <c r="A962" s="21"/>
      <c r="D962" s="4"/>
      <c r="E962" s="5"/>
      <c r="F962" s="5"/>
    </row>
    <row r="963" ht="13.5" customHeight="1" spans="1:6">
      <c r="A963" s="21"/>
      <c r="D963" s="4"/>
      <c r="E963" s="5"/>
      <c r="F963" s="5"/>
    </row>
    <row r="964" ht="13.5" customHeight="1" spans="1:6">
      <c r="A964" s="21"/>
      <c r="D964" s="4"/>
      <c r="E964" s="5"/>
      <c r="F964" s="5"/>
    </row>
    <row r="965" ht="13.5" customHeight="1" spans="1:6">
      <c r="A965" s="21"/>
      <c r="D965" s="4"/>
      <c r="E965" s="5"/>
      <c r="F965" s="5"/>
    </row>
    <row r="966" ht="13.5" customHeight="1" spans="1:6">
      <c r="A966" s="21"/>
      <c r="D966" s="4"/>
      <c r="E966" s="5"/>
      <c r="F966" s="5"/>
    </row>
    <row r="967" ht="13.5" customHeight="1" spans="1:6">
      <c r="A967" s="21"/>
      <c r="D967" s="4"/>
      <c r="E967" s="5"/>
      <c r="F967" s="5"/>
    </row>
    <row r="968" ht="13.5" customHeight="1" spans="1:6">
      <c r="A968" s="21"/>
      <c r="D968" s="4"/>
      <c r="E968" s="5"/>
      <c r="F968" s="5"/>
    </row>
    <row r="969" ht="13.5" customHeight="1" spans="1:6">
      <c r="A969" s="21"/>
      <c r="D969" s="4"/>
      <c r="E969" s="5"/>
      <c r="F969" s="5"/>
    </row>
    <row r="970" ht="13.5" customHeight="1" spans="1:6">
      <c r="A970" s="21"/>
      <c r="D970" s="4"/>
      <c r="E970" s="5"/>
      <c r="F970" s="5"/>
    </row>
    <row r="971" ht="13.5" customHeight="1" spans="1:6">
      <c r="A971" s="21"/>
      <c r="D971" s="4"/>
      <c r="E971" s="5"/>
      <c r="F971" s="5"/>
    </row>
    <row r="972" ht="13.5" customHeight="1" spans="1:6">
      <c r="A972" s="21"/>
      <c r="D972" s="4"/>
      <c r="E972" s="5"/>
      <c r="F972" s="5"/>
    </row>
    <row r="973" ht="13.5" customHeight="1" spans="1:6">
      <c r="A973" s="21"/>
      <c r="D973" s="4"/>
      <c r="E973" s="5"/>
      <c r="F973" s="5"/>
    </row>
    <row r="974" ht="13.5" customHeight="1" spans="1:6">
      <c r="A974" s="21"/>
      <c r="D974" s="4"/>
      <c r="E974" s="5"/>
      <c r="F974" s="5"/>
    </row>
    <row r="975" ht="13.5" customHeight="1" spans="1:6">
      <c r="A975" s="21"/>
      <c r="D975" s="4"/>
      <c r="E975" s="5"/>
      <c r="F975" s="5"/>
    </row>
    <row r="976" ht="13.5" customHeight="1" spans="1:6">
      <c r="A976" s="21"/>
      <c r="D976" s="4"/>
      <c r="E976" s="5"/>
      <c r="F976" s="5"/>
    </row>
    <row r="977" ht="13.5" customHeight="1" spans="1:6">
      <c r="A977" s="21"/>
      <c r="D977" s="4"/>
      <c r="E977" s="5"/>
      <c r="F977" s="5"/>
    </row>
    <row r="978" ht="13.5" customHeight="1" spans="1:6">
      <c r="A978" s="21"/>
      <c r="D978" s="4"/>
      <c r="E978" s="5"/>
      <c r="F978" s="5"/>
    </row>
    <row r="979" ht="13.5" customHeight="1" spans="1:6">
      <c r="A979" s="21"/>
      <c r="D979" s="4"/>
      <c r="E979" s="5"/>
      <c r="F979" s="5"/>
    </row>
    <row r="980" ht="13.5" customHeight="1" spans="1:6">
      <c r="A980" s="21"/>
      <c r="D980" s="4"/>
      <c r="E980" s="5"/>
      <c r="F980" s="5"/>
    </row>
    <row r="981" ht="13.5" customHeight="1" spans="1:6">
      <c r="A981" s="21"/>
      <c r="D981" s="4"/>
      <c r="E981" s="5"/>
      <c r="F981" s="5"/>
    </row>
    <row r="982" ht="13.5" customHeight="1" spans="1:6">
      <c r="A982" s="21"/>
      <c r="D982" s="4"/>
      <c r="E982" s="5"/>
      <c r="F982" s="5"/>
    </row>
    <row r="983" ht="13.5" customHeight="1" spans="1:6">
      <c r="A983" s="21"/>
      <c r="D983" s="4"/>
      <c r="E983" s="5"/>
      <c r="F983" s="5"/>
    </row>
    <row r="984" ht="13.5" customHeight="1" spans="1:6">
      <c r="A984" s="21"/>
      <c r="D984" s="4"/>
      <c r="E984" s="5"/>
      <c r="F984" s="5"/>
    </row>
    <row r="985" ht="13.5" customHeight="1" spans="1:6">
      <c r="A985" s="21"/>
      <c r="D985" s="4"/>
      <c r="E985" s="5"/>
      <c r="F985" s="5"/>
    </row>
    <row r="986" ht="13.5" customHeight="1" spans="1:6">
      <c r="A986" s="21"/>
      <c r="D986" s="4"/>
      <c r="E986" s="5"/>
      <c r="F986" s="5"/>
    </row>
    <row r="987" ht="13.5" customHeight="1" spans="1:6">
      <c r="A987" s="21"/>
      <c r="D987" s="4"/>
      <c r="E987" s="5"/>
      <c r="F987" s="5"/>
    </row>
    <row r="988" ht="13.5" customHeight="1" spans="1:6">
      <c r="A988" s="21"/>
      <c r="D988" s="4"/>
      <c r="E988" s="5"/>
      <c r="F988" s="5"/>
    </row>
    <row r="989" ht="13.5" customHeight="1" spans="1:6">
      <c r="A989" s="21"/>
      <c r="D989" s="4"/>
      <c r="E989" s="5"/>
      <c r="F989" s="5"/>
    </row>
    <row r="990" ht="13.5" customHeight="1" spans="1:6">
      <c r="A990" s="21"/>
      <c r="D990" s="4"/>
      <c r="E990" s="5"/>
      <c r="F990" s="5"/>
    </row>
    <row r="991" ht="13.5" customHeight="1" spans="1:6">
      <c r="A991" s="21"/>
      <c r="D991" s="4"/>
      <c r="E991" s="5"/>
      <c r="F991" s="5"/>
    </row>
    <row r="992" ht="13.5" customHeight="1" spans="1:6">
      <c r="A992" s="21"/>
      <c r="D992" s="4"/>
      <c r="E992" s="5"/>
      <c r="F992" s="5"/>
    </row>
    <row r="993" ht="13.5" customHeight="1" spans="1:6">
      <c r="A993" s="21"/>
      <c r="D993" s="4"/>
      <c r="E993" s="5"/>
      <c r="F993" s="5"/>
    </row>
    <row r="994" ht="13.5" customHeight="1" spans="1:6">
      <c r="A994" s="21"/>
      <c r="D994" s="4"/>
      <c r="E994" s="5"/>
      <c r="F994" s="5"/>
    </row>
    <row r="995" ht="13.5" customHeight="1" spans="1:6">
      <c r="A995" s="21"/>
      <c r="D995" s="4"/>
      <c r="E995" s="5"/>
      <c r="F995" s="5"/>
    </row>
    <row r="996" ht="13.5" customHeight="1" spans="1:6">
      <c r="A996" s="21"/>
      <c r="D996" s="4"/>
      <c r="E996" s="5"/>
      <c r="F996" s="5"/>
    </row>
    <row r="997" ht="13.5" customHeight="1" spans="1:6">
      <c r="A997" s="21"/>
      <c r="D997" s="4"/>
      <c r="E997" s="5"/>
      <c r="F997" s="5"/>
    </row>
    <row r="998" ht="13.5" customHeight="1" spans="1:6">
      <c r="A998" s="21"/>
      <c r="D998" s="4"/>
      <c r="E998" s="5"/>
      <c r="F998" s="5"/>
    </row>
    <row r="999" ht="13.5" customHeight="1" spans="1:6">
      <c r="A999" s="21"/>
      <c r="D999" s="4"/>
      <c r="E999" s="5"/>
      <c r="F999" s="5"/>
    </row>
    <row r="1000" ht="13.5" customHeight="1" spans="1:6">
      <c r="A1000" s="21"/>
      <c r="D1000" s="4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1.2857142857143" customWidth="1"/>
    <col min="2" max="2" width="16.2857142857143" customWidth="1"/>
    <col min="3" max="3" width="36.4285714285714" customWidth="1"/>
    <col min="4" max="4" width="12.7142857142857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1" t="s">
        <v>0</v>
      </c>
      <c r="B1" s="3" t="s">
        <v>1</v>
      </c>
      <c r="C1" s="3" t="s">
        <v>2</v>
      </c>
      <c r="D1" s="4" t="s">
        <v>3</v>
      </c>
      <c r="E1" s="5"/>
      <c r="F1" s="5"/>
    </row>
    <row r="2" ht="13.5" customHeight="1" spans="1:6">
      <c r="A2" s="2">
        <v>43282</v>
      </c>
      <c r="B2" s="3" t="s">
        <v>44</v>
      </c>
      <c r="C2" s="3" t="s">
        <v>239</v>
      </c>
      <c r="D2" s="4">
        <v>800</v>
      </c>
      <c r="E2" s="5"/>
      <c r="F2" s="5"/>
    </row>
    <row r="3" ht="13.5" customHeight="1" spans="1:6">
      <c r="A3" s="2">
        <v>43282</v>
      </c>
      <c r="B3" s="3" t="s">
        <v>44</v>
      </c>
      <c r="C3" s="3" t="s">
        <v>669</v>
      </c>
      <c r="D3" s="4">
        <v>60</v>
      </c>
      <c r="E3" s="5"/>
      <c r="F3" s="5"/>
    </row>
    <row r="4" ht="13.5" customHeight="1" spans="1:6">
      <c r="A4" s="2">
        <v>43291</v>
      </c>
      <c r="B4" s="3" t="s">
        <v>44</v>
      </c>
      <c r="C4" s="3" t="s">
        <v>1131</v>
      </c>
      <c r="D4" s="4">
        <v>35</v>
      </c>
      <c r="E4" s="5"/>
      <c r="F4" s="5"/>
    </row>
    <row r="5" ht="13.5" customHeight="1" spans="1:6">
      <c r="A5" s="2">
        <v>43302</v>
      </c>
      <c r="B5" s="3" t="s">
        <v>44</v>
      </c>
      <c r="C5" s="3" t="s">
        <v>366</v>
      </c>
      <c r="D5" s="11">
        <v>4.6</v>
      </c>
      <c r="E5" s="5"/>
      <c r="F5" s="5"/>
    </row>
    <row r="6" ht="13.5" customHeight="1" spans="1:6">
      <c r="A6" s="2">
        <v>43282</v>
      </c>
      <c r="B6" s="3" t="s">
        <v>294</v>
      </c>
      <c r="C6" s="3" t="s">
        <v>239</v>
      </c>
      <c r="D6" s="4">
        <v>470</v>
      </c>
      <c r="E6" s="5"/>
      <c r="F6" s="5"/>
    </row>
    <row r="7" ht="13.5" customHeight="1" spans="1:6">
      <c r="A7" s="2">
        <v>43289</v>
      </c>
      <c r="B7" s="3" t="s">
        <v>294</v>
      </c>
      <c r="C7" s="3" t="s">
        <v>50</v>
      </c>
      <c r="D7" s="4">
        <v>26.25</v>
      </c>
      <c r="E7" s="5"/>
      <c r="F7" s="5"/>
    </row>
    <row r="8" ht="13.5" customHeight="1" spans="1:7">
      <c r="A8" s="2">
        <v>43282</v>
      </c>
      <c r="B8" s="3" t="s">
        <v>11</v>
      </c>
      <c r="C8" s="3" t="s">
        <v>777</v>
      </c>
      <c r="D8" s="4">
        <v>180</v>
      </c>
      <c r="E8" s="5"/>
      <c r="F8" s="5"/>
      <c r="G8" s="3" t="s">
        <v>286</v>
      </c>
    </row>
    <row r="9" ht="13.5" customHeight="1" spans="1:8">
      <c r="A9" s="2">
        <v>43294</v>
      </c>
      <c r="B9" s="3" t="s">
        <v>11</v>
      </c>
      <c r="C9" s="3" t="s">
        <v>824</v>
      </c>
      <c r="D9" s="4">
        <v>28.2</v>
      </c>
      <c r="E9" s="5"/>
      <c r="F9" s="5"/>
      <c r="G9" s="3" t="s">
        <v>44</v>
      </c>
      <c r="H9" s="4">
        <f>SUM(D2:D5)</f>
        <v>899.6</v>
      </c>
    </row>
    <row r="10" ht="13.5" customHeight="1" spans="1:8">
      <c r="A10" s="2">
        <v>43282</v>
      </c>
      <c r="B10" s="3" t="s">
        <v>11</v>
      </c>
      <c r="C10" s="3" t="s">
        <v>492</v>
      </c>
      <c r="D10" s="4">
        <v>17.7</v>
      </c>
      <c r="E10" s="5"/>
      <c r="F10" s="5"/>
      <c r="G10" s="3" t="s">
        <v>294</v>
      </c>
      <c r="H10" s="4">
        <f>SUM(D6:D7)</f>
        <v>496.25</v>
      </c>
    </row>
    <row r="11" ht="13.5" customHeight="1" spans="1:8">
      <c r="A11" s="2">
        <v>43292</v>
      </c>
      <c r="B11" s="3" t="s">
        <v>11</v>
      </c>
      <c r="C11" s="3" t="s">
        <v>780</v>
      </c>
      <c r="D11" s="11">
        <v>24.9</v>
      </c>
      <c r="E11" s="5"/>
      <c r="F11" s="5"/>
      <c r="G11" s="3" t="s">
        <v>11</v>
      </c>
      <c r="H11" s="4">
        <f>SUM(D8:D16)</f>
        <v>385.48</v>
      </c>
    </row>
    <row r="12" ht="13.5" customHeight="1" spans="1:8">
      <c r="A12" s="2">
        <v>43294</v>
      </c>
      <c r="B12" s="3" t="s">
        <v>11</v>
      </c>
      <c r="C12" s="3" t="s">
        <v>1132</v>
      </c>
      <c r="D12" s="11">
        <v>26.38</v>
      </c>
      <c r="E12" s="5"/>
      <c r="F12" s="5"/>
      <c r="G12" s="3" t="s">
        <v>68</v>
      </c>
      <c r="H12" s="4">
        <f>SUM(D17:D29)</f>
        <v>755.5</v>
      </c>
    </row>
    <row r="13" ht="13.5" customHeight="1" spans="1:8">
      <c r="A13" s="2">
        <v>43303</v>
      </c>
      <c r="B13" s="3" t="s">
        <v>11</v>
      </c>
      <c r="C13" s="3" t="s">
        <v>1133</v>
      </c>
      <c r="D13" s="11">
        <v>17</v>
      </c>
      <c r="E13" s="5"/>
      <c r="F13" s="5"/>
      <c r="G13" s="3" t="s">
        <v>197</v>
      </c>
      <c r="H13" s="4">
        <f>SUM(D30:D32)</f>
        <v>439.5</v>
      </c>
    </row>
    <row r="14" ht="13.5" customHeight="1" spans="1:8">
      <c r="A14" s="2">
        <v>43312</v>
      </c>
      <c r="B14" s="3" t="s">
        <v>11</v>
      </c>
      <c r="C14" s="3" t="s">
        <v>780</v>
      </c>
      <c r="D14" s="4">
        <v>20</v>
      </c>
      <c r="E14" s="5"/>
      <c r="F14" s="5"/>
      <c r="G14" s="3" t="s">
        <v>125</v>
      </c>
      <c r="H14" s="4">
        <f>SUM(D33:D36)</f>
        <v>721.3</v>
      </c>
    </row>
    <row r="15" ht="13.5" customHeight="1" spans="1:8">
      <c r="A15" s="2">
        <v>43311</v>
      </c>
      <c r="B15" s="3" t="s">
        <v>11</v>
      </c>
      <c r="C15" s="3" t="s">
        <v>780</v>
      </c>
      <c r="D15" s="4">
        <v>50</v>
      </c>
      <c r="E15" s="5"/>
      <c r="F15" s="5"/>
      <c r="G15" s="3" t="s">
        <v>644</v>
      </c>
      <c r="H15" s="4">
        <f>SUM(D37:D38)</f>
        <v>1650</v>
      </c>
    </row>
    <row r="16" ht="13.5" customHeight="1" spans="1:8">
      <c r="A16" s="2">
        <v>43307</v>
      </c>
      <c r="B16" s="3" t="s">
        <v>11</v>
      </c>
      <c r="C16" s="3" t="s">
        <v>824</v>
      </c>
      <c r="D16" s="4">
        <v>21.3</v>
      </c>
      <c r="E16" s="5"/>
      <c r="F16" s="5"/>
      <c r="G16" s="3" t="s">
        <v>646</v>
      </c>
      <c r="H16" s="4">
        <f>SUM(0)</f>
        <v>0</v>
      </c>
    </row>
    <row r="17" ht="13.5" customHeight="1" spans="1:8">
      <c r="A17" s="2">
        <v>43282</v>
      </c>
      <c r="B17" s="3" t="s">
        <v>68</v>
      </c>
      <c r="C17" s="3" t="s">
        <v>218</v>
      </c>
      <c r="D17" s="4">
        <v>94.7</v>
      </c>
      <c r="E17" s="5"/>
      <c r="F17" s="5"/>
      <c r="G17" s="3" t="s">
        <v>163</v>
      </c>
      <c r="H17" s="4">
        <f>SUM(D39)</f>
        <v>44.1</v>
      </c>
    </row>
    <row r="18" ht="13.5" customHeight="1" spans="1:8">
      <c r="A18" s="2">
        <v>43288</v>
      </c>
      <c r="B18" s="3" t="s">
        <v>68</v>
      </c>
      <c r="C18" s="3" t="s">
        <v>20</v>
      </c>
      <c r="D18" s="4">
        <v>126.3</v>
      </c>
      <c r="E18" s="5"/>
      <c r="F18" s="5"/>
      <c r="G18" s="3" t="s">
        <v>134</v>
      </c>
      <c r="H18" s="4">
        <f>SUM(D40)</f>
        <v>180</v>
      </c>
    </row>
    <row r="19" ht="13.5" customHeight="1" spans="1:8">
      <c r="A19" s="2">
        <v>43293</v>
      </c>
      <c r="B19" s="3" t="s">
        <v>68</v>
      </c>
      <c r="C19" s="3" t="s">
        <v>445</v>
      </c>
      <c r="D19" s="4">
        <v>56.6</v>
      </c>
      <c r="E19" s="5"/>
      <c r="F19" s="5"/>
      <c r="G19" s="3" t="s">
        <v>34</v>
      </c>
      <c r="H19" s="4">
        <f>SUM(D41:D43)</f>
        <v>55.5</v>
      </c>
    </row>
    <row r="20" ht="13.5" customHeight="1" spans="1:8">
      <c r="A20" s="2">
        <v>43282</v>
      </c>
      <c r="B20" s="3" t="s">
        <v>68</v>
      </c>
      <c r="C20" s="3" t="s">
        <v>122</v>
      </c>
      <c r="D20" s="4">
        <v>27.55</v>
      </c>
      <c r="E20" s="5"/>
      <c r="F20" s="5"/>
      <c r="G20" s="3" t="s">
        <v>36</v>
      </c>
      <c r="H20" s="4">
        <f>SUM(D44:D47)</f>
        <v>1171</v>
      </c>
    </row>
    <row r="21" ht="13.5" customHeight="1" spans="1:8">
      <c r="A21" s="2">
        <v>43298</v>
      </c>
      <c r="B21" s="3" t="s">
        <v>68</v>
      </c>
      <c r="C21" s="3" t="s">
        <v>122</v>
      </c>
      <c r="D21" s="11">
        <v>13.45</v>
      </c>
      <c r="E21" s="5"/>
      <c r="F21" s="5"/>
      <c r="G21" s="3" t="s">
        <v>39</v>
      </c>
      <c r="H21" s="4">
        <f>SUM(D48:D53)</f>
        <v>385.65</v>
      </c>
    </row>
    <row r="22" ht="13.5" customHeight="1" spans="1:8">
      <c r="A22" s="2">
        <v>43302</v>
      </c>
      <c r="B22" s="3" t="s">
        <v>68</v>
      </c>
      <c r="C22" s="3" t="s">
        <v>20</v>
      </c>
      <c r="D22" s="4">
        <v>129.65</v>
      </c>
      <c r="E22" s="5"/>
      <c r="F22" s="5"/>
      <c r="G22" s="3" t="s">
        <v>375</v>
      </c>
      <c r="H22" s="4">
        <f>SUM(D54:D57)</f>
        <v>338</v>
      </c>
    </row>
    <row r="23" ht="13.5" customHeight="1" spans="1:26">
      <c r="A23" s="2">
        <v>43295</v>
      </c>
      <c r="B23" s="3" t="s">
        <v>68</v>
      </c>
      <c r="C23" s="3" t="s">
        <v>20</v>
      </c>
      <c r="D23" s="4">
        <v>104.55</v>
      </c>
      <c r="E23" s="5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43292</v>
      </c>
      <c r="B24" s="3" t="s">
        <v>68</v>
      </c>
      <c r="C24" s="3" t="s">
        <v>20</v>
      </c>
      <c r="D24" s="4">
        <v>10.39</v>
      </c>
      <c r="E24" s="5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43306</v>
      </c>
      <c r="B25" s="3" t="s">
        <v>68</v>
      </c>
      <c r="C25" s="3" t="s">
        <v>122</v>
      </c>
      <c r="D25" s="4">
        <v>10.3</v>
      </c>
      <c r="E25" s="5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43312</v>
      </c>
      <c r="B26" s="3" t="s">
        <v>68</v>
      </c>
      <c r="C26" s="3" t="s">
        <v>122</v>
      </c>
      <c r="D26" s="4">
        <v>9.6</v>
      </c>
      <c r="E26" s="5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43310</v>
      </c>
      <c r="B27" s="3" t="s">
        <v>68</v>
      </c>
      <c r="C27" s="3" t="s">
        <v>20</v>
      </c>
      <c r="D27" s="4">
        <v>140.01</v>
      </c>
      <c r="E27" s="5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43309</v>
      </c>
      <c r="B28" s="3" t="s">
        <v>68</v>
      </c>
      <c r="C28" s="3" t="s">
        <v>991</v>
      </c>
      <c r="D28" s="4">
        <v>17.4</v>
      </c>
      <c r="E28" s="5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43295</v>
      </c>
      <c r="B29" s="3" t="s">
        <v>68</v>
      </c>
      <c r="C29" s="3" t="s">
        <v>991</v>
      </c>
      <c r="D29" s="4">
        <v>15</v>
      </c>
      <c r="E29" s="5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43288</v>
      </c>
      <c r="B30" s="3" t="s">
        <v>197</v>
      </c>
      <c r="C30" s="3" t="s">
        <v>1134</v>
      </c>
      <c r="D30" s="4">
        <v>390</v>
      </c>
      <c r="E30" s="10"/>
      <c r="F30" s="5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43297</v>
      </c>
      <c r="B31" s="3" t="s">
        <v>197</v>
      </c>
      <c r="C31" s="3" t="s">
        <v>1135</v>
      </c>
      <c r="D31" s="4">
        <v>40</v>
      </c>
      <c r="E31" s="10"/>
      <c r="F31" s="5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43287</v>
      </c>
      <c r="B32" s="3" t="s">
        <v>197</v>
      </c>
      <c r="C32" s="3" t="s">
        <v>612</v>
      </c>
      <c r="D32" s="4">
        <v>9.5</v>
      </c>
      <c r="E32" s="10"/>
      <c r="F32" s="4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43282</v>
      </c>
      <c r="B33" s="3" t="s">
        <v>125</v>
      </c>
      <c r="C33" s="3" t="s">
        <v>640</v>
      </c>
      <c r="D33" s="4">
        <v>60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43282</v>
      </c>
      <c r="B34" s="3" t="s">
        <v>125</v>
      </c>
      <c r="C34" s="3" t="s">
        <v>641</v>
      </c>
      <c r="D34" s="4">
        <v>600</v>
      </c>
      <c r="E34" s="10"/>
      <c r="F34" s="4"/>
      <c r="G34" s="10" t="s">
        <v>1082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43282</v>
      </c>
      <c r="B35" s="3" t="s">
        <v>125</v>
      </c>
      <c r="C35" s="3" t="s">
        <v>509</v>
      </c>
      <c r="D35" s="4">
        <v>55.5</v>
      </c>
      <c r="E35" s="10"/>
      <c r="F35" s="4"/>
      <c r="G35" s="3" t="s">
        <v>1082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43287</v>
      </c>
      <c r="B36" s="3" t="s">
        <v>125</v>
      </c>
      <c r="C36" s="3" t="s">
        <v>1136</v>
      </c>
      <c r="D36" s="4">
        <v>5.8</v>
      </c>
      <c r="E36" s="10"/>
      <c r="F36" s="4"/>
      <c r="G36" s="5" t="s">
        <v>1082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43282</v>
      </c>
      <c r="B37" s="3" t="s">
        <v>644</v>
      </c>
      <c r="C37" s="3" t="s">
        <v>645</v>
      </c>
      <c r="D37" s="4">
        <v>750</v>
      </c>
      <c r="E37" s="10"/>
      <c r="F37" s="4"/>
      <c r="G37" s="5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43282</v>
      </c>
      <c r="B38" s="3" t="s">
        <v>644</v>
      </c>
      <c r="C38" s="3" t="s">
        <v>684</v>
      </c>
      <c r="D38" s="4">
        <v>900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43301</v>
      </c>
      <c r="B39" s="3" t="s">
        <v>163</v>
      </c>
      <c r="C39" s="3" t="s">
        <v>1137</v>
      </c>
      <c r="D39" s="4">
        <v>44.1</v>
      </c>
      <c r="E39" s="10"/>
      <c r="F39" s="4"/>
      <c r="G39" s="3" t="s">
        <v>1082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43285</v>
      </c>
      <c r="B40" s="3" t="s">
        <v>134</v>
      </c>
      <c r="C40" s="3" t="s">
        <v>1138</v>
      </c>
      <c r="D40" s="4">
        <v>180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43295</v>
      </c>
      <c r="B41" s="3" t="s">
        <v>34</v>
      </c>
      <c r="C41" s="3" t="s">
        <v>1116</v>
      </c>
      <c r="D41" s="11">
        <v>19.5</v>
      </c>
      <c r="E41" s="10"/>
      <c r="F41" s="4"/>
      <c r="G41" s="3" t="s">
        <v>1082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43312</v>
      </c>
      <c r="B42" s="3" t="s">
        <v>34</v>
      </c>
      <c r="C42" s="3" t="s">
        <v>81</v>
      </c>
      <c r="D42" s="4">
        <v>28.8</v>
      </c>
      <c r="E42" s="10"/>
      <c r="F42" s="4"/>
      <c r="G42" s="3" t="s">
        <v>1082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43312</v>
      </c>
      <c r="B43" s="3" t="s">
        <v>34</v>
      </c>
      <c r="C43" s="3" t="s">
        <v>81</v>
      </c>
      <c r="D43" s="4">
        <v>7.2</v>
      </c>
      <c r="E43" s="10"/>
      <c r="F43" s="4"/>
      <c r="G43" s="3" t="s">
        <v>1082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43282</v>
      </c>
      <c r="B44" s="3" t="s">
        <v>36</v>
      </c>
      <c r="C44" s="3" t="s">
        <v>37</v>
      </c>
      <c r="D44" s="4">
        <v>600</v>
      </c>
      <c r="E44" s="10"/>
      <c r="F44" s="4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43282</v>
      </c>
      <c r="B45" s="3" t="s">
        <v>36</v>
      </c>
      <c r="C45" s="3" t="s">
        <v>38</v>
      </c>
      <c r="D45" s="4">
        <v>400</v>
      </c>
      <c r="E45" s="10"/>
      <c r="F45" s="4"/>
      <c r="G45" s="3" t="s">
        <v>1082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43289</v>
      </c>
      <c r="B46" s="3" t="s">
        <v>36</v>
      </c>
      <c r="C46" s="3" t="s">
        <v>1139</v>
      </c>
      <c r="D46" s="4">
        <v>70</v>
      </c>
      <c r="E46" s="10"/>
      <c r="F46" s="4"/>
      <c r="G46" s="3" t="s">
        <v>1082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43308</v>
      </c>
      <c r="B47" s="3" t="s">
        <v>36</v>
      </c>
      <c r="C47" s="3" t="s">
        <v>1140</v>
      </c>
      <c r="D47" s="4">
        <v>101</v>
      </c>
      <c r="E47" s="10"/>
      <c r="F47" s="4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43282</v>
      </c>
      <c r="B48" s="3" t="s">
        <v>39</v>
      </c>
      <c r="C48" s="3" t="s">
        <v>42</v>
      </c>
      <c r="D48" s="4">
        <v>110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43284</v>
      </c>
      <c r="B49" s="3" t="s">
        <v>39</v>
      </c>
      <c r="C49" s="3" t="s">
        <v>391</v>
      </c>
      <c r="D49" s="4">
        <v>50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43290</v>
      </c>
      <c r="B50" s="3" t="s">
        <v>39</v>
      </c>
      <c r="C50" s="3" t="s">
        <v>451</v>
      </c>
      <c r="D50" s="4">
        <v>50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43292</v>
      </c>
      <c r="B51" s="3" t="s">
        <v>39</v>
      </c>
      <c r="C51" s="3" t="s">
        <v>391</v>
      </c>
      <c r="D51" s="4">
        <v>50</v>
      </c>
      <c r="E51" s="10"/>
      <c r="F51" s="5"/>
      <c r="G51" s="3" t="s">
        <v>1082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43310</v>
      </c>
      <c r="B52" s="3" t="s">
        <v>39</v>
      </c>
      <c r="C52" s="3" t="s">
        <v>83</v>
      </c>
      <c r="D52" s="4">
        <v>75.65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43301</v>
      </c>
      <c r="B53" s="3" t="s">
        <v>39</v>
      </c>
      <c r="C53" s="10" t="s">
        <v>391</v>
      </c>
      <c r="D53" s="10">
        <v>50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43282</v>
      </c>
      <c r="B54" s="3" t="s">
        <v>375</v>
      </c>
      <c r="C54" s="3" t="s">
        <v>547</v>
      </c>
      <c r="D54" s="4">
        <v>200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43282</v>
      </c>
      <c r="B55" s="3" t="s">
        <v>375</v>
      </c>
      <c r="C55" s="3" t="s">
        <v>548</v>
      </c>
      <c r="D55" s="4">
        <v>44</v>
      </c>
      <c r="E55" s="5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43282</v>
      </c>
      <c r="B56" s="3" t="s">
        <v>375</v>
      </c>
      <c r="C56" s="3" t="s">
        <v>549</v>
      </c>
      <c r="D56" s="4">
        <v>44</v>
      </c>
      <c r="E56" s="5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43282</v>
      </c>
      <c r="B57" s="3" t="s">
        <v>375</v>
      </c>
      <c r="C57" s="3" t="s">
        <v>550</v>
      </c>
      <c r="D57" s="4">
        <v>50</v>
      </c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D58" s="4"/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D59" s="4"/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1"/>
      <c r="D60" s="4">
        <f>SUM(D2:D58)</f>
        <v>7521.88</v>
      </c>
      <c r="E60" s="5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1"/>
      <c r="D61" s="4"/>
      <c r="E61" s="5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6">
      <c r="A62" s="21"/>
      <c r="D62" s="4"/>
      <c r="E62" s="5"/>
      <c r="F62" s="5"/>
    </row>
    <row r="63" ht="13.5" customHeight="1" spans="1:6">
      <c r="A63" s="21"/>
      <c r="D63" s="4"/>
      <c r="E63" s="5"/>
      <c r="F63" s="5"/>
    </row>
    <row r="64" ht="13.5" customHeight="1" spans="1:6">
      <c r="A64" s="21"/>
      <c r="D64" s="4"/>
      <c r="E64" s="5"/>
      <c r="F64" s="5"/>
    </row>
    <row r="65" ht="13.5" customHeight="1" spans="1:6">
      <c r="A65" s="21"/>
      <c r="D65" s="4"/>
      <c r="E65" s="5"/>
      <c r="F65" s="5"/>
    </row>
    <row r="66" ht="13.5" customHeight="1" spans="1:6">
      <c r="A66" s="21"/>
      <c r="D66" s="4"/>
      <c r="E66" s="5"/>
      <c r="F66" s="5"/>
    </row>
    <row r="67" ht="13.5" customHeight="1" spans="1:6">
      <c r="A67" s="21"/>
      <c r="D67" s="4"/>
      <c r="E67" s="5"/>
      <c r="F67" s="5"/>
    </row>
    <row r="68" ht="13.5" customHeight="1" spans="1:6">
      <c r="A68" s="21"/>
      <c r="D68" s="4"/>
      <c r="E68" s="5"/>
      <c r="F68" s="5"/>
    </row>
    <row r="69" ht="13.5" customHeight="1" spans="1:6">
      <c r="A69" s="21"/>
      <c r="D69" s="4"/>
      <c r="E69" s="5"/>
      <c r="F69" s="5"/>
    </row>
    <row r="70" ht="13.5" customHeight="1" spans="1:6">
      <c r="A70" s="21"/>
      <c r="D70" s="4"/>
      <c r="E70" s="5"/>
      <c r="F70" s="5"/>
    </row>
    <row r="71" ht="13.5" customHeight="1" spans="1:6">
      <c r="A71" s="21"/>
      <c r="D71" s="4"/>
      <c r="E71" s="5"/>
      <c r="F71" s="5"/>
    </row>
    <row r="72" ht="13.5" customHeight="1" spans="1:6">
      <c r="A72" s="21"/>
      <c r="D72" s="4"/>
      <c r="E72" s="5"/>
      <c r="F72" s="5"/>
    </row>
    <row r="73" ht="13.5" customHeight="1" spans="1:6">
      <c r="A73" s="21"/>
      <c r="D73" s="4"/>
      <c r="E73" s="5"/>
      <c r="F73" s="5"/>
    </row>
    <row r="74" ht="13.5" customHeight="1" spans="1:6">
      <c r="A74" s="21"/>
      <c r="D74" s="4"/>
      <c r="E74" s="5"/>
      <c r="F74" s="5"/>
    </row>
    <row r="75" ht="13.5" customHeight="1" spans="1:6">
      <c r="A75" s="21"/>
      <c r="D75" s="4"/>
      <c r="E75" s="5"/>
      <c r="F75" s="5"/>
    </row>
    <row r="76" ht="13.5" customHeight="1" spans="1:6">
      <c r="A76" s="21"/>
      <c r="D76" s="4"/>
      <c r="E76" s="5"/>
      <c r="F76" s="5"/>
    </row>
    <row r="77" ht="13.5" customHeight="1" spans="1:6">
      <c r="A77" s="21"/>
      <c r="D77" s="4"/>
      <c r="E77" s="5"/>
      <c r="F77" s="5"/>
    </row>
    <row r="78" ht="13.5" customHeight="1" spans="1:6">
      <c r="A78" s="21"/>
      <c r="D78" s="4"/>
      <c r="E78" s="5"/>
      <c r="F78" s="5"/>
    </row>
    <row r="79" ht="13.5" customHeight="1" spans="1:6">
      <c r="A79" s="21"/>
      <c r="D79" s="4"/>
      <c r="E79" s="5"/>
      <c r="F79" s="5"/>
    </row>
    <row r="80" ht="13.5" customHeight="1" spans="1:6">
      <c r="A80" s="21"/>
      <c r="D80" s="4"/>
      <c r="E80" s="5"/>
      <c r="F80" s="5"/>
    </row>
    <row r="81" ht="13.5" customHeight="1" spans="1:6">
      <c r="A81" s="21"/>
      <c r="D81" s="4"/>
      <c r="E81" s="5"/>
      <c r="F81" s="5"/>
    </row>
    <row r="82" ht="13.5" customHeight="1" spans="1:6">
      <c r="A82" s="21"/>
      <c r="D82" s="4"/>
      <c r="E82" s="5"/>
      <c r="F82" s="5"/>
    </row>
    <row r="83" ht="13.5" customHeight="1" spans="1:6">
      <c r="A83" s="21"/>
      <c r="D83" s="4"/>
      <c r="E83" s="5"/>
      <c r="F83" s="5"/>
    </row>
    <row r="84" ht="13.5" customHeight="1" spans="1:6">
      <c r="A84" s="21"/>
      <c r="D84" s="4"/>
      <c r="E84" s="5"/>
      <c r="F84" s="5"/>
    </row>
    <row r="85" ht="13.5" customHeight="1" spans="1:6">
      <c r="A85" s="21"/>
      <c r="D85" s="4"/>
      <c r="E85" s="5"/>
      <c r="F85" s="5"/>
    </row>
    <row r="86" ht="13.5" customHeight="1" spans="1:6">
      <c r="A86" s="21"/>
      <c r="D86" s="4"/>
      <c r="E86" s="5"/>
      <c r="F86" s="5"/>
    </row>
    <row r="87" ht="13.5" customHeight="1" spans="1:6">
      <c r="A87" s="21"/>
      <c r="D87" s="4"/>
      <c r="E87" s="5"/>
      <c r="F87" s="5"/>
    </row>
    <row r="88" ht="13.5" customHeight="1" spans="1:6">
      <c r="A88" s="21"/>
      <c r="D88" s="4"/>
      <c r="E88" s="5"/>
      <c r="F88" s="5"/>
    </row>
    <row r="89" ht="13.5" customHeight="1" spans="1:6">
      <c r="A89" s="21"/>
      <c r="D89" s="4"/>
      <c r="E89" s="5"/>
      <c r="F89" s="5"/>
    </row>
    <row r="90" ht="13.5" customHeight="1" spans="1:6">
      <c r="A90" s="21"/>
      <c r="D90" s="4"/>
      <c r="E90" s="5"/>
      <c r="F90" s="5"/>
    </row>
    <row r="91" ht="13.5" customHeight="1" spans="1:6">
      <c r="A91" s="21"/>
      <c r="D91" s="4"/>
      <c r="E91" s="5"/>
      <c r="F91" s="5"/>
    </row>
    <row r="92" ht="13.5" customHeight="1" spans="1:6">
      <c r="A92" s="21"/>
      <c r="D92" s="4"/>
      <c r="E92" s="5"/>
      <c r="F92" s="5"/>
    </row>
    <row r="93" ht="13.5" customHeight="1" spans="1:6">
      <c r="A93" s="21"/>
      <c r="D93" s="4"/>
      <c r="E93" s="5"/>
      <c r="F93" s="5"/>
    </row>
    <row r="94" ht="13.5" customHeight="1" spans="1:6">
      <c r="A94" s="21"/>
      <c r="D94" s="4"/>
      <c r="E94" s="5"/>
      <c r="F94" s="5"/>
    </row>
    <row r="95" ht="13.5" customHeight="1" spans="1:6">
      <c r="A95" s="21"/>
      <c r="D95" s="4"/>
      <c r="E95" s="5"/>
      <c r="F95" s="5"/>
    </row>
    <row r="96" ht="13.5" customHeight="1" spans="1:6">
      <c r="A96" s="21"/>
      <c r="D96" s="4"/>
      <c r="E96" s="5"/>
      <c r="F96" s="5"/>
    </row>
    <row r="97" ht="13.5" customHeight="1" spans="1:6">
      <c r="A97" s="21"/>
      <c r="D97" s="4"/>
      <c r="E97" s="5"/>
      <c r="F97" s="5"/>
    </row>
    <row r="98" ht="13.5" customHeight="1" spans="1:6">
      <c r="A98" s="21"/>
      <c r="D98" s="4"/>
      <c r="E98" s="5"/>
      <c r="F98" s="5"/>
    </row>
    <row r="99" ht="13.5" customHeight="1" spans="1:6">
      <c r="A99" s="21"/>
      <c r="D99" s="4"/>
      <c r="E99" s="5"/>
      <c r="F99" s="5"/>
    </row>
    <row r="100" ht="13.5" customHeight="1" spans="1:6">
      <c r="A100" s="21"/>
      <c r="D100" s="4"/>
      <c r="E100" s="5"/>
      <c r="F100" s="5"/>
    </row>
    <row r="101" ht="13.5" customHeight="1" spans="1:6">
      <c r="A101" s="21"/>
      <c r="D101" s="4"/>
      <c r="E101" s="5"/>
      <c r="F101" s="5"/>
    </row>
    <row r="102" ht="13.5" customHeight="1" spans="1:6">
      <c r="A102" s="21"/>
      <c r="D102" s="4"/>
      <c r="E102" s="5"/>
      <c r="F102" s="5"/>
    </row>
    <row r="103" ht="13.5" customHeight="1" spans="1:6">
      <c r="A103" s="21"/>
      <c r="D103" s="4"/>
      <c r="E103" s="5"/>
      <c r="F103" s="5"/>
    </row>
    <row r="104" ht="13.5" customHeight="1" spans="1:6">
      <c r="A104" s="21"/>
      <c r="D104" s="4"/>
      <c r="E104" s="5"/>
      <c r="F104" s="5"/>
    </row>
    <row r="105" ht="13.5" customHeight="1" spans="1:6">
      <c r="A105" s="21"/>
      <c r="D105" s="4"/>
      <c r="E105" s="5"/>
      <c r="F105" s="5"/>
    </row>
    <row r="106" ht="13.5" customHeight="1" spans="1:6">
      <c r="A106" s="21"/>
      <c r="D106" s="4"/>
      <c r="E106" s="5"/>
      <c r="F106" s="5"/>
    </row>
    <row r="107" ht="13.5" customHeight="1" spans="1:6">
      <c r="A107" s="21"/>
      <c r="D107" s="4"/>
      <c r="E107" s="5"/>
      <c r="F107" s="5"/>
    </row>
    <row r="108" ht="13.5" customHeight="1" spans="1:6">
      <c r="A108" s="21"/>
      <c r="D108" s="4"/>
      <c r="E108" s="5"/>
      <c r="F108" s="5"/>
    </row>
    <row r="109" ht="13.5" customHeight="1" spans="1:6">
      <c r="A109" s="21"/>
      <c r="D109" s="4"/>
      <c r="E109" s="5"/>
      <c r="F109" s="5"/>
    </row>
    <row r="110" ht="13.5" customHeight="1" spans="1:6">
      <c r="A110" s="21"/>
      <c r="D110" s="4"/>
      <c r="E110" s="5"/>
      <c r="F110" s="5"/>
    </row>
    <row r="111" ht="13.5" customHeight="1" spans="1:6">
      <c r="A111" s="21"/>
      <c r="D111" s="4"/>
      <c r="E111" s="5"/>
      <c r="F111" s="5"/>
    </row>
    <row r="112" ht="13.5" customHeight="1" spans="1:6">
      <c r="A112" s="21"/>
      <c r="D112" s="4"/>
      <c r="E112" s="5"/>
      <c r="F112" s="5"/>
    </row>
    <row r="113" ht="13.5" customHeight="1" spans="1:6">
      <c r="A113" s="21"/>
      <c r="D113" s="4"/>
      <c r="E113" s="5"/>
      <c r="F113" s="5"/>
    </row>
    <row r="114" ht="13.5" customHeight="1" spans="1:6">
      <c r="A114" s="21"/>
      <c r="D114" s="4"/>
      <c r="E114" s="5"/>
      <c r="F114" s="5"/>
    </row>
    <row r="115" ht="13.5" customHeight="1" spans="1:6">
      <c r="A115" s="21"/>
      <c r="D115" s="4"/>
      <c r="E115" s="5"/>
      <c r="F115" s="5"/>
    </row>
    <row r="116" ht="13.5" customHeight="1" spans="1:6">
      <c r="A116" s="21"/>
      <c r="D116" s="4"/>
      <c r="E116" s="5"/>
      <c r="F116" s="5"/>
    </row>
    <row r="117" ht="13.5" customHeight="1" spans="1:6">
      <c r="A117" s="21"/>
      <c r="D117" s="4"/>
      <c r="E117" s="5"/>
      <c r="F117" s="5"/>
    </row>
    <row r="118" ht="13.5" customHeight="1" spans="1:6">
      <c r="A118" s="21"/>
      <c r="D118" s="4"/>
      <c r="E118" s="5"/>
      <c r="F118" s="5"/>
    </row>
    <row r="119" ht="13.5" customHeight="1" spans="1:6">
      <c r="A119" s="21"/>
      <c r="D119" s="4"/>
      <c r="E119" s="5"/>
      <c r="F119" s="5"/>
    </row>
    <row r="120" ht="13.5" customHeight="1" spans="1:6">
      <c r="A120" s="21"/>
      <c r="D120" s="4"/>
      <c r="E120" s="5"/>
      <c r="F120" s="5"/>
    </row>
    <row r="121" ht="13.5" customHeight="1" spans="1:6">
      <c r="A121" s="21"/>
      <c r="D121" s="4"/>
      <c r="E121" s="5"/>
      <c r="F121" s="5"/>
    </row>
    <row r="122" ht="13.5" customHeight="1" spans="1:6">
      <c r="A122" s="21"/>
      <c r="D122" s="4"/>
      <c r="E122" s="5"/>
      <c r="F122" s="5"/>
    </row>
    <row r="123" ht="13.5" customHeight="1" spans="1:6">
      <c r="A123" s="21"/>
      <c r="D123" s="4"/>
      <c r="E123" s="5"/>
      <c r="F123" s="5"/>
    </row>
    <row r="124" ht="13.5" customHeight="1" spans="1:6">
      <c r="A124" s="21"/>
      <c r="D124" s="4"/>
      <c r="E124" s="5"/>
      <c r="F124" s="5"/>
    </row>
    <row r="125" ht="13.5" customHeight="1" spans="1:6">
      <c r="A125" s="21"/>
      <c r="D125" s="4"/>
      <c r="E125" s="5"/>
      <c r="F125" s="5"/>
    </row>
    <row r="126" ht="13.5" customHeight="1" spans="1:6">
      <c r="A126" s="21"/>
      <c r="D126" s="4"/>
      <c r="E126" s="5"/>
      <c r="F126" s="5"/>
    </row>
    <row r="127" ht="13.5" customHeight="1" spans="1:6">
      <c r="A127" s="21"/>
      <c r="D127" s="4"/>
      <c r="E127" s="5"/>
      <c r="F127" s="5"/>
    </row>
    <row r="128" ht="13.5" customHeight="1" spans="1:6">
      <c r="A128" s="21"/>
      <c r="D128" s="4"/>
      <c r="E128" s="5"/>
      <c r="F128" s="5"/>
    </row>
    <row r="129" ht="13.5" customHeight="1" spans="1:6">
      <c r="A129" s="21"/>
      <c r="D129" s="4"/>
      <c r="E129" s="5"/>
      <c r="F129" s="5"/>
    </row>
    <row r="130" ht="13.5" customHeight="1" spans="1:6">
      <c r="A130" s="21"/>
      <c r="D130" s="4"/>
      <c r="E130" s="5"/>
      <c r="F130" s="5"/>
    </row>
    <row r="131" ht="13.5" customHeight="1" spans="1:6">
      <c r="A131" s="21"/>
      <c r="D131" s="4"/>
      <c r="E131" s="5"/>
      <c r="F131" s="5"/>
    </row>
    <row r="132" ht="13.5" customHeight="1" spans="1:6">
      <c r="A132" s="21"/>
      <c r="D132" s="4"/>
      <c r="E132" s="5"/>
      <c r="F132" s="5"/>
    </row>
    <row r="133" ht="13.5" customHeight="1" spans="1:6">
      <c r="A133" s="21"/>
      <c r="D133" s="4"/>
      <c r="E133" s="5"/>
      <c r="F133" s="5"/>
    </row>
    <row r="134" ht="13.5" customHeight="1" spans="1:6">
      <c r="A134" s="21"/>
      <c r="D134" s="4"/>
      <c r="E134" s="5"/>
      <c r="F134" s="5"/>
    </row>
    <row r="135" ht="13.5" customHeight="1" spans="1:6">
      <c r="A135" s="21"/>
      <c r="D135" s="4"/>
      <c r="E135" s="5"/>
      <c r="F135" s="5"/>
    </row>
    <row r="136" ht="13.5" customHeight="1" spans="1:6">
      <c r="A136" s="21"/>
      <c r="D136" s="4"/>
      <c r="E136" s="5"/>
      <c r="F136" s="5"/>
    </row>
    <row r="137" ht="13.5" customHeight="1" spans="1:6">
      <c r="A137" s="21"/>
      <c r="D137" s="4"/>
      <c r="E137" s="5"/>
      <c r="F137" s="5"/>
    </row>
    <row r="138" ht="13.5" customHeight="1" spans="1:6">
      <c r="A138" s="21"/>
      <c r="D138" s="4"/>
      <c r="E138" s="5"/>
      <c r="F138" s="5"/>
    </row>
    <row r="139" ht="13.5" customHeight="1" spans="1:6">
      <c r="A139" s="21"/>
      <c r="D139" s="4"/>
      <c r="E139" s="5"/>
      <c r="F139" s="5"/>
    </row>
    <row r="140" ht="13.5" customHeight="1" spans="1:6">
      <c r="A140" s="21"/>
      <c r="D140" s="4"/>
      <c r="E140" s="5"/>
      <c r="F140" s="5"/>
    </row>
    <row r="141" ht="13.5" customHeight="1" spans="1:6">
      <c r="A141" s="21"/>
      <c r="D141" s="4"/>
      <c r="E141" s="5"/>
      <c r="F141" s="5"/>
    </row>
    <row r="142" ht="13.5" customHeight="1" spans="1:6">
      <c r="A142" s="21"/>
      <c r="D142" s="4"/>
      <c r="E142" s="5"/>
      <c r="F142" s="5"/>
    </row>
    <row r="143" ht="13.5" customHeight="1" spans="1:6">
      <c r="A143" s="21"/>
      <c r="D143" s="4"/>
      <c r="E143" s="5"/>
      <c r="F143" s="5"/>
    </row>
    <row r="144" ht="13.5" customHeight="1" spans="1:6">
      <c r="A144" s="21"/>
      <c r="D144" s="4"/>
      <c r="E144" s="5"/>
      <c r="F144" s="5"/>
    </row>
    <row r="145" ht="13.5" customHeight="1" spans="1:6">
      <c r="A145" s="21"/>
      <c r="D145" s="4"/>
      <c r="E145" s="5"/>
      <c r="F145" s="5"/>
    </row>
    <row r="146" ht="13.5" customHeight="1" spans="1:6">
      <c r="A146" s="21"/>
      <c r="D146" s="4"/>
      <c r="E146" s="5"/>
      <c r="F146" s="5"/>
    </row>
    <row r="147" ht="13.5" customHeight="1" spans="1:6">
      <c r="A147" s="21"/>
      <c r="D147" s="4"/>
      <c r="E147" s="5"/>
      <c r="F147" s="5"/>
    </row>
    <row r="148" ht="13.5" customHeight="1" spans="1:6">
      <c r="A148" s="21"/>
      <c r="D148" s="4"/>
      <c r="E148" s="5"/>
      <c r="F148" s="5"/>
    </row>
    <row r="149" ht="13.5" customHeight="1" spans="1:6">
      <c r="A149" s="21"/>
      <c r="D149" s="4"/>
      <c r="E149" s="5"/>
      <c r="F149" s="5"/>
    </row>
    <row r="150" ht="13.5" customHeight="1" spans="1:6">
      <c r="A150" s="21"/>
      <c r="D150" s="4"/>
      <c r="E150" s="5"/>
      <c r="F150" s="5"/>
    </row>
    <row r="151" ht="13.5" customHeight="1" spans="1:6">
      <c r="A151" s="21"/>
      <c r="D151" s="4"/>
      <c r="E151" s="5"/>
      <c r="F151" s="5"/>
    </row>
    <row r="152" ht="13.5" customHeight="1" spans="1:6">
      <c r="A152" s="21"/>
      <c r="D152" s="4"/>
      <c r="E152" s="5"/>
      <c r="F152" s="5"/>
    </row>
    <row r="153" ht="13.5" customHeight="1" spans="1:6">
      <c r="A153" s="21"/>
      <c r="D153" s="4"/>
      <c r="E153" s="5"/>
      <c r="F153" s="5"/>
    </row>
    <row r="154" ht="13.5" customHeight="1" spans="1:6">
      <c r="A154" s="21"/>
      <c r="D154" s="4"/>
      <c r="E154" s="5"/>
      <c r="F154" s="5"/>
    </row>
    <row r="155" ht="13.5" customHeight="1" spans="1:6">
      <c r="A155" s="21"/>
      <c r="D155" s="4"/>
      <c r="E155" s="5"/>
      <c r="F155" s="5"/>
    </row>
    <row r="156" ht="13.5" customHeight="1" spans="1:6">
      <c r="A156" s="21"/>
      <c r="D156" s="4"/>
      <c r="E156" s="5"/>
      <c r="F156" s="5"/>
    </row>
    <row r="157" ht="13.5" customHeight="1" spans="1:6">
      <c r="A157" s="21"/>
      <c r="D157" s="4"/>
      <c r="E157" s="5"/>
      <c r="F157" s="5"/>
    </row>
    <row r="158" ht="13.5" customHeight="1" spans="1:6">
      <c r="A158" s="21"/>
      <c r="D158" s="4"/>
      <c r="E158" s="5"/>
      <c r="F158" s="5"/>
    </row>
    <row r="159" ht="13.5" customHeight="1" spans="1:6">
      <c r="A159" s="21"/>
      <c r="D159" s="4"/>
      <c r="E159" s="5"/>
      <c r="F159" s="5"/>
    </row>
    <row r="160" ht="13.5" customHeight="1" spans="1:6">
      <c r="A160" s="21"/>
      <c r="D160" s="4"/>
      <c r="E160" s="5"/>
      <c r="F160" s="5"/>
    </row>
    <row r="161" ht="13.5" customHeight="1" spans="1:6">
      <c r="A161" s="21"/>
      <c r="D161" s="4"/>
      <c r="E161" s="5"/>
      <c r="F161" s="5"/>
    </row>
    <row r="162" ht="13.5" customHeight="1" spans="1:6">
      <c r="A162" s="21"/>
      <c r="D162" s="4"/>
      <c r="E162" s="5"/>
      <c r="F162" s="5"/>
    </row>
    <row r="163" ht="13.5" customHeight="1" spans="1:6">
      <c r="A163" s="21"/>
      <c r="D163" s="4"/>
      <c r="E163" s="5"/>
      <c r="F163" s="5"/>
    </row>
    <row r="164" ht="13.5" customHeight="1" spans="1:6">
      <c r="A164" s="21"/>
      <c r="D164" s="4"/>
      <c r="E164" s="5"/>
      <c r="F164" s="5"/>
    </row>
    <row r="165" ht="13.5" customHeight="1" spans="1:6">
      <c r="A165" s="21"/>
      <c r="D165" s="4"/>
      <c r="E165" s="5"/>
      <c r="F165" s="5"/>
    </row>
    <row r="166" ht="13.5" customHeight="1" spans="1:6">
      <c r="A166" s="21"/>
      <c r="D166" s="4"/>
      <c r="E166" s="5"/>
      <c r="F166" s="5"/>
    </row>
    <row r="167" ht="13.5" customHeight="1" spans="1:6">
      <c r="A167" s="21"/>
      <c r="D167" s="4"/>
      <c r="E167" s="5"/>
      <c r="F167" s="5"/>
    </row>
    <row r="168" ht="13.5" customHeight="1" spans="1:6">
      <c r="A168" s="21"/>
      <c r="D168" s="4"/>
      <c r="E168" s="5"/>
      <c r="F168" s="5"/>
    </row>
    <row r="169" ht="13.5" customHeight="1" spans="1:6">
      <c r="A169" s="21"/>
      <c r="D169" s="4"/>
      <c r="E169" s="5"/>
      <c r="F169" s="5"/>
    </row>
    <row r="170" ht="13.5" customHeight="1" spans="1:6">
      <c r="A170" s="21"/>
      <c r="D170" s="4"/>
      <c r="E170" s="5"/>
      <c r="F170" s="5"/>
    </row>
    <row r="171" ht="13.5" customHeight="1" spans="1:6">
      <c r="A171" s="21"/>
      <c r="D171" s="4"/>
      <c r="E171" s="5"/>
      <c r="F171" s="5"/>
    </row>
    <row r="172" ht="13.5" customHeight="1" spans="1:6">
      <c r="A172" s="21"/>
      <c r="D172" s="4"/>
      <c r="E172" s="5"/>
      <c r="F172" s="5"/>
    </row>
    <row r="173" ht="13.5" customHeight="1" spans="1:6">
      <c r="A173" s="21"/>
      <c r="D173" s="4"/>
      <c r="E173" s="5"/>
      <c r="F173" s="5"/>
    </row>
    <row r="174" ht="13.5" customHeight="1" spans="1:6">
      <c r="A174" s="21"/>
      <c r="D174" s="4"/>
      <c r="E174" s="5"/>
      <c r="F174" s="5"/>
    </row>
    <row r="175" ht="13.5" customHeight="1" spans="1:6">
      <c r="A175" s="21"/>
      <c r="D175" s="4"/>
      <c r="E175" s="5"/>
      <c r="F175" s="5"/>
    </row>
    <row r="176" ht="13.5" customHeight="1" spans="1:6">
      <c r="A176" s="21"/>
      <c r="D176" s="4"/>
      <c r="E176" s="5"/>
      <c r="F176" s="5"/>
    </row>
    <row r="177" ht="13.5" customHeight="1" spans="1:6">
      <c r="A177" s="21"/>
      <c r="D177" s="4"/>
      <c r="E177" s="5"/>
      <c r="F177" s="5"/>
    </row>
    <row r="178" ht="13.5" customHeight="1" spans="1:6">
      <c r="A178" s="21"/>
      <c r="D178" s="4"/>
      <c r="E178" s="5"/>
      <c r="F178" s="5"/>
    </row>
    <row r="179" ht="13.5" customHeight="1" spans="1:6">
      <c r="A179" s="21"/>
      <c r="D179" s="4"/>
      <c r="E179" s="5"/>
      <c r="F179" s="5"/>
    </row>
    <row r="180" ht="13.5" customHeight="1" spans="1:6">
      <c r="A180" s="21"/>
      <c r="D180" s="4"/>
      <c r="E180" s="5"/>
      <c r="F180" s="5"/>
    </row>
    <row r="181" ht="13.5" customHeight="1" spans="1:6">
      <c r="A181" s="21"/>
      <c r="D181" s="4"/>
      <c r="E181" s="5"/>
      <c r="F181" s="5"/>
    </row>
    <row r="182" ht="13.5" customHeight="1" spans="1:6">
      <c r="A182" s="21"/>
      <c r="D182" s="4"/>
      <c r="E182" s="5"/>
      <c r="F182" s="5"/>
    </row>
    <row r="183" ht="13.5" customHeight="1" spans="1:6">
      <c r="A183" s="21"/>
      <c r="D183" s="4"/>
      <c r="E183" s="5"/>
      <c r="F183" s="5"/>
    </row>
    <row r="184" ht="13.5" customHeight="1" spans="1:6">
      <c r="A184" s="21"/>
      <c r="D184" s="4"/>
      <c r="E184" s="5"/>
      <c r="F184" s="5"/>
    </row>
    <row r="185" ht="13.5" customHeight="1" spans="1:6">
      <c r="A185" s="21"/>
      <c r="D185" s="4"/>
      <c r="E185" s="5"/>
      <c r="F185" s="5"/>
    </row>
    <row r="186" ht="13.5" customHeight="1" spans="1:6">
      <c r="A186" s="21"/>
      <c r="D186" s="4"/>
      <c r="E186" s="5"/>
      <c r="F186" s="5"/>
    </row>
    <row r="187" ht="13.5" customHeight="1" spans="1:6">
      <c r="A187" s="21"/>
      <c r="D187" s="4"/>
      <c r="E187" s="5"/>
      <c r="F187" s="5"/>
    </row>
    <row r="188" ht="13.5" customHeight="1" spans="1:6">
      <c r="A188" s="21"/>
      <c r="D188" s="4"/>
      <c r="E188" s="5"/>
      <c r="F188" s="5"/>
    </row>
    <row r="189" ht="13.5" customHeight="1" spans="1:6">
      <c r="A189" s="21"/>
      <c r="D189" s="4"/>
      <c r="E189" s="5"/>
      <c r="F189" s="5"/>
    </row>
    <row r="190" ht="13.5" customHeight="1" spans="1:6">
      <c r="A190" s="21"/>
      <c r="D190" s="4"/>
      <c r="E190" s="5"/>
      <c r="F190" s="5"/>
    </row>
    <row r="191" ht="13.5" customHeight="1" spans="1:6">
      <c r="A191" s="21"/>
      <c r="D191" s="4"/>
      <c r="E191" s="5"/>
      <c r="F191" s="5"/>
    </row>
    <row r="192" ht="13.5" customHeight="1" spans="1:6">
      <c r="A192" s="21"/>
      <c r="D192" s="4"/>
      <c r="E192" s="5"/>
      <c r="F192" s="5"/>
    </row>
    <row r="193" ht="13.5" customHeight="1" spans="1:6">
      <c r="A193" s="21"/>
      <c r="D193" s="4"/>
      <c r="E193" s="5"/>
      <c r="F193" s="5"/>
    </row>
    <row r="194" ht="13.5" customHeight="1" spans="1:6">
      <c r="A194" s="21"/>
      <c r="D194" s="4"/>
      <c r="E194" s="5"/>
      <c r="F194" s="5"/>
    </row>
    <row r="195" ht="13.5" customHeight="1" spans="1:6">
      <c r="A195" s="21"/>
      <c r="D195" s="4"/>
      <c r="E195" s="5"/>
      <c r="F195" s="5"/>
    </row>
    <row r="196" ht="13.5" customHeight="1" spans="1:6">
      <c r="A196" s="21"/>
      <c r="D196" s="4"/>
      <c r="E196" s="5"/>
      <c r="F196" s="5"/>
    </row>
    <row r="197" ht="13.5" customHeight="1" spans="1:6">
      <c r="A197" s="21"/>
      <c r="D197" s="4"/>
      <c r="E197" s="5"/>
      <c r="F197" s="5"/>
    </row>
    <row r="198" ht="13.5" customHeight="1" spans="1:6">
      <c r="A198" s="21"/>
      <c r="D198" s="4"/>
      <c r="E198" s="5"/>
      <c r="F198" s="5"/>
    </row>
    <row r="199" ht="13.5" customHeight="1" spans="1:6">
      <c r="A199" s="21"/>
      <c r="D199" s="4"/>
      <c r="E199" s="5"/>
      <c r="F199" s="5"/>
    </row>
    <row r="200" ht="13.5" customHeight="1" spans="1:6">
      <c r="A200" s="21"/>
      <c r="D200" s="4"/>
      <c r="E200" s="5"/>
      <c r="F200" s="5"/>
    </row>
    <row r="201" ht="13.5" customHeight="1" spans="1:6">
      <c r="A201" s="21"/>
      <c r="D201" s="4"/>
      <c r="E201" s="5"/>
      <c r="F201" s="5"/>
    </row>
    <row r="202" ht="13.5" customHeight="1" spans="1:6">
      <c r="A202" s="21"/>
      <c r="D202" s="4"/>
      <c r="E202" s="5"/>
      <c r="F202" s="5"/>
    </row>
    <row r="203" ht="13.5" customHeight="1" spans="1:6">
      <c r="A203" s="21"/>
      <c r="D203" s="4"/>
      <c r="E203" s="5"/>
      <c r="F203" s="5"/>
    </row>
    <row r="204" ht="13.5" customHeight="1" spans="1:6">
      <c r="A204" s="21"/>
      <c r="D204" s="4"/>
      <c r="E204" s="5"/>
      <c r="F204" s="5"/>
    </row>
    <row r="205" ht="13.5" customHeight="1" spans="1:6">
      <c r="A205" s="21"/>
      <c r="D205" s="4"/>
      <c r="E205" s="5"/>
      <c r="F205" s="5"/>
    </row>
    <row r="206" ht="13.5" customHeight="1" spans="1:6">
      <c r="A206" s="21"/>
      <c r="D206" s="4"/>
      <c r="E206" s="5"/>
      <c r="F206" s="5"/>
    </row>
    <row r="207" ht="13.5" customHeight="1" spans="1:6">
      <c r="A207" s="21"/>
      <c r="D207" s="4"/>
      <c r="E207" s="5"/>
      <c r="F207" s="5"/>
    </row>
    <row r="208" ht="13.5" customHeight="1" spans="1:6">
      <c r="A208" s="21"/>
      <c r="D208" s="4"/>
      <c r="E208" s="5"/>
      <c r="F208" s="5"/>
    </row>
    <row r="209" ht="13.5" customHeight="1" spans="1:6">
      <c r="A209" s="21"/>
      <c r="D209" s="4"/>
      <c r="E209" s="5"/>
      <c r="F209" s="5"/>
    </row>
    <row r="210" ht="13.5" customHeight="1" spans="1:6">
      <c r="A210" s="21"/>
      <c r="D210" s="4"/>
      <c r="E210" s="5"/>
      <c r="F210" s="5"/>
    </row>
    <row r="211" ht="13.5" customHeight="1" spans="1:6">
      <c r="A211" s="21"/>
      <c r="D211" s="4"/>
      <c r="E211" s="5"/>
      <c r="F211" s="5"/>
    </row>
    <row r="212" ht="13.5" customHeight="1" spans="1:6">
      <c r="A212" s="21"/>
      <c r="D212" s="4"/>
      <c r="E212" s="5"/>
      <c r="F212" s="5"/>
    </row>
    <row r="213" ht="13.5" customHeight="1" spans="1:6">
      <c r="A213" s="21"/>
      <c r="D213" s="4"/>
      <c r="E213" s="5"/>
      <c r="F213" s="5"/>
    </row>
    <row r="214" ht="13.5" customHeight="1" spans="1:6">
      <c r="A214" s="21"/>
      <c r="D214" s="4"/>
      <c r="E214" s="5"/>
      <c r="F214" s="5"/>
    </row>
    <row r="215" ht="13.5" customHeight="1" spans="1:6">
      <c r="A215" s="21"/>
      <c r="D215" s="4"/>
      <c r="E215" s="5"/>
      <c r="F215" s="5"/>
    </row>
    <row r="216" ht="13.5" customHeight="1" spans="1:6">
      <c r="A216" s="21"/>
      <c r="D216" s="4"/>
      <c r="E216" s="5"/>
      <c r="F216" s="5"/>
    </row>
    <row r="217" ht="13.5" customHeight="1" spans="1:6">
      <c r="A217" s="21"/>
      <c r="D217" s="4"/>
      <c r="E217" s="5"/>
      <c r="F217" s="5"/>
    </row>
    <row r="218" ht="13.5" customHeight="1" spans="1:6">
      <c r="A218" s="21"/>
      <c r="D218" s="4"/>
      <c r="E218" s="5"/>
      <c r="F218" s="5"/>
    </row>
    <row r="219" ht="13.5" customHeight="1" spans="1:6">
      <c r="A219" s="21"/>
      <c r="D219" s="4"/>
      <c r="E219" s="5"/>
      <c r="F219" s="5"/>
    </row>
    <row r="220" ht="13.5" customHeight="1" spans="1:6">
      <c r="A220" s="21"/>
      <c r="D220" s="4"/>
      <c r="E220" s="5"/>
      <c r="F220" s="5"/>
    </row>
    <row r="221" ht="13.5" customHeight="1" spans="1:6">
      <c r="A221" s="21"/>
      <c r="D221" s="4"/>
      <c r="E221" s="5"/>
      <c r="F221" s="5"/>
    </row>
    <row r="222" ht="13.5" customHeight="1" spans="1:6">
      <c r="A222" s="21"/>
      <c r="D222" s="4"/>
      <c r="E222" s="5"/>
      <c r="F222" s="5"/>
    </row>
    <row r="223" ht="13.5" customHeight="1" spans="1:6">
      <c r="A223" s="21"/>
      <c r="D223" s="4"/>
      <c r="E223" s="5"/>
      <c r="F223" s="5"/>
    </row>
    <row r="224" ht="13.5" customHeight="1" spans="1:6">
      <c r="A224" s="21"/>
      <c r="D224" s="4"/>
      <c r="E224" s="5"/>
      <c r="F224" s="5"/>
    </row>
    <row r="225" ht="13.5" customHeight="1" spans="1:6">
      <c r="A225" s="21"/>
      <c r="D225" s="4"/>
      <c r="E225" s="5"/>
      <c r="F225" s="5"/>
    </row>
    <row r="226" ht="13.5" customHeight="1" spans="1:6">
      <c r="A226" s="21"/>
      <c r="D226" s="4"/>
      <c r="E226" s="5"/>
      <c r="F226" s="5"/>
    </row>
    <row r="227" ht="13.5" customHeight="1" spans="1:6">
      <c r="A227" s="21"/>
      <c r="D227" s="4"/>
      <c r="E227" s="5"/>
      <c r="F227" s="5"/>
    </row>
    <row r="228" ht="13.5" customHeight="1" spans="1:6">
      <c r="A228" s="21"/>
      <c r="D228" s="4"/>
      <c r="E228" s="5"/>
      <c r="F228" s="5"/>
    </row>
    <row r="229" ht="13.5" customHeight="1" spans="1:6">
      <c r="A229" s="21"/>
      <c r="D229" s="4"/>
      <c r="E229" s="5"/>
      <c r="F229" s="5"/>
    </row>
    <row r="230" ht="13.5" customHeight="1" spans="1:6">
      <c r="A230" s="21"/>
      <c r="D230" s="4"/>
      <c r="E230" s="5"/>
      <c r="F230" s="5"/>
    </row>
    <row r="231" ht="13.5" customHeight="1" spans="1:6">
      <c r="A231" s="21"/>
      <c r="D231" s="4"/>
      <c r="E231" s="5"/>
      <c r="F231" s="5"/>
    </row>
    <row r="232" ht="13.5" customHeight="1" spans="1:6">
      <c r="A232" s="21"/>
      <c r="D232" s="4"/>
      <c r="E232" s="5"/>
      <c r="F232" s="5"/>
    </row>
    <row r="233" ht="13.5" customHeight="1" spans="1:6">
      <c r="A233" s="21"/>
      <c r="D233" s="4"/>
      <c r="E233" s="5"/>
      <c r="F233" s="5"/>
    </row>
    <row r="234" ht="13.5" customHeight="1" spans="1:6">
      <c r="A234" s="21"/>
      <c r="D234" s="4"/>
      <c r="E234" s="5"/>
      <c r="F234" s="5"/>
    </row>
    <row r="235" ht="13.5" customHeight="1" spans="1:6">
      <c r="A235" s="21"/>
      <c r="D235" s="4"/>
      <c r="E235" s="5"/>
      <c r="F235" s="5"/>
    </row>
    <row r="236" ht="13.5" customHeight="1" spans="1:6">
      <c r="A236" s="21"/>
      <c r="D236" s="4"/>
      <c r="E236" s="5"/>
      <c r="F236" s="5"/>
    </row>
    <row r="237" ht="13.5" customHeight="1" spans="1:6">
      <c r="A237" s="21"/>
      <c r="D237" s="4"/>
      <c r="E237" s="5"/>
      <c r="F237" s="5"/>
    </row>
    <row r="238" ht="13.5" customHeight="1" spans="1:6">
      <c r="A238" s="21"/>
      <c r="D238" s="4"/>
      <c r="E238" s="5"/>
      <c r="F238" s="5"/>
    </row>
    <row r="239" ht="13.5" customHeight="1" spans="1:6">
      <c r="A239" s="21"/>
      <c r="D239" s="4"/>
      <c r="E239" s="5"/>
      <c r="F239" s="5"/>
    </row>
    <row r="240" ht="13.5" customHeight="1" spans="1:6">
      <c r="A240" s="21"/>
      <c r="D240" s="4"/>
      <c r="E240" s="5"/>
      <c r="F240" s="5"/>
    </row>
    <row r="241" ht="13.5" customHeight="1" spans="1:6">
      <c r="A241" s="21"/>
      <c r="D241" s="4"/>
      <c r="E241" s="5"/>
      <c r="F241" s="5"/>
    </row>
    <row r="242" ht="13.5" customHeight="1" spans="1:6">
      <c r="A242" s="21"/>
      <c r="D242" s="4"/>
      <c r="E242" s="5"/>
      <c r="F242" s="5"/>
    </row>
    <row r="243" ht="13.5" customHeight="1" spans="1:6">
      <c r="A243" s="21"/>
      <c r="D243" s="4"/>
      <c r="E243" s="5"/>
      <c r="F243" s="5"/>
    </row>
    <row r="244" ht="13.5" customHeight="1" spans="1:6">
      <c r="A244" s="21"/>
      <c r="D244" s="4"/>
      <c r="E244" s="5"/>
      <c r="F244" s="5"/>
    </row>
    <row r="245" ht="13.5" customHeight="1" spans="1:6">
      <c r="A245" s="21"/>
      <c r="D245" s="4"/>
      <c r="E245" s="5"/>
      <c r="F245" s="5"/>
    </row>
    <row r="246" ht="13.5" customHeight="1" spans="1:6">
      <c r="A246" s="21"/>
      <c r="D246" s="4"/>
      <c r="E246" s="5"/>
      <c r="F246" s="5"/>
    </row>
    <row r="247" ht="13.5" customHeight="1" spans="1:6">
      <c r="A247" s="21"/>
      <c r="D247" s="4"/>
      <c r="E247" s="5"/>
      <c r="F247" s="5"/>
    </row>
    <row r="248" ht="13.5" customHeight="1" spans="1:6">
      <c r="A248" s="21"/>
      <c r="D248" s="4"/>
      <c r="E248" s="5"/>
      <c r="F248" s="5"/>
    </row>
    <row r="249" ht="13.5" customHeight="1" spans="1:6">
      <c r="A249" s="21"/>
      <c r="D249" s="4"/>
      <c r="E249" s="5"/>
      <c r="F249" s="5"/>
    </row>
    <row r="250" ht="13.5" customHeight="1" spans="1:6">
      <c r="A250" s="21"/>
      <c r="D250" s="4"/>
      <c r="E250" s="5"/>
      <c r="F250" s="5"/>
    </row>
    <row r="251" ht="13.5" customHeight="1" spans="1:6">
      <c r="A251" s="21"/>
      <c r="D251" s="4"/>
      <c r="E251" s="5"/>
      <c r="F251" s="5"/>
    </row>
    <row r="252" ht="13.5" customHeight="1" spans="1:6">
      <c r="A252" s="21"/>
      <c r="D252" s="4"/>
      <c r="E252" s="5"/>
      <c r="F252" s="5"/>
    </row>
    <row r="253" ht="13.5" customHeight="1" spans="1:6">
      <c r="A253" s="21"/>
      <c r="D253" s="4"/>
      <c r="E253" s="5"/>
      <c r="F253" s="5"/>
    </row>
    <row r="254" ht="13.5" customHeight="1" spans="1:6">
      <c r="A254" s="21"/>
      <c r="D254" s="4"/>
      <c r="E254" s="5"/>
      <c r="F254" s="5"/>
    </row>
    <row r="255" ht="13.5" customHeight="1" spans="1:6">
      <c r="A255" s="21"/>
      <c r="D255" s="4"/>
      <c r="E255" s="5"/>
      <c r="F255" s="5"/>
    </row>
    <row r="256" ht="13.5" customHeight="1" spans="1:6">
      <c r="A256" s="21"/>
      <c r="D256" s="4"/>
      <c r="E256" s="5"/>
      <c r="F256" s="5"/>
    </row>
    <row r="257" ht="13.5" customHeight="1" spans="1:6">
      <c r="A257" s="21"/>
      <c r="D257" s="4"/>
      <c r="E257" s="5"/>
      <c r="F257" s="5"/>
    </row>
    <row r="258" ht="13.5" customHeight="1" spans="1:6">
      <c r="A258" s="21"/>
      <c r="D258" s="4"/>
      <c r="E258" s="5"/>
      <c r="F258" s="5"/>
    </row>
    <row r="259" ht="13.5" customHeight="1" spans="1:6">
      <c r="A259" s="21"/>
      <c r="D259" s="4"/>
      <c r="E259" s="5"/>
      <c r="F259" s="5"/>
    </row>
    <row r="260" ht="13.5" customHeight="1" spans="1:6">
      <c r="A260" s="21"/>
      <c r="D260" s="4"/>
      <c r="E260" s="5"/>
      <c r="F260" s="5"/>
    </row>
    <row r="261" ht="13.5" customHeight="1" spans="1:6">
      <c r="A261" s="21"/>
      <c r="D261" s="4"/>
      <c r="E261" s="5"/>
      <c r="F261" s="5"/>
    </row>
    <row r="262" ht="13.5" customHeight="1" spans="1:6">
      <c r="A262" s="21"/>
      <c r="D262" s="4"/>
      <c r="E262" s="5"/>
      <c r="F262" s="5"/>
    </row>
    <row r="263" ht="13.5" customHeight="1" spans="1:6">
      <c r="A263" s="21"/>
      <c r="D263" s="4"/>
      <c r="E263" s="5"/>
      <c r="F263" s="5"/>
    </row>
    <row r="264" ht="13.5" customHeight="1" spans="1:6">
      <c r="A264" s="21"/>
      <c r="D264" s="4"/>
      <c r="E264" s="5"/>
      <c r="F264" s="5"/>
    </row>
    <row r="265" ht="13.5" customHeight="1" spans="1:6">
      <c r="A265" s="21"/>
      <c r="D265" s="4"/>
      <c r="E265" s="5"/>
      <c r="F265" s="5"/>
    </row>
    <row r="266" ht="13.5" customHeight="1" spans="1:6">
      <c r="A266" s="21"/>
      <c r="D266" s="4"/>
      <c r="E266" s="5"/>
      <c r="F266" s="5"/>
    </row>
    <row r="267" ht="13.5" customHeight="1" spans="1:6">
      <c r="A267" s="21"/>
      <c r="D267" s="4"/>
      <c r="E267" s="5"/>
      <c r="F267" s="5"/>
    </row>
    <row r="268" ht="13.5" customHeight="1" spans="1:6">
      <c r="A268" s="21"/>
      <c r="D268" s="4"/>
      <c r="E268" s="5"/>
      <c r="F268" s="5"/>
    </row>
    <row r="269" ht="13.5" customHeight="1" spans="1:6">
      <c r="A269" s="21"/>
      <c r="D269" s="4"/>
      <c r="E269" s="5"/>
      <c r="F269" s="5"/>
    </row>
    <row r="270" ht="13.5" customHeight="1" spans="1:6">
      <c r="A270" s="21"/>
      <c r="D270" s="4"/>
      <c r="E270" s="5"/>
      <c r="F270" s="5"/>
    </row>
    <row r="271" ht="13.5" customHeight="1" spans="1:6">
      <c r="A271" s="21"/>
      <c r="D271" s="4"/>
      <c r="E271" s="5"/>
      <c r="F271" s="5"/>
    </row>
    <row r="272" ht="13.5" customHeight="1" spans="1:6">
      <c r="A272" s="21"/>
      <c r="D272" s="4"/>
      <c r="E272" s="5"/>
      <c r="F272" s="5"/>
    </row>
    <row r="273" ht="13.5" customHeight="1" spans="1:6">
      <c r="A273" s="21"/>
      <c r="D273" s="4"/>
      <c r="E273" s="5"/>
      <c r="F273" s="5"/>
    </row>
    <row r="274" ht="13.5" customHeight="1" spans="1:6">
      <c r="A274" s="21"/>
      <c r="D274" s="4"/>
      <c r="E274" s="5"/>
      <c r="F274" s="5"/>
    </row>
    <row r="275" ht="13.5" customHeight="1" spans="1:6">
      <c r="A275" s="21"/>
      <c r="D275" s="4"/>
      <c r="E275" s="5"/>
      <c r="F275" s="5"/>
    </row>
    <row r="276" ht="13.5" customHeight="1" spans="1:6">
      <c r="A276" s="21"/>
      <c r="D276" s="4"/>
      <c r="E276" s="5"/>
      <c r="F276" s="5"/>
    </row>
    <row r="277" ht="13.5" customHeight="1" spans="1:6">
      <c r="A277" s="21"/>
      <c r="D277" s="4"/>
      <c r="E277" s="5"/>
      <c r="F277" s="5"/>
    </row>
    <row r="278" ht="13.5" customHeight="1" spans="1:6">
      <c r="A278" s="21"/>
      <c r="D278" s="4"/>
      <c r="E278" s="5"/>
      <c r="F278" s="5"/>
    </row>
    <row r="279" ht="13.5" customHeight="1" spans="1:6">
      <c r="A279" s="21"/>
      <c r="D279" s="4"/>
      <c r="E279" s="5"/>
      <c r="F279" s="5"/>
    </row>
    <row r="280" ht="13.5" customHeight="1" spans="1:6">
      <c r="A280" s="21"/>
      <c r="D280" s="4"/>
      <c r="E280" s="5"/>
      <c r="F280" s="5"/>
    </row>
    <row r="281" ht="13.5" customHeight="1" spans="1:6">
      <c r="A281" s="21"/>
      <c r="D281" s="4"/>
      <c r="E281" s="5"/>
      <c r="F281" s="5"/>
    </row>
    <row r="282" ht="13.5" customHeight="1" spans="1:6">
      <c r="A282" s="21"/>
      <c r="D282" s="4"/>
      <c r="E282" s="5"/>
      <c r="F282" s="5"/>
    </row>
    <row r="283" ht="13.5" customHeight="1" spans="1:6">
      <c r="A283" s="21"/>
      <c r="D283" s="4"/>
      <c r="E283" s="5"/>
      <c r="F283" s="5"/>
    </row>
    <row r="284" ht="13.5" customHeight="1" spans="1:6">
      <c r="A284" s="21"/>
      <c r="D284" s="4"/>
      <c r="E284" s="5"/>
      <c r="F284" s="5"/>
    </row>
    <row r="285" ht="13.5" customHeight="1" spans="1:6">
      <c r="A285" s="21"/>
      <c r="D285" s="4"/>
      <c r="E285" s="5"/>
      <c r="F285" s="5"/>
    </row>
    <row r="286" ht="13.5" customHeight="1" spans="1:6">
      <c r="A286" s="21"/>
      <c r="D286" s="4"/>
      <c r="E286" s="5"/>
      <c r="F286" s="5"/>
    </row>
    <row r="287" ht="13.5" customHeight="1" spans="1:6">
      <c r="A287" s="21"/>
      <c r="D287" s="4"/>
      <c r="E287" s="5"/>
      <c r="F287" s="5"/>
    </row>
    <row r="288" ht="13.5" customHeight="1" spans="1:6">
      <c r="A288" s="21"/>
      <c r="D288" s="4"/>
      <c r="E288" s="5"/>
      <c r="F288" s="5"/>
    </row>
    <row r="289" ht="13.5" customHeight="1" spans="1:6">
      <c r="A289" s="21"/>
      <c r="D289" s="4"/>
      <c r="E289" s="5"/>
      <c r="F289" s="5"/>
    </row>
    <row r="290" ht="13.5" customHeight="1" spans="1:6">
      <c r="A290" s="21"/>
      <c r="D290" s="4"/>
      <c r="E290" s="5"/>
      <c r="F290" s="5"/>
    </row>
    <row r="291" ht="13.5" customHeight="1" spans="1:6">
      <c r="A291" s="21"/>
      <c r="D291" s="4"/>
      <c r="E291" s="5"/>
      <c r="F291" s="5"/>
    </row>
    <row r="292" ht="13.5" customHeight="1" spans="1:6">
      <c r="A292" s="21"/>
      <c r="D292" s="4"/>
      <c r="E292" s="5"/>
      <c r="F292" s="5"/>
    </row>
    <row r="293" ht="13.5" customHeight="1" spans="1:6">
      <c r="A293" s="21"/>
      <c r="D293" s="4"/>
      <c r="E293" s="5"/>
      <c r="F293" s="5"/>
    </row>
    <row r="294" ht="13.5" customHeight="1" spans="1:6">
      <c r="A294" s="21"/>
      <c r="D294" s="4"/>
      <c r="E294" s="5"/>
      <c r="F294" s="5"/>
    </row>
    <row r="295" ht="13.5" customHeight="1" spans="1:6">
      <c r="A295" s="21"/>
      <c r="D295" s="4"/>
      <c r="E295" s="5"/>
      <c r="F295" s="5"/>
    </row>
    <row r="296" ht="13.5" customHeight="1" spans="1:6">
      <c r="A296" s="21"/>
      <c r="D296" s="4"/>
      <c r="E296" s="5"/>
      <c r="F296" s="5"/>
    </row>
    <row r="297" ht="13.5" customHeight="1" spans="1:6">
      <c r="A297" s="21"/>
      <c r="D297" s="4"/>
      <c r="E297" s="5"/>
      <c r="F297" s="5"/>
    </row>
    <row r="298" ht="13.5" customHeight="1" spans="1:6">
      <c r="A298" s="21"/>
      <c r="D298" s="4"/>
      <c r="E298" s="5"/>
      <c r="F298" s="5"/>
    </row>
    <row r="299" ht="13.5" customHeight="1" spans="1:6">
      <c r="A299" s="21"/>
      <c r="D299" s="4"/>
      <c r="E299" s="5"/>
      <c r="F299" s="5"/>
    </row>
    <row r="300" ht="13.5" customHeight="1" spans="1:6">
      <c r="A300" s="21"/>
      <c r="D300" s="4"/>
      <c r="E300" s="5"/>
      <c r="F300" s="5"/>
    </row>
    <row r="301" ht="13.5" customHeight="1" spans="1:6">
      <c r="A301" s="21"/>
      <c r="D301" s="4"/>
      <c r="E301" s="5"/>
      <c r="F301" s="5"/>
    </row>
    <row r="302" ht="13.5" customHeight="1" spans="1:6">
      <c r="A302" s="21"/>
      <c r="D302" s="4"/>
      <c r="E302" s="5"/>
      <c r="F302" s="5"/>
    </row>
    <row r="303" ht="13.5" customHeight="1" spans="1:6">
      <c r="A303" s="21"/>
      <c r="D303" s="4"/>
      <c r="E303" s="5"/>
      <c r="F303" s="5"/>
    </row>
    <row r="304" ht="13.5" customHeight="1" spans="1:6">
      <c r="A304" s="21"/>
      <c r="D304" s="4"/>
      <c r="E304" s="5"/>
      <c r="F304" s="5"/>
    </row>
    <row r="305" ht="13.5" customHeight="1" spans="1:6">
      <c r="A305" s="21"/>
      <c r="D305" s="4"/>
      <c r="E305" s="5"/>
      <c r="F305" s="5"/>
    </row>
    <row r="306" ht="13.5" customHeight="1" spans="1:6">
      <c r="A306" s="21"/>
      <c r="D306" s="4"/>
      <c r="E306" s="5"/>
      <c r="F306" s="5"/>
    </row>
    <row r="307" ht="13.5" customHeight="1" spans="1:6">
      <c r="A307" s="21"/>
      <c r="D307" s="4"/>
      <c r="E307" s="5"/>
      <c r="F307" s="5"/>
    </row>
    <row r="308" ht="13.5" customHeight="1" spans="1:6">
      <c r="A308" s="21"/>
      <c r="D308" s="4"/>
      <c r="E308" s="5"/>
      <c r="F308" s="5"/>
    </row>
    <row r="309" ht="13.5" customHeight="1" spans="1:6">
      <c r="A309" s="21"/>
      <c r="D309" s="4"/>
      <c r="E309" s="5"/>
      <c r="F309" s="5"/>
    </row>
    <row r="310" ht="13.5" customHeight="1" spans="1:6">
      <c r="A310" s="21"/>
      <c r="D310" s="4"/>
      <c r="E310" s="5"/>
      <c r="F310" s="5"/>
    </row>
    <row r="311" ht="13.5" customHeight="1" spans="1:6">
      <c r="A311" s="21"/>
      <c r="D311" s="4"/>
      <c r="E311" s="5"/>
      <c r="F311" s="5"/>
    </row>
    <row r="312" ht="13.5" customHeight="1" spans="1:6">
      <c r="A312" s="21"/>
      <c r="D312" s="4"/>
      <c r="E312" s="5"/>
      <c r="F312" s="5"/>
    </row>
    <row r="313" ht="13.5" customHeight="1" spans="1:6">
      <c r="A313" s="21"/>
      <c r="D313" s="4"/>
      <c r="E313" s="5"/>
      <c r="F313" s="5"/>
    </row>
    <row r="314" ht="13.5" customHeight="1" spans="1:6">
      <c r="A314" s="21"/>
      <c r="D314" s="4"/>
      <c r="E314" s="5"/>
      <c r="F314" s="5"/>
    </row>
    <row r="315" ht="13.5" customHeight="1" spans="1:6">
      <c r="A315" s="21"/>
      <c r="D315" s="4"/>
      <c r="E315" s="5"/>
      <c r="F315" s="5"/>
    </row>
    <row r="316" ht="13.5" customHeight="1" spans="1:6">
      <c r="A316" s="21"/>
      <c r="D316" s="4"/>
      <c r="E316" s="5"/>
      <c r="F316" s="5"/>
    </row>
    <row r="317" ht="13.5" customHeight="1" spans="1:6">
      <c r="A317" s="21"/>
      <c r="D317" s="4"/>
      <c r="E317" s="5"/>
      <c r="F317" s="5"/>
    </row>
    <row r="318" ht="13.5" customHeight="1" spans="1:6">
      <c r="A318" s="21"/>
      <c r="D318" s="4"/>
      <c r="E318" s="5"/>
      <c r="F318" s="5"/>
    </row>
    <row r="319" ht="13.5" customHeight="1" spans="1:6">
      <c r="A319" s="21"/>
      <c r="D319" s="4"/>
      <c r="E319" s="5"/>
      <c r="F319" s="5"/>
    </row>
    <row r="320" ht="13.5" customHeight="1" spans="1:6">
      <c r="A320" s="21"/>
      <c r="D320" s="4"/>
      <c r="E320" s="5"/>
      <c r="F320" s="5"/>
    </row>
    <row r="321" ht="13.5" customHeight="1" spans="1:6">
      <c r="A321" s="21"/>
      <c r="D321" s="4"/>
      <c r="E321" s="5"/>
      <c r="F321" s="5"/>
    </row>
    <row r="322" ht="13.5" customHeight="1" spans="1:6">
      <c r="A322" s="21"/>
      <c r="D322" s="4"/>
      <c r="E322" s="5"/>
      <c r="F322" s="5"/>
    </row>
    <row r="323" ht="13.5" customHeight="1" spans="1:6">
      <c r="A323" s="21"/>
      <c r="D323" s="4"/>
      <c r="E323" s="5"/>
      <c r="F323" s="5"/>
    </row>
    <row r="324" ht="13.5" customHeight="1" spans="1:6">
      <c r="A324" s="21"/>
      <c r="D324" s="4"/>
      <c r="E324" s="5"/>
      <c r="F324" s="5"/>
    </row>
    <row r="325" ht="13.5" customHeight="1" spans="1:6">
      <c r="A325" s="21"/>
      <c r="D325" s="4"/>
      <c r="E325" s="5"/>
      <c r="F325" s="5"/>
    </row>
    <row r="326" ht="13.5" customHeight="1" spans="1:6">
      <c r="A326" s="21"/>
      <c r="D326" s="4"/>
      <c r="E326" s="5"/>
      <c r="F326" s="5"/>
    </row>
    <row r="327" ht="13.5" customHeight="1" spans="1:6">
      <c r="A327" s="21"/>
      <c r="D327" s="4"/>
      <c r="E327" s="5"/>
      <c r="F327" s="5"/>
    </row>
    <row r="328" ht="13.5" customHeight="1" spans="1:6">
      <c r="A328" s="21"/>
      <c r="D328" s="4"/>
      <c r="E328" s="5"/>
      <c r="F328" s="5"/>
    </row>
    <row r="329" ht="13.5" customHeight="1" spans="1:6">
      <c r="A329" s="21"/>
      <c r="D329" s="4"/>
      <c r="E329" s="5"/>
      <c r="F329" s="5"/>
    </row>
    <row r="330" ht="13.5" customHeight="1" spans="1:6">
      <c r="A330" s="21"/>
      <c r="D330" s="4"/>
      <c r="E330" s="5"/>
      <c r="F330" s="5"/>
    </row>
    <row r="331" ht="13.5" customHeight="1" spans="1:6">
      <c r="A331" s="21"/>
      <c r="D331" s="4"/>
      <c r="E331" s="5"/>
      <c r="F331" s="5"/>
    </row>
    <row r="332" ht="13.5" customHeight="1" spans="1:6">
      <c r="A332" s="21"/>
      <c r="D332" s="4"/>
      <c r="E332" s="5"/>
      <c r="F332" s="5"/>
    </row>
    <row r="333" ht="13.5" customHeight="1" spans="1:6">
      <c r="A333" s="21"/>
      <c r="D333" s="4"/>
      <c r="E333" s="5"/>
      <c r="F333" s="5"/>
    </row>
    <row r="334" ht="13.5" customHeight="1" spans="1:6">
      <c r="A334" s="21"/>
      <c r="D334" s="4"/>
      <c r="E334" s="5"/>
      <c r="F334" s="5"/>
    </row>
    <row r="335" ht="13.5" customHeight="1" spans="1:6">
      <c r="A335" s="21"/>
      <c r="D335" s="4"/>
      <c r="E335" s="5"/>
      <c r="F335" s="5"/>
    </row>
    <row r="336" ht="13.5" customHeight="1" spans="1:6">
      <c r="A336" s="21"/>
      <c r="D336" s="4"/>
      <c r="E336" s="5"/>
      <c r="F336" s="5"/>
    </row>
    <row r="337" ht="13.5" customHeight="1" spans="1:6">
      <c r="A337" s="21"/>
      <c r="D337" s="4"/>
      <c r="E337" s="5"/>
      <c r="F337" s="5"/>
    </row>
    <row r="338" ht="13.5" customHeight="1" spans="1:6">
      <c r="A338" s="21"/>
      <c r="D338" s="4"/>
      <c r="E338" s="5"/>
      <c r="F338" s="5"/>
    </row>
    <row r="339" ht="13.5" customHeight="1" spans="1:6">
      <c r="A339" s="21"/>
      <c r="D339" s="4"/>
      <c r="E339" s="5"/>
      <c r="F339" s="5"/>
    </row>
    <row r="340" ht="13.5" customHeight="1" spans="1:6">
      <c r="A340" s="21"/>
      <c r="D340" s="4"/>
      <c r="E340" s="5"/>
      <c r="F340" s="5"/>
    </row>
    <row r="341" ht="13.5" customHeight="1" spans="1:6">
      <c r="A341" s="21"/>
      <c r="D341" s="4"/>
      <c r="E341" s="5"/>
      <c r="F341" s="5"/>
    </row>
    <row r="342" ht="13.5" customHeight="1" spans="1:6">
      <c r="A342" s="21"/>
      <c r="D342" s="4"/>
      <c r="E342" s="5"/>
      <c r="F342" s="5"/>
    </row>
    <row r="343" ht="13.5" customHeight="1" spans="1:6">
      <c r="A343" s="21"/>
      <c r="D343" s="4"/>
      <c r="E343" s="5"/>
      <c r="F343" s="5"/>
    </row>
    <row r="344" ht="13.5" customHeight="1" spans="1:6">
      <c r="A344" s="21"/>
      <c r="D344" s="4"/>
      <c r="E344" s="5"/>
      <c r="F344" s="5"/>
    </row>
    <row r="345" ht="13.5" customHeight="1" spans="1:6">
      <c r="A345" s="21"/>
      <c r="D345" s="4"/>
      <c r="E345" s="5"/>
      <c r="F345" s="5"/>
    </row>
    <row r="346" ht="13.5" customHeight="1" spans="1:6">
      <c r="A346" s="21"/>
      <c r="D346" s="4"/>
      <c r="E346" s="5"/>
      <c r="F346" s="5"/>
    </row>
    <row r="347" ht="13.5" customHeight="1" spans="1:6">
      <c r="A347" s="21"/>
      <c r="D347" s="4"/>
      <c r="E347" s="5"/>
      <c r="F347" s="5"/>
    </row>
    <row r="348" ht="13.5" customHeight="1" spans="1:6">
      <c r="A348" s="21"/>
      <c r="D348" s="4"/>
      <c r="E348" s="5"/>
      <c r="F348" s="5"/>
    </row>
    <row r="349" ht="13.5" customHeight="1" spans="1:6">
      <c r="A349" s="21"/>
      <c r="D349" s="4"/>
      <c r="E349" s="5"/>
      <c r="F349" s="5"/>
    </row>
    <row r="350" ht="13.5" customHeight="1" spans="1:6">
      <c r="A350" s="21"/>
      <c r="D350" s="4"/>
      <c r="E350" s="5"/>
      <c r="F350" s="5"/>
    </row>
    <row r="351" ht="13.5" customHeight="1" spans="1:6">
      <c r="A351" s="21"/>
      <c r="D351" s="4"/>
      <c r="E351" s="5"/>
      <c r="F351" s="5"/>
    </row>
    <row r="352" ht="13.5" customHeight="1" spans="1:6">
      <c r="A352" s="21"/>
      <c r="D352" s="4"/>
      <c r="E352" s="5"/>
      <c r="F352" s="5"/>
    </row>
    <row r="353" ht="13.5" customHeight="1" spans="1:6">
      <c r="A353" s="21"/>
      <c r="D353" s="4"/>
      <c r="E353" s="5"/>
      <c r="F353" s="5"/>
    </row>
    <row r="354" ht="13.5" customHeight="1" spans="1:6">
      <c r="A354" s="21"/>
      <c r="D354" s="4"/>
      <c r="E354" s="5"/>
      <c r="F354" s="5"/>
    </row>
    <row r="355" ht="13.5" customHeight="1" spans="1:6">
      <c r="A355" s="21"/>
      <c r="D355" s="4"/>
      <c r="E355" s="5"/>
      <c r="F355" s="5"/>
    </row>
    <row r="356" ht="13.5" customHeight="1" spans="1:6">
      <c r="A356" s="21"/>
      <c r="D356" s="4"/>
      <c r="E356" s="5"/>
      <c r="F356" s="5"/>
    </row>
    <row r="357" ht="13.5" customHeight="1" spans="1:6">
      <c r="A357" s="21"/>
      <c r="D357" s="4"/>
      <c r="E357" s="5"/>
      <c r="F357" s="5"/>
    </row>
    <row r="358" ht="13.5" customHeight="1" spans="1:6">
      <c r="A358" s="21"/>
      <c r="D358" s="4"/>
      <c r="E358" s="5"/>
      <c r="F358" s="5"/>
    </row>
    <row r="359" ht="13.5" customHeight="1" spans="1:6">
      <c r="A359" s="21"/>
      <c r="D359" s="4"/>
      <c r="E359" s="5"/>
      <c r="F359" s="5"/>
    </row>
    <row r="360" ht="13.5" customHeight="1" spans="1:6">
      <c r="A360" s="21"/>
      <c r="D360" s="4"/>
      <c r="E360" s="5"/>
      <c r="F360" s="5"/>
    </row>
    <row r="361" ht="13.5" customHeight="1" spans="1:6">
      <c r="A361" s="21"/>
      <c r="D361" s="4"/>
      <c r="E361" s="5"/>
      <c r="F361" s="5"/>
    </row>
    <row r="362" ht="13.5" customHeight="1" spans="1:6">
      <c r="A362" s="21"/>
      <c r="D362" s="4"/>
      <c r="E362" s="5"/>
      <c r="F362" s="5"/>
    </row>
    <row r="363" ht="13.5" customHeight="1" spans="1:6">
      <c r="A363" s="21"/>
      <c r="D363" s="4"/>
      <c r="E363" s="5"/>
      <c r="F363" s="5"/>
    </row>
    <row r="364" ht="13.5" customHeight="1" spans="1:6">
      <c r="A364" s="21"/>
      <c r="D364" s="4"/>
      <c r="E364" s="5"/>
      <c r="F364" s="5"/>
    </row>
    <row r="365" ht="13.5" customHeight="1" spans="1:6">
      <c r="A365" s="21"/>
      <c r="D365" s="4"/>
      <c r="E365" s="5"/>
      <c r="F365" s="5"/>
    </row>
    <row r="366" ht="13.5" customHeight="1" spans="1:6">
      <c r="A366" s="21"/>
      <c r="D366" s="4"/>
      <c r="E366" s="5"/>
      <c r="F366" s="5"/>
    </row>
    <row r="367" ht="13.5" customHeight="1" spans="1:6">
      <c r="A367" s="21"/>
      <c r="D367" s="4"/>
      <c r="E367" s="5"/>
      <c r="F367" s="5"/>
    </row>
    <row r="368" ht="13.5" customHeight="1" spans="1:6">
      <c r="A368" s="21"/>
      <c r="D368" s="4"/>
      <c r="E368" s="5"/>
      <c r="F368" s="5"/>
    </row>
    <row r="369" ht="13.5" customHeight="1" spans="1:6">
      <c r="A369" s="21"/>
      <c r="D369" s="4"/>
      <c r="E369" s="5"/>
      <c r="F369" s="5"/>
    </row>
    <row r="370" ht="13.5" customHeight="1" spans="1:6">
      <c r="A370" s="21"/>
      <c r="D370" s="4"/>
      <c r="E370" s="5"/>
      <c r="F370" s="5"/>
    </row>
    <row r="371" ht="13.5" customHeight="1" spans="1:6">
      <c r="A371" s="21"/>
      <c r="D371" s="4"/>
      <c r="E371" s="5"/>
      <c r="F371" s="5"/>
    </row>
    <row r="372" ht="13.5" customHeight="1" spans="1:6">
      <c r="A372" s="21"/>
      <c r="D372" s="4"/>
      <c r="E372" s="5"/>
      <c r="F372" s="5"/>
    </row>
    <row r="373" ht="13.5" customHeight="1" spans="1:6">
      <c r="A373" s="21"/>
      <c r="D373" s="4"/>
      <c r="E373" s="5"/>
      <c r="F373" s="5"/>
    </row>
    <row r="374" ht="13.5" customHeight="1" spans="1:6">
      <c r="A374" s="21"/>
      <c r="D374" s="4"/>
      <c r="E374" s="5"/>
      <c r="F374" s="5"/>
    </row>
    <row r="375" ht="13.5" customHeight="1" spans="1:6">
      <c r="A375" s="21"/>
      <c r="D375" s="4"/>
      <c r="E375" s="5"/>
      <c r="F375" s="5"/>
    </row>
    <row r="376" ht="13.5" customHeight="1" spans="1:6">
      <c r="A376" s="21"/>
      <c r="D376" s="4"/>
      <c r="E376" s="5"/>
      <c r="F376" s="5"/>
    </row>
    <row r="377" ht="13.5" customHeight="1" spans="1:6">
      <c r="A377" s="21"/>
      <c r="D377" s="4"/>
      <c r="E377" s="5"/>
      <c r="F377" s="5"/>
    </row>
    <row r="378" ht="13.5" customHeight="1" spans="1:6">
      <c r="A378" s="21"/>
      <c r="D378" s="4"/>
      <c r="E378" s="5"/>
      <c r="F378" s="5"/>
    </row>
    <row r="379" ht="13.5" customHeight="1" spans="1:6">
      <c r="A379" s="21"/>
      <c r="D379" s="4"/>
      <c r="E379" s="5"/>
      <c r="F379" s="5"/>
    </row>
    <row r="380" ht="13.5" customHeight="1" spans="1:6">
      <c r="A380" s="21"/>
      <c r="D380" s="4"/>
      <c r="E380" s="5"/>
      <c r="F380" s="5"/>
    </row>
    <row r="381" ht="13.5" customHeight="1" spans="1:6">
      <c r="A381" s="21"/>
      <c r="D381" s="4"/>
      <c r="E381" s="5"/>
      <c r="F381" s="5"/>
    </row>
    <row r="382" ht="13.5" customHeight="1" spans="1:6">
      <c r="A382" s="21"/>
      <c r="D382" s="4"/>
      <c r="E382" s="5"/>
      <c r="F382" s="5"/>
    </row>
    <row r="383" ht="13.5" customHeight="1" spans="1:6">
      <c r="A383" s="21"/>
      <c r="D383" s="4"/>
      <c r="E383" s="5"/>
      <c r="F383" s="5"/>
    </row>
    <row r="384" ht="13.5" customHeight="1" spans="1:6">
      <c r="A384" s="21"/>
      <c r="D384" s="4"/>
      <c r="E384" s="5"/>
      <c r="F384" s="5"/>
    </row>
    <row r="385" ht="13.5" customHeight="1" spans="1:6">
      <c r="A385" s="21"/>
      <c r="D385" s="4"/>
      <c r="E385" s="5"/>
      <c r="F385" s="5"/>
    </row>
    <row r="386" ht="13.5" customHeight="1" spans="1:6">
      <c r="A386" s="21"/>
      <c r="D386" s="4"/>
      <c r="E386" s="5"/>
      <c r="F386" s="5"/>
    </row>
    <row r="387" ht="13.5" customHeight="1" spans="1:6">
      <c r="A387" s="21"/>
      <c r="D387" s="4"/>
      <c r="E387" s="5"/>
      <c r="F387" s="5"/>
    </row>
    <row r="388" ht="13.5" customHeight="1" spans="1:6">
      <c r="A388" s="21"/>
      <c r="D388" s="4"/>
      <c r="E388" s="5"/>
      <c r="F388" s="5"/>
    </row>
    <row r="389" ht="13.5" customHeight="1" spans="1:6">
      <c r="A389" s="21"/>
      <c r="D389" s="4"/>
      <c r="E389" s="5"/>
      <c r="F389" s="5"/>
    </row>
    <row r="390" ht="13.5" customHeight="1" spans="1:6">
      <c r="A390" s="21"/>
      <c r="D390" s="4"/>
      <c r="E390" s="5"/>
      <c r="F390" s="5"/>
    </row>
    <row r="391" ht="13.5" customHeight="1" spans="1:6">
      <c r="A391" s="21"/>
      <c r="D391" s="4"/>
      <c r="E391" s="5"/>
      <c r="F391" s="5"/>
    </row>
    <row r="392" ht="13.5" customHeight="1" spans="1:6">
      <c r="A392" s="21"/>
      <c r="D392" s="4"/>
      <c r="E392" s="5"/>
      <c r="F392" s="5"/>
    </row>
    <row r="393" ht="13.5" customHeight="1" spans="1:6">
      <c r="A393" s="21"/>
      <c r="D393" s="4"/>
      <c r="E393" s="5"/>
      <c r="F393" s="5"/>
    </row>
    <row r="394" ht="13.5" customHeight="1" spans="1:6">
      <c r="A394" s="21"/>
      <c r="D394" s="4"/>
      <c r="E394" s="5"/>
      <c r="F394" s="5"/>
    </row>
    <row r="395" ht="13.5" customHeight="1" spans="1:6">
      <c r="A395" s="21"/>
      <c r="D395" s="4"/>
      <c r="E395" s="5"/>
      <c r="F395" s="5"/>
    </row>
    <row r="396" ht="13.5" customHeight="1" spans="1:6">
      <c r="A396" s="21"/>
      <c r="D396" s="4"/>
      <c r="E396" s="5"/>
      <c r="F396" s="5"/>
    </row>
    <row r="397" ht="13.5" customHeight="1" spans="1:6">
      <c r="A397" s="21"/>
      <c r="D397" s="4"/>
      <c r="E397" s="5"/>
      <c r="F397" s="5"/>
    </row>
    <row r="398" ht="13.5" customHeight="1" spans="1:6">
      <c r="A398" s="21"/>
      <c r="D398" s="4"/>
      <c r="E398" s="5"/>
      <c r="F398" s="5"/>
    </row>
    <row r="399" ht="13.5" customHeight="1" spans="1:6">
      <c r="A399" s="21"/>
      <c r="D399" s="4"/>
      <c r="E399" s="5"/>
      <c r="F399" s="5"/>
    </row>
    <row r="400" ht="13.5" customHeight="1" spans="1:6">
      <c r="A400" s="21"/>
      <c r="D400" s="4"/>
      <c r="E400" s="5"/>
      <c r="F400" s="5"/>
    </row>
    <row r="401" ht="13.5" customHeight="1" spans="1:6">
      <c r="A401" s="21"/>
      <c r="D401" s="4"/>
      <c r="E401" s="5"/>
      <c r="F401" s="5"/>
    </row>
    <row r="402" ht="13.5" customHeight="1" spans="1:6">
      <c r="A402" s="21"/>
      <c r="D402" s="4"/>
      <c r="E402" s="5"/>
      <c r="F402" s="5"/>
    </row>
    <row r="403" ht="13.5" customHeight="1" spans="1:6">
      <c r="A403" s="21"/>
      <c r="D403" s="4"/>
      <c r="E403" s="5"/>
      <c r="F403" s="5"/>
    </row>
    <row r="404" ht="13.5" customHeight="1" spans="1:6">
      <c r="A404" s="21"/>
      <c r="D404" s="4"/>
      <c r="E404" s="5"/>
      <c r="F404" s="5"/>
    </row>
    <row r="405" ht="13.5" customHeight="1" spans="1:6">
      <c r="A405" s="21"/>
      <c r="D405" s="4"/>
      <c r="E405" s="5"/>
      <c r="F405" s="5"/>
    </row>
    <row r="406" ht="13.5" customHeight="1" spans="1:6">
      <c r="A406" s="21"/>
      <c r="D406" s="4"/>
      <c r="E406" s="5"/>
      <c r="F406" s="5"/>
    </row>
    <row r="407" ht="13.5" customHeight="1" spans="1:6">
      <c r="A407" s="21"/>
      <c r="D407" s="4"/>
      <c r="E407" s="5"/>
      <c r="F407" s="5"/>
    </row>
    <row r="408" ht="13.5" customHeight="1" spans="1:6">
      <c r="A408" s="21"/>
      <c r="D408" s="4"/>
      <c r="E408" s="5"/>
      <c r="F408" s="5"/>
    </row>
    <row r="409" ht="13.5" customHeight="1" spans="1:6">
      <c r="A409" s="21"/>
      <c r="D409" s="4"/>
      <c r="E409" s="5"/>
      <c r="F409" s="5"/>
    </row>
    <row r="410" ht="13.5" customHeight="1" spans="1:6">
      <c r="A410" s="21"/>
      <c r="D410" s="4"/>
      <c r="E410" s="5"/>
      <c r="F410" s="5"/>
    </row>
    <row r="411" ht="13.5" customHeight="1" spans="1:6">
      <c r="A411" s="21"/>
      <c r="D411" s="4"/>
      <c r="E411" s="5"/>
      <c r="F411" s="5"/>
    </row>
    <row r="412" ht="13.5" customHeight="1" spans="1:6">
      <c r="A412" s="21"/>
      <c r="D412" s="4"/>
      <c r="E412" s="5"/>
      <c r="F412" s="5"/>
    </row>
    <row r="413" ht="13.5" customHeight="1" spans="1:6">
      <c r="A413" s="21"/>
      <c r="D413" s="4"/>
      <c r="E413" s="5"/>
      <c r="F413" s="5"/>
    </row>
    <row r="414" ht="13.5" customHeight="1" spans="1:6">
      <c r="A414" s="21"/>
      <c r="D414" s="4"/>
      <c r="E414" s="5"/>
      <c r="F414" s="5"/>
    </row>
    <row r="415" ht="13.5" customHeight="1" spans="1:6">
      <c r="A415" s="21"/>
      <c r="D415" s="4"/>
      <c r="E415" s="5"/>
      <c r="F415" s="5"/>
    </row>
    <row r="416" ht="13.5" customHeight="1" spans="1:6">
      <c r="A416" s="21"/>
      <c r="D416" s="4"/>
      <c r="E416" s="5"/>
      <c r="F416" s="5"/>
    </row>
    <row r="417" ht="13.5" customHeight="1" spans="1:6">
      <c r="A417" s="21"/>
      <c r="D417" s="4"/>
      <c r="E417" s="5"/>
      <c r="F417" s="5"/>
    </row>
    <row r="418" ht="13.5" customHeight="1" spans="1:6">
      <c r="A418" s="21"/>
      <c r="D418" s="4"/>
      <c r="E418" s="5"/>
      <c r="F418" s="5"/>
    </row>
    <row r="419" ht="13.5" customHeight="1" spans="1:6">
      <c r="A419" s="21"/>
      <c r="D419" s="4"/>
      <c r="E419" s="5"/>
      <c r="F419" s="5"/>
    </row>
    <row r="420" ht="13.5" customHeight="1" spans="1:6">
      <c r="A420" s="21"/>
      <c r="D420" s="4"/>
      <c r="E420" s="5"/>
      <c r="F420" s="5"/>
    </row>
    <row r="421" ht="13.5" customHeight="1" spans="1:6">
      <c r="A421" s="21"/>
      <c r="D421" s="4"/>
      <c r="E421" s="5"/>
      <c r="F421" s="5"/>
    </row>
    <row r="422" ht="13.5" customHeight="1" spans="1:6">
      <c r="A422" s="21"/>
      <c r="D422" s="4"/>
      <c r="E422" s="5"/>
      <c r="F422" s="5"/>
    </row>
    <row r="423" ht="13.5" customHeight="1" spans="1:6">
      <c r="A423" s="21"/>
      <c r="D423" s="4"/>
      <c r="E423" s="5"/>
      <c r="F423" s="5"/>
    </row>
    <row r="424" ht="13.5" customHeight="1" spans="1:6">
      <c r="A424" s="21"/>
      <c r="D424" s="4"/>
      <c r="E424" s="5"/>
      <c r="F424" s="5"/>
    </row>
    <row r="425" ht="13.5" customHeight="1" spans="1:6">
      <c r="A425" s="21"/>
      <c r="D425" s="4"/>
      <c r="E425" s="5"/>
      <c r="F425" s="5"/>
    </row>
    <row r="426" ht="13.5" customHeight="1" spans="1:6">
      <c r="A426" s="21"/>
      <c r="D426" s="4"/>
      <c r="E426" s="5"/>
      <c r="F426" s="5"/>
    </row>
    <row r="427" ht="13.5" customHeight="1" spans="1:6">
      <c r="A427" s="21"/>
      <c r="D427" s="4"/>
      <c r="E427" s="5"/>
      <c r="F427" s="5"/>
    </row>
    <row r="428" ht="13.5" customHeight="1" spans="1:6">
      <c r="A428" s="21"/>
      <c r="D428" s="4"/>
      <c r="E428" s="5"/>
      <c r="F428" s="5"/>
    </row>
    <row r="429" ht="13.5" customHeight="1" spans="1:6">
      <c r="A429" s="21"/>
      <c r="D429" s="4"/>
      <c r="E429" s="5"/>
      <c r="F429" s="5"/>
    </row>
    <row r="430" ht="13.5" customHeight="1" spans="1:6">
      <c r="A430" s="21"/>
      <c r="D430" s="4"/>
      <c r="E430" s="5"/>
      <c r="F430" s="5"/>
    </row>
    <row r="431" ht="13.5" customHeight="1" spans="1:6">
      <c r="A431" s="21"/>
      <c r="D431" s="4"/>
      <c r="E431" s="5"/>
      <c r="F431" s="5"/>
    </row>
    <row r="432" ht="13.5" customHeight="1" spans="1:6">
      <c r="A432" s="21"/>
      <c r="D432" s="4"/>
      <c r="E432" s="5"/>
      <c r="F432" s="5"/>
    </row>
    <row r="433" ht="13.5" customHeight="1" spans="1:6">
      <c r="A433" s="21"/>
      <c r="D433" s="4"/>
      <c r="E433" s="5"/>
      <c r="F433" s="5"/>
    </row>
    <row r="434" ht="13.5" customHeight="1" spans="1:6">
      <c r="A434" s="21"/>
      <c r="D434" s="4"/>
      <c r="E434" s="5"/>
      <c r="F434" s="5"/>
    </row>
    <row r="435" ht="13.5" customHeight="1" spans="1:6">
      <c r="A435" s="21"/>
      <c r="D435" s="4"/>
      <c r="E435" s="5"/>
      <c r="F435" s="5"/>
    </row>
    <row r="436" ht="13.5" customHeight="1" spans="1:6">
      <c r="A436" s="21"/>
      <c r="D436" s="4"/>
      <c r="E436" s="5"/>
      <c r="F436" s="5"/>
    </row>
    <row r="437" ht="13.5" customHeight="1" spans="1:6">
      <c r="A437" s="21"/>
      <c r="D437" s="4"/>
      <c r="E437" s="5"/>
      <c r="F437" s="5"/>
    </row>
    <row r="438" ht="13.5" customHeight="1" spans="1:6">
      <c r="A438" s="21"/>
      <c r="D438" s="4"/>
      <c r="E438" s="5"/>
      <c r="F438" s="5"/>
    </row>
    <row r="439" ht="13.5" customHeight="1" spans="1:6">
      <c r="A439" s="21"/>
      <c r="D439" s="4"/>
      <c r="E439" s="5"/>
      <c r="F439" s="5"/>
    </row>
    <row r="440" ht="13.5" customHeight="1" spans="1:6">
      <c r="A440" s="21"/>
      <c r="D440" s="4"/>
      <c r="E440" s="5"/>
      <c r="F440" s="5"/>
    </row>
    <row r="441" ht="13.5" customHeight="1" spans="1:6">
      <c r="A441" s="21"/>
      <c r="D441" s="4"/>
      <c r="E441" s="5"/>
      <c r="F441" s="5"/>
    </row>
    <row r="442" ht="13.5" customHeight="1" spans="1:6">
      <c r="A442" s="21"/>
      <c r="D442" s="4"/>
      <c r="E442" s="5"/>
      <c r="F442" s="5"/>
    </row>
    <row r="443" ht="13.5" customHeight="1" spans="1:6">
      <c r="A443" s="21"/>
      <c r="D443" s="4"/>
      <c r="E443" s="5"/>
      <c r="F443" s="5"/>
    </row>
    <row r="444" ht="13.5" customHeight="1" spans="1:6">
      <c r="A444" s="21"/>
      <c r="D444" s="4"/>
      <c r="E444" s="5"/>
      <c r="F444" s="5"/>
    </row>
    <row r="445" ht="13.5" customHeight="1" spans="1:6">
      <c r="A445" s="21"/>
      <c r="D445" s="4"/>
      <c r="E445" s="5"/>
      <c r="F445" s="5"/>
    </row>
    <row r="446" ht="13.5" customHeight="1" spans="1:6">
      <c r="A446" s="21"/>
      <c r="D446" s="4"/>
      <c r="E446" s="5"/>
      <c r="F446" s="5"/>
    </row>
    <row r="447" ht="13.5" customHeight="1" spans="1:6">
      <c r="A447" s="21"/>
      <c r="D447" s="4"/>
      <c r="E447" s="5"/>
      <c r="F447" s="5"/>
    </row>
    <row r="448" ht="13.5" customHeight="1" spans="1:6">
      <c r="A448" s="21"/>
      <c r="D448" s="4"/>
      <c r="E448" s="5"/>
      <c r="F448" s="5"/>
    </row>
    <row r="449" ht="13.5" customHeight="1" spans="1:6">
      <c r="A449" s="21"/>
      <c r="D449" s="4"/>
      <c r="E449" s="5"/>
      <c r="F449" s="5"/>
    </row>
    <row r="450" ht="13.5" customHeight="1" spans="1:6">
      <c r="A450" s="21"/>
      <c r="D450" s="4"/>
      <c r="E450" s="5"/>
      <c r="F450" s="5"/>
    </row>
    <row r="451" ht="13.5" customHeight="1" spans="1:6">
      <c r="A451" s="21"/>
      <c r="D451" s="4"/>
      <c r="E451" s="5"/>
      <c r="F451" s="5"/>
    </row>
    <row r="452" ht="13.5" customHeight="1" spans="1:6">
      <c r="A452" s="21"/>
      <c r="D452" s="4"/>
      <c r="E452" s="5"/>
      <c r="F452" s="5"/>
    </row>
    <row r="453" ht="13.5" customHeight="1" spans="1:6">
      <c r="A453" s="21"/>
      <c r="D453" s="4"/>
      <c r="E453" s="5"/>
      <c r="F453" s="5"/>
    </row>
    <row r="454" ht="13.5" customHeight="1" spans="1:6">
      <c r="A454" s="21"/>
      <c r="D454" s="4"/>
      <c r="E454" s="5"/>
      <c r="F454" s="5"/>
    </row>
    <row r="455" ht="13.5" customHeight="1" spans="1:6">
      <c r="A455" s="21"/>
      <c r="D455" s="4"/>
      <c r="E455" s="5"/>
      <c r="F455" s="5"/>
    </row>
    <row r="456" ht="13.5" customHeight="1" spans="1:6">
      <c r="A456" s="21"/>
      <c r="D456" s="4"/>
      <c r="E456" s="5"/>
      <c r="F456" s="5"/>
    </row>
    <row r="457" ht="13.5" customHeight="1" spans="1:6">
      <c r="A457" s="21"/>
      <c r="D457" s="4"/>
      <c r="E457" s="5"/>
      <c r="F457" s="5"/>
    </row>
    <row r="458" ht="13.5" customHeight="1" spans="1:6">
      <c r="A458" s="21"/>
      <c r="D458" s="4"/>
      <c r="E458" s="5"/>
      <c r="F458" s="5"/>
    </row>
    <row r="459" ht="13.5" customHeight="1" spans="1:6">
      <c r="A459" s="21"/>
      <c r="D459" s="4"/>
      <c r="E459" s="5"/>
      <c r="F459" s="5"/>
    </row>
    <row r="460" ht="13.5" customHeight="1" spans="1:6">
      <c r="A460" s="21"/>
      <c r="D460" s="4"/>
      <c r="E460" s="5"/>
      <c r="F460" s="5"/>
    </row>
    <row r="461" ht="13.5" customHeight="1" spans="1:6">
      <c r="A461" s="21"/>
      <c r="D461" s="4"/>
      <c r="E461" s="5"/>
      <c r="F461" s="5"/>
    </row>
    <row r="462" ht="13.5" customHeight="1" spans="1:6">
      <c r="A462" s="21"/>
      <c r="D462" s="4"/>
      <c r="E462" s="5"/>
      <c r="F462" s="5"/>
    </row>
    <row r="463" ht="13.5" customHeight="1" spans="1:6">
      <c r="A463" s="21"/>
      <c r="D463" s="4"/>
      <c r="E463" s="5"/>
      <c r="F463" s="5"/>
    </row>
    <row r="464" ht="13.5" customHeight="1" spans="1:6">
      <c r="A464" s="21"/>
      <c r="D464" s="4"/>
      <c r="E464" s="5"/>
      <c r="F464" s="5"/>
    </row>
    <row r="465" ht="13.5" customHeight="1" spans="1:6">
      <c r="A465" s="21"/>
      <c r="D465" s="4"/>
      <c r="E465" s="5"/>
      <c r="F465" s="5"/>
    </row>
    <row r="466" ht="13.5" customHeight="1" spans="1:6">
      <c r="A466" s="21"/>
      <c r="D466" s="4"/>
      <c r="E466" s="5"/>
      <c r="F466" s="5"/>
    </row>
    <row r="467" ht="13.5" customHeight="1" spans="1:6">
      <c r="A467" s="21"/>
      <c r="D467" s="4"/>
      <c r="E467" s="5"/>
      <c r="F467" s="5"/>
    </row>
    <row r="468" ht="13.5" customHeight="1" spans="1:6">
      <c r="A468" s="21"/>
      <c r="D468" s="4"/>
      <c r="E468" s="5"/>
      <c r="F468" s="5"/>
    </row>
    <row r="469" ht="13.5" customHeight="1" spans="1:6">
      <c r="A469" s="21"/>
      <c r="D469" s="4"/>
      <c r="E469" s="5"/>
      <c r="F469" s="5"/>
    </row>
    <row r="470" ht="13.5" customHeight="1" spans="1:6">
      <c r="A470" s="21"/>
      <c r="D470" s="4"/>
      <c r="E470" s="5"/>
      <c r="F470" s="5"/>
    </row>
    <row r="471" ht="13.5" customHeight="1" spans="1:6">
      <c r="A471" s="21"/>
      <c r="D471" s="4"/>
      <c r="E471" s="5"/>
      <c r="F471" s="5"/>
    </row>
    <row r="472" ht="13.5" customHeight="1" spans="1:6">
      <c r="A472" s="21"/>
      <c r="D472" s="4"/>
      <c r="E472" s="5"/>
      <c r="F472" s="5"/>
    </row>
    <row r="473" ht="13.5" customHeight="1" spans="1:6">
      <c r="A473" s="21"/>
      <c r="D473" s="4"/>
      <c r="E473" s="5"/>
      <c r="F473" s="5"/>
    </row>
    <row r="474" ht="13.5" customHeight="1" spans="1:6">
      <c r="A474" s="21"/>
      <c r="D474" s="4"/>
      <c r="E474" s="5"/>
      <c r="F474" s="5"/>
    </row>
    <row r="475" ht="13.5" customHeight="1" spans="1:6">
      <c r="A475" s="21"/>
      <c r="D475" s="4"/>
      <c r="E475" s="5"/>
      <c r="F475" s="5"/>
    </row>
    <row r="476" ht="13.5" customHeight="1" spans="1:6">
      <c r="A476" s="21"/>
      <c r="D476" s="4"/>
      <c r="E476" s="5"/>
      <c r="F476" s="5"/>
    </row>
    <row r="477" ht="13.5" customHeight="1" spans="1:6">
      <c r="A477" s="21"/>
      <c r="D477" s="4"/>
      <c r="E477" s="5"/>
      <c r="F477" s="5"/>
    </row>
    <row r="478" ht="13.5" customHeight="1" spans="1:6">
      <c r="A478" s="21"/>
      <c r="D478" s="4"/>
      <c r="E478" s="5"/>
      <c r="F478" s="5"/>
    </row>
    <row r="479" ht="13.5" customHeight="1" spans="1:6">
      <c r="A479" s="21"/>
      <c r="D479" s="4"/>
      <c r="E479" s="5"/>
      <c r="F479" s="5"/>
    </row>
    <row r="480" ht="13.5" customHeight="1" spans="1:6">
      <c r="A480" s="21"/>
      <c r="D480" s="4"/>
      <c r="E480" s="5"/>
      <c r="F480" s="5"/>
    </row>
    <row r="481" ht="13.5" customHeight="1" spans="1:6">
      <c r="A481" s="21"/>
      <c r="D481" s="4"/>
      <c r="E481" s="5"/>
      <c r="F481" s="5"/>
    </row>
    <row r="482" ht="13.5" customHeight="1" spans="1:6">
      <c r="A482" s="21"/>
      <c r="D482" s="4"/>
      <c r="E482" s="5"/>
      <c r="F482" s="5"/>
    </row>
    <row r="483" ht="13.5" customHeight="1" spans="1:6">
      <c r="A483" s="21"/>
      <c r="D483" s="4"/>
      <c r="E483" s="5"/>
      <c r="F483" s="5"/>
    </row>
    <row r="484" ht="13.5" customHeight="1" spans="1:6">
      <c r="A484" s="21"/>
      <c r="D484" s="4"/>
      <c r="E484" s="5"/>
      <c r="F484" s="5"/>
    </row>
    <row r="485" ht="13.5" customHeight="1" spans="1:6">
      <c r="A485" s="21"/>
      <c r="D485" s="4"/>
      <c r="E485" s="5"/>
      <c r="F485" s="5"/>
    </row>
    <row r="486" ht="13.5" customHeight="1" spans="1:6">
      <c r="A486" s="21"/>
      <c r="D486" s="4"/>
      <c r="E486" s="5"/>
      <c r="F486" s="5"/>
    </row>
    <row r="487" ht="13.5" customHeight="1" spans="1:6">
      <c r="A487" s="21"/>
      <c r="D487" s="4"/>
      <c r="E487" s="5"/>
      <c r="F487" s="5"/>
    </row>
    <row r="488" ht="13.5" customHeight="1" spans="1:6">
      <c r="A488" s="21"/>
      <c r="D488" s="4"/>
      <c r="E488" s="5"/>
      <c r="F488" s="5"/>
    </row>
    <row r="489" ht="13.5" customHeight="1" spans="1:6">
      <c r="A489" s="21"/>
      <c r="D489" s="4"/>
      <c r="E489" s="5"/>
      <c r="F489" s="5"/>
    </row>
    <row r="490" ht="13.5" customHeight="1" spans="1:6">
      <c r="A490" s="21"/>
      <c r="D490" s="4"/>
      <c r="E490" s="5"/>
      <c r="F490" s="5"/>
    </row>
    <row r="491" ht="13.5" customHeight="1" spans="1:6">
      <c r="A491" s="21"/>
      <c r="D491" s="4"/>
      <c r="E491" s="5"/>
      <c r="F491" s="5"/>
    </row>
    <row r="492" ht="13.5" customHeight="1" spans="1:6">
      <c r="A492" s="21"/>
      <c r="D492" s="4"/>
      <c r="E492" s="5"/>
      <c r="F492" s="5"/>
    </row>
    <row r="493" ht="13.5" customHeight="1" spans="1:6">
      <c r="A493" s="21"/>
      <c r="D493" s="4"/>
      <c r="E493" s="5"/>
      <c r="F493" s="5"/>
    </row>
    <row r="494" ht="13.5" customHeight="1" spans="1:6">
      <c r="A494" s="21"/>
      <c r="D494" s="4"/>
      <c r="E494" s="5"/>
      <c r="F494" s="5"/>
    </row>
    <row r="495" ht="13.5" customHeight="1" spans="1:6">
      <c r="A495" s="21"/>
      <c r="D495" s="4"/>
      <c r="E495" s="5"/>
      <c r="F495" s="5"/>
    </row>
    <row r="496" ht="13.5" customHeight="1" spans="1:6">
      <c r="A496" s="21"/>
      <c r="D496" s="4"/>
      <c r="E496" s="5"/>
      <c r="F496" s="5"/>
    </row>
    <row r="497" ht="13.5" customHeight="1" spans="1:6">
      <c r="A497" s="21"/>
      <c r="D497" s="4"/>
      <c r="E497" s="5"/>
      <c r="F497" s="5"/>
    </row>
    <row r="498" ht="13.5" customHeight="1" spans="1:6">
      <c r="A498" s="21"/>
      <c r="D498" s="4"/>
      <c r="E498" s="5"/>
      <c r="F498" s="5"/>
    </row>
    <row r="499" ht="13.5" customHeight="1" spans="1:6">
      <c r="A499" s="21"/>
      <c r="D499" s="4"/>
      <c r="E499" s="5"/>
      <c r="F499" s="5"/>
    </row>
    <row r="500" ht="13.5" customHeight="1" spans="1:6">
      <c r="A500" s="21"/>
      <c r="D500" s="4"/>
      <c r="E500" s="5"/>
      <c r="F500" s="5"/>
    </row>
    <row r="501" ht="13.5" customHeight="1" spans="1:6">
      <c r="A501" s="21"/>
      <c r="D501" s="4"/>
      <c r="E501" s="5"/>
      <c r="F501" s="5"/>
    </row>
    <row r="502" ht="13.5" customHeight="1" spans="1:6">
      <c r="A502" s="21"/>
      <c r="D502" s="4"/>
      <c r="E502" s="5"/>
      <c r="F502" s="5"/>
    </row>
    <row r="503" ht="13.5" customHeight="1" spans="1:6">
      <c r="A503" s="21"/>
      <c r="D503" s="4"/>
      <c r="E503" s="5"/>
      <c r="F503" s="5"/>
    </row>
    <row r="504" ht="13.5" customHeight="1" spans="1:6">
      <c r="A504" s="21"/>
      <c r="D504" s="4"/>
      <c r="E504" s="5"/>
      <c r="F504" s="5"/>
    </row>
    <row r="505" ht="13.5" customHeight="1" spans="1:6">
      <c r="A505" s="21"/>
      <c r="D505" s="4"/>
      <c r="E505" s="5"/>
      <c r="F505" s="5"/>
    </row>
    <row r="506" ht="13.5" customHeight="1" spans="1:6">
      <c r="A506" s="21"/>
      <c r="D506" s="4"/>
      <c r="E506" s="5"/>
      <c r="F506" s="5"/>
    </row>
    <row r="507" ht="13.5" customHeight="1" spans="1:6">
      <c r="A507" s="21"/>
      <c r="D507" s="4"/>
      <c r="E507" s="5"/>
      <c r="F507" s="5"/>
    </row>
    <row r="508" ht="13.5" customHeight="1" spans="1:6">
      <c r="A508" s="21"/>
      <c r="D508" s="4"/>
      <c r="E508" s="5"/>
      <c r="F508" s="5"/>
    </row>
    <row r="509" ht="13.5" customHeight="1" spans="1:6">
      <c r="A509" s="21"/>
      <c r="D509" s="4"/>
      <c r="E509" s="5"/>
      <c r="F509" s="5"/>
    </row>
    <row r="510" ht="13.5" customHeight="1" spans="1:6">
      <c r="A510" s="21"/>
      <c r="D510" s="4"/>
      <c r="E510" s="5"/>
      <c r="F510" s="5"/>
    </row>
    <row r="511" ht="13.5" customHeight="1" spans="1:6">
      <c r="A511" s="21"/>
      <c r="D511" s="4"/>
      <c r="E511" s="5"/>
      <c r="F511" s="5"/>
    </row>
    <row r="512" ht="13.5" customHeight="1" spans="1:6">
      <c r="A512" s="21"/>
      <c r="D512" s="4"/>
      <c r="E512" s="5"/>
      <c r="F512" s="5"/>
    </row>
    <row r="513" ht="13.5" customHeight="1" spans="1:6">
      <c r="A513" s="21"/>
      <c r="D513" s="4"/>
      <c r="E513" s="5"/>
      <c r="F513" s="5"/>
    </row>
    <row r="514" ht="13.5" customHeight="1" spans="1:6">
      <c r="A514" s="21"/>
      <c r="D514" s="4"/>
      <c r="E514" s="5"/>
      <c r="F514" s="5"/>
    </row>
    <row r="515" ht="13.5" customHeight="1" spans="1:6">
      <c r="A515" s="21"/>
      <c r="D515" s="4"/>
      <c r="E515" s="5"/>
      <c r="F515" s="5"/>
    </row>
    <row r="516" ht="13.5" customHeight="1" spans="1:6">
      <c r="A516" s="21"/>
      <c r="D516" s="4"/>
      <c r="E516" s="5"/>
      <c r="F516" s="5"/>
    </row>
    <row r="517" ht="13.5" customHeight="1" spans="1:6">
      <c r="A517" s="21"/>
      <c r="D517" s="4"/>
      <c r="E517" s="5"/>
      <c r="F517" s="5"/>
    </row>
    <row r="518" ht="13.5" customHeight="1" spans="1:6">
      <c r="A518" s="21"/>
      <c r="D518" s="4"/>
      <c r="E518" s="5"/>
      <c r="F518" s="5"/>
    </row>
    <row r="519" ht="13.5" customHeight="1" spans="1:6">
      <c r="A519" s="21"/>
      <c r="D519" s="4"/>
      <c r="E519" s="5"/>
      <c r="F519" s="5"/>
    </row>
    <row r="520" ht="13.5" customHeight="1" spans="1:6">
      <c r="A520" s="21"/>
      <c r="D520" s="4"/>
      <c r="E520" s="5"/>
      <c r="F520" s="5"/>
    </row>
    <row r="521" ht="13.5" customHeight="1" spans="1:6">
      <c r="A521" s="21"/>
      <c r="D521" s="4"/>
      <c r="E521" s="5"/>
      <c r="F521" s="5"/>
    </row>
    <row r="522" ht="13.5" customHeight="1" spans="1:6">
      <c r="A522" s="21"/>
      <c r="D522" s="4"/>
      <c r="E522" s="5"/>
      <c r="F522" s="5"/>
    </row>
    <row r="523" ht="13.5" customHeight="1" spans="1:6">
      <c r="A523" s="21"/>
      <c r="D523" s="4"/>
      <c r="E523" s="5"/>
      <c r="F523" s="5"/>
    </row>
    <row r="524" ht="13.5" customHeight="1" spans="1:6">
      <c r="A524" s="21"/>
      <c r="D524" s="4"/>
      <c r="E524" s="5"/>
      <c r="F524" s="5"/>
    </row>
    <row r="525" ht="13.5" customHeight="1" spans="1:6">
      <c r="A525" s="21"/>
      <c r="D525" s="4"/>
      <c r="E525" s="5"/>
      <c r="F525" s="5"/>
    </row>
    <row r="526" ht="13.5" customHeight="1" spans="1:6">
      <c r="A526" s="21"/>
      <c r="D526" s="4"/>
      <c r="E526" s="5"/>
      <c r="F526" s="5"/>
    </row>
    <row r="527" ht="13.5" customHeight="1" spans="1:6">
      <c r="A527" s="21"/>
      <c r="D527" s="4"/>
      <c r="E527" s="5"/>
      <c r="F527" s="5"/>
    </row>
    <row r="528" ht="13.5" customHeight="1" spans="1:6">
      <c r="A528" s="21"/>
      <c r="D528" s="4"/>
      <c r="E528" s="5"/>
      <c r="F528" s="5"/>
    </row>
    <row r="529" ht="13.5" customHeight="1" spans="1:6">
      <c r="A529" s="21"/>
      <c r="D529" s="4"/>
      <c r="E529" s="5"/>
      <c r="F529" s="5"/>
    </row>
    <row r="530" ht="13.5" customHeight="1" spans="1:6">
      <c r="A530" s="21"/>
      <c r="D530" s="4"/>
      <c r="E530" s="5"/>
      <c r="F530" s="5"/>
    </row>
    <row r="531" ht="13.5" customHeight="1" spans="1:6">
      <c r="A531" s="21"/>
      <c r="D531" s="4"/>
      <c r="E531" s="5"/>
      <c r="F531" s="5"/>
    </row>
    <row r="532" ht="13.5" customHeight="1" spans="1:6">
      <c r="A532" s="21"/>
      <c r="D532" s="4"/>
      <c r="E532" s="5"/>
      <c r="F532" s="5"/>
    </row>
    <row r="533" ht="13.5" customHeight="1" spans="1:6">
      <c r="A533" s="21"/>
      <c r="D533" s="4"/>
      <c r="E533" s="5"/>
      <c r="F533" s="5"/>
    </row>
    <row r="534" ht="13.5" customHeight="1" spans="1:6">
      <c r="A534" s="21"/>
      <c r="D534" s="4"/>
      <c r="E534" s="5"/>
      <c r="F534" s="5"/>
    </row>
    <row r="535" ht="13.5" customHeight="1" spans="1:6">
      <c r="A535" s="21"/>
      <c r="D535" s="4"/>
      <c r="E535" s="5"/>
      <c r="F535" s="5"/>
    </row>
    <row r="536" ht="13.5" customHeight="1" spans="1:6">
      <c r="A536" s="21"/>
      <c r="D536" s="4"/>
      <c r="E536" s="5"/>
      <c r="F536" s="5"/>
    </row>
    <row r="537" ht="13.5" customHeight="1" spans="1:6">
      <c r="A537" s="21"/>
      <c r="D537" s="4"/>
      <c r="E537" s="5"/>
      <c r="F537" s="5"/>
    </row>
    <row r="538" ht="13.5" customHeight="1" spans="1:6">
      <c r="A538" s="21"/>
      <c r="D538" s="4"/>
      <c r="E538" s="5"/>
      <c r="F538" s="5"/>
    </row>
    <row r="539" ht="13.5" customHeight="1" spans="1:6">
      <c r="A539" s="21"/>
      <c r="D539" s="4"/>
      <c r="E539" s="5"/>
      <c r="F539" s="5"/>
    </row>
    <row r="540" ht="13.5" customHeight="1" spans="1:6">
      <c r="A540" s="21"/>
      <c r="D540" s="4"/>
      <c r="E540" s="5"/>
      <c r="F540" s="5"/>
    </row>
    <row r="541" ht="13.5" customHeight="1" spans="1:6">
      <c r="A541" s="21"/>
      <c r="D541" s="4"/>
      <c r="E541" s="5"/>
      <c r="F541" s="5"/>
    </row>
    <row r="542" ht="13.5" customHeight="1" spans="1:6">
      <c r="A542" s="21"/>
      <c r="D542" s="4"/>
      <c r="E542" s="5"/>
      <c r="F542" s="5"/>
    </row>
    <row r="543" ht="13.5" customHeight="1" spans="1:6">
      <c r="A543" s="21"/>
      <c r="D543" s="4"/>
      <c r="E543" s="5"/>
      <c r="F543" s="5"/>
    </row>
    <row r="544" ht="13.5" customHeight="1" spans="1:6">
      <c r="A544" s="21"/>
      <c r="D544" s="4"/>
      <c r="E544" s="5"/>
      <c r="F544" s="5"/>
    </row>
    <row r="545" ht="13.5" customHeight="1" spans="1:6">
      <c r="A545" s="21"/>
      <c r="D545" s="4"/>
      <c r="E545" s="5"/>
      <c r="F545" s="5"/>
    </row>
    <row r="546" ht="13.5" customHeight="1" spans="1:6">
      <c r="A546" s="21"/>
      <c r="D546" s="4"/>
      <c r="E546" s="5"/>
      <c r="F546" s="5"/>
    </row>
    <row r="547" ht="13.5" customHeight="1" spans="1:6">
      <c r="A547" s="21"/>
      <c r="D547" s="4"/>
      <c r="E547" s="5"/>
      <c r="F547" s="5"/>
    </row>
    <row r="548" ht="13.5" customHeight="1" spans="1:6">
      <c r="A548" s="21"/>
      <c r="D548" s="4"/>
      <c r="E548" s="5"/>
      <c r="F548" s="5"/>
    </row>
    <row r="549" ht="13.5" customHeight="1" spans="1:6">
      <c r="A549" s="21"/>
      <c r="D549" s="4"/>
      <c r="E549" s="5"/>
      <c r="F549" s="5"/>
    </row>
    <row r="550" ht="13.5" customHeight="1" spans="1:6">
      <c r="A550" s="21"/>
      <c r="D550" s="4"/>
      <c r="E550" s="5"/>
      <c r="F550" s="5"/>
    </row>
    <row r="551" ht="13.5" customHeight="1" spans="1:6">
      <c r="A551" s="21"/>
      <c r="D551" s="4"/>
      <c r="E551" s="5"/>
      <c r="F551" s="5"/>
    </row>
    <row r="552" ht="13.5" customHeight="1" spans="1:6">
      <c r="A552" s="21"/>
      <c r="D552" s="4"/>
      <c r="E552" s="5"/>
      <c r="F552" s="5"/>
    </row>
    <row r="553" ht="13.5" customHeight="1" spans="1:6">
      <c r="A553" s="21"/>
      <c r="D553" s="4"/>
      <c r="E553" s="5"/>
      <c r="F553" s="5"/>
    </row>
    <row r="554" ht="13.5" customHeight="1" spans="1:6">
      <c r="A554" s="21"/>
      <c r="D554" s="4"/>
      <c r="E554" s="5"/>
      <c r="F554" s="5"/>
    </row>
    <row r="555" ht="13.5" customHeight="1" spans="1:6">
      <c r="A555" s="21"/>
      <c r="D555" s="4"/>
      <c r="E555" s="5"/>
      <c r="F555" s="5"/>
    </row>
    <row r="556" ht="13.5" customHeight="1" spans="1:6">
      <c r="A556" s="21"/>
      <c r="D556" s="4"/>
      <c r="E556" s="5"/>
      <c r="F556" s="5"/>
    </row>
    <row r="557" ht="13.5" customHeight="1" spans="1:6">
      <c r="A557" s="21"/>
      <c r="D557" s="4"/>
      <c r="E557" s="5"/>
      <c r="F557" s="5"/>
    </row>
    <row r="558" ht="13.5" customHeight="1" spans="1:6">
      <c r="A558" s="21"/>
      <c r="D558" s="4"/>
      <c r="E558" s="5"/>
      <c r="F558" s="5"/>
    </row>
    <row r="559" ht="13.5" customHeight="1" spans="1:6">
      <c r="A559" s="21"/>
      <c r="D559" s="4"/>
      <c r="E559" s="5"/>
      <c r="F559" s="5"/>
    </row>
    <row r="560" ht="13.5" customHeight="1" spans="1:6">
      <c r="A560" s="21"/>
      <c r="D560" s="4"/>
      <c r="E560" s="5"/>
      <c r="F560" s="5"/>
    </row>
    <row r="561" ht="13.5" customHeight="1" spans="1:6">
      <c r="A561" s="21"/>
      <c r="D561" s="4"/>
      <c r="E561" s="5"/>
      <c r="F561" s="5"/>
    </row>
    <row r="562" ht="13.5" customHeight="1" spans="1:6">
      <c r="A562" s="21"/>
      <c r="D562" s="4"/>
      <c r="E562" s="5"/>
      <c r="F562" s="5"/>
    </row>
    <row r="563" ht="13.5" customHeight="1" spans="1:6">
      <c r="A563" s="21"/>
      <c r="D563" s="4"/>
      <c r="E563" s="5"/>
      <c r="F563" s="5"/>
    </row>
    <row r="564" ht="13.5" customHeight="1" spans="1:6">
      <c r="A564" s="21"/>
      <c r="D564" s="4"/>
      <c r="E564" s="5"/>
      <c r="F564" s="5"/>
    </row>
    <row r="565" ht="13.5" customHeight="1" spans="1:6">
      <c r="A565" s="21"/>
      <c r="D565" s="4"/>
      <c r="E565" s="5"/>
      <c r="F565" s="5"/>
    </row>
    <row r="566" ht="13.5" customHeight="1" spans="1:6">
      <c r="A566" s="21"/>
      <c r="D566" s="4"/>
      <c r="E566" s="5"/>
      <c r="F566" s="5"/>
    </row>
    <row r="567" ht="13.5" customHeight="1" spans="1:6">
      <c r="A567" s="21"/>
      <c r="D567" s="4"/>
      <c r="E567" s="5"/>
      <c r="F567" s="5"/>
    </row>
    <row r="568" ht="13.5" customHeight="1" spans="1:6">
      <c r="A568" s="21"/>
      <c r="D568" s="4"/>
      <c r="E568" s="5"/>
      <c r="F568" s="5"/>
    </row>
    <row r="569" ht="13.5" customHeight="1" spans="1:6">
      <c r="A569" s="21"/>
      <c r="D569" s="4"/>
      <c r="E569" s="5"/>
      <c r="F569" s="5"/>
    </row>
    <row r="570" ht="13.5" customHeight="1" spans="1:6">
      <c r="A570" s="21"/>
      <c r="D570" s="4"/>
      <c r="E570" s="5"/>
      <c r="F570" s="5"/>
    </row>
    <row r="571" ht="13.5" customHeight="1" spans="1:6">
      <c r="A571" s="21"/>
      <c r="D571" s="4"/>
      <c r="E571" s="5"/>
      <c r="F571" s="5"/>
    </row>
    <row r="572" ht="13.5" customHeight="1" spans="1:6">
      <c r="A572" s="21"/>
      <c r="D572" s="4"/>
      <c r="E572" s="5"/>
      <c r="F572" s="5"/>
    </row>
    <row r="573" ht="13.5" customHeight="1" spans="1:6">
      <c r="A573" s="21"/>
      <c r="D573" s="4"/>
      <c r="E573" s="5"/>
      <c r="F573" s="5"/>
    </row>
    <row r="574" ht="13.5" customHeight="1" spans="1:6">
      <c r="A574" s="21"/>
      <c r="D574" s="4"/>
      <c r="E574" s="5"/>
      <c r="F574" s="5"/>
    </row>
    <row r="575" ht="13.5" customHeight="1" spans="1:6">
      <c r="A575" s="21"/>
      <c r="D575" s="4"/>
      <c r="E575" s="5"/>
      <c r="F575" s="5"/>
    </row>
    <row r="576" ht="13.5" customHeight="1" spans="1:6">
      <c r="A576" s="21"/>
      <c r="D576" s="4"/>
      <c r="E576" s="5"/>
      <c r="F576" s="5"/>
    </row>
    <row r="577" ht="13.5" customHeight="1" spans="1:6">
      <c r="A577" s="21"/>
      <c r="D577" s="4"/>
      <c r="E577" s="5"/>
      <c r="F577" s="5"/>
    </row>
    <row r="578" ht="13.5" customHeight="1" spans="1:6">
      <c r="A578" s="21"/>
      <c r="D578" s="4"/>
      <c r="E578" s="5"/>
      <c r="F578" s="5"/>
    </row>
    <row r="579" ht="13.5" customHeight="1" spans="1:6">
      <c r="A579" s="21"/>
      <c r="D579" s="4"/>
      <c r="E579" s="5"/>
      <c r="F579" s="5"/>
    </row>
    <row r="580" ht="13.5" customHeight="1" spans="1:6">
      <c r="A580" s="21"/>
      <c r="D580" s="4"/>
      <c r="E580" s="5"/>
      <c r="F580" s="5"/>
    </row>
    <row r="581" ht="13.5" customHeight="1" spans="1:6">
      <c r="A581" s="21"/>
      <c r="D581" s="4"/>
      <c r="E581" s="5"/>
      <c r="F581" s="5"/>
    </row>
    <row r="582" ht="13.5" customHeight="1" spans="1:6">
      <c r="A582" s="21"/>
      <c r="D582" s="4"/>
      <c r="E582" s="5"/>
      <c r="F582" s="5"/>
    </row>
    <row r="583" ht="13.5" customHeight="1" spans="1:6">
      <c r="A583" s="21"/>
      <c r="D583" s="4"/>
      <c r="E583" s="5"/>
      <c r="F583" s="5"/>
    </row>
    <row r="584" ht="13.5" customHeight="1" spans="1:6">
      <c r="A584" s="21"/>
      <c r="D584" s="4"/>
      <c r="E584" s="5"/>
      <c r="F584" s="5"/>
    </row>
    <row r="585" ht="13.5" customHeight="1" spans="1:6">
      <c r="A585" s="21"/>
      <c r="D585" s="4"/>
      <c r="E585" s="5"/>
      <c r="F585" s="5"/>
    </row>
    <row r="586" ht="13.5" customHeight="1" spans="1:6">
      <c r="A586" s="21"/>
      <c r="D586" s="4"/>
      <c r="E586" s="5"/>
      <c r="F586" s="5"/>
    </row>
    <row r="587" ht="13.5" customHeight="1" spans="1:6">
      <c r="A587" s="21"/>
      <c r="D587" s="4"/>
      <c r="E587" s="5"/>
      <c r="F587" s="5"/>
    </row>
    <row r="588" ht="13.5" customHeight="1" spans="1:6">
      <c r="A588" s="21"/>
      <c r="D588" s="4"/>
      <c r="E588" s="5"/>
      <c r="F588" s="5"/>
    </row>
    <row r="589" ht="13.5" customHeight="1" spans="1:6">
      <c r="A589" s="21"/>
      <c r="D589" s="4"/>
      <c r="E589" s="5"/>
      <c r="F589" s="5"/>
    </row>
    <row r="590" ht="13.5" customHeight="1" spans="1:6">
      <c r="A590" s="21"/>
      <c r="D590" s="4"/>
      <c r="E590" s="5"/>
      <c r="F590" s="5"/>
    </row>
    <row r="591" ht="13.5" customHeight="1" spans="1:6">
      <c r="A591" s="21"/>
      <c r="D591" s="4"/>
      <c r="E591" s="5"/>
      <c r="F591" s="5"/>
    </row>
    <row r="592" ht="13.5" customHeight="1" spans="1:6">
      <c r="A592" s="21"/>
      <c r="D592" s="4"/>
      <c r="E592" s="5"/>
      <c r="F592" s="5"/>
    </row>
    <row r="593" ht="13.5" customHeight="1" spans="1:6">
      <c r="A593" s="21"/>
      <c r="D593" s="4"/>
      <c r="E593" s="5"/>
      <c r="F593" s="5"/>
    </row>
    <row r="594" ht="13.5" customHeight="1" spans="1:6">
      <c r="A594" s="21"/>
      <c r="D594" s="4"/>
      <c r="E594" s="5"/>
      <c r="F594" s="5"/>
    </row>
    <row r="595" ht="13.5" customHeight="1" spans="1:6">
      <c r="A595" s="21"/>
      <c r="D595" s="4"/>
      <c r="E595" s="5"/>
      <c r="F595" s="5"/>
    </row>
    <row r="596" ht="13.5" customHeight="1" spans="1:6">
      <c r="A596" s="21"/>
      <c r="D596" s="4"/>
      <c r="E596" s="5"/>
      <c r="F596" s="5"/>
    </row>
    <row r="597" ht="13.5" customHeight="1" spans="1:6">
      <c r="A597" s="21"/>
      <c r="D597" s="4"/>
      <c r="E597" s="5"/>
      <c r="F597" s="5"/>
    </row>
    <row r="598" ht="13.5" customHeight="1" spans="1:6">
      <c r="A598" s="21"/>
      <c r="D598" s="4"/>
      <c r="E598" s="5"/>
      <c r="F598" s="5"/>
    </row>
    <row r="599" ht="13.5" customHeight="1" spans="1:6">
      <c r="A599" s="21"/>
      <c r="D599" s="4"/>
      <c r="E599" s="5"/>
      <c r="F599" s="5"/>
    </row>
    <row r="600" ht="13.5" customHeight="1" spans="1:6">
      <c r="A600" s="21"/>
      <c r="D600" s="4"/>
      <c r="E600" s="5"/>
      <c r="F600" s="5"/>
    </row>
    <row r="601" ht="13.5" customHeight="1" spans="1:6">
      <c r="A601" s="21"/>
      <c r="D601" s="4"/>
      <c r="E601" s="5"/>
      <c r="F601" s="5"/>
    </row>
    <row r="602" ht="13.5" customHeight="1" spans="1:6">
      <c r="A602" s="21"/>
      <c r="D602" s="4"/>
      <c r="E602" s="5"/>
      <c r="F602" s="5"/>
    </row>
    <row r="603" ht="13.5" customHeight="1" spans="1:6">
      <c r="A603" s="21"/>
      <c r="D603" s="4"/>
      <c r="E603" s="5"/>
      <c r="F603" s="5"/>
    </row>
    <row r="604" ht="13.5" customHeight="1" spans="1:6">
      <c r="A604" s="21"/>
      <c r="D604" s="4"/>
      <c r="E604" s="5"/>
      <c r="F604" s="5"/>
    </row>
    <row r="605" ht="13.5" customHeight="1" spans="1:6">
      <c r="A605" s="21"/>
      <c r="D605" s="4"/>
      <c r="E605" s="5"/>
      <c r="F605" s="5"/>
    </row>
    <row r="606" ht="13.5" customHeight="1" spans="1:6">
      <c r="A606" s="21"/>
      <c r="D606" s="4"/>
      <c r="E606" s="5"/>
      <c r="F606" s="5"/>
    </row>
    <row r="607" ht="13.5" customHeight="1" spans="1:6">
      <c r="A607" s="21"/>
      <c r="D607" s="4"/>
      <c r="E607" s="5"/>
      <c r="F607" s="5"/>
    </row>
    <row r="608" ht="13.5" customHeight="1" spans="1:6">
      <c r="A608" s="21"/>
      <c r="D608" s="4"/>
      <c r="E608" s="5"/>
      <c r="F608" s="5"/>
    </row>
    <row r="609" ht="13.5" customHeight="1" spans="1:6">
      <c r="A609" s="21"/>
      <c r="D609" s="4"/>
      <c r="E609" s="5"/>
      <c r="F609" s="5"/>
    </row>
    <row r="610" ht="13.5" customHeight="1" spans="1:6">
      <c r="A610" s="21"/>
      <c r="D610" s="4"/>
      <c r="E610" s="5"/>
      <c r="F610" s="5"/>
    </row>
    <row r="611" ht="13.5" customHeight="1" spans="1:6">
      <c r="A611" s="21"/>
      <c r="D611" s="4"/>
      <c r="E611" s="5"/>
      <c r="F611" s="5"/>
    </row>
    <row r="612" ht="13.5" customHeight="1" spans="1:6">
      <c r="A612" s="21"/>
      <c r="D612" s="4"/>
      <c r="E612" s="5"/>
      <c r="F612" s="5"/>
    </row>
    <row r="613" ht="13.5" customHeight="1" spans="1:6">
      <c r="A613" s="21"/>
      <c r="D613" s="4"/>
      <c r="E613" s="5"/>
      <c r="F613" s="5"/>
    </row>
    <row r="614" ht="13.5" customHeight="1" spans="1:6">
      <c r="A614" s="21"/>
      <c r="D614" s="4"/>
      <c r="E614" s="5"/>
      <c r="F614" s="5"/>
    </row>
    <row r="615" ht="13.5" customHeight="1" spans="1:6">
      <c r="A615" s="21"/>
      <c r="D615" s="4"/>
      <c r="E615" s="5"/>
      <c r="F615" s="5"/>
    </row>
    <row r="616" ht="13.5" customHeight="1" spans="1:6">
      <c r="A616" s="21"/>
      <c r="D616" s="4"/>
      <c r="E616" s="5"/>
      <c r="F616" s="5"/>
    </row>
    <row r="617" ht="13.5" customHeight="1" spans="1:6">
      <c r="A617" s="21"/>
      <c r="D617" s="4"/>
      <c r="E617" s="5"/>
      <c r="F617" s="5"/>
    </row>
    <row r="618" ht="13.5" customHeight="1" spans="1:6">
      <c r="A618" s="21"/>
      <c r="D618" s="4"/>
      <c r="E618" s="5"/>
      <c r="F618" s="5"/>
    </row>
    <row r="619" ht="13.5" customHeight="1" spans="1:6">
      <c r="A619" s="21"/>
      <c r="D619" s="4"/>
      <c r="E619" s="5"/>
      <c r="F619" s="5"/>
    </row>
    <row r="620" ht="13.5" customHeight="1" spans="1:6">
      <c r="A620" s="21"/>
      <c r="D620" s="4"/>
      <c r="E620" s="5"/>
      <c r="F620" s="5"/>
    </row>
    <row r="621" ht="13.5" customHeight="1" spans="1:6">
      <c r="A621" s="21"/>
      <c r="D621" s="4"/>
      <c r="E621" s="5"/>
      <c r="F621" s="5"/>
    </row>
    <row r="622" ht="13.5" customHeight="1" spans="1:6">
      <c r="A622" s="21"/>
      <c r="D622" s="4"/>
      <c r="E622" s="5"/>
      <c r="F622" s="5"/>
    </row>
    <row r="623" ht="13.5" customHeight="1" spans="1:6">
      <c r="A623" s="21"/>
      <c r="D623" s="4"/>
      <c r="E623" s="5"/>
      <c r="F623" s="5"/>
    </row>
    <row r="624" ht="13.5" customHeight="1" spans="1:6">
      <c r="A624" s="21"/>
      <c r="D624" s="4"/>
      <c r="E624" s="5"/>
      <c r="F624" s="5"/>
    </row>
    <row r="625" ht="13.5" customHeight="1" spans="1:6">
      <c r="A625" s="21"/>
      <c r="D625" s="4"/>
      <c r="E625" s="5"/>
      <c r="F625" s="5"/>
    </row>
    <row r="626" ht="13.5" customHeight="1" spans="1:6">
      <c r="A626" s="21"/>
      <c r="D626" s="4"/>
      <c r="E626" s="5"/>
      <c r="F626" s="5"/>
    </row>
    <row r="627" ht="13.5" customHeight="1" spans="1:6">
      <c r="A627" s="21"/>
      <c r="D627" s="4"/>
      <c r="E627" s="5"/>
      <c r="F627" s="5"/>
    </row>
    <row r="628" ht="13.5" customHeight="1" spans="1:6">
      <c r="A628" s="21"/>
      <c r="D628" s="4"/>
      <c r="E628" s="5"/>
      <c r="F628" s="5"/>
    </row>
    <row r="629" ht="13.5" customHeight="1" spans="1:6">
      <c r="A629" s="21"/>
      <c r="D629" s="4"/>
      <c r="E629" s="5"/>
      <c r="F629" s="5"/>
    </row>
    <row r="630" ht="13.5" customHeight="1" spans="1:6">
      <c r="A630" s="21"/>
      <c r="D630" s="4"/>
      <c r="E630" s="5"/>
      <c r="F630" s="5"/>
    </row>
    <row r="631" ht="13.5" customHeight="1" spans="1:6">
      <c r="A631" s="21"/>
      <c r="D631" s="4"/>
      <c r="E631" s="5"/>
      <c r="F631" s="5"/>
    </row>
    <row r="632" ht="13.5" customHeight="1" spans="1:6">
      <c r="A632" s="21"/>
      <c r="D632" s="4"/>
      <c r="E632" s="5"/>
      <c r="F632" s="5"/>
    </row>
    <row r="633" ht="13.5" customHeight="1" spans="1:6">
      <c r="A633" s="21"/>
      <c r="D633" s="4"/>
      <c r="E633" s="5"/>
      <c r="F633" s="5"/>
    </row>
    <row r="634" ht="13.5" customHeight="1" spans="1:6">
      <c r="A634" s="21"/>
      <c r="D634" s="4"/>
      <c r="E634" s="5"/>
      <c r="F634" s="5"/>
    </row>
    <row r="635" ht="13.5" customHeight="1" spans="1:6">
      <c r="A635" s="21"/>
      <c r="D635" s="4"/>
      <c r="E635" s="5"/>
      <c r="F635" s="5"/>
    </row>
    <row r="636" ht="13.5" customHeight="1" spans="1:6">
      <c r="A636" s="21"/>
      <c r="D636" s="4"/>
      <c r="E636" s="5"/>
      <c r="F636" s="5"/>
    </row>
    <row r="637" ht="13.5" customHeight="1" spans="1:6">
      <c r="A637" s="21"/>
      <c r="D637" s="4"/>
      <c r="E637" s="5"/>
      <c r="F637" s="5"/>
    </row>
    <row r="638" ht="13.5" customHeight="1" spans="1:6">
      <c r="A638" s="21"/>
      <c r="D638" s="4"/>
      <c r="E638" s="5"/>
      <c r="F638" s="5"/>
    </row>
    <row r="639" ht="13.5" customHeight="1" spans="1:6">
      <c r="A639" s="21"/>
      <c r="D639" s="4"/>
      <c r="E639" s="5"/>
      <c r="F639" s="5"/>
    </row>
    <row r="640" ht="13.5" customHeight="1" spans="1:6">
      <c r="A640" s="21"/>
      <c r="D640" s="4"/>
      <c r="E640" s="5"/>
      <c r="F640" s="5"/>
    </row>
    <row r="641" ht="13.5" customHeight="1" spans="1:6">
      <c r="A641" s="21"/>
      <c r="D641" s="4"/>
      <c r="E641" s="5"/>
      <c r="F641" s="5"/>
    </row>
    <row r="642" ht="13.5" customHeight="1" spans="1:6">
      <c r="A642" s="21"/>
      <c r="D642" s="4"/>
      <c r="E642" s="5"/>
      <c r="F642" s="5"/>
    </row>
    <row r="643" ht="13.5" customHeight="1" spans="1:6">
      <c r="A643" s="21"/>
      <c r="D643" s="4"/>
      <c r="E643" s="5"/>
      <c r="F643" s="5"/>
    </row>
    <row r="644" ht="13.5" customHeight="1" spans="1:6">
      <c r="A644" s="21"/>
      <c r="D644" s="4"/>
      <c r="E644" s="5"/>
      <c r="F644" s="5"/>
    </row>
    <row r="645" ht="13.5" customHeight="1" spans="1:6">
      <c r="A645" s="21"/>
      <c r="D645" s="4"/>
      <c r="E645" s="5"/>
      <c r="F645" s="5"/>
    </row>
    <row r="646" ht="13.5" customHeight="1" spans="1:6">
      <c r="A646" s="21"/>
      <c r="D646" s="4"/>
      <c r="E646" s="5"/>
      <c r="F646" s="5"/>
    </row>
    <row r="647" ht="13.5" customHeight="1" spans="1:6">
      <c r="A647" s="21"/>
      <c r="D647" s="4"/>
      <c r="E647" s="5"/>
      <c r="F647" s="5"/>
    </row>
    <row r="648" ht="13.5" customHeight="1" spans="1:6">
      <c r="A648" s="21"/>
      <c r="D648" s="4"/>
      <c r="E648" s="5"/>
      <c r="F648" s="5"/>
    </row>
    <row r="649" ht="13.5" customHeight="1" spans="1:6">
      <c r="A649" s="21"/>
      <c r="D649" s="4"/>
      <c r="E649" s="5"/>
      <c r="F649" s="5"/>
    </row>
    <row r="650" ht="13.5" customHeight="1" spans="1:6">
      <c r="A650" s="21"/>
      <c r="D650" s="4"/>
      <c r="E650" s="5"/>
      <c r="F650" s="5"/>
    </row>
    <row r="651" ht="13.5" customHeight="1" spans="1:6">
      <c r="A651" s="21"/>
      <c r="D651" s="4"/>
      <c r="E651" s="5"/>
      <c r="F651" s="5"/>
    </row>
    <row r="652" ht="13.5" customHeight="1" spans="1:6">
      <c r="A652" s="21"/>
      <c r="D652" s="4"/>
      <c r="E652" s="5"/>
      <c r="F652" s="5"/>
    </row>
    <row r="653" ht="13.5" customHeight="1" spans="1:6">
      <c r="A653" s="21"/>
      <c r="D653" s="4"/>
      <c r="E653" s="5"/>
      <c r="F653" s="5"/>
    </row>
    <row r="654" ht="13.5" customHeight="1" spans="1:6">
      <c r="A654" s="21"/>
      <c r="D654" s="4"/>
      <c r="E654" s="5"/>
      <c r="F654" s="5"/>
    </row>
    <row r="655" ht="13.5" customHeight="1" spans="1:6">
      <c r="A655" s="21"/>
      <c r="D655" s="4"/>
      <c r="E655" s="5"/>
      <c r="F655" s="5"/>
    </row>
    <row r="656" ht="13.5" customHeight="1" spans="1:6">
      <c r="A656" s="21"/>
      <c r="D656" s="4"/>
      <c r="E656" s="5"/>
      <c r="F656" s="5"/>
    </row>
    <row r="657" ht="13.5" customHeight="1" spans="1:6">
      <c r="A657" s="21"/>
      <c r="D657" s="4"/>
      <c r="E657" s="5"/>
      <c r="F657" s="5"/>
    </row>
    <row r="658" ht="13.5" customHeight="1" spans="1:6">
      <c r="A658" s="21"/>
      <c r="D658" s="4"/>
      <c r="E658" s="5"/>
      <c r="F658" s="5"/>
    </row>
    <row r="659" ht="13.5" customHeight="1" spans="1:6">
      <c r="A659" s="21"/>
      <c r="D659" s="4"/>
      <c r="E659" s="5"/>
      <c r="F659" s="5"/>
    </row>
    <row r="660" ht="13.5" customHeight="1" spans="1:6">
      <c r="A660" s="21"/>
      <c r="D660" s="4"/>
      <c r="E660" s="5"/>
      <c r="F660" s="5"/>
    </row>
    <row r="661" ht="13.5" customHeight="1" spans="1:6">
      <c r="A661" s="21"/>
      <c r="D661" s="4"/>
      <c r="E661" s="5"/>
      <c r="F661" s="5"/>
    </row>
    <row r="662" ht="13.5" customHeight="1" spans="1:6">
      <c r="A662" s="21"/>
      <c r="D662" s="4"/>
      <c r="E662" s="5"/>
      <c r="F662" s="5"/>
    </row>
    <row r="663" ht="13.5" customHeight="1" spans="1:6">
      <c r="A663" s="21"/>
      <c r="D663" s="4"/>
      <c r="E663" s="5"/>
      <c r="F663" s="5"/>
    </row>
    <row r="664" ht="13.5" customHeight="1" spans="1:6">
      <c r="A664" s="21"/>
      <c r="D664" s="4"/>
      <c r="E664" s="5"/>
      <c r="F664" s="5"/>
    </row>
    <row r="665" ht="13.5" customHeight="1" spans="1:6">
      <c r="A665" s="21"/>
      <c r="D665" s="4"/>
      <c r="E665" s="5"/>
      <c r="F665" s="5"/>
    </row>
    <row r="666" ht="13.5" customHeight="1" spans="1:6">
      <c r="A666" s="21"/>
      <c r="D666" s="4"/>
      <c r="E666" s="5"/>
      <c r="F666" s="5"/>
    </row>
    <row r="667" ht="13.5" customHeight="1" spans="1:6">
      <c r="A667" s="21"/>
      <c r="D667" s="4"/>
      <c r="E667" s="5"/>
      <c r="F667" s="5"/>
    </row>
    <row r="668" ht="13.5" customHeight="1" spans="1:6">
      <c r="A668" s="21"/>
      <c r="D668" s="4"/>
      <c r="E668" s="5"/>
      <c r="F668" s="5"/>
    </row>
    <row r="669" ht="13.5" customHeight="1" spans="1:6">
      <c r="A669" s="21"/>
      <c r="D669" s="4"/>
      <c r="E669" s="5"/>
      <c r="F669" s="5"/>
    </row>
    <row r="670" ht="13.5" customHeight="1" spans="1:6">
      <c r="A670" s="21"/>
      <c r="D670" s="4"/>
      <c r="E670" s="5"/>
      <c r="F670" s="5"/>
    </row>
    <row r="671" ht="13.5" customHeight="1" spans="1:6">
      <c r="A671" s="21"/>
      <c r="D671" s="4"/>
      <c r="E671" s="5"/>
      <c r="F671" s="5"/>
    </row>
    <row r="672" ht="13.5" customHeight="1" spans="1:6">
      <c r="A672" s="21"/>
      <c r="D672" s="4"/>
      <c r="E672" s="5"/>
      <c r="F672" s="5"/>
    </row>
    <row r="673" ht="13.5" customHeight="1" spans="1:6">
      <c r="A673" s="21"/>
      <c r="D673" s="4"/>
      <c r="E673" s="5"/>
      <c r="F673" s="5"/>
    </row>
    <row r="674" ht="13.5" customHeight="1" spans="1:6">
      <c r="A674" s="21"/>
      <c r="D674" s="4"/>
      <c r="E674" s="5"/>
      <c r="F674" s="5"/>
    </row>
    <row r="675" ht="13.5" customHeight="1" spans="1:6">
      <c r="A675" s="21"/>
      <c r="D675" s="4"/>
      <c r="E675" s="5"/>
      <c r="F675" s="5"/>
    </row>
    <row r="676" ht="13.5" customHeight="1" spans="1:6">
      <c r="A676" s="21"/>
      <c r="D676" s="4"/>
      <c r="E676" s="5"/>
      <c r="F676" s="5"/>
    </row>
    <row r="677" ht="13.5" customHeight="1" spans="1:6">
      <c r="A677" s="21"/>
      <c r="D677" s="4"/>
      <c r="E677" s="5"/>
      <c r="F677" s="5"/>
    </row>
    <row r="678" ht="13.5" customHeight="1" spans="1:6">
      <c r="A678" s="21"/>
      <c r="D678" s="4"/>
      <c r="E678" s="5"/>
      <c r="F678" s="5"/>
    </row>
    <row r="679" ht="13.5" customHeight="1" spans="1:6">
      <c r="A679" s="21"/>
      <c r="D679" s="4"/>
      <c r="E679" s="5"/>
      <c r="F679" s="5"/>
    </row>
    <row r="680" ht="13.5" customHeight="1" spans="1:6">
      <c r="A680" s="21"/>
      <c r="D680" s="4"/>
      <c r="E680" s="5"/>
      <c r="F680" s="5"/>
    </row>
    <row r="681" ht="13.5" customHeight="1" spans="1:6">
      <c r="A681" s="21"/>
      <c r="D681" s="4"/>
      <c r="E681" s="5"/>
      <c r="F681" s="5"/>
    </row>
    <row r="682" ht="13.5" customHeight="1" spans="1:6">
      <c r="A682" s="21"/>
      <c r="D682" s="4"/>
      <c r="E682" s="5"/>
      <c r="F682" s="5"/>
    </row>
    <row r="683" ht="13.5" customHeight="1" spans="1:6">
      <c r="A683" s="21"/>
      <c r="D683" s="4"/>
      <c r="E683" s="5"/>
      <c r="F683" s="5"/>
    </row>
    <row r="684" ht="13.5" customHeight="1" spans="1:6">
      <c r="A684" s="21"/>
      <c r="D684" s="4"/>
      <c r="E684" s="5"/>
      <c r="F684" s="5"/>
    </row>
    <row r="685" ht="13.5" customHeight="1" spans="1:6">
      <c r="A685" s="21"/>
      <c r="D685" s="4"/>
      <c r="E685" s="5"/>
      <c r="F685" s="5"/>
    </row>
    <row r="686" ht="13.5" customHeight="1" spans="1:6">
      <c r="A686" s="21"/>
      <c r="D686" s="4"/>
      <c r="E686" s="5"/>
      <c r="F686" s="5"/>
    </row>
    <row r="687" ht="13.5" customHeight="1" spans="1:6">
      <c r="A687" s="21"/>
      <c r="D687" s="4"/>
      <c r="E687" s="5"/>
      <c r="F687" s="5"/>
    </row>
    <row r="688" ht="13.5" customHeight="1" spans="1:6">
      <c r="A688" s="21"/>
      <c r="D688" s="4"/>
      <c r="E688" s="5"/>
      <c r="F688" s="5"/>
    </row>
    <row r="689" ht="13.5" customHeight="1" spans="1:6">
      <c r="A689" s="21"/>
      <c r="D689" s="4"/>
      <c r="E689" s="5"/>
      <c r="F689" s="5"/>
    </row>
    <row r="690" ht="13.5" customHeight="1" spans="1:6">
      <c r="A690" s="21"/>
      <c r="D690" s="4"/>
      <c r="E690" s="5"/>
      <c r="F690" s="5"/>
    </row>
    <row r="691" ht="13.5" customHeight="1" spans="1:6">
      <c r="A691" s="21"/>
      <c r="D691" s="4"/>
      <c r="E691" s="5"/>
      <c r="F691" s="5"/>
    </row>
    <row r="692" ht="13.5" customHeight="1" spans="1:6">
      <c r="A692" s="21"/>
      <c r="D692" s="4"/>
      <c r="E692" s="5"/>
      <c r="F692" s="5"/>
    </row>
    <row r="693" ht="13.5" customHeight="1" spans="1:6">
      <c r="A693" s="21"/>
      <c r="D693" s="4"/>
      <c r="E693" s="5"/>
      <c r="F693" s="5"/>
    </row>
    <row r="694" ht="13.5" customHeight="1" spans="1:6">
      <c r="A694" s="21"/>
      <c r="D694" s="4"/>
      <c r="E694" s="5"/>
      <c r="F694" s="5"/>
    </row>
    <row r="695" ht="13.5" customHeight="1" spans="1:6">
      <c r="A695" s="21"/>
      <c r="D695" s="4"/>
      <c r="E695" s="5"/>
      <c r="F695" s="5"/>
    </row>
    <row r="696" ht="13.5" customHeight="1" spans="1:6">
      <c r="A696" s="21"/>
      <c r="D696" s="4"/>
      <c r="E696" s="5"/>
      <c r="F696" s="5"/>
    </row>
    <row r="697" ht="13.5" customHeight="1" spans="1:6">
      <c r="A697" s="21"/>
      <c r="D697" s="4"/>
      <c r="E697" s="5"/>
      <c r="F697" s="5"/>
    </row>
    <row r="698" ht="13.5" customHeight="1" spans="1:6">
      <c r="A698" s="21"/>
      <c r="D698" s="4"/>
      <c r="E698" s="5"/>
      <c r="F698" s="5"/>
    </row>
    <row r="699" ht="13.5" customHeight="1" spans="1:6">
      <c r="A699" s="21"/>
      <c r="D699" s="4"/>
      <c r="E699" s="5"/>
      <c r="F699" s="5"/>
    </row>
    <row r="700" ht="13.5" customHeight="1" spans="1:6">
      <c r="A700" s="21"/>
      <c r="D700" s="4"/>
      <c r="E700" s="5"/>
      <c r="F700" s="5"/>
    </row>
    <row r="701" ht="13.5" customHeight="1" spans="1:6">
      <c r="A701" s="21"/>
      <c r="D701" s="4"/>
      <c r="E701" s="5"/>
      <c r="F701" s="5"/>
    </row>
    <row r="702" ht="13.5" customHeight="1" spans="1:6">
      <c r="A702" s="21"/>
      <c r="D702" s="4"/>
      <c r="E702" s="5"/>
      <c r="F702" s="5"/>
    </row>
    <row r="703" ht="13.5" customHeight="1" spans="1:6">
      <c r="A703" s="21"/>
      <c r="D703" s="4"/>
      <c r="E703" s="5"/>
      <c r="F703" s="5"/>
    </row>
    <row r="704" ht="13.5" customHeight="1" spans="1:6">
      <c r="A704" s="21"/>
      <c r="D704" s="4"/>
      <c r="E704" s="5"/>
      <c r="F704" s="5"/>
    </row>
    <row r="705" ht="13.5" customHeight="1" spans="1:6">
      <c r="A705" s="21"/>
      <c r="D705" s="4"/>
      <c r="E705" s="5"/>
      <c r="F705" s="5"/>
    </row>
    <row r="706" ht="13.5" customHeight="1" spans="1:6">
      <c r="A706" s="21"/>
      <c r="D706" s="4"/>
      <c r="E706" s="5"/>
      <c r="F706" s="5"/>
    </row>
    <row r="707" ht="13.5" customHeight="1" spans="1:6">
      <c r="A707" s="21"/>
      <c r="D707" s="4"/>
      <c r="E707" s="5"/>
      <c r="F707" s="5"/>
    </row>
    <row r="708" ht="13.5" customHeight="1" spans="1:6">
      <c r="A708" s="21"/>
      <c r="D708" s="4"/>
      <c r="E708" s="5"/>
      <c r="F708" s="5"/>
    </row>
    <row r="709" ht="13.5" customHeight="1" spans="1:6">
      <c r="A709" s="21"/>
      <c r="D709" s="4"/>
      <c r="E709" s="5"/>
      <c r="F709" s="5"/>
    </row>
    <row r="710" ht="13.5" customHeight="1" spans="1:6">
      <c r="A710" s="21"/>
      <c r="D710" s="4"/>
      <c r="E710" s="5"/>
      <c r="F710" s="5"/>
    </row>
    <row r="711" ht="13.5" customHeight="1" spans="1:6">
      <c r="A711" s="21"/>
      <c r="D711" s="4"/>
      <c r="E711" s="5"/>
      <c r="F711" s="5"/>
    </row>
    <row r="712" ht="13.5" customHeight="1" spans="1:6">
      <c r="A712" s="21"/>
      <c r="D712" s="4"/>
      <c r="E712" s="5"/>
      <c r="F712" s="5"/>
    </row>
    <row r="713" ht="13.5" customHeight="1" spans="1:6">
      <c r="A713" s="21"/>
      <c r="D713" s="4"/>
      <c r="E713" s="5"/>
      <c r="F713" s="5"/>
    </row>
    <row r="714" ht="13.5" customHeight="1" spans="1:6">
      <c r="A714" s="21"/>
      <c r="D714" s="4"/>
      <c r="E714" s="5"/>
      <c r="F714" s="5"/>
    </row>
    <row r="715" ht="13.5" customHeight="1" spans="1:6">
      <c r="A715" s="21"/>
      <c r="D715" s="4"/>
      <c r="E715" s="5"/>
      <c r="F715" s="5"/>
    </row>
    <row r="716" ht="13.5" customHeight="1" spans="1:6">
      <c r="A716" s="21"/>
      <c r="D716" s="4"/>
      <c r="E716" s="5"/>
      <c r="F716" s="5"/>
    </row>
    <row r="717" ht="13.5" customHeight="1" spans="1:6">
      <c r="A717" s="21"/>
      <c r="D717" s="4"/>
      <c r="E717" s="5"/>
      <c r="F717" s="5"/>
    </row>
    <row r="718" ht="13.5" customHeight="1" spans="1:6">
      <c r="A718" s="21"/>
      <c r="D718" s="4"/>
      <c r="E718" s="5"/>
      <c r="F718" s="5"/>
    </row>
    <row r="719" ht="13.5" customHeight="1" spans="1:6">
      <c r="A719" s="21"/>
      <c r="D719" s="4"/>
      <c r="E719" s="5"/>
      <c r="F719" s="5"/>
    </row>
    <row r="720" ht="13.5" customHeight="1" spans="1:6">
      <c r="A720" s="21"/>
      <c r="D720" s="4"/>
      <c r="E720" s="5"/>
      <c r="F720" s="5"/>
    </row>
    <row r="721" ht="13.5" customHeight="1" spans="1:6">
      <c r="A721" s="21"/>
      <c r="D721" s="4"/>
      <c r="E721" s="5"/>
      <c r="F721" s="5"/>
    </row>
    <row r="722" ht="13.5" customHeight="1" spans="1:6">
      <c r="A722" s="21"/>
      <c r="D722" s="4"/>
      <c r="E722" s="5"/>
      <c r="F722" s="5"/>
    </row>
    <row r="723" ht="13.5" customHeight="1" spans="1:6">
      <c r="A723" s="21"/>
      <c r="D723" s="4"/>
      <c r="E723" s="5"/>
      <c r="F723" s="5"/>
    </row>
    <row r="724" ht="13.5" customHeight="1" spans="1:6">
      <c r="A724" s="21"/>
      <c r="D724" s="4"/>
      <c r="E724" s="5"/>
      <c r="F724" s="5"/>
    </row>
    <row r="725" ht="13.5" customHeight="1" spans="1:6">
      <c r="A725" s="21"/>
      <c r="D725" s="4"/>
      <c r="E725" s="5"/>
      <c r="F725" s="5"/>
    </row>
    <row r="726" ht="13.5" customHeight="1" spans="1:6">
      <c r="A726" s="21"/>
      <c r="D726" s="4"/>
      <c r="E726" s="5"/>
      <c r="F726" s="5"/>
    </row>
    <row r="727" ht="13.5" customHeight="1" spans="1:6">
      <c r="A727" s="21"/>
      <c r="D727" s="4"/>
      <c r="E727" s="5"/>
      <c r="F727" s="5"/>
    </row>
    <row r="728" ht="13.5" customHeight="1" spans="1:6">
      <c r="A728" s="21"/>
      <c r="D728" s="4"/>
      <c r="E728" s="5"/>
      <c r="F728" s="5"/>
    </row>
    <row r="729" ht="13.5" customHeight="1" spans="1:6">
      <c r="A729" s="21"/>
      <c r="D729" s="4"/>
      <c r="E729" s="5"/>
      <c r="F729" s="5"/>
    </row>
    <row r="730" ht="13.5" customHeight="1" spans="1:6">
      <c r="A730" s="21"/>
      <c r="D730" s="4"/>
      <c r="E730" s="5"/>
      <c r="F730" s="5"/>
    </row>
    <row r="731" ht="13.5" customHeight="1" spans="1:6">
      <c r="A731" s="21"/>
      <c r="D731" s="4"/>
      <c r="E731" s="5"/>
      <c r="F731" s="5"/>
    </row>
    <row r="732" ht="13.5" customHeight="1" spans="1:6">
      <c r="A732" s="21"/>
      <c r="D732" s="4"/>
      <c r="E732" s="5"/>
      <c r="F732" s="5"/>
    </row>
    <row r="733" ht="13.5" customHeight="1" spans="1:6">
      <c r="A733" s="21"/>
      <c r="D733" s="4"/>
      <c r="E733" s="5"/>
      <c r="F733" s="5"/>
    </row>
    <row r="734" ht="13.5" customHeight="1" spans="1:6">
      <c r="A734" s="21"/>
      <c r="D734" s="4"/>
      <c r="E734" s="5"/>
      <c r="F734" s="5"/>
    </row>
    <row r="735" ht="13.5" customHeight="1" spans="1:6">
      <c r="A735" s="21"/>
      <c r="D735" s="4"/>
      <c r="E735" s="5"/>
      <c r="F735" s="5"/>
    </row>
    <row r="736" ht="13.5" customHeight="1" spans="1:6">
      <c r="A736" s="21"/>
      <c r="D736" s="4"/>
      <c r="E736" s="5"/>
      <c r="F736" s="5"/>
    </row>
    <row r="737" ht="13.5" customHeight="1" spans="1:6">
      <c r="A737" s="21"/>
      <c r="D737" s="4"/>
      <c r="E737" s="5"/>
      <c r="F737" s="5"/>
    </row>
    <row r="738" ht="13.5" customHeight="1" spans="1:6">
      <c r="A738" s="21"/>
      <c r="D738" s="4"/>
      <c r="E738" s="5"/>
      <c r="F738" s="5"/>
    </row>
    <row r="739" ht="13.5" customHeight="1" spans="1:6">
      <c r="A739" s="21"/>
      <c r="D739" s="4"/>
      <c r="E739" s="5"/>
      <c r="F739" s="5"/>
    </row>
    <row r="740" ht="13.5" customHeight="1" spans="1:6">
      <c r="A740" s="21"/>
      <c r="D740" s="4"/>
      <c r="E740" s="5"/>
      <c r="F740" s="5"/>
    </row>
    <row r="741" ht="13.5" customHeight="1" spans="1:6">
      <c r="A741" s="21"/>
      <c r="D741" s="4"/>
      <c r="E741" s="5"/>
      <c r="F741" s="5"/>
    </row>
    <row r="742" ht="13.5" customHeight="1" spans="1:6">
      <c r="A742" s="21"/>
      <c r="D742" s="4"/>
      <c r="E742" s="5"/>
      <c r="F742" s="5"/>
    </row>
    <row r="743" ht="13.5" customHeight="1" spans="1:6">
      <c r="A743" s="21"/>
      <c r="D743" s="4"/>
      <c r="E743" s="5"/>
      <c r="F743" s="5"/>
    </row>
    <row r="744" ht="13.5" customHeight="1" spans="1:6">
      <c r="A744" s="21"/>
      <c r="D744" s="4"/>
      <c r="E744" s="5"/>
      <c r="F744" s="5"/>
    </row>
    <row r="745" ht="13.5" customHeight="1" spans="1:6">
      <c r="A745" s="21"/>
      <c r="D745" s="4"/>
      <c r="E745" s="5"/>
      <c r="F745" s="5"/>
    </row>
    <row r="746" ht="13.5" customHeight="1" spans="1:6">
      <c r="A746" s="21"/>
      <c r="D746" s="4"/>
      <c r="E746" s="5"/>
      <c r="F746" s="5"/>
    </row>
    <row r="747" ht="13.5" customHeight="1" spans="1:6">
      <c r="A747" s="21"/>
      <c r="D747" s="4"/>
      <c r="E747" s="5"/>
      <c r="F747" s="5"/>
    </row>
    <row r="748" ht="13.5" customHeight="1" spans="1:6">
      <c r="A748" s="21"/>
      <c r="D748" s="4"/>
      <c r="E748" s="5"/>
      <c r="F748" s="5"/>
    </row>
    <row r="749" ht="13.5" customHeight="1" spans="1:6">
      <c r="A749" s="21"/>
      <c r="D749" s="4"/>
      <c r="E749" s="5"/>
      <c r="F749" s="5"/>
    </row>
    <row r="750" ht="13.5" customHeight="1" spans="1:6">
      <c r="A750" s="21"/>
      <c r="D750" s="4"/>
      <c r="E750" s="5"/>
      <c r="F750" s="5"/>
    </row>
    <row r="751" ht="13.5" customHeight="1" spans="1:6">
      <c r="A751" s="21"/>
      <c r="D751" s="4"/>
      <c r="E751" s="5"/>
      <c r="F751" s="5"/>
    </row>
    <row r="752" ht="13.5" customHeight="1" spans="1:6">
      <c r="A752" s="21"/>
      <c r="D752" s="4"/>
      <c r="E752" s="5"/>
      <c r="F752" s="5"/>
    </row>
    <row r="753" ht="13.5" customHeight="1" spans="1:6">
      <c r="A753" s="21"/>
      <c r="D753" s="4"/>
      <c r="E753" s="5"/>
      <c r="F753" s="5"/>
    </row>
    <row r="754" ht="13.5" customHeight="1" spans="1:6">
      <c r="A754" s="21"/>
      <c r="D754" s="4"/>
      <c r="E754" s="5"/>
      <c r="F754" s="5"/>
    </row>
    <row r="755" ht="13.5" customHeight="1" spans="1:6">
      <c r="A755" s="21"/>
      <c r="D755" s="4"/>
      <c r="E755" s="5"/>
      <c r="F755" s="5"/>
    </row>
    <row r="756" ht="13.5" customHeight="1" spans="1:6">
      <c r="A756" s="21"/>
      <c r="D756" s="4"/>
      <c r="E756" s="5"/>
      <c r="F756" s="5"/>
    </row>
    <row r="757" ht="13.5" customHeight="1" spans="1:6">
      <c r="A757" s="21"/>
      <c r="D757" s="4"/>
      <c r="E757" s="5"/>
      <c r="F757" s="5"/>
    </row>
    <row r="758" ht="13.5" customHeight="1" spans="1:6">
      <c r="A758" s="21"/>
      <c r="D758" s="4"/>
      <c r="E758" s="5"/>
      <c r="F758" s="5"/>
    </row>
    <row r="759" ht="13.5" customHeight="1" spans="1:6">
      <c r="A759" s="21"/>
      <c r="D759" s="4"/>
      <c r="E759" s="5"/>
      <c r="F759" s="5"/>
    </row>
    <row r="760" ht="13.5" customHeight="1" spans="1:6">
      <c r="A760" s="21"/>
      <c r="D760" s="4"/>
      <c r="E760" s="5"/>
      <c r="F760" s="5"/>
    </row>
    <row r="761" ht="13.5" customHeight="1" spans="1:6">
      <c r="A761" s="21"/>
      <c r="D761" s="4"/>
      <c r="E761" s="5"/>
      <c r="F761" s="5"/>
    </row>
    <row r="762" ht="13.5" customHeight="1" spans="1:6">
      <c r="A762" s="21"/>
      <c r="D762" s="4"/>
      <c r="E762" s="5"/>
      <c r="F762" s="5"/>
    </row>
    <row r="763" ht="13.5" customHeight="1" spans="1:6">
      <c r="A763" s="21"/>
      <c r="D763" s="4"/>
      <c r="E763" s="5"/>
      <c r="F763" s="5"/>
    </row>
    <row r="764" ht="13.5" customHeight="1" spans="1:6">
      <c r="A764" s="21"/>
      <c r="D764" s="4"/>
      <c r="E764" s="5"/>
      <c r="F764" s="5"/>
    </row>
    <row r="765" ht="13.5" customHeight="1" spans="1:6">
      <c r="A765" s="21"/>
      <c r="D765" s="4"/>
      <c r="E765" s="5"/>
      <c r="F765" s="5"/>
    </row>
    <row r="766" ht="13.5" customHeight="1" spans="1:6">
      <c r="A766" s="21"/>
      <c r="D766" s="4"/>
      <c r="E766" s="5"/>
      <c r="F766" s="5"/>
    </row>
    <row r="767" ht="13.5" customHeight="1" spans="1:6">
      <c r="A767" s="21"/>
      <c r="D767" s="4"/>
      <c r="E767" s="5"/>
      <c r="F767" s="5"/>
    </row>
    <row r="768" ht="13.5" customHeight="1" spans="1:6">
      <c r="A768" s="21"/>
      <c r="D768" s="4"/>
      <c r="E768" s="5"/>
      <c r="F768" s="5"/>
    </row>
    <row r="769" ht="13.5" customHeight="1" spans="1:6">
      <c r="A769" s="21"/>
      <c r="D769" s="4"/>
      <c r="E769" s="5"/>
      <c r="F769" s="5"/>
    </row>
    <row r="770" ht="13.5" customHeight="1" spans="1:6">
      <c r="A770" s="21"/>
      <c r="D770" s="4"/>
      <c r="E770" s="5"/>
      <c r="F770" s="5"/>
    </row>
    <row r="771" ht="13.5" customHeight="1" spans="1:6">
      <c r="A771" s="21"/>
      <c r="D771" s="4"/>
      <c r="E771" s="5"/>
      <c r="F771" s="5"/>
    </row>
    <row r="772" ht="13.5" customHeight="1" spans="1:6">
      <c r="A772" s="21"/>
      <c r="D772" s="4"/>
      <c r="E772" s="5"/>
      <c r="F772" s="5"/>
    </row>
    <row r="773" ht="13.5" customHeight="1" spans="1:6">
      <c r="A773" s="21"/>
      <c r="D773" s="4"/>
      <c r="E773" s="5"/>
      <c r="F773" s="5"/>
    </row>
    <row r="774" ht="13.5" customHeight="1" spans="1:6">
      <c r="A774" s="21"/>
      <c r="D774" s="4"/>
      <c r="E774" s="5"/>
      <c r="F774" s="5"/>
    </row>
    <row r="775" ht="13.5" customHeight="1" spans="1:6">
      <c r="A775" s="21"/>
      <c r="D775" s="4"/>
      <c r="E775" s="5"/>
      <c r="F775" s="5"/>
    </row>
    <row r="776" ht="13.5" customHeight="1" spans="1:6">
      <c r="A776" s="21"/>
      <c r="D776" s="4"/>
      <c r="E776" s="5"/>
      <c r="F776" s="5"/>
    </row>
    <row r="777" ht="13.5" customHeight="1" spans="1:6">
      <c r="A777" s="21"/>
      <c r="D777" s="4"/>
      <c r="E777" s="5"/>
      <c r="F777" s="5"/>
    </row>
    <row r="778" ht="13.5" customHeight="1" spans="1:6">
      <c r="A778" s="21"/>
      <c r="D778" s="4"/>
      <c r="E778" s="5"/>
      <c r="F778" s="5"/>
    </row>
    <row r="779" ht="13.5" customHeight="1" spans="1:6">
      <c r="A779" s="21"/>
      <c r="D779" s="4"/>
      <c r="E779" s="5"/>
      <c r="F779" s="5"/>
    </row>
    <row r="780" ht="13.5" customHeight="1" spans="1:6">
      <c r="A780" s="21"/>
      <c r="D780" s="4"/>
      <c r="E780" s="5"/>
      <c r="F780" s="5"/>
    </row>
    <row r="781" ht="13.5" customHeight="1" spans="1:6">
      <c r="A781" s="21"/>
      <c r="D781" s="4"/>
      <c r="E781" s="5"/>
      <c r="F781" s="5"/>
    </row>
    <row r="782" ht="13.5" customHeight="1" spans="1:6">
      <c r="A782" s="21"/>
      <c r="D782" s="4"/>
      <c r="E782" s="5"/>
      <c r="F782" s="5"/>
    </row>
    <row r="783" ht="13.5" customHeight="1" spans="1:6">
      <c r="A783" s="21"/>
      <c r="D783" s="4"/>
      <c r="E783" s="5"/>
      <c r="F783" s="5"/>
    </row>
    <row r="784" ht="13.5" customHeight="1" spans="1:6">
      <c r="A784" s="21"/>
      <c r="D784" s="4"/>
      <c r="E784" s="5"/>
      <c r="F784" s="5"/>
    </row>
    <row r="785" ht="13.5" customHeight="1" spans="1:6">
      <c r="A785" s="21"/>
      <c r="D785" s="4"/>
      <c r="E785" s="5"/>
      <c r="F785" s="5"/>
    </row>
    <row r="786" ht="13.5" customHeight="1" spans="1:6">
      <c r="A786" s="21"/>
      <c r="D786" s="4"/>
      <c r="E786" s="5"/>
      <c r="F786" s="5"/>
    </row>
    <row r="787" ht="13.5" customHeight="1" spans="1:6">
      <c r="A787" s="21"/>
      <c r="D787" s="4"/>
      <c r="E787" s="5"/>
      <c r="F787" s="5"/>
    </row>
    <row r="788" ht="13.5" customHeight="1" spans="1:6">
      <c r="A788" s="21"/>
      <c r="D788" s="4"/>
      <c r="E788" s="5"/>
      <c r="F788" s="5"/>
    </row>
    <row r="789" ht="13.5" customHeight="1" spans="1:6">
      <c r="A789" s="21"/>
      <c r="D789" s="4"/>
      <c r="E789" s="5"/>
      <c r="F789" s="5"/>
    </row>
    <row r="790" ht="13.5" customHeight="1" spans="1:6">
      <c r="A790" s="21"/>
      <c r="D790" s="4"/>
      <c r="E790" s="5"/>
      <c r="F790" s="5"/>
    </row>
    <row r="791" ht="13.5" customHeight="1" spans="1:6">
      <c r="A791" s="21"/>
      <c r="D791" s="4"/>
      <c r="E791" s="5"/>
      <c r="F791" s="5"/>
    </row>
    <row r="792" ht="13.5" customHeight="1" spans="1:6">
      <c r="A792" s="21"/>
      <c r="D792" s="4"/>
      <c r="E792" s="5"/>
      <c r="F792" s="5"/>
    </row>
    <row r="793" ht="13.5" customHeight="1" spans="1:6">
      <c r="A793" s="21"/>
      <c r="D793" s="4"/>
      <c r="E793" s="5"/>
      <c r="F793" s="5"/>
    </row>
    <row r="794" ht="13.5" customHeight="1" spans="1:6">
      <c r="A794" s="21"/>
      <c r="D794" s="4"/>
      <c r="E794" s="5"/>
      <c r="F794" s="5"/>
    </row>
    <row r="795" ht="13.5" customHeight="1" spans="1:6">
      <c r="A795" s="21"/>
      <c r="D795" s="4"/>
      <c r="E795" s="5"/>
      <c r="F795" s="5"/>
    </row>
    <row r="796" ht="13.5" customHeight="1" spans="1:6">
      <c r="A796" s="21"/>
      <c r="D796" s="4"/>
      <c r="E796" s="5"/>
      <c r="F796" s="5"/>
    </row>
    <row r="797" ht="13.5" customHeight="1" spans="1:6">
      <c r="A797" s="21"/>
      <c r="D797" s="4"/>
      <c r="E797" s="5"/>
      <c r="F797" s="5"/>
    </row>
    <row r="798" ht="13.5" customHeight="1" spans="1:6">
      <c r="A798" s="21"/>
      <c r="D798" s="4"/>
      <c r="E798" s="5"/>
      <c r="F798" s="5"/>
    </row>
    <row r="799" ht="13.5" customHeight="1" spans="1:6">
      <c r="A799" s="21"/>
      <c r="D799" s="4"/>
      <c r="E799" s="5"/>
      <c r="F799" s="5"/>
    </row>
    <row r="800" ht="13.5" customHeight="1" spans="1:6">
      <c r="A800" s="21"/>
      <c r="D800" s="4"/>
      <c r="E800" s="5"/>
      <c r="F800" s="5"/>
    </row>
    <row r="801" ht="13.5" customHeight="1" spans="1:6">
      <c r="A801" s="21"/>
      <c r="D801" s="4"/>
      <c r="E801" s="5"/>
      <c r="F801" s="5"/>
    </row>
    <row r="802" ht="13.5" customHeight="1" spans="1:6">
      <c r="A802" s="21"/>
      <c r="D802" s="4"/>
      <c r="E802" s="5"/>
      <c r="F802" s="5"/>
    </row>
    <row r="803" ht="13.5" customHeight="1" spans="1:6">
      <c r="A803" s="21"/>
      <c r="D803" s="4"/>
      <c r="E803" s="5"/>
      <c r="F803" s="5"/>
    </row>
    <row r="804" ht="13.5" customHeight="1" spans="1:6">
      <c r="A804" s="21"/>
      <c r="D804" s="4"/>
      <c r="E804" s="5"/>
      <c r="F804" s="5"/>
    </row>
    <row r="805" ht="13.5" customHeight="1" spans="1:6">
      <c r="A805" s="21"/>
      <c r="D805" s="4"/>
      <c r="E805" s="5"/>
      <c r="F805" s="5"/>
    </row>
    <row r="806" ht="13.5" customHeight="1" spans="1:6">
      <c r="A806" s="21"/>
      <c r="D806" s="4"/>
      <c r="E806" s="5"/>
      <c r="F806" s="5"/>
    </row>
    <row r="807" ht="13.5" customHeight="1" spans="1:6">
      <c r="A807" s="21"/>
      <c r="D807" s="4"/>
      <c r="E807" s="5"/>
      <c r="F807" s="5"/>
    </row>
    <row r="808" ht="13.5" customHeight="1" spans="1:6">
      <c r="A808" s="21"/>
      <c r="D808" s="4"/>
      <c r="E808" s="5"/>
      <c r="F808" s="5"/>
    </row>
    <row r="809" ht="13.5" customHeight="1" spans="1:6">
      <c r="A809" s="21"/>
      <c r="D809" s="4"/>
      <c r="E809" s="5"/>
      <c r="F809" s="5"/>
    </row>
    <row r="810" ht="13.5" customHeight="1" spans="1:6">
      <c r="A810" s="21"/>
      <c r="D810" s="4"/>
      <c r="E810" s="5"/>
      <c r="F810" s="5"/>
    </row>
    <row r="811" ht="13.5" customHeight="1" spans="1:6">
      <c r="A811" s="21"/>
      <c r="D811" s="4"/>
      <c r="E811" s="5"/>
      <c r="F811" s="5"/>
    </row>
    <row r="812" ht="13.5" customHeight="1" spans="1:6">
      <c r="A812" s="21"/>
      <c r="D812" s="4"/>
      <c r="E812" s="5"/>
      <c r="F812" s="5"/>
    </row>
    <row r="813" ht="13.5" customHeight="1" spans="1:6">
      <c r="A813" s="21"/>
      <c r="D813" s="4"/>
      <c r="E813" s="5"/>
      <c r="F813" s="5"/>
    </row>
    <row r="814" ht="13.5" customHeight="1" spans="1:6">
      <c r="A814" s="21"/>
      <c r="D814" s="4"/>
      <c r="E814" s="5"/>
      <c r="F814" s="5"/>
    </row>
    <row r="815" ht="13.5" customHeight="1" spans="1:6">
      <c r="A815" s="21"/>
      <c r="D815" s="4"/>
      <c r="E815" s="5"/>
      <c r="F815" s="5"/>
    </row>
    <row r="816" ht="13.5" customHeight="1" spans="1:6">
      <c r="A816" s="21"/>
      <c r="D816" s="4"/>
      <c r="E816" s="5"/>
      <c r="F816" s="5"/>
    </row>
    <row r="817" ht="13.5" customHeight="1" spans="1:6">
      <c r="A817" s="21"/>
      <c r="D817" s="4"/>
      <c r="E817" s="5"/>
      <c r="F817" s="5"/>
    </row>
    <row r="818" ht="13.5" customHeight="1" spans="1:6">
      <c r="A818" s="21"/>
      <c r="D818" s="4"/>
      <c r="E818" s="5"/>
      <c r="F818" s="5"/>
    </row>
    <row r="819" ht="13.5" customHeight="1" spans="1:6">
      <c r="A819" s="21"/>
      <c r="D819" s="4"/>
      <c r="E819" s="5"/>
      <c r="F819" s="5"/>
    </row>
    <row r="820" ht="13.5" customHeight="1" spans="1:6">
      <c r="A820" s="21"/>
      <c r="D820" s="4"/>
      <c r="E820" s="5"/>
      <c r="F820" s="5"/>
    </row>
    <row r="821" ht="13.5" customHeight="1" spans="1:6">
      <c r="A821" s="21"/>
      <c r="D821" s="4"/>
      <c r="E821" s="5"/>
      <c r="F821" s="5"/>
    </row>
    <row r="822" ht="13.5" customHeight="1" spans="1:6">
      <c r="A822" s="21"/>
      <c r="D822" s="4"/>
      <c r="E822" s="5"/>
      <c r="F822" s="5"/>
    </row>
    <row r="823" ht="13.5" customHeight="1" spans="1:6">
      <c r="A823" s="21"/>
      <c r="D823" s="4"/>
      <c r="E823" s="5"/>
      <c r="F823" s="5"/>
    </row>
    <row r="824" ht="13.5" customHeight="1" spans="1:6">
      <c r="A824" s="21"/>
      <c r="D824" s="4"/>
      <c r="E824" s="5"/>
      <c r="F824" s="5"/>
    </row>
    <row r="825" ht="13.5" customHeight="1" spans="1:6">
      <c r="A825" s="21"/>
      <c r="D825" s="4"/>
      <c r="E825" s="5"/>
      <c r="F825" s="5"/>
    </row>
    <row r="826" ht="13.5" customHeight="1" spans="1:6">
      <c r="A826" s="21"/>
      <c r="D826" s="4"/>
      <c r="E826" s="5"/>
      <c r="F826" s="5"/>
    </row>
    <row r="827" ht="13.5" customHeight="1" spans="1:6">
      <c r="A827" s="21"/>
      <c r="D827" s="4"/>
      <c r="E827" s="5"/>
      <c r="F827" s="5"/>
    </row>
    <row r="828" ht="13.5" customHeight="1" spans="1:6">
      <c r="A828" s="21"/>
      <c r="D828" s="4"/>
      <c r="E828" s="5"/>
      <c r="F828" s="5"/>
    </row>
    <row r="829" ht="13.5" customHeight="1" spans="1:6">
      <c r="A829" s="21"/>
      <c r="D829" s="4"/>
      <c r="E829" s="5"/>
      <c r="F829" s="5"/>
    </row>
    <row r="830" ht="13.5" customHeight="1" spans="1:6">
      <c r="A830" s="21"/>
      <c r="D830" s="4"/>
      <c r="E830" s="5"/>
      <c r="F830" s="5"/>
    </row>
    <row r="831" ht="13.5" customHeight="1" spans="1:6">
      <c r="A831" s="21"/>
      <c r="D831" s="4"/>
      <c r="E831" s="5"/>
      <c r="F831" s="5"/>
    </row>
    <row r="832" ht="13.5" customHeight="1" spans="1:6">
      <c r="A832" s="21"/>
      <c r="D832" s="4"/>
      <c r="E832" s="5"/>
      <c r="F832" s="5"/>
    </row>
    <row r="833" ht="13.5" customHeight="1" spans="1:6">
      <c r="A833" s="21"/>
      <c r="D833" s="4"/>
      <c r="E833" s="5"/>
      <c r="F833" s="5"/>
    </row>
    <row r="834" ht="13.5" customHeight="1" spans="1:6">
      <c r="A834" s="21"/>
      <c r="D834" s="4"/>
      <c r="E834" s="5"/>
      <c r="F834" s="5"/>
    </row>
    <row r="835" ht="13.5" customHeight="1" spans="1:6">
      <c r="A835" s="21"/>
      <c r="D835" s="4"/>
      <c r="E835" s="5"/>
      <c r="F835" s="5"/>
    </row>
    <row r="836" ht="13.5" customHeight="1" spans="1:6">
      <c r="A836" s="21"/>
      <c r="D836" s="4"/>
      <c r="E836" s="5"/>
      <c r="F836" s="5"/>
    </row>
    <row r="837" ht="13.5" customHeight="1" spans="1:6">
      <c r="A837" s="21"/>
      <c r="D837" s="4"/>
      <c r="E837" s="5"/>
      <c r="F837" s="5"/>
    </row>
    <row r="838" ht="13.5" customHeight="1" spans="1:6">
      <c r="A838" s="21"/>
      <c r="D838" s="4"/>
      <c r="E838" s="5"/>
      <c r="F838" s="5"/>
    </row>
    <row r="839" ht="13.5" customHeight="1" spans="1:6">
      <c r="A839" s="21"/>
      <c r="D839" s="4"/>
      <c r="E839" s="5"/>
      <c r="F839" s="5"/>
    </row>
    <row r="840" ht="13.5" customHeight="1" spans="1:6">
      <c r="A840" s="21"/>
      <c r="D840" s="4"/>
      <c r="E840" s="5"/>
      <c r="F840" s="5"/>
    </row>
    <row r="841" ht="13.5" customHeight="1" spans="1:6">
      <c r="A841" s="21"/>
      <c r="D841" s="4"/>
      <c r="E841" s="5"/>
      <c r="F841" s="5"/>
    </row>
    <row r="842" ht="13.5" customHeight="1" spans="1:6">
      <c r="A842" s="21"/>
      <c r="D842" s="4"/>
      <c r="E842" s="5"/>
      <c r="F842" s="5"/>
    </row>
    <row r="843" ht="13.5" customHeight="1" spans="1:6">
      <c r="A843" s="21"/>
      <c r="D843" s="4"/>
      <c r="E843" s="5"/>
      <c r="F843" s="5"/>
    </row>
    <row r="844" ht="13.5" customHeight="1" spans="1:6">
      <c r="A844" s="21"/>
      <c r="D844" s="4"/>
      <c r="E844" s="5"/>
      <c r="F844" s="5"/>
    </row>
    <row r="845" ht="13.5" customHeight="1" spans="1:6">
      <c r="A845" s="21"/>
      <c r="D845" s="4"/>
      <c r="E845" s="5"/>
      <c r="F845" s="5"/>
    </row>
    <row r="846" ht="13.5" customHeight="1" spans="1:6">
      <c r="A846" s="21"/>
      <c r="D846" s="4"/>
      <c r="E846" s="5"/>
      <c r="F846" s="5"/>
    </row>
    <row r="847" ht="13.5" customHeight="1" spans="1:6">
      <c r="A847" s="21"/>
      <c r="D847" s="4"/>
      <c r="E847" s="5"/>
      <c r="F847" s="5"/>
    </row>
    <row r="848" ht="13.5" customHeight="1" spans="1:6">
      <c r="A848" s="21"/>
      <c r="D848" s="4"/>
      <c r="E848" s="5"/>
      <c r="F848" s="5"/>
    </row>
    <row r="849" ht="13.5" customHeight="1" spans="1:6">
      <c r="A849" s="21"/>
      <c r="D849" s="4"/>
      <c r="E849" s="5"/>
      <c r="F849" s="5"/>
    </row>
    <row r="850" ht="13.5" customHeight="1" spans="1:6">
      <c r="A850" s="21"/>
      <c r="D850" s="4"/>
      <c r="E850" s="5"/>
      <c r="F850" s="5"/>
    </row>
    <row r="851" ht="13.5" customHeight="1" spans="1:6">
      <c r="A851" s="21"/>
      <c r="D851" s="4"/>
      <c r="E851" s="5"/>
      <c r="F851" s="5"/>
    </row>
    <row r="852" ht="13.5" customHeight="1" spans="1:6">
      <c r="A852" s="21"/>
      <c r="D852" s="4"/>
      <c r="E852" s="5"/>
      <c r="F852" s="5"/>
    </row>
    <row r="853" ht="13.5" customHeight="1" spans="1:6">
      <c r="A853" s="21"/>
      <c r="D853" s="4"/>
      <c r="E853" s="5"/>
      <c r="F853" s="5"/>
    </row>
    <row r="854" ht="13.5" customHeight="1" spans="1:6">
      <c r="A854" s="21"/>
      <c r="D854" s="4"/>
      <c r="E854" s="5"/>
      <c r="F854" s="5"/>
    </row>
    <row r="855" ht="13.5" customHeight="1" spans="1:6">
      <c r="A855" s="21"/>
      <c r="D855" s="4"/>
      <c r="E855" s="5"/>
      <c r="F855" s="5"/>
    </row>
    <row r="856" ht="13.5" customHeight="1" spans="1:6">
      <c r="A856" s="21"/>
      <c r="D856" s="4"/>
      <c r="E856" s="5"/>
      <c r="F856" s="5"/>
    </row>
    <row r="857" ht="13.5" customHeight="1" spans="1:6">
      <c r="A857" s="21"/>
      <c r="D857" s="4"/>
      <c r="E857" s="5"/>
      <c r="F857" s="5"/>
    </row>
    <row r="858" ht="13.5" customHeight="1" spans="1:6">
      <c r="A858" s="21"/>
      <c r="D858" s="4"/>
      <c r="E858" s="5"/>
      <c r="F858" s="5"/>
    </row>
    <row r="859" ht="13.5" customHeight="1" spans="1:6">
      <c r="A859" s="21"/>
      <c r="D859" s="4"/>
      <c r="E859" s="5"/>
      <c r="F859" s="5"/>
    </row>
    <row r="860" ht="13.5" customHeight="1" spans="1:6">
      <c r="A860" s="21"/>
      <c r="D860" s="4"/>
      <c r="E860" s="5"/>
      <c r="F860" s="5"/>
    </row>
    <row r="861" ht="13.5" customHeight="1" spans="1:6">
      <c r="A861" s="21"/>
      <c r="D861" s="4"/>
      <c r="E861" s="5"/>
      <c r="F861" s="5"/>
    </row>
    <row r="862" ht="13.5" customHeight="1" spans="1:6">
      <c r="A862" s="21"/>
      <c r="D862" s="4"/>
      <c r="E862" s="5"/>
      <c r="F862" s="5"/>
    </row>
    <row r="863" ht="13.5" customHeight="1" spans="1:6">
      <c r="A863" s="21"/>
      <c r="D863" s="4"/>
      <c r="E863" s="5"/>
      <c r="F863" s="5"/>
    </row>
    <row r="864" ht="13.5" customHeight="1" spans="1:6">
      <c r="A864" s="21"/>
      <c r="D864" s="4"/>
      <c r="E864" s="5"/>
      <c r="F864" s="5"/>
    </row>
    <row r="865" ht="13.5" customHeight="1" spans="1:6">
      <c r="A865" s="21"/>
      <c r="D865" s="4"/>
      <c r="E865" s="5"/>
      <c r="F865" s="5"/>
    </row>
    <row r="866" ht="13.5" customHeight="1" spans="1:6">
      <c r="A866" s="21"/>
      <c r="D866" s="4"/>
      <c r="E866" s="5"/>
      <c r="F866" s="5"/>
    </row>
    <row r="867" ht="13.5" customHeight="1" spans="1:6">
      <c r="A867" s="21"/>
      <c r="D867" s="4"/>
      <c r="E867" s="5"/>
      <c r="F867" s="5"/>
    </row>
    <row r="868" ht="13.5" customHeight="1" spans="1:6">
      <c r="A868" s="21"/>
      <c r="D868" s="4"/>
      <c r="E868" s="5"/>
      <c r="F868" s="5"/>
    </row>
    <row r="869" ht="13.5" customHeight="1" spans="1:6">
      <c r="A869" s="21"/>
      <c r="D869" s="4"/>
      <c r="E869" s="5"/>
      <c r="F869" s="5"/>
    </row>
    <row r="870" ht="13.5" customHeight="1" spans="1:6">
      <c r="A870" s="21"/>
      <c r="D870" s="4"/>
      <c r="E870" s="5"/>
      <c r="F870" s="5"/>
    </row>
    <row r="871" ht="13.5" customHeight="1" spans="1:6">
      <c r="A871" s="21"/>
      <c r="D871" s="4"/>
      <c r="E871" s="5"/>
      <c r="F871" s="5"/>
    </row>
    <row r="872" ht="13.5" customHeight="1" spans="1:6">
      <c r="A872" s="21"/>
      <c r="D872" s="4"/>
      <c r="E872" s="5"/>
      <c r="F872" s="5"/>
    </row>
    <row r="873" ht="13.5" customHeight="1" spans="1:6">
      <c r="A873" s="21"/>
      <c r="D873" s="4"/>
      <c r="E873" s="5"/>
      <c r="F873" s="5"/>
    </row>
    <row r="874" ht="13.5" customHeight="1" spans="1:6">
      <c r="A874" s="21"/>
      <c r="D874" s="4"/>
      <c r="E874" s="5"/>
      <c r="F874" s="5"/>
    </row>
    <row r="875" ht="13.5" customHeight="1" spans="1:6">
      <c r="A875" s="21"/>
      <c r="D875" s="4"/>
      <c r="E875" s="5"/>
      <c r="F875" s="5"/>
    </row>
    <row r="876" ht="13.5" customHeight="1" spans="1:6">
      <c r="A876" s="21"/>
      <c r="D876" s="4"/>
      <c r="E876" s="5"/>
      <c r="F876" s="5"/>
    </row>
    <row r="877" ht="13.5" customHeight="1" spans="1:6">
      <c r="A877" s="21"/>
      <c r="D877" s="4"/>
      <c r="E877" s="5"/>
      <c r="F877" s="5"/>
    </row>
    <row r="878" ht="13.5" customHeight="1" spans="1:6">
      <c r="A878" s="21"/>
      <c r="D878" s="4"/>
      <c r="E878" s="5"/>
      <c r="F878" s="5"/>
    </row>
    <row r="879" ht="13.5" customHeight="1" spans="1:6">
      <c r="A879" s="21"/>
      <c r="D879" s="4"/>
      <c r="E879" s="5"/>
      <c r="F879" s="5"/>
    </row>
    <row r="880" ht="13.5" customHeight="1" spans="1:6">
      <c r="A880" s="21"/>
      <c r="D880" s="4"/>
      <c r="E880" s="5"/>
      <c r="F880" s="5"/>
    </row>
    <row r="881" ht="13.5" customHeight="1" spans="1:6">
      <c r="A881" s="21"/>
      <c r="D881" s="4"/>
      <c r="E881" s="5"/>
      <c r="F881" s="5"/>
    </row>
    <row r="882" ht="13.5" customHeight="1" spans="1:6">
      <c r="A882" s="21"/>
      <c r="D882" s="4"/>
      <c r="E882" s="5"/>
      <c r="F882" s="5"/>
    </row>
    <row r="883" ht="13.5" customHeight="1" spans="1:6">
      <c r="A883" s="21"/>
      <c r="D883" s="4"/>
      <c r="E883" s="5"/>
      <c r="F883" s="5"/>
    </row>
    <row r="884" ht="13.5" customHeight="1" spans="1:6">
      <c r="A884" s="21"/>
      <c r="D884" s="4"/>
      <c r="E884" s="5"/>
      <c r="F884" s="5"/>
    </row>
    <row r="885" ht="13.5" customHeight="1" spans="1:6">
      <c r="A885" s="21"/>
      <c r="D885" s="4"/>
      <c r="E885" s="5"/>
      <c r="F885" s="5"/>
    </row>
    <row r="886" ht="13.5" customHeight="1" spans="1:6">
      <c r="A886" s="21"/>
      <c r="D886" s="4"/>
      <c r="E886" s="5"/>
      <c r="F886" s="5"/>
    </row>
    <row r="887" ht="13.5" customHeight="1" spans="1:6">
      <c r="A887" s="21"/>
      <c r="D887" s="4"/>
      <c r="E887" s="5"/>
      <c r="F887" s="5"/>
    </row>
    <row r="888" ht="13.5" customHeight="1" spans="1:6">
      <c r="A888" s="21"/>
      <c r="D888" s="4"/>
      <c r="E888" s="5"/>
      <c r="F888" s="5"/>
    </row>
    <row r="889" ht="13.5" customHeight="1" spans="1:6">
      <c r="A889" s="21"/>
      <c r="D889" s="4"/>
      <c r="E889" s="5"/>
      <c r="F889" s="5"/>
    </row>
    <row r="890" ht="13.5" customHeight="1" spans="1:6">
      <c r="A890" s="21"/>
      <c r="D890" s="4"/>
      <c r="E890" s="5"/>
      <c r="F890" s="5"/>
    </row>
    <row r="891" ht="13.5" customHeight="1" spans="1:6">
      <c r="A891" s="21"/>
      <c r="D891" s="4"/>
      <c r="E891" s="5"/>
      <c r="F891" s="5"/>
    </row>
    <row r="892" ht="13.5" customHeight="1" spans="1:6">
      <c r="A892" s="21"/>
      <c r="D892" s="4"/>
      <c r="E892" s="5"/>
      <c r="F892" s="5"/>
    </row>
    <row r="893" ht="13.5" customHeight="1" spans="1:6">
      <c r="A893" s="21"/>
      <c r="D893" s="4"/>
      <c r="E893" s="5"/>
      <c r="F893" s="5"/>
    </row>
    <row r="894" ht="13.5" customHeight="1" spans="1:6">
      <c r="A894" s="21"/>
      <c r="D894" s="4"/>
      <c r="E894" s="5"/>
      <c r="F894" s="5"/>
    </row>
    <row r="895" ht="13.5" customHeight="1" spans="1:6">
      <c r="A895" s="21"/>
      <c r="D895" s="4"/>
      <c r="E895" s="5"/>
      <c r="F895" s="5"/>
    </row>
    <row r="896" ht="13.5" customHeight="1" spans="1:6">
      <c r="A896" s="21"/>
      <c r="D896" s="4"/>
      <c r="E896" s="5"/>
      <c r="F896" s="5"/>
    </row>
    <row r="897" ht="13.5" customHeight="1" spans="1:6">
      <c r="A897" s="21"/>
      <c r="D897" s="4"/>
      <c r="E897" s="5"/>
      <c r="F897" s="5"/>
    </row>
    <row r="898" ht="13.5" customHeight="1" spans="1:6">
      <c r="A898" s="21"/>
      <c r="D898" s="4"/>
      <c r="E898" s="5"/>
      <c r="F898" s="5"/>
    </row>
    <row r="899" ht="13.5" customHeight="1" spans="1:6">
      <c r="A899" s="21"/>
      <c r="D899" s="4"/>
      <c r="E899" s="5"/>
      <c r="F899" s="5"/>
    </row>
    <row r="900" ht="13.5" customHeight="1" spans="1:6">
      <c r="A900" s="21"/>
      <c r="D900" s="4"/>
      <c r="E900" s="5"/>
      <c r="F900" s="5"/>
    </row>
    <row r="901" ht="13.5" customHeight="1" spans="1:6">
      <c r="A901" s="21"/>
      <c r="D901" s="4"/>
      <c r="E901" s="5"/>
      <c r="F901" s="5"/>
    </row>
    <row r="902" ht="13.5" customHeight="1" spans="1:6">
      <c r="A902" s="21"/>
      <c r="D902" s="4"/>
      <c r="E902" s="5"/>
      <c r="F902" s="5"/>
    </row>
    <row r="903" ht="13.5" customHeight="1" spans="1:6">
      <c r="A903" s="21"/>
      <c r="D903" s="4"/>
      <c r="E903" s="5"/>
      <c r="F903" s="5"/>
    </row>
    <row r="904" ht="13.5" customHeight="1" spans="1:6">
      <c r="A904" s="21"/>
      <c r="D904" s="4"/>
      <c r="E904" s="5"/>
      <c r="F904" s="5"/>
    </row>
    <row r="905" ht="13.5" customHeight="1" spans="1:6">
      <c r="A905" s="21"/>
      <c r="D905" s="4"/>
      <c r="E905" s="5"/>
      <c r="F905" s="5"/>
    </row>
    <row r="906" ht="13.5" customHeight="1" spans="1:6">
      <c r="A906" s="21"/>
      <c r="D906" s="4"/>
      <c r="E906" s="5"/>
      <c r="F906" s="5"/>
    </row>
    <row r="907" ht="13.5" customHeight="1" spans="1:6">
      <c r="A907" s="21"/>
      <c r="D907" s="4"/>
      <c r="E907" s="5"/>
      <c r="F907" s="5"/>
    </row>
    <row r="908" ht="13.5" customHeight="1" spans="1:6">
      <c r="A908" s="21"/>
      <c r="D908" s="4"/>
      <c r="E908" s="5"/>
      <c r="F908" s="5"/>
    </row>
    <row r="909" ht="13.5" customHeight="1" spans="1:6">
      <c r="A909" s="21"/>
      <c r="D909" s="4"/>
      <c r="E909" s="5"/>
      <c r="F909" s="5"/>
    </row>
    <row r="910" ht="13.5" customHeight="1" spans="1:6">
      <c r="A910" s="21"/>
      <c r="D910" s="4"/>
      <c r="E910" s="5"/>
      <c r="F910" s="5"/>
    </row>
    <row r="911" ht="13.5" customHeight="1" spans="1:6">
      <c r="A911" s="21"/>
      <c r="D911" s="4"/>
      <c r="E911" s="5"/>
      <c r="F911" s="5"/>
    </row>
    <row r="912" ht="13.5" customHeight="1" spans="1:6">
      <c r="A912" s="21"/>
      <c r="D912" s="4"/>
      <c r="E912" s="5"/>
      <c r="F912" s="5"/>
    </row>
    <row r="913" ht="13.5" customHeight="1" spans="1:6">
      <c r="A913" s="21"/>
      <c r="D913" s="4"/>
      <c r="E913" s="5"/>
      <c r="F913" s="5"/>
    </row>
    <row r="914" ht="13.5" customHeight="1" spans="1:6">
      <c r="A914" s="21"/>
      <c r="D914" s="4"/>
      <c r="E914" s="5"/>
      <c r="F914" s="5"/>
    </row>
    <row r="915" ht="13.5" customHeight="1" spans="1:6">
      <c r="A915" s="21"/>
      <c r="D915" s="4"/>
      <c r="E915" s="5"/>
      <c r="F915" s="5"/>
    </row>
    <row r="916" ht="13.5" customHeight="1" spans="1:6">
      <c r="A916" s="21"/>
      <c r="D916" s="4"/>
      <c r="E916" s="5"/>
      <c r="F916" s="5"/>
    </row>
    <row r="917" ht="13.5" customHeight="1" spans="1:6">
      <c r="A917" s="21"/>
      <c r="D917" s="4"/>
      <c r="E917" s="5"/>
      <c r="F917" s="5"/>
    </row>
    <row r="918" ht="13.5" customHeight="1" spans="1:6">
      <c r="A918" s="21"/>
      <c r="D918" s="4"/>
      <c r="E918" s="5"/>
      <c r="F918" s="5"/>
    </row>
    <row r="919" ht="13.5" customHeight="1" spans="1:6">
      <c r="A919" s="21"/>
      <c r="D919" s="4"/>
      <c r="E919" s="5"/>
      <c r="F919" s="5"/>
    </row>
    <row r="920" ht="13.5" customHeight="1" spans="1:6">
      <c r="A920" s="21"/>
      <c r="D920" s="4"/>
      <c r="E920" s="5"/>
      <c r="F920" s="5"/>
    </row>
    <row r="921" ht="13.5" customHeight="1" spans="1:6">
      <c r="A921" s="21"/>
      <c r="D921" s="4"/>
      <c r="E921" s="5"/>
      <c r="F921" s="5"/>
    </row>
    <row r="922" ht="13.5" customHeight="1" spans="1:6">
      <c r="A922" s="21"/>
      <c r="D922" s="4"/>
      <c r="E922" s="5"/>
      <c r="F922" s="5"/>
    </row>
    <row r="923" ht="13.5" customHeight="1" spans="1:6">
      <c r="A923" s="21"/>
      <c r="D923" s="4"/>
      <c r="E923" s="5"/>
      <c r="F923" s="5"/>
    </row>
    <row r="924" ht="13.5" customHeight="1" spans="1:6">
      <c r="A924" s="21"/>
      <c r="D924" s="4"/>
      <c r="E924" s="5"/>
      <c r="F924" s="5"/>
    </row>
    <row r="925" ht="13.5" customHeight="1" spans="1:6">
      <c r="A925" s="21"/>
      <c r="D925" s="4"/>
      <c r="E925" s="5"/>
      <c r="F925" s="5"/>
    </row>
    <row r="926" ht="13.5" customHeight="1" spans="1:6">
      <c r="A926" s="21"/>
      <c r="D926" s="4"/>
      <c r="E926" s="5"/>
      <c r="F926" s="5"/>
    </row>
    <row r="927" ht="13.5" customHeight="1" spans="1:6">
      <c r="A927" s="21"/>
      <c r="D927" s="4"/>
      <c r="E927" s="5"/>
      <c r="F927" s="5"/>
    </row>
    <row r="928" ht="13.5" customHeight="1" spans="1:6">
      <c r="A928" s="21"/>
      <c r="D928" s="4"/>
      <c r="E928" s="5"/>
      <c r="F928" s="5"/>
    </row>
    <row r="929" ht="13.5" customHeight="1" spans="1:6">
      <c r="A929" s="21"/>
      <c r="D929" s="4"/>
      <c r="E929" s="5"/>
      <c r="F929" s="5"/>
    </row>
    <row r="930" ht="13.5" customHeight="1" spans="1:6">
      <c r="A930" s="21"/>
      <c r="D930" s="4"/>
      <c r="E930" s="5"/>
      <c r="F930" s="5"/>
    </row>
    <row r="931" ht="13.5" customHeight="1" spans="1:6">
      <c r="A931" s="21"/>
      <c r="D931" s="4"/>
      <c r="E931" s="5"/>
      <c r="F931" s="5"/>
    </row>
    <row r="932" ht="13.5" customHeight="1" spans="1:6">
      <c r="A932" s="21"/>
      <c r="D932" s="4"/>
      <c r="E932" s="5"/>
      <c r="F932" s="5"/>
    </row>
    <row r="933" ht="13.5" customHeight="1" spans="1:6">
      <c r="A933" s="21"/>
      <c r="D933" s="4"/>
      <c r="E933" s="5"/>
      <c r="F933" s="5"/>
    </row>
    <row r="934" ht="13.5" customHeight="1" spans="1:6">
      <c r="A934" s="21"/>
      <c r="D934" s="4"/>
      <c r="E934" s="5"/>
      <c r="F934" s="5"/>
    </row>
    <row r="935" ht="13.5" customHeight="1" spans="1:6">
      <c r="A935" s="21"/>
      <c r="D935" s="4"/>
      <c r="E935" s="5"/>
      <c r="F935" s="5"/>
    </row>
    <row r="936" ht="13.5" customHeight="1" spans="1:6">
      <c r="A936" s="21"/>
      <c r="D936" s="4"/>
      <c r="E936" s="5"/>
      <c r="F936" s="5"/>
    </row>
    <row r="937" ht="13.5" customHeight="1" spans="1:6">
      <c r="A937" s="21"/>
      <c r="D937" s="4"/>
      <c r="E937" s="5"/>
      <c r="F937" s="5"/>
    </row>
    <row r="938" ht="13.5" customHeight="1" spans="1:6">
      <c r="A938" s="21"/>
      <c r="D938" s="4"/>
      <c r="E938" s="5"/>
      <c r="F938" s="5"/>
    </row>
    <row r="939" ht="13.5" customHeight="1" spans="1:6">
      <c r="A939" s="21"/>
      <c r="D939" s="4"/>
      <c r="E939" s="5"/>
      <c r="F939" s="5"/>
    </row>
    <row r="940" ht="13.5" customHeight="1" spans="1:6">
      <c r="A940" s="21"/>
      <c r="D940" s="4"/>
      <c r="E940" s="5"/>
      <c r="F940" s="5"/>
    </row>
    <row r="941" ht="13.5" customHeight="1" spans="1:6">
      <c r="A941" s="21"/>
      <c r="D941" s="4"/>
      <c r="E941" s="5"/>
      <c r="F941" s="5"/>
    </row>
    <row r="942" ht="13.5" customHeight="1" spans="1:6">
      <c r="A942" s="21"/>
      <c r="D942" s="4"/>
      <c r="E942" s="5"/>
      <c r="F942" s="5"/>
    </row>
    <row r="943" ht="13.5" customHeight="1" spans="1:6">
      <c r="A943" s="21"/>
      <c r="D943" s="4"/>
      <c r="E943" s="5"/>
      <c r="F943" s="5"/>
    </row>
    <row r="944" ht="13.5" customHeight="1" spans="1:6">
      <c r="A944" s="21"/>
      <c r="D944" s="4"/>
      <c r="E944" s="5"/>
      <c r="F944" s="5"/>
    </row>
    <row r="945" ht="13.5" customHeight="1" spans="1:6">
      <c r="A945" s="21"/>
      <c r="D945" s="4"/>
      <c r="E945" s="5"/>
      <c r="F945" s="5"/>
    </row>
    <row r="946" ht="13.5" customHeight="1" spans="1:6">
      <c r="A946" s="21"/>
      <c r="D946" s="4"/>
      <c r="E946" s="5"/>
      <c r="F946" s="5"/>
    </row>
    <row r="947" ht="13.5" customHeight="1" spans="1:6">
      <c r="A947" s="21"/>
      <c r="D947" s="4"/>
      <c r="E947" s="5"/>
      <c r="F947" s="5"/>
    </row>
    <row r="948" ht="13.5" customHeight="1" spans="1:6">
      <c r="A948" s="21"/>
      <c r="D948" s="4"/>
      <c r="E948" s="5"/>
      <c r="F948" s="5"/>
    </row>
    <row r="949" ht="13.5" customHeight="1" spans="1:6">
      <c r="A949" s="21"/>
      <c r="D949" s="4"/>
      <c r="E949" s="5"/>
      <c r="F949" s="5"/>
    </row>
    <row r="950" ht="13.5" customHeight="1" spans="1:6">
      <c r="A950" s="21"/>
      <c r="D950" s="4"/>
      <c r="E950" s="5"/>
      <c r="F950" s="5"/>
    </row>
    <row r="951" ht="13.5" customHeight="1" spans="1:6">
      <c r="A951" s="21"/>
      <c r="D951" s="4"/>
      <c r="E951" s="5"/>
      <c r="F951" s="5"/>
    </row>
    <row r="952" ht="13.5" customHeight="1" spans="1:6">
      <c r="A952" s="21"/>
      <c r="D952" s="4"/>
      <c r="E952" s="5"/>
      <c r="F952" s="5"/>
    </row>
    <row r="953" ht="13.5" customHeight="1" spans="1:6">
      <c r="A953" s="21"/>
      <c r="D953" s="4"/>
      <c r="E953" s="5"/>
      <c r="F953" s="5"/>
    </row>
    <row r="954" ht="13.5" customHeight="1" spans="1:6">
      <c r="A954" s="21"/>
      <c r="D954" s="4"/>
      <c r="E954" s="5"/>
      <c r="F954" s="5"/>
    </row>
    <row r="955" ht="13.5" customHeight="1" spans="1:6">
      <c r="A955" s="21"/>
      <c r="D955" s="4"/>
      <c r="E955" s="5"/>
      <c r="F955" s="5"/>
    </row>
    <row r="956" ht="13.5" customHeight="1" spans="1:6">
      <c r="A956" s="21"/>
      <c r="D956" s="4"/>
      <c r="E956" s="5"/>
      <c r="F956" s="5"/>
    </row>
    <row r="957" ht="13.5" customHeight="1" spans="1:6">
      <c r="A957" s="21"/>
      <c r="D957" s="4"/>
      <c r="E957" s="5"/>
      <c r="F957" s="5"/>
    </row>
    <row r="958" ht="13.5" customHeight="1" spans="1:6">
      <c r="A958" s="21"/>
      <c r="D958" s="4"/>
      <c r="E958" s="5"/>
      <c r="F958" s="5"/>
    </row>
    <row r="959" ht="13.5" customHeight="1" spans="1:6">
      <c r="A959" s="21"/>
      <c r="D959" s="4"/>
      <c r="E959" s="5"/>
      <c r="F959" s="5"/>
    </row>
    <row r="960" ht="13.5" customHeight="1" spans="1:6">
      <c r="A960" s="21"/>
      <c r="D960" s="4"/>
      <c r="E960" s="5"/>
      <c r="F960" s="5"/>
    </row>
    <row r="961" ht="13.5" customHeight="1" spans="1:6">
      <c r="A961" s="21"/>
      <c r="D961" s="4"/>
      <c r="E961" s="5"/>
      <c r="F961" s="5"/>
    </row>
    <row r="962" ht="13.5" customHeight="1" spans="1:6">
      <c r="A962" s="21"/>
      <c r="D962" s="4"/>
      <c r="E962" s="5"/>
      <c r="F962" s="5"/>
    </row>
    <row r="963" ht="13.5" customHeight="1" spans="1:6">
      <c r="A963" s="21"/>
      <c r="D963" s="4"/>
      <c r="E963" s="5"/>
      <c r="F963" s="5"/>
    </row>
    <row r="964" ht="13.5" customHeight="1" spans="1:6">
      <c r="A964" s="21"/>
      <c r="D964" s="4"/>
      <c r="E964" s="5"/>
      <c r="F964" s="5"/>
    </row>
    <row r="965" ht="13.5" customHeight="1" spans="1:6">
      <c r="A965" s="21"/>
      <c r="D965" s="4"/>
      <c r="E965" s="5"/>
      <c r="F965" s="5"/>
    </row>
    <row r="966" ht="13.5" customHeight="1" spans="1:6">
      <c r="A966" s="21"/>
      <c r="D966" s="4"/>
      <c r="E966" s="5"/>
      <c r="F966" s="5"/>
    </row>
    <row r="967" ht="13.5" customHeight="1" spans="1:6">
      <c r="A967" s="21"/>
      <c r="D967" s="4"/>
      <c r="E967" s="5"/>
      <c r="F967" s="5"/>
    </row>
    <row r="968" ht="13.5" customHeight="1" spans="1:6">
      <c r="A968" s="21"/>
      <c r="D968" s="4"/>
      <c r="E968" s="5"/>
      <c r="F968" s="5"/>
    </row>
    <row r="969" ht="13.5" customHeight="1" spans="1:6">
      <c r="A969" s="21"/>
      <c r="D969" s="4"/>
      <c r="E969" s="5"/>
      <c r="F969" s="5"/>
    </row>
    <row r="970" ht="13.5" customHeight="1" spans="1:6">
      <c r="A970" s="21"/>
      <c r="D970" s="4"/>
      <c r="E970" s="5"/>
      <c r="F970" s="5"/>
    </row>
    <row r="971" ht="13.5" customHeight="1" spans="1:6">
      <c r="A971" s="21"/>
      <c r="D971" s="4"/>
      <c r="E971" s="5"/>
      <c r="F971" s="5"/>
    </row>
    <row r="972" ht="13.5" customHeight="1" spans="1:6">
      <c r="A972" s="21"/>
      <c r="D972" s="4"/>
      <c r="E972" s="5"/>
      <c r="F972" s="5"/>
    </row>
    <row r="973" ht="13.5" customHeight="1" spans="1:6">
      <c r="A973" s="21"/>
      <c r="D973" s="4"/>
      <c r="E973" s="5"/>
      <c r="F973" s="5"/>
    </row>
    <row r="974" ht="13.5" customHeight="1" spans="1:6">
      <c r="A974" s="21"/>
      <c r="D974" s="4"/>
      <c r="E974" s="5"/>
      <c r="F974" s="5"/>
    </row>
    <row r="975" ht="13.5" customHeight="1" spans="1:6">
      <c r="A975" s="21"/>
      <c r="D975" s="4"/>
      <c r="E975" s="5"/>
      <c r="F975" s="5"/>
    </row>
    <row r="976" ht="13.5" customHeight="1" spans="1:6">
      <c r="A976" s="21"/>
      <c r="D976" s="4"/>
      <c r="E976" s="5"/>
      <c r="F976" s="5"/>
    </row>
    <row r="977" ht="13.5" customHeight="1" spans="1:6">
      <c r="A977" s="21"/>
      <c r="D977" s="4"/>
      <c r="E977" s="5"/>
      <c r="F977" s="5"/>
    </row>
    <row r="978" ht="13.5" customHeight="1" spans="1:6">
      <c r="A978" s="21"/>
      <c r="D978" s="4"/>
      <c r="E978" s="5"/>
      <c r="F978" s="5"/>
    </row>
    <row r="979" ht="13.5" customHeight="1" spans="1:6">
      <c r="A979" s="21"/>
      <c r="D979" s="4"/>
      <c r="E979" s="5"/>
      <c r="F979" s="5"/>
    </row>
    <row r="980" ht="13.5" customHeight="1" spans="1:6">
      <c r="A980" s="21"/>
      <c r="D980" s="4"/>
      <c r="E980" s="5"/>
      <c r="F980" s="5"/>
    </row>
    <row r="981" ht="13.5" customHeight="1" spans="1:6">
      <c r="A981" s="21"/>
      <c r="D981" s="4"/>
      <c r="E981" s="5"/>
      <c r="F981" s="5"/>
    </row>
    <row r="982" ht="13.5" customHeight="1" spans="1:6">
      <c r="A982" s="21"/>
      <c r="D982" s="4"/>
      <c r="E982" s="5"/>
      <c r="F982" s="5"/>
    </row>
    <row r="983" ht="13.5" customHeight="1" spans="1:6">
      <c r="A983" s="21"/>
      <c r="D983" s="4"/>
      <c r="E983" s="5"/>
      <c r="F983" s="5"/>
    </row>
    <row r="984" ht="13.5" customHeight="1" spans="1:6">
      <c r="A984" s="21"/>
      <c r="D984" s="4"/>
      <c r="E984" s="5"/>
      <c r="F984" s="5"/>
    </row>
    <row r="985" ht="13.5" customHeight="1" spans="1:6">
      <c r="A985" s="21"/>
      <c r="D985" s="4"/>
      <c r="E985" s="5"/>
      <c r="F985" s="5"/>
    </row>
    <row r="986" ht="13.5" customHeight="1" spans="1:6">
      <c r="A986" s="21"/>
      <c r="D986" s="4"/>
      <c r="E986" s="5"/>
      <c r="F986" s="5"/>
    </row>
    <row r="987" ht="13.5" customHeight="1" spans="1:6">
      <c r="A987" s="21"/>
      <c r="D987" s="4"/>
      <c r="E987" s="5"/>
      <c r="F987" s="5"/>
    </row>
    <row r="988" ht="13.5" customHeight="1" spans="1:6">
      <c r="A988" s="21"/>
      <c r="D988" s="4"/>
      <c r="E988" s="5"/>
      <c r="F988" s="5"/>
    </row>
    <row r="989" ht="13.5" customHeight="1" spans="1:6">
      <c r="A989" s="21"/>
      <c r="D989" s="4"/>
      <c r="E989" s="5"/>
      <c r="F989" s="5"/>
    </row>
    <row r="990" ht="13.5" customHeight="1" spans="1:6">
      <c r="A990" s="21"/>
      <c r="D990" s="4"/>
      <c r="E990" s="5"/>
      <c r="F990" s="5"/>
    </row>
    <row r="991" ht="13.5" customHeight="1" spans="1:6">
      <c r="A991" s="21"/>
      <c r="D991" s="4"/>
      <c r="E991" s="5"/>
      <c r="F991" s="5"/>
    </row>
    <row r="992" ht="13.5" customHeight="1" spans="1:6">
      <c r="A992" s="21"/>
      <c r="D992" s="4"/>
      <c r="E992" s="5"/>
      <c r="F992" s="5"/>
    </row>
    <row r="993" ht="13.5" customHeight="1" spans="1:6">
      <c r="A993" s="21"/>
      <c r="D993" s="4"/>
      <c r="E993" s="5"/>
      <c r="F993" s="5"/>
    </row>
    <row r="994" ht="13.5" customHeight="1" spans="1:6">
      <c r="A994" s="21"/>
      <c r="D994" s="4"/>
      <c r="E994" s="5"/>
      <c r="F994" s="5"/>
    </row>
    <row r="995" ht="13.5" customHeight="1" spans="1:6">
      <c r="A995" s="21"/>
      <c r="D995" s="4"/>
      <c r="E995" s="5"/>
      <c r="F995" s="5"/>
    </row>
    <row r="996" ht="13.5" customHeight="1" spans="1:6">
      <c r="A996" s="21"/>
      <c r="D996" s="4"/>
      <c r="E996" s="5"/>
      <c r="F996" s="5"/>
    </row>
    <row r="997" ht="13.5" customHeight="1" spans="1:6">
      <c r="A997" s="21"/>
      <c r="D997" s="4"/>
      <c r="E997" s="5"/>
      <c r="F997" s="5"/>
    </row>
    <row r="998" ht="13.5" customHeight="1" spans="1:6">
      <c r="A998" s="21"/>
      <c r="D998" s="4"/>
      <c r="E998" s="5"/>
      <c r="F998" s="5"/>
    </row>
    <row r="999" ht="13.5" customHeight="1" spans="1:6">
      <c r="A999" s="21"/>
      <c r="D999" s="4"/>
      <c r="E999" s="5"/>
      <c r="F999" s="5"/>
    </row>
    <row r="1000" ht="13.5" customHeight="1" spans="1:6">
      <c r="A1000" s="21"/>
      <c r="D1000" s="4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1.2857142857143" customWidth="1"/>
    <col min="2" max="2" width="16.2857142857143" customWidth="1"/>
    <col min="3" max="3" width="36.4285714285714" customWidth="1"/>
    <col min="4" max="4" width="12.7142857142857" customWidth="1"/>
    <col min="5" max="5" width="10.2857142857143" customWidth="1"/>
    <col min="6" max="6" width="13" customWidth="1"/>
    <col min="7" max="7" width="13.2857142857143" customWidth="1"/>
    <col min="8" max="8" width="11.2857142857143" customWidth="1"/>
    <col min="9" max="26" width="9.14285714285714" customWidth="1"/>
  </cols>
  <sheetData>
    <row r="1" ht="13.5" customHeight="1" spans="1:6">
      <c r="A1" s="21" t="s">
        <v>0</v>
      </c>
      <c r="B1" s="3" t="s">
        <v>1</v>
      </c>
      <c r="C1" s="3" t="s">
        <v>2</v>
      </c>
      <c r="D1" s="4" t="s">
        <v>3</v>
      </c>
      <c r="E1" s="5"/>
      <c r="F1" s="5"/>
    </row>
    <row r="2" ht="13.5" customHeight="1" spans="1:6">
      <c r="A2" s="2">
        <v>43313</v>
      </c>
      <c r="B2" s="5" t="s">
        <v>44</v>
      </c>
      <c r="C2" s="5" t="s">
        <v>239</v>
      </c>
      <c r="D2" s="4">
        <v>800</v>
      </c>
      <c r="E2" s="5"/>
      <c r="F2" s="5"/>
    </row>
    <row r="3" ht="13.5" customHeight="1" spans="1:6">
      <c r="A3" s="2">
        <v>43313</v>
      </c>
      <c r="B3" s="5" t="s">
        <v>44</v>
      </c>
      <c r="C3" s="5" t="s">
        <v>669</v>
      </c>
      <c r="D3" s="4">
        <v>60</v>
      </c>
      <c r="E3" s="5"/>
      <c r="F3" s="5"/>
    </row>
    <row r="4" ht="13.5" customHeight="1" spans="1:6">
      <c r="A4" s="2">
        <v>43327</v>
      </c>
      <c r="B4" s="5" t="s">
        <v>44</v>
      </c>
      <c r="C4" s="5" t="s">
        <v>432</v>
      </c>
      <c r="D4" s="4">
        <v>40.3</v>
      </c>
      <c r="E4" s="5"/>
      <c r="F4" s="5"/>
    </row>
    <row r="5" ht="13.5" customHeight="1" spans="1:6">
      <c r="A5" s="2">
        <v>43341</v>
      </c>
      <c r="B5" s="5" t="s">
        <v>44</v>
      </c>
      <c r="C5" s="10" t="s">
        <v>1141</v>
      </c>
      <c r="D5" s="10">
        <v>55</v>
      </c>
      <c r="E5" s="5"/>
      <c r="F5" s="5"/>
    </row>
    <row r="6" ht="13.5" customHeight="1" spans="1:6">
      <c r="A6" s="2">
        <v>43313</v>
      </c>
      <c r="B6" s="5" t="s">
        <v>294</v>
      </c>
      <c r="C6" s="5" t="s">
        <v>239</v>
      </c>
      <c r="D6" s="4">
        <v>470</v>
      </c>
      <c r="E6" s="5"/>
      <c r="F6" s="5"/>
    </row>
    <row r="7" ht="13.5" customHeight="1" spans="1:6">
      <c r="A7" s="2">
        <v>43313</v>
      </c>
      <c r="B7" s="5" t="s">
        <v>11</v>
      </c>
      <c r="C7" s="5" t="s">
        <v>777</v>
      </c>
      <c r="D7" s="4">
        <v>180</v>
      </c>
      <c r="E7" s="5"/>
      <c r="F7" s="5"/>
    </row>
    <row r="8" ht="13.5" customHeight="1" spans="1:7">
      <c r="A8" s="2">
        <v>43322</v>
      </c>
      <c r="B8" s="5" t="s">
        <v>11</v>
      </c>
      <c r="C8" s="5" t="s">
        <v>1142</v>
      </c>
      <c r="D8" s="4">
        <v>78</v>
      </c>
      <c r="E8" s="5"/>
      <c r="F8" s="5"/>
      <c r="G8" s="3" t="s">
        <v>286</v>
      </c>
    </row>
    <row r="9" ht="13.5" customHeight="1" spans="1:8">
      <c r="A9" s="2">
        <v>43318</v>
      </c>
      <c r="B9" s="5" t="s">
        <v>11</v>
      </c>
      <c r="C9" s="5" t="s">
        <v>1133</v>
      </c>
      <c r="D9" s="4">
        <v>14.3</v>
      </c>
      <c r="E9" s="5"/>
      <c r="F9" s="5"/>
      <c r="G9" s="3" t="s">
        <v>44</v>
      </c>
      <c r="H9" s="4">
        <f>SUM(D2:D5)</f>
        <v>955.3</v>
      </c>
    </row>
    <row r="10" ht="13.5" customHeight="1" spans="1:8">
      <c r="A10" s="2">
        <v>43314</v>
      </c>
      <c r="B10" s="5" t="s">
        <v>11</v>
      </c>
      <c r="C10" s="5" t="s">
        <v>780</v>
      </c>
      <c r="D10" s="4">
        <v>12.9</v>
      </c>
      <c r="E10" s="5"/>
      <c r="F10" s="5"/>
      <c r="G10" s="3" t="s">
        <v>294</v>
      </c>
      <c r="H10" s="4">
        <f>SUM(D6)</f>
        <v>470</v>
      </c>
    </row>
    <row r="11" ht="13.5" customHeight="1" spans="1:8">
      <c r="A11" s="2">
        <v>43334</v>
      </c>
      <c r="B11" s="5" t="s">
        <v>11</v>
      </c>
      <c r="C11" s="5" t="s">
        <v>727</v>
      </c>
      <c r="D11" s="11">
        <v>7.1</v>
      </c>
      <c r="E11" s="5"/>
      <c r="F11" s="5"/>
      <c r="G11" s="3" t="s">
        <v>11</v>
      </c>
      <c r="H11" s="4">
        <f>SUM(D7:D16)</f>
        <v>372.5</v>
      </c>
    </row>
    <row r="12" ht="13.5" customHeight="1" spans="1:8">
      <c r="A12" s="2">
        <v>43335</v>
      </c>
      <c r="B12" s="5" t="s">
        <v>11</v>
      </c>
      <c r="C12" s="5" t="s">
        <v>824</v>
      </c>
      <c r="D12" s="11">
        <v>15.1</v>
      </c>
      <c r="E12" s="5"/>
      <c r="F12" s="5"/>
      <c r="G12" s="3" t="s">
        <v>68</v>
      </c>
      <c r="H12" s="4">
        <f>SUM(D17:D30)</f>
        <v>737.11</v>
      </c>
    </row>
    <row r="13" ht="13.5" customHeight="1" spans="1:8">
      <c r="A13" s="2">
        <v>43333</v>
      </c>
      <c r="B13" s="5" t="s">
        <v>11</v>
      </c>
      <c r="C13" s="5" t="s">
        <v>1143</v>
      </c>
      <c r="D13" s="4">
        <v>6.1</v>
      </c>
      <c r="E13" s="5"/>
      <c r="F13" s="5"/>
      <c r="G13" s="3" t="s">
        <v>197</v>
      </c>
      <c r="H13" s="4">
        <f>SUM(D31:D32)</f>
        <v>188.2</v>
      </c>
    </row>
    <row r="14" ht="13.5" customHeight="1" spans="1:8">
      <c r="A14" s="2">
        <v>43323</v>
      </c>
      <c r="B14" s="5" t="s">
        <v>11</v>
      </c>
      <c r="C14" s="5" t="s">
        <v>492</v>
      </c>
      <c r="D14" s="4">
        <v>20</v>
      </c>
      <c r="E14" s="5"/>
      <c r="F14" s="5"/>
      <c r="G14" s="3" t="s">
        <v>125</v>
      </c>
      <c r="H14" s="4">
        <f>SUM(D33:D36)</f>
        <v>755.5</v>
      </c>
    </row>
    <row r="15" ht="13.5" customHeight="1" spans="1:8">
      <c r="A15" s="2">
        <v>43326</v>
      </c>
      <c r="B15" s="5" t="s">
        <v>11</v>
      </c>
      <c r="C15" s="5" t="s">
        <v>780</v>
      </c>
      <c r="D15" s="4">
        <v>19</v>
      </c>
      <c r="E15" s="5"/>
      <c r="F15" s="5"/>
      <c r="G15" s="3" t="s">
        <v>644</v>
      </c>
      <c r="H15" s="4">
        <f>SUM(D37:D38)</f>
        <v>1650</v>
      </c>
    </row>
    <row r="16" ht="13.5" customHeight="1" spans="1:8">
      <c r="A16" s="2">
        <v>43331</v>
      </c>
      <c r="B16" s="5" t="s">
        <v>11</v>
      </c>
      <c r="C16" s="5" t="s">
        <v>824</v>
      </c>
      <c r="D16" s="4">
        <v>20</v>
      </c>
      <c r="E16" s="5"/>
      <c r="F16" s="5"/>
      <c r="G16" s="3" t="s">
        <v>646</v>
      </c>
      <c r="H16" s="4">
        <f>SUM(D39)</f>
        <v>976</v>
      </c>
    </row>
    <row r="17" ht="13.5" customHeight="1" spans="1:8">
      <c r="A17" s="2">
        <v>43316</v>
      </c>
      <c r="B17" s="5" t="s">
        <v>68</v>
      </c>
      <c r="C17" s="5" t="s">
        <v>20</v>
      </c>
      <c r="D17" s="4">
        <v>116.27</v>
      </c>
      <c r="E17" s="5"/>
      <c r="F17" s="5"/>
      <c r="G17" s="3" t="s">
        <v>163</v>
      </c>
      <c r="H17" s="4">
        <f>SUM(D40)</f>
        <v>100</v>
      </c>
    </row>
    <row r="18" ht="13.5" customHeight="1" spans="1:8">
      <c r="A18" s="2">
        <v>43321</v>
      </c>
      <c r="B18" s="5" t="s">
        <v>68</v>
      </c>
      <c r="C18" s="5" t="s">
        <v>765</v>
      </c>
      <c r="D18" s="4">
        <v>24.7</v>
      </c>
      <c r="E18" s="5"/>
      <c r="F18" s="5"/>
      <c r="G18" s="3" t="s">
        <v>134</v>
      </c>
      <c r="H18" s="4">
        <f>SUM(D41:D42)</f>
        <v>366.35</v>
      </c>
    </row>
    <row r="19" ht="13.5" customHeight="1" spans="1:8">
      <c r="A19" s="2">
        <v>43315</v>
      </c>
      <c r="B19" s="5" t="s">
        <v>68</v>
      </c>
      <c r="C19" s="5" t="s">
        <v>20</v>
      </c>
      <c r="D19" s="4">
        <v>3.78</v>
      </c>
      <c r="E19" s="5"/>
      <c r="F19" s="5"/>
      <c r="G19" s="3" t="s">
        <v>34</v>
      </c>
      <c r="H19" s="4">
        <f>SUM(D43:D46)</f>
        <v>69</v>
      </c>
    </row>
    <row r="20" ht="13.5" customHeight="1" spans="1:8">
      <c r="A20" s="2">
        <v>43322</v>
      </c>
      <c r="B20" s="5" t="s">
        <v>68</v>
      </c>
      <c r="C20" s="5" t="s">
        <v>122</v>
      </c>
      <c r="D20" s="4">
        <v>9.05</v>
      </c>
      <c r="E20" s="5"/>
      <c r="F20" s="5"/>
      <c r="G20" s="3" t="s">
        <v>36</v>
      </c>
      <c r="H20" s="17">
        <f>SUM(D47:D49)</f>
        <v>1019.9</v>
      </c>
    </row>
    <row r="21" ht="13.5" customHeight="1" spans="1:8">
      <c r="A21" s="2">
        <v>43319</v>
      </c>
      <c r="B21" s="5" t="s">
        <v>68</v>
      </c>
      <c r="C21" s="5" t="s">
        <v>122</v>
      </c>
      <c r="D21" s="4">
        <v>6.45</v>
      </c>
      <c r="E21" s="5"/>
      <c r="F21" s="5"/>
      <c r="G21" s="3" t="s">
        <v>39</v>
      </c>
      <c r="H21" s="17">
        <f>SUM(D51:D57)</f>
        <v>444.54</v>
      </c>
    </row>
    <row r="22" ht="13.5" customHeight="1" spans="1:8">
      <c r="A22" s="2">
        <v>43330</v>
      </c>
      <c r="B22" s="5" t="s">
        <v>68</v>
      </c>
      <c r="C22" s="5" t="s">
        <v>20</v>
      </c>
      <c r="D22" s="4">
        <v>107.61</v>
      </c>
      <c r="E22" s="5"/>
      <c r="F22" s="5"/>
      <c r="G22" s="3" t="s">
        <v>375</v>
      </c>
      <c r="H22" s="17">
        <f>SUM(D58:D61)</f>
        <v>338</v>
      </c>
    </row>
    <row r="23" ht="13.5" customHeight="1" spans="1:26">
      <c r="A23" s="2">
        <v>43337</v>
      </c>
      <c r="B23" s="5" t="s">
        <v>68</v>
      </c>
      <c r="C23" s="5" t="s">
        <v>20</v>
      </c>
      <c r="D23" s="11">
        <v>126.57</v>
      </c>
      <c r="E23" s="5"/>
      <c r="F23" s="5"/>
      <c r="G23" s="3" t="s">
        <v>841</v>
      </c>
      <c r="H23" s="17">
        <f>D50</f>
        <v>2163.65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43323</v>
      </c>
      <c r="B24" s="5" t="s">
        <v>68</v>
      </c>
      <c r="C24" s="5" t="s">
        <v>20</v>
      </c>
      <c r="D24" s="11">
        <v>144</v>
      </c>
      <c r="E24" s="5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43331</v>
      </c>
      <c r="B25" s="5" t="s">
        <v>68</v>
      </c>
      <c r="C25" s="5" t="s">
        <v>218</v>
      </c>
      <c r="D25" s="4">
        <v>78</v>
      </c>
      <c r="E25" s="5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43338</v>
      </c>
      <c r="B26" s="5" t="s">
        <v>68</v>
      </c>
      <c r="C26" s="5" t="s">
        <v>765</v>
      </c>
      <c r="D26" s="4">
        <v>17.6</v>
      </c>
      <c r="E26" s="5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43336</v>
      </c>
      <c r="B27" s="5" t="s">
        <v>68</v>
      </c>
      <c r="C27" s="5" t="s">
        <v>20</v>
      </c>
      <c r="D27" s="4">
        <v>40.45</v>
      </c>
      <c r="E27" s="5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43329</v>
      </c>
      <c r="B28" s="5" t="s">
        <v>68</v>
      </c>
      <c r="C28" s="5" t="s">
        <v>659</v>
      </c>
      <c r="D28" s="4">
        <v>18.4</v>
      </c>
      <c r="E28" s="5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43340</v>
      </c>
      <c r="B29" s="5" t="s">
        <v>68</v>
      </c>
      <c r="C29" s="5" t="s">
        <v>20</v>
      </c>
      <c r="D29" s="4">
        <v>13.35</v>
      </c>
      <c r="E29" s="5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43327</v>
      </c>
      <c r="B30" s="5" t="s">
        <v>68</v>
      </c>
      <c r="C30" s="5" t="s">
        <v>20</v>
      </c>
      <c r="D30" s="4">
        <v>30.88</v>
      </c>
      <c r="E30" s="10"/>
      <c r="F30" s="5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43315</v>
      </c>
      <c r="B31" s="5" t="s">
        <v>197</v>
      </c>
      <c r="C31" s="5" t="s">
        <v>567</v>
      </c>
      <c r="D31" s="4">
        <v>171.2</v>
      </c>
      <c r="E31" s="10"/>
      <c r="F31" s="5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43327</v>
      </c>
      <c r="B32" s="5" t="s">
        <v>197</v>
      </c>
      <c r="C32" s="5" t="s">
        <v>349</v>
      </c>
      <c r="D32" s="4">
        <v>17</v>
      </c>
      <c r="E32" s="10"/>
      <c r="F32" s="4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43313</v>
      </c>
      <c r="B33" s="5" t="s">
        <v>125</v>
      </c>
      <c r="C33" s="5" t="s">
        <v>640</v>
      </c>
      <c r="D33" s="4">
        <v>60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43313</v>
      </c>
      <c r="B34" s="5" t="s">
        <v>125</v>
      </c>
      <c r="C34" s="5" t="s">
        <v>641</v>
      </c>
      <c r="D34" s="4">
        <v>600</v>
      </c>
      <c r="E34" s="10"/>
      <c r="F34" s="4"/>
      <c r="G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43313</v>
      </c>
      <c r="B35" s="5" t="s">
        <v>125</v>
      </c>
      <c r="C35" s="5" t="s">
        <v>509</v>
      </c>
      <c r="D35" s="4">
        <v>55.5</v>
      </c>
      <c r="E35" s="10"/>
      <c r="F35" s="4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43327</v>
      </c>
      <c r="B36" s="5" t="s">
        <v>125</v>
      </c>
      <c r="C36" s="5" t="s">
        <v>1144</v>
      </c>
      <c r="D36" s="4">
        <v>40</v>
      </c>
      <c r="E36" s="10"/>
      <c r="F36" s="4"/>
      <c r="G36" s="5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43313</v>
      </c>
      <c r="B37" s="5" t="s">
        <v>644</v>
      </c>
      <c r="C37" s="5" t="s">
        <v>645</v>
      </c>
      <c r="D37" s="4">
        <v>750</v>
      </c>
      <c r="E37" s="10"/>
      <c r="F37" s="4"/>
      <c r="G37" s="5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43313</v>
      </c>
      <c r="B38" s="5" t="s">
        <v>644</v>
      </c>
      <c r="C38" s="5" t="s">
        <v>684</v>
      </c>
      <c r="D38" s="4">
        <v>900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43313</v>
      </c>
      <c r="B39" s="5" t="s">
        <v>646</v>
      </c>
      <c r="C39" s="5" t="s">
        <v>1145</v>
      </c>
      <c r="D39" s="4">
        <v>976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43323</v>
      </c>
      <c r="B40" s="5" t="s">
        <v>163</v>
      </c>
      <c r="C40" s="5" t="s">
        <v>1146</v>
      </c>
      <c r="D40" s="4">
        <v>100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43327</v>
      </c>
      <c r="B41" s="3" t="s">
        <v>134</v>
      </c>
      <c r="C41" s="3" t="s">
        <v>23</v>
      </c>
      <c r="D41" s="4">
        <v>191.2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43327</v>
      </c>
      <c r="B42" s="5" t="s">
        <v>134</v>
      </c>
      <c r="C42" s="5" t="s">
        <v>1147</v>
      </c>
      <c r="D42" s="4">
        <v>175.15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43323</v>
      </c>
      <c r="B43" s="5" t="s">
        <v>34</v>
      </c>
      <c r="C43" s="5" t="s">
        <v>81</v>
      </c>
      <c r="D43" s="4">
        <v>6.4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43339</v>
      </c>
      <c r="B44" s="5" t="s">
        <v>34</v>
      </c>
      <c r="C44" s="5" t="s">
        <v>81</v>
      </c>
      <c r="D44" s="4">
        <v>45.8</v>
      </c>
      <c r="E44" s="10"/>
      <c r="F44" s="4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43342</v>
      </c>
      <c r="B45" s="5" t="s">
        <v>34</v>
      </c>
      <c r="C45" s="5" t="s">
        <v>81</v>
      </c>
      <c r="D45" s="4">
        <v>5</v>
      </c>
      <c r="E45" s="10"/>
      <c r="F45" s="4"/>
      <c r="G45" s="3" t="s">
        <v>1082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43342</v>
      </c>
      <c r="B46" s="5" t="s">
        <v>34</v>
      </c>
      <c r="C46" s="5" t="s">
        <v>81</v>
      </c>
      <c r="D46" s="4">
        <v>11.8</v>
      </c>
      <c r="E46" s="10"/>
      <c r="F46" s="4"/>
      <c r="G46" s="3" t="s">
        <v>1082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43313</v>
      </c>
      <c r="B47" s="5" t="s">
        <v>36</v>
      </c>
      <c r="C47" s="5" t="s">
        <v>37</v>
      </c>
      <c r="D47" s="4">
        <v>600</v>
      </c>
      <c r="E47" s="10"/>
      <c r="F47" s="4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43313</v>
      </c>
      <c r="B48" s="5" t="s">
        <v>36</v>
      </c>
      <c r="C48" s="5" t="s">
        <v>38</v>
      </c>
      <c r="D48" s="4">
        <v>400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43321</v>
      </c>
      <c r="B49" s="5" t="s">
        <v>36</v>
      </c>
      <c r="C49" s="3" t="s">
        <v>1148</v>
      </c>
      <c r="D49" s="4">
        <v>19.9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43330</v>
      </c>
      <c r="B50" s="5" t="s">
        <v>841</v>
      </c>
      <c r="C50" s="5" t="s">
        <v>1149</v>
      </c>
      <c r="D50" s="4">
        <v>2163.65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43313</v>
      </c>
      <c r="B51" s="5" t="s">
        <v>39</v>
      </c>
      <c r="C51" s="5" t="s">
        <v>42</v>
      </c>
      <c r="D51" s="4">
        <v>110</v>
      </c>
      <c r="E51" s="10"/>
      <c r="F51" s="5"/>
      <c r="G51" s="3" t="s">
        <v>1082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43318</v>
      </c>
      <c r="B52" s="5" t="s">
        <v>39</v>
      </c>
      <c r="C52" s="5" t="s">
        <v>1150</v>
      </c>
      <c r="D52" s="4">
        <v>65.27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43327</v>
      </c>
      <c r="B53" s="5" t="s">
        <v>39</v>
      </c>
      <c r="C53" s="5" t="s">
        <v>451</v>
      </c>
      <c r="D53" s="11">
        <v>50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43335</v>
      </c>
      <c r="B54" s="5" t="s">
        <v>39</v>
      </c>
      <c r="C54" s="5" t="s">
        <v>83</v>
      </c>
      <c r="D54" s="11">
        <v>78.22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43338</v>
      </c>
      <c r="B55" s="5" t="s">
        <v>39</v>
      </c>
      <c r="C55" s="5" t="s">
        <v>391</v>
      </c>
      <c r="D55" s="4">
        <v>50</v>
      </c>
      <c r="E55" s="5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43331</v>
      </c>
      <c r="B56" s="3" t="s">
        <v>39</v>
      </c>
      <c r="C56" s="3" t="s">
        <v>451</v>
      </c>
      <c r="D56" s="4">
        <v>10</v>
      </c>
      <c r="E56" s="5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43328</v>
      </c>
      <c r="B57" s="5" t="s">
        <v>39</v>
      </c>
      <c r="C57" s="5" t="s">
        <v>83</v>
      </c>
      <c r="D57" s="4">
        <v>81.05</v>
      </c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>
        <v>43313</v>
      </c>
      <c r="B58" s="5" t="s">
        <v>375</v>
      </c>
      <c r="C58" s="5" t="s">
        <v>547</v>
      </c>
      <c r="D58" s="4">
        <v>200</v>
      </c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>
        <v>43313</v>
      </c>
      <c r="B59" s="5" t="s">
        <v>375</v>
      </c>
      <c r="C59" s="5" t="s">
        <v>548</v>
      </c>
      <c r="D59" s="4">
        <v>44</v>
      </c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>
        <v>43313</v>
      </c>
      <c r="B60" s="5" t="s">
        <v>375</v>
      </c>
      <c r="C60" s="5" t="s">
        <v>549</v>
      </c>
      <c r="D60" s="4">
        <v>44</v>
      </c>
      <c r="E60" s="5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>
        <v>43313</v>
      </c>
      <c r="B61" s="5" t="s">
        <v>375</v>
      </c>
      <c r="C61" s="5" t="s">
        <v>550</v>
      </c>
      <c r="D61" s="4">
        <v>50</v>
      </c>
      <c r="E61" s="5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/>
      <c r="D62" s="4"/>
      <c r="E62" s="5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/>
      <c r="D63" s="4"/>
      <c r="E63" s="5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/>
      <c r="D64" s="4"/>
      <c r="E64" s="5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D65" s="4"/>
      <c r="E65" s="5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D66" s="4"/>
      <c r="E66" s="5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D67" s="4"/>
      <c r="E67" s="5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D68" s="4"/>
      <c r="E68" s="5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4"/>
      <c r="E69" s="5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4"/>
      <c r="E70" s="5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4"/>
      <c r="E71" s="5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/>
      <c r="D72" s="4"/>
      <c r="E72" s="5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/>
      <c r="D73" s="4"/>
      <c r="E73" s="5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/>
      <c r="D74" s="4"/>
      <c r="E74" s="5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/>
      <c r="D75" s="4"/>
      <c r="E75" s="5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"/>
      <c r="D76" s="4"/>
      <c r="E76" s="5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"/>
      <c r="D77" s="4"/>
      <c r="E77" s="5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26">
      <c r="A78" s="2"/>
      <c r="D78" s="4"/>
      <c r="E78" s="5"/>
      <c r="F78" s="5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3.5" customHeight="1" spans="1:26">
      <c r="A79" s="2"/>
      <c r="D79" s="4"/>
      <c r="E79" s="5"/>
      <c r="F79" s="5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3.5" customHeight="1" spans="1:26">
      <c r="A80" s="2"/>
      <c r="D80" s="4"/>
      <c r="E80" s="5"/>
      <c r="F80" s="5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3.5" customHeight="1" spans="1:26">
      <c r="A81" s="2"/>
      <c r="D81" s="4"/>
      <c r="E81" s="5"/>
      <c r="F81" s="5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3.5" customHeight="1" spans="1:26">
      <c r="A82" s="2"/>
      <c r="D82" s="4"/>
      <c r="E82" s="5"/>
      <c r="F82" s="5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3.5" customHeight="1" spans="1:26">
      <c r="A83" s="2"/>
      <c r="D83" s="4"/>
      <c r="E83" s="5"/>
      <c r="F83" s="5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3.5" customHeight="1" spans="1:26">
      <c r="A84" s="2"/>
      <c r="D84" s="4"/>
      <c r="E84" s="5"/>
      <c r="F84" s="5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3.5" customHeight="1" spans="1:26">
      <c r="A85" s="2"/>
      <c r="D85" s="4"/>
      <c r="E85" s="5"/>
      <c r="F85" s="5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3.5" customHeight="1" spans="1:26">
      <c r="A86" s="2"/>
      <c r="D86" s="4"/>
      <c r="E86" s="5"/>
      <c r="F86" s="5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3.5" customHeight="1" spans="1:26">
      <c r="A87" s="2"/>
      <c r="D87" s="4"/>
      <c r="E87" s="5"/>
      <c r="F87" s="5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3.5" customHeight="1" spans="1:26">
      <c r="A88" s="2"/>
      <c r="D88" s="4"/>
      <c r="E88" s="5"/>
      <c r="F88" s="5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3.5" customHeight="1" spans="1:26">
      <c r="A89" s="2"/>
      <c r="D89" s="4"/>
      <c r="E89" s="5"/>
      <c r="F89" s="5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3.5" customHeight="1" spans="1:26">
      <c r="A90" s="2"/>
      <c r="D90" s="4"/>
      <c r="E90" s="5"/>
      <c r="F90" s="5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3.5" customHeight="1" spans="1:26">
      <c r="A91" s="2"/>
      <c r="D91" s="4"/>
      <c r="E91" s="5"/>
      <c r="F91" s="5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3.5" customHeight="1" spans="1:26">
      <c r="A92" s="2"/>
      <c r="D92" s="4"/>
      <c r="E92" s="5"/>
      <c r="F92" s="5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3.5" customHeight="1" spans="1:26">
      <c r="A93" s="2"/>
      <c r="D93" s="4"/>
      <c r="E93" s="5"/>
      <c r="F93" s="5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3.5" customHeight="1" spans="1:26">
      <c r="A94" s="2"/>
      <c r="D94" s="4"/>
      <c r="E94" s="5"/>
      <c r="F94" s="5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3.5" customHeight="1" spans="1:26">
      <c r="A95" s="2"/>
      <c r="D95" s="4"/>
      <c r="E95" s="5"/>
      <c r="F95" s="5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3.5" customHeight="1" spans="1:26">
      <c r="A96" s="2"/>
      <c r="D96" s="4"/>
      <c r="E96" s="5"/>
      <c r="F96" s="5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3.5" customHeight="1" spans="1:26">
      <c r="A97" s="2"/>
      <c r="D97" s="4"/>
      <c r="E97" s="5"/>
      <c r="F97" s="5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3.5" customHeight="1" spans="1:26">
      <c r="A98" s="2"/>
      <c r="D98" s="4"/>
      <c r="E98" s="5"/>
      <c r="F98" s="5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3.5" customHeight="1" spans="1:26">
      <c r="A99" s="2"/>
      <c r="D99" s="4"/>
      <c r="E99" s="5"/>
      <c r="F99" s="5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3.5" customHeight="1" spans="1:26">
      <c r="A100" s="2"/>
      <c r="D100" s="4"/>
      <c r="E100" s="5"/>
      <c r="F100" s="5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3.5" customHeight="1" spans="1:26">
      <c r="A101" s="2"/>
      <c r="D101" s="4"/>
      <c r="E101" s="5"/>
      <c r="F101" s="5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3.5" customHeight="1" spans="1:26">
      <c r="A102" s="21"/>
      <c r="D102" s="4">
        <f>SUM(D2:D66)</f>
        <v>10606.05</v>
      </c>
      <c r="E102" s="5"/>
      <c r="F102" s="5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3.5" customHeight="1" spans="1:26">
      <c r="A103" s="21"/>
      <c r="D103" s="4"/>
      <c r="E103" s="5"/>
      <c r="F103" s="5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3.5" customHeight="1" spans="1:6">
      <c r="A104" s="21"/>
      <c r="D104" s="4"/>
      <c r="E104" s="5"/>
      <c r="F104" s="5"/>
    </row>
    <row r="105" ht="13.5" customHeight="1" spans="1:6">
      <c r="A105" s="21"/>
      <c r="D105" s="4"/>
      <c r="E105" s="5"/>
      <c r="F105" s="5"/>
    </row>
    <row r="106" ht="13.5" customHeight="1" spans="1:6">
      <c r="A106" s="21"/>
      <c r="D106" s="4"/>
      <c r="E106" s="5"/>
      <c r="F106" s="5"/>
    </row>
    <row r="107" ht="13.5" customHeight="1" spans="1:6">
      <c r="A107" s="21"/>
      <c r="D107" s="4"/>
      <c r="E107" s="5"/>
      <c r="F107" s="5"/>
    </row>
    <row r="108" ht="13.5" customHeight="1" spans="1:6">
      <c r="A108" s="21"/>
      <c r="D108" s="4"/>
      <c r="E108" s="5"/>
      <c r="F108" s="5"/>
    </row>
    <row r="109" ht="13.5" customHeight="1" spans="1:6">
      <c r="A109" s="21"/>
      <c r="D109" s="4"/>
      <c r="E109" s="5"/>
      <c r="F109" s="5"/>
    </row>
    <row r="110" ht="13.5" customHeight="1" spans="1:6">
      <c r="A110" s="21"/>
      <c r="D110" s="4"/>
      <c r="E110" s="5"/>
      <c r="F110" s="5"/>
    </row>
    <row r="111" ht="13.5" customHeight="1" spans="1:6">
      <c r="A111" s="21"/>
      <c r="D111" s="4"/>
      <c r="E111" s="5"/>
      <c r="F111" s="5"/>
    </row>
    <row r="112" ht="13.5" customHeight="1" spans="1:6">
      <c r="A112" s="21"/>
      <c r="D112" s="4"/>
      <c r="E112" s="5"/>
      <c r="F112" s="5"/>
    </row>
    <row r="113" ht="13.5" customHeight="1" spans="1:6">
      <c r="A113" s="21"/>
      <c r="D113" s="4"/>
      <c r="E113" s="5"/>
      <c r="F113" s="5"/>
    </row>
    <row r="114" ht="13.5" customHeight="1" spans="1:6">
      <c r="A114" s="21"/>
      <c r="D114" s="4"/>
      <c r="E114" s="5"/>
      <c r="F114" s="5"/>
    </row>
    <row r="115" ht="13.5" customHeight="1" spans="1:6">
      <c r="A115" s="21"/>
      <c r="D115" s="4"/>
      <c r="E115" s="5"/>
      <c r="F115" s="5"/>
    </row>
    <row r="116" ht="13.5" customHeight="1" spans="1:6">
      <c r="A116" s="21"/>
      <c r="D116" s="4"/>
      <c r="E116" s="5"/>
      <c r="F116" s="5"/>
    </row>
    <row r="117" ht="13.5" customHeight="1" spans="1:6">
      <c r="A117" s="21"/>
      <c r="D117" s="4"/>
      <c r="E117" s="5"/>
      <c r="F117" s="5"/>
    </row>
    <row r="118" ht="13.5" customHeight="1" spans="1:6">
      <c r="A118" s="21"/>
      <c r="D118" s="4"/>
      <c r="E118" s="5"/>
      <c r="F118" s="5"/>
    </row>
    <row r="119" ht="13.5" customHeight="1" spans="1:6">
      <c r="A119" s="21"/>
      <c r="D119" s="4"/>
      <c r="E119" s="5"/>
      <c r="F119" s="5"/>
    </row>
    <row r="120" ht="13.5" customHeight="1" spans="1:6">
      <c r="A120" s="21"/>
      <c r="D120" s="4"/>
      <c r="E120" s="5"/>
      <c r="F120" s="5"/>
    </row>
    <row r="121" ht="13.5" customHeight="1" spans="1:6">
      <c r="A121" s="21"/>
      <c r="D121" s="4"/>
      <c r="E121" s="5"/>
      <c r="F121" s="5"/>
    </row>
    <row r="122" ht="13.5" customHeight="1" spans="1:6">
      <c r="A122" s="21"/>
      <c r="D122" s="4"/>
      <c r="E122" s="5"/>
      <c r="F122" s="5"/>
    </row>
    <row r="123" ht="13.5" customHeight="1" spans="1:6">
      <c r="A123" s="21"/>
      <c r="D123" s="4"/>
      <c r="E123" s="5"/>
      <c r="F123" s="5"/>
    </row>
    <row r="124" ht="13.5" customHeight="1" spans="1:6">
      <c r="A124" s="21"/>
      <c r="D124" s="4"/>
      <c r="E124" s="5"/>
      <c r="F124" s="5"/>
    </row>
    <row r="125" ht="13.5" customHeight="1" spans="1:6">
      <c r="A125" s="21"/>
      <c r="D125" s="4"/>
      <c r="E125" s="5"/>
      <c r="F125" s="5"/>
    </row>
    <row r="126" ht="13.5" customHeight="1" spans="1:6">
      <c r="A126" s="21"/>
      <c r="D126" s="4"/>
      <c r="E126" s="5"/>
      <c r="F126" s="5"/>
    </row>
    <row r="127" ht="13.5" customHeight="1" spans="1:6">
      <c r="A127" s="21"/>
      <c r="D127" s="4"/>
      <c r="E127" s="5"/>
      <c r="F127" s="5"/>
    </row>
    <row r="128" ht="13.5" customHeight="1" spans="1:6">
      <c r="A128" s="21"/>
      <c r="D128" s="4"/>
      <c r="E128" s="5"/>
      <c r="F128" s="5"/>
    </row>
    <row r="129" ht="13.5" customHeight="1" spans="1:6">
      <c r="A129" s="21"/>
      <c r="D129" s="4"/>
      <c r="E129" s="5"/>
      <c r="F129" s="5"/>
    </row>
    <row r="130" ht="13.5" customHeight="1" spans="1:6">
      <c r="A130" s="21"/>
      <c r="D130" s="4"/>
      <c r="E130" s="5"/>
      <c r="F130" s="5"/>
    </row>
    <row r="131" ht="13.5" customHeight="1" spans="1:6">
      <c r="A131" s="21"/>
      <c r="D131" s="4"/>
      <c r="E131" s="5"/>
      <c r="F131" s="5"/>
    </row>
    <row r="132" ht="13.5" customHeight="1" spans="1:6">
      <c r="A132" s="21"/>
      <c r="D132" s="4"/>
      <c r="E132" s="5"/>
      <c r="F132" s="5"/>
    </row>
    <row r="133" ht="13.5" customHeight="1" spans="1:6">
      <c r="A133" s="21"/>
      <c r="D133" s="4"/>
      <c r="E133" s="5"/>
      <c r="F133" s="5"/>
    </row>
    <row r="134" ht="13.5" customHeight="1" spans="1:6">
      <c r="A134" s="21"/>
      <c r="D134" s="4"/>
      <c r="E134" s="5"/>
      <c r="F134" s="5"/>
    </row>
    <row r="135" ht="13.5" customHeight="1" spans="1:6">
      <c r="A135" s="21"/>
      <c r="D135" s="4"/>
      <c r="E135" s="5"/>
      <c r="F135" s="5"/>
    </row>
    <row r="136" ht="13.5" customHeight="1" spans="1:6">
      <c r="A136" s="21"/>
      <c r="D136" s="4"/>
      <c r="E136" s="5"/>
      <c r="F136" s="5"/>
    </row>
    <row r="137" ht="13.5" customHeight="1" spans="1:6">
      <c r="A137" s="21"/>
      <c r="D137" s="4"/>
      <c r="E137" s="5"/>
      <c r="F137" s="5"/>
    </row>
    <row r="138" ht="13.5" customHeight="1" spans="1:6">
      <c r="A138" s="21"/>
      <c r="D138" s="4"/>
      <c r="E138" s="5"/>
      <c r="F138" s="5"/>
    </row>
    <row r="139" ht="13.5" customHeight="1" spans="1:6">
      <c r="A139" s="21"/>
      <c r="D139" s="4"/>
      <c r="E139" s="5"/>
      <c r="F139" s="5"/>
    </row>
    <row r="140" ht="13.5" customHeight="1" spans="1:6">
      <c r="A140" s="21"/>
      <c r="D140" s="4"/>
      <c r="E140" s="5"/>
      <c r="F140" s="5"/>
    </row>
    <row r="141" ht="13.5" customHeight="1" spans="1:6">
      <c r="A141" s="21"/>
      <c r="D141" s="4"/>
      <c r="E141" s="5"/>
      <c r="F141" s="5"/>
    </row>
    <row r="142" ht="13.5" customHeight="1" spans="1:6">
      <c r="A142" s="21"/>
      <c r="D142" s="4"/>
      <c r="E142" s="5"/>
      <c r="F142" s="5"/>
    </row>
    <row r="143" ht="13.5" customHeight="1" spans="1:6">
      <c r="A143" s="21"/>
      <c r="D143" s="4"/>
      <c r="E143" s="5"/>
      <c r="F143" s="5"/>
    </row>
    <row r="144" ht="13.5" customHeight="1" spans="1:6">
      <c r="A144" s="21"/>
      <c r="D144" s="4"/>
      <c r="E144" s="5"/>
      <c r="F144" s="5"/>
    </row>
    <row r="145" ht="13.5" customHeight="1" spans="1:6">
      <c r="A145" s="21"/>
      <c r="D145" s="4"/>
      <c r="E145" s="5"/>
      <c r="F145" s="5"/>
    </row>
    <row r="146" ht="13.5" customHeight="1" spans="1:6">
      <c r="A146" s="21"/>
      <c r="D146" s="4"/>
      <c r="E146" s="5"/>
      <c r="F146" s="5"/>
    </row>
    <row r="147" ht="13.5" customHeight="1" spans="1:6">
      <c r="A147" s="21"/>
      <c r="D147" s="4"/>
      <c r="E147" s="5"/>
      <c r="F147" s="5"/>
    </row>
    <row r="148" ht="13.5" customHeight="1" spans="1:6">
      <c r="A148" s="21"/>
      <c r="D148" s="4"/>
      <c r="E148" s="5"/>
      <c r="F148" s="5"/>
    </row>
    <row r="149" ht="13.5" customHeight="1" spans="1:6">
      <c r="A149" s="21"/>
      <c r="D149" s="4"/>
      <c r="E149" s="5"/>
      <c r="F149" s="5"/>
    </row>
    <row r="150" ht="13.5" customHeight="1" spans="1:6">
      <c r="A150" s="21"/>
      <c r="D150" s="4"/>
      <c r="E150" s="5"/>
      <c r="F150" s="5"/>
    </row>
    <row r="151" ht="13.5" customHeight="1" spans="1:6">
      <c r="A151" s="21"/>
      <c r="D151" s="4"/>
      <c r="E151" s="5"/>
      <c r="F151" s="5"/>
    </row>
    <row r="152" ht="13.5" customHeight="1" spans="1:6">
      <c r="A152" s="21"/>
      <c r="D152" s="4"/>
      <c r="E152" s="5"/>
      <c r="F152" s="5"/>
    </row>
    <row r="153" ht="13.5" customHeight="1" spans="1:6">
      <c r="A153" s="21"/>
      <c r="D153" s="4"/>
      <c r="E153" s="5"/>
      <c r="F153" s="5"/>
    </row>
    <row r="154" ht="13.5" customHeight="1" spans="1:6">
      <c r="A154" s="21"/>
      <c r="D154" s="4"/>
      <c r="E154" s="5"/>
      <c r="F154" s="5"/>
    </row>
    <row r="155" ht="13.5" customHeight="1" spans="1:6">
      <c r="A155" s="21"/>
      <c r="D155" s="4"/>
      <c r="E155" s="5"/>
      <c r="F155" s="5"/>
    </row>
    <row r="156" ht="13.5" customHeight="1" spans="1:6">
      <c r="A156" s="21"/>
      <c r="D156" s="4"/>
      <c r="E156" s="5"/>
      <c r="F156" s="5"/>
    </row>
    <row r="157" ht="13.5" customHeight="1" spans="1:6">
      <c r="A157" s="21"/>
      <c r="D157" s="4"/>
      <c r="E157" s="5"/>
      <c r="F157" s="5"/>
    </row>
    <row r="158" ht="13.5" customHeight="1" spans="1:6">
      <c r="A158" s="21"/>
      <c r="D158" s="4"/>
      <c r="E158" s="5"/>
      <c r="F158" s="5"/>
    </row>
    <row r="159" ht="13.5" customHeight="1" spans="1:6">
      <c r="A159" s="21"/>
      <c r="D159" s="4"/>
      <c r="E159" s="5"/>
      <c r="F159" s="5"/>
    </row>
    <row r="160" ht="13.5" customHeight="1" spans="1:6">
      <c r="A160" s="21"/>
      <c r="D160" s="4"/>
      <c r="E160" s="5"/>
      <c r="F160" s="5"/>
    </row>
    <row r="161" ht="13.5" customHeight="1" spans="1:6">
      <c r="A161" s="21"/>
      <c r="D161" s="4"/>
      <c r="E161" s="5"/>
      <c r="F161" s="5"/>
    </row>
    <row r="162" ht="13.5" customHeight="1" spans="1:6">
      <c r="A162" s="21"/>
      <c r="D162" s="4"/>
      <c r="E162" s="5"/>
      <c r="F162" s="5"/>
    </row>
    <row r="163" ht="13.5" customHeight="1" spans="1:6">
      <c r="A163" s="21"/>
      <c r="D163" s="4"/>
      <c r="E163" s="5"/>
      <c r="F163" s="5"/>
    </row>
    <row r="164" ht="13.5" customHeight="1" spans="1:6">
      <c r="A164" s="21"/>
      <c r="D164" s="4"/>
      <c r="E164" s="5"/>
      <c r="F164" s="5"/>
    </row>
    <row r="165" ht="13.5" customHeight="1" spans="1:6">
      <c r="A165" s="21"/>
      <c r="D165" s="4"/>
      <c r="E165" s="5"/>
      <c r="F165" s="5"/>
    </row>
    <row r="166" ht="13.5" customHeight="1" spans="1:6">
      <c r="A166" s="21"/>
      <c r="D166" s="4"/>
      <c r="E166" s="5"/>
      <c r="F166" s="5"/>
    </row>
    <row r="167" ht="13.5" customHeight="1" spans="1:6">
      <c r="A167" s="21"/>
      <c r="D167" s="4"/>
      <c r="E167" s="5"/>
      <c r="F167" s="5"/>
    </row>
    <row r="168" ht="13.5" customHeight="1" spans="1:6">
      <c r="A168" s="21"/>
      <c r="D168" s="4"/>
      <c r="E168" s="5"/>
      <c r="F168" s="5"/>
    </row>
    <row r="169" ht="13.5" customHeight="1" spans="1:6">
      <c r="A169" s="21"/>
      <c r="D169" s="4"/>
      <c r="E169" s="5"/>
      <c r="F169" s="5"/>
    </row>
    <row r="170" ht="13.5" customHeight="1" spans="1:6">
      <c r="A170" s="21"/>
      <c r="D170" s="4"/>
      <c r="E170" s="5"/>
      <c r="F170" s="5"/>
    </row>
    <row r="171" ht="13.5" customHeight="1" spans="1:6">
      <c r="A171" s="21"/>
      <c r="D171" s="4"/>
      <c r="E171" s="5"/>
      <c r="F171" s="5"/>
    </row>
    <row r="172" ht="13.5" customHeight="1" spans="1:6">
      <c r="A172" s="21"/>
      <c r="D172" s="4"/>
      <c r="E172" s="5"/>
      <c r="F172" s="5"/>
    </row>
    <row r="173" ht="13.5" customHeight="1" spans="1:6">
      <c r="A173" s="21"/>
      <c r="D173" s="4"/>
      <c r="E173" s="5"/>
      <c r="F173" s="5"/>
    </row>
    <row r="174" ht="13.5" customHeight="1" spans="1:6">
      <c r="A174" s="21"/>
      <c r="D174" s="4"/>
      <c r="E174" s="5"/>
      <c r="F174" s="5"/>
    </row>
    <row r="175" ht="13.5" customHeight="1" spans="1:6">
      <c r="A175" s="21"/>
      <c r="D175" s="4"/>
      <c r="E175" s="5"/>
      <c r="F175" s="5"/>
    </row>
    <row r="176" ht="13.5" customHeight="1" spans="1:6">
      <c r="A176" s="21"/>
      <c r="D176" s="4"/>
      <c r="E176" s="5"/>
      <c r="F176" s="5"/>
    </row>
    <row r="177" ht="13.5" customHeight="1" spans="1:6">
      <c r="A177" s="21"/>
      <c r="D177" s="4"/>
      <c r="E177" s="5"/>
      <c r="F177" s="5"/>
    </row>
    <row r="178" ht="13.5" customHeight="1" spans="1:6">
      <c r="A178" s="21"/>
      <c r="D178" s="4"/>
      <c r="E178" s="5"/>
      <c r="F178" s="5"/>
    </row>
    <row r="179" ht="13.5" customHeight="1" spans="1:6">
      <c r="A179" s="21"/>
      <c r="D179" s="4"/>
      <c r="E179" s="5"/>
      <c r="F179" s="5"/>
    </row>
    <row r="180" ht="13.5" customHeight="1" spans="1:6">
      <c r="A180" s="21"/>
      <c r="D180" s="4"/>
      <c r="E180" s="5"/>
      <c r="F180" s="5"/>
    </row>
    <row r="181" ht="13.5" customHeight="1" spans="1:6">
      <c r="A181" s="21"/>
      <c r="D181" s="4"/>
      <c r="E181" s="5"/>
      <c r="F181" s="5"/>
    </row>
    <row r="182" ht="13.5" customHeight="1" spans="1:6">
      <c r="A182" s="21"/>
      <c r="D182" s="4"/>
      <c r="E182" s="5"/>
      <c r="F182" s="5"/>
    </row>
    <row r="183" ht="13.5" customHeight="1" spans="1:6">
      <c r="A183" s="21"/>
      <c r="D183" s="4"/>
      <c r="E183" s="5"/>
      <c r="F183" s="5"/>
    </row>
    <row r="184" ht="13.5" customHeight="1" spans="1:6">
      <c r="A184" s="21"/>
      <c r="D184" s="4"/>
      <c r="E184" s="5"/>
      <c r="F184" s="5"/>
    </row>
    <row r="185" ht="13.5" customHeight="1" spans="1:6">
      <c r="A185" s="21"/>
      <c r="D185" s="4"/>
      <c r="E185" s="5"/>
      <c r="F185" s="5"/>
    </row>
    <row r="186" ht="13.5" customHeight="1" spans="1:6">
      <c r="A186" s="21"/>
      <c r="D186" s="4"/>
      <c r="E186" s="5"/>
      <c r="F186" s="5"/>
    </row>
    <row r="187" ht="13.5" customHeight="1" spans="1:6">
      <c r="A187" s="21"/>
      <c r="D187" s="4"/>
      <c r="E187" s="5"/>
      <c r="F187" s="5"/>
    </row>
    <row r="188" ht="13.5" customHeight="1" spans="1:6">
      <c r="A188" s="21"/>
      <c r="D188" s="4"/>
      <c r="E188" s="5"/>
      <c r="F188" s="5"/>
    </row>
    <row r="189" ht="13.5" customHeight="1" spans="1:6">
      <c r="A189" s="21"/>
      <c r="D189" s="4"/>
      <c r="E189" s="5"/>
      <c r="F189" s="5"/>
    </row>
    <row r="190" ht="13.5" customHeight="1" spans="1:6">
      <c r="A190" s="21"/>
      <c r="D190" s="4"/>
      <c r="E190" s="5"/>
      <c r="F190" s="5"/>
    </row>
    <row r="191" ht="13.5" customHeight="1" spans="1:6">
      <c r="A191" s="21"/>
      <c r="D191" s="4"/>
      <c r="E191" s="5"/>
      <c r="F191" s="5"/>
    </row>
    <row r="192" ht="13.5" customHeight="1" spans="1:6">
      <c r="A192" s="21"/>
      <c r="D192" s="4"/>
      <c r="E192" s="5"/>
      <c r="F192" s="5"/>
    </row>
    <row r="193" ht="13.5" customHeight="1" spans="1:6">
      <c r="A193" s="21"/>
      <c r="D193" s="4"/>
      <c r="E193" s="5"/>
      <c r="F193" s="5"/>
    </row>
    <row r="194" ht="13.5" customHeight="1" spans="1:6">
      <c r="A194" s="21"/>
      <c r="D194" s="4"/>
      <c r="E194" s="5"/>
      <c r="F194" s="5"/>
    </row>
    <row r="195" ht="13.5" customHeight="1" spans="1:6">
      <c r="A195" s="21"/>
      <c r="D195" s="4"/>
      <c r="E195" s="5"/>
      <c r="F195" s="5"/>
    </row>
    <row r="196" ht="13.5" customHeight="1" spans="1:6">
      <c r="A196" s="21"/>
      <c r="D196" s="4"/>
      <c r="E196" s="5"/>
      <c r="F196" s="5"/>
    </row>
    <row r="197" ht="13.5" customHeight="1" spans="1:6">
      <c r="A197" s="21"/>
      <c r="D197" s="4"/>
      <c r="E197" s="5"/>
      <c r="F197" s="5"/>
    </row>
    <row r="198" ht="13.5" customHeight="1" spans="1:6">
      <c r="A198" s="21"/>
      <c r="D198" s="4"/>
      <c r="E198" s="5"/>
      <c r="F198" s="5"/>
    </row>
    <row r="199" ht="13.5" customHeight="1" spans="1:6">
      <c r="A199" s="21"/>
      <c r="D199" s="4"/>
      <c r="E199" s="5"/>
      <c r="F199" s="5"/>
    </row>
    <row r="200" ht="13.5" customHeight="1" spans="1:6">
      <c r="A200" s="21"/>
      <c r="D200" s="4"/>
      <c r="E200" s="5"/>
      <c r="F200" s="5"/>
    </row>
    <row r="201" ht="13.5" customHeight="1" spans="1:6">
      <c r="A201" s="21"/>
      <c r="D201" s="4"/>
      <c r="E201" s="5"/>
      <c r="F201" s="5"/>
    </row>
    <row r="202" ht="13.5" customHeight="1" spans="1:6">
      <c r="A202" s="21"/>
      <c r="D202" s="4"/>
      <c r="E202" s="5"/>
      <c r="F202" s="5"/>
    </row>
    <row r="203" ht="13.5" customHeight="1" spans="1:6">
      <c r="A203" s="21"/>
      <c r="D203" s="4"/>
      <c r="E203" s="5"/>
      <c r="F203" s="5"/>
    </row>
    <row r="204" ht="13.5" customHeight="1" spans="1:6">
      <c r="A204" s="21"/>
      <c r="D204" s="4"/>
      <c r="E204" s="5"/>
      <c r="F204" s="5"/>
    </row>
    <row r="205" ht="13.5" customHeight="1" spans="1:6">
      <c r="A205" s="21"/>
      <c r="D205" s="4"/>
      <c r="E205" s="5"/>
      <c r="F205" s="5"/>
    </row>
    <row r="206" ht="13.5" customHeight="1" spans="1:6">
      <c r="A206" s="21"/>
      <c r="D206" s="4"/>
      <c r="E206" s="5"/>
      <c r="F206" s="5"/>
    </row>
    <row r="207" ht="13.5" customHeight="1" spans="1:6">
      <c r="A207" s="21"/>
      <c r="D207" s="4"/>
      <c r="E207" s="5"/>
      <c r="F207" s="5"/>
    </row>
    <row r="208" ht="13.5" customHeight="1" spans="1:6">
      <c r="A208" s="21"/>
      <c r="D208" s="4"/>
      <c r="E208" s="5"/>
      <c r="F208" s="5"/>
    </row>
    <row r="209" ht="13.5" customHeight="1" spans="1:6">
      <c r="A209" s="21"/>
      <c r="D209" s="4"/>
      <c r="E209" s="5"/>
      <c r="F209" s="5"/>
    </row>
    <row r="210" ht="13.5" customHeight="1" spans="1:6">
      <c r="A210" s="21"/>
      <c r="D210" s="4"/>
      <c r="E210" s="5"/>
      <c r="F210" s="5"/>
    </row>
    <row r="211" ht="13.5" customHeight="1" spans="1:6">
      <c r="A211" s="21"/>
      <c r="D211" s="4"/>
      <c r="E211" s="5"/>
      <c r="F211" s="5"/>
    </row>
    <row r="212" ht="13.5" customHeight="1" spans="1:6">
      <c r="A212" s="21"/>
      <c r="D212" s="4"/>
      <c r="E212" s="5"/>
      <c r="F212" s="5"/>
    </row>
    <row r="213" ht="13.5" customHeight="1" spans="1:6">
      <c r="A213" s="21"/>
      <c r="D213" s="4"/>
      <c r="E213" s="5"/>
      <c r="F213" s="5"/>
    </row>
    <row r="214" ht="13.5" customHeight="1" spans="1:6">
      <c r="A214" s="21"/>
      <c r="D214" s="4"/>
      <c r="E214" s="5"/>
      <c r="F214" s="5"/>
    </row>
    <row r="215" ht="13.5" customHeight="1" spans="1:6">
      <c r="A215" s="21"/>
      <c r="D215" s="4"/>
      <c r="E215" s="5"/>
      <c r="F215" s="5"/>
    </row>
    <row r="216" ht="13.5" customHeight="1" spans="1:6">
      <c r="A216" s="21"/>
      <c r="D216" s="4"/>
      <c r="E216" s="5"/>
      <c r="F216" s="5"/>
    </row>
    <row r="217" ht="13.5" customHeight="1" spans="1:6">
      <c r="A217" s="21"/>
      <c r="D217" s="4"/>
      <c r="E217" s="5"/>
      <c r="F217" s="5"/>
    </row>
    <row r="218" ht="13.5" customHeight="1" spans="1:6">
      <c r="A218" s="21"/>
      <c r="D218" s="4"/>
      <c r="E218" s="5"/>
      <c r="F218" s="5"/>
    </row>
    <row r="219" ht="13.5" customHeight="1" spans="1:6">
      <c r="A219" s="21"/>
      <c r="D219" s="4"/>
      <c r="E219" s="5"/>
      <c r="F219" s="5"/>
    </row>
    <row r="220" ht="13.5" customHeight="1" spans="1:6">
      <c r="A220" s="21"/>
      <c r="D220" s="4"/>
      <c r="E220" s="5"/>
      <c r="F220" s="5"/>
    </row>
    <row r="221" ht="13.5" customHeight="1" spans="1:6">
      <c r="A221" s="21"/>
      <c r="D221" s="4"/>
      <c r="E221" s="5"/>
      <c r="F221" s="5"/>
    </row>
    <row r="222" ht="13.5" customHeight="1" spans="1:6">
      <c r="A222" s="21"/>
      <c r="D222" s="4"/>
      <c r="E222" s="5"/>
      <c r="F222" s="5"/>
    </row>
    <row r="223" ht="13.5" customHeight="1" spans="1:6">
      <c r="A223" s="21"/>
      <c r="D223" s="4"/>
      <c r="E223" s="5"/>
      <c r="F223" s="5"/>
    </row>
    <row r="224" ht="13.5" customHeight="1" spans="1:6">
      <c r="A224" s="21"/>
      <c r="D224" s="4"/>
      <c r="E224" s="5"/>
      <c r="F224" s="5"/>
    </row>
    <row r="225" ht="13.5" customHeight="1" spans="1:6">
      <c r="A225" s="21"/>
      <c r="D225" s="4"/>
      <c r="E225" s="5"/>
      <c r="F225" s="5"/>
    </row>
    <row r="226" ht="13.5" customHeight="1" spans="1:6">
      <c r="A226" s="21"/>
      <c r="D226" s="4"/>
      <c r="E226" s="5"/>
      <c r="F226" s="5"/>
    </row>
    <row r="227" ht="13.5" customHeight="1" spans="1:6">
      <c r="A227" s="21"/>
      <c r="D227" s="4"/>
      <c r="E227" s="5"/>
      <c r="F227" s="5"/>
    </row>
    <row r="228" ht="13.5" customHeight="1" spans="1:6">
      <c r="A228" s="21"/>
      <c r="D228" s="4"/>
      <c r="E228" s="5"/>
      <c r="F228" s="5"/>
    </row>
    <row r="229" ht="13.5" customHeight="1" spans="1:6">
      <c r="A229" s="21"/>
      <c r="D229" s="4"/>
      <c r="E229" s="5"/>
      <c r="F229" s="5"/>
    </row>
    <row r="230" ht="13.5" customHeight="1" spans="1:6">
      <c r="A230" s="21"/>
      <c r="D230" s="4"/>
      <c r="E230" s="5"/>
      <c r="F230" s="5"/>
    </row>
    <row r="231" ht="13.5" customHeight="1" spans="1:6">
      <c r="A231" s="21"/>
      <c r="D231" s="4"/>
      <c r="E231" s="5"/>
      <c r="F231" s="5"/>
    </row>
    <row r="232" ht="13.5" customHeight="1" spans="1:6">
      <c r="A232" s="21"/>
      <c r="D232" s="4"/>
      <c r="E232" s="5"/>
      <c r="F232" s="5"/>
    </row>
    <row r="233" ht="13.5" customHeight="1" spans="1:6">
      <c r="A233" s="21"/>
      <c r="D233" s="4"/>
      <c r="E233" s="5"/>
      <c r="F233" s="5"/>
    </row>
    <row r="234" ht="13.5" customHeight="1" spans="1:6">
      <c r="A234" s="21"/>
      <c r="D234" s="4"/>
      <c r="E234" s="5"/>
      <c r="F234" s="5"/>
    </row>
    <row r="235" ht="13.5" customHeight="1" spans="1:6">
      <c r="A235" s="21"/>
      <c r="D235" s="4"/>
      <c r="E235" s="5"/>
      <c r="F235" s="5"/>
    </row>
    <row r="236" ht="13.5" customHeight="1" spans="1:6">
      <c r="A236" s="21"/>
      <c r="D236" s="4"/>
      <c r="E236" s="5"/>
      <c r="F236" s="5"/>
    </row>
    <row r="237" ht="13.5" customHeight="1" spans="1:6">
      <c r="A237" s="21"/>
      <c r="D237" s="4"/>
      <c r="E237" s="5"/>
      <c r="F237" s="5"/>
    </row>
    <row r="238" ht="13.5" customHeight="1" spans="1:6">
      <c r="A238" s="21"/>
      <c r="D238" s="4"/>
      <c r="E238" s="5"/>
      <c r="F238" s="5"/>
    </row>
    <row r="239" ht="13.5" customHeight="1" spans="1:6">
      <c r="A239" s="21"/>
      <c r="D239" s="4"/>
      <c r="E239" s="5"/>
      <c r="F239" s="5"/>
    </row>
    <row r="240" ht="13.5" customHeight="1" spans="1:6">
      <c r="A240" s="21"/>
      <c r="D240" s="4"/>
      <c r="E240" s="5"/>
      <c r="F240" s="5"/>
    </row>
    <row r="241" ht="13.5" customHeight="1" spans="1:6">
      <c r="A241" s="21"/>
      <c r="D241" s="4"/>
      <c r="E241" s="5"/>
      <c r="F241" s="5"/>
    </row>
    <row r="242" ht="13.5" customHeight="1" spans="1:6">
      <c r="A242" s="21"/>
      <c r="D242" s="4"/>
      <c r="E242" s="5"/>
      <c r="F242" s="5"/>
    </row>
    <row r="243" ht="13.5" customHeight="1" spans="1:6">
      <c r="A243" s="21"/>
      <c r="D243" s="4"/>
      <c r="E243" s="5"/>
      <c r="F243" s="5"/>
    </row>
    <row r="244" ht="13.5" customHeight="1" spans="1:6">
      <c r="A244" s="21"/>
      <c r="D244" s="4"/>
      <c r="E244" s="5"/>
      <c r="F244" s="5"/>
    </row>
    <row r="245" ht="13.5" customHeight="1" spans="1:6">
      <c r="A245" s="21"/>
      <c r="D245" s="4"/>
      <c r="E245" s="5"/>
      <c r="F245" s="5"/>
    </row>
    <row r="246" ht="13.5" customHeight="1" spans="1:6">
      <c r="A246" s="21"/>
      <c r="D246" s="4"/>
      <c r="E246" s="5"/>
      <c r="F246" s="5"/>
    </row>
    <row r="247" ht="13.5" customHeight="1" spans="1:6">
      <c r="A247" s="21"/>
      <c r="D247" s="4"/>
      <c r="E247" s="5"/>
      <c r="F247" s="5"/>
    </row>
    <row r="248" ht="13.5" customHeight="1" spans="1:6">
      <c r="A248" s="21"/>
      <c r="D248" s="4"/>
      <c r="E248" s="5"/>
      <c r="F248" s="5"/>
    </row>
    <row r="249" ht="13.5" customHeight="1" spans="1:6">
      <c r="A249" s="21"/>
      <c r="D249" s="4"/>
      <c r="E249" s="5"/>
      <c r="F249" s="5"/>
    </row>
    <row r="250" ht="13.5" customHeight="1" spans="1:6">
      <c r="A250" s="21"/>
      <c r="D250" s="4"/>
      <c r="E250" s="5"/>
      <c r="F250" s="5"/>
    </row>
    <row r="251" ht="13.5" customHeight="1" spans="1:6">
      <c r="A251" s="21"/>
      <c r="D251" s="4"/>
      <c r="E251" s="5"/>
      <c r="F251" s="5"/>
    </row>
    <row r="252" ht="13.5" customHeight="1" spans="1:6">
      <c r="A252" s="21"/>
      <c r="D252" s="4"/>
      <c r="E252" s="5"/>
      <c r="F252" s="5"/>
    </row>
    <row r="253" ht="13.5" customHeight="1" spans="1:6">
      <c r="A253" s="21"/>
      <c r="D253" s="4"/>
      <c r="E253" s="5"/>
      <c r="F253" s="5"/>
    </row>
    <row r="254" ht="13.5" customHeight="1" spans="1:6">
      <c r="A254" s="21"/>
      <c r="D254" s="4"/>
      <c r="E254" s="5"/>
      <c r="F254" s="5"/>
    </row>
    <row r="255" ht="13.5" customHeight="1" spans="1:6">
      <c r="A255" s="21"/>
      <c r="D255" s="4"/>
      <c r="E255" s="5"/>
      <c r="F255" s="5"/>
    </row>
    <row r="256" ht="13.5" customHeight="1" spans="1:6">
      <c r="A256" s="21"/>
      <c r="D256" s="4"/>
      <c r="E256" s="5"/>
      <c r="F256" s="5"/>
    </row>
    <row r="257" ht="13.5" customHeight="1" spans="1:6">
      <c r="A257" s="21"/>
      <c r="D257" s="4"/>
      <c r="E257" s="5"/>
      <c r="F257" s="5"/>
    </row>
    <row r="258" ht="13.5" customHeight="1" spans="1:6">
      <c r="A258" s="21"/>
      <c r="D258" s="4"/>
      <c r="E258" s="5"/>
      <c r="F258" s="5"/>
    </row>
    <row r="259" ht="13.5" customHeight="1" spans="1:6">
      <c r="A259" s="21"/>
      <c r="D259" s="4"/>
      <c r="E259" s="5"/>
      <c r="F259" s="5"/>
    </row>
    <row r="260" ht="13.5" customHeight="1" spans="1:6">
      <c r="A260" s="21"/>
      <c r="D260" s="4"/>
      <c r="E260" s="5"/>
      <c r="F260" s="5"/>
    </row>
    <row r="261" ht="13.5" customHeight="1" spans="1:6">
      <c r="A261" s="21"/>
      <c r="D261" s="4"/>
      <c r="E261" s="5"/>
      <c r="F261" s="5"/>
    </row>
    <row r="262" ht="13.5" customHeight="1" spans="1:6">
      <c r="A262" s="21"/>
      <c r="D262" s="4"/>
      <c r="E262" s="5"/>
      <c r="F262" s="5"/>
    </row>
    <row r="263" ht="13.5" customHeight="1" spans="1:6">
      <c r="A263" s="21"/>
      <c r="D263" s="4"/>
      <c r="E263" s="5"/>
      <c r="F263" s="5"/>
    </row>
    <row r="264" ht="13.5" customHeight="1" spans="1:6">
      <c r="A264" s="21"/>
      <c r="D264" s="4"/>
      <c r="E264" s="5"/>
      <c r="F264" s="5"/>
    </row>
    <row r="265" ht="13.5" customHeight="1" spans="1:6">
      <c r="A265" s="21"/>
      <c r="D265" s="4"/>
      <c r="E265" s="5"/>
      <c r="F265" s="5"/>
    </row>
    <row r="266" ht="13.5" customHeight="1" spans="1:6">
      <c r="A266" s="21"/>
      <c r="D266" s="4"/>
      <c r="E266" s="5"/>
      <c r="F266" s="5"/>
    </row>
    <row r="267" ht="13.5" customHeight="1" spans="1:6">
      <c r="A267" s="21"/>
      <c r="D267" s="4"/>
      <c r="E267" s="5"/>
      <c r="F267" s="5"/>
    </row>
    <row r="268" ht="13.5" customHeight="1" spans="1:6">
      <c r="A268" s="21"/>
      <c r="D268" s="4"/>
      <c r="E268" s="5"/>
      <c r="F268" s="5"/>
    </row>
    <row r="269" ht="13.5" customHeight="1" spans="1:6">
      <c r="A269" s="21"/>
      <c r="D269" s="4"/>
      <c r="E269" s="5"/>
      <c r="F269" s="5"/>
    </row>
    <row r="270" ht="13.5" customHeight="1" spans="1:6">
      <c r="A270" s="21"/>
      <c r="D270" s="4"/>
      <c r="E270" s="5"/>
      <c r="F270" s="5"/>
    </row>
    <row r="271" ht="13.5" customHeight="1" spans="1:6">
      <c r="A271" s="21"/>
      <c r="D271" s="4"/>
      <c r="E271" s="5"/>
      <c r="F271" s="5"/>
    </row>
    <row r="272" ht="13.5" customHeight="1" spans="1:6">
      <c r="A272" s="21"/>
      <c r="D272" s="4"/>
      <c r="E272" s="5"/>
      <c r="F272" s="5"/>
    </row>
    <row r="273" ht="13.5" customHeight="1" spans="1:6">
      <c r="A273" s="21"/>
      <c r="D273" s="4"/>
      <c r="E273" s="5"/>
      <c r="F273" s="5"/>
    </row>
    <row r="274" ht="13.5" customHeight="1" spans="1:6">
      <c r="A274" s="21"/>
      <c r="D274" s="4"/>
      <c r="E274" s="5"/>
      <c r="F274" s="5"/>
    </row>
    <row r="275" ht="13.5" customHeight="1" spans="1:6">
      <c r="A275" s="21"/>
      <c r="D275" s="4"/>
      <c r="E275" s="5"/>
      <c r="F275" s="5"/>
    </row>
    <row r="276" ht="13.5" customHeight="1" spans="1:6">
      <c r="A276" s="21"/>
      <c r="D276" s="4"/>
      <c r="E276" s="5"/>
      <c r="F276" s="5"/>
    </row>
    <row r="277" ht="13.5" customHeight="1" spans="1:6">
      <c r="A277" s="21"/>
      <c r="D277" s="4"/>
      <c r="E277" s="5"/>
      <c r="F277" s="5"/>
    </row>
    <row r="278" ht="13.5" customHeight="1" spans="1:6">
      <c r="A278" s="21"/>
      <c r="D278" s="4"/>
      <c r="E278" s="5"/>
      <c r="F278" s="5"/>
    </row>
    <row r="279" ht="13.5" customHeight="1" spans="1:6">
      <c r="A279" s="21"/>
      <c r="D279" s="4"/>
      <c r="E279" s="5"/>
      <c r="F279" s="5"/>
    </row>
    <row r="280" ht="13.5" customHeight="1" spans="1:6">
      <c r="A280" s="21"/>
      <c r="D280" s="4"/>
      <c r="E280" s="5"/>
      <c r="F280" s="5"/>
    </row>
    <row r="281" ht="13.5" customHeight="1" spans="1:6">
      <c r="A281" s="21"/>
      <c r="D281" s="4"/>
      <c r="E281" s="5"/>
      <c r="F281" s="5"/>
    </row>
    <row r="282" ht="13.5" customHeight="1" spans="1:6">
      <c r="A282" s="21"/>
      <c r="D282" s="4"/>
      <c r="E282" s="5"/>
      <c r="F282" s="5"/>
    </row>
    <row r="283" ht="13.5" customHeight="1" spans="1:6">
      <c r="A283" s="21"/>
      <c r="D283" s="4"/>
      <c r="E283" s="5"/>
      <c r="F283" s="5"/>
    </row>
    <row r="284" ht="13.5" customHeight="1" spans="1:6">
      <c r="A284" s="21"/>
      <c r="D284" s="4"/>
      <c r="E284" s="5"/>
      <c r="F284" s="5"/>
    </row>
    <row r="285" ht="13.5" customHeight="1" spans="1:6">
      <c r="A285" s="21"/>
      <c r="D285" s="4"/>
      <c r="E285" s="5"/>
      <c r="F285" s="5"/>
    </row>
    <row r="286" ht="13.5" customHeight="1" spans="1:6">
      <c r="A286" s="21"/>
      <c r="D286" s="4"/>
      <c r="E286" s="5"/>
      <c r="F286" s="5"/>
    </row>
    <row r="287" ht="13.5" customHeight="1" spans="1:6">
      <c r="A287" s="21"/>
      <c r="D287" s="4"/>
      <c r="E287" s="5"/>
      <c r="F287" s="5"/>
    </row>
    <row r="288" ht="13.5" customHeight="1" spans="1:6">
      <c r="A288" s="21"/>
      <c r="D288" s="4"/>
      <c r="E288" s="5"/>
      <c r="F288" s="5"/>
    </row>
    <row r="289" ht="13.5" customHeight="1" spans="1:6">
      <c r="A289" s="21"/>
      <c r="D289" s="4"/>
      <c r="E289" s="5"/>
      <c r="F289" s="5"/>
    </row>
    <row r="290" ht="13.5" customHeight="1" spans="1:6">
      <c r="A290" s="21"/>
      <c r="D290" s="4"/>
      <c r="E290" s="5"/>
      <c r="F290" s="5"/>
    </row>
    <row r="291" ht="13.5" customHeight="1" spans="1:6">
      <c r="A291" s="21"/>
      <c r="D291" s="4"/>
      <c r="E291" s="5"/>
      <c r="F291" s="5"/>
    </row>
    <row r="292" ht="13.5" customHeight="1" spans="1:6">
      <c r="A292" s="21"/>
      <c r="D292" s="4"/>
      <c r="E292" s="5"/>
      <c r="F292" s="5"/>
    </row>
    <row r="293" ht="13.5" customHeight="1" spans="1:6">
      <c r="A293" s="21"/>
      <c r="D293" s="4"/>
      <c r="E293" s="5"/>
      <c r="F293" s="5"/>
    </row>
    <row r="294" ht="13.5" customHeight="1" spans="1:6">
      <c r="A294" s="21"/>
      <c r="D294" s="4"/>
      <c r="E294" s="5"/>
      <c r="F294" s="5"/>
    </row>
    <row r="295" ht="13.5" customHeight="1" spans="1:6">
      <c r="A295" s="21"/>
      <c r="D295" s="4"/>
      <c r="E295" s="5"/>
      <c r="F295" s="5"/>
    </row>
    <row r="296" ht="13.5" customHeight="1" spans="1:6">
      <c r="A296" s="21"/>
      <c r="D296" s="4"/>
      <c r="E296" s="5"/>
      <c r="F296" s="5"/>
    </row>
    <row r="297" ht="13.5" customHeight="1" spans="1:6">
      <c r="A297" s="21"/>
      <c r="D297" s="4"/>
      <c r="E297" s="5"/>
      <c r="F297" s="5"/>
    </row>
    <row r="298" ht="13.5" customHeight="1" spans="1:6">
      <c r="A298" s="21"/>
      <c r="D298" s="4"/>
      <c r="E298" s="5"/>
      <c r="F298" s="5"/>
    </row>
    <row r="299" ht="13.5" customHeight="1" spans="1:6">
      <c r="A299" s="21"/>
      <c r="D299" s="4"/>
      <c r="E299" s="5"/>
      <c r="F299" s="5"/>
    </row>
    <row r="300" ht="13.5" customHeight="1" spans="1:6">
      <c r="A300" s="21"/>
      <c r="D300" s="4"/>
      <c r="E300" s="5"/>
      <c r="F300" s="5"/>
    </row>
    <row r="301" ht="13.5" customHeight="1" spans="1:6">
      <c r="A301" s="21"/>
      <c r="D301" s="4"/>
      <c r="E301" s="5"/>
      <c r="F301" s="5"/>
    </row>
    <row r="302" ht="13.5" customHeight="1" spans="1:6">
      <c r="A302" s="21"/>
      <c r="D302" s="4"/>
      <c r="E302" s="5"/>
      <c r="F302" s="5"/>
    </row>
    <row r="303" ht="13.5" customHeight="1" spans="1:6">
      <c r="A303" s="21"/>
      <c r="D303" s="4"/>
      <c r="E303" s="5"/>
      <c r="F303" s="5"/>
    </row>
    <row r="304" ht="13.5" customHeight="1" spans="1:6">
      <c r="A304" s="21"/>
      <c r="D304" s="4"/>
      <c r="E304" s="5"/>
      <c r="F304" s="5"/>
    </row>
    <row r="305" ht="13.5" customHeight="1" spans="1:6">
      <c r="A305" s="21"/>
      <c r="D305" s="4"/>
      <c r="E305" s="5"/>
      <c r="F305" s="5"/>
    </row>
    <row r="306" ht="13.5" customHeight="1" spans="1:6">
      <c r="A306" s="21"/>
      <c r="D306" s="4"/>
      <c r="E306" s="5"/>
      <c r="F306" s="5"/>
    </row>
    <row r="307" ht="13.5" customHeight="1" spans="1:6">
      <c r="A307" s="21"/>
      <c r="D307" s="4"/>
      <c r="E307" s="5"/>
      <c r="F307" s="5"/>
    </row>
    <row r="308" ht="13.5" customHeight="1" spans="1:6">
      <c r="A308" s="21"/>
      <c r="D308" s="4"/>
      <c r="E308" s="5"/>
      <c r="F308" s="5"/>
    </row>
    <row r="309" ht="13.5" customHeight="1" spans="1:6">
      <c r="A309" s="21"/>
      <c r="D309" s="4"/>
      <c r="E309" s="5"/>
      <c r="F309" s="5"/>
    </row>
    <row r="310" ht="13.5" customHeight="1" spans="1:6">
      <c r="A310" s="21"/>
      <c r="D310" s="4"/>
      <c r="E310" s="5"/>
      <c r="F310" s="5"/>
    </row>
    <row r="311" ht="13.5" customHeight="1" spans="1:6">
      <c r="A311" s="21"/>
      <c r="D311" s="4"/>
      <c r="E311" s="5"/>
      <c r="F311" s="5"/>
    </row>
    <row r="312" ht="13.5" customHeight="1" spans="1:6">
      <c r="A312" s="21"/>
      <c r="D312" s="4"/>
      <c r="E312" s="5"/>
      <c r="F312" s="5"/>
    </row>
    <row r="313" ht="13.5" customHeight="1" spans="1:6">
      <c r="A313" s="21"/>
      <c r="D313" s="4"/>
      <c r="E313" s="5"/>
      <c r="F313" s="5"/>
    </row>
    <row r="314" ht="13.5" customHeight="1" spans="1:6">
      <c r="A314" s="21"/>
      <c r="D314" s="4"/>
      <c r="E314" s="5"/>
      <c r="F314" s="5"/>
    </row>
    <row r="315" ht="13.5" customHeight="1" spans="1:6">
      <c r="A315" s="21"/>
      <c r="D315" s="4"/>
      <c r="E315" s="5"/>
      <c r="F315" s="5"/>
    </row>
    <row r="316" ht="13.5" customHeight="1" spans="1:6">
      <c r="A316" s="21"/>
      <c r="D316" s="4"/>
      <c r="E316" s="5"/>
      <c r="F316" s="5"/>
    </row>
    <row r="317" ht="13.5" customHeight="1" spans="1:6">
      <c r="A317" s="21"/>
      <c r="D317" s="4"/>
      <c r="E317" s="5"/>
      <c r="F317" s="5"/>
    </row>
    <row r="318" ht="13.5" customHeight="1" spans="1:6">
      <c r="A318" s="21"/>
      <c r="D318" s="4"/>
      <c r="E318" s="5"/>
      <c r="F318" s="5"/>
    </row>
    <row r="319" ht="13.5" customHeight="1" spans="1:6">
      <c r="A319" s="21"/>
      <c r="D319" s="4"/>
      <c r="E319" s="5"/>
      <c r="F319" s="5"/>
    </row>
    <row r="320" ht="13.5" customHeight="1" spans="1:6">
      <c r="A320" s="21"/>
      <c r="D320" s="4"/>
      <c r="E320" s="5"/>
      <c r="F320" s="5"/>
    </row>
    <row r="321" ht="13.5" customHeight="1" spans="1:6">
      <c r="A321" s="21"/>
      <c r="D321" s="4"/>
      <c r="E321" s="5"/>
      <c r="F321" s="5"/>
    </row>
    <row r="322" ht="13.5" customHeight="1" spans="1:6">
      <c r="A322" s="21"/>
      <c r="D322" s="4"/>
      <c r="E322" s="5"/>
      <c r="F322" s="5"/>
    </row>
    <row r="323" ht="13.5" customHeight="1" spans="1:6">
      <c r="A323" s="21"/>
      <c r="D323" s="4"/>
      <c r="E323" s="5"/>
      <c r="F323" s="5"/>
    </row>
    <row r="324" ht="13.5" customHeight="1" spans="1:6">
      <c r="A324" s="21"/>
      <c r="D324" s="4"/>
      <c r="E324" s="5"/>
      <c r="F324" s="5"/>
    </row>
    <row r="325" ht="13.5" customHeight="1" spans="1:6">
      <c r="A325" s="21"/>
      <c r="D325" s="4"/>
      <c r="E325" s="5"/>
      <c r="F325" s="5"/>
    </row>
    <row r="326" ht="13.5" customHeight="1" spans="1:6">
      <c r="A326" s="21"/>
      <c r="D326" s="4"/>
      <c r="E326" s="5"/>
      <c r="F326" s="5"/>
    </row>
    <row r="327" ht="13.5" customHeight="1" spans="1:6">
      <c r="A327" s="21"/>
      <c r="D327" s="4"/>
      <c r="E327" s="5"/>
      <c r="F327" s="5"/>
    </row>
    <row r="328" ht="13.5" customHeight="1" spans="1:6">
      <c r="A328" s="21"/>
      <c r="D328" s="4"/>
      <c r="E328" s="5"/>
      <c r="F328" s="5"/>
    </row>
    <row r="329" ht="13.5" customHeight="1" spans="1:6">
      <c r="A329" s="21"/>
      <c r="D329" s="4"/>
      <c r="E329" s="5"/>
      <c r="F329" s="5"/>
    </row>
    <row r="330" ht="13.5" customHeight="1" spans="1:6">
      <c r="A330" s="21"/>
      <c r="D330" s="4"/>
      <c r="E330" s="5"/>
      <c r="F330" s="5"/>
    </row>
    <row r="331" ht="13.5" customHeight="1" spans="1:6">
      <c r="A331" s="21"/>
      <c r="D331" s="4"/>
      <c r="E331" s="5"/>
      <c r="F331" s="5"/>
    </row>
    <row r="332" ht="13.5" customHeight="1" spans="1:6">
      <c r="A332" s="21"/>
      <c r="D332" s="4"/>
      <c r="E332" s="5"/>
      <c r="F332" s="5"/>
    </row>
    <row r="333" ht="13.5" customHeight="1" spans="1:6">
      <c r="A333" s="21"/>
      <c r="D333" s="4"/>
      <c r="E333" s="5"/>
      <c r="F333" s="5"/>
    </row>
    <row r="334" ht="13.5" customHeight="1" spans="1:6">
      <c r="A334" s="21"/>
      <c r="D334" s="4"/>
      <c r="E334" s="5"/>
      <c r="F334" s="5"/>
    </row>
    <row r="335" ht="13.5" customHeight="1" spans="1:6">
      <c r="A335" s="21"/>
      <c r="D335" s="4"/>
      <c r="E335" s="5"/>
      <c r="F335" s="5"/>
    </row>
    <row r="336" ht="13.5" customHeight="1" spans="1:6">
      <c r="A336" s="21"/>
      <c r="D336" s="4"/>
      <c r="E336" s="5"/>
      <c r="F336" s="5"/>
    </row>
    <row r="337" ht="13.5" customHeight="1" spans="1:6">
      <c r="A337" s="21"/>
      <c r="D337" s="4"/>
      <c r="E337" s="5"/>
      <c r="F337" s="5"/>
    </row>
    <row r="338" ht="13.5" customHeight="1" spans="1:6">
      <c r="A338" s="21"/>
      <c r="D338" s="4"/>
      <c r="E338" s="5"/>
      <c r="F338" s="5"/>
    </row>
    <row r="339" ht="13.5" customHeight="1" spans="1:6">
      <c r="A339" s="21"/>
      <c r="D339" s="4"/>
      <c r="E339" s="5"/>
      <c r="F339" s="5"/>
    </row>
    <row r="340" ht="13.5" customHeight="1" spans="1:6">
      <c r="A340" s="21"/>
      <c r="D340" s="4"/>
      <c r="E340" s="5"/>
      <c r="F340" s="5"/>
    </row>
    <row r="341" ht="13.5" customHeight="1" spans="1:6">
      <c r="A341" s="21"/>
      <c r="D341" s="4"/>
      <c r="E341" s="5"/>
      <c r="F341" s="5"/>
    </row>
    <row r="342" ht="13.5" customHeight="1" spans="1:6">
      <c r="A342" s="21"/>
      <c r="D342" s="4"/>
      <c r="E342" s="5"/>
      <c r="F342" s="5"/>
    </row>
    <row r="343" ht="13.5" customHeight="1" spans="1:6">
      <c r="A343" s="21"/>
      <c r="D343" s="4"/>
      <c r="E343" s="5"/>
      <c r="F343" s="5"/>
    </row>
    <row r="344" ht="13.5" customHeight="1" spans="1:6">
      <c r="A344" s="21"/>
      <c r="D344" s="4"/>
      <c r="E344" s="5"/>
      <c r="F344" s="5"/>
    </row>
    <row r="345" ht="13.5" customHeight="1" spans="1:6">
      <c r="A345" s="21"/>
      <c r="D345" s="4"/>
      <c r="E345" s="5"/>
      <c r="F345" s="5"/>
    </row>
    <row r="346" ht="13.5" customHeight="1" spans="1:6">
      <c r="A346" s="21"/>
      <c r="D346" s="4"/>
      <c r="E346" s="5"/>
      <c r="F346" s="5"/>
    </row>
    <row r="347" ht="13.5" customHeight="1" spans="1:6">
      <c r="A347" s="21"/>
      <c r="D347" s="4"/>
      <c r="E347" s="5"/>
      <c r="F347" s="5"/>
    </row>
    <row r="348" ht="13.5" customHeight="1" spans="1:6">
      <c r="A348" s="21"/>
      <c r="D348" s="4"/>
      <c r="E348" s="5"/>
      <c r="F348" s="5"/>
    </row>
    <row r="349" ht="13.5" customHeight="1" spans="1:6">
      <c r="A349" s="21"/>
      <c r="D349" s="4"/>
      <c r="E349" s="5"/>
      <c r="F349" s="5"/>
    </row>
    <row r="350" ht="13.5" customHeight="1" spans="1:6">
      <c r="A350" s="21"/>
      <c r="D350" s="4"/>
      <c r="E350" s="5"/>
      <c r="F350" s="5"/>
    </row>
    <row r="351" ht="13.5" customHeight="1" spans="1:6">
      <c r="A351" s="21"/>
      <c r="D351" s="4"/>
      <c r="E351" s="5"/>
      <c r="F351" s="5"/>
    </row>
    <row r="352" ht="13.5" customHeight="1" spans="1:6">
      <c r="A352" s="21"/>
      <c r="D352" s="4"/>
      <c r="E352" s="5"/>
      <c r="F352" s="5"/>
    </row>
    <row r="353" ht="13.5" customHeight="1" spans="1:6">
      <c r="A353" s="21"/>
      <c r="D353" s="4"/>
      <c r="E353" s="5"/>
      <c r="F353" s="5"/>
    </row>
    <row r="354" ht="13.5" customHeight="1" spans="1:6">
      <c r="A354" s="21"/>
      <c r="D354" s="4"/>
      <c r="E354" s="5"/>
      <c r="F354" s="5"/>
    </row>
    <row r="355" ht="13.5" customHeight="1" spans="1:6">
      <c r="A355" s="21"/>
      <c r="D355" s="4"/>
      <c r="E355" s="5"/>
      <c r="F355" s="5"/>
    </row>
    <row r="356" ht="13.5" customHeight="1" spans="1:6">
      <c r="A356" s="21"/>
      <c r="D356" s="4"/>
      <c r="E356" s="5"/>
      <c r="F356" s="5"/>
    </row>
    <row r="357" ht="13.5" customHeight="1" spans="1:6">
      <c r="A357" s="21"/>
      <c r="D357" s="4"/>
      <c r="E357" s="5"/>
      <c r="F357" s="5"/>
    </row>
    <row r="358" ht="13.5" customHeight="1" spans="1:6">
      <c r="A358" s="21"/>
      <c r="D358" s="4"/>
      <c r="E358" s="5"/>
      <c r="F358" s="5"/>
    </row>
    <row r="359" ht="13.5" customHeight="1" spans="1:6">
      <c r="A359" s="21"/>
      <c r="D359" s="4"/>
      <c r="E359" s="5"/>
      <c r="F359" s="5"/>
    </row>
    <row r="360" ht="13.5" customHeight="1" spans="1:6">
      <c r="A360" s="21"/>
      <c r="D360" s="4"/>
      <c r="E360" s="5"/>
      <c r="F360" s="5"/>
    </row>
    <row r="361" ht="13.5" customHeight="1" spans="1:6">
      <c r="A361" s="21"/>
      <c r="D361" s="4"/>
      <c r="E361" s="5"/>
      <c r="F361" s="5"/>
    </row>
    <row r="362" ht="13.5" customHeight="1" spans="1:6">
      <c r="A362" s="21"/>
      <c r="D362" s="4"/>
      <c r="E362" s="5"/>
      <c r="F362" s="5"/>
    </row>
    <row r="363" ht="13.5" customHeight="1" spans="1:6">
      <c r="A363" s="21"/>
      <c r="D363" s="4"/>
      <c r="E363" s="5"/>
      <c r="F363" s="5"/>
    </row>
    <row r="364" ht="13.5" customHeight="1" spans="1:6">
      <c r="A364" s="21"/>
      <c r="D364" s="4"/>
      <c r="E364" s="5"/>
      <c r="F364" s="5"/>
    </row>
    <row r="365" ht="13.5" customHeight="1" spans="1:6">
      <c r="A365" s="21"/>
      <c r="D365" s="4"/>
      <c r="E365" s="5"/>
      <c r="F365" s="5"/>
    </row>
    <row r="366" ht="13.5" customHeight="1" spans="1:6">
      <c r="A366" s="21"/>
      <c r="D366" s="4"/>
      <c r="E366" s="5"/>
      <c r="F366" s="5"/>
    </row>
    <row r="367" ht="13.5" customHeight="1" spans="1:6">
      <c r="A367" s="21"/>
      <c r="D367" s="4"/>
      <c r="E367" s="5"/>
      <c r="F367" s="5"/>
    </row>
    <row r="368" ht="13.5" customHeight="1" spans="1:6">
      <c r="A368" s="21"/>
      <c r="D368" s="4"/>
      <c r="E368" s="5"/>
      <c r="F368" s="5"/>
    </row>
    <row r="369" ht="13.5" customHeight="1" spans="1:6">
      <c r="A369" s="21"/>
      <c r="D369" s="4"/>
      <c r="E369" s="5"/>
      <c r="F369" s="5"/>
    </row>
    <row r="370" ht="13.5" customHeight="1" spans="1:6">
      <c r="A370" s="21"/>
      <c r="D370" s="4"/>
      <c r="E370" s="5"/>
      <c r="F370" s="5"/>
    </row>
    <row r="371" ht="13.5" customHeight="1" spans="1:6">
      <c r="A371" s="21"/>
      <c r="D371" s="4"/>
      <c r="E371" s="5"/>
      <c r="F371" s="5"/>
    </row>
    <row r="372" ht="13.5" customHeight="1" spans="1:6">
      <c r="A372" s="21"/>
      <c r="D372" s="4"/>
      <c r="E372" s="5"/>
      <c r="F372" s="5"/>
    </row>
    <row r="373" ht="13.5" customHeight="1" spans="1:6">
      <c r="A373" s="21"/>
      <c r="D373" s="4"/>
      <c r="E373" s="5"/>
      <c r="F373" s="5"/>
    </row>
    <row r="374" ht="13.5" customHeight="1" spans="1:6">
      <c r="A374" s="21"/>
      <c r="D374" s="4"/>
      <c r="E374" s="5"/>
      <c r="F374" s="5"/>
    </row>
    <row r="375" ht="13.5" customHeight="1" spans="1:6">
      <c r="A375" s="21"/>
      <c r="D375" s="4"/>
      <c r="E375" s="5"/>
      <c r="F375" s="5"/>
    </row>
    <row r="376" ht="13.5" customHeight="1" spans="1:6">
      <c r="A376" s="21"/>
      <c r="D376" s="4"/>
      <c r="E376" s="5"/>
      <c r="F376" s="5"/>
    </row>
    <row r="377" ht="13.5" customHeight="1" spans="1:6">
      <c r="A377" s="21"/>
      <c r="D377" s="4"/>
      <c r="E377" s="5"/>
      <c r="F377" s="5"/>
    </row>
    <row r="378" ht="13.5" customHeight="1" spans="1:6">
      <c r="A378" s="21"/>
      <c r="D378" s="4"/>
      <c r="E378" s="5"/>
      <c r="F378" s="5"/>
    </row>
    <row r="379" ht="13.5" customHeight="1" spans="1:6">
      <c r="A379" s="21"/>
      <c r="D379" s="4"/>
      <c r="E379" s="5"/>
      <c r="F379" s="5"/>
    </row>
    <row r="380" ht="13.5" customHeight="1" spans="1:6">
      <c r="A380" s="21"/>
      <c r="D380" s="4"/>
      <c r="E380" s="5"/>
      <c r="F380" s="5"/>
    </row>
    <row r="381" ht="13.5" customHeight="1" spans="1:6">
      <c r="A381" s="21"/>
      <c r="D381" s="4"/>
      <c r="E381" s="5"/>
      <c r="F381" s="5"/>
    </row>
    <row r="382" ht="13.5" customHeight="1" spans="1:6">
      <c r="A382" s="21"/>
      <c r="D382" s="4"/>
      <c r="E382" s="5"/>
      <c r="F382" s="5"/>
    </row>
    <row r="383" ht="13.5" customHeight="1" spans="1:6">
      <c r="A383" s="21"/>
      <c r="D383" s="4"/>
      <c r="E383" s="5"/>
      <c r="F383" s="5"/>
    </row>
    <row r="384" ht="13.5" customHeight="1" spans="1:6">
      <c r="A384" s="21"/>
      <c r="D384" s="4"/>
      <c r="E384" s="5"/>
      <c r="F384" s="5"/>
    </row>
    <row r="385" ht="13.5" customHeight="1" spans="1:6">
      <c r="A385" s="21"/>
      <c r="D385" s="4"/>
      <c r="E385" s="5"/>
      <c r="F385" s="5"/>
    </row>
    <row r="386" ht="13.5" customHeight="1" spans="1:6">
      <c r="A386" s="21"/>
      <c r="D386" s="4"/>
      <c r="E386" s="5"/>
      <c r="F386" s="5"/>
    </row>
    <row r="387" ht="13.5" customHeight="1" spans="1:6">
      <c r="A387" s="21"/>
      <c r="D387" s="4"/>
      <c r="E387" s="5"/>
      <c r="F387" s="5"/>
    </row>
    <row r="388" ht="13.5" customHeight="1" spans="1:6">
      <c r="A388" s="21"/>
      <c r="D388" s="4"/>
      <c r="E388" s="5"/>
      <c r="F388" s="5"/>
    </row>
    <row r="389" ht="13.5" customHeight="1" spans="1:6">
      <c r="A389" s="21"/>
      <c r="D389" s="4"/>
      <c r="E389" s="5"/>
      <c r="F389" s="5"/>
    </row>
    <row r="390" ht="13.5" customHeight="1" spans="1:6">
      <c r="A390" s="21"/>
      <c r="D390" s="4"/>
      <c r="E390" s="5"/>
      <c r="F390" s="5"/>
    </row>
    <row r="391" ht="13.5" customHeight="1" spans="1:6">
      <c r="A391" s="21"/>
      <c r="D391" s="4"/>
      <c r="E391" s="5"/>
      <c r="F391" s="5"/>
    </row>
    <row r="392" ht="13.5" customHeight="1" spans="1:6">
      <c r="A392" s="21"/>
      <c r="D392" s="4"/>
      <c r="E392" s="5"/>
      <c r="F392" s="5"/>
    </row>
    <row r="393" ht="13.5" customHeight="1" spans="1:6">
      <c r="A393" s="21"/>
      <c r="D393" s="4"/>
      <c r="E393" s="5"/>
      <c r="F393" s="5"/>
    </row>
    <row r="394" ht="13.5" customHeight="1" spans="1:6">
      <c r="A394" s="21"/>
      <c r="D394" s="4"/>
      <c r="E394" s="5"/>
      <c r="F394" s="5"/>
    </row>
    <row r="395" ht="13.5" customHeight="1" spans="1:6">
      <c r="A395" s="21"/>
      <c r="D395" s="4"/>
      <c r="E395" s="5"/>
      <c r="F395" s="5"/>
    </row>
    <row r="396" ht="13.5" customHeight="1" spans="1:6">
      <c r="A396" s="21"/>
      <c r="D396" s="4"/>
      <c r="E396" s="5"/>
      <c r="F396" s="5"/>
    </row>
    <row r="397" ht="13.5" customHeight="1" spans="1:6">
      <c r="A397" s="21"/>
      <c r="D397" s="4"/>
      <c r="E397" s="5"/>
      <c r="F397" s="5"/>
    </row>
    <row r="398" ht="13.5" customHeight="1" spans="1:6">
      <c r="A398" s="21"/>
      <c r="D398" s="4"/>
      <c r="E398" s="5"/>
      <c r="F398" s="5"/>
    </row>
    <row r="399" ht="13.5" customHeight="1" spans="1:6">
      <c r="A399" s="21"/>
      <c r="D399" s="4"/>
      <c r="E399" s="5"/>
      <c r="F399" s="5"/>
    </row>
    <row r="400" ht="13.5" customHeight="1" spans="1:6">
      <c r="A400" s="21"/>
      <c r="D400" s="4"/>
      <c r="E400" s="5"/>
      <c r="F400" s="5"/>
    </row>
    <row r="401" ht="13.5" customHeight="1" spans="1:6">
      <c r="A401" s="21"/>
      <c r="D401" s="4"/>
      <c r="E401" s="5"/>
      <c r="F401" s="5"/>
    </row>
    <row r="402" ht="13.5" customHeight="1" spans="1:6">
      <c r="A402" s="21"/>
      <c r="D402" s="4"/>
      <c r="E402" s="5"/>
      <c r="F402" s="5"/>
    </row>
    <row r="403" ht="13.5" customHeight="1" spans="1:6">
      <c r="A403" s="21"/>
      <c r="D403" s="4"/>
      <c r="E403" s="5"/>
      <c r="F403" s="5"/>
    </row>
    <row r="404" ht="13.5" customHeight="1" spans="1:6">
      <c r="A404" s="21"/>
      <c r="D404" s="4"/>
      <c r="E404" s="5"/>
      <c r="F404" s="5"/>
    </row>
    <row r="405" ht="13.5" customHeight="1" spans="1:6">
      <c r="A405" s="21"/>
      <c r="D405" s="4"/>
      <c r="E405" s="5"/>
      <c r="F405" s="5"/>
    </row>
    <row r="406" ht="13.5" customHeight="1" spans="1:6">
      <c r="A406" s="21"/>
      <c r="D406" s="4"/>
      <c r="E406" s="5"/>
      <c r="F406" s="5"/>
    </row>
    <row r="407" ht="13.5" customHeight="1" spans="1:6">
      <c r="A407" s="21"/>
      <c r="D407" s="4"/>
      <c r="E407" s="5"/>
      <c r="F407" s="5"/>
    </row>
    <row r="408" ht="13.5" customHeight="1" spans="1:6">
      <c r="A408" s="21"/>
      <c r="D408" s="4"/>
      <c r="E408" s="5"/>
      <c r="F408" s="5"/>
    </row>
    <row r="409" ht="13.5" customHeight="1" spans="1:6">
      <c r="A409" s="21"/>
      <c r="D409" s="4"/>
      <c r="E409" s="5"/>
      <c r="F409" s="5"/>
    </row>
    <row r="410" ht="13.5" customHeight="1" spans="1:6">
      <c r="A410" s="21"/>
      <c r="D410" s="4"/>
      <c r="E410" s="5"/>
      <c r="F410" s="5"/>
    </row>
    <row r="411" ht="13.5" customHeight="1" spans="1:6">
      <c r="A411" s="21"/>
      <c r="D411" s="4"/>
      <c r="E411" s="5"/>
      <c r="F411" s="5"/>
    </row>
    <row r="412" ht="13.5" customHeight="1" spans="1:6">
      <c r="A412" s="21"/>
      <c r="D412" s="4"/>
      <c r="E412" s="5"/>
      <c r="F412" s="5"/>
    </row>
    <row r="413" ht="13.5" customHeight="1" spans="1:6">
      <c r="A413" s="21"/>
      <c r="D413" s="4"/>
      <c r="E413" s="5"/>
      <c r="F413" s="5"/>
    </row>
    <row r="414" ht="13.5" customHeight="1" spans="1:6">
      <c r="A414" s="21"/>
      <c r="D414" s="4"/>
      <c r="E414" s="5"/>
      <c r="F414" s="5"/>
    </row>
    <row r="415" ht="13.5" customHeight="1" spans="1:6">
      <c r="A415" s="21"/>
      <c r="D415" s="4"/>
      <c r="E415" s="5"/>
      <c r="F415" s="5"/>
    </row>
    <row r="416" ht="13.5" customHeight="1" spans="1:6">
      <c r="A416" s="21"/>
      <c r="D416" s="4"/>
      <c r="E416" s="5"/>
      <c r="F416" s="5"/>
    </row>
    <row r="417" ht="13.5" customHeight="1" spans="1:6">
      <c r="A417" s="21"/>
      <c r="D417" s="4"/>
      <c r="E417" s="5"/>
      <c r="F417" s="5"/>
    </row>
    <row r="418" ht="13.5" customHeight="1" spans="1:6">
      <c r="A418" s="21"/>
      <c r="D418" s="4"/>
      <c r="E418" s="5"/>
      <c r="F418" s="5"/>
    </row>
    <row r="419" ht="13.5" customHeight="1" spans="1:6">
      <c r="A419" s="21"/>
      <c r="D419" s="4"/>
      <c r="E419" s="5"/>
      <c r="F419" s="5"/>
    </row>
    <row r="420" ht="13.5" customHeight="1" spans="1:6">
      <c r="A420" s="21"/>
      <c r="D420" s="4"/>
      <c r="E420" s="5"/>
      <c r="F420" s="5"/>
    </row>
    <row r="421" ht="13.5" customHeight="1" spans="1:6">
      <c r="A421" s="21"/>
      <c r="D421" s="4"/>
      <c r="E421" s="5"/>
      <c r="F421" s="5"/>
    </row>
    <row r="422" ht="13.5" customHeight="1" spans="1:6">
      <c r="A422" s="21"/>
      <c r="D422" s="4"/>
      <c r="E422" s="5"/>
      <c r="F422" s="5"/>
    </row>
    <row r="423" ht="13.5" customHeight="1" spans="1:6">
      <c r="A423" s="21"/>
      <c r="D423" s="4"/>
      <c r="E423" s="5"/>
      <c r="F423" s="5"/>
    </row>
    <row r="424" ht="13.5" customHeight="1" spans="1:6">
      <c r="A424" s="21"/>
      <c r="D424" s="4"/>
      <c r="E424" s="5"/>
      <c r="F424" s="5"/>
    </row>
    <row r="425" ht="13.5" customHeight="1" spans="1:6">
      <c r="A425" s="21"/>
      <c r="D425" s="4"/>
      <c r="E425" s="5"/>
      <c r="F425" s="5"/>
    </row>
    <row r="426" ht="13.5" customHeight="1" spans="1:6">
      <c r="A426" s="21"/>
      <c r="D426" s="4"/>
      <c r="E426" s="5"/>
      <c r="F426" s="5"/>
    </row>
    <row r="427" ht="13.5" customHeight="1" spans="1:6">
      <c r="A427" s="21"/>
      <c r="D427" s="4"/>
      <c r="E427" s="5"/>
      <c r="F427" s="5"/>
    </row>
    <row r="428" ht="13.5" customHeight="1" spans="1:6">
      <c r="A428" s="21"/>
      <c r="D428" s="4"/>
      <c r="E428" s="5"/>
      <c r="F428" s="5"/>
    </row>
    <row r="429" ht="13.5" customHeight="1" spans="1:6">
      <c r="A429" s="21"/>
      <c r="D429" s="4"/>
      <c r="E429" s="5"/>
      <c r="F429" s="5"/>
    </row>
    <row r="430" ht="13.5" customHeight="1" spans="1:6">
      <c r="A430" s="21"/>
      <c r="D430" s="4"/>
      <c r="E430" s="5"/>
      <c r="F430" s="5"/>
    </row>
    <row r="431" ht="13.5" customHeight="1" spans="1:6">
      <c r="A431" s="21"/>
      <c r="D431" s="4"/>
      <c r="E431" s="5"/>
      <c r="F431" s="5"/>
    </row>
    <row r="432" ht="13.5" customHeight="1" spans="1:6">
      <c r="A432" s="21"/>
      <c r="D432" s="4"/>
      <c r="E432" s="5"/>
      <c r="F432" s="5"/>
    </row>
    <row r="433" ht="13.5" customHeight="1" spans="1:6">
      <c r="A433" s="21"/>
      <c r="D433" s="4"/>
      <c r="E433" s="5"/>
      <c r="F433" s="5"/>
    </row>
    <row r="434" ht="13.5" customHeight="1" spans="1:6">
      <c r="A434" s="21"/>
      <c r="D434" s="4"/>
      <c r="E434" s="5"/>
      <c r="F434" s="5"/>
    </row>
    <row r="435" ht="13.5" customHeight="1" spans="1:6">
      <c r="A435" s="21"/>
      <c r="D435" s="4"/>
      <c r="E435" s="5"/>
      <c r="F435" s="5"/>
    </row>
    <row r="436" ht="13.5" customHeight="1" spans="1:6">
      <c r="A436" s="21"/>
      <c r="D436" s="4"/>
      <c r="E436" s="5"/>
      <c r="F436" s="5"/>
    </row>
    <row r="437" ht="13.5" customHeight="1" spans="1:6">
      <c r="A437" s="21"/>
      <c r="D437" s="4"/>
      <c r="E437" s="5"/>
      <c r="F437" s="5"/>
    </row>
    <row r="438" ht="13.5" customHeight="1" spans="1:6">
      <c r="A438" s="21"/>
      <c r="D438" s="4"/>
      <c r="E438" s="5"/>
      <c r="F438" s="5"/>
    </row>
    <row r="439" ht="13.5" customHeight="1" spans="1:6">
      <c r="A439" s="21"/>
      <c r="D439" s="4"/>
      <c r="E439" s="5"/>
      <c r="F439" s="5"/>
    </row>
    <row r="440" ht="13.5" customHeight="1" spans="1:6">
      <c r="A440" s="21"/>
      <c r="D440" s="4"/>
      <c r="E440" s="5"/>
      <c r="F440" s="5"/>
    </row>
    <row r="441" ht="13.5" customHeight="1" spans="1:6">
      <c r="A441" s="21"/>
      <c r="D441" s="4"/>
      <c r="E441" s="5"/>
      <c r="F441" s="5"/>
    </row>
    <row r="442" ht="13.5" customHeight="1" spans="1:6">
      <c r="A442" s="21"/>
      <c r="D442" s="4"/>
      <c r="E442" s="5"/>
      <c r="F442" s="5"/>
    </row>
    <row r="443" ht="13.5" customHeight="1" spans="1:6">
      <c r="A443" s="21"/>
      <c r="D443" s="4"/>
      <c r="E443" s="5"/>
      <c r="F443" s="5"/>
    </row>
    <row r="444" ht="13.5" customHeight="1" spans="1:6">
      <c r="A444" s="21"/>
      <c r="D444" s="4"/>
      <c r="E444" s="5"/>
      <c r="F444" s="5"/>
    </row>
    <row r="445" ht="13.5" customHeight="1" spans="1:6">
      <c r="A445" s="21"/>
      <c r="D445" s="4"/>
      <c r="E445" s="5"/>
      <c r="F445" s="5"/>
    </row>
    <row r="446" ht="13.5" customHeight="1" spans="1:6">
      <c r="A446" s="21"/>
      <c r="D446" s="4"/>
      <c r="E446" s="5"/>
      <c r="F446" s="5"/>
    </row>
    <row r="447" ht="13.5" customHeight="1" spans="1:6">
      <c r="A447" s="21"/>
      <c r="D447" s="4"/>
      <c r="E447" s="5"/>
      <c r="F447" s="5"/>
    </row>
    <row r="448" ht="13.5" customHeight="1" spans="1:6">
      <c r="A448" s="21"/>
      <c r="D448" s="4"/>
      <c r="E448" s="5"/>
      <c r="F448" s="5"/>
    </row>
    <row r="449" ht="13.5" customHeight="1" spans="1:6">
      <c r="A449" s="21"/>
      <c r="D449" s="4"/>
      <c r="E449" s="5"/>
      <c r="F449" s="5"/>
    </row>
    <row r="450" ht="13.5" customHeight="1" spans="1:6">
      <c r="A450" s="21"/>
      <c r="D450" s="4"/>
      <c r="E450" s="5"/>
      <c r="F450" s="5"/>
    </row>
    <row r="451" ht="13.5" customHeight="1" spans="1:6">
      <c r="A451" s="21"/>
      <c r="D451" s="4"/>
      <c r="E451" s="5"/>
      <c r="F451" s="5"/>
    </row>
    <row r="452" ht="13.5" customHeight="1" spans="1:6">
      <c r="A452" s="21"/>
      <c r="D452" s="4"/>
      <c r="E452" s="5"/>
      <c r="F452" s="5"/>
    </row>
    <row r="453" ht="13.5" customHeight="1" spans="1:6">
      <c r="A453" s="21"/>
      <c r="D453" s="4"/>
      <c r="E453" s="5"/>
      <c r="F453" s="5"/>
    </row>
    <row r="454" ht="13.5" customHeight="1" spans="1:6">
      <c r="A454" s="21"/>
      <c r="D454" s="4"/>
      <c r="E454" s="5"/>
      <c r="F454" s="5"/>
    </row>
    <row r="455" ht="13.5" customHeight="1" spans="1:6">
      <c r="A455" s="21"/>
      <c r="D455" s="4"/>
      <c r="E455" s="5"/>
      <c r="F455" s="5"/>
    </row>
    <row r="456" ht="13.5" customHeight="1" spans="1:6">
      <c r="A456" s="21"/>
      <c r="D456" s="4"/>
      <c r="E456" s="5"/>
      <c r="F456" s="5"/>
    </row>
    <row r="457" ht="13.5" customHeight="1" spans="1:6">
      <c r="A457" s="21"/>
      <c r="D457" s="4"/>
      <c r="E457" s="5"/>
      <c r="F457" s="5"/>
    </row>
    <row r="458" ht="13.5" customHeight="1" spans="1:6">
      <c r="A458" s="21"/>
      <c r="D458" s="4"/>
      <c r="E458" s="5"/>
      <c r="F458" s="5"/>
    </row>
    <row r="459" ht="13.5" customHeight="1" spans="1:6">
      <c r="A459" s="21"/>
      <c r="D459" s="4"/>
      <c r="E459" s="5"/>
      <c r="F459" s="5"/>
    </row>
    <row r="460" ht="13.5" customHeight="1" spans="1:6">
      <c r="A460" s="21"/>
      <c r="D460" s="4"/>
      <c r="E460" s="5"/>
      <c r="F460" s="5"/>
    </row>
    <row r="461" ht="13.5" customHeight="1" spans="1:6">
      <c r="A461" s="21"/>
      <c r="D461" s="4"/>
      <c r="E461" s="5"/>
      <c r="F461" s="5"/>
    </row>
    <row r="462" ht="13.5" customHeight="1" spans="1:6">
      <c r="A462" s="21"/>
      <c r="D462" s="4"/>
      <c r="E462" s="5"/>
      <c r="F462" s="5"/>
    </row>
    <row r="463" ht="13.5" customHeight="1" spans="1:6">
      <c r="A463" s="21"/>
      <c r="D463" s="4"/>
      <c r="E463" s="5"/>
      <c r="F463" s="5"/>
    </row>
    <row r="464" ht="13.5" customHeight="1" spans="1:6">
      <c r="A464" s="21"/>
      <c r="D464" s="4"/>
      <c r="E464" s="5"/>
      <c r="F464" s="5"/>
    </row>
    <row r="465" ht="13.5" customHeight="1" spans="1:6">
      <c r="A465" s="21"/>
      <c r="D465" s="4"/>
      <c r="E465" s="5"/>
      <c r="F465" s="5"/>
    </row>
    <row r="466" ht="13.5" customHeight="1" spans="1:6">
      <c r="A466" s="21"/>
      <c r="D466" s="4"/>
      <c r="E466" s="5"/>
      <c r="F466" s="5"/>
    </row>
    <row r="467" ht="13.5" customHeight="1" spans="1:6">
      <c r="A467" s="21"/>
      <c r="D467" s="4"/>
      <c r="E467" s="5"/>
      <c r="F467" s="5"/>
    </row>
    <row r="468" ht="13.5" customHeight="1" spans="1:6">
      <c r="A468" s="21"/>
      <c r="D468" s="4"/>
      <c r="E468" s="5"/>
      <c r="F468" s="5"/>
    </row>
    <row r="469" ht="13.5" customHeight="1" spans="1:6">
      <c r="A469" s="21"/>
      <c r="D469" s="4"/>
      <c r="E469" s="5"/>
      <c r="F469" s="5"/>
    </row>
    <row r="470" ht="13.5" customHeight="1" spans="1:6">
      <c r="A470" s="21"/>
      <c r="D470" s="4"/>
      <c r="E470" s="5"/>
      <c r="F470" s="5"/>
    </row>
    <row r="471" ht="13.5" customHeight="1" spans="1:6">
      <c r="A471" s="21"/>
      <c r="D471" s="4"/>
      <c r="E471" s="5"/>
      <c r="F471" s="5"/>
    </row>
    <row r="472" ht="13.5" customHeight="1" spans="1:6">
      <c r="A472" s="21"/>
      <c r="D472" s="4"/>
      <c r="E472" s="5"/>
      <c r="F472" s="5"/>
    </row>
    <row r="473" ht="13.5" customHeight="1" spans="1:6">
      <c r="A473" s="21"/>
      <c r="D473" s="4"/>
      <c r="E473" s="5"/>
      <c r="F473" s="5"/>
    </row>
    <row r="474" ht="13.5" customHeight="1" spans="1:6">
      <c r="A474" s="21"/>
      <c r="D474" s="4"/>
      <c r="E474" s="5"/>
      <c r="F474" s="5"/>
    </row>
    <row r="475" ht="13.5" customHeight="1" spans="1:6">
      <c r="A475" s="21"/>
      <c r="D475" s="4"/>
      <c r="E475" s="5"/>
      <c r="F475" s="5"/>
    </row>
    <row r="476" ht="13.5" customHeight="1" spans="1:6">
      <c r="A476" s="21"/>
      <c r="D476" s="4"/>
      <c r="E476" s="5"/>
      <c r="F476" s="5"/>
    </row>
    <row r="477" ht="13.5" customHeight="1" spans="1:6">
      <c r="A477" s="21"/>
      <c r="D477" s="4"/>
      <c r="E477" s="5"/>
      <c r="F477" s="5"/>
    </row>
    <row r="478" ht="13.5" customHeight="1" spans="1:6">
      <c r="A478" s="21"/>
      <c r="D478" s="4"/>
      <c r="E478" s="5"/>
      <c r="F478" s="5"/>
    </row>
    <row r="479" ht="13.5" customHeight="1" spans="1:6">
      <c r="A479" s="21"/>
      <c r="D479" s="4"/>
      <c r="E479" s="5"/>
      <c r="F479" s="5"/>
    </row>
    <row r="480" ht="13.5" customHeight="1" spans="1:6">
      <c r="A480" s="21"/>
      <c r="D480" s="4"/>
      <c r="E480" s="5"/>
      <c r="F480" s="5"/>
    </row>
    <row r="481" ht="13.5" customHeight="1" spans="1:6">
      <c r="A481" s="21"/>
      <c r="D481" s="4"/>
      <c r="E481" s="5"/>
      <c r="F481" s="5"/>
    </row>
    <row r="482" ht="13.5" customHeight="1" spans="1:6">
      <c r="A482" s="21"/>
      <c r="D482" s="4"/>
      <c r="E482" s="5"/>
      <c r="F482" s="5"/>
    </row>
    <row r="483" ht="13.5" customHeight="1" spans="1:6">
      <c r="A483" s="21"/>
      <c r="D483" s="4"/>
      <c r="E483" s="5"/>
      <c r="F483" s="5"/>
    </row>
    <row r="484" ht="13.5" customHeight="1" spans="1:6">
      <c r="A484" s="21"/>
      <c r="D484" s="4"/>
      <c r="E484" s="5"/>
      <c r="F484" s="5"/>
    </row>
    <row r="485" ht="13.5" customHeight="1" spans="1:6">
      <c r="A485" s="21"/>
      <c r="D485" s="4"/>
      <c r="E485" s="5"/>
      <c r="F485" s="5"/>
    </row>
    <row r="486" ht="13.5" customHeight="1" spans="1:6">
      <c r="A486" s="21"/>
      <c r="D486" s="4"/>
      <c r="E486" s="5"/>
      <c r="F486" s="5"/>
    </row>
    <row r="487" ht="13.5" customHeight="1" spans="1:6">
      <c r="A487" s="21"/>
      <c r="D487" s="4"/>
      <c r="E487" s="5"/>
      <c r="F487" s="5"/>
    </row>
    <row r="488" ht="13.5" customHeight="1" spans="1:6">
      <c r="A488" s="21"/>
      <c r="D488" s="4"/>
      <c r="E488" s="5"/>
      <c r="F488" s="5"/>
    </row>
    <row r="489" ht="13.5" customHeight="1" spans="1:6">
      <c r="A489" s="21"/>
      <c r="D489" s="4"/>
      <c r="E489" s="5"/>
      <c r="F489" s="5"/>
    </row>
    <row r="490" ht="13.5" customHeight="1" spans="1:6">
      <c r="A490" s="21"/>
      <c r="D490" s="4"/>
      <c r="E490" s="5"/>
      <c r="F490" s="5"/>
    </row>
    <row r="491" ht="13.5" customHeight="1" spans="1:6">
      <c r="A491" s="21"/>
      <c r="D491" s="4"/>
      <c r="E491" s="5"/>
      <c r="F491" s="5"/>
    </row>
    <row r="492" ht="13.5" customHeight="1" spans="1:6">
      <c r="A492" s="21"/>
      <c r="D492" s="4"/>
      <c r="E492" s="5"/>
      <c r="F492" s="5"/>
    </row>
    <row r="493" ht="13.5" customHeight="1" spans="1:6">
      <c r="A493" s="21"/>
      <c r="D493" s="4"/>
      <c r="E493" s="5"/>
      <c r="F493" s="5"/>
    </row>
    <row r="494" ht="13.5" customHeight="1" spans="1:6">
      <c r="A494" s="21"/>
      <c r="D494" s="4"/>
      <c r="E494" s="5"/>
      <c r="F494" s="5"/>
    </row>
    <row r="495" ht="13.5" customHeight="1" spans="1:6">
      <c r="A495" s="21"/>
      <c r="D495" s="4"/>
      <c r="E495" s="5"/>
      <c r="F495" s="5"/>
    </row>
    <row r="496" ht="13.5" customHeight="1" spans="1:6">
      <c r="A496" s="21"/>
      <c r="D496" s="4"/>
      <c r="E496" s="5"/>
      <c r="F496" s="5"/>
    </row>
    <row r="497" ht="13.5" customHeight="1" spans="1:6">
      <c r="A497" s="21"/>
      <c r="D497" s="4"/>
      <c r="E497" s="5"/>
      <c r="F497" s="5"/>
    </row>
    <row r="498" ht="13.5" customHeight="1" spans="1:6">
      <c r="A498" s="21"/>
      <c r="D498" s="4"/>
      <c r="E498" s="5"/>
      <c r="F498" s="5"/>
    </row>
    <row r="499" ht="13.5" customHeight="1" spans="1:6">
      <c r="A499" s="21"/>
      <c r="D499" s="4"/>
      <c r="E499" s="5"/>
      <c r="F499" s="5"/>
    </row>
    <row r="500" ht="13.5" customHeight="1" spans="1:6">
      <c r="A500" s="21"/>
      <c r="D500" s="4"/>
      <c r="E500" s="5"/>
      <c r="F500" s="5"/>
    </row>
    <row r="501" ht="13.5" customHeight="1" spans="1:6">
      <c r="A501" s="21"/>
      <c r="D501" s="4"/>
      <c r="E501" s="5"/>
      <c r="F501" s="5"/>
    </row>
    <row r="502" ht="13.5" customHeight="1" spans="1:6">
      <c r="A502" s="21"/>
      <c r="D502" s="4"/>
      <c r="E502" s="5"/>
      <c r="F502" s="5"/>
    </row>
    <row r="503" ht="13.5" customHeight="1" spans="1:6">
      <c r="A503" s="21"/>
      <c r="D503" s="4"/>
      <c r="E503" s="5"/>
      <c r="F503" s="5"/>
    </row>
    <row r="504" ht="13.5" customHeight="1" spans="1:6">
      <c r="A504" s="21"/>
      <c r="D504" s="4"/>
      <c r="E504" s="5"/>
      <c r="F504" s="5"/>
    </row>
    <row r="505" ht="13.5" customHeight="1" spans="1:6">
      <c r="A505" s="21"/>
      <c r="D505" s="4"/>
      <c r="E505" s="5"/>
      <c r="F505" s="5"/>
    </row>
    <row r="506" ht="13.5" customHeight="1" spans="1:6">
      <c r="A506" s="21"/>
      <c r="D506" s="4"/>
      <c r="E506" s="5"/>
      <c r="F506" s="5"/>
    </row>
    <row r="507" ht="13.5" customHeight="1" spans="1:6">
      <c r="A507" s="21"/>
      <c r="D507" s="4"/>
      <c r="E507" s="5"/>
      <c r="F507" s="5"/>
    </row>
    <row r="508" ht="13.5" customHeight="1" spans="1:6">
      <c r="A508" s="21"/>
      <c r="D508" s="4"/>
      <c r="E508" s="5"/>
      <c r="F508" s="5"/>
    </row>
    <row r="509" ht="13.5" customHeight="1" spans="1:6">
      <c r="A509" s="21"/>
      <c r="D509" s="4"/>
      <c r="E509" s="5"/>
      <c r="F509" s="5"/>
    </row>
    <row r="510" ht="13.5" customHeight="1" spans="1:6">
      <c r="A510" s="21"/>
      <c r="D510" s="4"/>
      <c r="E510" s="5"/>
      <c r="F510" s="5"/>
    </row>
    <row r="511" ht="13.5" customHeight="1" spans="1:6">
      <c r="A511" s="21"/>
      <c r="D511" s="4"/>
      <c r="E511" s="5"/>
      <c r="F511" s="5"/>
    </row>
    <row r="512" ht="13.5" customHeight="1" spans="1:6">
      <c r="A512" s="21"/>
      <c r="D512" s="4"/>
      <c r="E512" s="5"/>
      <c r="F512" s="5"/>
    </row>
    <row r="513" ht="13.5" customHeight="1" spans="1:6">
      <c r="A513" s="21"/>
      <c r="D513" s="4"/>
      <c r="E513" s="5"/>
      <c r="F513" s="5"/>
    </row>
    <row r="514" ht="13.5" customHeight="1" spans="1:6">
      <c r="A514" s="21"/>
      <c r="D514" s="4"/>
      <c r="E514" s="5"/>
      <c r="F514" s="5"/>
    </row>
    <row r="515" ht="13.5" customHeight="1" spans="1:6">
      <c r="A515" s="21"/>
      <c r="D515" s="4"/>
      <c r="E515" s="5"/>
      <c r="F515" s="5"/>
    </row>
    <row r="516" ht="13.5" customHeight="1" spans="1:6">
      <c r="A516" s="21"/>
      <c r="D516" s="4"/>
      <c r="E516" s="5"/>
      <c r="F516" s="5"/>
    </row>
    <row r="517" ht="13.5" customHeight="1" spans="1:6">
      <c r="A517" s="21"/>
      <c r="D517" s="4"/>
      <c r="E517" s="5"/>
      <c r="F517" s="5"/>
    </row>
    <row r="518" ht="13.5" customHeight="1" spans="1:6">
      <c r="A518" s="21"/>
      <c r="D518" s="4"/>
      <c r="E518" s="5"/>
      <c r="F518" s="5"/>
    </row>
    <row r="519" ht="13.5" customHeight="1" spans="1:6">
      <c r="A519" s="21"/>
      <c r="D519" s="4"/>
      <c r="E519" s="5"/>
      <c r="F519" s="5"/>
    </row>
    <row r="520" ht="13.5" customHeight="1" spans="1:6">
      <c r="A520" s="21"/>
      <c r="D520" s="4"/>
      <c r="E520" s="5"/>
      <c r="F520" s="5"/>
    </row>
    <row r="521" ht="13.5" customHeight="1" spans="1:6">
      <c r="A521" s="21"/>
      <c r="D521" s="4"/>
      <c r="E521" s="5"/>
      <c r="F521" s="5"/>
    </row>
    <row r="522" ht="13.5" customHeight="1" spans="1:6">
      <c r="A522" s="21"/>
      <c r="D522" s="4"/>
      <c r="E522" s="5"/>
      <c r="F522" s="5"/>
    </row>
    <row r="523" ht="13.5" customHeight="1" spans="1:6">
      <c r="A523" s="21"/>
      <c r="D523" s="4"/>
      <c r="E523" s="5"/>
      <c r="F523" s="5"/>
    </row>
    <row r="524" ht="13.5" customHeight="1" spans="1:6">
      <c r="A524" s="21"/>
      <c r="D524" s="4"/>
      <c r="E524" s="5"/>
      <c r="F524" s="5"/>
    </row>
    <row r="525" ht="13.5" customHeight="1" spans="1:6">
      <c r="A525" s="21"/>
      <c r="D525" s="4"/>
      <c r="E525" s="5"/>
      <c r="F525" s="5"/>
    </row>
    <row r="526" ht="13.5" customHeight="1" spans="1:6">
      <c r="A526" s="21"/>
      <c r="D526" s="4"/>
      <c r="E526" s="5"/>
      <c r="F526" s="5"/>
    </row>
    <row r="527" ht="13.5" customHeight="1" spans="1:6">
      <c r="A527" s="21"/>
      <c r="D527" s="4"/>
      <c r="E527" s="5"/>
      <c r="F527" s="5"/>
    </row>
    <row r="528" ht="13.5" customHeight="1" spans="1:6">
      <c r="A528" s="21"/>
      <c r="D528" s="4"/>
      <c r="E528" s="5"/>
      <c r="F528" s="5"/>
    </row>
    <row r="529" ht="13.5" customHeight="1" spans="1:6">
      <c r="A529" s="21"/>
      <c r="D529" s="4"/>
      <c r="E529" s="5"/>
      <c r="F529" s="5"/>
    </row>
    <row r="530" ht="13.5" customHeight="1" spans="1:6">
      <c r="A530" s="21"/>
      <c r="D530" s="4"/>
      <c r="E530" s="5"/>
      <c r="F530" s="5"/>
    </row>
    <row r="531" ht="13.5" customHeight="1" spans="1:6">
      <c r="A531" s="21"/>
      <c r="D531" s="4"/>
      <c r="E531" s="5"/>
      <c r="F531" s="5"/>
    </row>
    <row r="532" ht="13.5" customHeight="1" spans="1:6">
      <c r="A532" s="21"/>
      <c r="D532" s="4"/>
      <c r="E532" s="5"/>
      <c r="F532" s="5"/>
    </row>
    <row r="533" ht="13.5" customHeight="1" spans="1:6">
      <c r="A533" s="21"/>
      <c r="D533" s="4"/>
      <c r="E533" s="5"/>
      <c r="F533" s="5"/>
    </row>
    <row r="534" ht="13.5" customHeight="1" spans="1:6">
      <c r="A534" s="21"/>
      <c r="D534" s="4"/>
      <c r="E534" s="5"/>
      <c r="F534" s="5"/>
    </row>
    <row r="535" ht="13.5" customHeight="1" spans="1:6">
      <c r="A535" s="21"/>
      <c r="D535" s="4"/>
      <c r="E535" s="5"/>
      <c r="F535" s="5"/>
    </row>
    <row r="536" ht="13.5" customHeight="1" spans="1:6">
      <c r="A536" s="21"/>
      <c r="D536" s="4"/>
      <c r="E536" s="5"/>
      <c r="F536" s="5"/>
    </row>
    <row r="537" ht="13.5" customHeight="1" spans="1:6">
      <c r="A537" s="21"/>
      <c r="D537" s="4"/>
      <c r="E537" s="5"/>
      <c r="F537" s="5"/>
    </row>
    <row r="538" ht="13.5" customHeight="1" spans="1:6">
      <c r="A538" s="21"/>
      <c r="D538" s="4"/>
      <c r="E538" s="5"/>
      <c r="F538" s="5"/>
    </row>
    <row r="539" ht="13.5" customHeight="1" spans="1:6">
      <c r="A539" s="21"/>
      <c r="D539" s="4"/>
      <c r="E539" s="5"/>
      <c r="F539" s="5"/>
    </row>
    <row r="540" ht="13.5" customHeight="1" spans="1:6">
      <c r="A540" s="21"/>
      <c r="D540" s="4"/>
      <c r="E540" s="5"/>
      <c r="F540" s="5"/>
    </row>
    <row r="541" ht="13.5" customHeight="1" spans="1:6">
      <c r="A541" s="21"/>
      <c r="D541" s="4"/>
      <c r="E541" s="5"/>
      <c r="F541" s="5"/>
    </row>
    <row r="542" ht="13.5" customHeight="1" spans="1:6">
      <c r="A542" s="21"/>
      <c r="D542" s="4"/>
      <c r="E542" s="5"/>
      <c r="F542" s="5"/>
    </row>
    <row r="543" ht="13.5" customHeight="1" spans="1:6">
      <c r="A543" s="21"/>
      <c r="D543" s="4"/>
      <c r="E543" s="5"/>
      <c r="F543" s="5"/>
    </row>
    <row r="544" ht="13.5" customHeight="1" spans="1:6">
      <c r="A544" s="21"/>
      <c r="D544" s="4"/>
      <c r="E544" s="5"/>
      <c r="F544" s="5"/>
    </row>
    <row r="545" ht="13.5" customHeight="1" spans="1:6">
      <c r="A545" s="21"/>
      <c r="D545" s="4"/>
      <c r="E545" s="5"/>
      <c r="F545" s="5"/>
    </row>
    <row r="546" ht="13.5" customHeight="1" spans="1:6">
      <c r="A546" s="21"/>
      <c r="D546" s="4"/>
      <c r="E546" s="5"/>
      <c r="F546" s="5"/>
    </row>
    <row r="547" ht="13.5" customHeight="1" spans="1:6">
      <c r="A547" s="21"/>
      <c r="D547" s="4"/>
      <c r="E547" s="5"/>
      <c r="F547" s="5"/>
    </row>
    <row r="548" ht="13.5" customHeight="1" spans="1:6">
      <c r="A548" s="21"/>
      <c r="D548" s="4"/>
      <c r="E548" s="5"/>
      <c r="F548" s="5"/>
    </row>
    <row r="549" ht="13.5" customHeight="1" spans="1:6">
      <c r="A549" s="21"/>
      <c r="D549" s="4"/>
      <c r="E549" s="5"/>
      <c r="F549" s="5"/>
    </row>
    <row r="550" ht="13.5" customHeight="1" spans="1:6">
      <c r="A550" s="21"/>
      <c r="D550" s="4"/>
      <c r="E550" s="5"/>
      <c r="F550" s="5"/>
    </row>
    <row r="551" ht="13.5" customHeight="1" spans="1:6">
      <c r="A551" s="21"/>
      <c r="D551" s="4"/>
      <c r="E551" s="5"/>
      <c r="F551" s="5"/>
    </row>
    <row r="552" ht="13.5" customHeight="1" spans="1:6">
      <c r="A552" s="21"/>
      <c r="D552" s="4"/>
      <c r="E552" s="5"/>
      <c r="F552" s="5"/>
    </row>
    <row r="553" ht="13.5" customHeight="1" spans="1:6">
      <c r="A553" s="21"/>
      <c r="D553" s="4"/>
      <c r="E553" s="5"/>
      <c r="F553" s="5"/>
    </row>
    <row r="554" ht="13.5" customHeight="1" spans="1:6">
      <c r="A554" s="21"/>
      <c r="D554" s="4"/>
      <c r="E554" s="5"/>
      <c r="F554" s="5"/>
    </row>
    <row r="555" ht="13.5" customHeight="1" spans="1:6">
      <c r="A555" s="21"/>
      <c r="D555" s="4"/>
      <c r="E555" s="5"/>
      <c r="F555" s="5"/>
    </row>
    <row r="556" ht="13.5" customHeight="1" spans="1:6">
      <c r="A556" s="21"/>
      <c r="D556" s="4"/>
      <c r="E556" s="5"/>
      <c r="F556" s="5"/>
    </row>
    <row r="557" ht="13.5" customHeight="1" spans="1:6">
      <c r="A557" s="21"/>
      <c r="D557" s="4"/>
      <c r="E557" s="5"/>
      <c r="F557" s="5"/>
    </row>
    <row r="558" ht="13.5" customHeight="1" spans="1:6">
      <c r="A558" s="21"/>
      <c r="D558" s="4"/>
      <c r="E558" s="5"/>
      <c r="F558" s="5"/>
    </row>
    <row r="559" ht="13.5" customHeight="1" spans="1:6">
      <c r="A559" s="21"/>
      <c r="D559" s="4"/>
      <c r="E559" s="5"/>
      <c r="F559" s="5"/>
    </row>
    <row r="560" ht="13.5" customHeight="1" spans="1:6">
      <c r="A560" s="21"/>
      <c r="D560" s="4"/>
      <c r="E560" s="5"/>
      <c r="F560" s="5"/>
    </row>
    <row r="561" ht="13.5" customHeight="1" spans="1:6">
      <c r="A561" s="21"/>
      <c r="D561" s="4"/>
      <c r="E561" s="5"/>
      <c r="F561" s="5"/>
    </row>
    <row r="562" ht="13.5" customHeight="1" spans="1:6">
      <c r="A562" s="21"/>
      <c r="D562" s="4"/>
      <c r="E562" s="5"/>
      <c r="F562" s="5"/>
    </row>
    <row r="563" ht="13.5" customHeight="1" spans="1:6">
      <c r="A563" s="21"/>
      <c r="D563" s="4"/>
      <c r="E563" s="5"/>
      <c r="F563" s="5"/>
    </row>
    <row r="564" ht="13.5" customHeight="1" spans="1:6">
      <c r="A564" s="21"/>
      <c r="D564" s="4"/>
      <c r="E564" s="5"/>
      <c r="F564" s="5"/>
    </row>
    <row r="565" ht="13.5" customHeight="1" spans="1:6">
      <c r="A565" s="21"/>
      <c r="D565" s="4"/>
      <c r="E565" s="5"/>
      <c r="F565" s="5"/>
    </row>
    <row r="566" ht="13.5" customHeight="1" spans="1:6">
      <c r="A566" s="21"/>
      <c r="D566" s="4"/>
      <c r="E566" s="5"/>
      <c r="F566" s="5"/>
    </row>
    <row r="567" ht="13.5" customHeight="1" spans="1:6">
      <c r="A567" s="21"/>
      <c r="D567" s="4"/>
      <c r="E567" s="5"/>
      <c r="F567" s="5"/>
    </row>
    <row r="568" ht="13.5" customHeight="1" spans="1:6">
      <c r="A568" s="21"/>
      <c r="D568" s="4"/>
      <c r="E568" s="5"/>
      <c r="F568" s="5"/>
    </row>
    <row r="569" ht="13.5" customHeight="1" spans="1:6">
      <c r="A569" s="21"/>
      <c r="D569" s="4"/>
      <c r="E569" s="5"/>
      <c r="F569" s="5"/>
    </row>
    <row r="570" ht="13.5" customHeight="1" spans="1:6">
      <c r="A570" s="21"/>
      <c r="D570" s="4"/>
      <c r="E570" s="5"/>
      <c r="F570" s="5"/>
    </row>
    <row r="571" ht="13.5" customHeight="1" spans="1:6">
      <c r="A571" s="21"/>
      <c r="D571" s="4"/>
      <c r="E571" s="5"/>
      <c r="F571" s="5"/>
    </row>
    <row r="572" ht="13.5" customHeight="1" spans="1:6">
      <c r="A572" s="21"/>
      <c r="D572" s="4"/>
      <c r="E572" s="5"/>
      <c r="F572" s="5"/>
    </row>
    <row r="573" ht="13.5" customHeight="1" spans="1:6">
      <c r="A573" s="21"/>
      <c r="D573" s="4"/>
      <c r="E573" s="5"/>
      <c r="F573" s="5"/>
    </row>
    <row r="574" ht="13.5" customHeight="1" spans="1:6">
      <c r="A574" s="21"/>
      <c r="D574" s="4"/>
      <c r="E574" s="5"/>
      <c r="F574" s="5"/>
    </row>
    <row r="575" ht="13.5" customHeight="1" spans="1:6">
      <c r="A575" s="21"/>
      <c r="D575" s="4"/>
      <c r="E575" s="5"/>
      <c r="F575" s="5"/>
    </row>
    <row r="576" ht="13.5" customHeight="1" spans="1:6">
      <c r="A576" s="21"/>
      <c r="D576" s="4"/>
      <c r="E576" s="5"/>
      <c r="F576" s="5"/>
    </row>
    <row r="577" ht="13.5" customHeight="1" spans="1:6">
      <c r="A577" s="21"/>
      <c r="D577" s="4"/>
      <c r="E577" s="5"/>
      <c r="F577" s="5"/>
    </row>
    <row r="578" ht="13.5" customHeight="1" spans="1:6">
      <c r="A578" s="21"/>
      <c r="D578" s="4"/>
      <c r="E578" s="5"/>
      <c r="F578" s="5"/>
    </row>
    <row r="579" ht="13.5" customHeight="1" spans="1:6">
      <c r="A579" s="21"/>
      <c r="D579" s="4"/>
      <c r="E579" s="5"/>
      <c r="F579" s="5"/>
    </row>
    <row r="580" ht="13.5" customHeight="1" spans="1:6">
      <c r="A580" s="21"/>
      <c r="D580" s="4"/>
      <c r="E580" s="5"/>
      <c r="F580" s="5"/>
    </row>
    <row r="581" ht="13.5" customHeight="1" spans="1:6">
      <c r="A581" s="21"/>
      <c r="D581" s="4"/>
      <c r="E581" s="5"/>
      <c r="F581" s="5"/>
    </row>
    <row r="582" ht="13.5" customHeight="1" spans="1:6">
      <c r="A582" s="21"/>
      <c r="D582" s="4"/>
      <c r="E582" s="5"/>
      <c r="F582" s="5"/>
    </row>
    <row r="583" ht="13.5" customHeight="1" spans="1:6">
      <c r="A583" s="21"/>
      <c r="D583" s="4"/>
      <c r="E583" s="5"/>
      <c r="F583" s="5"/>
    </row>
    <row r="584" ht="13.5" customHeight="1" spans="1:6">
      <c r="A584" s="21"/>
      <c r="D584" s="4"/>
      <c r="E584" s="5"/>
      <c r="F584" s="5"/>
    </row>
    <row r="585" ht="13.5" customHeight="1" spans="1:6">
      <c r="A585" s="21"/>
      <c r="D585" s="4"/>
      <c r="E585" s="5"/>
      <c r="F585" s="5"/>
    </row>
    <row r="586" ht="13.5" customHeight="1" spans="1:6">
      <c r="A586" s="21"/>
      <c r="D586" s="4"/>
      <c r="E586" s="5"/>
      <c r="F586" s="5"/>
    </row>
    <row r="587" ht="13.5" customHeight="1" spans="1:6">
      <c r="A587" s="21"/>
      <c r="D587" s="4"/>
      <c r="E587" s="5"/>
      <c r="F587" s="5"/>
    </row>
    <row r="588" ht="13.5" customHeight="1" spans="1:6">
      <c r="A588" s="21"/>
      <c r="D588" s="4"/>
      <c r="E588" s="5"/>
      <c r="F588" s="5"/>
    </row>
    <row r="589" ht="13.5" customHeight="1" spans="1:6">
      <c r="A589" s="21"/>
      <c r="D589" s="4"/>
      <c r="E589" s="5"/>
      <c r="F589" s="5"/>
    </row>
    <row r="590" ht="13.5" customHeight="1" spans="1:6">
      <c r="A590" s="21"/>
      <c r="D590" s="4"/>
      <c r="E590" s="5"/>
      <c r="F590" s="5"/>
    </row>
    <row r="591" ht="13.5" customHeight="1" spans="1:6">
      <c r="A591" s="21"/>
      <c r="D591" s="4"/>
      <c r="E591" s="5"/>
      <c r="F591" s="5"/>
    </row>
    <row r="592" ht="13.5" customHeight="1" spans="1:6">
      <c r="A592" s="21"/>
      <c r="D592" s="4"/>
      <c r="E592" s="5"/>
      <c r="F592" s="5"/>
    </row>
    <row r="593" ht="13.5" customHeight="1" spans="1:6">
      <c r="A593" s="21"/>
      <c r="D593" s="4"/>
      <c r="E593" s="5"/>
      <c r="F593" s="5"/>
    </row>
    <row r="594" ht="13.5" customHeight="1" spans="1:6">
      <c r="A594" s="21"/>
      <c r="D594" s="4"/>
      <c r="E594" s="5"/>
      <c r="F594" s="5"/>
    </row>
    <row r="595" ht="13.5" customHeight="1" spans="1:6">
      <c r="A595" s="21"/>
      <c r="D595" s="4"/>
      <c r="E595" s="5"/>
      <c r="F595" s="5"/>
    </row>
    <row r="596" ht="13.5" customHeight="1" spans="1:6">
      <c r="A596" s="21"/>
      <c r="D596" s="4"/>
      <c r="E596" s="5"/>
      <c r="F596" s="5"/>
    </row>
    <row r="597" ht="13.5" customHeight="1" spans="1:6">
      <c r="A597" s="21"/>
      <c r="D597" s="4"/>
      <c r="E597" s="5"/>
      <c r="F597" s="5"/>
    </row>
    <row r="598" ht="13.5" customHeight="1" spans="1:6">
      <c r="A598" s="21"/>
      <c r="D598" s="4"/>
      <c r="E598" s="5"/>
      <c r="F598" s="5"/>
    </row>
    <row r="599" ht="13.5" customHeight="1" spans="1:6">
      <c r="A599" s="21"/>
      <c r="D599" s="4"/>
      <c r="E599" s="5"/>
      <c r="F599" s="5"/>
    </row>
    <row r="600" ht="13.5" customHeight="1" spans="1:6">
      <c r="A600" s="21"/>
      <c r="D600" s="4"/>
      <c r="E600" s="5"/>
      <c r="F600" s="5"/>
    </row>
    <row r="601" ht="13.5" customHeight="1" spans="1:6">
      <c r="A601" s="21"/>
      <c r="D601" s="4"/>
      <c r="E601" s="5"/>
      <c r="F601" s="5"/>
    </row>
    <row r="602" ht="13.5" customHeight="1" spans="1:6">
      <c r="A602" s="21"/>
      <c r="D602" s="4"/>
      <c r="E602" s="5"/>
      <c r="F602" s="5"/>
    </row>
    <row r="603" ht="13.5" customHeight="1" spans="1:6">
      <c r="A603" s="21"/>
      <c r="D603" s="4"/>
      <c r="E603" s="5"/>
      <c r="F603" s="5"/>
    </row>
    <row r="604" ht="13.5" customHeight="1" spans="1:6">
      <c r="A604" s="21"/>
      <c r="D604" s="4"/>
      <c r="E604" s="5"/>
      <c r="F604" s="5"/>
    </row>
    <row r="605" ht="13.5" customHeight="1" spans="1:6">
      <c r="A605" s="21"/>
      <c r="D605" s="4"/>
      <c r="E605" s="5"/>
      <c r="F605" s="5"/>
    </row>
    <row r="606" ht="13.5" customHeight="1" spans="1:6">
      <c r="A606" s="21"/>
      <c r="D606" s="4"/>
      <c r="E606" s="5"/>
      <c r="F606" s="5"/>
    </row>
    <row r="607" ht="13.5" customHeight="1" spans="1:6">
      <c r="A607" s="21"/>
      <c r="D607" s="4"/>
      <c r="E607" s="5"/>
      <c r="F607" s="5"/>
    </row>
    <row r="608" ht="13.5" customHeight="1" spans="1:6">
      <c r="A608" s="21"/>
      <c r="D608" s="4"/>
      <c r="E608" s="5"/>
      <c r="F608" s="5"/>
    </row>
    <row r="609" ht="13.5" customHeight="1" spans="1:6">
      <c r="A609" s="21"/>
      <c r="D609" s="4"/>
      <c r="E609" s="5"/>
      <c r="F609" s="5"/>
    </row>
    <row r="610" ht="13.5" customHeight="1" spans="1:6">
      <c r="A610" s="21"/>
      <c r="D610" s="4"/>
      <c r="E610" s="5"/>
      <c r="F610" s="5"/>
    </row>
    <row r="611" ht="13.5" customHeight="1" spans="1:6">
      <c r="A611" s="21"/>
      <c r="D611" s="4"/>
      <c r="E611" s="5"/>
      <c r="F611" s="5"/>
    </row>
    <row r="612" ht="13.5" customHeight="1" spans="1:6">
      <c r="A612" s="21"/>
      <c r="D612" s="4"/>
      <c r="E612" s="5"/>
      <c r="F612" s="5"/>
    </row>
    <row r="613" ht="13.5" customHeight="1" spans="1:6">
      <c r="A613" s="21"/>
      <c r="D613" s="4"/>
      <c r="E613" s="5"/>
      <c r="F613" s="5"/>
    </row>
    <row r="614" ht="13.5" customHeight="1" spans="1:6">
      <c r="A614" s="21"/>
      <c r="D614" s="4"/>
      <c r="E614" s="5"/>
      <c r="F614" s="5"/>
    </row>
    <row r="615" ht="13.5" customHeight="1" spans="1:6">
      <c r="A615" s="21"/>
      <c r="D615" s="4"/>
      <c r="E615" s="5"/>
      <c r="F615" s="5"/>
    </row>
    <row r="616" ht="13.5" customHeight="1" spans="1:6">
      <c r="A616" s="21"/>
      <c r="D616" s="4"/>
      <c r="E616" s="5"/>
      <c r="F616" s="5"/>
    </row>
    <row r="617" ht="13.5" customHeight="1" spans="1:6">
      <c r="A617" s="21"/>
      <c r="D617" s="4"/>
      <c r="E617" s="5"/>
      <c r="F617" s="5"/>
    </row>
    <row r="618" ht="13.5" customHeight="1" spans="1:6">
      <c r="A618" s="21"/>
      <c r="D618" s="4"/>
      <c r="E618" s="5"/>
      <c r="F618" s="5"/>
    </row>
    <row r="619" ht="13.5" customHeight="1" spans="1:6">
      <c r="A619" s="21"/>
      <c r="D619" s="4"/>
      <c r="E619" s="5"/>
      <c r="F619" s="5"/>
    </row>
    <row r="620" ht="13.5" customHeight="1" spans="1:6">
      <c r="A620" s="21"/>
      <c r="D620" s="4"/>
      <c r="E620" s="5"/>
      <c r="F620" s="5"/>
    </row>
    <row r="621" ht="13.5" customHeight="1" spans="1:6">
      <c r="A621" s="21"/>
      <c r="D621" s="4"/>
      <c r="E621" s="5"/>
      <c r="F621" s="5"/>
    </row>
    <row r="622" ht="13.5" customHeight="1" spans="1:6">
      <c r="A622" s="21"/>
      <c r="D622" s="4"/>
      <c r="E622" s="5"/>
      <c r="F622" s="5"/>
    </row>
    <row r="623" ht="13.5" customHeight="1" spans="1:6">
      <c r="A623" s="21"/>
      <c r="D623" s="4"/>
      <c r="E623" s="5"/>
      <c r="F623" s="5"/>
    </row>
    <row r="624" ht="13.5" customHeight="1" spans="1:6">
      <c r="A624" s="21"/>
      <c r="D624" s="4"/>
      <c r="E624" s="5"/>
      <c r="F624" s="5"/>
    </row>
    <row r="625" ht="13.5" customHeight="1" spans="1:6">
      <c r="A625" s="21"/>
      <c r="D625" s="4"/>
      <c r="E625" s="5"/>
      <c r="F625" s="5"/>
    </row>
    <row r="626" ht="13.5" customHeight="1" spans="1:6">
      <c r="A626" s="21"/>
      <c r="D626" s="4"/>
      <c r="E626" s="5"/>
      <c r="F626" s="5"/>
    </row>
    <row r="627" ht="13.5" customHeight="1" spans="1:6">
      <c r="A627" s="21"/>
      <c r="D627" s="4"/>
      <c r="E627" s="5"/>
      <c r="F627" s="5"/>
    </row>
    <row r="628" ht="13.5" customHeight="1" spans="1:6">
      <c r="A628" s="21"/>
      <c r="D628" s="4"/>
      <c r="E628" s="5"/>
      <c r="F628" s="5"/>
    </row>
    <row r="629" ht="13.5" customHeight="1" spans="1:6">
      <c r="A629" s="21"/>
      <c r="D629" s="4"/>
      <c r="E629" s="5"/>
      <c r="F629" s="5"/>
    </row>
    <row r="630" ht="13.5" customHeight="1" spans="1:6">
      <c r="A630" s="21"/>
      <c r="D630" s="4"/>
      <c r="E630" s="5"/>
      <c r="F630" s="5"/>
    </row>
    <row r="631" ht="13.5" customHeight="1" spans="1:6">
      <c r="A631" s="21"/>
      <c r="D631" s="4"/>
      <c r="E631" s="5"/>
      <c r="F631" s="5"/>
    </row>
    <row r="632" ht="13.5" customHeight="1" spans="1:6">
      <c r="A632" s="21"/>
      <c r="D632" s="4"/>
      <c r="E632" s="5"/>
      <c r="F632" s="5"/>
    </row>
    <row r="633" ht="13.5" customHeight="1" spans="1:6">
      <c r="A633" s="21"/>
      <c r="D633" s="4"/>
      <c r="E633" s="5"/>
      <c r="F633" s="5"/>
    </row>
    <row r="634" ht="13.5" customHeight="1" spans="1:6">
      <c r="A634" s="21"/>
      <c r="D634" s="4"/>
      <c r="E634" s="5"/>
      <c r="F634" s="5"/>
    </row>
    <row r="635" ht="13.5" customHeight="1" spans="1:6">
      <c r="A635" s="21"/>
      <c r="D635" s="4"/>
      <c r="E635" s="5"/>
      <c r="F635" s="5"/>
    </row>
    <row r="636" ht="13.5" customHeight="1" spans="1:6">
      <c r="A636" s="21"/>
      <c r="D636" s="4"/>
      <c r="E636" s="5"/>
      <c r="F636" s="5"/>
    </row>
    <row r="637" ht="13.5" customHeight="1" spans="1:6">
      <c r="A637" s="21"/>
      <c r="D637" s="4"/>
      <c r="E637" s="5"/>
      <c r="F637" s="5"/>
    </row>
    <row r="638" ht="13.5" customHeight="1" spans="1:6">
      <c r="A638" s="21"/>
      <c r="D638" s="4"/>
      <c r="E638" s="5"/>
      <c r="F638" s="5"/>
    </row>
    <row r="639" ht="13.5" customHeight="1" spans="1:6">
      <c r="A639" s="21"/>
      <c r="D639" s="4"/>
      <c r="E639" s="5"/>
      <c r="F639" s="5"/>
    </row>
    <row r="640" ht="13.5" customHeight="1" spans="1:6">
      <c r="A640" s="21"/>
      <c r="D640" s="4"/>
      <c r="E640" s="5"/>
      <c r="F640" s="5"/>
    </row>
    <row r="641" ht="13.5" customHeight="1" spans="1:6">
      <c r="A641" s="21"/>
      <c r="D641" s="4"/>
      <c r="E641" s="5"/>
      <c r="F641" s="5"/>
    </row>
    <row r="642" ht="13.5" customHeight="1" spans="1:6">
      <c r="A642" s="21"/>
      <c r="D642" s="4"/>
      <c r="E642" s="5"/>
      <c r="F642" s="5"/>
    </row>
    <row r="643" ht="13.5" customHeight="1" spans="1:6">
      <c r="A643" s="21"/>
      <c r="D643" s="4"/>
      <c r="E643" s="5"/>
      <c r="F643" s="5"/>
    </row>
    <row r="644" ht="13.5" customHeight="1" spans="1:6">
      <c r="A644" s="21"/>
      <c r="D644" s="4"/>
      <c r="E644" s="5"/>
      <c r="F644" s="5"/>
    </row>
    <row r="645" ht="13.5" customHeight="1" spans="1:6">
      <c r="A645" s="21"/>
      <c r="D645" s="4"/>
      <c r="E645" s="5"/>
      <c r="F645" s="5"/>
    </row>
    <row r="646" ht="13.5" customHeight="1" spans="1:6">
      <c r="A646" s="21"/>
      <c r="D646" s="4"/>
      <c r="E646" s="5"/>
      <c r="F646" s="5"/>
    </row>
    <row r="647" ht="13.5" customHeight="1" spans="1:6">
      <c r="A647" s="21"/>
      <c r="D647" s="4"/>
      <c r="E647" s="5"/>
      <c r="F647" s="5"/>
    </row>
    <row r="648" ht="13.5" customHeight="1" spans="1:6">
      <c r="A648" s="21"/>
      <c r="D648" s="4"/>
      <c r="E648" s="5"/>
      <c r="F648" s="5"/>
    </row>
    <row r="649" ht="13.5" customHeight="1" spans="1:6">
      <c r="A649" s="21"/>
      <c r="D649" s="4"/>
      <c r="E649" s="5"/>
      <c r="F649" s="5"/>
    </row>
    <row r="650" ht="13.5" customHeight="1" spans="1:6">
      <c r="A650" s="21"/>
      <c r="D650" s="4"/>
      <c r="E650" s="5"/>
      <c r="F650" s="5"/>
    </row>
    <row r="651" ht="13.5" customHeight="1" spans="1:6">
      <c r="A651" s="21"/>
      <c r="D651" s="4"/>
      <c r="E651" s="5"/>
      <c r="F651" s="5"/>
    </row>
    <row r="652" ht="13.5" customHeight="1" spans="1:6">
      <c r="A652" s="21"/>
      <c r="D652" s="4"/>
      <c r="E652" s="5"/>
      <c r="F652" s="5"/>
    </row>
    <row r="653" ht="13.5" customHeight="1" spans="1:6">
      <c r="A653" s="21"/>
      <c r="D653" s="4"/>
      <c r="E653" s="5"/>
      <c r="F653" s="5"/>
    </row>
    <row r="654" ht="13.5" customHeight="1" spans="1:6">
      <c r="A654" s="21"/>
      <c r="D654" s="4"/>
      <c r="E654" s="5"/>
      <c r="F654" s="5"/>
    </row>
    <row r="655" ht="13.5" customHeight="1" spans="1:6">
      <c r="A655" s="21"/>
      <c r="D655" s="4"/>
      <c r="E655" s="5"/>
      <c r="F655" s="5"/>
    </row>
    <row r="656" ht="13.5" customHeight="1" spans="1:6">
      <c r="A656" s="21"/>
      <c r="D656" s="4"/>
      <c r="E656" s="5"/>
      <c r="F656" s="5"/>
    </row>
    <row r="657" ht="13.5" customHeight="1" spans="1:6">
      <c r="A657" s="21"/>
      <c r="D657" s="4"/>
      <c r="E657" s="5"/>
      <c r="F657" s="5"/>
    </row>
    <row r="658" ht="13.5" customHeight="1" spans="1:6">
      <c r="A658" s="21"/>
      <c r="D658" s="4"/>
      <c r="E658" s="5"/>
      <c r="F658" s="5"/>
    </row>
    <row r="659" ht="13.5" customHeight="1" spans="1:6">
      <c r="A659" s="21"/>
      <c r="D659" s="4"/>
      <c r="E659" s="5"/>
      <c r="F659" s="5"/>
    </row>
    <row r="660" ht="13.5" customHeight="1" spans="1:6">
      <c r="A660" s="21"/>
      <c r="D660" s="4"/>
      <c r="E660" s="5"/>
      <c r="F660" s="5"/>
    </row>
    <row r="661" ht="13.5" customHeight="1" spans="1:6">
      <c r="A661" s="21"/>
      <c r="D661" s="4"/>
      <c r="E661" s="5"/>
      <c r="F661" s="5"/>
    </row>
    <row r="662" ht="13.5" customHeight="1" spans="1:6">
      <c r="A662" s="21"/>
      <c r="D662" s="4"/>
      <c r="E662" s="5"/>
      <c r="F662" s="5"/>
    </row>
    <row r="663" ht="13.5" customHeight="1" spans="1:6">
      <c r="A663" s="21"/>
      <c r="D663" s="4"/>
      <c r="E663" s="5"/>
      <c r="F663" s="5"/>
    </row>
    <row r="664" ht="13.5" customHeight="1" spans="1:6">
      <c r="A664" s="21"/>
      <c r="D664" s="4"/>
      <c r="E664" s="5"/>
      <c r="F664" s="5"/>
    </row>
    <row r="665" ht="13.5" customHeight="1" spans="1:6">
      <c r="A665" s="21"/>
      <c r="D665" s="4"/>
      <c r="E665" s="5"/>
      <c r="F665" s="5"/>
    </row>
    <row r="666" ht="13.5" customHeight="1" spans="1:6">
      <c r="A666" s="21"/>
      <c r="D666" s="4"/>
      <c r="E666" s="5"/>
      <c r="F666" s="5"/>
    </row>
    <row r="667" ht="13.5" customHeight="1" spans="1:6">
      <c r="A667" s="21"/>
      <c r="D667" s="4"/>
      <c r="E667" s="5"/>
      <c r="F667" s="5"/>
    </row>
    <row r="668" ht="13.5" customHeight="1" spans="1:6">
      <c r="A668" s="21"/>
      <c r="D668" s="4"/>
      <c r="E668" s="5"/>
      <c r="F668" s="5"/>
    </row>
    <row r="669" ht="13.5" customHeight="1" spans="1:6">
      <c r="A669" s="21"/>
      <c r="D669" s="4"/>
      <c r="E669" s="5"/>
      <c r="F669" s="5"/>
    </row>
    <row r="670" ht="13.5" customHeight="1" spans="1:6">
      <c r="A670" s="21"/>
      <c r="D670" s="4"/>
      <c r="E670" s="5"/>
      <c r="F670" s="5"/>
    </row>
    <row r="671" ht="13.5" customHeight="1" spans="1:6">
      <c r="A671" s="21"/>
      <c r="D671" s="4"/>
      <c r="E671" s="5"/>
      <c r="F671" s="5"/>
    </row>
    <row r="672" ht="13.5" customHeight="1" spans="1:6">
      <c r="A672" s="21"/>
      <c r="D672" s="4"/>
      <c r="E672" s="5"/>
      <c r="F672" s="5"/>
    </row>
    <row r="673" ht="13.5" customHeight="1" spans="1:6">
      <c r="A673" s="21"/>
      <c r="D673" s="4"/>
      <c r="E673" s="5"/>
      <c r="F673" s="5"/>
    </row>
    <row r="674" ht="13.5" customHeight="1" spans="1:6">
      <c r="A674" s="21"/>
      <c r="D674" s="4"/>
      <c r="E674" s="5"/>
      <c r="F674" s="5"/>
    </row>
    <row r="675" ht="13.5" customHeight="1" spans="1:6">
      <c r="A675" s="21"/>
      <c r="D675" s="4"/>
      <c r="E675" s="5"/>
      <c r="F675" s="5"/>
    </row>
    <row r="676" ht="13.5" customHeight="1" spans="1:6">
      <c r="A676" s="21"/>
      <c r="D676" s="4"/>
      <c r="E676" s="5"/>
      <c r="F676" s="5"/>
    </row>
    <row r="677" ht="13.5" customHeight="1" spans="1:6">
      <c r="A677" s="21"/>
      <c r="D677" s="4"/>
      <c r="E677" s="5"/>
      <c r="F677" s="5"/>
    </row>
    <row r="678" ht="13.5" customHeight="1" spans="1:6">
      <c r="A678" s="21"/>
      <c r="D678" s="4"/>
      <c r="E678" s="5"/>
      <c r="F678" s="5"/>
    </row>
    <row r="679" ht="13.5" customHeight="1" spans="1:6">
      <c r="A679" s="21"/>
      <c r="D679" s="4"/>
      <c r="E679" s="5"/>
      <c r="F679" s="5"/>
    </row>
    <row r="680" ht="13.5" customHeight="1" spans="1:6">
      <c r="A680" s="21"/>
      <c r="D680" s="4"/>
      <c r="E680" s="5"/>
      <c r="F680" s="5"/>
    </row>
    <row r="681" ht="13.5" customHeight="1" spans="1:6">
      <c r="A681" s="21"/>
      <c r="D681" s="4"/>
      <c r="E681" s="5"/>
      <c r="F681" s="5"/>
    </row>
    <row r="682" ht="13.5" customHeight="1" spans="1:6">
      <c r="A682" s="21"/>
      <c r="D682" s="4"/>
      <c r="E682" s="5"/>
      <c r="F682" s="5"/>
    </row>
    <row r="683" ht="13.5" customHeight="1" spans="1:6">
      <c r="A683" s="21"/>
      <c r="D683" s="4"/>
      <c r="E683" s="5"/>
      <c r="F683" s="5"/>
    </row>
    <row r="684" ht="13.5" customHeight="1" spans="1:6">
      <c r="A684" s="21"/>
      <c r="D684" s="4"/>
      <c r="E684" s="5"/>
      <c r="F684" s="5"/>
    </row>
    <row r="685" ht="13.5" customHeight="1" spans="1:6">
      <c r="A685" s="21"/>
      <c r="D685" s="4"/>
      <c r="E685" s="5"/>
      <c r="F685" s="5"/>
    </row>
    <row r="686" ht="13.5" customHeight="1" spans="1:6">
      <c r="A686" s="21"/>
      <c r="D686" s="4"/>
      <c r="E686" s="5"/>
      <c r="F686" s="5"/>
    </row>
    <row r="687" ht="13.5" customHeight="1" spans="1:6">
      <c r="A687" s="21"/>
      <c r="D687" s="4"/>
      <c r="E687" s="5"/>
      <c r="F687" s="5"/>
    </row>
    <row r="688" ht="13.5" customHeight="1" spans="1:6">
      <c r="A688" s="21"/>
      <c r="D688" s="4"/>
      <c r="E688" s="5"/>
      <c r="F688" s="5"/>
    </row>
    <row r="689" ht="13.5" customHeight="1" spans="1:6">
      <c r="A689" s="21"/>
      <c r="D689" s="4"/>
      <c r="E689" s="5"/>
      <c r="F689" s="5"/>
    </row>
    <row r="690" ht="13.5" customHeight="1" spans="1:6">
      <c r="A690" s="21"/>
      <c r="D690" s="4"/>
      <c r="E690" s="5"/>
      <c r="F690" s="5"/>
    </row>
    <row r="691" ht="13.5" customHeight="1" spans="1:6">
      <c r="A691" s="21"/>
      <c r="D691" s="4"/>
      <c r="E691" s="5"/>
      <c r="F691" s="5"/>
    </row>
    <row r="692" ht="13.5" customHeight="1" spans="1:6">
      <c r="A692" s="21"/>
      <c r="D692" s="4"/>
      <c r="E692" s="5"/>
      <c r="F692" s="5"/>
    </row>
    <row r="693" ht="13.5" customHeight="1" spans="1:6">
      <c r="A693" s="21"/>
      <c r="D693" s="4"/>
      <c r="E693" s="5"/>
      <c r="F693" s="5"/>
    </row>
    <row r="694" ht="13.5" customHeight="1" spans="1:6">
      <c r="A694" s="21"/>
      <c r="D694" s="4"/>
      <c r="E694" s="5"/>
      <c r="F694" s="5"/>
    </row>
    <row r="695" ht="13.5" customHeight="1" spans="1:6">
      <c r="A695" s="21"/>
      <c r="D695" s="4"/>
      <c r="E695" s="5"/>
      <c r="F695" s="5"/>
    </row>
    <row r="696" ht="13.5" customHeight="1" spans="1:6">
      <c r="A696" s="21"/>
      <c r="D696" s="4"/>
      <c r="E696" s="5"/>
      <c r="F696" s="5"/>
    </row>
    <row r="697" ht="13.5" customHeight="1" spans="1:6">
      <c r="A697" s="21"/>
      <c r="D697" s="4"/>
      <c r="E697" s="5"/>
      <c r="F697" s="5"/>
    </row>
    <row r="698" ht="13.5" customHeight="1" spans="1:6">
      <c r="A698" s="21"/>
      <c r="D698" s="4"/>
      <c r="E698" s="5"/>
      <c r="F698" s="5"/>
    </row>
    <row r="699" ht="13.5" customHeight="1" spans="1:6">
      <c r="A699" s="21"/>
      <c r="D699" s="4"/>
      <c r="E699" s="5"/>
      <c r="F699" s="5"/>
    </row>
    <row r="700" ht="13.5" customHeight="1" spans="1:6">
      <c r="A700" s="21"/>
      <c r="D700" s="4"/>
      <c r="E700" s="5"/>
      <c r="F700" s="5"/>
    </row>
    <row r="701" ht="13.5" customHeight="1" spans="1:6">
      <c r="A701" s="21"/>
      <c r="D701" s="4"/>
      <c r="E701" s="5"/>
      <c r="F701" s="5"/>
    </row>
    <row r="702" ht="13.5" customHeight="1" spans="1:6">
      <c r="A702" s="21"/>
      <c r="D702" s="4"/>
      <c r="E702" s="5"/>
      <c r="F702" s="5"/>
    </row>
    <row r="703" ht="13.5" customHeight="1" spans="1:6">
      <c r="A703" s="21"/>
      <c r="D703" s="4"/>
      <c r="E703" s="5"/>
      <c r="F703" s="5"/>
    </row>
    <row r="704" ht="13.5" customHeight="1" spans="1:6">
      <c r="A704" s="21"/>
      <c r="D704" s="4"/>
      <c r="E704" s="5"/>
      <c r="F704" s="5"/>
    </row>
    <row r="705" ht="13.5" customHeight="1" spans="1:6">
      <c r="A705" s="21"/>
      <c r="D705" s="4"/>
      <c r="E705" s="5"/>
      <c r="F705" s="5"/>
    </row>
    <row r="706" ht="13.5" customHeight="1" spans="1:6">
      <c r="A706" s="21"/>
      <c r="D706" s="4"/>
      <c r="E706" s="5"/>
      <c r="F706" s="5"/>
    </row>
    <row r="707" ht="13.5" customHeight="1" spans="1:6">
      <c r="A707" s="21"/>
      <c r="D707" s="4"/>
      <c r="E707" s="5"/>
      <c r="F707" s="5"/>
    </row>
    <row r="708" ht="13.5" customHeight="1" spans="1:6">
      <c r="A708" s="21"/>
      <c r="D708" s="4"/>
      <c r="E708" s="5"/>
      <c r="F708" s="5"/>
    </row>
    <row r="709" ht="13.5" customHeight="1" spans="1:6">
      <c r="A709" s="21"/>
      <c r="D709" s="4"/>
      <c r="E709" s="5"/>
      <c r="F709" s="5"/>
    </row>
    <row r="710" ht="13.5" customHeight="1" spans="1:6">
      <c r="A710" s="21"/>
      <c r="D710" s="4"/>
      <c r="E710" s="5"/>
      <c r="F710" s="5"/>
    </row>
    <row r="711" ht="13.5" customHeight="1" spans="1:6">
      <c r="A711" s="21"/>
      <c r="D711" s="4"/>
      <c r="E711" s="5"/>
      <c r="F711" s="5"/>
    </row>
    <row r="712" ht="13.5" customHeight="1" spans="1:6">
      <c r="A712" s="21"/>
      <c r="D712" s="4"/>
      <c r="E712" s="5"/>
      <c r="F712" s="5"/>
    </row>
    <row r="713" ht="13.5" customHeight="1" spans="1:6">
      <c r="A713" s="21"/>
      <c r="D713" s="4"/>
      <c r="E713" s="5"/>
      <c r="F713" s="5"/>
    </row>
    <row r="714" ht="13.5" customHeight="1" spans="1:6">
      <c r="A714" s="21"/>
      <c r="D714" s="4"/>
      <c r="E714" s="5"/>
      <c r="F714" s="5"/>
    </row>
    <row r="715" ht="13.5" customHeight="1" spans="1:6">
      <c r="A715" s="21"/>
      <c r="D715" s="4"/>
      <c r="E715" s="5"/>
      <c r="F715" s="5"/>
    </row>
    <row r="716" ht="13.5" customHeight="1" spans="1:6">
      <c r="A716" s="21"/>
      <c r="D716" s="4"/>
      <c r="E716" s="5"/>
      <c r="F716" s="5"/>
    </row>
    <row r="717" ht="13.5" customHeight="1" spans="1:6">
      <c r="A717" s="21"/>
      <c r="D717" s="4"/>
      <c r="E717" s="5"/>
      <c r="F717" s="5"/>
    </row>
    <row r="718" ht="13.5" customHeight="1" spans="1:6">
      <c r="A718" s="21"/>
      <c r="D718" s="4"/>
      <c r="E718" s="5"/>
      <c r="F718" s="5"/>
    </row>
    <row r="719" ht="13.5" customHeight="1" spans="1:6">
      <c r="A719" s="21"/>
      <c r="D719" s="4"/>
      <c r="E719" s="5"/>
      <c r="F719" s="5"/>
    </row>
    <row r="720" ht="13.5" customHeight="1" spans="1:6">
      <c r="A720" s="21"/>
      <c r="D720" s="4"/>
      <c r="E720" s="5"/>
      <c r="F720" s="5"/>
    </row>
    <row r="721" ht="13.5" customHeight="1" spans="1:6">
      <c r="A721" s="21"/>
      <c r="D721" s="4"/>
      <c r="E721" s="5"/>
      <c r="F721" s="5"/>
    </row>
    <row r="722" ht="13.5" customHeight="1" spans="1:6">
      <c r="A722" s="21"/>
      <c r="D722" s="4"/>
      <c r="E722" s="5"/>
      <c r="F722" s="5"/>
    </row>
    <row r="723" ht="13.5" customHeight="1" spans="1:6">
      <c r="A723" s="21"/>
      <c r="D723" s="4"/>
      <c r="E723" s="5"/>
      <c r="F723" s="5"/>
    </row>
    <row r="724" ht="13.5" customHeight="1" spans="1:6">
      <c r="A724" s="21"/>
      <c r="D724" s="4"/>
      <c r="E724" s="5"/>
      <c r="F724" s="5"/>
    </row>
    <row r="725" ht="13.5" customHeight="1" spans="1:6">
      <c r="A725" s="21"/>
      <c r="D725" s="4"/>
      <c r="E725" s="5"/>
      <c r="F725" s="5"/>
    </row>
    <row r="726" ht="13.5" customHeight="1" spans="1:6">
      <c r="A726" s="21"/>
      <c r="D726" s="4"/>
      <c r="E726" s="5"/>
      <c r="F726" s="5"/>
    </row>
    <row r="727" ht="13.5" customHeight="1" spans="1:6">
      <c r="A727" s="21"/>
      <c r="D727" s="4"/>
      <c r="E727" s="5"/>
      <c r="F727" s="5"/>
    </row>
    <row r="728" ht="13.5" customHeight="1" spans="1:6">
      <c r="A728" s="21"/>
      <c r="D728" s="4"/>
      <c r="E728" s="5"/>
      <c r="F728" s="5"/>
    </row>
    <row r="729" ht="13.5" customHeight="1" spans="1:6">
      <c r="A729" s="21"/>
      <c r="D729" s="4"/>
      <c r="E729" s="5"/>
      <c r="F729" s="5"/>
    </row>
    <row r="730" ht="13.5" customHeight="1" spans="1:6">
      <c r="A730" s="21"/>
      <c r="D730" s="4"/>
      <c r="E730" s="5"/>
      <c r="F730" s="5"/>
    </row>
    <row r="731" ht="13.5" customHeight="1" spans="1:6">
      <c r="A731" s="21"/>
      <c r="D731" s="4"/>
      <c r="E731" s="5"/>
      <c r="F731" s="5"/>
    </row>
    <row r="732" ht="13.5" customHeight="1" spans="1:6">
      <c r="A732" s="21"/>
      <c r="D732" s="4"/>
      <c r="E732" s="5"/>
      <c r="F732" s="5"/>
    </row>
    <row r="733" ht="13.5" customHeight="1" spans="1:6">
      <c r="A733" s="21"/>
      <c r="D733" s="4"/>
      <c r="E733" s="5"/>
      <c r="F733" s="5"/>
    </row>
    <row r="734" ht="13.5" customHeight="1" spans="1:6">
      <c r="A734" s="21"/>
      <c r="D734" s="4"/>
      <c r="E734" s="5"/>
      <c r="F734" s="5"/>
    </row>
    <row r="735" ht="13.5" customHeight="1" spans="1:6">
      <c r="A735" s="21"/>
      <c r="D735" s="4"/>
      <c r="E735" s="5"/>
      <c r="F735" s="5"/>
    </row>
    <row r="736" ht="13.5" customHeight="1" spans="1:6">
      <c r="A736" s="21"/>
      <c r="D736" s="4"/>
      <c r="E736" s="5"/>
      <c r="F736" s="5"/>
    </row>
    <row r="737" ht="13.5" customHeight="1" spans="1:6">
      <c r="A737" s="21"/>
      <c r="D737" s="4"/>
      <c r="E737" s="5"/>
      <c r="F737" s="5"/>
    </row>
    <row r="738" ht="13.5" customHeight="1" spans="1:6">
      <c r="A738" s="21"/>
      <c r="D738" s="4"/>
      <c r="E738" s="5"/>
      <c r="F738" s="5"/>
    </row>
    <row r="739" ht="13.5" customHeight="1" spans="1:6">
      <c r="A739" s="21"/>
      <c r="D739" s="4"/>
      <c r="E739" s="5"/>
      <c r="F739" s="5"/>
    </row>
    <row r="740" ht="13.5" customHeight="1" spans="1:6">
      <c r="A740" s="21"/>
      <c r="D740" s="4"/>
      <c r="E740" s="5"/>
      <c r="F740" s="5"/>
    </row>
    <row r="741" ht="13.5" customHeight="1" spans="1:6">
      <c r="A741" s="21"/>
      <c r="D741" s="4"/>
      <c r="E741" s="5"/>
      <c r="F741" s="5"/>
    </row>
    <row r="742" ht="13.5" customHeight="1" spans="1:6">
      <c r="A742" s="21"/>
      <c r="D742" s="4"/>
      <c r="E742" s="5"/>
      <c r="F742" s="5"/>
    </row>
    <row r="743" ht="13.5" customHeight="1" spans="1:6">
      <c r="A743" s="21"/>
      <c r="D743" s="4"/>
      <c r="E743" s="5"/>
      <c r="F743" s="5"/>
    </row>
    <row r="744" ht="13.5" customHeight="1" spans="1:6">
      <c r="A744" s="21"/>
      <c r="D744" s="4"/>
      <c r="E744" s="5"/>
      <c r="F744" s="5"/>
    </row>
    <row r="745" ht="13.5" customHeight="1" spans="1:6">
      <c r="A745" s="21"/>
      <c r="D745" s="4"/>
      <c r="E745" s="5"/>
      <c r="F745" s="5"/>
    </row>
    <row r="746" ht="13.5" customHeight="1" spans="1:6">
      <c r="A746" s="21"/>
      <c r="D746" s="4"/>
      <c r="E746" s="5"/>
      <c r="F746" s="5"/>
    </row>
    <row r="747" ht="13.5" customHeight="1" spans="1:6">
      <c r="A747" s="21"/>
      <c r="D747" s="4"/>
      <c r="E747" s="5"/>
      <c r="F747" s="5"/>
    </row>
    <row r="748" ht="13.5" customHeight="1" spans="1:6">
      <c r="A748" s="21"/>
      <c r="D748" s="4"/>
      <c r="E748" s="5"/>
      <c r="F748" s="5"/>
    </row>
    <row r="749" ht="13.5" customHeight="1" spans="1:6">
      <c r="A749" s="21"/>
      <c r="D749" s="4"/>
      <c r="E749" s="5"/>
      <c r="F749" s="5"/>
    </row>
    <row r="750" ht="13.5" customHeight="1" spans="1:6">
      <c r="A750" s="21"/>
      <c r="D750" s="4"/>
      <c r="E750" s="5"/>
      <c r="F750" s="5"/>
    </row>
    <row r="751" ht="13.5" customHeight="1" spans="1:6">
      <c r="A751" s="21"/>
      <c r="D751" s="4"/>
      <c r="E751" s="5"/>
      <c r="F751" s="5"/>
    </row>
    <row r="752" ht="13.5" customHeight="1" spans="1:6">
      <c r="A752" s="21"/>
      <c r="D752" s="4"/>
      <c r="E752" s="5"/>
      <c r="F752" s="5"/>
    </row>
    <row r="753" ht="13.5" customHeight="1" spans="1:6">
      <c r="A753" s="21"/>
      <c r="D753" s="4"/>
      <c r="E753" s="5"/>
      <c r="F753" s="5"/>
    </row>
    <row r="754" ht="13.5" customHeight="1" spans="1:6">
      <c r="A754" s="21"/>
      <c r="D754" s="4"/>
      <c r="E754" s="5"/>
      <c r="F754" s="5"/>
    </row>
    <row r="755" ht="13.5" customHeight="1" spans="1:6">
      <c r="A755" s="21"/>
      <c r="D755" s="4"/>
      <c r="E755" s="5"/>
      <c r="F755" s="5"/>
    </row>
    <row r="756" ht="13.5" customHeight="1" spans="1:6">
      <c r="A756" s="21"/>
      <c r="D756" s="4"/>
      <c r="E756" s="5"/>
      <c r="F756" s="5"/>
    </row>
    <row r="757" ht="13.5" customHeight="1" spans="1:6">
      <c r="A757" s="21"/>
      <c r="D757" s="4"/>
      <c r="E757" s="5"/>
      <c r="F757" s="5"/>
    </row>
    <row r="758" ht="13.5" customHeight="1" spans="1:6">
      <c r="A758" s="21"/>
      <c r="D758" s="4"/>
      <c r="E758" s="5"/>
      <c r="F758" s="5"/>
    </row>
    <row r="759" ht="13.5" customHeight="1" spans="1:6">
      <c r="A759" s="21"/>
      <c r="D759" s="4"/>
      <c r="E759" s="5"/>
      <c r="F759" s="5"/>
    </row>
    <row r="760" ht="13.5" customHeight="1" spans="1:6">
      <c r="A760" s="21"/>
      <c r="D760" s="4"/>
      <c r="E760" s="5"/>
      <c r="F760" s="5"/>
    </row>
    <row r="761" ht="13.5" customHeight="1" spans="1:6">
      <c r="A761" s="21"/>
      <c r="D761" s="4"/>
      <c r="E761" s="5"/>
      <c r="F761" s="5"/>
    </row>
    <row r="762" ht="13.5" customHeight="1" spans="1:6">
      <c r="A762" s="21"/>
      <c r="D762" s="4"/>
      <c r="E762" s="5"/>
      <c r="F762" s="5"/>
    </row>
    <row r="763" ht="13.5" customHeight="1" spans="1:6">
      <c r="A763" s="21"/>
      <c r="D763" s="4"/>
      <c r="E763" s="5"/>
      <c r="F763" s="5"/>
    </row>
    <row r="764" ht="13.5" customHeight="1" spans="1:6">
      <c r="A764" s="21"/>
      <c r="D764" s="4"/>
      <c r="E764" s="5"/>
      <c r="F764" s="5"/>
    </row>
    <row r="765" ht="13.5" customHeight="1" spans="1:6">
      <c r="A765" s="21"/>
      <c r="D765" s="4"/>
      <c r="E765" s="5"/>
      <c r="F765" s="5"/>
    </row>
    <row r="766" ht="13.5" customHeight="1" spans="1:6">
      <c r="A766" s="21"/>
      <c r="D766" s="4"/>
      <c r="E766" s="5"/>
      <c r="F766" s="5"/>
    </row>
    <row r="767" ht="13.5" customHeight="1" spans="1:6">
      <c r="A767" s="21"/>
      <c r="D767" s="4"/>
      <c r="E767" s="5"/>
      <c r="F767" s="5"/>
    </row>
    <row r="768" ht="13.5" customHeight="1" spans="1:6">
      <c r="A768" s="21"/>
      <c r="D768" s="4"/>
      <c r="E768" s="5"/>
      <c r="F768" s="5"/>
    </row>
    <row r="769" ht="13.5" customHeight="1" spans="1:6">
      <c r="A769" s="21"/>
      <c r="D769" s="4"/>
      <c r="E769" s="5"/>
      <c r="F769" s="5"/>
    </row>
    <row r="770" ht="13.5" customHeight="1" spans="1:6">
      <c r="A770" s="21"/>
      <c r="D770" s="4"/>
      <c r="E770" s="5"/>
      <c r="F770" s="5"/>
    </row>
    <row r="771" ht="13.5" customHeight="1" spans="1:6">
      <c r="A771" s="21"/>
      <c r="D771" s="4"/>
      <c r="E771" s="5"/>
      <c r="F771" s="5"/>
    </row>
    <row r="772" ht="13.5" customHeight="1" spans="1:6">
      <c r="A772" s="21"/>
      <c r="D772" s="4"/>
      <c r="E772" s="5"/>
      <c r="F772" s="5"/>
    </row>
    <row r="773" ht="13.5" customHeight="1" spans="1:6">
      <c r="A773" s="21"/>
      <c r="D773" s="4"/>
      <c r="E773" s="5"/>
      <c r="F773" s="5"/>
    </row>
    <row r="774" ht="13.5" customHeight="1" spans="1:6">
      <c r="A774" s="21"/>
      <c r="D774" s="4"/>
      <c r="E774" s="5"/>
      <c r="F774" s="5"/>
    </row>
    <row r="775" ht="13.5" customHeight="1" spans="1:6">
      <c r="A775" s="21"/>
      <c r="D775" s="4"/>
      <c r="E775" s="5"/>
      <c r="F775" s="5"/>
    </row>
    <row r="776" ht="13.5" customHeight="1" spans="1:6">
      <c r="A776" s="21"/>
      <c r="D776" s="4"/>
      <c r="E776" s="5"/>
      <c r="F776" s="5"/>
    </row>
    <row r="777" ht="13.5" customHeight="1" spans="1:6">
      <c r="A777" s="21"/>
      <c r="D777" s="4"/>
      <c r="E777" s="5"/>
      <c r="F777" s="5"/>
    </row>
    <row r="778" ht="13.5" customHeight="1" spans="1:6">
      <c r="A778" s="21"/>
      <c r="D778" s="4"/>
      <c r="E778" s="5"/>
      <c r="F778" s="5"/>
    </row>
    <row r="779" ht="13.5" customHeight="1" spans="1:6">
      <c r="A779" s="21"/>
      <c r="D779" s="4"/>
      <c r="E779" s="5"/>
      <c r="F779" s="5"/>
    </row>
    <row r="780" ht="13.5" customHeight="1" spans="1:6">
      <c r="A780" s="21"/>
      <c r="D780" s="4"/>
      <c r="E780" s="5"/>
      <c r="F780" s="5"/>
    </row>
    <row r="781" ht="13.5" customHeight="1" spans="1:6">
      <c r="A781" s="21"/>
      <c r="D781" s="4"/>
      <c r="E781" s="5"/>
      <c r="F781" s="5"/>
    </row>
    <row r="782" ht="13.5" customHeight="1" spans="1:6">
      <c r="A782" s="21"/>
      <c r="D782" s="4"/>
      <c r="E782" s="5"/>
      <c r="F782" s="5"/>
    </row>
    <row r="783" ht="13.5" customHeight="1" spans="1:6">
      <c r="A783" s="21"/>
      <c r="D783" s="4"/>
      <c r="E783" s="5"/>
      <c r="F783" s="5"/>
    </row>
    <row r="784" ht="13.5" customHeight="1" spans="1:6">
      <c r="A784" s="21"/>
      <c r="D784" s="4"/>
      <c r="E784" s="5"/>
      <c r="F784" s="5"/>
    </row>
    <row r="785" ht="13.5" customHeight="1" spans="1:6">
      <c r="A785" s="21"/>
      <c r="D785" s="4"/>
      <c r="E785" s="5"/>
      <c r="F785" s="5"/>
    </row>
    <row r="786" ht="13.5" customHeight="1" spans="1:6">
      <c r="A786" s="21"/>
      <c r="D786" s="4"/>
      <c r="E786" s="5"/>
      <c r="F786" s="5"/>
    </row>
    <row r="787" ht="13.5" customHeight="1" spans="1:6">
      <c r="A787" s="21"/>
      <c r="D787" s="4"/>
      <c r="E787" s="5"/>
      <c r="F787" s="5"/>
    </row>
    <row r="788" ht="13.5" customHeight="1" spans="1:6">
      <c r="A788" s="21"/>
      <c r="D788" s="4"/>
      <c r="E788" s="5"/>
      <c r="F788" s="5"/>
    </row>
    <row r="789" ht="13.5" customHeight="1" spans="1:6">
      <c r="A789" s="21"/>
      <c r="D789" s="4"/>
      <c r="E789" s="5"/>
      <c r="F789" s="5"/>
    </row>
    <row r="790" ht="13.5" customHeight="1" spans="1:6">
      <c r="A790" s="21"/>
      <c r="D790" s="4"/>
      <c r="E790" s="5"/>
      <c r="F790" s="5"/>
    </row>
    <row r="791" ht="13.5" customHeight="1" spans="1:6">
      <c r="A791" s="21"/>
      <c r="D791" s="4"/>
      <c r="E791" s="5"/>
      <c r="F791" s="5"/>
    </row>
    <row r="792" ht="13.5" customHeight="1" spans="1:6">
      <c r="A792" s="21"/>
      <c r="D792" s="4"/>
      <c r="E792" s="5"/>
      <c r="F792" s="5"/>
    </row>
    <row r="793" ht="13.5" customHeight="1" spans="1:6">
      <c r="A793" s="21"/>
      <c r="D793" s="4"/>
      <c r="E793" s="5"/>
      <c r="F793" s="5"/>
    </row>
    <row r="794" ht="13.5" customHeight="1" spans="1:6">
      <c r="A794" s="21"/>
      <c r="D794" s="4"/>
      <c r="E794" s="5"/>
      <c r="F794" s="5"/>
    </row>
    <row r="795" ht="13.5" customHeight="1" spans="1:6">
      <c r="A795" s="21"/>
      <c r="D795" s="4"/>
      <c r="E795" s="5"/>
      <c r="F795" s="5"/>
    </row>
    <row r="796" ht="13.5" customHeight="1" spans="1:6">
      <c r="A796" s="21"/>
      <c r="D796" s="4"/>
      <c r="E796" s="5"/>
      <c r="F796" s="5"/>
    </row>
    <row r="797" ht="13.5" customHeight="1" spans="1:6">
      <c r="A797" s="21"/>
      <c r="D797" s="4"/>
      <c r="E797" s="5"/>
      <c r="F797" s="5"/>
    </row>
    <row r="798" ht="13.5" customHeight="1" spans="1:6">
      <c r="A798" s="21"/>
      <c r="D798" s="4"/>
      <c r="E798" s="5"/>
      <c r="F798" s="5"/>
    </row>
    <row r="799" ht="13.5" customHeight="1" spans="1:6">
      <c r="A799" s="21"/>
      <c r="D799" s="4"/>
      <c r="E799" s="5"/>
      <c r="F799" s="5"/>
    </row>
    <row r="800" ht="13.5" customHeight="1" spans="1:6">
      <c r="A800" s="21"/>
      <c r="D800" s="4"/>
      <c r="E800" s="5"/>
      <c r="F800" s="5"/>
    </row>
    <row r="801" ht="13.5" customHeight="1" spans="1:6">
      <c r="A801" s="21"/>
      <c r="D801" s="4"/>
      <c r="E801" s="5"/>
      <c r="F801" s="5"/>
    </row>
    <row r="802" ht="13.5" customHeight="1" spans="1:6">
      <c r="A802" s="21"/>
      <c r="D802" s="4"/>
      <c r="E802" s="5"/>
      <c r="F802" s="5"/>
    </row>
    <row r="803" ht="13.5" customHeight="1" spans="1:6">
      <c r="A803" s="21"/>
      <c r="D803" s="4"/>
      <c r="E803" s="5"/>
      <c r="F803" s="5"/>
    </row>
    <row r="804" ht="13.5" customHeight="1" spans="1:6">
      <c r="A804" s="21"/>
      <c r="D804" s="4"/>
      <c r="E804" s="5"/>
      <c r="F804" s="5"/>
    </row>
    <row r="805" ht="13.5" customHeight="1" spans="1:6">
      <c r="A805" s="21"/>
      <c r="D805" s="4"/>
      <c r="E805" s="5"/>
      <c r="F805" s="5"/>
    </row>
    <row r="806" ht="13.5" customHeight="1" spans="1:6">
      <c r="A806" s="21"/>
      <c r="D806" s="4"/>
      <c r="E806" s="5"/>
      <c r="F806" s="5"/>
    </row>
    <row r="807" ht="13.5" customHeight="1" spans="1:6">
      <c r="A807" s="21"/>
      <c r="D807" s="4"/>
      <c r="E807" s="5"/>
      <c r="F807" s="5"/>
    </row>
    <row r="808" ht="13.5" customHeight="1" spans="1:6">
      <c r="A808" s="21"/>
      <c r="D808" s="4"/>
      <c r="E808" s="5"/>
      <c r="F808" s="5"/>
    </row>
    <row r="809" ht="13.5" customHeight="1" spans="1:6">
      <c r="A809" s="21"/>
      <c r="D809" s="4"/>
      <c r="E809" s="5"/>
      <c r="F809" s="5"/>
    </row>
    <row r="810" ht="13.5" customHeight="1" spans="1:6">
      <c r="A810" s="21"/>
      <c r="D810" s="4"/>
      <c r="E810" s="5"/>
      <c r="F810" s="5"/>
    </row>
    <row r="811" ht="13.5" customHeight="1" spans="1:6">
      <c r="A811" s="21"/>
      <c r="D811" s="4"/>
      <c r="E811" s="5"/>
      <c r="F811" s="5"/>
    </row>
    <row r="812" ht="13.5" customHeight="1" spans="1:6">
      <c r="A812" s="21"/>
      <c r="D812" s="4"/>
      <c r="E812" s="5"/>
      <c r="F812" s="5"/>
    </row>
    <row r="813" ht="13.5" customHeight="1" spans="1:6">
      <c r="A813" s="21"/>
      <c r="D813" s="4"/>
      <c r="E813" s="5"/>
      <c r="F813" s="5"/>
    </row>
    <row r="814" ht="13.5" customHeight="1" spans="1:6">
      <c r="A814" s="21"/>
      <c r="D814" s="4"/>
      <c r="E814" s="5"/>
      <c r="F814" s="5"/>
    </row>
    <row r="815" ht="13.5" customHeight="1" spans="1:6">
      <c r="A815" s="21"/>
      <c r="D815" s="4"/>
      <c r="E815" s="5"/>
      <c r="F815" s="5"/>
    </row>
    <row r="816" ht="13.5" customHeight="1" spans="1:6">
      <c r="A816" s="21"/>
      <c r="D816" s="4"/>
      <c r="E816" s="5"/>
      <c r="F816" s="5"/>
    </row>
    <row r="817" ht="13.5" customHeight="1" spans="1:6">
      <c r="A817" s="21"/>
      <c r="D817" s="4"/>
      <c r="E817" s="5"/>
      <c r="F817" s="5"/>
    </row>
    <row r="818" ht="13.5" customHeight="1" spans="1:6">
      <c r="A818" s="21"/>
      <c r="D818" s="4"/>
      <c r="E818" s="5"/>
      <c r="F818" s="5"/>
    </row>
    <row r="819" ht="13.5" customHeight="1" spans="1:6">
      <c r="A819" s="21"/>
      <c r="D819" s="4"/>
      <c r="E819" s="5"/>
      <c r="F819" s="5"/>
    </row>
    <row r="820" ht="13.5" customHeight="1" spans="1:6">
      <c r="A820" s="21"/>
      <c r="D820" s="4"/>
      <c r="E820" s="5"/>
      <c r="F820" s="5"/>
    </row>
    <row r="821" ht="13.5" customHeight="1" spans="1:6">
      <c r="A821" s="21"/>
      <c r="D821" s="4"/>
      <c r="E821" s="5"/>
      <c r="F821" s="5"/>
    </row>
    <row r="822" ht="13.5" customHeight="1" spans="1:6">
      <c r="A822" s="21"/>
      <c r="D822" s="4"/>
      <c r="E822" s="5"/>
      <c r="F822" s="5"/>
    </row>
    <row r="823" ht="13.5" customHeight="1" spans="1:6">
      <c r="A823" s="21"/>
      <c r="D823" s="4"/>
      <c r="E823" s="5"/>
      <c r="F823" s="5"/>
    </row>
    <row r="824" ht="13.5" customHeight="1" spans="1:6">
      <c r="A824" s="21"/>
      <c r="D824" s="4"/>
      <c r="E824" s="5"/>
      <c r="F824" s="5"/>
    </row>
    <row r="825" ht="13.5" customHeight="1" spans="1:6">
      <c r="A825" s="21"/>
      <c r="D825" s="4"/>
      <c r="E825" s="5"/>
      <c r="F825" s="5"/>
    </row>
    <row r="826" ht="13.5" customHeight="1" spans="1:6">
      <c r="A826" s="21"/>
      <c r="D826" s="4"/>
      <c r="E826" s="5"/>
      <c r="F826" s="5"/>
    </row>
    <row r="827" ht="13.5" customHeight="1" spans="1:6">
      <c r="A827" s="21"/>
      <c r="D827" s="4"/>
      <c r="E827" s="5"/>
      <c r="F827" s="5"/>
    </row>
    <row r="828" ht="13.5" customHeight="1" spans="1:6">
      <c r="A828" s="21"/>
      <c r="D828" s="4"/>
      <c r="E828" s="5"/>
      <c r="F828" s="5"/>
    </row>
    <row r="829" ht="13.5" customHeight="1" spans="1:6">
      <c r="A829" s="21"/>
      <c r="D829" s="4"/>
      <c r="E829" s="5"/>
      <c r="F829" s="5"/>
    </row>
    <row r="830" ht="13.5" customHeight="1" spans="1:6">
      <c r="A830" s="21"/>
      <c r="D830" s="4"/>
      <c r="E830" s="5"/>
      <c r="F830" s="5"/>
    </row>
    <row r="831" ht="13.5" customHeight="1" spans="1:6">
      <c r="A831" s="21"/>
      <c r="D831" s="4"/>
      <c r="E831" s="5"/>
      <c r="F831" s="5"/>
    </row>
    <row r="832" ht="13.5" customHeight="1" spans="1:6">
      <c r="A832" s="21"/>
      <c r="D832" s="4"/>
      <c r="E832" s="5"/>
      <c r="F832" s="5"/>
    </row>
    <row r="833" ht="13.5" customHeight="1" spans="1:6">
      <c r="A833" s="21"/>
      <c r="D833" s="4"/>
      <c r="E833" s="5"/>
      <c r="F833" s="5"/>
    </row>
    <row r="834" ht="13.5" customHeight="1" spans="1:6">
      <c r="A834" s="21"/>
      <c r="D834" s="4"/>
      <c r="E834" s="5"/>
      <c r="F834" s="5"/>
    </row>
    <row r="835" ht="13.5" customHeight="1" spans="1:6">
      <c r="A835" s="21"/>
      <c r="D835" s="4"/>
      <c r="E835" s="5"/>
      <c r="F835" s="5"/>
    </row>
    <row r="836" ht="13.5" customHeight="1" spans="1:6">
      <c r="A836" s="21"/>
      <c r="D836" s="4"/>
      <c r="E836" s="5"/>
      <c r="F836" s="5"/>
    </row>
    <row r="837" ht="13.5" customHeight="1" spans="1:6">
      <c r="A837" s="21"/>
      <c r="D837" s="4"/>
      <c r="E837" s="5"/>
      <c r="F837" s="5"/>
    </row>
    <row r="838" ht="13.5" customHeight="1" spans="1:6">
      <c r="A838" s="21"/>
      <c r="D838" s="4"/>
      <c r="E838" s="5"/>
      <c r="F838" s="5"/>
    </row>
    <row r="839" ht="13.5" customHeight="1" spans="1:6">
      <c r="A839" s="21"/>
      <c r="D839" s="4"/>
      <c r="E839" s="5"/>
      <c r="F839" s="5"/>
    </row>
    <row r="840" ht="13.5" customHeight="1" spans="1:6">
      <c r="A840" s="21"/>
      <c r="D840" s="4"/>
      <c r="E840" s="5"/>
      <c r="F840" s="5"/>
    </row>
    <row r="841" ht="13.5" customHeight="1" spans="1:6">
      <c r="A841" s="21"/>
      <c r="D841" s="4"/>
      <c r="E841" s="5"/>
      <c r="F841" s="5"/>
    </row>
    <row r="842" ht="13.5" customHeight="1" spans="1:6">
      <c r="A842" s="21"/>
      <c r="D842" s="4"/>
      <c r="E842" s="5"/>
      <c r="F842" s="5"/>
    </row>
    <row r="843" ht="13.5" customHeight="1" spans="1:6">
      <c r="A843" s="21"/>
      <c r="D843" s="4"/>
      <c r="E843" s="5"/>
      <c r="F843" s="5"/>
    </row>
    <row r="844" ht="13.5" customHeight="1" spans="1:6">
      <c r="A844" s="21"/>
      <c r="D844" s="4"/>
      <c r="E844" s="5"/>
      <c r="F844" s="5"/>
    </row>
    <row r="845" ht="13.5" customHeight="1" spans="1:6">
      <c r="A845" s="21"/>
      <c r="D845" s="4"/>
      <c r="E845" s="5"/>
      <c r="F845" s="5"/>
    </row>
    <row r="846" ht="13.5" customHeight="1" spans="1:6">
      <c r="A846" s="21"/>
      <c r="D846" s="4"/>
      <c r="E846" s="5"/>
      <c r="F846" s="5"/>
    </row>
    <row r="847" ht="13.5" customHeight="1" spans="1:6">
      <c r="A847" s="21"/>
      <c r="D847" s="4"/>
      <c r="E847" s="5"/>
      <c r="F847" s="5"/>
    </row>
    <row r="848" ht="13.5" customHeight="1" spans="1:6">
      <c r="A848" s="21"/>
      <c r="D848" s="4"/>
      <c r="E848" s="5"/>
      <c r="F848" s="5"/>
    </row>
    <row r="849" ht="13.5" customHeight="1" spans="1:6">
      <c r="A849" s="21"/>
      <c r="D849" s="4"/>
      <c r="E849" s="5"/>
      <c r="F849" s="5"/>
    </row>
    <row r="850" ht="13.5" customHeight="1" spans="1:6">
      <c r="A850" s="21"/>
      <c r="D850" s="4"/>
      <c r="E850" s="5"/>
      <c r="F850" s="5"/>
    </row>
    <row r="851" ht="13.5" customHeight="1" spans="1:6">
      <c r="A851" s="21"/>
      <c r="D851" s="4"/>
      <c r="E851" s="5"/>
      <c r="F851" s="5"/>
    </row>
    <row r="852" ht="13.5" customHeight="1" spans="1:6">
      <c r="A852" s="21"/>
      <c r="D852" s="4"/>
      <c r="E852" s="5"/>
      <c r="F852" s="5"/>
    </row>
    <row r="853" ht="13.5" customHeight="1" spans="1:6">
      <c r="A853" s="21"/>
      <c r="D853" s="4"/>
      <c r="E853" s="5"/>
      <c r="F853" s="5"/>
    </row>
    <row r="854" ht="13.5" customHeight="1" spans="1:6">
      <c r="A854" s="21"/>
      <c r="D854" s="4"/>
      <c r="E854" s="5"/>
      <c r="F854" s="5"/>
    </row>
    <row r="855" ht="13.5" customHeight="1" spans="1:6">
      <c r="A855" s="21"/>
      <c r="D855" s="4"/>
      <c r="E855" s="5"/>
      <c r="F855" s="5"/>
    </row>
    <row r="856" ht="13.5" customHeight="1" spans="1:6">
      <c r="A856" s="21"/>
      <c r="D856" s="4"/>
      <c r="E856" s="5"/>
      <c r="F856" s="5"/>
    </row>
    <row r="857" ht="13.5" customHeight="1" spans="1:6">
      <c r="A857" s="21"/>
      <c r="D857" s="4"/>
      <c r="E857" s="5"/>
      <c r="F857" s="5"/>
    </row>
    <row r="858" ht="13.5" customHeight="1" spans="1:6">
      <c r="A858" s="21"/>
      <c r="D858" s="4"/>
      <c r="E858" s="5"/>
      <c r="F858" s="5"/>
    </row>
    <row r="859" ht="13.5" customHeight="1" spans="1:6">
      <c r="A859" s="21"/>
      <c r="D859" s="4"/>
      <c r="E859" s="5"/>
      <c r="F859" s="5"/>
    </row>
    <row r="860" ht="13.5" customHeight="1" spans="1:6">
      <c r="A860" s="21"/>
      <c r="D860" s="4"/>
      <c r="E860" s="5"/>
      <c r="F860" s="5"/>
    </row>
    <row r="861" ht="13.5" customHeight="1" spans="1:6">
      <c r="A861" s="21"/>
      <c r="D861" s="4"/>
      <c r="E861" s="5"/>
      <c r="F861" s="5"/>
    </row>
    <row r="862" ht="13.5" customHeight="1" spans="1:6">
      <c r="A862" s="21"/>
      <c r="D862" s="4"/>
      <c r="E862" s="5"/>
      <c r="F862" s="5"/>
    </row>
    <row r="863" ht="13.5" customHeight="1" spans="1:6">
      <c r="A863" s="21"/>
      <c r="D863" s="4"/>
      <c r="E863" s="5"/>
      <c r="F863" s="5"/>
    </row>
    <row r="864" ht="13.5" customHeight="1" spans="1:6">
      <c r="A864" s="21"/>
      <c r="D864" s="4"/>
      <c r="E864" s="5"/>
      <c r="F864" s="5"/>
    </row>
    <row r="865" ht="13.5" customHeight="1" spans="1:6">
      <c r="A865" s="21"/>
      <c r="D865" s="4"/>
      <c r="E865" s="5"/>
      <c r="F865" s="5"/>
    </row>
    <row r="866" ht="13.5" customHeight="1" spans="1:6">
      <c r="A866" s="21"/>
      <c r="D866" s="4"/>
      <c r="E866" s="5"/>
      <c r="F866" s="5"/>
    </row>
    <row r="867" ht="13.5" customHeight="1" spans="1:6">
      <c r="A867" s="21"/>
      <c r="D867" s="4"/>
      <c r="E867" s="5"/>
      <c r="F867" s="5"/>
    </row>
    <row r="868" ht="13.5" customHeight="1" spans="1:6">
      <c r="A868" s="21"/>
      <c r="D868" s="4"/>
      <c r="E868" s="5"/>
      <c r="F868" s="5"/>
    </row>
    <row r="869" ht="13.5" customHeight="1" spans="1:6">
      <c r="A869" s="21"/>
      <c r="D869" s="4"/>
      <c r="E869" s="5"/>
      <c r="F869" s="5"/>
    </row>
    <row r="870" ht="13.5" customHeight="1" spans="1:6">
      <c r="A870" s="21"/>
      <c r="D870" s="4"/>
      <c r="E870" s="5"/>
      <c r="F870" s="5"/>
    </row>
    <row r="871" ht="13.5" customHeight="1" spans="1:6">
      <c r="A871" s="21"/>
      <c r="D871" s="4"/>
      <c r="E871" s="5"/>
      <c r="F871" s="5"/>
    </row>
    <row r="872" ht="13.5" customHeight="1" spans="1:6">
      <c r="A872" s="21"/>
      <c r="D872" s="4"/>
      <c r="E872" s="5"/>
      <c r="F872" s="5"/>
    </row>
    <row r="873" ht="13.5" customHeight="1" spans="1:6">
      <c r="A873" s="21"/>
      <c r="D873" s="4"/>
      <c r="E873" s="5"/>
      <c r="F873" s="5"/>
    </row>
    <row r="874" ht="13.5" customHeight="1" spans="1:6">
      <c r="A874" s="21"/>
      <c r="D874" s="4"/>
      <c r="E874" s="5"/>
      <c r="F874" s="5"/>
    </row>
    <row r="875" ht="13.5" customHeight="1" spans="1:6">
      <c r="A875" s="21"/>
      <c r="D875" s="4"/>
      <c r="E875" s="5"/>
      <c r="F875" s="5"/>
    </row>
    <row r="876" ht="13.5" customHeight="1" spans="1:6">
      <c r="A876" s="21"/>
      <c r="D876" s="4"/>
      <c r="E876" s="5"/>
      <c r="F876" s="5"/>
    </row>
    <row r="877" ht="13.5" customHeight="1" spans="1:6">
      <c r="A877" s="21"/>
      <c r="D877" s="4"/>
      <c r="E877" s="5"/>
      <c r="F877" s="5"/>
    </row>
    <row r="878" ht="13.5" customHeight="1" spans="1:6">
      <c r="A878" s="21"/>
      <c r="D878" s="4"/>
      <c r="E878" s="5"/>
      <c r="F878" s="5"/>
    </row>
    <row r="879" ht="13.5" customHeight="1" spans="1:6">
      <c r="A879" s="21"/>
      <c r="D879" s="4"/>
      <c r="E879" s="5"/>
      <c r="F879" s="5"/>
    </row>
    <row r="880" ht="13.5" customHeight="1" spans="1:6">
      <c r="A880" s="21"/>
      <c r="D880" s="4"/>
      <c r="E880" s="5"/>
      <c r="F880" s="5"/>
    </row>
    <row r="881" ht="13.5" customHeight="1" spans="1:6">
      <c r="A881" s="21"/>
      <c r="D881" s="4"/>
      <c r="E881" s="5"/>
      <c r="F881" s="5"/>
    </row>
    <row r="882" ht="13.5" customHeight="1" spans="1:6">
      <c r="A882" s="21"/>
      <c r="D882" s="4"/>
      <c r="E882" s="5"/>
      <c r="F882" s="5"/>
    </row>
    <row r="883" ht="13.5" customHeight="1" spans="1:6">
      <c r="A883" s="21"/>
      <c r="D883" s="4"/>
      <c r="E883" s="5"/>
      <c r="F883" s="5"/>
    </row>
    <row r="884" ht="13.5" customHeight="1" spans="1:6">
      <c r="A884" s="21"/>
      <c r="D884" s="4"/>
      <c r="E884" s="5"/>
      <c r="F884" s="5"/>
    </row>
    <row r="885" ht="13.5" customHeight="1" spans="1:6">
      <c r="A885" s="21"/>
      <c r="D885" s="4"/>
      <c r="E885" s="5"/>
      <c r="F885" s="5"/>
    </row>
    <row r="886" ht="13.5" customHeight="1" spans="1:6">
      <c r="A886" s="21"/>
      <c r="D886" s="4"/>
      <c r="E886" s="5"/>
      <c r="F886" s="5"/>
    </row>
    <row r="887" ht="13.5" customHeight="1" spans="1:6">
      <c r="A887" s="21"/>
      <c r="D887" s="4"/>
      <c r="E887" s="5"/>
      <c r="F887" s="5"/>
    </row>
    <row r="888" ht="13.5" customHeight="1" spans="1:6">
      <c r="A888" s="21"/>
      <c r="D888" s="4"/>
      <c r="E888" s="5"/>
      <c r="F888" s="5"/>
    </row>
    <row r="889" ht="13.5" customHeight="1" spans="1:6">
      <c r="A889" s="21"/>
      <c r="D889" s="4"/>
      <c r="E889" s="5"/>
      <c r="F889" s="5"/>
    </row>
    <row r="890" ht="13.5" customHeight="1" spans="1:6">
      <c r="A890" s="21"/>
      <c r="D890" s="4"/>
      <c r="E890" s="5"/>
      <c r="F890" s="5"/>
    </row>
    <row r="891" ht="13.5" customHeight="1" spans="1:6">
      <c r="A891" s="21"/>
      <c r="D891" s="4"/>
      <c r="E891" s="5"/>
      <c r="F891" s="5"/>
    </row>
    <row r="892" ht="13.5" customHeight="1" spans="1:6">
      <c r="A892" s="21"/>
      <c r="D892" s="4"/>
      <c r="E892" s="5"/>
      <c r="F892" s="5"/>
    </row>
    <row r="893" ht="13.5" customHeight="1" spans="1:6">
      <c r="A893" s="21"/>
      <c r="D893" s="4"/>
      <c r="E893" s="5"/>
      <c r="F893" s="5"/>
    </row>
    <row r="894" ht="13.5" customHeight="1" spans="1:6">
      <c r="A894" s="21"/>
      <c r="D894" s="4"/>
      <c r="E894" s="5"/>
      <c r="F894" s="5"/>
    </row>
    <row r="895" ht="13.5" customHeight="1" spans="1:6">
      <c r="A895" s="21"/>
      <c r="D895" s="4"/>
      <c r="E895" s="5"/>
      <c r="F895" s="5"/>
    </row>
    <row r="896" ht="13.5" customHeight="1" spans="1:6">
      <c r="A896" s="21"/>
      <c r="D896" s="4"/>
      <c r="E896" s="5"/>
      <c r="F896" s="5"/>
    </row>
    <row r="897" ht="13.5" customHeight="1" spans="1:6">
      <c r="A897" s="21"/>
      <c r="D897" s="4"/>
      <c r="E897" s="5"/>
      <c r="F897" s="5"/>
    </row>
    <row r="898" ht="13.5" customHeight="1" spans="1:6">
      <c r="A898" s="21"/>
      <c r="D898" s="4"/>
      <c r="E898" s="5"/>
      <c r="F898" s="5"/>
    </row>
    <row r="899" ht="13.5" customHeight="1" spans="1:6">
      <c r="A899" s="21"/>
      <c r="D899" s="4"/>
      <c r="E899" s="5"/>
      <c r="F899" s="5"/>
    </row>
    <row r="900" ht="13.5" customHeight="1" spans="1:6">
      <c r="A900" s="21"/>
      <c r="D900" s="4"/>
      <c r="E900" s="5"/>
      <c r="F900" s="5"/>
    </row>
    <row r="901" ht="13.5" customHeight="1" spans="1:6">
      <c r="A901" s="21"/>
      <c r="D901" s="4"/>
      <c r="E901" s="5"/>
      <c r="F901" s="5"/>
    </row>
    <row r="902" ht="13.5" customHeight="1" spans="1:6">
      <c r="A902" s="21"/>
      <c r="D902" s="4"/>
      <c r="E902" s="5"/>
      <c r="F902" s="5"/>
    </row>
    <row r="903" ht="13.5" customHeight="1" spans="1:6">
      <c r="A903" s="21"/>
      <c r="D903" s="4"/>
      <c r="E903" s="5"/>
      <c r="F903" s="5"/>
    </row>
    <row r="904" ht="13.5" customHeight="1" spans="1:6">
      <c r="A904" s="21"/>
      <c r="D904" s="4"/>
      <c r="E904" s="5"/>
      <c r="F904" s="5"/>
    </row>
    <row r="905" ht="13.5" customHeight="1" spans="1:6">
      <c r="A905" s="21"/>
      <c r="D905" s="4"/>
      <c r="E905" s="5"/>
      <c r="F905" s="5"/>
    </row>
    <row r="906" ht="13.5" customHeight="1" spans="1:6">
      <c r="A906" s="21"/>
      <c r="D906" s="4"/>
      <c r="E906" s="5"/>
      <c r="F906" s="5"/>
    </row>
    <row r="907" ht="13.5" customHeight="1" spans="1:6">
      <c r="A907" s="21"/>
      <c r="D907" s="4"/>
      <c r="E907" s="5"/>
      <c r="F907" s="5"/>
    </row>
    <row r="908" ht="13.5" customHeight="1" spans="1:6">
      <c r="A908" s="21"/>
      <c r="D908" s="4"/>
      <c r="E908" s="5"/>
      <c r="F908" s="5"/>
    </row>
    <row r="909" ht="13.5" customHeight="1" spans="1:6">
      <c r="A909" s="21"/>
      <c r="D909" s="4"/>
      <c r="E909" s="5"/>
      <c r="F909" s="5"/>
    </row>
    <row r="910" ht="13.5" customHeight="1" spans="1:6">
      <c r="A910" s="21"/>
      <c r="D910" s="4"/>
      <c r="E910" s="5"/>
      <c r="F910" s="5"/>
    </row>
    <row r="911" ht="13.5" customHeight="1" spans="1:6">
      <c r="A911" s="21"/>
      <c r="D911" s="4"/>
      <c r="E911" s="5"/>
      <c r="F911" s="5"/>
    </row>
    <row r="912" ht="13.5" customHeight="1" spans="1:6">
      <c r="A912" s="21"/>
      <c r="D912" s="4"/>
      <c r="E912" s="5"/>
      <c r="F912" s="5"/>
    </row>
    <row r="913" ht="13.5" customHeight="1" spans="1:6">
      <c r="A913" s="21"/>
      <c r="D913" s="4"/>
      <c r="E913" s="5"/>
      <c r="F913" s="5"/>
    </row>
    <row r="914" ht="13.5" customHeight="1" spans="1:6">
      <c r="A914" s="21"/>
      <c r="D914" s="4"/>
      <c r="E914" s="5"/>
      <c r="F914" s="5"/>
    </row>
    <row r="915" ht="13.5" customHeight="1" spans="1:6">
      <c r="A915" s="21"/>
      <c r="D915" s="4"/>
      <c r="E915" s="5"/>
      <c r="F915" s="5"/>
    </row>
    <row r="916" ht="13.5" customHeight="1" spans="1:6">
      <c r="A916" s="21"/>
      <c r="D916" s="4"/>
      <c r="E916" s="5"/>
      <c r="F916" s="5"/>
    </row>
    <row r="917" ht="13.5" customHeight="1" spans="1:6">
      <c r="A917" s="21"/>
      <c r="D917" s="4"/>
      <c r="E917" s="5"/>
      <c r="F917" s="5"/>
    </row>
    <row r="918" ht="13.5" customHeight="1" spans="1:6">
      <c r="A918" s="21"/>
      <c r="D918" s="4"/>
      <c r="E918" s="5"/>
      <c r="F918" s="5"/>
    </row>
    <row r="919" ht="13.5" customHeight="1" spans="1:6">
      <c r="A919" s="21"/>
      <c r="D919" s="4"/>
      <c r="E919" s="5"/>
      <c r="F919" s="5"/>
    </row>
    <row r="920" ht="13.5" customHeight="1" spans="1:6">
      <c r="A920" s="21"/>
      <c r="D920" s="4"/>
      <c r="E920" s="5"/>
      <c r="F920" s="5"/>
    </row>
    <row r="921" ht="13.5" customHeight="1" spans="1:6">
      <c r="A921" s="21"/>
      <c r="D921" s="4"/>
      <c r="E921" s="5"/>
      <c r="F921" s="5"/>
    </row>
    <row r="922" ht="13.5" customHeight="1" spans="1:6">
      <c r="A922" s="21"/>
      <c r="D922" s="4"/>
      <c r="E922" s="5"/>
      <c r="F922" s="5"/>
    </row>
    <row r="923" ht="13.5" customHeight="1" spans="1:6">
      <c r="A923" s="21"/>
      <c r="D923" s="4"/>
      <c r="E923" s="5"/>
      <c r="F923" s="5"/>
    </row>
    <row r="924" ht="13.5" customHeight="1" spans="1:6">
      <c r="A924" s="21"/>
      <c r="D924" s="4"/>
      <c r="E924" s="5"/>
      <c r="F924" s="5"/>
    </row>
    <row r="925" ht="13.5" customHeight="1" spans="1:6">
      <c r="A925" s="21"/>
      <c r="D925" s="4"/>
      <c r="E925" s="5"/>
      <c r="F925" s="5"/>
    </row>
    <row r="926" ht="13.5" customHeight="1" spans="1:6">
      <c r="A926" s="21"/>
      <c r="D926" s="4"/>
      <c r="E926" s="5"/>
      <c r="F926" s="5"/>
    </row>
    <row r="927" ht="13.5" customHeight="1" spans="1:6">
      <c r="A927" s="21"/>
      <c r="D927" s="4"/>
      <c r="E927" s="5"/>
      <c r="F927" s="5"/>
    </row>
    <row r="928" ht="13.5" customHeight="1" spans="1:6">
      <c r="A928" s="21"/>
      <c r="D928" s="4"/>
      <c r="E928" s="5"/>
      <c r="F928" s="5"/>
    </row>
    <row r="929" ht="13.5" customHeight="1" spans="1:6">
      <c r="A929" s="21"/>
      <c r="D929" s="4"/>
      <c r="E929" s="5"/>
      <c r="F929" s="5"/>
    </row>
    <row r="930" ht="13.5" customHeight="1" spans="1:6">
      <c r="A930" s="21"/>
      <c r="D930" s="4"/>
      <c r="E930" s="5"/>
      <c r="F930" s="5"/>
    </row>
    <row r="931" ht="13.5" customHeight="1" spans="1:6">
      <c r="A931" s="21"/>
      <c r="D931" s="4"/>
      <c r="E931" s="5"/>
      <c r="F931" s="5"/>
    </row>
    <row r="932" ht="13.5" customHeight="1" spans="1:6">
      <c r="A932" s="21"/>
      <c r="D932" s="4"/>
      <c r="E932" s="5"/>
      <c r="F932" s="5"/>
    </row>
    <row r="933" ht="13.5" customHeight="1" spans="1:6">
      <c r="A933" s="21"/>
      <c r="D933" s="4"/>
      <c r="E933" s="5"/>
      <c r="F933" s="5"/>
    </row>
    <row r="934" ht="13.5" customHeight="1" spans="1:6">
      <c r="A934" s="21"/>
      <c r="D934" s="4"/>
      <c r="E934" s="5"/>
      <c r="F934" s="5"/>
    </row>
    <row r="935" ht="13.5" customHeight="1" spans="1:6">
      <c r="A935" s="21"/>
      <c r="D935" s="4"/>
      <c r="E935" s="5"/>
      <c r="F935" s="5"/>
    </row>
    <row r="936" ht="13.5" customHeight="1" spans="1:6">
      <c r="A936" s="21"/>
      <c r="D936" s="4"/>
      <c r="E936" s="5"/>
      <c r="F936" s="5"/>
    </row>
    <row r="937" ht="13.5" customHeight="1" spans="1:6">
      <c r="A937" s="21"/>
      <c r="D937" s="4"/>
      <c r="E937" s="5"/>
      <c r="F937" s="5"/>
    </row>
    <row r="938" ht="13.5" customHeight="1" spans="1:6">
      <c r="A938" s="21"/>
      <c r="D938" s="4"/>
      <c r="E938" s="5"/>
      <c r="F938" s="5"/>
    </row>
    <row r="939" ht="13.5" customHeight="1" spans="1:6">
      <c r="A939" s="21"/>
      <c r="D939" s="4"/>
      <c r="E939" s="5"/>
      <c r="F939" s="5"/>
    </row>
    <row r="940" ht="13.5" customHeight="1" spans="1:6">
      <c r="A940" s="21"/>
      <c r="D940" s="4"/>
      <c r="E940" s="5"/>
      <c r="F940" s="5"/>
    </row>
    <row r="941" ht="13.5" customHeight="1" spans="1:6">
      <c r="A941" s="21"/>
      <c r="D941" s="4"/>
      <c r="E941" s="5"/>
      <c r="F941" s="5"/>
    </row>
    <row r="942" ht="13.5" customHeight="1" spans="1:6">
      <c r="A942" s="21"/>
      <c r="D942" s="4"/>
      <c r="E942" s="5"/>
      <c r="F942" s="5"/>
    </row>
    <row r="943" ht="13.5" customHeight="1" spans="1:6">
      <c r="A943" s="21"/>
      <c r="D943" s="4"/>
      <c r="E943" s="5"/>
      <c r="F943" s="5"/>
    </row>
    <row r="944" ht="13.5" customHeight="1" spans="1:6">
      <c r="A944" s="21"/>
      <c r="D944" s="4"/>
      <c r="E944" s="5"/>
      <c r="F944" s="5"/>
    </row>
    <row r="945" ht="13.5" customHeight="1" spans="1:6">
      <c r="A945" s="21"/>
      <c r="D945" s="4"/>
      <c r="E945" s="5"/>
      <c r="F945" s="5"/>
    </row>
    <row r="946" ht="13.5" customHeight="1" spans="1:6">
      <c r="A946" s="21"/>
      <c r="D946" s="4"/>
      <c r="E946" s="5"/>
      <c r="F946" s="5"/>
    </row>
    <row r="947" ht="13.5" customHeight="1" spans="1:6">
      <c r="A947" s="21"/>
      <c r="D947" s="4"/>
      <c r="E947" s="5"/>
      <c r="F947" s="5"/>
    </row>
    <row r="948" ht="13.5" customHeight="1" spans="1:6">
      <c r="A948" s="21"/>
      <c r="D948" s="4"/>
      <c r="E948" s="5"/>
      <c r="F948" s="5"/>
    </row>
    <row r="949" ht="13.5" customHeight="1" spans="1:6">
      <c r="A949" s="21"/>
      <c r="D949" s="4"/>
      <c r="E949" s="5"/>
      <c r="F949" s="5"/>
    </row>
    <row r="950" ht="13.5" customHeight="1" spans="1:6">
      <c r="A950" s="21"/>
      <c r="D950" s="4"/>
      <c r="E950" s="5"/>
      <c r="F950" s="5"/>
    </row>
    <row r="951" ht="13.5" customHeight="1" spans="1:6">
      <c r="A951" s="21"/>
      <c r="D951" s="4"/>
      <c r="E951" s="5"/>
      <c r="F951" s="5"/>
    </row>
    <row r="952" ht="13.5" customHeight="1" spans="1:6">
      <c r="A952" s="21"/>
      <c r="D952" s="4"/>
      <c r="E952" s="5"/>
      <c r="F952" s="5"/>
    </row>
    <row r="953" ht="13.5" customHeight="1" spans="1:6">
      <c r="A953" s="21"/>
      <c r="D953" s="4"/>
      <c r="E953" s="5"/>
      <c r="F953" s="5"/>
    </row>
    <row r="954" ht="13.5" customHeight="1" spans="1:6">
      <c r="A954" s="21"/>
      <c r="D954" s="4"/>
      <c r="E954" s="5"/>
      <c r="F954" s="5"/>
    </row>
    <row r="955" ht="13.5" customHeight="1" spans="1:6">
      <c r="A955" s="21"/>
      <c r="D955" s="4"/>
      <c r="E955" s="5"/>
      <c r="F955" s="5"/>
    </row>
    <row r="956" ht="13.5" customHeight="1" spans="1:6">
      <c r="A956" s="21"/>
      <c r="D956" s="4"/>
      <c r="E956" s="5"/>
      <c r="F956" s="5"/>
    </row>
    <row r="957" ht="13.5" customHeight="1" spans="1:6">
      <c r="A957" s="21"/>
      <c r="D957" s="4"/>
      <c r="E957" s="5"/>
      <c r="F957" s="5"/>
    </row>
    <row r="958" ht="13.5" customHeight="1" spans="1:6">
      <c r="A958" s="21"/>
      <c r="D958" s="4"/>
      <c r="E958" s="5"/>
      <c r="F958" s="5"/>
    </row>
    <row r="959" ht="13.5" customHeight="1" spans="1:6">
      <c r="A959" s="21"/>
      <c r="D959" s="4"/>
      <c r="E959" s="5"/>
      <c r="F959" s="5"/>
    </row>
    <row r="960" ht="13.5" customHeight="1" spans="1:6">
      <c r="A960" s="21"/>
      <c r="D960" s="4"/>
      <c r="E960" s="5"/>
      <c r="F960" s="5"/>
    </row>
    <row r="961" ht="13.5" customHeight="1" spans="1:6">
      <c r="A961" s="21"/>
      <c r="D961" s="4"/>
      <c r="E961" s="5"/>
      <c r="F961" s="5"/>
    </row>
    <row r="962" ht="13.5" customHeight="1" spans="1:6">
      <c r="A962" s="21"/>
      <c r="D962" s="4"/>
      <c r="E962" s="5"/>
      <c r="F962" s="5"/>
    </row>
    <row r="963" ht="13.5" customHeight="1" spans="1:6">
      <c r="A963" s="21"/>
      <c r="D963" s="4"/>
      <c r="E963" s="5"/>
      <c r="F963" s="5"/>
    </row>
    <row r="964" ht="13.5" customHeight="1" spans="1:6">
      <c r="A964" s="21"/>
      <c r="D964" s="4"/>
      <c r="E964" s="5"/>
      <c r="F964" s="5"/>
    </row>
    <row r="965" ht="13.5" customHeight="1" spans="1:6">
      <c r="A965" s="21"/>
      <c r="D965" s="4"/>
      <c r="E965" s="5"/>
      <c r="F965" s="5"/>
    </row>
    <row r="966" ht="13.5" customHeight="1" spans="1:6">
      <c r="A966" s="21"/>
      <c r="D966" s="4"/>
      <c r="E966" s="5"/>
      <c r="F966" s="5"/>
    </row>
    <row r="967" ht="13.5" customHeight="1" spans="1:6">
      <c r="A967" s="21"/>
      <c r="D967" s="4"/>
      <c r="E967" s="5"/>
      <c r="F967" s="5"/>
    </row>
    <row r="968" ht="13.5" customHeight="1" spans="1:6">
      <c r="A968" s="21"/>
      <c r="D968" s="4"/>
      <c r="E968" s="5"/>
      <c r="F968" s="5"/>
    </row>
    <row r="969" ht="13.5" customHeight="1" spans="1:6">
      <c r="A969" s="21"/>
      <c r="D969" s="4"/>
      <c r="E969" s="5"/>
      <c r="F969" s="5"/>
    </row>
    <row r="970" ht="13.5" customHeight="1" spans="1:6">
      <c r="A970" s="21"/>
      <c r="D970" s="4"/>
      <c r="E970" s="5"/>
      <c r="F970" s="5"/>
    </row>
    <row r="971" ht="13.5" customHeight="1" spans="1:6">
      <c r="A971" s="21"/>
      <c r="D971" s="4"/>
      <c r="E971" s="5"/>
      <c r="F971" s="5"/>
    </row>
    <row r="972" ht="13.5" customHeight="1" spans="1:6">
      <c r="A972" s="21"/>
      <c r="D972" s="4"/>
      <c r="E972" s="5"/>
      <c r="F972" s="5"/>
    </row>
    <row r="973" ht="13.5" customHeight="1" spans="1:6">
      <c r="A973" s="21"/>
      <c r="D973" s="4"/>
      <c r="E973" s="5"/>
      <c r="F973" s="5"/>
    </row>
    <row r="974" ht="13.5" customHeight="1" spans="1:6">
      <c r="A974" s="21"/>
      <c r="D974" s="4"/>
      <c r="E974" s="5"/>
      <c r="F974" s="5"/>
    </row>
    <row r="975" ht="13.5" customHeight="1" spans="1:6">
      <c r="A975" s="21"/>
      <c r="D975" s="4"/>
      <c r="E975" s="5"/>
      <c r="F975" s="5"/>
    </row>
    <row r="976" ht="13.5" customHeight="1" spans="1:6">
      <c r="A976" s="21"/>
      <c r="D976" s="4"/>
      <c r="E976" s="5"/>
      <c r="F976" s="5"/>
    </row>
    <row r="977" ht="13.5" customHeight="1" spans="1:6">
      <c r="A977" s="21"/>
      <c r="D977" s="4"/>
      <c r="E977" s="5"/>
      <c r="F977" s="5"/>
    </row>
    <row r="978" ht="13.5" customHeight="1" spans="1:6">
      <c r="A978" s="21"/>
      <c r="D978" s="4"/>
      <c r="E978" s="5"/>
      <c r="F978" s="5"/>
    </row>
    <row r="979" ht="13.5" customHeight="1" spans="1:6">
      <c r="A979" s="21"/>
      <c r="D979" s="4"/>
      <c r="E979" s="5"/>
      <c r="F979" s="5"/>
    </row>
    <row r="980" ht="13.5" customHeight="1" spans="1:6">
      <c r="A980" s="21"/>
      <c r="D980" s="4"/>
      <c r="E980" s="5"/>
      <c r="F980" s="5"/>
    </row>
    <row r="981" ht="13.5" customHeight="1" spans="1:6">
      <c r="A981" s="21"/>
      <c r="D981" s="4"/>
      <c r="E981" s="5"/>
      <c r="F981" s="5"/>
    </row>
    <row r="982" ht="13.5" customHeight="1" spans="1:6">
      <c r="A982" s="21"/>
      <c r="D982" s="4"/>
      <c r="E982" s="5"/>
      <c r="F982" s="5"/>
    </row>
    <row r="983" ht="13.5" customHeight="1" spans="1:6">
      <c r="A983" s="21"/>
      <c r="D983" s="4"/>
      <c r="E983" s="5"/>
      <c r="F983" s="5"/>
    </row>
    <row r="984" ht="13.5" customHeight="1" spans="1:6">
      <c r="A984" s="21"/>
      <c r="D984" s="4"/>
      <c r="E984" s="5"/>
      <c r="F984" s="5"/>
    </row>
    <row r="985" ht="13.5" customHeight="1" spans="1:6">
      <c r="A985" s="21"/>
      <c r="D985" s="4"/>
      <c r="E985" s="5"/>
      <c r="F985" s="5"/>
    </row>
    <row r="986" ht="13.5" customHeight="1" spans="1:6">
      <c r="A986" s="21"/>
      <c r="D986" s="4"/>
      <c r="E986" s="5"/>
      <c r="F986" s="5"/>
    </row>
    <row r="987" ht="13.5" customHeight="1" spans="1:6">
      <c r="A987" s="21"/>
      <c r="D987" s="4"/>
      <c r="E987" s="5"/>
      <c r="F987" s="5"/>
    </row>
    <row r="988" ht="13.5" customHeight="1" spans="1:6">
      <c r="A988" s="21"/>
      <c r="D988" s="4"/>
      <c r="E988" s="5"/>
      <c r="F988" s="5"/>
    </row>
    <row r="989" ht="13.5" customHeight="1" spans="1:6">
      <c r="A989" s="21"/>
      <c r="D989" s="4"/>
      <c r="E989" s="5"/>
      <c r="F989" s="5"/>
    </row>
    <row r="990" ht="13.5" customHeight="1" spans="1:6">
      <c r="A990" s="21"/>
      <c r="D990" s="4"/>
      <c r="E990" s="5"/>
      <c r="F990" s="5"/>
    </row>
    <row r="991" ht="13.5" customHeight="1" spans="1:6">
      <c r="A991" s="21"/>
      <c r="D991" s="4"/>
      <c r="E991" s="5"/>
      <c r="F991" s="5"/>
    </row>
    <row r="992" ht="13.5" customHeight="1" spans="1:6">
      <c r="A992" s="21"/>
      <c r="D992" s="4"/>
      <c r="E992" s="5"/>
      <c r="F992" s="5"/>
    </row>
    <row r="993" ht="13.5" customHeight="1" spans="1:6">
      <c r="A993" s="21"/>
      <c r="D993" s="4"/>
      <c r="E993" s="5"/>
      <c r="F993" s="5"/>
    </row>
    <row r="994" ht="13.5" customHeight="1" spans="1:6">
      <c r="A994" s="21"/>
      <c r="D994" s="4"/>
      <c r="E994" s="5"/>
      <c r="F994" s="5"/>
    </row>
    <row r="995" ht="13.5" customHeight="1" spans="1:6">
      <c r="A995" s="21"/>
      <c r="D995" s="4"/>
      <c r="E995" s="5"/>
      <c r="F995" s="5"/>
    </row>
    <row r="996" ht="13.5" customHeight="1" spans="1:6">
      <c r="A996" s="21"/>
      <c r="D996" s="4"/>
      <c r="E996" s="5"/>
      <c r="F996" s="5"/>
    </row>
    <row r="997" ht="13.5" customHeight="1" spans="1:6">
      <c r="A997" s="21"/>
      <c r="D997" s="4"/>
      <c r="E997" s="5"/>
      <c r="F997" s="5"/>
    </row>
    <row r="998" ht="13.5" customHeight="1" spans="1:6">
      <c r="A998" s="21"/>
      <c r="D998" s="4"/>
      <c r="E998" s="5"/>
      <c r="F998" s="5"/>
    </row>
    <row r="999" ht="13.5" customHeight="1" spans="1:6">
      <c r="A999" s="21"/>
      <c r="D999" s="4"/>
      <c r="E999" s="5"/>
      <c r="F999" s="5"/>
    </row>
    <row r="1000" ht="13.5" customHeight="1" spans="1:6">
      <c r="A1000" s="21"/>
      <c r="D1000" s="4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1.2857142857143" customWidth="1"/>
    <col min="2" max="2" width="16.2857142857143" customWidth="1"/>
    <col min="3" max="3" width="36.4285714285714" customWidth="1"/>
    <col min="4" max="4" width="12.7142857142857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1" t="s">
        <v>0</v>
      </c>
      <c r="B1" s="3" t="s">
        <v>1</v>
      </c>
      <c r="C1" s="3" t="s">
        <v>2</v>
      </c>
      <c r="D1" s="4" t="s">
        <v>3</v>
      </c>
      <c r="E1" s="5"/>
      <c r="F1" s="5"/>
    </row>
    <row r="2" ht="13.5" customHeight="1" spans="1:6">
      <c r="A2" s="2">
        <v>43351</v>
      </c>
      <c r="B2" s="5" t="s">
        <v>44</v>
      </c>
      <c r="C2" s="5" t="s">
        <v>366</v>
      </c>
      <c r="D2" s="4">
        <v>5.1</v>
      </c>
      <c r="E2" s="5"/>
      <c r="F2" s="5"/>
    </row>
    <row r="3" ht="13.5" customHeight="1" spans="1:6">
      <c r="A3" s="2">
        <v>43347</v>
      </c>
      <c r="B3" s="5" t="s">
        <v>44</v>
      </c>
      <c r="C3" s="5" t="s">
        <v>50</v>
      </c>
      <c r="D3" s="4">
        <v>15.7</v>
      </c>
      <c r="E3" s="5"/>
      <c r="F3" s="5"/>
    </row>
    <row r="4" ht="13.5" customHeight="1" spans="1:6">
      <c r="A4" s="2">
        <v>43369</v>
      </c>
      <c r="B4" s="5" t="s">
        <v>44</v>
      </c>
      <c r="C4" s="5" t="s">
        <v>50</v>
      </c>
      <c r="D4" s="4">
        <v>15.7</v>
      </c>
      <c r="E4" s="5"/>
      <c r="F4" s="5"/>
    </row>
    <row r="5" ht="13.5" customHeight="1" spans="1:6">
      <c r="A5" s="2">
        <v>43356</v>
      </c>
      <c r="B5" s="5" t="s">
        <v>44</v>
      </c>
      <c r="C5" s="5" t="s">
        <v>1151</v>
      </c>
      <c r="D5" s="4">
        <v>24.4</v>
      </c>
      <c r="E5" s="5"/>
      <c r="F5" s="5"/>
    </row>
    <row r="6" ht="13.5" customHeight="1" spans="1:6">
      <c r="A6" s="2">
        <v>43344</v>
      </c>
      <c r="B6" s="5" t="s">
        <v>44</v>
      </c>
      <c r="C6" s="5" t="s">
        <v>669</v>
      </c>
      <c r="D6" s="4">
        <v>60</v>
      </c>
      <c r="E6" s="5"/>
      <c r="F6" s="5"/>
    </row>
    <row r="7" ht="13.5" customHeight="1" spans="1:6">
      <c r="A7" s="2">
        <v>43361</v>
      </c>
      <c r="B7" s="5" t="s">
        <v>44</v>
      </c>
      <c r="C7" s="5" t="s">
        <v>1152</v>
      </c>
      <c r="D7" s="4">
        <v>500</v>
      </c>
      <c r="E7" s="5"/>
      <c r="F7" s="5"/>
    </row>
    <row r="8" ht="13.5" customHeight="1" spans="1:7">
      <c r="A8" s="2">
        <v>43344</v>
      </c>
      <c r="B8" s="5" t="s">
        <v>44</v>
      </c>
      <c r="C8" s="5" t="s">
        <v>239</v>
      </c>
      <c r="D8" s="4">
        <v>800</v>
      </c>
      <c r="E8" s="5"/>
      <c r="F8" s="5"/>
      <c r="G8" s="3" t="s">
        <v>286</v>
      </c>
    </row>
    <row r="9" ht="13.5" customHeight="1" spans="1:8">
      <c r="A9" s="2">
        <v>43344</v>
      </c>
      <c r="B9" s="5" t="s">
        <v>294</v>
      </c>
      <c r="C9" s="5" t="s">
        <v>239</v>
      </c>
      <c r="D9" s="4">
        <v>470</v>
      </c>
      <c r="E9" s="5"/>
      <c r="F9" s="5"/>
      <c r="G9" s="3" t="s">
        <v>44</v>
      </c>
      <c r="H9" s="4">
        <f>SUM(D2:D8)</f>
        <v>1420.9</v>
      </c>
    </row>
    <row r="10" ht="13.5" customHeight="1" spans="1:8">
      <c r="A10" s="2">
        <v>43350</v>
      </c>
      <c r="B10" s="5" t="s">
        <v>7</v>
      </c>
      <c r="C10" s="5" t="s">
        <v>620</v>
      </c>
      <c r="D10" s="11">
        <v>22</v>
      </c>
      <c r="E10" s="5"/>
      <c r="F10" s="5"/>
      <c r="G10" s="3" t="s">
        <v>294</v>
      </c>
      <c r="H10" s="4">
        <f>SUM(D9)</f>
        <v>470</v>
      </c>
    </row>
    <row r="11" ht="13.5" customHeight="1" spans="1:8">
      <c r="A11" s="2">
        <v>43344</v>
      </c>
      <c r="B11" s="5" t="s">
        <v>11</v>
      </c>
      <c r="C11" s="5" t="s">
        <v>824</v>
      </c>
      <c r="D11" s="4">
        <v>10.9</v>
      </c>
      <c r="E11" s="5"/>
      <c r="F11" s="5"/>
      <c r="G11" s="3" t="s">
        <v>11</v>
      </c>
      <c r="H11" s="4">
        <f>SUM(D11:D25)</f>
        <v>568.46</v>
      </c>
    </row>
    <row r="12" ht="13.5" customHeight="1" spans="1:8">
      <c r="A12" s="2">
        <v>43353</v>
      </c>
      <c r="B12" s="5" t="s">
        <v>11</v>
      </c>
      <c r="C12" s="5" t="s">
        <v>215</v>
      </c>
      <c r="D12" s="4">
        <v>14.6</v>
      </c>
      <c r="E12" s="5"/>
      <c r="F12" s="5"/>
      <c r="G12" s="3" t="s">
        <v>68</v>
      </c>
      <c r="H12" s="4">
        <f>SUM(D26:D38)</f>
        <v>934.89</v>
      </c>
    </row>
    <row r="13" ht="13.5" customHeight="1" spans="1:8">
      <c r="A13" s="2">
        <v>43345</v>
      </c>
      <c r="B13" s="5" t="s">
        <v>11</v>
      </c>
      <c r="C13" s="5" t="s">
        <v>727</v>
      </c>
      <c r="D13" s="4">
        <v>15</v>
      </c>
      <c r="E13" s="5"/>
      <c r="F13" s="5"/>
      <c r="G13" s="3" t="s">
        <v>197</v>
      </c>
      <c r="H13" s="4">
        <f>SUM(D39:D40)</f>
        <v>138.3</v>
      </c>
    </row>
    <row r="14" ht="13.5" customHeight="1" spans="1:8">
      <c r="A14" s="2">
        <v>43364</v>
      </c>
      <c r="B14" s="5" t="s">
        <v>11</v>
      </c>
      <c r="C14" s="10" t="s">
        <v>824</v>
      </c>
      <c r="D14" s="10">
        <v>15</v>
      </c>
      <c r="E14" s="5"/>
      <c r="F14" s="5"/>
      <c r="G14" s="3" t="s">
        <v>125</v>
      </c>
      <c r="H14" s="4">
        <f>SUM(D41:D44)</f>
        <v>1035.5</v>
      </c>
    </row>
    <row r="15" ht="13.5" customHeight="1" spans="1:8">
      <c r="A15" s="2">
        <v>43373</v>
      </c>
      <c r="B15" s="5" t="s">
        <v>11</v>
      </c>
      <c r="C15" s="5" t="s">
        <v>727</v>
      </c>
      <c r="D15" s="4">
        <v>15</v>
      </c>
      <c r="E15" s="5"/>
      <c r="F15" s="5"/>
      <c r="G15" s="3" t="s">
        <v>644</v>
      </c>
      <c r="H15" s="4">
        <f>SUM(D45:D46)</f>
        <v>1650</v>
      </c>
    </row>
    <row r="16" ht="13.5" customHeight="1" spans="1:8">
      <c r="A16" s="2">
        <v>43349</v>
      </c>
      <c r="B16" s="5" t="s">
        <v>11</v>
      </c>
      <c r="C16" s="5" t="s">
        <v>824</v>
      </c>
      <c r="D16" s="4">
        <v>17.98</v>
      </c>
      <c r="E16" s="5"/>
      <c r="F16" s="5"/>
      <c r="G16" s="3" t="s">
        <v>646</v>
      </c>
      <c r="H16" s="4">
        <f>SUM(D47)</f>
        <v>976</v>
      </c>
    </row>
    <row r="17" ht="13.5" customHeight="1" spans="1:8">
      <c r="A17" s="2">
        <v>43353</v>
      </c>
      <c r="B17" s="5" t="s">
        <v>11</v>
      </c>
      <c r="C17" s="5" t="s">
        <v>118</v>
      </c>
      <c r="D17" s="4">
        <v>20</v>
      </c>
      <c r="E17" s="5"/>
      <c r="F17" s="5"/>
      <c r="G17" s="3" t="s">
        <v>163</v>
      </c>
      <c r="H17" s="4">
        <f>SUM(D48)+D10</f>
        <v>72</v>
      </c>
    </row>
    <row r="18" ht="13.5" customHeight="1" spans="1:8">
      <c r="A18" s="2">
        <v>43359</v>
      </c>
      <c r="B18" s="5" t="s">
        <v>11</v>
      </c>
      <c r="C18" s="5" t="s">
        <v>492</v>
      </c>
      <c r="D18" s="4">
        <v>20</v>
      </c>
      <c r="E18" s="5"/>
      <c r="F18" s="5"/>
      <c r="G18" s="3" t="s">
        <v>134</v>
      </c>
      <c r="H18" s="4">
        <f>SUM(D49:D51)</f>
        <v>832.3</v>
      </c>
    </row>
    <row r="19" ht="13.5" customHeight="1" spans="1:8">
      <c r="A19" s="2">
        <v>43350</v>
      </c>
      <c r="B19" s="5" t="s">
        <v>11</v>
      </c>
      <c r="C19" s="5" t="s">
        <v>824</v>
      </c>
      <c r="D19" s="11">
        <v>20</v>
      </c>
      <c r="E19" s="5"/>
      <c r="F19" s="5"/>
      <c r="G19" s="3" t="s">
        <v>34</v>
      </c>
      <c r="H19" s="4">
        <f>SUM(D52:D53)</f>
        <v>73.9</v>
      </c>
    </row>
    <row r="20" ht="13.5" customHeight="1" spans="1:8">
      <c r="A20" s="2">
        <v>43373</v>
      </c>
      <c r="B20" s="5" t="s">
        <v>11</v>
      </c>
      <c r="C20" s="5" t="s">
        <v>492</v>
      </c>
      <c r="D20" s="4">
        <v>20</v>
      </c>
      <c r="E20" s="5"/>
      <c r="F20" s="5"/>
      <c r="G20" s="3" t="s">
        <v>36</v>
      </c>
      <c r="H20" s="4">
        <f>SUM(D54:D56)</f>
        <v>1021.6</v>
      </c>
    </row>
    <row r="21" ht="13.5" customHeight="1" spans="1:8">
      <c r="A21" s="2">
        <v>43356</v>
      </c>
      <c r="B21" s="5" t="s">
        <v>11</v>
      </c>
      <c r="C21" s="5" t="s">
        <v>780</v>
      </c>
      <c r="D21" s="4">
        <v>25</v>
      </c>
      <c r="E21" s="5"/>
      <c r="F21" s="5"/>
      <c r="G21" s="3" t="s">
        <v>39</v>
      </c>
      <c r="H21" s="4">
        <f>SUM(D57:D63)</f>
        <v>1982.05</v>
      </c>
    </row>
    <row r="22" ht="13.5" customHeight="1" spans="1:8">
      <c r="A22" s="2">
        <v>43363</v>
      </c>
      <c r="B22" s="5" t="s">
        <v>11</v>
      </c>
      <c r="C22" s="5" t="s">
        <v>60</v>
      </c>
      <c r="D22" s="4">
        <v>44.98</v>
      </c>
      <c r="E22" s="5"/>
      <c r="F22" s="5"/>
      <c r="G22" s="3" t="s">
        <v>375</v>
      </c>
      <c r="H22" s="4">
        <f>SUM(D64:D67)</f>
        <v>338</v>
      </c>
    </row>
    <row r="23" ht="13.5" customHeight="1" spans="1:26">
      <c r="A23" s="2">
        <v>43365</v>
      </c>
      <c r="B23" s="5" t="s">
        <v>11</v>
      </c>
      <c r="C23" s="5" t="s">
        <v>1153</v>
      </c>
      <c r="D23" s="11">
        <v>50</v>
      </c>
      <c r="E23" s="5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43345</v>
      </c>
      <c r="B24" s="5" t="s">
        <v>11</v>
      </c>
      <c r="C24" s="5" t="s">
        <v>1154</v>
      </c>
      <c r="D24" s="4">
        <v>100</v>
      </c>
      <c r="E24" s="5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43344</v>
      </c>
      <c r="B25" s="5" t="s">
        <v>11</v>
      </c>
      <c r="C25" s="5" t="s">
        <v>777</v>
      </c>
      <c r="D25" s="4">
        <v>180</v>
      </c>
      <c r="E25" s="5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43371</v>
      </c>
      <c r="B26" s="5" t="s">
        <v>68</v>
      </c>
      <c r="C26" s="5" t="s">
        <v>122</v>
      </c>
      <c r="D26" s="4">
        <v>6.5</v>
      </c>
      <c r="E26" s="5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43354</v>
      </c>
      <c r="B27" s="5" t="s">
        <v>68</v>
      </c>
      <c r="C27" s="5" t="s">
        <v>122</v>
      </c>
      <c r="D27" s="4">
        <v>13.1</v>
      </c>
      <c r="E27" s="5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43359</v>
      </c>
      <c r="B28" s="5" t="s">
        <v>68</v>
      </c>
      <c r="C28" s="5" t="s">
        <v>122</v>
      </c>
      <c r="D28" s="4">
        <v>24.15</v>
      </c>
      <c r="E28" s="5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43367</v>
      </c>
      <c r="B29" s="5" t="s">
        <v>68</v>
      </c>
      <c r="C29" s="5" t="s">
        <v>20</v>
      </c>
      <c r="D29" s="4">
        <v>24.35</v>
      </c>
      <c r="E29" s="5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43359</v>
      </c>
      <c r="B30" s="5" t="s">
        <v>68</v>
      </c>
      <c r="C30" s="5" t="s">
        <v>122</v>
      </c>
      <c r="D30" s="11">
        <v>37.65</v>
      </c>
      <c r="E30" s="10"/>
      <c r="F30" s="5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43350</v>
      </c>
      <c r="B31" s="5" t="s">
        <v>68</v>
      </c>
      <c r="C31" s="5" t="s">
        <v>445</v>
      </c>
      <c r="D31" s="4">
        <v>40.8</v>
      </c>
      <c r="E31" s="10"/>
      <c r="F31" s="5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43351</v>
      </c>
      <c r="B32" s="5" t="s">
        <v>68</v>
      </c>
      <c r="C32" s="5" t="s">
        <v>991</v>
      </c>
      <c r="D32" s="4">
        <v>41.4</v>
      </c>
      <c r="E32" s="10"/>
      <c r="F32" s="4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43358</v>
      </c>
      <c r="B33" s="5" t="s">
        <v>68</v>
      </c>
      <c r="C33" s="5" t="s">
        <v>20</v>
      </c>
      <c r="D33" s="4">
        <v>104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43372</v>
      </c>
      <c r="B34" s="5" t="s">
        <v>68</v>
      </c>
      <c r="C34" s="5" t="s">
        <v>20</v>
      </c>
      <c r="D34" s="4">
        <v>117.93</v>
      </c>
      <c r="E34" s="10"/>
      <c r="F34" s="4"/>
      <c r="G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43360</v>
      </c>
      <c r="B35" s="5" t="s">
        <v>68</v>
      </c>
      <c r="C35" s="5" t="s">
        <v>659</v>
      </c>
      <c r="D35" s="4">
        <v>118.3</v>
      </c>
      <c r="E35" s="10"/>
      <c r="F35" s="4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43365</v>
      </c>
      <c r="B36" s="5" t="s">
        <v>68</v>
      </c>
      <c r="C36" s="5" t="s">
        <v>20</v>
      </c>
      <c r="D36" s="11">
        <v>125.03</v>
      </c>
      <c r="E36" s="10"/>
      <c r="F36" s="4"/>
      <c r="G36" s="5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43352</v>
      </c>
      <c r="B37" s="5" t="s">
        <v>68</v>
      </c>
      <c r="C37" s="5" t="s">
        <v>20</v>
      </c>
      <c r="D37" s="4">
        <v>137.08</v>
      </c>
      <c r="E37" s="10"/>
      <c r="F37" s="4"/>
      <c r="G37" s="5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43344</v>
      </c>
      <c r="B38" s="5" t="s">
        <v>68</v>
      </c>
      <c r="C38" s="5" t="s">
        <v>20</v>
      </c>
      <c r="D38" s="4">
        <v>144.6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43353</v>
      </c>
      <c r="B39" s="5" t="s">
        <v>197</v>
      </c>
      <c r="C39" s="5" t="s">
        <v>71</v>
      </c>
      <c r="D39" s="4">
        <v>53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43364</v>
      </c>
      <c r="B40" s="5" t="s">
        <v>197</v>
      </c>
      <c r="C40" s="5" t="s">
        <v>890</v>
      </c>
      <c r="D40" s="4">
        <v>85.3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43344</v>
      </c>
      <c r="B41" s="5" t="s">
        <v>125</v>
      </c>
      <c r="C41" s="5" t="s">
        <v>509</v>
      </c>
      <c r="D41" s="4">
        <v>55.5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43344</v>
      </c>
      <c r="B42" s="5" t="s">
        <v>125</v>
      </c>
      <c r="C42" s="5" t="s">
        <v>640</v>
      </c>
      <c r="D42" s="4">
        <v>60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43356</v>
      </c>
      <c r="B43" s="5" t="s">
        <v>125</v>
      </c>
      <c r="C43" s="5" t="s">
        <v>692</v>
      </c>
      <c r="D43" s="4">
        <v>320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43344</v>
      </c>
      <c r="B44" s="5" t="s">
        <v>125</v>
      </c>
      <c r="C44" s="5" t="s">
        <v>641</v>
      </c>
      <c r="D44" s="4">
        <v>600</v>
      </c>
      <c r="E44" s="10"/>
      <c r="F44" s="4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43344</v>
      </c>
      <c r="B45" s="5" t="s">
        <v>644</v>
      </c>
      <c r="C45" s="5" t="s">
        <v>645</v>
      </c>
      <c r="D45" s="4">
        <v>750</v>
      </c>
      <c r="E45" s="10"/>
      <c r="F45" s="4"/>
      <c r="G45" s="3" t="s">
        <v>1082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43344</v>
      </c>
      <c r="B46" s="5" t="s">
        <v>644</v>
      </c>
      <c r="C46" s="5" t="s">
        <v>684</v>
      </c>
      <c r="D46" s="4">
        <v>900</v>
      </c>
      <c r="E46" s="10"/>
      <c r="F46" s="4"/>
      <c r="G46" s="3" t="s">
        <v>1082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43344</v>
      </c>
      <c r="B47" s="5" t="s">
        <v>646</v>
      </c>
      <c r="C47" s="5" t="s">
        <v>1145</v>
      </c>
      <c r="D47" s="4">
        <v>976</v>
      </c>
      <c r="E47" s="10"/>
      <c r="F47" s="4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43351</v>
      </c>
      <c r="B48" s="5" t="s">
        <v>163</v>
      </c>
      <c r="C48" s="5" t="s">
        <v>1146</v>
      </c>
      <c r="D48" s="11">
        <v>50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43357</v>
      </c>
      <c r="B49" s="5" t="s">
        <v>134</v>
      </c>
      <c r="C49" s="5" t="s">
        <v>1125</v>
      </c>
      <c r="D49" s="4">
        <v>43.9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43357</v>
      </c>
      <c r="B50" s="5" t="s">
        <v>134</v>
      </c>
      <c r="C50" s="5" t="s">
        <v>378</v>
      </c>
      <c r="D50" s="4">
        <v>258.4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43368</v>
      </c>
      <c r="B51" s="5" t="s">
        <v>134</v>
      </c>
      <c r="C51" s="5" t="s">
        <v>1155</v>
      </c>
      <c r="D51" s="4">
        <v>530</v>
      </c>
      <c r="E51" s="10"/>
      <c r="F51" s="5"/>
      <c r="G51" s="3" t="s">
        <v>1082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43365</v>
      </c>
      <c r="B52" s="5" t="s">
        <v>34</v>
      </c>
      <c r="C52" s="5" t="s">
        <v>81</v>
      </c>
      <c r="D52" s="4">
        <v>5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43373</v>
      </c>
      <c r="B53" s="5" t="s">
        <v>34</v>
      </c>
      <c r="C53" s="5" t="s">
        <v>81</v>
      </c>
      <c r="D53" s="4">
        <v>68.9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43350</v>
      </c>
      <c r="B54" s="5" t="s">
        <v>36</v>
      </c>
      <c r="C54" s="5" t="s">
        <v>1156</v>
      </c>
      <c r="D54" s="4">
        <v>21.6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43344</v>
      </c>
      <c r="B55" s="5" t="s">
        <v>36</v>
      </c>
      <c r="C55" s="5" t="s">
        <v>38</v>
      </c>
      <c r="D55" s="4">
        <v>400</v>
      </c>
      <c r="E55" s="5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43344</v>
      </c>
      <c r="B56" s="5" t="s">
        <v>36</v>
      </c>
      <c r="C56" s="5" t="s">
        <v>37</v>
      </c>
      <c r="D56" s="4">
        <v>600</v>
      </c>
      <c r="E56" s="5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43362</v>
      </c>
      <c r="B57" s="5" t="s">
        <v>39</v>
      </c>
      <c r="C57" s="5" t="s">
        <v>451</v>
      </c>
      <c r="D57" s="4">
        <v>50</v>
      </c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>
        <v>43365</v>
      </c>
      <c r="B58" s="5" t="s">
        <v>39</v>
      </c>
      <c r="C58" s="5" t="s">
        <v>83</v>
      </c>
      <c r="D58" s="4">
        <v>78.3</v>
      </c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>
        <v>43345</v>
      </c>
      <c r="B59" s="5" t="s">
        <v>39</v>
      </c>
      <c r="C59" s="5" t="s">
        <v>83</v>
      </c>
      <c r="D59" s="4">
        <v>79.3</v>
      </c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>
        <v>43344</v>
      </c>
      <c r="B60" s="5" t="s">
        <v>39</v>
      </c>
      <c r="C60" s="5" t="s">
        <v>42</v>
      </c>
      <c r="D60" s="4">
        <v>110</v>
      </c>
      <c r="E60" s="5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>
        <v>43356</v>
      </c>
      <c r="B61" s="5" t="s">
        <v>39</v>
      </c>
      <c r="C61" s="5" t="s">
        <v>83</v>
      </c>
      <c r="D61" s="4">
        <v>121.97</v>
      </c>
      <c r="E61" s="5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>
        <v>43356</v>
      </c>
      <c r="B62" s="5" t="s">
        <v>39</v>
      </c>
      <c r="C62" s="5" t="s">
        <v>1157</v>
      </c>
      <c r="D62" s="4">
        <v>661.48</v>
      </c>
      <c r="E62" s="5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>
        <v>43357</v>
      </c>
      <c r="B63" s="5" t="s">
        <v>39</v>
      </c>
      <c r="C63" s="5" t="s">
        <v>1158</v>
      </c>
      <c r="D63" s="4">
        <v>881</v>
      </c>
      <c r="E63" s="5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>
        <v>43344</v>
      </c>
      <c r="B64" s="5" t="s">
        <v>375</v>
      </c>
      <c r="C64" s="5" t="s">
        <v>548</v>
      </c>
      <c r="D64" s="4">
        <v>44</v>
      </c>
      <c r="E64" s="5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>
        <v>43344</v>
      </c>
      <c r="B65" s="5" t="s">
        <v>375</v>
      </c>
      <c r="C65" s="5" t="s">
        <v>549</v>
      </c>
      <c r="D65" s="4">
        <v>44</v>
      </c>
      <c r="E65" s="5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>
        <v>43344</v>
      </c>
      <c r="B66" s="5" t="s">
        <v>375</v>
      </c>
      <c r="C66" s="5" t="s">
        <v>550</v>
      </c>
      <c r="D66" s="4">
        <v>50</v>
      </c>
      <c r="E66" s="5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>
        <v>43344</v>
      </c>
      <c r="B67" s="5" t="s">
        <v>375</v>
      </c>
      <c r="C67" s="5" t="s">
        <v>547</v>
      </c>
      <c r="D67" s="4">
        <v>200</v>
      </c>
      <c r="E67" s="5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D68" s="4"/>
      <c r="E68" s="5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4"/>
      <c r="E69" s="5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4"/>
      <c r="E70" s="5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4"/>
      <c r="E71" s="5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/>
      <c r="D72" s="4"/>
      <c r="E72" s="5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1"/>
      <c r="D73" s="4">
        <f>SUM(D2:D68)</f>
        <v>11513.9</v>
      </c>
      <c r="E73" s="5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1"/>
      <c r="D74" s="4"/>
      <c r="E74" s="5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6">
      <c r="A75" s="21"/>
      <c r="D75" s="4"/>
      <c r="E75" s="5"/>
      <c r="F75" s="5"/>
    </row>
    <row r="76" ht="13.5" customHeight="1" spans="1:6">
      <c r="A76" s="21"/>
      <c r="D76" s="4"/>
      <c r="E76" s="5"/>
      <c r="F76" s="5"/>
    </row>
    <row r="77" ht="13.5" customHeight="1" spans="1:6">
      <c r="A77" s="21"/>
      <c r="D77" s="4"/>
      <c r="E77" s="5"/>
      <c r="F77" s="5"/>
    </row>
    <row r="78" ht="13.5" customHeight="1" spans="1:6">
      <c r="A78" s="21"/>
      <c r="D78" s="4"/>
      <c r="E78" s="5"/>
      <c r="F78" s="5"/>
    </row>
    <row r="79" ht="13.5" customHeight="1" spans="1:6">
      <c r="A79" s="21"/>
      <c r="D79" s="4"/>
      <c r="E79" s="5"/>
      <c r="F79" s="5"/>
    </row>
    <row r="80" ht="13.5" customHeight="1" spans="1:6">
      <c r="A80" s="21"/>
      <c r="D80" s="4"/>
      <c r="E80" s="5"/>
      <c r="F80" s="5"/>
    </row>
    <row r="81" ht="13.5" customHeight="1" spans="1:6">
      <c r="A81" s="21"/>
      <c r="D81" s="4"/>
      <c r="E81" s="5"/>
      <c r="F81" s="5"/>
    </row>
    <row r="82" ht="13.5" customHeight="1" spans="1:6">
      <c r="A82" s="21"/>
      <c r="D82" s="4"/>
      <c r="E82" s="5"/>
      <c r="F82" s="5"/>
    </row>
    <row r="83" ht="13.5" customHeight="1" spans="1:6">
      <c r="A83" s="21"/>
      <c r="D83" s="4"/>
      <c r="E83" s="5"/>
      <c r="F83" s="5"/>
    </row>
    <row r="84" ht="13.5" customHeight="1" spans="1:6">
      <c r="A84" s="21"/>
      <c r="D84" s="4"/>
      <c r="E84" s="5"/>
      <c r="F84" s="5"/>
    </row>
    <row r="85" ht="13.5" customHeight="1" spans="1:6">
      <c r="A85" s="21"/>
      <c r="D85" s="4"/>
      <c r="E85" s="5"/>
      <c r="F85" s="5"/>
    </row>
    <row r="86" ht="13.5" customHeight="1" spans="1:6">
      <c r="A86" s="21"/>
      <c r="D86" s="4"/>
      <c r="E86" s="5"/>
      <c r="F86" s="5"/>
    </row>
    <row r="87" ht="13.5" customHeight="1" spans="1:6">
      <c r="A87" s="21"/>
      <c r="D87" s="4"/>
      <c r="E87" s="5"/>
      <c r="F87" s="5"/>
    </row>
    <row r="88" ht="13.5" customHeight="1" spans="1:6">
      <c r="A88" s="21"/>
      <c r="D88" s="4"/>
      <c r="E88" s="5"/>
      <c r="F88" s="5"/>
    </row>
    <row r="89" ht="13.5" customHeight="1" spans="1:6">
      <c r="A89" s="21"/>
      <c r="D89" s="4"/>
      <c r="E89" s="5"/>
      <c r="F89" s="5"/>
    </row>
    <row r="90" ht="13.5" customHeight="1" spans="1:6">
      <c r="A90" s="21"/>
      <c r="D90" s="4"/>
      <c r="E90" s="5"/>
      <c r="F90" s="5"/>
    </row>
    <row r="91" ht="13.5" customHeight="1" spans="1:6">
      <c r="A91" s="21"/>
      <c r="D91" s="4"/>
      <c r="E91" s="5"/>
      <c r="F91" s="5"/>
    </row>
    <row r="92" ht="13.5" customHeight="1" spans="1:6">
      <c r="A92" s="21"/>
      <c r="D92" s="4"/>
      <c r="E92" s="5"/>
      <c r="F92" s="5"/>
    </row>
    <row r="93" ht="13.5" customHeight="1" spans="1:6">
      <c r="A93" s="21"/>
      <c r="D93" s="4"/>
      <c r="E93" s="5"/>
      <c r="F93" s="5"/>
    </row>
    <row r="94" ht="13.5" customHeight="1" spans="1:6">
      <c r="A94" s="21"/>
      <c r="D94" s="4"/>
      <c r="E94" s="5"/>
      <c r="F94" s="5"/>
    </row>
    <row r="95" ht="13.5" customHeight="1" spans="1:6">
      <c r="A95" s="21"/>
      <c r="D95" s="4"/>
      <c r="E95" s="5"/>
      <c r="F95" s="5"/>
    </row>
    <row r="96" ht="13.5" customHeight="1" spans="1:6">
      <c r="A96" s="21"/>
      <c r="D96" s="4"/>
      <c r="E96" s="5"/>
      <c r="F96" s="5"/>
    </row>
    <row r="97" ht="13.5" customHeight="1" spans="1:6">
      <c r="A97" s="21"/>
      <c r="D97" s="4"/>
      <c r="E97" s="5"/>
      <c r="F97" s="5"/>
    </row>
    <row r="98" ht="13.5" customHeight="1" spans="1:6">
      <c r="A98" s="21"/>
      <c r="D98" s="4"/>
      <c r="E98" s="5"/>
      <c r="F98" s="5"/>
    </row>
    <row r="99" ht="13.5" customHeight="1" spans="1:6">
      <c r="A99" s="21"/>
      <c r="D99" s="4"/>
      <c r="E99" s="5"/>
      <c r="F99" s="5"/>
    </row>
    <row r="100" ht="13.5" customHeight="1" spans="1:6">
      <c r="A100" s="21"/>
      <c r="D100" s="4"/>
      <c r="E100" s="5"/>
      <c r="F100" s="5"/>
    </row>
    <row r="101" ht="13.5" customHeight="1" spans="1:6">
      <c r="A101" s="21"/>
      <c r="D101" s="4"/>
      <c r="E101" s="5"/>
      <c r="F101" s="5"/>
    </row>
    <row r="102" ht="13.5" customHeight="1" spans="1:6">
      <c r="A102" s="21"/>
      <c r="D102" s="4"/>
      <c r="E102" s="5"/>
      <c r="F102" s="5"/>
    </row>
    <row r="103" ht="13.5" customHeight="1" spans="1:6">
      <c r="A103" s="21"/>
      <c r="D103" s="4"/>
      <c r="E103" s="5"/>
      <c r="F103" s="5"/>
    </row>
    <row r="104" ht="13.5" customHeight="1" spans="1:6">
      <c r="A104" s="21"/>
      <c r="D104" s="4"/>
      <c r="E104" s="5"/>
      <c r="F104" s="5"/>
    </row>
    <row r="105" ht="13.5" customHeight="1" spans="1:6">
      <c r="A105" s="21"/>
      <c r="D105" s="4"/>
      <c r="E105" s="5"/>
      <c r="F105" s="5"/>
    </row>
    <row r="106" ht="13.5" customHeight="1" spans="1:6">
      <c r="A106" s="21"/>
      <c r="D106" s="4"/>
      <c r="E106" s="5"/>
      <c r="F106" s="5"/>
    </row>
    <row r="107" ht="13.5" customHeight="1" spans="1:6">
      <c r="A107" s="21"/>
      <c r="D107" s="4"/>
      <c r="E107" s="5"/>
      <c r="F107" s="5"/>
    </row>
    <row r="108" ht="13.5" customHeight="1" spans="1:6">
      <c r="A108" s="21"/>
      <c r="D108" s="4"/>
      <c r="E108" s="5"/>
      <c r="F108" s="5"/>
    </row>
    <row r="109" ht="13.5" customHeight="1" spans="1:6">
      <c r="A109" s="21"/>
      <c r="D109" s="4"/>
      <c r="E109" s="5"/>
      <c r="F109" s="5"/>
    </row>
    <row r="110" ht="13.5" customHeight="1" spans="1:6">
      <c r="A110" s="21"/>
      <c r="D110" s="4"/>
      <c r="E110" s="5"/>
      <c r="F110" s="5"/>
    </row>
    <row r="111" ht="13.5" customHeight="1" spans="1:6">
      <c r="A111" s="21"/>
      <c r="D111" s="4"/>
      <c r="E111" s="5"/>
      <c r="F111" s="5"/>
    </row>
    <row r="112" ht="13.5" customHeight="1" spans="1:6">
      <c r="A112" s="21"/>
      <c r="D112" s="4"/>
      <c r="E112" s="5"/>
      <c r="F112" s="5"/>
    </row>
    <row r="113" ht="13.5" customHeight="1" spans="1:6">
      <c r="A113" s="21"/>
      <c r="D113" s="4"/>
      <c r="E113" s="5"/>
      <c r="F113" s="5"/>
    </row>
    <row r="114" ht="13.5" customHeight="1" spans="1:6">
      <c r="A114" s="21"/>
      <c r="D114" s="4"/>
      <c r="E114" s="5"/>
      <c r="F114" s="5"/>
    </row>
    <row r="115" ht="13.5" customHeight="1" spans="1:6">
      <c r="A115" s="21"/>
      <c r="D115" s="4"/>
      <c r="E115" s="5"/>
      <c r="F115" s="5"/>
    </row>
    <row r="116" ht="13.5" customHeight="1" spans="1:6">
      <c r="A116" s="21"/>
      <c r="D116" s="4"/>
      <c r="E116" s="5"/>
      <c r="F116" s="5"/>
    </row>
    <row r="117" ht="13.5" customHeight="1" spans="1:6">
      <c r="A117" s="21"/>
      <c r="D117" s="4"/>
      <c r="E117" s="5"/>
      <c r="F117" s="5"/>
    </row>
    <row r="118" ht="13.5" customHeight="1" spans="1:6">
      <c r="A118" s="21"/>
      <c r="D118" s="4"/>
      <c r="E118" s="5"/>
      <c r="F118" s="5"/>
    </row>
    <row r="119" ht="13.5" customHeight="1" spans="1:6">
      <c r="A119" s="21"/>
      <c r="D119" s="4"/>
      <c r="E119" s="5"/>
      <c r="F119" s="5"/>
    </row>
    <row r="120" ht="13.5" customHeight="1" spans="1:6">
      <c r="A120" s="21"/>
      <c r="D120" s="4"/>
      <c r="E120" s="5"/>
      <c r="F120" s="5"/>
    </row>
    <row r="121" ht="13.5" customHeight="1" spans="1:6">
      <c r="A121" s="21"/>
      <c r="D121" s="4"/>
      <c r="E121" s="5"/>
      <c r="F121" s="5"/>
    </row>
    <row r="122" ht="13.5" customHeight="1" spans="1:6">
      <c r="A122" s="21"/>
      <c r="D122" s="4"/>
      <c r="E122" s="5"/>
      <c r="F122" s="5"/>
    </row>
    <row r="123" ht="13.5" customHeight="1" spans="1:6">
      <c r="A123" s="21"/>
      <c r="D123" s="4"/>
      <c r="E123" s="5"/>
      <c r="F123" s="5"/>
    </row>
    <row r="124" ht="13.5" customHeight="1" spans="1:6">
      <c r="A124" s="21"/>
      <c r="D124" s="4"/>
      <c r="E124" s="5"/>
      <c r="F124" s="5"/>
    </row>
    <row r="125" ht="13.5" customHeight="1" spans="1:6">
      <c r="A125" s="21"/>
      <c r="D125" s="4"/>
      <c r="E125" s="5"/>
      <c r="F125" s="5"/>
    </row>
    <row r="126" ht="13.5" customHeight="1" spans="1:6">
      <c r="A126" s="21"/>
      <c r="D126" s="4"/>
      <c r="E126" s="5"/>
      <c r="F126" s="5"/>
    </row>
    <row r="127" ht="13.5" customHeight="1" spans="1:6">
      <c r="A127" s="21"/>
      <c r="D127" s="4"/>
      <c r="E127" s="5"/>
      <c r="F127" s="5"/>
    </row>
    <row r="128" ht="13.5" customHeight="1" spans="1:6">
      <c r="A128" s="21"/>
      <c r="D128" s="4"/>
      <c r="E128" s="5"/>
      <c r="F128" s="5"/>
    </row>
    <row r="129" ht="13.5" customHeight="1" spans="1:6">
      <c r="A129" s="21"/>
      <c r="D129" s="4"/>
      <c r="E129" s="5"/>
      <c r="F129" s="5"/>
    </row>
    <row r="130" ht="13.5" customHeight="1" spans="1:6">
      <c r="A130" s="21"/>
      <c r="D130" s="4"/>
      <c r="E130" s="5"/>
      <c r="F130" s="5"/>
    </row>
    <row r="131" ht="13.5" customHeight="1" spans="1:6">
      <c r="A131" s="21"/>
      <c r="D131" s="4"/>
      <c r="E131" s="5"/>
      <c r="F131" s="5"/>
    </row>
    <row r="132" ht="13.5" customHeight="1" spans="1:6">
      <c r="A132" s="21"/>
      <c r="D132" s="4"/>
      <c r="E132" s="5"/>
      <c r="F132" s="5"/>
    </row>
    <row r="133" ht="13.5" customHeight="1" spans="1:6">
      <c r="A133" s="21"/>
      <c r="D133" s="4"/>
      <c r="E133" s="5"/>
      <c r="F133" s="5"/>
    </row>
    <row r="134" ht="13.5" customHeight="1" spans="1:6">
      <c r="A134" s="21"/>
      <c r="D134" s="4"/>
      <c r="E134" s="5"/>
      <c r="F134" s="5"/>
    </row>
    <row r="135" ht="13.5" customHeight="1" spans="1:6">
      <c r="A135" s="21"/>
      <c r="D135" s="4"/>
      <c r="E135" s="5"/>
      <c r="F135" s="5"/>
    </row>
    <row r="136" ht="13.5" customHeight="1" spans="1:6">
      <c r="A136" s="21"/>
      <c r="D136" s="4"/>
      <c r="E136" s="5"/>
      <c r="F136" s="5"/>
    </row>
    <row r="137" ht="13.5" customHeight="1" spans="1:6">
      <c r="A137" s="21"/>
      <c r="D137" s="4"/>
      <c r="E137" s="5"/>
      <c r="F137" s="5"/>
    </row>
    <row r="138" ht="13.5" customHeight="1" spans="1:6">
      <c r="A138" s="21"/>
      <c r="D138" s="4"/>
      <c r="E138" s="5"/>
      <c r="F138" s="5"/>
    </row>
    <row r="139" ht="13.5" customHeight="1" spans="1:6">
      <c r="A139" s="21"/>
      <c r="D139" s="4"/>
      <c r="E139" s="5"/>
      <c r="F139" s="5"/>
    </row>
    <row r="140" ht="13.5" customHeight="1" spans="1:6">
      <c r="A140" s="21"/>
      <c r="D140" s="4"/>
      <c r="E140" s="5"/>
      <c r="F140" s="5"/>
    </row>
    <row r="141" ht="13.5" customHeight="1" spans="1:6">
      <c r="A141" s="21"/>
      <c r="D141" s="4"/>
      <c r="E141" s="5"/>
      <c r="F141" s="5"/>
    </row>
    <row r="142" ht="13.5" customHeight="1" spans="1:6">
      <c r="A142" s="21"/>
      <c r="D142" s="4"/>
      <c r="E142" s="5"/>
      <c r="F142" s="5"/>
    </row>
    <row r="143" ht="13.5" customHeight="1" spans="1:6">
      <c r="A143" s="21"/>
      <c r="D143" s="4"/>
      <c r="E143" s="5"/>
      <c r="F143" s="5"/>
    </row>
    <row r="144" ht="13.5" customHeight="1" spans="1:6">
      <c r="A144" s="21"/>
      <c r="D144" s="4"/>
      <c r="E144" s="5"/>
      <c r="F144" s="5"/>
    </row>
    <row r="145" ht="13.5" customHeight="1" spans="1:6">
      <c r="A145" s="21"/>
      <c r="D145" s="4"/>
      <c r="E145" s="5"/>
      <c r="F145" s="5"/>
    </row>
    <row r="146" ht="13.5" customHeight="1" spans="1:6">
      <c r="A146" s="21"/>
      <c r="D146" s="4"/>
      <c r="E146" s="5"/>
      <c r="F146" s="5"/>
    </row>
    <row r="147" ht="13.5" customHeight="1" spans="1:6">
      <c r="A147" s="21"/>
      <c r="D147" s="4"/>
      <c r="E147" s="5"/>
      <c r="F147" s="5"/>
    </row>
    <row r="148" ht="13.5" customHeight="1" spans="1:6">
      <c r="A148" s="21"/>
      <c r="D148" s="4"/>
      <c r="E148" s="5"/>
      <c r="F148" s="5"/>
    </row>
    <row r="149" ht="13.5" customHeight="1" spans="1:6">
      <c r="A149" s="21"/>
      <c r="D149" s="4"/>
      <c r="E149" s="5"/>
      <c r="F149" s="5"/>
    </row>
    <row r="150" ht="13.5" customHeight="1" spans="1:6">
      <c r="A150" s="21"/>
      <c r="D150" s="4"/>
      <c r="E150" s="5"/>
      <c r="F150" s="5"/>
    </row>
    <row r="151" ht="13.5" customHeight="1" spans="1:6">
      <c r="A151" s="21"/>
      <c r="D151" s="4"/>
      <c r="E151" s="5"/>
      <c r="F151" s="5"/>
    </row>
    <row r="152" ht="13.5" customHeight="1" spans="1:6">
      <c r="A152" s="21"/>
      <c r="D152" s="4"/>
      <c r="E152" s="5"/>
      <c r="F152" s="5"/>
    </row>
    <row r="153" ht="13.5" customHeight="1" spans="1:6">
      <c r="A153" s="21"/>
      <c r="D153" s="4"/>
      <c r="E153" s="5"/>
      <c r="F153" s="5"/>
    </row>
    <row r="154" ht="13.5" customHeight="1" spans="1:6">
      <c r="A154" s="21"/>
      <c r="D154" s="4"/>
      <c r="E154" s="5"/>
      <c r="F154" s="5"/>
    </row>
    <row r="155" ht="13.5" customHeight="1" spans="1:6">
      <c r="A155" s="21"/>
      <c r="D155" s="4"/>
      <c r="E155" s="5"/>
      <c r="F155" s="5"/>
    </row>
    <row r="156" ht="13.5" customHeight="1" spans="1:6">
      <c r="A156" s="21"/>
      <c r="D156" s="4"/>
      <c r="E156" s="5"/>
      <c r="F156" s="5"/>
    </row>
    <row r="157" ht="13.5" customHeight="1" spans="1:6">
      <c r="A157" s="21"/>
      <c r="D157" s="4"/>
      <c r="E157" s="5"/>
      <c r="F157" s="5"/>
    </row>
    <row r="158" ht="13.5" customHeight="1" spans="1:6">
      <c r="A158" s="21"/>
      <c r="D158" s="4"/>
      <c r="E158" s="5"/>
      <c r="F158" s="5"/>
    </row>
    <row r="159" ht="13.5" customHeight="1" spans="1:6">
      <c r="A159" s="21"/>
      <c r="D159" s="4"/>
      <c r="E159" s="5"/>
      <c r="F159" s="5"/>
    </row>
    <row r="160" ht="13.5" customHeight="1" spans="1:6">
      <c r="A160" s="21"/>
      <c r="D160" s="4"/>
      <c r="E160" s="5"/>
      <c r="F160" s="5"/>
    </row>
    <row r="161" ht="13.5" customHeight="1" spans="1:6">
      <c r="A161" s="21"/>
      <c r="D161" s="4"/>
      <c r="E161" s="5"/>
      <c r="F161" s="5"/>
    </row>
    <row r="162" ht="13.5" customHeight="1" spans="1:6">
      <c r="A162" s="21"/>
      <c r="D162" s="4"/>
      <c r="E162" s="5"/>
      <c r="F162" s="5"/>
    </row>
    <row r="163" ht="13.5" customHeight="1" spans="1:6">
      <c r="A163" s="21"/>
      <c r="D163" s="4"/>
      <c r="E163" s="5"/>
      <c r="F163" s="5"/>
    </row>
    <row r="164" ht="13.5" customHeight="1" spans="1:6">
      <c r="A164" s="21"/>
      <c r="D164" s="4"/>
      <c r="E164" s="5"/>
      <c r="F164" s="5"/>
    </row>
    <row r="165" ht="13.5" customHeight="1" spans="1:6">
      <c r="A165" s="21"/>
      <c r="D165" s="4"/>
      <c r="E165" s="5"/>
      <c r="F165" s="5"/>
    </row>
    <row r="166" ht="13.5" customHeight="1" spans="1:6">
      <c r="A166" s="21"/>
      <c r="D166" s="4"/>
      <c r="E166" s="5"/>
      <c r="F166" s="5"/>
    </row>
    <row r="167" ht="13.5" customHeight="1" spans="1:6">
      <c r="A167" s="21"/>
      <c r="D167" s="4"/>
      <c r="E167" s="5"/>
      <c r="F167" s="5"/>
    </row>
    <row r="168" ht="13.5" customHeight="1" spans="1:6">
      <c r="A168" s="21"/>
      <c r="D168" s="4"/>
      <c r="E168" s="5"/>
      <c r="F168" s="5"/>
    </row>
    <row r="169" ht="13.5" customHeight="1" spans="1:6">
      <c r="A169" s="21"/>
      <c r="D169" s="4"/>
      <c r="E169" s="5"/>
      <c r="F169" s="5"/>
    </row>
    <row r="170" ht="13.5" customHeight="1" spans="1:6">
      <c r="A170" s="21"/>
      <c r="D170" s="4"/>
      <c r="E170" s="5"/>
      <c r="F170" s="5"/>
    </row>
    <row r="171" ht="13.5" customHeight="1" spans="1:6">
      <c r="A171" s="21"/>
      <c r="D171" s="4"/>
      <c r="E171" s="5"/>
      <c r="F171" s="5"/>
    </row>
    <row r="172" ht="13.5" customHeight="1" spans="1:6">
      <c r="A172" s="21"/>
      <c r="D172" s="4"/>
      <c r="E172" s="5"/>
      <c r="F172" s="5"/>
    </row>
    <row r="173" ht="13.5" customHeight="1" spans="1:6">
      <c r="A173" s="21"/>
      <c r="D173" s="4"/>
      <c r="E173" s="5"/>
      <c r="F173" s="5"/>
    </row>
    <row r="174" ht="13.5" customHeight="1" spans="1:6">
      <c r="A174" s="21"/>
      <c r="D174" s="4"/>
      <c r="E174" s="5"/>
      <c r="F174" s="5"/>
    </row>
    <row r="175" ht="13.5" customHeight="1" spans="1:6">
      <c r="A175" s="21"/>
      <c r="D175" s="4"/>
      <c r="E175" s="5"/>
      <c r="F175" s="5"/>
    </row>
    <row r="176" ht="13.5" customHeight="1" spans="1:6">
      <c r="A176" s="21"/>
      <c r="D176" s="4"/>
      <c r="E176" s="5"/>
      <c r="F176" s="5"/>
    </row>
    <row r="177" ht="13.5" customHeight="1" spans="1:6">
      <c r="A177" s="21"/>
      <c r="D177" s="4"/>
      <c r="E177" s="5"/>
      <c r="F177" s="5"/>
    </row>
    <row r="178" ht="13.5" customHeight="1" spans="1:6">
      <c r="A178" s="21"/>
      <c r="D178" s="4"/>
      <c r="E178" s="5"/>
      <c r="F178" s="5"/>
    </row>
    <row r="179" ht="13.5" customHeight="1" spans="1:6">
      <c r="A179" s="21"/>
      <c r="D179" s="4"/>
      <c r="E179" s="5"/>
      <c r="F179" s="5"/>
    </row>
    <row r="180" ht="13.5" customHeight="1" spans="1:6">
      <c r="A180" s="21"/>
      <c r="D180" s="4"/>
      <c r="E180" s="5"/>
      <c r="F180" s="5"/>
    </row>
    <row r="181" ht="13.5" customHeight="1" spans="1:6">
      <c r="A181" s="21"/>
      <c r="D181" s="4"/>
      <c r="E181" s="5"/>
      <c r="F181" s="5"/>
    </row>
    <row r="182" ht="13.5" customHeight="1" spans="1:6">
      <c r="A182" s="21"/>
      <c r="D182" s="4"/>
      <c r="E182" s="5"/>
      <c r="F182" s="5"/>
    </row>
    <row r="183" ht="13.5" customHeight="1" spans="1:6">
      <c r="A183" s="21"/>
      <c r="D183" s="4"/>
      <c r="E183" s="5"/>
      <c r="F183" s="5"/>
    </row>
    <row r="184" ht="13.5" customHeight="1" spans="1:6">
      <c r="A184" s="21"/>
      <c r="D184" s="4"/>
      <c r="E184" s="5"/>
      <c r="F184" s="5"/>
    </row>
    <row r="185" ht="13.5" customHeight="1" spans="1:6">
      <c r="A185" s="21"/>
      <c r="D185" s="4"/>
      <c r="E185" s="5"/>
      <c r="F185" s="5"/>
    </row>
    <row r="186" ht="13.5" customHeight="1" spans="1:6">
      <c r="A186" s="21"/>
      <c r="D186" s="4"/>
      <c r="E186" s="5"/>
      <c r="F186" s="5"/>
    </row>
    <row r="187" ht="13.5" customHeight="1" spans="1:6">
      <c r="A187" s="21"/>
      <c r="D187" s="4"/>
      <c r="E187" s="5"/>
      <c r="F187" s="5"/>
    </row>
    <row r="188" ht="13.5" customHeight="1" spans="1:6">
      <c r="A188" s="21"/>
      <c r="D188" s="4"/>
      <c r="E188" s="5"/>
      <c r="F188" s="5"/>
    </row>
    <row r="189" ht="13.5" customHeight="1" spans="1:6">
      <c r="A189" s="21"/>
      <c r="D189" s="4"/>
      <c r="E189" s="5"/>
      <c r="F189" s="5"/>
    </row>
    <row r="190" ht="13.5" customHeight="1" spans="1:6">
      <c r="A190" s="21"/>
      <c r="D190" s="4"/>
      <c r="E190" s="5"/>
      <c r="F190" s="5"/>
    </row>
    <row r="191" ht="13.5" customHeight="1" spans="1:6">
      <c r="A191" s="21"/>
      <c r="D191" s="4"/>
      <c r="E191" s="5"/>
      <c r="F191" s="5"/>
    </row>
    <row r="192" ht="13.5" customHeight="1" spans="1:6">
      <c r="A192" s="21"/>
      <c r="D192" s="4"/>
      <c r="E192" s="5"/>
      <c r="F192" s="5"/>
    </row>
    <row r="193" ht="13.5" customHeight="1" spans="1:6">
      <c r="A193" s="21"/>
      <c r="D193" s="4"/>
      <c r="E193" s="5"/>
      <c r="F193" s="5"/>
    </row>
    <row r="194" ht="13.5" customHeight="1" spans="1:6">
      <c r="A194" s="21"/>
      <c r="D194" s="4"/>
      <c r="E194" s="5"/>
      <c r="F194" s="5"/>
    </row>
    <row r="195" ht="13.5" customHeight="1" spans="1:6">
      <c r="A195" s="21"/>
      <c r="D195" s="4"/>
      <c r="E195" s="5"/>
      <c r="F195" s="5"/>
    </row>
    <row r="196" ht="13.5" customHeight="1" spans="1:6">
      <c r="A196" s="21"/>
      <c r="D196" s="4"/>
      <c r="E196" s="5"/>
      <c r="F196" s="5"/>
    </row>
    <row r="197" ht="13.5" customHeight="1" spans="1:6">
      <c r="A197" s="21"/>
      <c r="D197" s="4"/>
      <c r="E197" s="5"/>
      <c r="F197" s="5"/>
    </row>
    <row r="198" ht="13.5" customHeight="1" spans="1:6">
      <c r="A198" s="21"/>
      <c r="D198" s="4"/>
      <c r="E198" s="5"/>
      <c r="F198" s="5"/>
    </row>
    <row r="199" ht="13.5" customHeight="1" spans="1:6">
      <c r="A199" s="21"/>
      <c r="D199" s="4"/>
      <c r="E199" s="5"/>
      <c r="F199" s="5"/>
    </row>
    <row r="200" ht="13.5" customHeight="1" spans="1:6">
      <c r="A200" s="21"/>
      <c r="D200" s="4"/>
      <c r="E200" s="5"/>
      <c r="F200" s="5"/>
    </row>
    <row r="201" ht="13.5" customHeight="1" spans="1:6">
      <c r="A201" s="21"/>
      <c r="D201" s="4"/>
      <c r="E201" s="5"/>
      <c r="F201" s="5"/>
    </row>
    <row r="202" ht="13.5" customHeight="1" spans="1:6">
      <c r="A202" s="21"/>
      <c r="D202" s="4"/>
      <c r="E202" s="5"/>
      <c r="F202" s="5"/>
    </row>
    <row r="203" ht="13.5" customHeight="1" spans="1:6">
      <c r="A203" s="21"/>
      <c r="D203" s="4"/>
      <c r="E203" s="5"/>
      <c r="F203" s="5"/>
    </row>
    <row r="204" ht="13.5" customHeight="1" spans="1:6">
      <c r="A204" s="21"/>
      <c r="D204" s="4"/>
      <c r="E204" s="5"/>
      <c r="F204" s="5"/>
    </row>
    <row r="205" ht="13.5" customHeight="1" spans="1:6">
      <c r="A205" s="21"/>
      <c r="D205" s="4"/>
      <c r="E205" s="5"/>
      <c r="F205" s="5"/>
    </row>
    <row r="206" ht="13.5" customHeight="1" spans="1:6">
      <c r="A206" s="21"/>
      <c r="D206" s="4"/>
      <c r="E206" s="5"/>
      <c r="F206" s="5"/>
    </row>
    <row r="207" ht="13.5" customHeight="1" spans="1:6">
      <c r="A207" s="21"/>
      <c r="D207" s="4"/>
      <c r="E207" s="5"/>
      <c r="F207" s="5"/>
    </row>
    <row r="208" ht="13.5" customHeight="1" spans="1:6">
      <c r="A208" s="21"/>
      <c r="D208" s="4"/>
      <c r="E208" s="5"/>
      <c r="F208" s="5"/>
    </row>
    <row r="209" ht="13.5" customHeight="1" spans="1:6">
      <c r="A209" s="21"/>
      <c r="D209" s="4"/>
      <c r="E209" s="5"/>
      <c r="F209" s="5"/>
    </row>
    <row r="210" ht="13.5" customHeight="1" spans="1:6">
      <c r="A210" s="21"/>
      <c r="D210" s="4"/>
      <c r="E210" s="5"/>
      <c r="F210" s="5"/>
    </row>
    <row r="211" ht="13.5" customHeight="1" spans="1:6">
      <c r="A211" s="21"/>
      <c r="D211" s="4"/>
      <c r="E211" s="5"/>
      <c r="F211" s="5"/>
    </row>
    <row r="212" ht="13.5" customHeight="1" spans="1:6">
      <c r="A212" s="21"/>
      <c r="D212" s="4"/>
      <c r="E212" s="5"/>
      <c r="F212" s="5"/>
    </row>
    <row r="213" ht="13.5" customHeight="1" spans="1:6">
      <c r="A213" s="21"/>
      <c r="D213" s="4"/>
      <c r="E213" s="5"/>
      <c r="F213" s="5"/>
    </row>
    <row r="214" ht="13.5" customHeight="1" spans="1:6">
      <c r="A214" s="21"/>
      <c r="D214" s="4"/>
      <c r="E214" s="5"/>
      <c r="F214" s="5"/>
    </row>
    <row r="215" ht="13.5" customHeight="1" spans="1:6">
      <c r="A215" s="21"/>
      <c r="D215" s="4"/>
      <c r="E215" s="5"/>
      <c r="F215" s="5"/>
    </row>
    <row r="216" ht="13.5" customHeight="1" spans="1:6">
      <c r="A216" s="21"/>
      <c r="D216" s="4"/>
      <c r="E216" s="5"/>
      <c r="F216" s="5"/>
    </row>
    <row r="217" ht="13.5" customHeight="1" spans="1:6">
      <c r="A217" s="21"/>
      <c r="D217" s="4"/>
      <c r="E217" s="5"/>
      <c r="F217" s="5"/>
    </row>
    <row r="218" ht="13.5" customHeight="1" spans="1:6">
      <c r="A218" s="21"/>
      <c r="D218" s="4"/>
      <c r="E218" s="5"/>
      <c r="F218" s="5"/>
    </row>
    <row r="219" ht="13.5" customHeight="1" spans="1:6">
      <c r="A219" s="21"/>
      <c r="D219" s="4"/>
      <c r="E219" s="5"/>
      <c r="F219" s="5"/>
    </row>
    <row r="220" ht="13.5" customHeight="1" spans="1:6">
      <c r="A220" s="21"/>
      <c r="D220" s="4"/>
      <c r="E220" s="5"/>
      <c r="F220" s="5"/>
    </row>
    <row r="221" ht="13.5" customHeight="1" spans="1:6">
      <c r="A221" s="21"/>
      <c r="D221" s="4"/>
      <c r="E221" s="5"/>
      <c r="F221" s="5"/>
    </row>
    <row r="222" ht="13.5" customHeight="1" spans="1:6">
      <c r="A222" s="21"/>
      <c r="D222" s="4"/>
      <c r="E222" s="5"/>
      <c r="F222" s="5"/>
    </row>
    <row r="223" ht="13.5" customHeight="1" spans="1:6">
      <c r="A223" s="21"/>
      <c r="D223" s="4"/>
      <c r="E223" s="5"/>
      <c r="F223" s="5"/>
    </row>
    <row r="224" ht="13.5" customHeight="1" spans="1:6">
      <c r="A224" s="21"/>
      <c r="D224" s="4"/>
      <c r="E224" s="5"/>
      <c r="F224" s="5"/>
    </row>
    <row r="225" ht="13.5" customHeight="1" spans="1:6">
      <c r="A225" s="21"/>
      <c r="D225" s="4"/>
      <c r="E225" s="5"/>
      <c r="F225" s="5"/>
    </row>
    <row r="226" ht="13.5" customHeight="1" spans="1:6">
      <c r="A226" s="21"/>
      <c r="D226" s="4"/>
      <c r="E226" s="5"/>
      <c r="F226" s="5"/>
    </row>
    <row r="227" ht="13.5" customHeight="1" spans="1:6">
      <c r="A227" s="21"/>
      <c r="D227" s="4"/>
      <c r="E227" s="5"/>
      <c r="F227" s="5"/>
    </row>
    <row r="228" ht="13.5" customHeight="1" spans="1:6">
      <c r="A228" s="21"/>
      <c r="D228" s="4"/>
      <c r="E228" s="5"/>
      <c r="F228" s="5"/>
    </row>
    <row r="229" ht="13.5" customHeight="1" spans="1:6">
      <c r="A229" s="21"/>
      <c r="D229" s="4"/>
      <c r="E229" s="5"/>
      <c r="F229" s="5"/>
    </row>
    <row r="230" ht="13.5" customHeight="1" spans="1:6">
      <c r="A230" s="21"/>
      <c r="D230" s="4"/>
      <c r="E230" s="5"/>
      <c r="F230" s="5"/>
    </row>
    <row r="231" ht="13.5" customHeight="1" spans="1:6">
      <c r="A231" s="21"/>
      <c r="D231" s="4"/>
      <c r="E231" s="5"/>
      <c r="F231" s="5"/>
    </row>
    <row r="232" ht="13.5" customHeight="1" spans="1:6">
      <c r="A232" s="21"/>
      <c r="D232" s="4"/>
      <c r="E232" s="5"/>
      <c r="F232" s="5"/>
    </row>
    <row r="233" ht="13.5" customHeight="1" spans="1:6">
      <c r="A233" s="21"/>
      <c r="D233" s="4"/>
      <c r="E233" s="5"/>
      <c r="F233" s="5"/>
    </row>
    <row r="234" ht="13.5" customHeight="1" spans="1:6">
      <c r="A234" s="21"/>
      <c r="D234" s="4"/>
      <c r="E234" s="5"/>
      <c r="F234" s="5"/>
    </row>
    <row r="235" ht="13.5" customHeight="1" spans="1:6">
      <c r="A235" s="21"/>
      <c r="D235" s="4"/>
      <c r="E235" s="5"/>
      <c r="F235" s="5"/>
    </row>
    <row r="236" ht="13.5" customHeight="1" spans="1:6">
      <c r="A236" s="21"/>
      <c r="D236" s="4"/>
      <c r="E236" s="5"/>
      <c r="F236" s="5"/>
    </row>
    <row r="237" ht="13.5" customHeight="1" spans="1:6">
      <c r="A237" s="21"/>
      <c r="D237" s="4"/>
      <c r="E237" s="5"/>
      <c r="F237" s="5"/>
    </row>
    <row r="238" ht="13.5" customHeight="1" spans="1:6">
      <c r="A238" s="21"/>
      <c r="D238" s="4"/>
      <c r="E238" s="5"/>
      <c r="F238" s="5"/>
    </row>
    <row r="239" ht="13.5" customHeight="1" spans="1:6">
      <c r="A239" s="21"/>
      <c r="D239" s="4"/>
      <c r="E239" s="5"/>
      <c r="F239" s="5"/>
    </row>
    <row r="240" ht="13.5" customHeight="1" spans="1:6">
      <c r="A240" s="21"/>
      <c r="D240" s="4"/>
      <c r="E240" s="5"/>
      <c r="F240" s="5"/>
    </row>
    <row r="241" ht="13.5" customHeight="1" spans="1:6">
      <c r="A241" s="21"/>
      <c r="D241" s="4"/>
      <c r="E241" s="5"/>
      <c r="F241" s="5"/>
    </row>
    <row r="242" ht="13.5" customHeight="1" spans="1:6">
      <c r="A242" s="21"/>
      <c r="D242" s="4"/>
      <c r="E242" s="5"/>
      <c r="F242" s="5"/>
    </row>
    <row r="243" ht="13.5" customHeight="1" spans="1:6">
      <c r="A243" s="21"/>
      <c r="D243" s="4"/>
      <c r="E243" s="5"/>
      <c r="F243" s="5"/>
    </row>
    <row r="244" ht="13.5" customHeight="1" spans="1:6">
      <c r="A244" s="21"/>
      <c r="D244" s="4"/>
      <c r="E244" s="5"/>
      <c r="F244" s="5"/>
    </row>
    <row r="245" ht="13.5" customHeight="1" spans="1:6">
      <c r="A245" s="21"/>
      <c r="D245" s="4"/>
      <c r="E245" s="5"/>
      <c r="F245" s="5"/>
    </row>
    <row r="246" ht="13.5" customHeight="1" spans="1:6">
      <c r="A246" s="21"/>
      <c r="D246" s="4"/>
      <c r="E246" s="5"/>
      <c r="F246" s="5"/>
    </row>
    <row r="247" ht="13.5" customHeight="1" spans="1:6">
      <c r="A247" s="21"/>
      <c r="D247" s="4"/>
      <c r="E247" s="5"/>
      <c r="F247" s="5"/>
    </row>
    <row r="248" ht="13.5" customHeight="1" spans="1:6">
      <c r="A248" s="21"/>
      <c r="D248" s="4"/>
      <c r="E248" s="5"/>
      <c r="F248" s="5"/>
    </row>
    <row r="249" ht="13.5" customHeight="1" spans="1:6">
      <c r="A249" s="21"/>
      <c r="D249" s="4"/>
      <c r="E249" s="5"/>
      <c r="F249" s="5"/>
    </row>
    <row r="250" ht="13.5" customHeight="1" spans="1:6">
      <c r="A250" s="21"/>
      <c r="D250" s="4"/>
      <c r="E250" s="5"/>
      <c r="F250" s="5"/>
    </row>
    <row r="251" ht="13.5" customHeight="1" spans="1:6">
      <c r="A251" s="21"/>
      <c r="D251" s="4"/>
      <c r="E251" s="5"/>
      <c r="F251" s="5"/>
    </row>
    <row r="252" ht="13.5" customHeight="1" spans="1:6">
      <c r="A252" s="21"/>
      <c r="D252" s="4"/>
      <c r="E252" s="5"/>
      <c r="F252" s="5"/>
    </row>
    <row r="253" ht="13.5" customHeight="1" spans="1:6">
      <c r="A253" s="21"/>
      <c r="D253" s="4"/>
      <c r="E253" s="5"/>
      <c r="F253" s="5"/>
    </row>
    <row r="254" ht="13.5" customHeight="1" spans="1:6">
      <c r="A254" s="21"/>
      <c r="D254" s="4"/>
      <c r="E254" s="5"/>
      <c r="F254" s="5"/>
    </row>
    <row r="255" ht="13.5" customHeight="1" spans="1:6">
      <c r="A255" s="21"/>
      <c r="D255" s="4"/>
      <c r="E255" s="5"/>
      <c r="F255" s="5"/>
    </row>
    <row r="256" ht="13.5" customHeight="1" spans="1:6">
      <c r="A256" s="21"/>
      <c r="D256" s="4"/>
      <c r="E256" s="5"/>
      <c r="F256" s="5"/>
    </row>
    <row r="257" ht="13.5" customHeight="1" spans="1:6">
      <c r="A257" s="21"/>
      <c r="D257" s="4"/>
      <c r="E257" s="5"/>
      <c r="F257" s="5"/>
    </row>
    <row r="258" ht="13.5" customHeight="1" spans="1:6">
      <c r="A258" s="21"/>
      <c r="D258" s="4"/>
      <c r="E258" s="5"/>
      <c r="F258" s="5"/>
    </row>
    <row r="259" ht="13.5" customHeight="1" spans="1:6">
      <c r="A259" s="21"/>
      <c r="D259" s="4"/>
      <c r="E259" s="5"/>
      <c r="F259" s="5"/>
    </row>
    <row r="260" ht="13.5" customHeight="1" spans="1:6">
      <c r="A260" s="21"/>
      <c r="D260" s="4"/>
      <c r="E260" s="5"/>
      <c r="F260" s="5"/>
    </row>
    <row r="261" ht="13.5" customHeight="1" spans="1:6">
      <c r="A261" s="21"/>
      <c r="D261" s="4"/>
      <c r="E261" s="5"/>
      <c r="F261" s="5"/>
    </row>
    <row r="262" ht="13.5" customHeight="1" spans="1:6">
      <c r="A262" s="21"/>
      <c r="D262" s="4"/>
      <c r="E262" s="5"/>
      <c r="F262" s="5"/>
    </row>
    <row r="263" ht="13.5" customHeight="1" spans="1:6">
      <c r="A263" s="21"/>
      <c r="D263" s="4"/>
      <c r="E263" s="5"/>
      <c r="F263" s="5"/>
    </row>
    <row r="264" ht="13.5" customHeight="1" spans="1:6">
      <c r="A264" s="21"/>
      <c r="D264" s="4"/>
      <c r="E264" s="5"/>
      <c r="F264" s="5"/>
    </row>
    <row r="265" ht="13.5" customHeight="1" spans="1:6">
      <c r="A265" s="21"/>
      <c r="D265" s="4"/>
      <c r="E265" s="5"/>
      <c r="F265" s="5"/>
    </row>
    <row r="266" ht="13.5" customHeight="1" spans="1:6">
      <c r="A266" s="21"/>
      <c r="D266" s="4"/>
      <c r="E266" s="5"/>
      <c r="F266" s="5"/>
    </row>
    <row r="267" ht="13.5" customHeight="1" spans="1:6">
      <c r="A267" s="21"/>
      <c r="D267" s="4"/>
      <c r="E267" s="5"/>
      <c r="F267" s="5"/>
    </row>
    <row r="268" ht="13.5" customHeight="1" spans="1:6">
      <c r="A268" s="21"/>
      <c r="D268" s="4"/>
      <c r="E268" s="5"/>
      <c r="F268" s="5"/>
    </row>
    <row r="269" ht="13.5" customHeight="1" spans="1:6">
      <c r="A269" s="21"/>
      <c r="D269" s="4"/>
      <c r="E269" s="5"/>
      <c r="F269" s="5"/>
    </row>
    <row r="270" ht="13.5" customHeight="1" spans="1:6">
      <c r="A270" s="21"/>
      <c r="D270" s="4"/>
      <c r="E270" s="5"/>
      <c r="F270" s="5"/>
    </row>
    <row r="271" ht="13.5" customHeight="1" spans="1:6">
      <c r="A271" s="21"/>
      <c r="D271" s="4"/>
      <c r="E271" s="5"/>
      <c r="F271" s="5"/>
    </row>
    <row r="272" ht="13.5" customHeight="1" spans="1:6">
      <c r="A272" s="21"/>
      <c r="D272" s="4"/>
      <c r="E272" s="5"/>
      <c r="F272" s="5"/>
    </row>
    <row r="273" ht="13.5" customHeight="1" spans="1:6">
      <c r="A273" s="21"/>
      <c r="D273" s="4"/>
      <c r="E273" s="5"/>
      <c r="F273" s="5"/>
    </row>
    <row r="274" ht="13.5" customHeight="1" spans="1:6">
      <c r="A274" s="21"/>
      <c r="D274" s="4"/>
      <c r="E274" s="5"/>
      <c r="F274" s="5"/>
    </row>
    <row r="275" ht="13.5" customHeight="1" spans="1:6">
      <c r="A275" s="21"/>
      <c r="D275" s="4"/>
      <c r="E275" s="5"/>
      <c r="F275" s="5"/>
    </row>
    <row r="276" ht="13.5" customHeight="1" spans="1:6">
      <c r="A276" s="21"/>
      <c r="D276" s="4"/>
      <c r="E276" s="5"/>
      <c r="F276" s="5"/>
    </row>
    <row r="277" ht="13.5" customHeight="1" spans="1:6">
      <c r="A277" s="21"/>
      <c r="D277" s="4"/>
      <c r="E277" s="5"/>
      <c r="F277" s="5"/>
    </row>
    <row r="278" ht="13.5" customHeight="1" spans="1:6">
      <c r="A278" s="21"/>
      <c r="D278" s="4"/>
      <c r="E278" s="5"/>
      <c r="F278" s="5"/>
    </row>
    <row r="279" ht="13.5" customHeight="1" spans="1:6">
      <c r="A279" s="21"/>
      <c r="D279" s="4"/>
      <c r="E279" s="5"/>
      <c r="F279" s="5"/>
    </row>
    <row r="280" ht="13.5" customHeight="1" spans="1:6">
      <c r="A280" s="21"/>
      <c r="D280" s="4"/>
      <c r="E280" s="5"/>
      <c r="F280" s="5"/>
    </row>
    <row r="281" ht="13.5" customHeight="1" spans="1:6">
      <c r="A281" s="21"/>
      <c r="D281" s="4"/>
      <c r="E281" s="5"/>
      <c r="F281" s="5"/>
    </row>
    <row r="282" ht="13.5" customHeight="1" spans="1:6">
      <c r="A282" s="21"/>
      <c r="D282" s="4"/>
      <c r="E282" s="5"/>
      <c r="F282" s="5"/>
    </row>
    <row r="283" ht="13.5" customHeight="1" spans="1:6">
      <c r="A283" s="21"/>
      <c r="D283" s="4"/>
      <c r="E283" s="5"/>
      <c r="F283" s="5"/>
    </row>
    <row r="284" ht="13.5" customHeight="1" spans="1:6">
      <c r="A284" s="21"/>
      <c r="D284" s="4"/>
      <c r="E284" s="5"/>
      <c r="F284" s="5"/>
    </row>
    <row r="285" ht="13.5" customHeight="1" spans="1:6">
      <c r="A285" s="21"/>
      <c r="D285" s="4"/>
      <c r="E285" s="5"/>
      <c r="F285" s="5"/>
    </row>
    <row r="286" ht="13.5" customHeight="1" spans="1:6">
      <c r="A286" s="21"/>
      <c r="D286" s="4"/>
      <c r="E286" s="5"/>
      <c r="F286" s="5"/>
    </row>
    <row r="287" ht="13.5" customHeight="1" spans="1:6">
      <c r="A287" s="21"/>
      <c r="D287" s="4"/>
      <c r="E287" s="5"/>
      <c r="F287" s="5"/>
    </row>
    <row r="288" ht="13.5" customHeight="1" spans="1:6">
      <c r="A288" s="21"/>
      <c r="D288" s="4"/>
      <c r="E288" s="5"/>
      <c r="F288" s="5"/>
    </row>
    <row r="289" ht="13.5" customHeight="1" spans="1:6">
      <c r="A289" s="21"/>
      <c r="D289" s="4"/>
      <c r="E289" s="5"/>
      <c r="F289" s="5"/>
    </row>
    <row r="290" ht="13.5" customHeight="1" spans="1:6">
      <c r="A290" s="21"/>
      <c r="D290" s="4"/>
      <c r="E290" s="5"/>
      <c r="F290" s="5"/>
    </row>
    <row r="291" ht="13.5" customHeight="1" spans="1:6">
      <c r="A291" s="21"/>
      <c r="D291" s="4"/>
      <c r="E291" s="5"/>
      <c r="F291" s="5"/>
    </row>
    <row r="292" ht="13.5" customHeight="1" spans="1:6">
      <c r="A292" s="21"/>
      <c r="D292" s="4"/>
      <c r="E292" s="5"/>
      <c r="F292" s="5"/>
    </row>
    <row r="293" ht="13.5" customHeight="1" spans="1:6">
      <c r="A293" s="21"/>
      <c r="D293" s="4"/>
      <c r="E293" s="5"/>
      <c r="F293" s="5"/>
    </row>
    <row r="294" ht="13.5" customHeight="1" spans="1:6">
      <c r="A294" s="21"/>
      <c r="D294" s="4"/>
      <c r="E294" s="5"/>
      <c r="F294" s="5"/>
    </row>
    <row r="295" ht="13.5" customHeight="1" spans="1:6">
      <c r="A295" s="21"/>
      <c r="D295" s="4"/>
      <c r="E295" s="5"/>
      <c r="F295" s="5"/>
    </row>
    <row r="296" ht="13.5" customHeight="1" spans="1:6">
      <c r="A296" s="21"/>
      <c r="D296" s="4"/>
      <c r="E296" s="5"/>
      <c r="F296" s="5"/>
    </row>
    <row r="297" ht="13.5" customHeight="1" spans="1:6">
      <c r="A297" s="21"/>
      <c r="D297" s="4"/>
      <c r="E297" s="5"/>
      <c r="F297" s="5"/>
    </row>
    <row r="298" ht="13.5" customHeight="1" spans="1:6">
      <c r="A298" s="21"/>
      <c r="D298" s="4"/>
      <c r="E298" s="5"/>
      <c r="F298" s="5"/>
    </row>
    <row r="299" ht="13.5" customHeight="1" spans="1:6">
      <c r="A299" s="21"/>
      <c r="D299" s="4"/>
      <c r="E299" s="5"/>
      <c r="F299" s="5"/>
    </row>
    <row r="300" ht="13.5" customHeight="1" spans="1:6">
      <c r="A300" s="21"/>
      <c r="D300" s="4"/>
      <c r="E300" s="5"/>
      <c r="F300" s="5"/>
    </row>
    <row r="301" ht="13.5" customHeight="1" spans="1:6">
      <c r="A301" s="21"/>
      <c r="D301" s="4"/>
      <c r="E301" s="5"/>
      <c r="F301" s="5"/>
    </row>
    <row r="302" ht="13.5" customHeight="1" spans="1:6">
      <c r="A302" s="21"/>
      <c r="D302" s="4"/>
      <c r="E302" s="5"/>
      <c r="F302" s="5"/>
    </row>
    <row r="303" ht="13.5" customHeight="1" spans="1:6">
      <c r="A303" s="21"/>
      <c r="D303" s="4"/>
      <c r="E303" s="5"/>
      <c r="F303" s="5"/>
    </row>
    <row r="304" ht="13.5" customHeight="1" spans="1:6">
      <c r="A304" s="21"/>
      <c r="D304" s="4"/>
      <c r="E304" s="5"/>
      <c r="F304" s="5"/>
    </row>
    <row r="305" ht="13.5" customHeight="1" spans="1:6">
      <c r="A305" s="21"/>
      <c r="D305" s="4"/>
      <c r="E305" s="5"/>
      <c r="F305" s="5"/>
    </row>
    <row r="306" ht="13.5" customHeight="1" spans="1:6">
      <c r="A306" s="21"/>
      <c r="D306" s="4"/>
      <c r="E306" s="5"/>
      <c r="F306" s="5"/>
    </row>
    <row r="307" ht="13.5" customHeight="1" spans="1:6">
      <c r="A307" s="21"/>
      <c r="D307" s="4"/>
      <c r="E307" s="5"/>
      <c r="F307" s="5"/>
    </row>
    <row r="308" ht="13.5" customHeight="1" spans="1:6">
      <c r="A308" s="21"/>
      <c r="D308" s="4"/>
      <c r="E308" s="5"/>
      <c r="F308" s="5"/>
    </row>
    <row r="309" ht="13.5" customHeight="1" spans="1:6">
      <c r="A309" s="21"/>
      <c r="D309" s="4"/>
      <c r="E309" s="5"/>
      <c r="F309" s="5"/>
    </row>
    <row r="310" ht="13.5" customHeight="1" spans="1:6">
      <c r="A310" s="21"/>
      <c r="D310" s="4"/>
      <c r="E310" s="5"/>
      <c r="F310" s="5"/>
    </row>
    <row r="311" ht="13.5" customHeight="1" spans="1:6">
      <c r="A311" s="21"/>
      <c r="D311" s="4"/>
      <c r="E311" s="5"/>
      <c r="F311" s="5"/>
    </row>
    <row r="312" ht="13.5" customHeight="1" spans="1:6">
      <c r="A312" s="21"/>
      <c r="D312" s="4"/>
      <c r="E312" s="5"/>
      <c r="F312" s="5"/>
    </row>
    <row r="313" ht="13.5" customHeight="1" spans="1:6">
      <c r="A313" s="21"/>
      <c r="D313" s="4"/>
      <c r="E313" s="5"/>
      <c r="F313" s="5"/>
    </row>
    <row r="314" ht="13.5" customHeight="1" spans="1:6">
      <c r="A314" s="21"/>
      <c r="D314" s="4"/>
      <c r="E314" s="5"/>
      <c r="F314" s="5"/>
    </row>
    <row r="315" ht="13.5" customHeight="1" spans="1:6">
      <c r="A315" s="21"/>
      <c r="D315" s="4"/>
      <c r="E315" s="5"/>
      <c r="F315" s="5"/>
    </row>
    <row r="316" ht="13.5" customHeight="1" spans="1:6">
      <c r="A316" s="21"/>
      <c r="D316" s="4"/>
      <c r="E316" s="5"/>
      <c r="F316" s="5"/>
    </row>
    <row r="317" ht="13.5" customHeight="1" spans="1:6">
      <c r="A317" s="21"/>
      <c r="D317" s="4"/>
      <c r="E317" s="5"/>
      <c r="F317" s="5"/>
    </row>
    <row r="318" ht="13.5" customHeight="1" spans="1:6">
      <c r="A318" s="21"/>
      <c r="D318" s="4"/>
      <c r="E318" s="5"/>
      <c r="F318" s="5"/>
    </row>
    <row r="319" ht="13.5" customHeight="1" spans="1:6">
      <c r="A319" s="21"/>
      <c r="D319" s="4"/>
      <c r="E319" s="5"/>
      <c r="F319" s="5"/>
    </row>
    <row r="320" ht="13.5" customHeight="1" spans="1:6">
      <c r="A320" s="21"/>
      <c r="D320" s="4"/>
      <c r="E320" s="5"/>
      <c r="F320" s="5"/>
    </row>
    <row r="321" ht="13.5" customHeight="1" spans="1:6">
      <c r="A321" s="21"/>
      <c r="D321" s="4"/>
      <c r="E321" s="5"/>
      <c r="F321" s="5"/>
    </row>
    <row r="322" ht="13.5" customHeight="1" spans="1:6">
      <c r="A322" s="21"/>
      <c r="D322" s="4"/>
      <c r="E322" s="5"/>
      <c r="F322" s="5"/>
    </row>
    <row r="323" ht="13.5" customHeight="1" spans="1:6">
      <c r="A323" s="21"/>
      <c r="D323" s="4"/>
      <c r="E323" s="5"/>
      <c r="F323" s="5"/>
    </row>
    <row r="324" ht="13.5" customHeight="1" spans="1:6">
      <c r="A324" s="21"/>
      <c r="D324" s="4"/>
      <c r="E324" s="5"/>
      <c r="F324" s="5"/>
    </row>
    <row r="325" ht="13.5" customHeight="1" spans="1:6">
      <c r="A325" s="21"/>
      <c r="D325" s="4"/>
      <c r="E325" s="5"/>
      <c r="F325" s="5"/>
    </row>
    <row r="326" ht="13.5" customHeight="1" spans="1:6">
      <c r="A326" s="21"/>
      <c r="D326" s="4"/>
      <c r="E326" s="5"/>
      <c r="F326" s="5"/>
    </row>
    <row r="327" ht="13.5" customHeight="1" spans="1:6">
      <c r="A327" s="21"/>
      <c r="D327" s="4"/>
      <c r="E327" s="5"/>
      <c r="F327" s="5"/>
    </row>
    <row r="328" ht="13.5" customHeight="1" spans="1:6">
      <c r="A328" s="21"/>
      <c r="D328" s="4"/>
      <c r="E328" s="5"/>
      <c r="F328" s="5"/>
    </row>
    <row r="329" ht="13.5" customHeight="1" spans="1:6">
      <c r="A329" s="21"/>
      <c r="D329" s="4"/>
      <c r="E329" s="5"/>
      <c r="F329" s="5"/>
    </row>
    <row r="330" ht="13.5" customHeight="1" spans="1:6">
      <c r="A330" s="21"/>
      <c r="D330" s="4"/>
      <c r="E330" s="5"/>
      <c r="F330" s="5"/>
    </row>
    <row r="331" ht="13.5" customHeight="1" spans="1:6">
      <c r="A331" s="21"/>
      <c r="D331" s="4"/>
      <c r="E331" s="5"/>
      <c r="F331" s="5"/>
    </row>
    <row r="332" ht="13.5" customHeight="1" spans="1:6">
      <c r="A332" s="21"/>
      <c r="D332" s="4"/>
      <c r="E332" s="5"/>
      <c r="F332" s="5"/>
    </row>
    <row r="333" ht="13.5" customHeight="1" spans="1:6">
      <c r="A333" s="21"/>
      <c r="D333" s="4"/>
      <c r="E333" s="5"/>
      <c r="F333" s="5"/>
    </row>
    <row r="334" ht="13.5" customHeight="1" spans="1:6">
      <c r="A334" s="21"/>
      <c r="D334" s="4"/>
      <c r="E334" s="5"/>
      <c r="F334" s="5"/>
    </row>
    <row r="335" ht="13.5" customHeight="1" spans="1:6">
      <c r="A335" s="21"/>
      <c r="D335" s="4"/>
      <c r="E335" s="5"/>
      <c r="F335" s="5"/>
    </row>
    <row r="336" ht="13.5" customHeight="1" spans="1:6">
      <c r="A336" s="21"/>
      <c r="D336" s="4"/>
      <c r="E336" s="5"/>
      <c r="F336" s="5"/>
    </row>
    <row r="337" ht="13.5" customHeight="1" spans="1:6">
      <c r="A337" s="21"/>
      <c r="D337" s="4"/>
      <c r="E337" s="5"/>
      <c r="F337" s="5"/>
    </row>
    <row r="338" ht="13.5" customHeight="1" spans="1:6">
      <c r="A338" s="21"/>
      <c r="D338" s="4"/>
      <c r="E338" s="5"/>
      <c r="F338" s="5"/>
    </row>
    <row r="339" ht="13.5" customHeight="1" spans="1:6">
      <c r="A339" s="21"/>
      <c r="D339" s="4"/>
      <c r="E339" s="5"/>
      <c r="F339" s="5"/>
    </row>
    <row r="340" ht="13.5" customHeight="1" spans="1:6">
      <c r="A340" s="21"/>
      <c r="D340" s="4"/>
      <c r="E340" s="5"/>
      <c r="F340" s="5"/>
    </row>
    <row r="341" ht="13.5" customHeight="1" spans="1:6">
      <c r="A341" s="21"/>
      <c r="D341" s="4"/>
      <c r="E341" s="5"/>
      <c r="F341" s="5"/>
    </row>
    <row r="342" ht="13.5" customHeight="1" spans="1:6">
      <c r="A342" s="21"/>
      <c r="D342" s="4"/>
      <c r="E342" s="5"/>
      <c r="F342" s="5"/>
    </row>
    <row r="343" ht="13.5" customHeight="1" spans="1:6">
      <c r="A343" s="21"/>
      <c r="D343" s="4"/>
      <c r="E343" s="5"/>
      <c r="F343" s="5"/>
    </row>
    <row r="344" ht="13.5" customHeight="1" spans="1:6">
      <c r="A344" s="21"/>
      <c r="D344" s="4"/>
      <c r="E344" s="5"/>
      <c r="F344" s="5"/>
    </row>
    <row r="345" ht="13.5" customHeight="1" spans="1:6">
      <c r="A345" s="21"/>
      <c r="D345" s="4"/>
      <c r="E345" s="5"/>
      <c r="F345" s="5"/>
    </row>
    <row r="346" ht="13.5" customHeight="1" spans="1:6">
      <c r="A346" s="21"/>
      <c r="D346" s="4"/>
      <c r="E346" s="5"/>
      <c r="F346" s="5"/>
    </row>
    <row r="347" ht="13.5" customHeight="1" spans="1:6">
      <c r="A347" s="21"/>
      <c r="D347" s="4"/>
      <c r="E347" s="5"/>
      <c r="F347" s="5"/>
    </row>
    <row r="348" ht="13.5" customHeight="1" spans="1:6">
      <c r="A348" s="21"/>
      <c r="D348" s="4"/>
      <c r="E348" s="5"/>
      <c r="F348" s="5"/>
    </row>
    <row r="349" ht="13.5" customHeight="1" spans="1:6">
      <c r="A349" s="21"/>
      <c r="D349" s="4"/>
      <c r="E349" s="5"/>
      <c r="F349" s="5"/>
    </row>
    <row r="350" ht="13.5" customHeight="1" spans="1:6">
      <c r="A350" s="21"/>
      <c r="D350" s="4"/>
      <c r="E350" s="5"/>
      <c r="F350" s="5"/>
    </row>
    <row r="351" ht="13.5" customHeight="1" spans="1:6">
      <c r="A351" s="21"/>
      <c r="D351" s="4"/>
      <c r="E351" s="5"/>
      <c r="F351" s="5"/>
    </row>
    <row r="352" ht="13.5" customHeight="1" spans="1:6">
      <c r="A352" s="21"/>
      <c r="D352" s="4"/>
      <c r="E352" s="5"/>
      <c r="F352" s="5"/>
    </row>
    <row r="353" ht="13.5" customHeight="1" spans="1:6">
      <c r="A353" s="21"/>
      <c r="D353" s="4"/>
      <c r="E353" s="5"/>
      <c r="F353" s="5"/>
    </row>
    <row r="354" ht="13.5" customHeight="1" spans="1:6">
      <c r="A354" s="21"/>
      <c r="D354" s="4"/>
      <c r="E354" s="5"/>
      <c r="F354" s="5"/>
    </row>
    <row r="355" ht="13.5" customHeight="1" spans="1:6">
      <c r="A355" s="21"/>
      <c r="D355" s="4"/>
      <c r="E355" s="5"/>
      <c r="F355" s="5"/>
    </row>
    <row r="356" ht="13.5" customHeight="1" spans="1:6">
      <c r="A356" s="21"/>
      <c r="D356" s="4"/>
      <c r="E356" s="5"/>
      <c r="F356" s="5"/>
    </row>
    <row r="357" ht="13.5" customHeight="1" spans="1:6">
      <c r="A357" s="21"/>
      <c r="D357" s="4"/>
      <c r="E357" s="5"/>
      <c r="F357" s="5"/>
    </row>
    <row r="358" ht="13.5" customHeight="1" spans="1:6">
      <c r="A358" s="21"/>
      <c r="D358" s="4"/>
      <c r="E358" s="5"/>
      <c r="F358" s="5"/>
    </row>
    <row r="359" ht="13.5" customHeight="1" spans="1:6">
      <c r="A359" s="21"/>
      <c r="D359" s="4"/>
      <c r="E359" s="5"/>
      <c r="F359" s="5"/>
    </row>
    <row r="360" ht="13.5" customHeight="1" spans="1:6">
      <c r="A360" s="21"/>
      <c r="D360" s="4"/>
      <c r="E360" s="5"/>
      <c r="F360" s="5"/>
    </row>
    <row r="361" ht="13.5" customHeight="1" spans="1:6">
      <c r="A361" s="21"/>
      <c r="D361" s="4"/>
      <c r="E361" s="5"/>
      <c r="F361" s="5"/>
    </row>
    <row r="362" ht="13.5" customHeight="1" spans="1:6">
      <c r="A362" s="21"/>
      <c r="D362" s="4"/>
      <c r="E362" s="5"/>
      <c r="F362" s="5"/>
    </row>
    <row r="363" ht="13.5" customHeight="1" spans="1:6">
      <c r="A363" s="21"/>
      <c r="D363" s="4"/>
      <c r="E363" s="5"/>
      <c r="F363" s="5"/>
    </row>
    <row r="364" ht="13.5" customHeight="1" spans="1:6">
      <c r="A364" s="21"/>
      <c r="D364" s="4"/>
      <c r="E364" s="5"/>
      <c r="F364" s="5"/>
    </row>
    <row r="365" ht="13.5" customHeight="1" spans="1:6">
      <c r="A365" s="21"/>
      <c r="D365" s="4"/>
      <c r="E365" s="5"/>
      <c r="F365" s="5"/>
    </row>
    <row r="366" ht="13.5" customHeight="1" spans="1:6">
      <c r="A366" s="21"/>
      <c r="D366" s="4"/>
      <c r="E366" s="5"/>
      <c r="F366" s="5"/>
    </row>
    <row r="367" ht="13.5" customHeight="1" spans="1:6">
      <c r="A367" s="21"/>
      <c r="D367" s="4"/>
      <c r="E367" s="5"/>
      <c r="F367" s="5"/>
    </row>
    <row r="368" ht="13.5" customHeight="1" spans="1:6">
      <c r="A368" s="21"/>
      <c r="D368" s="4"/>
      <c r="E368" s="5"/>
      <c r="F368" s="5"/>
    </row>
    <row r="369" ht="13.5" customHeight="1" spans="1:6">
      <c r="A369" s="21"/>
      <c r="D369" s="4"/>
      <c r="E369" s="5"/>
      <c r="F369" s="5"/>
    </row>
    <row r="370" ht="13.5" customHeight="1" spans="1:6">
      <c r="A370" s="21"/>
      <c r="D370" s="4"/>
      <c r="E370" s="5"/>
      <c r="F370" s="5"/>
    </row>
    <row r="371" ht="13.5" customHeight="1" spans="1:6">
      <c r="A371" s="21"/>
      <c r="D371" s="4"/>
      <c r="E371" s="5"/>
      <c r="F371" s="5"/>
    </row>
    <row r="372" ht="13.5" customHeight="1" spans="1:6">
      <c r="A372" s="21"/>
      <c r="D372" s="4"/>
      <c r="E372" s="5"/>
      <c r="F372" s="5"/>
    </row>
    <row r="373" ht="13.5" customHeight="1" spans="1:6">
      <c r="A373" s="21"/>
      <c r="D373" s="4"/>
      <c r="E373" s="5"/>
      <c r="F373" s="5"/>
    </row>
    <row r="374" ht="13.5" customHeight="1" spans="1:6">
      <c r="A374" s="21"/>
      <c r="D374" s="4"/>
      <c r="E374" s="5"/>
      <c r="F374" s="5"/>
    </row>
    <row r="375" ht="13.5" customHeight="1" spans="1:6">
      <c r="A375" s="21"/>
      <c r="D375" s="4"/>
      <c r="E375" s="5"/>
      <c r="F375" s="5"/>
    </row>
    <row r="376" ht="13.5" customHeight="1" spans="1:6">
      <c r="A376" s="21"/>
      <c r="D376" s="4"/>
      <c r="E376" s="5"/>
      <c r="F376" s="5"/>
    </row>
    <row r="377" ht="13.5" customHeight="1" spans="1:6">
      <c r="A377" s="21"/>
      <c r="D377" s="4"/>
      <c r="E377" s="5"/>
      <c r="F377" s="5"/>
    </row>
    <row r="378" ht="13.5" customHeight="1" spans="1:6">
      <c r="A378" s="21"/>
      <c r="D378" s="4"/>
      <c r="E378" s="5"/>
      <c r="F378" s="5"/>
    </row>
    <row r="379" ht="13.5" customHeight="1" spans="1:6">
      <c r="A379" s="21"/>
      <c r="D379" s="4"/>
      <c r="E379" s="5"/>
      <c r="F379" s="5"/>
    </row>
    <row r="380" ht="13.5" customHeight="1" spans="1:6">
      <c r="A380" s="21"/>
      <c r="D380" s="4"/>
      <c r="E380" s="5"/>
      <c r="F380" s="5"/>
    </row>
    <row r="381" ht="13.5" customHeight="1" spans="1:6">
      <c r="A381" s="21"/>
      <c r="D381" s="4"/>
      <c r="E381" s="5"/>
      <c r="F381" s="5"/>
    </row>
    <row r="382" ht="13.5" customHeight="1" spans="1:6">
      <c r="A382" s="21"/>
      <c r="D382" s="4"/>
      <c r="E382" s="5"/>
      <c r="F382" s="5"/>
    </row>
    <row r="383" ht="13.5" customHeight="1" spans="1:6">
      <c r="A383" s="21"/>
      <c r="D383" s="4"/>
      <c r="E383" s="5"/>
      <c r="F383" s="5"/>
    </row>
    <row r="384" ht="13.5" customHeight="1" spans="1:6">
      <c r="A384" s="21"/>
      <c r="D384" s="4"/>
      <c r="E384" s="5"/>
      <c r="F384" s="5"/>
    </row>
    <row r="385" ht="13.5" customHeight="1" spans="1:6">
      <c r="A385" s="21"/>
      <c r="D385" s="4"/>
      <c r="E385" s="5"/>
      <c r="F385" s="5"/>
    </row>
    <row r="386" ht="13.5" customHeight="1" spans="1:6">
      <c r="A386" s="21"/>
      <c r="D386" s="4"/>
      <c r="E386" s="5"/>
      <c r="F386" s="5"/>
    </row>
    <row r="387" ht="13.5" customHeight="1" spans="1:6">
      <c r="A387" s="21"/>
      <c r="D387" s="4"/>
      <c r="E387" s="5"/>
      <c r="F387" s="5"/>
    </row>
    <row r="388" ht="13.5" customHeight="1" spans="1:6">
      <c r="A388" s="21"/>
      <c r="D388" s="4"/>
      <c r="E388" s="5"/>
      <c r="F388" s="5"/>
    </row>
    <row r="389" ht="13.5" customHeight="1" spans="1:6">
      <c r="A389" s="21"/>
      <c r="D389" s="4"/>
      <c r="E389" s="5"/>
      <c r="F389" s="5"/>
    </row>
    <row r="390" ht="13.5" customHeight="1" spans="1:6">
      <c r="A390" s="21"/>
      <c r="D390" s="4"/>
      <c r="E390" s="5"/>
      <c r="F390" s="5"/>
    </row>
    <row r="391" ht="13.5" customHeight="1" spans="1:6">
      <c r="A391" s="21"/>
      <c r="D391" s="4"/>
      <c r="E391" s="5"/>
      <c r="F391" s="5"/>
    </row>
    <row r="392" ht="13.5" customHeight="1" spans="1:6">
      <c r="A392" s="21"/>
      <c r="D392" s="4"/>
      <c r="E392" s="5"/>
      <c r="F392" s="5"/>
    </row>
    <row r="393" ht="13.5" customHeight="1" spans="1:6">
      <c r="A393" s="21"/>
      <c r="D393" s="4"/>
      <c r="E393" s="5"/>
      <c r="F393" s="5"/>
    </row>
    <row r="394" ht="13.5" customHeight="1" spans="1:6">
      <c r="A394" s="21"/>
      <c r="D394" s="4"/>
      <c r="E394" s="5"/>
      <c r="F394" s="5"/>
    </row>
    <row r="395" ht="13.5" customHeight="1" spans="1:6">
      <c r="A395" s="21"/>
      <c r="D395" s="4"/>
      <c r="E395" s="5"/>
      <c r="F395" s="5"/>
    </row>
    <row r="396" ht="13.5" customHeight="1" spans="1:6">
      <c r="A396" s="21"/>
      <c r="D396" s="4"/>
      <c r="E396" s="5"/>
      <c r="F396" s="5"/>
    </row>
    <row r="397" ht="13.5" customHeight="1" spans="1:6">
      <c r="A397" s="21"/>
      <c r="D397" s="4"/>
      <c r="E397" s="5"/>
      <c r="F397" s="5"/>
    </row>
    <row r="398" ht="13.5" customHeight="1" spans="1:6">
      <c r="A398" s="21"/>
      <c r="D398" s="4"/>
      <c r="E398" s="5"/>
      <c r="F398" s="5"/>
    </row>
    <row r="399" ht="13.5" customHeight="1" spans="1:6">
      <c r="A399" s="21"/>
      <c r="D399" s="4"/>
      <c r="E399" s="5"/>
      <c r="F399" s="5"/>
    </row>
    <row r="400" ht="13.5" customHeight="1" spans="1:6">
      <c r="A400" s="21"/>
      <c r="D400" s="4"/>
      <c r="E400" s="5"/>
      <c r="F400" s="5"/>
    </row>
    <row r="401" ht="13.5" customHeight="1" spans="1:6">
      <c r="A401" s="21"/>
      <c r="D401" s="4"/>
      <c r="E401" s="5"/>
      <c r="F401" s="5"/>
    </row>
    <row r="402" ht="13.5" customHeight="1" spans="1:6">
      <c r="A402" s="21"/>
      <c r="D402" s="4"/>
      <c r="E402" s="5"/>
      <c r="F402" s="5"/>
    </row>
    <row r="403" ht="13.5" customHeight="1" spans="1:6">
      <c r="A403" s="21"/>
      <c r="D403" s="4"/>
      <c r="E403" s="5"/>
      <c r="F403" s="5"/>
    </row>
    <row r="404" ht="13.5" customHeight="1" spans="1:6">
      <c r="A404" s="21"/>
      <c r="D404" s="4"/>
      <c r="E404" s="5"/>
      <c r="F404" s="5"/>
    </row>
    <row r="405" ht="13.5" customHeight="1" spans="1:6">
      <c r="A405" s="21"/>
      <c r="D405" s="4"/>
      <c r="E405" s="5"/>
      <c r="F405" s="5"/>
    </row>
    <row r="406" ht="13.5" customHeight="1" spans="1:6">
      <c r="A406" s="21"/>
      <c r="D406" s="4"/>
      <c r="E406" s="5"/>
      <c r="F406" s="5"/>
    </row>
    <row r="407" ht="13.5" customHeight="1" spans="1:6">
      <c r="A407" s="21"/>
      <c r="D407" s="4"/>
      <c r="E407" s="5"/>
      <c r="F407" s="5"/>
    </row>
    <row r="408" ht="13.5" customHeight="1" spans="1:6">
      <c r="A408" s="21"/>
      <c r="D408" s="4"/>
      <c r="E408" s="5"/>
      <c r="F408" s="5"/>
    </row>
    <row r="409" ht="13.5" customHeight="1" spans="1:6">
      <c r="A409" s="21"/>
      <c r="D409" s="4"/>
      <c r="E409" s="5"/>
      <c r="F409" s="5"/>
    </row>
    <row r="410" ht="13.5" customHeight="1" spans="1:6">
      <c r="A410" s="21"/>
      <c r="D410" s="4"/>
      <c r="E410" s="5"/>
      <c r="F410" s="5"/>
    </row>
    <row r="411" ht="13.5" customHeight="1" spans="1:6">
      <c r="A411" s="21"/>
      <c r="D411" s="4"/>
      <c r="E411" s="5"/>
      <c r="F411" s="5"/>
    </row>
    <row r="412" ht="13.5" customHeight="1" spans="1:6">
      <c r="A412" s="21"/>
      <c r="D412" s="4"/>
      <c r="E412" s="5"/>
      <c r="F412" s="5"/>
    </row>
    <row r="413" ht="13.5" customHeight="1" spans="1:6">
      <c r="A413" s="21"/>
      <c r="D413" s="4"/>
      <c r="E413" s="5"/>
      <c r="F413" s="5"/>
    </row>
    <row r="414" ht="13.5" customHeight="1" spans="1:6">
      <c r="A414" s="21"/>
      <c r="D414" s="4"/>
      <c r="E414" s="5"/>
      <c r="F414" s="5"/>
    </row>
    <row r="415" ht="13.5" customHeight="1" spans="1:6">
      <c r="A415" s="21"/>
      <c r="D415" s="4"/>
      <c r="E415" s="5"/>
      <c r="F415" s="5"/>
    </row>
    <row r="416" ht="13.5" customHeight="1" spans="1:6">
      <c r="A416" s="21"/>
      <c r="D416" s="4"/>
      <c r="E416" s="5"/>
      <c r="F416" s="5"/>
    </row>
    <row r="417" ht="13.5" customHeight="1" spans="1:6">
      <c r="A417" s="21"/>
      <c r="D417" s="4"/>
      <c r="E417" s="5"/>
      <c r="F417" s="5"/>
    </row>
    <row r="418" ht="13.5" customHeight="1" spans="1:6">
      <c r="A418" s="21"/>
      <c r="D418" s="4"/>
      <c r="E418" s="5"/>
      <c r="F418" s="5"/>
    </row>
    <row r="419" ht="13.5" customHeight="1" spans="1:6">
      <c r="A419" s="21"/>
      <c r="D419" s="4"/>
      <c r="E419" s="5"/>
      <c r="F419" s="5"/>
    </row>
    <row r="420" ht="13.5" customHeight="1" spans="1:6">
      <c r="A420" s="21"/>
      <c r="D420" s="4"/>
      <c r="E420" s="5"/>
      <c r="F420" s="5"/>
    </row>
    <row r="421" ht="13.5" customHeight="1" spans="1:6">
      <c r="A421" s="21"/>
      <c r="D421" s="4"/>
      <c r="E421" s="5"/>
      <c r="F421" s="5"/>
    </row>
    <row r="422" ht="13.5" customHeight="1" spans="1:6">
      <c r="A422" s="21"/>
      <c r="D422" s="4"/>
      <c r="E422" s="5"/>
      <c r="F422" s="5"/>
    </row>
    <row r="423" ht="13.5" customHeight="1" spans="1:6">
      <c r="A423" s="21"/>
      <c r="D423" s="4"/>
      <c r="E423" s="5"/>
      <c r="F423" s="5"/>
    </row>
    <row r="424" ht="13.5" customHeight="1" spans="1:6">
      <c r="A424" s="21"/>
      <c r="D424" s="4"/>
      <c r="E424" s="5"/>
      <c r="F424" s="5"/>
    </row>
    <row r="425" ht="13.5" customHeight="1" spans="1:6">
      <c r="A425" s="21"/>
      <c r="D425" s="4"/>
      <c r="E425" s="5"/>
      <c r="F425" s="5"/>
    </row>
    <row r="426" ht="13.5" customHeight="1" spans="1:6">
      <c r="A426" s="21"/>
      <c r="D426" s="4"/>
      <c r="E426" s="5"/>
      <c r="F426" s="5"/>
    </row>
    <row r="427" ht="13.5" customHeight="1" spans="1:6">
      <c r="A427" s="21"/>
      <c r="D427" s="4"/>
      <c r="E427" s="5"/>
      <c r="F427" s="5"/>
    </row>
    <row r="428" ht="13.5" customHeight="1" spans="1:6">
      <c r="A428" s="21"/>
      <c r="D428" s="4"/>
      <c r="E428" s="5"/>
      <c r="F428" s="5"/>
    </row>
    <row r="429" ht="13.5" customHeight="1" spans="1:6">
      <c r="A429" s="21"/>
      <c r="D429" s="4"/>
      <c r="E429" s="5"/>
      <c r="F429" s="5"/>
    </row>
    <row r="430" ht="13.5" customHeight="1" spans="1:6">
      <c r="A430" s="21"/>
      <c r="D430" s="4"/>
      <c r="E430" s="5"/>
      <c r="F430" s="5"/>
    </row>
    <row r="431" ht="13.5" customHeight="1" spans="1:6">
      <c r="A431" s="21"/>
      <c r="D431" s="4"/>
      <c r="E431" s="5"/>
      <c r="F431" s="5"/>
    </row>
    <row r="432" ht="13.5" customHeight="1" spans="1:6">
      <c r="A432" s="21"/>
      <c r="D432" s="4"/>
      <c r="E432" s="5"/>
      <c r="F432" s="5"/>
    </row>
    <row r="433" ht="13.5" customHeight="1" spans="1:6">
      <c r="A433" s="21"/>
      <c r="D433" s="4"/>
      <c r="E433" s="5"/>
      <c r="F433" s="5"/>
    </row>
    <row r="434" ht="13.5" customHeight="1" spans="1:6">
      <c r="A434" s="21"/>
      <c r="D434" s="4"/>
      <c r="E434" s="5"/>
      <c r="F434" s="5"/>
    </row>
    <row r="435" ht="13.5" customHeight="1" spans="1:6">
      <c r="A435" s="21"/>
      <c r="D435" s="4"/>
      <c r="E435" s="5"/>
      <c r="F435" s="5"/>
    </row>
    <row r="436" ht="13.5" customHeight="1" spans="1:6">
      <c r="A436" s="21"/>
      <c r="D436" s="4"/>
      <c r="E436" s="5"/>
      <c r="F436" s="5"/>
    </row>
    <row r="437" ht="13.5" customHeight="1" spans="1:6">
      <c r="A437" s="21"/>
      <c r="D437" s="4"/>
      <c r="E437" s="5"/>
      <c r="F437" s="5"/>
    </row>
    <row r="438" ht="13.5" customHeight="1" spans="1:6">
      <c r="A438" s="21"/>
      <c r="D438" s="4"/>
      <c r="E438" s="5"/>
      <c r="F438" s="5"/>
    </row>
    <row r="439" ht="13.5" customHeight="1" spans="1:6">
      <c r="A439" s="21"/>
      <c r="D439" s="4"/>
      <c r="E439" s="5"/>
      <c r="F439" s="5"/>
    </row>
    <row r="440" ht="13.5" customHeight="1" spans="1:6">
      <c r="A440" s="21"/>
      <c r="D440" s="4"/>
      <c r="E440" s="5"/>
      <c r="F440" s="5"/>
    </row>
    <row r="441" ht="13.5" customHeight="1" spans="1:6">
      <c r="A441" s="21"/>
      <c r="D441" s="4"/>
      <c r="E441" s="5"/>
      <c r="F441" s="5"/>
    </row>
    <row r="442" ht="13.5" customHeight="1" spans="1:6">
      <c r="A442" s="21"/>
      <c r="D442" s="4"/>
      <c r="E442" s="5"/>
      <c r="F442" s="5"/>
    </row>
    <row r="443" ht="13.5" customHeight="1" spans="1:6">
      <c r="A443" s="21"/>
      <c r="D443" s="4"/>
      <c r="E443" s="5"/>
      <c r="F443" s="5"/>
    </row>
    <row r="444" ht="13.5" customHeight="1" spans="1:6">
      <c r="A444" s="21"/>
      <c r="D444" s="4"/>
      <c r="E444" s="5"/>
      <c r="F444" s="5"/>
    </row>
    <row r="445" ht="13.5" customHeight="1" spans="1:6">
      <c r="A445" s="21"/>
      <c r="D445" s="4"/>
      <c r="E445" s="5"/>
      <c r="F445" s="5"/>
    </row>
    <row r="446" ht="13.5" customHeight="1" spans="1:6">
      <c r="A446" s="21"/>
      <c r="D446" s="4"/>
      <c r="E446" s="5"/>
      <c r="F446" s="5"/>
    </row>
    <row r="447" ht="13.5" customHeight="1" spans="1:6">
      <c r="A447" s="21"/>
      <c r="D447" s="4"/>
      <c r="E447" s="5"/>
      <c r="F447" s="5"/>
    </row>
    <row r="448" ht="13.5" customHeight="1" spans="1:6">
      <c r="A448" s="21"/>
      <c r="D448" s="4"/>
      <c r="E448" s="5"/>
      <c r="F448" s="5"/>
    </row>
    <row r="449" ht="13.5" customHeight="1" spans="1:6">
      <c r="A449" s="21"/>
      <c r="D449" s="4"/>
      <c r="E449" s="5"/>
      <c r="F449" s="5"/>
    </row>
    <row r="450" ht="13.5" customHeight="1" spans="1:6">
      <c r="A450" s="21"/>
      <c r="D450" s="4"/>
      <c r="E450" s="5"/>
      <c r="F450" s="5"/>
    </row>
    <row r="451" ht="13.5" customHeight="1" spans="1:6">
      <c r="A451" s="21"/>
      <c r="D451" s="4"/>
      <c r="E451" s="5"/>
      <c r="F451" s="5"/>
    </row>
    <row r="452" ht="13.5" customHeight="1" spans="1:6">
      <c r="A452" s="21"/>
      <c r="D452" s="4"/>
      <c r="E452" s="5"/>
      <c r="F452" s="5"/>
    </row>
    <row r="453" ht="13.5" customHeight="1" spans="1:6">
      <c r="A453" s="21"/>
      <c r="D453" s="4"/>
      <c r="E453" s="5"/>
      <c r="F453" s="5"/>
    </row>
    <row r="454" ht="13.5" customHeight="1" spans="1:6">
      <c r="A454" s="21"/>
      <c r="D454" s="4"/>
      <c r="E454" s="5"/>
      <c r="F454" s="5"/>
    </row>
    <row r="455" ht="13.5" customHeight="1" spans="1:6">
      <c r="A455" s="21"/>
      <c r="D455" s="4"/>
      <c r="E455" s="5"/>
      <c r="F455" s="5"/>
    </row>
    <row r="456" ht="13.5" customHeight="1" spans="1:6">
      <c r="A456" s="21"/>
      <c r="D456" s="4"/>
      <c r="E456" s="5"/>
      <c r="F456" s="5"/>
    </row>
    <row r="457" ht="13.5" customHeight="1" spans="1:6">
      <c r="A457" s="21"/>
      <c r="D457" s="4"/>
      <c r="E457" s="5"/>
      <c r="F457" s="5"/>
    </row>
    <row r="458" ht="13.5" customHeight="1" spans="1:6">
      <c r="A458" s="21"/>
      <c r="D458" s="4"/>
      <c r="E458" s="5"/>
      <c r="F458" s="5"/>
    </row>
    <row r="459" ht="13.5" customHeight="1" spans="1:6">
      <c r="A459" s="21"/>
      <c r="D459" s="4"/>
      <c r="E459" s="5"/>
      <c r="F459" s="5"/>
    </row>
    <row r="460" ht="13.5" customHeight="1" spans="1:6">
      <c r="A460" s="21"/>
      <c r="D460" s="4"/>
      <c r="E460" s="5"/>
      <c r="F460" s="5"/>
    </row>
    <row r="461" ht="13.5" customHeight="1" spans="1:6">
      <c r="A461" s="21"/>
      <c r="D461" s="4"/>
      <c r="E461" s="5"/>
      <c r="F461" s="5"/>
    </row>
    <row r="462" ht="13.5" customHeight="1" spans="1:6">
      <c r="A462" s="21"/>
      <c r="D462" s="4"/>
      <c r="E462" s="5"/>
      <c r="F462" s="5"/>
    </row>
    <row r="463" ht="13.5" customHeight="1" spans="1:6">
      <c r="A463" s="21"/>
      <c r="D463" s="4"/>
      <c r="E463" s="5"/>
      <c r="F463" s="5"/>
    </row>
    <row r="464" ht="13.5" customHeight="1" spans="1:6">
      <c r="A464" s="21"/>
      <c r="D464" s="4"/>
      <c r="E464" s="5"/>
      <c r="F464" s="5"/>
    </row>
    <row r="465" ht="13.5" customHeight="1" spans="1:6">
      <c r="A465" s="21"/>
      <c r="D465" s="4"/>
      <c r="E465" s="5"/>
      <c r="F465" s="5"/>
    </row>
    <row r="466" ht="13.5" customHeight="1" spans="1:6">
      <c r="A466" s="21"/>
      <c r="D466" s="4"/>
      <c r="E466" s="5"/>
      <c r="F466" s="5"/>
    </row>
    <row r="467" ht="13.5" customHeight="1" spans="1:6">
      <c r="A467" s="21"/>
      <c r="D467" s="4"/>
      <c r="E467" s="5"/>
      <c r="F467" s="5"/>
    </row>
    <row r="468" ht="13.5" customHeight="1" spans="1:6">
      <c r="A468" s="21"/>
      <c r="D468" s="4"/>
      <c r="E468" s="5"/>
      <c r="F468" s="5"/>
    </row>
    <row r="469" ht="13.5" customHeight="1" spans="1:6">
      <c r="A469" s="21"/>
      <c r="D469" s="4"/>
      <c r="E469" s="5"/>
      <c r="F469" s="5"/>
    </row>
    <row r="470" ht="13.5" customHeight="1" spans="1:6">
      <c r="A470" s="21"/>
      <c r="D470" s="4"/>
      <c r="E470" s="5"/>
      <c r="F470" s="5"/>
    </row>
    <row r="471" ht="13.5" customHeight="1" spans="1:6">
      <c r="A471" s="21"/>
      <c r="D471" s="4"/>
      <c r="E471" s="5"/>
      <c r="F471" s="5"/>
    </row>
    <row r="472" ht="13.5" customHeight="1" spans="1:6">
      <c r="A472" s="21"/>
      <c r="D472" s="4"/>
      <c r="E472" s="5"/>
      <c r="F472" s="5"/>
    </row>
    <row r="473" ht="13.5" customHeight="1" spans="1:6">
      <c r="A473" s="21"/>
      <c r="D473" s="4"/>
      <c r="E473" s="5"/>
      <c r="F473" s="5"/>
    </row>
    <row r="474" ht="13.5" customHeight="1" spans="1:6">
      <c r="A474" s="21"/>
      <c r="D474" s="4"/>
      <c r="E474" s="5"/>
      <c r="F474" s="5"/>
    </row>
    <row r="475" ht="13.5" customHeight="1" spans="1:6">
      <c r="A475" s="21"/>
      <c r="D475" s="4"/>
      <c r="E475" s="5"/>
      <c r="F475" s="5"/>
    </row>
    <row r="476" ht="13.5" customHeight="1" spans="1:6">
      <c r="A476" s="21"/>
      <c r="D476" s="4"/>
      <c r="E476" s="5"/>
      <c r="F476" s="5"/>
    </row>
    <row r="477" ht="13.5" customHeight="1" spans="1:6">
      <c r="A477" s="21"/>
      <c r="D477" s="4"/>
      <c r="E477" s="5"/>
      <c r="F477" s="5"/>
    </row>
    <row r="478" ht="13.5" customHeight="1" spans="1:6">
      <c r="A478" s="21"/>
      <c r="D478" s="4"/>
      <c r="E478" s="5"/>
      <c r="F478" s="5"/>
    </row>
    <row r="479" ht="13.5" customHeight="1" spans="1:6">
      <c r="A479" s="21"/>
      <c r="D479" s="4"/>
      <c r="E479" s="5"/>
      <c r="F479" s="5"/>
    </row>
    <row r="480" ht="13.5" customHeight="1" spans="1:6">
      <c r="A480" s="21"/>
      <c r="D480" s="4"/>
      <c r="E480" s="5"/>
      <c r="F480" s="5"/>
    </row>
    <row r="481" ht="13.5" customHeight="1" spans="1:6">
      <c r="A481" s="21"/>
      <c r="D481" s="4"/>
      <c r="E481" s="5"/>
      <c r="F481" s="5"/>
    </row>
    <row r="482" ht="13.5" customHeight="1" spans="1:6">
      <c r="A482" s="21"/>
      <c r="D482" s="4"/>
      <c r="E482" s="5"/>
      <c r="F482" s="5"/>
    </row>
    <row r="483" ht="13.5" customHeight="1" spans="1:6">
      <c r="A483" s="21"/>
      <c r="D483" s="4"/>
      <c r="E483" s="5"/>
      <c r="F483" s="5"/>
    </row>
    <row r="484" ht="13.5" customHeight="1" spans="1:6">
      <c r="A484" s="21"/>
      <c r="D484" s="4"/>
      <c r="E484" s="5"/>
      <c r="F484" s="5"/>
    </row>
    <row r="485" ht="13.5" customHeight="1" spans="1:6">
      <c r="A485" s="21"/>
      <c r="D485" s="4"/>
      <c r="E485" s="5"/>
      <c r="F485" s="5"/>
    </row>
    <row r="486" ht="13.5" customHeight="1" spans="1:6">
      <c r="A486" s="21"/>
      <c r="D486" s="4"/>
      <c r="E486" s="5"/>
      <c r="F486" s="5"/>
    </row>
    <row r="487" ht="13.5" customHeight="1" spans="1:6">
      <c r="A487" s="21"/>
      <c r="D487" s="4"/>
      <c r="E487" s="5"/>
      <c r="F487" s="5"/>
    </row>
    <row r="488" ht="13.5" customHeight="1" spans="1:6">
      <c r="A488" s="21"/>
      <c r="D488" s="4"/>
      <c r="E488" s="5"/>
      <c r="F488" s="5"/>
    </row>
    <row r="489" ht="13.5" customHeight="1" spans="1:6">
      <c r="A489" s="21"/>
      <c r="D489" s="4"/>
      <c r="E489" s="5"/>
      <c r="F489" s="5"/>
    </row>
    <row r="490" ht="13.5" customHeight="1" spans="1:6">
      <c r="A490" s="21"/>
      <c r="D490" s="4"/>
      <c r="E490" s="5"/>
      <c r="F490" s="5"/>
    </row>
    <row r="491" ht="13.5" customHeight="1" spans="1:6">
      <c r="A491" s="21"/>
      <c r="D491" s="4"/>
      <c r="E491" s="5"/>
      <c r="F491" s="5"/>
    </row>
    <row r="492" ht="13.5" customHeight="1" spans="1:6">
      <c r="A492" s="21"/>
      <c r="D492" s="4"/>
      <c r="E492" s="5"/>
      <c r="F492" s="5"/>
    </row>
    <row r="493" ht="13.5" customHeight="1" spans="1:6">
      <c r="A493" s="21"/>
      <c r="D493" s="4"/>
      <c r="E493" s="5"/>
      <c r="F493" s="5"/>
    </row>
    <row r="494" ht="13.5" customHeight="1" spans="1:6">
      <c r="A494" s="21"/>
      <c r="D494" s="4"/>
      <c r="E494" s="5"/>
      <c r="F494" s="5"/>
    </row>
    <row r="495" ht="13.5" customHeight="1" spans="1:6">
      <c r="A495" s="21"/>
      <c r="D495" s="4"/>
      <c r="E495" s="5"/>
      <c r="F495" s="5"/>
    </row>
    <row r="496" ht="13.5" customHeight="1" spans="1:6">
      <c r="A496" s="21"/>
      <c r="D496" s="4"/>
      <c r="E496" s="5"/>
      <c r="F496" s="5"/>
    </row>
    <row r="497" ht="13.5" customHeight="1" spans="1:6">
      <c r="A497" s="21"/>
      <c r="D497" s="4"/>
      <c r="E497" s="5"/>
      <c r="F497" s="5"/>
    </row>
    <row r="498" ht="13.5" customHeight="1" spans="1:6">
      <c r="A498" s="21"/>
      <c r="D498" s="4"/>
      <c r="E498" s="5"/>
      <c r="F498" s="5"/>
    </row>
    <row r="499" ht="13.5" customHeight="1" spans="1:6">
      <c r="A499" s="21"/>
      <c r="D499" s="4"/>
      <c r="E499" s="5"/>
      <c r="F499" s="5"/>
    </row>
    <row r="500" ht="13.5" customHeight="1" spans="1:6">
      <c r="A500" s="21"/>
      <c r="D500" s="4"/>
      <c r="E500" s="5"/>
      <c r="F500" s="5"/>
    </row>
    <row r="501" ht="13.5" customHeight="1" spans="1:6">
      <c r="A501" s="21"/>
      <c r="D501" s="4"/>
      <c r="E501" s="5"/>
      <c r="F501" s="5"/>
    </row>
    <row r="502" ht="13.5" customHeight="1" spans="1:6">
      <c r="A502" s="21"/>
      <c r="D502" s="4"/>
      <c r="E502" s="5"/>
      <c r="F502" s="5"/>
    </row>
    <row r="503" ht="13.5" customHeight="1" spans="1:6">
      <c r="A503" s="21"/>
      <c r="D503" s="4"/>
      <c r="E503" s="5"/>
      <c r="F503" s="5"/>
    </row>
    <row r="504" ht="13.5" customHeight="1" spans="1:6">
      <c r="A504" s="21"/>
      <c r="D504" s="4"/>
      <c r="E504" s="5"/>
      <c r="F504" s="5"/>
    </row>
    <row r="505" ht="13.5" customHeight="1" spans="1:6">
      <c r="A505" s="21"/>
      <c r="D505" s="4"/>
      <c r="E505" s="5"/>
      <c r="F505" s="5"/>
    </row>
    <row r="506" ht="13.5" customHeight="1" spans="1:6">
      <c r="A506" s="21"/>
      <c r="D506" s="4"/>
      <c r="E506" s="5"/>
      <c r="F506" s="5"/>
    </row>
    <row r="507" ht="13.5" customHeight="1" spans="1:6">
      <c r="A507" s="21"/>
      <c r="D507" s="4"/>
      <c r="E507" s="5"/>
      <c r="F507" s="5"/>
    </row>
    <row r="508" ht="13.5" customHeight="1" spans="1:6">
      <c r="A508" s="21"/>
      <c r="D508" s="4"/>
      <c r="E508" s="5"/>
      <c r="F508" s="5"/>
    </row>
    <row r="509" ht="13.5" customHeight="1" spans="1:6">
      <c r="A509" s="21"/>
      <c r="D509" s="4"/>
      <c r="E509" s="5"/>
      <c r="F509" s="5"/>
    </row>
    <row r="510" ht="13.5" customHeight="1" spans="1:6">
      <c r="A510" s="21"/>
      <c r="D510" s="4"/>
      <c r="E510" s="5"/>
      <c r="F510" s="5"/>
    </row>
    <row r="511" ht="13.5" customHeight="1" spans="1:6">
      <c r="A511" s="21"/>
      <c r="D511" s="4"/>
      <c r="E511" s="5"/>
      <c r="F511" s="5"/>
    </row>
    <row r="512" ht="13.5" customHeight="1" spans="1:6">
      <c r="A512" s="21"/>
      <c r="D512" s="4"/>
      <c r="E512" s="5"/>
      <c r="F512" s="5"/>
    </row>
    <row r="513" ht="13.5" customHeight="1" spans="1:6">
      <c r="A513" s="21"/>
      <c r="D513" s="4"/>
      <c r="E513" s="5"/>
      <c r="F513" s="5"/>
    </row>
    <row r="514" ht="13.5" customHeight="1" spans="1:6">
      <c r="A514" s="21"/>
      <c r="D514" s="4"/>
      <c r="E514" s="5"/>
      <c r="F514" s="5"/>
    </row>
    <row r="515" ht="13.5" customHeight="1" spans="1:6">
      <c r="A515" s="21"/>
      <c r="D515" s="4"/>
      <c r="E515" s="5"/>
      <c r="F515" s="5"/>
    </row>
    <row r="516" ht="13.5" customHeight="1" spans="1:6">
      <c r="A516" s="21"/>
      <c r="D516" s="4"/>
      <c r="E516" s="5"/>
      <c r="F516" s="5"/>
    </row>
    <row r="517" ht="13.5" customHeight="1" spans="1:6">
      <c r="A517" s="21"/>
      <c r="D517" s="4"/>
      <c r="E517" s="5"/>
      <c r="F517" s="5"/>
    </row>
    <row r="518" ht="13.5" customHeight="1" spans="1:6">
      <c r="A518" s="21"/>
      <c r="D518" s="4"/>
      <c r="E518" s="5"/>
      <c r="F518" s="5"/>
    </row>
    <row r="519" ht="13.5" customHeight="1" spans="1:6">
      <c r="A519" s="21"/>
      <c r="D519" s="4"/>
      <c r="E519" s="5"/>
      <c r="F519" s="5"/>
    </row>
    <row r="520" ht="13.5" customHeight="1" spans="1:6">
      <c r="A520" s="21"/>
      <c r="D520" s="4"/>
      <c r="E520" s="5"/>
      <c r="F520" s="5"/>
    </row>
    <row r="521" ht="13.5" customHeight="1" spans="1:6">
      <c r="A521" s="21"/>
      <c r="D521" s="4"/>
      <c r="E521" s="5"/>
      <c r="F521" s="5"/>
    </row>
    <row r="522" ht="13.5" customHeight="1" spans="1:6">
      <c r="A522" s="21"/>
      <c r="D522" s="4"/>
      <c r="E522" s="5"/>
      <c r="F522" s="5"/>
    </row>
    <row r="523" ht="13.5" customHeight="1" spans="1:6">
      <c r="A523" s="21"/>
      <c r="D523" s="4"/>
      <c r="E523" s="5"/>
      <c r="F523" s="5"/>
    </row>
    <row r="524" ht="13.5" customHeight="1" spans="1:6">
      <c r="A524" s="21"/>
      <c r="D524" s="4"/>
      <c r="E524" s="5"/>
      <c r="F524" s="5"/>
    </row>
    <row r="525" ht="13.5" customHeight="1" spans="1:6">
      <c r="A525" s="21"/>
      <c r="D525" s="4"/>
      <c r="E525" s="5"/>
      <c r="F525" s="5"/>
    </row>
    <row r="526" ht="13.5" customHeight="1" spans="1:6">
      <c r="A526" s="21"/>
      <c r="D526" s="4"/>
      <c r="E526" s="5"/>
      <c r="F526" s="5"/>
    </row>
    <row r="527" ht="13.5" customHeight="1" spans="1:6">
      <c r="A527" s="21"/>
      <c r="D527" s="4"/>
      <c r="E527" s="5"/>
      <c r="F527" s="5"/>
    </row>
    <row r="528" ht="13.5" customHeight="1" spans="1:6">
      <c r="A528" s="21"/>
      <c r="D528" s="4"/>
      <c r="E528" s="5"/>
      <c r="F528" s="5"/>
    </row>
    <row r="529" ht="13.5" customHeight="1" spans="1:6">
      <c r="A529" s="21"/>
      <c r="D529" s="4"/>
      <c r="E529" s="5"/>
      <c r="F529" s="5"/>
    </row>
    <row r="530" ht="13.5" customHeight="1" spans="1:6">
      <c r="A530" s="21"/>
      <c r="D530" s="4"/>
      <c r="E530" s="5"/>
      <c r="F530" s="5"/>
    </row>
    <row r="531" ht="13.5" customHeight="1" spans="1:6">
      <c r="A531" s="21"/>
      <c r="D531" s="4"/>
      <c r="E531" s="5"/>
      <c r="F531" s="5"/>
    </row>
    <row r="532" ht="13.5" customHeight="1" spans="1:6">
      <c r="A532" s="21"/>
      <c r="D532" s="4"/>
      <c r="E532" s="5"/>
      <c r="F532" s="5"/>
    </row>
    <row r="533" ht="13.5" customHeight="1" spans="1:6">
      <c r="A533" s="21"/>
      <c r="D533" s="4"/>
      <c r="E533" s="5"/>
      <c r="F533" s="5"/>
    </row>
    <row r="534" ht="13.5" customHeight="1" spans="1:6">
      <c r="A534" s="21"/>
      <c r="D534" s="4"/>
      <c r="E534" s="5"/>
      <c r="F534" s="5"/>
    </row>
    <row r="535" ht="13.5" customHeight="1" spans="1:6">
      <c r="A535" s="21"/>
      <c r="D535" s="4"/>
      <c r="E535" s="5"/>
      <c r="F535" s="5"/>
    </row>
    <row r="536" ht="13.5" customHeight="1" spans="1:6">
      <c r="A536" s="21"/>
      <c r="D536" s="4"/>
      <c r="E536" s="5"/>
      <c r="F536" s="5"/>
    </row>
    <row r="537" ht="13.5" customHeight="1" spans="1:6">
      <c r="A537" s="21"/>
      <c r="D537" s="4"/>
      <c r="E537" s="5"/>
      <c r="F537" s="5"/>
    </row>
    <row r="538" ht="13.5" customHeight="1" spans="1:6">
      <c r="A538" s="21"/>
      <c r="D538" s="4"/>
      <c r="E538" s="5"/>
      <c r="F538" s="5"/>
    </row>
    <row r="539" ht="13.5" customHeight="1" spans="1:6">
      <c r="A539" s="21"/>
      <c r="D539" s="4"/>
      <c r="E539" s="5"/>
      <c r="F539" s="5"/>
    </row>
    <row r="540" ht="13.5" customHeight="1" spans="1:6">
      <c r="A540" s="21"/>
      <c r="D540" s="4"/>
      <c r="E540" s="5"/>
      <c r="F540" s="5"/>
    </row>
    <row r="541" ht="13.5" customHeight="1" spans="1:6">
      <c r="A541" s="21"/>
      <c r="D541" s="4"/>
      <c r="E541" s="5"/>
      <c r="F541" s="5"/>
    </row>
    <row r="542" ht="13.5" customHeight="1" spans="1:6">
      <c r="A542" s="21"/>
      <c r="D542" s="4"/>
      <c r="E542" s="5"/>
      <c r="F542" s="5"/>
    </row>
    <row r="543" ht="13.5" customHeight="1" spans="1:6">
      <c r="A543" s="21"/>
      <c r="D543" s="4"/>
      <c r="E543" s="5"/>
      <c r="F543" s="5"/>
    </row>
    <row r="544" ht="13.5" customHeight="1" spans="1:6">
      <c r="A544" s="21"/>
      <c r="D544" s="4"/>
      <c r="E544" s="5"/>
      <c r="F544" s="5"/>
    </row>
    <row r="545" ht="13.5" customHeight="1" spans="1:6">
      <c r="A545" s="21"/>
      <c r="D545" s="4"/>
      <c r="E545" s="5"/>
      <c r="F545" s="5"/>
    </row>
    <row r="546" ht="13.5" customHeight="1" spans="1:6">
      <c r="A546" s="21"/>
      <c r="D546" s="4"/>
      <c r="E546" s="5"/>
      <c r="F546" s="5"/>
    </row>
    <row r="547" ht="13.5" customHeight="1" spans="1:6">
      <c r="A547" s="21"/>
      <c r="D547" s="4"/>
      <c r="E547" s="5"/>
      <c r="F547" s="5"/>
    </row>
    <row r="548" ht="13.5" customHeight="1" spans="1:6">
      <c r="A548" s="21"/>
      <c r="D548" s="4"/>
      <c r="E548" s="5"/>
      <c r="F548" s="5"/>
    </row>
    <row r="549" ht="13.5" customHeight="1" spans="1:6">
      <c r="A549" s="21"/>
      <c r="D549" s="4"/>
      <c r="E549" s="5"/>
      <c r="F549" s="5"/>
    </row>
    <row r="550" ht="13.5" customHeight="1" spans="1:6">
      <c r="A550" s="21"/>
      <c r="D550" s="4"/>
      <c r="E550" s="5"/>
      <c r="F550" s="5"/>
    </row>
    <row r="551" ht="13.5" customHeight="1" spans="1:6">
      <c r="A551" s="21"/>
      <c r="D551" s="4"/>
      <c r="E551" s="5"/>
      <c r="F551" s="5"/>
    </row>
    <row r="552" ht="13.5" customHeight="1" spans="1:6">
      <c r="A552" s="21"/>
      <c r="D552" s="4"/>
      <c r="E552" s="5"/>
      <c r="F552" s="5"/>
    </row>
    <row r="553" ht="13.5" customHeight="1" spans="1:6">
      <c r="A553" s="21"/>
      <c r="D553" s="4"/>
      <c r="E553" s="5"/>
      <c r="F553" s="5"/>
    </row>
    <row r="554" ht="13.5" customHeight="1" spans="1:6">
      <c r="A554" s="21"/>
      <c r="D554" s="4"/>
      <c r="E554" s="5"/>
      <c r="F554" s="5"/>
    </row>
    <row r="555" ht="13.5" customHeight="1" spans="1:6">
      <c r="A555" s="21"/>
      <c r="D555" s="4"/>
      <c r="E555" s="5"/>
      <c r="F555" s="5"/>
    </row>
    <row r="556" ht="13.5" customHeight="1" spans="1:6">
      <c r="A556" s="21"/>
      <c r="D556" s="4"/>
      <c r="E556" s="5"/>
      <c r="F556" s="5"/>
    </row>
    <row r="557" ht="13.5" customHeight="1" spans="1:6">
      <c r="A557" s="21"/>
      <c r="D557" s="4"/>
      <c r="E557" s="5"/>
      <c r="F557" s="5"/>
    </row>
    <row r="558" ht="13.5" customHeight="1" spans="1:6">
      <c r="A558" s="21"/>
      <c r="D558" s="4"/>
      <c r="E558" s="5"/>
      <c r="F558" s="5"/>
    </row>
    <row r="559" ht="13.5" customHeight="1" spans="1:6">
      <c r="A559" s="21"/>
      <c r="D559" s="4"/>
      <c r="E559" s="5"/>
      <c r="F559" s="5"/>
    </row>
    <row r="560" ht="13.5" customHeight="1" spans="1:6">
      <c r="A560" s="21"/>
      <c r="D560" s="4"/>
      <c r="E560" s="5"/>
      <c r="F560" s="5"/>
    </row>
    <row r="561" ht="13.5" customHeight="1" spans="1:6">
      <c r="A561" s="21"/>
      <c r="D561" s="4"/>
      <c r="E561" s="5"/>
      <c r="F561" s="5"/>
    </row>
    <row r="562" ht="13.5" customHeight="1" spans="1:6">
      <c r="A562" s="21"/>
      <c r="D562" s="4"/>
      <c r="E562" s="5"/>
      <c r="F562" s="5"/>
    </row>
    <row r="563" ht="13.5" customHeight="1" spans="1:6">
      <c r="A563" s="21"/>
      <c r="D563" s="4"/>
      <c r="E563" s="5"/>
      <c r="F563" s="5"/>
    </row>
    <row r="564" ht="13.5" customHeight="1" spans="1:6">
      <c r="A564" s="21"/>
      <c r="D564" s="4"/>
      <c r="E564" s="5"/>
      <c r="F564" s="5"/>
    </row>
    <row r="565" ht="13.5" customHeight="1" spans="1:6">
      <c r="A565" s="21"/>
      <c r="D565" s="4"/>
      <c r="E565" s="5"/>
      <c r="F565" s="5"/>
    </row>
    <row r="566" ht="13.5" customHeight="1" spans="1:6">
      <c r="A566" s="21"/>
      <c r="D566" s="4"/>
      <c r="E566" s="5"/>
      <c r="F566" s="5"/>
    </row>
    <row r="567" ht="13.5" customHeight="1" spans="1:6">
      <c r="A567" s="21"/>
      <c r="D567" s="4"/>
      <c r="E567" s="5"/>
      <c r="F567" s="5"/>
    </row>
    <row r="568" ht="13.5" customHeight="1" spans="1:6">
      <c r="A568" s="21"/>
      <c r="D568" s="4"/>
      <c r="E568" s="5"/>
      <c r="F568" s="5"/>
    </row>
    <row r="569" ht="13.5" customHeight="1" spans="1:6">
      <c r="A569" s="21"/>
      <c r="D569" s="4"/>
      <c r="E569" s="5"/>
      <c r="F569" s="5"/>
    </row>
    <row r="570" ht="13.5" customHeight="1" spans="1:6">
      <c r="A570" s="21"/>
      <c r="D570" s="4"/>
      <c r="E570" s="5"/>
      <c r="F570" s="5"/>
    </row>
    <row r="571" ht="13.5" customHeight="1" spans="1:6">
      <c r="A571" s="21"/>
      <c r="D571" s="4"/>
      <c r="E571" s="5"/>
      <c r="F571" s="5"/>
    </row>
    <row r="572" ht="13.5" customHeight="1" spans="1:6">
      <c r="A572" s="21"/>
      <c r="D572" s="4"/>
      <c r="E572" s="5"/>
      <c r="F572" s="5"/>
    </row>
    <row r="573" ht="13.5" customHeight="1" spans="1:6">
      <c r="A573" s="21"/>
      <c r="D573" s="4"/>
      <c r="E573" s="5"/>
      <c r="F573" s="5"/>
    </row>
    <row r="574" ht="13.5" customHeight="1" spans="1:6">
      <c r="A574" s="21"/>
      <c r="D574" s="4"/>
      <c r="E574" s="5"/>
      <c r="F574" s="5"/>
    </row>
    <row r="575" ht="13.5" customHeight="1" spans="1:6">
      <c r="A575" s="21"/>
      <c r="D575" s="4"/>
      <c r="E575" s="5"/>
      <c r="F575" s="5"/>
    </row>
    <row r="576" ht="13.5" customHeight="1" spans="1:6">
      <c r="A576" s="21"/>
      <c r="D576" s="4"/>
      <c r="E576" s="5"/>
      <c r="F576" s="5"/>
    </row>
    <row r="577" ht="13.5" customHeight="1" spans="1:6">
      <c r="A577" s="21"/>
      <c r="D577" s="4"/>
      <c r="E577" s="5"/>
      <c r="F577" s="5"/>
    </row>
    <row r="578" ht="13.5" customHeight="1" spans="1:6">
      <c r="A578" s="21"/>
      <c r="D578" s="4"/>
      <c r="E578" s="5"/>
      <c r="F578" s="5"/>
    </row>
    <row r="579" ht="13.5" customHeight="1" spans="1:6">
      <c r="A579" s="21"/>
      <c r="D579" s="4"/>
      <c r="E579" s="5"/>
      <c r="F579" s="5"/>
    </row>
    <row r="580" ht="13.5" customHeight="1" spans="1:6">
      <c r="A580" s="21"/>
      <c r="D580" s="4"/>
      <c r="E580" s="5"/>
      <c r="F580" s="5"/>
    </row>
    <row r="581" ht="13.5" customHeight="1" spans="1:6">
      <c r="A581" s="21"/>
      <c r="D581" s="4"/>
      <c r="E581" s="5"/>
      <c r="F581" s="5"/>
    </row>
    <row r="582" ht="13.5" customHeight="1" spans="1:6">
      <c r="A582" s="21"/>
      <c r="D582" s="4"/>
      <c r="E582" s="5"/>
      <c r="F582" s="5"/>
    </row>
    <row r="583" ht="13.5" customHeight="1" spans="1:6">
      <c r="A583" s="21"/>
      <c r="D583" s="4"/>
      <c r="E583" s="5"/>
      <c r="F583" s="5"/>
    </row>
    <row r="584" ht="13.5" customHeight="1" spans="1:6">
      <c r="A584" s="21"/>
      <c r="D584" s="4"/>
      <c r="E584" s="5"/>
      <c r="F584" s="5"/>
    </row>
    <row r="585" ht="13.5" customHeight="1" spans="1:6">
      <c r="A585" s="21"/>
      <c r="D585" s="4"/>
      <c r="E585" s="5"/>
      <c r="F585" s="5"/>
    </row>
    <row r="586" ht="13.5" customHeight="1" spans="1:6">
      <c r="A586" s="21"/>
      <c r="D586" s="4"/>
      <c r="E586" s="5"/>
      <c r="F586" s="5"/>
    </row>
    <row r="587" ht="13.5" customHeight="1" spans="1:6">
      <c r="A587" s="21"/>
      <c r="D587" s="4"/>
      <c r="E587" s="5"/>
      <c r="F587" s="5"/>
    </row>
    <row r="588" ht="13.5" customHeight="1" spans="1:6">
      <c r="A588" s="21"/>
      <c r="D588" s="4"/>
      <c r="E588" s="5"/>
      <c r="F588" s="5"/>
    </row>
    <row r="589" ht="13.5" customHeight="1" spans="1:6">
      <c r="A589" s="21"/>
      <c r="D589" s="4"/>
      <c r="E589" s="5"/>
      <c r="F589" s="5"/>
    </row>
    <row r="590" ht="13.5" customHeight="1" spans="1:6">
      <c r="A590" s="21"/>
      <c r="D590" s="4"/>
      <c r="E590" s="5"/>
      <c r="F590" s="5"/>
    </row>
    <row r="591" ht="13.5" customHeight="1" spans="1:6">
      <c r="A591" s="21"/>
      <c r="D591" s="4"/>
      <c r="E591" s="5"/>
      <c r="F591" s="5"/>
    </row>
    <row r="592" ht="13.5" customHeight="1" spans="1:6">
      <c r="A592" s="21"/>
      <c r="D592" s="4"/>
      <c r="E592" s="5"/>
      <c r="F592" s="5"/>
    </row>
    <row r="593" ht="13.5" customHeight="1" spans="1:6">
      <c r="A593" s="21"/>
      <c r="D593" s="4"/>
      <c r="E593" s="5"/>
      <c r="F593" s="5"/>
    </row>
    <row r="594" ht="13.5" customHeight="1" spans="1:6">
      <c r="A594" s="21"/>
      <c r="D594" s="4"/>
      <c r="E594" s="5"/>
      <c r="F594" s="5"/>
    </row>
    <row r="595" ht="13.5" customHeight="1" spans="1:6">
      <c r="A595" s="21"/>
      <c r="D595" s="4"/>
      <c r="E595" s="5"/>
      <c r="F595" s="5"/>
    </row>
    <row r="596" ht="13.5" customHeight="1" spans="1:6">
      <c r="A596" s="21"/>
      <c r="D596" s="4"/>
      <c r="E596" s="5"/>
      <c r="F596" s="5"/>
    </row>
    <row r="597" ht="13.5" customHeight="1" spans="1:6">
      <c r="A597" s="21"/>
      <c r="D597" s="4"/>
      <c r="E597" s="5"/>
      <c r="F597" s="5"/>
    </row>
    <row r="598" ht="13.5" customHeight="1" spans="1:6">
      <c r="A598" s="21"/>
      <c r="D598" s="4"/>
      <c r="E598" s="5"/>
      <c r="F598" s="5"/>
    </row>
    <row r="599" ht="13.5" customHeight="1" spans="1:6">
      <c r="A599" s="21"/>
      <c r="D599" s="4"/>
      <c r="E599" s="5"/>
      <c r="F599" s="5"/>
    </row>
    <row r="600" ht="13.5" customHeight="1" spans="1:6">
      <c r="A600" s="21"/>
      <c r="D600" s="4"/>
      <c r="E600" s="5"/>
      <c r="F600" s="5"/>
    </row>
    <row r="601" ht="13.5" customHeight="1" spans="1:6">
      <c r="A601" s="21"/>
      <c r="D601" s="4"/>
      <c r="E601" s="5"/>
      <c r="F601" s="5"/>
    </row>
    <row r="602" ht="13.5" customHeight="1" spans="1:6">
      <c r="A602" s="21"/>
      <c r="D602" s="4"/>
      <c r="E602" s="5"/>
      <c r="F602" s="5"/>
    </row>
    <row r="603" ht="13.5" customHeight="1" spans="1:6">
      <c r="A603" s="21"/>
      <c r="D603" s="4"/>
      <c r="E603" s="5"/>
      <c r="F603" s="5"/>
    </row>
    <row r="604" ht="13.5" customHeight="1" spans="1:6">
      <c r="A604" s="21"/>
      <c r="D604" s="4"/>
      <c r="E604" s="5"/>
      <c r="F604" s="5"/>
    </row>
    <row r="605" ht="13.5" customHeight="1" spans="1:6">
      <c r="A605" s="21"/>
      <c r="D605" s="4"/>
      <c r="E605" s="5"/>
      <c r="F605" s="5"/>
    </row>
    <row r="606" ht="13.5" customHeight="1" spans="1:6">
      <c r="A606" s="21"/>
      <c r="D606" s="4"/>
      <c r="E606" s="5"/>
      <c r="F606" s="5"/>
    </row>
    <row r="607" ht="13.5" customHeight="1" spans="1:6">
      <c r="A607" s="21"/>
      <c r="D607" s="4"/>
      <c r="E607" s="5"/>
      <c r="F607" s="5"/>
    </row>
    <row r="608" ht="13.5" customHeight="1" spans="1:6">
      <c r="A608" s="21"/>
      <c r="D608" s="4"/>
      <c r="E608" s="5"/>
      <c r="F608" s="5"/>
    </row>
    <row r="609" ht="13.5" customHeight="1" spans="1:6">
      <c r="A609" s="21"/>
      <c r="D609" s="4"/>
      <c r="E609" s="5"/>
      <c r="F609" s="5"/>
    </row>
    <row r="610" ht="13.5" customHeight="1" spans="1:6">
      <c r="A610" s="21"/>
      <c r="D610" s="4"/>
      <c r="E610" s="5"/>
      <c r="F610" s="5"/>
    </row>
    <row r="611" ht="13.5" customHeight="1" spans="1:6">
      <c r="A611" s="21"/>
      <c r="D611" s="4"/>
      <c r="E611" s="5"/>
      <c r="F611" s="5"/>
    </row>
    <row r="612" ht="13.5" customHeight="1" spans="1:6">
      <c r="A612" s="21"/>
      <c r="D612" s="4"/>
      <c r="E612" s="5"/>
      <c r="F612" s="5"/>
    </row>
    <row r="613" ht="13.5" customHeight="1" spans="1:6">
      <c r="A613" s="21"/>
      <c r="D613" s="4"/>
      <c r="E613" s="5"/>
      <c r="F613" s="5"/>
    </row>
    <row r="614" ht="13.5" customHeight="1" spans="1:6">
      <c r="A614" s="21"/>
      <c r="D614" s="4"/>
      <c r="E614" s="5"/>
      <c r="F614" s="5"/>
    </row>
    <row r="615" ht="13.5" customHeight="1" spans="1:6">
      <c r="A615" s="21"/>
      <c r="D615" s="4"/>
      <c r="E615" s="5"/>
      <c r="F615" s="5"/>
    </row>
    <row r="616" ht="13.5" customHeight="1" spans="1:6">
      <c r="A616" s="21"/>
      <c r="D616" s="4"/>
      <c r="E616" s="5"/>
      <c r="F616" s="5"/>
    </row>
    <row r="617" ht="13.5" customHeight="1" spans="1:6">
      <c r="A617" s="21"/>
      <c r="D617" s="4"/>
      <c r="E617" s="5"/>
      <c r="F617" s="5"/>
    </row>
    <row r="618" ht="13.5" customHeight="1" spans="1:6">
      <c r="A618" s="21"/>
      <c r="D618" s="4"/>
      <c r="E618" s="5"/>
      <c r="F618" s="5"/>
    </row>
    <row r="619" ht="13.5" customHeight="1" spans="1:6">
      <c r="A619" s="21"/>
      <c r="D619" s="4"/>
      <c r="E619" s="5"/>
      <c r="F619" s="5"/>
    </row>
    <row r="620" ht="13.5" customHeight="1" spans="1:6">
      <c r="A620" s="21"/>
      <c r="D620" s="4"/>
      <c r="E620" s="5"/>
      <c r="F620" s="5"/>
    </row>
    <row r="621" ht="13.5" customHeight="1" spans="1:6">
      <c r="A621" s="21"/>
      <c r="D621" s="4"/>
      <c r="E621" s="5"/>
      <c r="F621" s="5"/>
    </row>
    <row r="622" ht="13.5" customHeight="1" spans="1:6">
      <c r="A622" s="21"/>
      <c r="D622" s="4"/>
      <c r="E622" s="5"/>
      <c r="F622" s="5"/>
    </row>
    <row r="623" ht="13.5" customHeight="1" spans="1:6">
      <c r="A623" s="21"/>
      <c r="D623" s="4"/>
      <c r="E623" s="5"/>
      <c r="F623" s="5"/>
    </row>
    <row r="624" ht="13.5" customHeight="1" spans="1:6">
      <c r="A624" s="21"/>
      <c r="D624" s="4"/>
      <c r="E624" s="5"/>
      <c r="F624" s="5"/>
    </row>
    <row r="625" ht="13.5" customHeight="1" spans="1:6">
      <c r="A625" s="21"/>
      <c r="D625" s="4"/>
      <c r="E625" s="5"/>
      <c r="F625" s="5"/>
    </row>
    <row r="626" ht="13.5" customHeight="1" spans="1:6">
      <c r="A626" s="21"/>
      <c r="D626" s="4"/>
      <c r="E626" s="5"/>
      <c r="F626" s="5"/>
    </row>
    <row r="627" ht="13.5" customHeight="1" spans="1:6">
      <c r="A627" s="21"/>
      <c r="D627" s="4"/>
      <c r="E627" s="5"/>
      <c r="F627" s="5"/>
    </row>
    <row r="628" ht="13.5" customHeight="1" spans="1:6">
      <c r="A628" s="21"/>
      <c r="D628" s="4"/>
      <c r="E628" s="5"/>
      <c r="F628" s="5"/>
    </row>
    <row r="629" ht="13.5" customHeight="1" spans="1:6">
      <c r="A629" s="21"/>
      <c r="D629" s="4"/>
      <c r="E629" s="5"/>
      <c r="F629" s="5"/>
    </row>
    <row r="630" ht="13.5" customHeight="1" spans="1:6">
      <c r="A630" s="21"/>
      <c r="D630" s="4"/>
      <c r="E630" s="5"/>
      <c r="F630" s="5"/>
    </row>
    <row r="631" ht="13.5" customHeight="1" spans="1:6">
      <c r="A631" s="21"/>
      <c r="D631" s="4"/>
      <c r="E631" s="5"/>
      <c r="F631" s="5"/>
    </row>
    <row r="632" ht="13.5" customHeight="1" spans="1:6">
      <c r="A632" s="21"/>
      <c r="D632" s="4"/>
      <c r="E632" s="5"/>
      <c r="F632" s="5"/>
    </row>
    <row r="633" ht="13.5" customHeight="1" spans="1:6">
      <c r="A633" s="21"/>
      <c r="D633" s="4"/>
      <c r="E633" s="5"/>
      <c r="F633" s="5"/>
    </row>
    <row r="634" ht="13.5" customHeight="1" spans="1:6">
      <c r="A634" s="21"/>
      <c r="D634" s="4"/>
      <c r="E634" s="5"/>
      <c r="F634" s="5"/>
    </row>
    <row r="635" ht="13.5" customHeight="1" spans="1:6">
      <c r="A635" s="21"/>
      <c r="D635" s="4"/>
      <c r="E635" s="5"/>
      <c r="F635" s="5"/>
    </row>
    <row r="636" ht="13.5" customHeight="1" spans="1:6">
      <c r="A636" s="21"/>
      <c r="D636" s="4"/>
      <c r="E636" s="5"/>
      <c r="F636" s="5"/>
    </row>
    <row r="637" ht="13.5" customHeight="1" spans="1:6">
      <c r="A637" s="21"/>
      <c r="D637" s="4"/>
      <c r="E637" s="5"/>
      <c r="F637" s="5"/>
    </row>
    <row r="638" ht="13.5" customHeight="1" spans="1:6">
      <c r="A638" s="21"/>
      <c r="D638" s="4"/>
      <c r="E638" s="5"/>
      <c r="F638" s="5"/>
    </row>
    <row r="639" ht="13.5" customHeight="1" spans="1:6">
      <c r="A639" s="21"/>
      <c r="D639" s="4"/>
      <c r="E639" s="5"/>
      <c r="F639" s="5"/>
    </row>
    <row r="640" ht="13.5" customHeight="1" spans="1:6">
      <c r="A640" s="21"/>
      <c r="D640" s="4"/>
      <c r="E640" s="5"/>
      <c r="F640" s="5"/>
    </row>
    <row r="641" ht="13.5" customHeight="1" spans="1:6">
      <c r="A641" s="21"/>
      <c r="D641" s="4"/>
      <c r="E641" s="5"/>
      <c r="F641" s="5"/>
    </row>
    <row r="642" ht="13.5" customHeight="1" spans="1:6">
      <c r="A642" s="21"/>
      <c r="D642" s="4"/>
      <c r="E642" s="5"/>
      <c r="F642" s="5"/>
    </row>
    <row r="643" ht="13.5" customHeight="1" spans="1:6">
      <c r="A643" s="21"/>
      <c r="D643" s="4"/>
      <c r="E643" s="5"/>
      <c r="F643" s="5"/>
    </row>
    <row r="644" ht="13.5" customHeight="1" spans="1:6">
      <c r="A644" s="21"/>
      <c r="D644" s="4"/>
      <c r="E644" s="5"/>
      <c r="F644" s="5"/>
    </row>
    <row r="645" ht="13.5" customHeight="1" spans="1:6">
      <c r="A645" s="21"/>
      <c r="D645" s="4"/>
      <c r="E645" s="5"/>
      <c r="F645" s="5"/>
    </row>
    <row r="646" ht="13.5" customHeight="1" spans="1:6">
      <c r="A646" s="21"/>
      <c r="D646" s="4"/>
      <c r="E646" s="5"/>
      <c r="F646" s="5"/>
    </row>
    <row r="647" ht="13.5" customHeight="1" spans="1:6">
      <c r="A647" s="21"/>
      <c r="D647" s="4"/>
      <c r="E647" s="5"/>
      <c r="F647" s="5"/>
    </row>
    <row r="648" ht="13.5" customHeight="1" spans="1:6">
      <c r="A648" s="21"/>
      <c r="D648" s="4"/>
      <c r="E648" s="5"/>
      <c r="F648" s="5"/>
    </row>
    <row r="649" ht="13.5" customHeight="1" spans="1:6">
      <c r="A649" s="21"/>
      <c r="D649" s="4"/>
      <c r="E649" s="5"/>
      <c r="F649" s="5"/>
    </row>
    <row r="650" ht="13.5" customHeight="1" spans="1:6">
      <c r="A650" s="21"/>
      <c r="D650" s="4"/>
      <c r="E650" s="5"/>
      <c r="F650" s="5"/>
    </row>
    <row r="651" ht="13.5" customHeight="1" spans="1:6">
      <c r="A651" s="21"/>
      <c r="D651" s="4"/>
      <c r="E651" s="5"/>
      <c r="F651" s="5"/>
    </row>
    <row r="652" ht="13.5" customHeight="1" spans="1:6">
      <c r="A652" s="21"/>
      <c r="D652" s="4"/>
      <c r="E652" s="5"/>
      <c r="F652" s="5"/>
    </row>
    <row r="653" ht="13.5" customHeight="1" spans="1:6">
      <c r="A653" s="21"/>
      <c r="D653" s="4"/>
      <c r="E653" s="5"/>
      <c r="F653" s="5"/>
    </row>
    <row r="654" ht="13.5" customHeight="1" spans="1:6">
      <c r="A654" s="21"/>
      <c r="D654" s="4"/>
      <c r="E654" s="5"/>
      <c r="F654" s="5"/>
    </row>
    <row r="655" ht="13.5" customHeight="1" spans="1:6">
      <c r="A655" s="21"/>
      <c r="D655" s="4"/>
      <c r="E655" s="5"/>
      <c r="F655" s="5"/>
    </row>
    <row r="656" ht="13.5" customHeight="1" spans="1:6">
      <c r="A656" s="21"/>
      <c r="D656" s="4"/>
      <c r="E656" s="5"/>
      <c r="F656" s="5"/>
    </row>
    <row r="657" ht="13.5" customHeight="1" spans="1:6">
      <c r="A657" s="21"/>
      <c r="D657" s="4"/>
      <c r="E657" s="5"/>
      <c r="F657" s="5"/>
    </row>
    <row r="658" ht="13.5" customHeight="1" spans="1:6">
      <c r="A658" s="21"/>
      <c r="D658" s="4"/>
      <c r="E658" s="5"/>
      <c r="F658" s="5"/>
    </row>
    <row r="659" ht="13.5" customHeight="1" spans="1:6">
      <c r="A659" s="21"/>
      <c r="D659" s="4"/>
      <c r="E659" s="5"/>
      <c r="F659" s="5"/>
    </row>
    <row r="660" ht="13.5" customHeight="1" spans="1:6">
      <c r="A660" s="21"/>
      <c r="D660" s="4"/>
      <c r="E660" s="5"/>
      <c r="F660" s="5"/>
    </row>
    <row r="661" ht="13.5" customHeight="1" spans="1:6">
      <c r="A661" s="21"/>
      <c r="D661" s="4"/>
      <c r="E661" s="5"/>
      <c r="F661" s="5"/>
    </row>
    <row r="662" ht="13.5" customHeight="1" spans="1:6">
      <c r="A662" s="21"/>
      <c r="D662" s="4"/>
      <c r="E662" s="5"/>
      <c r="F662" s="5"/>
    </row>
    <row r="663" ht="13.5" customHeight="1" spans="1:6">
      <c r="A663" s="21"/>
      <c r="D663" s="4"/>
      <c r="E663" s="5"/>
      <c r="F663" s="5"/>
    </row>
    <row r="664" ht="13.5" customHeight="1" spans="1:6">
      <c r="A664" s="21"/>
      <c r="D664" s="4"/>
      <c r="E664" s="5"/>
      <c r="F664" s="5"/>
    </row>
    <row r="665" ht="13.5" customHeight="1" spans="1:6">
      <c r="A665" s="21"/>
      <c r="D665" s="4"/>
      <c r="E665" s="5"/>
      <c r="F665" s="5"/>
    </row>
    <row r="666" ht="13.5" customHeight="1" spans="1:6">
      <c r="A666" s="21"/>
      <c r="D666" s="4"/>
      <c r="E666" s="5"/>
      <c r="F666" s="5"/>
    </row>
    <row r="667" ht="13.5" customHeight="1" spans="1:6">
      <c r="A667" s="21"/>
      <c r="D667" s="4"/>
      <c r="E667" s="5"/>
      <c r="F667" s="5"/>
    </row>
    <row r="668" ht="13.5" customHeight="1" spans="1:6">
      <c r="A668" s="21"/>
      <c r="D668" s="4"/>
      <c r="E668" s="5"/>
      <c r="F668" s="5"/>
    </row>
    <row r="669" ht="13.5" customHeight="1" spans="1:6">
      <c r="A669" s="21"/>
      <c r="D669" s="4"/>
      <c r="E669" s="5"/>
      <c r="F669" s="5"/>
    </row>
    <row r="670" ht="13.5" customHeight="1" spans="1:6">
      <c r="A670" s="21"/>
      <c r="D670" s="4"/>
      <c r="E670" s="5"/>
      <c r="F670" s="5"/>
    </row>
    <row r="671" ht="13.5" customHeight="1" spans="1:6">
      <c r="A671" s="21"/>
      <c r="D671" s="4"/>
      <c r="E671" s="5"/>
      <c r="F671" s="5"/>
    </row>
    <row r="672" ht="13.5" customHeight="1" spans="1:6">
      <c r="A672" s="21"/>
      <c r="D672" s="4"/>
      <c r="E672" s="5"/>
      <c r="F672" s="5"/>
    </row>
    <row r="673" ht="13.5" customHeight="1" spans="1:6">
      <c r="A673" s="21"/>
      <c r="D673" s="4"/>
      <c r="E673" s="5"/>
      <c r="F673" s="5"/>
    </row>
    <row r="674" ht="13.5" customHeight="1" spans="1:6">
      <c r="A674" s="21"/>
      <c r="D674" s="4"/>
      <c r="E674" s="5"/>
      <c r="F674" s="5"/>
    </row>
    <row r="675" ht="13.5" customHeight="1" spans="1:6">
      <c r="A675" s="21"/>
      <c r="D675" s="4"/>
      <c r="E675" s="5"/>
      <c r="F675" s="5"/>
    </row>
    <row r="676" ht="13.5" customHeight="1" spans="1:6">
      <c r="A676" s="21"/>
      <c r="D676" s="4"/>
      <c r="E676" s="5"/>
      <c r="F676" s="5"/>
    </row>
    <row r="677" ht="13.5" customHeight="1" spans="1:6">
      <c r="A677" s="21"/>
      <c r="D677" s="4"/>
      <c r="E677" s="5"/>
      <c r="F677" s="5"/>
    </row>
    <row r="678" ht="13.5" customHeight="1" spans="1:6">
      <c r="A678" s="21"/>
      <c r="D678" s="4"/>
      <c r="E678" s="5"/>
      <c r="F678" s="5"/>
    </row>
    <row r="679" ht="13.5" customHeight="1" spans="1:6">
      <c r="A679" s="21"/>
      <c r="D679" s="4"/>
      <c r="E679" s="5"/>
      <c r="F679" s="5"/>
    </row>
    <row r="680" ht="13.5" customHeight="1" spans="1:6">
      <c r="A680" s="21"/>
      <c r="D680" s="4"/>
      <c r="E680" s="5"/>
      <c r="F680" s="5"/>
    </row>
    <row r="681" ht="13.5" customHeight="1" spans="1:6">
      <c r="A681" s="21"/>
      <c r="D681" s="4"/>
      <c r="E681" s="5"/>
      <c r="F681" s="5"/>
    </row>
    <row r="682" ht="13.5" customHeight="1" spans="1:6">
      <c r="A682" s="21"/>
      <c r="D682" s="4"/>
      <c r="E682" s="5"/>
      <c r="F682" s="5"/>
    </row>
    <row r="683" ht="13.5" customHeight="1" spans="1:6">
      <c r="A683" s="21"/>
      <c r="D683" s="4"/>
      <c r="E683" s="5"/>
      <c r="F683" s="5"/>
    </row>
    <row r="684" ht="13.5" customHeight="1" spans="1:6">
      <c r="A684" s="21"/>
      <c r="D684" s="4"/>
      <c r="E684" s="5"/>
      <c r="F684" s="5"/>
    </row>
    <row r="685" ht="13.5" customHeight="1" spans="1:6">
      <c r="A685" s="21"/>
      <c r="D685" s="4"/>
      <c r="E685" s="5"/>
      <c r="F685" s="5"/>
    </row>
    <row r="686" ht="13.5" customHeight="1" spans="1:6">
      <c r="A686" s="21"/>
      <c r="D686" s="4"/>
      <c r="E686" s="5"/>
      <c r="F686" s="5"/>
    </row>
    <row r="687" ht="13.5" customHeight="1" spans="1:6">
      <c r="A687" s="21"/>
      <c r="D687" s="4"/>
      <c r="E687" s="5"/>
      <c r="F687" s="5"/>
    </row>
    <row r="688" ht="13.5" customHeight="1" spans="1:6">
      <c r="A688" s="21"/>
      <c r="D688" s="4"/>
      <c r="E688" s="5"/>
      <c r="F688" s="5"/>
    </row>
    <row r="689" ht="13.5" customHeight="1" spans="1:6">
      <c r="A689" s="21"/>
      <c r="D689" s="4"/>
      <c r="E689" s="5"/>
      <c r="F689" s="5"/>
    </row>
    <row r="690" ht="13.5" customHeight="1" spans="1:6">
      <c r="A690" s="21"/>
      <c r="D690" s="4"/>
      <c r="E690" s="5"/>
      <c r="F690" s="5"/>
    </row>
    <row r="691" ht="13.5" customHeight="1" spans="1:6">
      <c r="A691" s="21"/>
      <c r="D691" s="4"/>
      <c r="E691" s="5"/>
      <c r="F691" s="5"/>
    </row>
    <row r="692" ht="13.5" customHeight="1" spans="1:6">
      <c r="A692" s="21"/>
      <c r="D692" s="4"/>
      <c r="E692" s="5"/>
      <c r="F692" s="5"/>
    </row>
    <row r="693" ht="13.5" customHeight="1" spans="1:6">
      <c r="A693" s="21"/>
      <c r="D693" s="4"/>
      <c r="E693" s="5"/>
      <c r="F693" s="5"/>
    </row>
    <row r="694" ht="13.5" customHeight="1" spans="1:6">
      <c r="A694" s="21"/>
      <c r="D694" s="4"/>
      <c r="E694" s="5"/>
      <c r="F694" s="5"/>
    </row>
    <row r="695" ht="13.5" customHeight="1" spans="1:6">
      <c r="A695" s="21"/>
      <c r="D695" s="4"/>
      <c r="E695" s="5"/>
      <c r="F695" s="5"/>
    </row>
    <row r="696" ht="13.5" customHeight="1" spans="1:6">
      <c r="A696" s="21"/>
      <c r="D696" s="4"/>
      <c r="E696" s="5"/>
      <c r="F696" s="5"/>
    </row>
    <row r="697" ht="13.5" customHeight="1" spans="1:6">
      <c r="A697" s="21"/>
      <c r="D697" s="4"/>
      <c r="E697" s="5"/>
      <c r="F697" s="5"/>
    </row>
    <row r="698" ht="13.5" customHeight="1" spans="1:6">
      <c r="A698" s="21"/>
      <c r="D698" s="4"/>
      <c r="E698" s="5"/>
      <c r="F698" s="5"/>
    </row>
    <row r="699" ht="13.5" customHeight="1" spans="1:6">
      <c r="A699" s="21"/>
      <c r="D699" s="4"/>
      <c r="E699" s="5"/>
      <c r="F699" s="5"/>
    </row>
    <row r="700" ht="13.5" customHeight="1" spans="1:6">
      <c r="A700" s="21"/>
      <c r="D700" s="4"/>
      <c r="E700" s="5"/>
      <c r="F700" s="5"/>
    </row>
    <row r="701" ht="13.5" customHeight="1" spans="1:6">
      <c r="A701" s="21"/>
      <c r="D701" s="4"/>
      <c r="E701" s="5"/>
      <c r="F701" s="5"/>
    </row>
    <row r="702" ht="13.5" customHeight="1" spans="1:6">
      <c r="A702" s="21"/>
      <c r="D702" s="4"/>
      <c r="E702" s="5"/>
      <c r="F702" s="5"/>
    </row>
    <row r="703" ht="13.5" customHeight="1" spans="1:6">
      <c r="A703" s="21"/>
      <c r="D703" s="4"/>
      <c r="E703" s="5"/>
      <c r="F703" s="5"/>
    </row>
    <row r="704" ht="13.5" customHeight="1" spans="1:6">
      <c r="A704" s="21"/>
      <c r="D704" s="4"/>
      <c r="E704" s="5"/>
      <c r="F704" s="5"/>
    </row>
    <row r="705" ht="13.5" customHeight="1" spans="1:6">
      <c r="A705" s="21"/>
      <c r="D705" s="4"/>
      <c r="E705" s="5"/>
      <c r="F705" s="5"/>
    </row>
    <row r="706" ht="13.5" customHeight="1" spans="1:6">
      <c r="A706" s="21"/>
      <c r="D706" s="4"/>
      <c r="E706" s="5"/>
      <c r="F706" s="5"/>
    </row>
    <row r="707" ht="13.5" customHeight="1" spans="1:6">
      <c r="A707" s="21"/>
      <c r="D707" s="4"/>
      <c r="E707" s="5"/>
      <c r="F707" s="5"/>
    </row>
    <row r="708" ht="13.5" customHeight="1" spans="1:6">
      <c r="A708" s="21"/>
      <c r="D708" s="4"/>
      <c r="E708" s="5"/>
      <c r="F708" s="5"/>
    </row>
    <row r="709" ht="13.5" customHeight="1" spans="1:6">
      <c r="A709" s="21"/>
      <c r="D709" s="4"/>
      <c r="E709" s="5"/>
      <c r="F709" s="5"/>
    </row>
    <row r="710" ht="13.5" customHeight="1" spans="1:6">
      <c r="A710" s="21"/>
      <c r="D710" s="4"/>
      <c r="E710" s="5"/>
      <c r="F710" s="5"/>
    </row>
    <row r="711" ht="13.5" customHeight="1" spans="1:6">
      <c r="A711" s="21"/>
      <c r="D711" s="4"/>
      <c r="E711" s="5"/>
      <c r="F711" s="5"/>
    </row>
    <row r="712" ht="13.5" customHeight="1" spans="1:6">
      <c r="A712" s="21"/>
      <c r="D712" s="4"/>
      <c r="E712" s="5"/>
      <c r="F712" s="5"/>
    </row>
    <row r="713" ht="13.5" customHeight="1" spans="1:6">
      <c r="A713" s="21"/>
      <c r="D713" s="4"/>
      <c r="E713" s="5"/>
      <c r="F713" s="5"/>
    </row>
    <row r="714" ht="13.5" customHeight="1" spans="1:6">
      <c r="A714" s="21"/>
      <c r="D714" s="4"/>
      <c r="E714" s="5"/>
      <c r="F714" s="5"/>
    </row>
    <row r="715" ht="13.5" customHeight="1" spans="1:6">
      <c r="A715" s="21"/>
      <c r="D715" s="4"/>
      <c r="E715" s="5"/>
      <c r="F715" s="5"/>
    </row>
    <row r="716" ht="13.5" customHeight="1" spans="1:6">
      <c r="A716" s="21"/>
      <c r="D716" s="4"/>
      <c r="E716" s="5"/>
      <c r="F716" s="5"/>
    </row>
    <row r="717" ht="13.5" customHeight="1" spans="1:6">
      <c r="A717" s="21"/>
      <c r="D717" s="4"/>
      <c r="E717" s="5"/>
      <c r="F717" s="5"/>
    </row>
    <row r="718" ht="13.5" customHeight="1" spans="1:6">
      <c r="A718" s="21"/>
      <c r="D718" s="4"/>
      <c r="E718" s="5"/>
      <c r="F718" s="5"/>
    </row>
    <row r="719" ht="13.5" customHeight="1" spans="1:6">
      <c r="A719" s="21"/>
      <c r="D719" s="4"/>
      <c r="E719" s="5"/>
      <c r="F719" s="5"/>
    </row>
    <row r="720" ht="13.5" customHeight="1" spans="1:6">
      <c r="A720" s="21"/>
      <c r="D720" s="4"/>
      <c r="E720" s="5"/>
      <c r="F720" s="5"/>
    </row>
    <row r="721" ht="13.5" customHeight="1" spans="1:6">
      <c r="A721" s="21"/>
      <c r="D721" s="4"/>
      <c r="E721" s="5"/>
      <c r="F721" s="5"/>
    </row>
    <row r="722" ht="13.5" customHeight="1" spans="1:6">
      <c r="A722" s="21"/>
      <c r="D722" s="4"/>
      <c r="E722" s="5"/>
      <c r="F722" s="5"/>
    </row>
    <row r="723" ht="13.5" customHeight="1" spans="1:6">
      <c r="A723" s="21"/>
      <c r="D723" s="4"/>
      <c r="E723" s="5"/>
      <c r="F723" s="5"/>
    </row>
    <row r="724" ht="13.5" customHeight="1" spans="1:6">
      <c r="A724" s="21"/>
      <c r="D724" s="4"/>
      <c r="E724" s="5"/>
      <c r="F724" s="5"/>
    </row>
    <row r="725" ht="13.5" customHeight="1" spans="1:6">
      <c r="A725" s="21"/>
      <c r="D725" s="4"/>
      <c r="E725" s="5"/>
      <c r="F725" s="5"/>
    </row>
    <row r="726" ht="13.5" customHeight="1" spans="1:6">
      <c r="A726" s="21"/>
      <c r="D726" s="4"/>
      <c r="E726" s="5"/>
      <c r="F726" s="5"/>
    </row>
    <row r="727" ht="13.5" customHeight="1" spans="1:6">
      <c r="A727" s="21"/>
      <c r="D727" s="4"/>
      <c r="E727" s="5"/>
      <c r="F727" s="5"/>
    </row>
    <row r="728" ht="13.5" customHeight="1" spans="1:6">
      <c r="A728" s="21"/>
      <c r="D728" s="4"/>
      <c r="E728" s="5"/>
      <c r="F728" s="5"/>
    </row>
    <row r="729" ht="13.5" customHeight="1" spans="1:6">
      <c r="A729" s="21"/>
      <c r="D729" s="4"/>
      <c r="E729" s="5"/>
      <c r="F729" s="5"/>
    </row>
    <row r="730" ht="13.5" customHeight="1" spans="1:6">
      <c r="A730" s="21"/>
      <c r="D730" s="4"/>
      <c r="E730" s="5"/>
      <c r="F730" s="5"/>
    </row>
    <row r="731" ht="13.5" customHeight="1" spans="1:6">
      <c r="A731" s="21"/>
      <c r="D731" s="4"/>
      <c r="E731" s="5"/>
      <c r="F731" s="5"/>
    </row>
    <row r="732" ht="13.5" customHeight="1" spans="1:6">
      <c r="A732" s="21"/>
      <c r="D732" s="4"/>
      <c r="E732" s="5"/>
      <c r="F732" s="5"/>
    </row>
    <row r="733" ht="13.5" customHeight="1" spans="1:6">
      <c r="A733" s="21"/>
      <c r="D733" s="4"/>
      <c r="E733" s="5"/>
      <c r="F733" s="5"/>
    </row>
    <row r="734" ht="13.5" customHeight="1" spans="1:6">
      <c r="A734" s="21"/>
      <c r="D734" s="4"/>
      <c r="E734" s="5"/>
      <c r="F734" s="5"/>
    </row>
    <row r="735" ht="13.5" customHeight="1" spans="1:6">
      <c r="A735" s="21"/>
      <c r="D735" s="4"/>
      <c r="E735" s="5"/>
      <c r="F735" s="5"/>
    </row>
    <row r="736" ht="13.5" customHeight="1" spans="1:6">
      <c r="A736" s="21"/>
      <c r="D736" s="4"/>
      <c r="E736" s="5"/>
      <c r="F736" s="5"/>
    </row>
    <row r="737" ht="13.5" customHeight="1" spans="1:6">
      <c r="A737" s="21"/>
      <c r="D737" s="4"/>
      <c r="E737" s="5"/>
      <c r="F737" s="5"/>
    </row>
    <row r="738" ht="13.5" customHeight="1" spans="1:6">
      <c r="A738" s="21"/>
      <c r="D738" s="4"/>
      <c r="E738" s="5"/>
      <c r="F738" s="5"/>
    </row>
    <row r="739" ht="13.5" customHeight="1" spans="1:6">
      <c r="A739" s="21"/>
      <c r="D739" s="4"/>
      <c r="E739" s="5"/>
      <c r="F739" s="5"/>
    </row>
    <row r="740" ht="13.5" customHeight="1" spans="1:6">
      <c r="A740" s="21"/>
      <c r="D740" s="4"/>
      <c r="E740" s="5"/>
      <c r="F740" s="5"/>
    </row>
    <row r="741" ht="13.5" customHeight="1" spans="1:6">
      <c r="A741" s="21"/>
      <c r="D741" s="4"/>
      <c r="E741" s="5"/>
      <c r="F741" s="5"/>
    </row>
    <row r="742" ht="13.5" customHeight="1" spans="1:6">
      <c r="A742" s="21"/>
      <c r="D742" s="4"/>
      <c r="E742" s="5"/>
      <c r="F742" s="5"/>
    </row>
    <row r="743" ht="13.5" customHeight="1" spans="1:6">
      <c r="A743" s="21"/>
      <c r="D743" s="4"/>
      <c r="E743" s="5"/>
      <c r="F743" s="5"/>
    </row>
    <row r="744" ht="13.5" customHeight="1" spans="1:6">
      <c r="A744" s="21"/>
      <c r="D744" s="4"/>
      <c r="E744" s="5"/>
      <c r="F744" s="5"/>
    </row>
    <row r="745" ht="13.5" customHeight="1" spans="1:6">
      <c r="A745" s="21"/>
      <c r="D745" s="4"/>
      <c r="E745" s="5"/>
      <c r="F745" s="5"/>
    </row>
    <row r="746" ht="13.5" customHeight="1" spans="1:6">
      <c r="A746" s="21"/>
      <c r="D746" s="4"/>
      <c r="E746" s="5"/>
      <c r="F746" s="5"/>
    </row>
    <row r="747" ht="13.5" customHeight="1" spans="1:6">
      <c r="A747" s="21"/>
      <c r="D747" s="4"/>
      <c r="E747" s="5"/>
      <c r="F747" s="5"/>
    </row>
    <row r="748" ht="13.5" customHeight="1" spans="1:6">
      <c r="A748" s="21"/>
      <c r="D748" s="4"/>
      <c r="E748" s="5"/>
      <c r="F748" s="5"/>
    </row>
    <row r="749" ht="13.5" customHeight="1" spans="1:6">
      <c r="A749" s="21"/>
      <c r="D749" s="4"/>
      <c r="E749" s="5"/>
      <c r="F749" s="5"/>
    </row>
    <row r="750" ht="13.5" customHeight="1" spans="1:6">
      <c r="A750" s="21"/>
      <c r="D750" s="4"/>
      <c r="E750" s="5"/>
      <c r="F750" s="5"/>
    </row>
    <row r="751" ht="13.5" customHeight="1" spans="1:6">
      <c r="A751" s="21"/>
      <c r="D751" s="4"/>
      <c r="E751" s="5"/>
      <c r="F751" s="5"/>
    </row>
    <row r="752" ht="13.5" customHeight="1" spans="1:6">
      <c r="A752" s="21"/>
      <c r="D752" s="4"/>
      <c r="E752" s="5"/>
      <c r="F752" s="5"/>
    </row>
    <row r="753" ht="13.5" customHeight="1" spans="1:6">
      <c r="A753" s="21"/>
      <c r="D753" s="4"/>
      <c r="E753" s="5"/>
      <c r="F753" s="5"/>
    </row>
    <row r="754" ht="13.5" customHeight="1" spans="1:6">
      <c r="A754" s="21"/>
      <c r="D754" s="4"/>
      <c r="E754" s="5"/>
      <c r="F754" s="5"/>
    </row>
    <row r="755" ht="13.5" customHeight="1" spans="1:6">
      <c r="A755" s="21"/>
      <c r="D755" s="4"/>
      <c r="E755" s="5"/>
      <c r="F755" s="5"/>
    </row>
    <row r="756" ht="13.5" customHeight="1" spans="1:6">
      <c r="A756" s="21"/>
      <c r="D756" s="4"/>
      <c r="E756" s="5"/>
      <c r="F756" s="5"/>
    </row>
    <row r="757" ht="13.5" customHeight="1" spans="1:6">
      <c r="A757" s="21"/>
      <c r="D757" s="4"/>
      <c r="E757" s="5"/>
      <c r="F757" s="5"/>
    </row>
    <row r="758" ht="13.5" customHeight="1" spans="1:6">
      <c r="A758" s="21"/>
      <c r="D758" s="4"/>
      <c r="E758" s="5"/>
      <c r="F758" s="5"/>
    </row>
    <row r="759" ht="13.5" customHeight="1" spans="1:6">
      <c r="A759" s="21"/>
      <c r="D759" s="4"/>
      <c r="E759" s="5"/>
      <c r="F759" s="5"/>
    </row>
    <row r="760" ht="13.5" customHeight="1" spans="1:6">
      <c r="A760" s="21"/>
      <c r="D760" s="4"/>
      <c r="E760" s="5"/>
      <c r="F760" s="5"/>
    </row>
    <row r="761" ht="13.5" customHeight="1" spans="1:6">
      <c r="A761" s="21"/>
      <c r="D761" s="4"/>
      <c r="E761" s="5"/>
      <c r="F761" s="5"/>
    </row>
    <row r="762" ht="13.5" customHeight="1" spans="1:6">
      <c r="A762" s="21"/>
      <c r="D762" s="4"/>
      <c r="E762" s="5"/>
      <c r="F762" s="5"/>
    </row>
    <row r="763" ht="13.5" customHeight="1" spans="1:6">
      <c r="A763" s="21"/>
      <c r="D763" s="4"/>
      <c r="E763" s="5"/>
      <c r="F763" s="5"/>
    </row>
    <row r="764" ht="13.5" customHeight="1" spans="1:6">
      <c r="A764" s="21"/>
      <c r="D764" s="4"/>
      <c r="E764" s="5"/>
      <c r="F764" s="5"/>
    </row>
    <row r="765" ht="13.5" customHeight="1" spans="1:6">
      <c r="A765" s="21"/>
      <c r="D765" s="4"/>
      <c r="E765" s="5"/>
      <c r="F765" s="5"/>
    </row>
    <row r="766" ht="13.5" customHeight="1" spans="1:6">
      <c r="A766" s="21"/>
      <c r="D766" s="4"/>
      <c r="E766" s="5"/>
      <c r="F766" s="5"/>
    </row>
    <row r="767" ht="13.5" customHeight="1" spans="1:6">
      <c r="A767" s="21"/>
      <c r="D767" s="4"/>
      <c r="E767" s="5"/>
      <c r="F767" s="5"/>
    </row>
    <row r="768" ht="13.5" customHeight="1" spans="1:6">
      <c r="A768" s="21"/>
      <c r="D768" s="4"/>
      <c r="E768" s="5"/>
      <c r="F768" s="5"/>
    </row>
    <row r="769" ht="13.5" customHeight="1" spans="1:6">
      <c r="A769" s="21"/>
      <c r="D769" s="4"/>
      <c r="E769" s="5"/>
      <c r="F769" s="5"/>
    </row>
    <row r="770" ht="13.5" customHeight="1" spans="1:6">
      <c r="A770" s="21"/>
      <c r="D770" s="4"/>
      <c r="E770" s="5"/>
      <c r="F770" s="5"/>
    </row>
    <row r="771" ht="13.5" customHeight="1" spans="1:6">
      <c r="A771" s="21"/>
      <c r="D771" s="4"/>
      <c r="E771" s="5"/>
      <c r="F771" s="5"/>
    </row>
    <row r="772" ht="13.5" customHeight="1" spans="1:6">
      <c r="A772" s="21"/>
      <c r="D772" s="4"/>
      <c r="E772" s="5"/>
      <c r="F772" s="5"/>
    </row>
    <row r="773" ht="13.5" customHeight="1" spans="1:6">
      <c r="A773" s="21"/>
      <c r="D773" s="4"/>
      <c r="E773" s="5"/>
      <c r="F773" s="5"/>
    </row>
    <row r="774" ht="13.5" customHeight="1" spans="1:6">
      <c r="A774" s="21"/>
      <c r="D774" s="4"/>
      <c r="E774" s="5"/>
      <c r="F774" s="5"/>
    </row>
    <row r="775" ht="13.5" customHeight="1" spans="1:6">
      <c r="A775" s="21"/>
      <c r="D775" s="4"/>
      <c r="E775" s="5"/>
      <c r="F775" s="5"/>
    </row>
    <row r="776" ht="13.5" customHeight="1" spans="1:6">
      <c r="A776" s="21"/>
      <c r="D776" s="4"/>
      <c r="E776" s="5"/>
      <c r="F776" s="5"/>
    </row>
    <row r="777" ht="13.5" customHeight="1" spans="1:6">
      <c r="A777" s="21"/>
      <c r="D777" s="4"/>
      <c r="E777" s="5"/>
      <c r="F777" s="5"/>
    </row>
    <row r="778" ht="13.5" customHeight="1" spans="1:6">
      <c r="A778" s="21"/>
      <c r="D778" s="4"/>
      <c r="E778" s="5"/>
      <c r="F778" s="5"/>
    </row>
    <row r="779" ht="13.5" customHeight="1" spans="1:6">
      <c r="A779" s="21"/>
      <c r="D779" s="4"/>
      <c r="E779" s="5"/>
      <c r="F779" s="5"/>
    </row>
    <row r="780" ht="13.5" customHeight="1" spans="1:6">
      <c r="A780" s="21"/>
      <c r="D780" s="4"/>
      <c r="E780" s="5"/>
      <c r="F780" s="5"/>
    </row>
    <row r="781" ht="13.5" customHeight="1" spans="1:6">
      <c r="A781" s="21"/>
      <c r="D781" s="4"/>
      <c r="E781" s="5"/>
      <c r="F781" s="5"/>
    </row>
    <row r="782" ht="13.5" customHeight="1" spans="1:6">
      <c r="A782" s="21"/>
      <c r="D782" s="4"/>
      <c r="E782" s="5"/>
      <c r="F782" s="5"/>
    </row>
    <row r="783" ht="13.5" customHeight="1" spans="1:6">
      <c r="A783" s="21"/>
      <c r="D783" s="4"/>
      <c r="E783" s="5"/>
      <c r="F783" s="5"/>
    </row>
    <row r="784" ht="13.5" customHeight="1" spans="1:6">
      <c r="A784" s="21"/>
      <c r="D784" s="4"/>
      <c r="E784" s="5"/>
      <c r="F784" s="5"/>
    </row>
    <row r="785" ht="13.5" customHeight="1" spans="1:6">
      <c r="A785" s="21"/>
      <c r="D785" s="4"/>
      <c r="E785" s="5"/>
      <c r="F785" s="5"/>
    </row>
    <row r="786" ht="13.5" customHeight="1" spans="1:6">
      <c r="A786" s="21"/>
      <c r="D786" s="4"/>
      <c r="E786" s="5"/>
      <c r="F786" s="5"/>
    </row>
    <row r="787" ht="13.5" customHeight="1" spans="1:6">
      <c r="A787" s="21"/>
      <c r="D787" s="4"/>
      <c r="E787" s="5"/>
      <c r="F787" s="5"/>
    </row>
    <row r="788" ht="13.5" customHeight="1" spans="1:6">
      <c r="A788" s="21"/>
      <c r="D788" s="4"/>
      <c r="E788" s="5"/>
      <c r="F788" s="5"/>
    </row>
    <row r="789" ht="13.5" customHeight="1" spans="1:6">
      <c r="A789" s="21"/>
      <c r="D789" s="4"/>
      <c r="E789" s="5"/>
      <c r="F789" s="5"/>
    </row>
    <row r="790" ht="13.5" customHeight="1" spans="1:6">
      <c r="A790" s="21"/>
      <c r="D790" s="4"/>
      <c r="E790" s="5"/>
      <c r="F790" s="5"/>
    </row>
    <row r="791" ht="13.5" customHeight="1" spans="1:6">
      <c r="A791" s="21"/>
      <c r="D791" s="4"/>
      <c r="E791" s="5"/>
      <c r="F791" s="5"/>
    </row>
    <row r="792" ht="13.5" customHeight="1" spans="1:6">
      <c r="A792" s="21"/>
      <c r="D792" s="4"/>
      <c r="E792" s="5"/>
      <c r="F792" s="5"/>
    </row>
    <row r="793" ht="13.5" customHeight="1" spans="1:6">
      <c r="A793" s="21"/>
      <c r="D793" s="4"/>
      <c r="E793" s="5"/>
      <c r="F793" s="5"/>
    </row>
    <row r="794" ht="13.5" customHeight="1" spans="1:6">
      <c r="A794" s="21"/>
      <c r="D794" s="4"/>
      <c r="E794" s="5"/>
      <c r="F794" s="5"/>
    </row>
    <row r="795" ht="13.5" customHeight="1" spans="1:6">
      <c r="A795" s="21"/>
      <c r="D795" s="4"/>
      <c r="E795" s="5"/>
      <c r="F795" s="5"/>
    </row>
    <row r="796" ht="13.5" customHeight="1" spans="1:6">
      <c r="A796" s="21"/>
      <c r="D796" s="4"/>
      <c r="E796" s="5"/>
      <c r="F796" s="5"/>
    </row>
    <row r="797" ht="13.5" customHeight="1" spans="1:6">
      <c r="A797" s="21"/>
      <c r="D797" s="4"/>
      <c r="E797" s="5"/>
      <c r="F797" s="5"/>
    </row>
    <row r="798" ht="13.5" customHeight="1" spans="1:6">
      <c r="A798" s="21"/>
      <c r="D798" s="4"/>
      <c r="E798" s="5"/>
      <c r="F798" s="5"/>
    </row>
    <row r="799" ht="13.5" customHeight="1" spans="1:6">
      <c r="A799" s="21"/>
      <c r="D799" s="4"/>
      <c r="E799" s="5"/>
      <c r="F799" s="5"/>
    </row>
    <row r="800" ht="13.5" customHeight="1" spans="1:6">
      <c r="A800" s="21"/>
      <c r="D800" s="4"/>
      <c r="E800" s="5"/>
      <c r="F800" s="5"/>
    </row>
    <row r="801" ht="13.5" customHeight="1" spans="1:6">
      <c r="A801" s="21"/>
      <c r="D801" s="4"/>
      <c r="E801" s="5"/>
      <c r="F801" s="5"/>
    </row>
    <row r="802" ht="13.5" customHeight="1" spans="1:6">
      <c r="A802" s="21"/>
      <c r="D802" s="4"/>
      <c r="E802" s="5"/>
      <c r="F802" s="5"/>
    </row>
    <row r="803" ht="13.5" customHeight="1" spans="1:6">
      <c r="A803" s="21"/>
      <c r="D803" s="4"/>
      <c r="E803" s="5"/>
      <c r="F803" s="5"/>
    </row>
    <row r="804" ht="13.5" customHeight="1" spans="1:6">
      <c r="A804" s="21"/>
      <c r="D804" s="4"/>
      <c r="E804" s="5"/>
      <c r="F804" s="5"/>
    </row>
    <row r="805" ht="13.5" customHeight="1" spans="1:6">
      <c r="A805" s="21"/>
      <c r="D805" s="4"/>
      <c r="E805" s="5"/>
      <c r="F805" s="5"/>
    </row>
    <row r="806" ht="13.5" customHeight="1" spans="1:6">
      <c r="A806" s="21"/>
      <c r="D806" s="4"/>
      <c r="E806" s="5"/>
      <c r="F806" s="5"/>
    </row>
    <row r="807" ht="13.5" customHeight="1" spans="1:6">
      <c r="A807" s="21"/>
      <c r="D807" s="4"/>
      <c r="E807" s="5"/>
      <c r="F807" s="5"/>
    </row>
    <row r="808" ht="13.5" customHeight="1" spans="1:6">
      <c r="A808" s="21"/>
      <c r="D808" s="4"/>
      <c r="E808" s="5"/>
      <c r="F808" s="5"/>
    </row>
    <row r="809" ht="13.5" customHeight="1" spans="1:6">
      <c r="A809" s="21"/>
      <c r="D809" s="4"/>
      <c r="E809" s="5"/>
      <c r="F809" s="5"/>
    </row>
    <row r="810" ht="13.5" customHeight="1" spans="1:6">
      <c r="A810" s="21"/>
      <c r="D810" s="4"/>
      <c r="E810" s="5"/>
      <c r="F810" s="5"/>
    </row>
    <row r="811" ht="13.5" customHeight="1" spans="1:6">
      <c r="A811" s="21"/>
      <c r="D811" s="4"/>
      <c r="E811" s="5"/>
      <c r="F811" s="5"/>
    </row>
    <row r="812" ht="13.5" customHeight="1" spans="1:6">
      <c r="A812" s="21"/>
      <c r="D812" s="4"/>
      <c r="E812" s="5"/>
      <c r="F812" s="5"/>
    </row>
    <row r="813" ht="13.5" customHeight="1" spans="1:6">
      <c r="A813" s="21"/>
      <c r="D813" s="4"/>
      <c r="E813" s="5"/>
      <c r="F813" s="5"/>
    </row>
    <row r="814" ht="13.5" customHeight="1" spans="1:6">
      <c r="A814" s="21"/>
      <c r="D814" s="4"/>
      <c r="E814" s="5"/>
      <c r="F814" s="5"/>
    </row>
    <row r="815" ht="13.5" customHeight="1" spans="1:6">
      <c r="A815" s="21"/>
      <c r="D815" s="4"/>
      <c r="E815" s="5"/>
      <c r="F815" s="5"/>
    </row>
    <row r="816" ht="13.5" customHeight="1" spans="1:6">
      <c r="A816" s="21"/>
      <c r="D816" s="4"/>
      <c r="E816" s="5"/>
      <c r="F816" s="5"/>
    </row>
    <row r="817" ht="13.5" customHeight="1" spans="1:6">
      <c r="A817" s="21"/>
      <c r="D817" s="4"/>
      <c r="E817" s="5"/>
      <c r="F817" s="5"/>
    </row>
    <row r="818" ht="13.5" customHeight="1" spans="1:6">
      <c r="A818" s="21"/>
      <c r="D818" s="4"/>
      <c r="E818" s="5"/>
      <c r="F818" s="5"/>
    </row>
    <row r="819" ht="13.5" customHeight="1" spans="1:6">
      <c r="A819" s="21"/>
      <c r="D819" s="4"/>
      <c r="E819" s="5"/>
      <c r="F819" s="5"/>
    </row>
    <row r="820" ht="13.5" customHeight="1" spans="1:6">
      <c r="A820" s="21"/>
      <c r="D820" s="4"/>
      <c r="E820" s="5"/>
      <c r="F820" s="5"/>
    </row>
    <row r="821" ht="13.5" customHeight="1" spans="1:6">
      <c r="A821" s="21"/>
      <c r="D821" s="4"/>
      <c r="E821" s="5"/>
      <c r="F821" s="5"/>
    </row>
    <row r="822" ht="13.5" customHeight="1" spans="1:6">
      <c r="A822" s="21"/>
      <c r="D822" s="4"/>
      <c r="E822" s="5"/>
      <c r="F822" s="5"/>
    </row>
    <row r="823" ht="13.5" customHeight="1" spans="1:6">
      <c r="A823" s="21"/>
      <c r="D823" s="4"/>
      <c r="E823" s="5"/>
      <c r="F823" s="5"/>
    </row>
    <row r="824" ht="13.5" customHeight="1" spans="1:6">
      <c r="A824" s="21"/>
      <c r="D824" s="4"/>
      <c r="E824" s="5"/>
      <c r="F824" s="5"/>
    </row>
    <row r="825" ht="13.5" customHeight="1" spans="1:6">
      <c r="A825" s="21"/>
      <c r="D825" s="4"/>
      <c r="E825" s="5"/>
      <c r="F825" s="5"/>
    </row>
    <row r="826" ht="13.5" customHeight="1" spans="1:6">
      <c r="A826" s="21"/>
      <c r="D826" s="4"/>
      <c r="E826" s="5"/>
      <c r="F826" s="5"/>
    </row>
    <row r="827" ht="13.5" customHeight="1" spans="1:6">
      <c r="A827" s="21"/>
      <c r="D827" s="4"/>
      <c r="E827" s="5"/>
      <c r="F827" s="5"/>
    </row>
    <row r="828" ht="13.5" customHeight="1" spans="1:6">
      <c r="A828" s="21"/>
      <c r="D828" s="4"/>
      <c r="E828" s="5"/>
      <c r="F828" s="5"/>
    </row>
    <row r="829" ht="13.5" customHeight="1" spans="1:6">
      <c r="A829" s="21"/>
      <c r="D829" s="4"/>
      <c r="E829" s="5"/>
      <c r="F829" s="5"/>
    </row>
    <row r="830" ht="13.5" customHeight="1" spans="1:6">
      <c r="A830" s="21"/>
      <c r="D830" s="4"/>
      <c r="E830" s="5"/>
      <c r="F830" s="5"/>
    </row>
    <row r="831" ht="13.5" customHeight="1" spans="1:6">
      <c r="A831" s="21"/>
      <c r="D831" s="4"/>
      <c r="E831" s="5"/>
      <c r="F831" s="5"/>
    </row>
    <row r="832" ht="13.5" customHeight="1" spans="1:6">
      <c r="A832" s="21"/>
      <c r="D832" s="4"/>
      <c r="E832" s="5"/>
      <c r="F832" s="5"/>
    </row>
    <row r="833" ht="13.5" customHeight="1" spans="1:6">
      <c r="A833" s="21"/>
      <c r="D833" s="4"/>
      <c r="E833" s="5"/>
      <c r="F833" s="5"/>
    </row>
    <row r="834" ht="13.5" customHeight="1" spans="1:6">
      <c r="A834" s="21"/>
      <c r="D834" s="4"/>
      <c r="E834" s="5"/>
      <c r="F834" s="5"/>
    </row>
    <row r="835" ht="13.5" customHeight="1" spans="1:6">
      <c r="A835" s="21"/>
      <c r="D835" s="4"/>
      <c r="E835" s="5"/>
      <c r="F835" s="5"/>
    </row>
    <row r="836" ht="13.5" customHeight="1" spans="1:6">
      <c r="A836" s="21"/>
      <c r="D836" s="4"/>
      <c r="E836" s="5"/>
      <c r="F836" s="5"/>
    </row>
    <row r="837" ht="13.5" customHeight="1" spans="1:6">
      <c r="A837" s="21"/>
      <c r="D837" s="4"/>
      <c r="E837" s="5"/>
      <c r="F837" s="5"/>
    </row>
    <row r="838" ht="13.5" customHeight="1" spans="1:6">
      <c r="A838" s="21"/>
      <c r="D838" s="4"/>
      <c r="E838" s="5"/>
      <c r="F838" s="5"/>
    </row>
    <row r="839" ht="13.5" customHeight="1" spans="1:6">
      <c r="A839" s="21"/>
      <c r="D839" s="4"/>
      <c r="E839" s="5"/>
      <c r="F839" s="5"/>
    </row>
    <row r="840" ht="13.5" customHeight="1" spans="1:6">
      <c r="A840" s="21"/>
      <c r="D840" s="4"/>
      <c r="E840" s="5"/>
      <c r="F840" s="5"/>
    </row>
    <row r="841" ht="13.5" customHeight="1" spans="1:6">
      <c r="A841" s="21"/>
      <c r="D841" s="4"/>
      <c r="E841" s="5"/>
      <c r="F841" s="5"/>
    </row>
    <row r="842" ht="13.5" customHeight="1" spans="1:6">
      <c r="A842" s="21"/>
      <c r="D842" s="4"/>
      <c r="E842" s="5"/>
      <c r="F842" s="5"/>
    </row>
    <row r="843" ht="13.5" customHeight="1" spans="1:6">
      <c r="A843" s="21"/>
      <c r="D843" s="4"/>
      <c r="E843" s="5"/>
      <c r="F843" s="5"/>
    </row>
    <row r="844" ht="13.5" customHeight="1" spans="1:6">
      <c r="A844" s="21"/>
      <c r="D844" s="4"/>
      <c r="E844" s="5"/>
      <c r="F844" s="5"/>
    </row>
    <row r="845" ht="13.5" customHeight="1" spans="1:6">
      <c r="A845" s="21"/>
      <c r="D845" s="4"/>
      <c r="E845" s="5"/>
      <c r="F845" s="5"/>
    </row>
    <row r="846" ht="13.5" customHeight="1" spans="1:6">
      <c r="A846" s="21"/>
      <c r="D846" s="4"/>
      <c r="E846" s="5"/>
      <c r="F846" s="5"/>
    </row>
    <row r="847" ht="13.5" customHeight="1" spans="1:6">
      <c r="A847" s="21"/>
      <c r="D847" s="4"/>
      <c r="E847" s="5"/>
      <c r="F847" s="5"/>
    </row>
    <row r="848" ht="13.5" customHeight="1" spans="1:6">
      <c r="A848" s="21"/>
      <c r="D848" s="4"/>
      <c r="E848" s="5"/>
      <c r="F848" s="5"/>
    </row>
    <row r="849" ht="13.5" customHeight="1" spans="1:6">
      <c r="A849" s="21"/>
      <c r="D849" s="4"/>
      <c r="E849" s="5"/>
      <c r="F849" s="5"/>
    </row>
    <row r="850" ht="13.5" customHeight="1" spans="1:6">
      <c r="A850" s="21"/>
      <c r="D850" s="4"/>
      <c r="E850" s="5"/>
      <c r="F850" s="5"/>
    </row>
    <row r="851" ht="13.5" customHeight="1" spans="1:6">
      <c r="A851" s="21"/>
      <c r="D851" s="4"/>
      <c r="E851" s="5"/>
      <c r="F851" s="5"/>
    </row>
    <row r="852" ht="13.5" customHeight="1" spans="1:6">
      <c r="A852" s="21"/>
      <c r="D852" s="4"/>
      <c r="E852" s="5"/>
      <c r="F852" s="5"/>
    </row>
    <row r="853" ht="13.5" customHeight="1" spans="1:6">
      <c r="A853" s="21"/>
      <c r="D853" s="4"/>
      <c r="E853" s="5"/>
      <c r="F853" s="5"/>
    </row>
    <row r="854" ht="13.5" customHeight="1" spans="1:6">
      <c r="A854" s="21"/>
      <c r="D854" s="4"/>
      <c r="E854" s="5"/>
      <c r="F854" s="5"/>
    </row>
    <row r="855" ht="13.5" customHeight="1" spans="1:6">
      <c r="A855" s="21"/>
      <c r="D855" s="4"/>
      <c r="E855" s="5"/>
      <c r="F855" s="5"/>
    </row>
    <row r="856" ht="13.5" customHeight="1" spans="1:6">
      <c r="A856" s="21"/>
      <c r="D856" s="4"/>
      <c r="E856" s="5"/>
      <c r="F856" s="5"/>
    </row>
    <row r="857" ht="13.5" customHeight="1" spans="1:6">
      <c r="A857" s="21"/>
      <c r="D857" s="4"/>
      <c r="E857" s="5"/>
      <c r="F857" s="5"/>
    </row>
    <row r="858" ht="13.5" customHeight="1" spans="1:6">
      <c r="A858" s="21"/>
      <c r="D858" s="4"/>
      <c r="E858" s="5"/>
      <c r="F858" s="5"/>
    </row>
    <row r="859" ht="13.5" customHeight="1" spans="1:6">
      <c r="A859" s="21"/>
      <c r="D859" s="4"/>
      <c r="E859" s="5"/>
      <c r="F859" s="5"/>
    </row>
    <row r="860" ht="13.5" customHeight="1" spans="1:6">
      <c r="A860" s="21"/>
      <c r="D860" s="4"/>
      <c r="E860" s="5"/>
      <c r="F860" s="5"/>
    </row>
    <row r="861" ht="13.5" customHeight="1" spans="1:6">
      <c r="A861" s="21"/>
      <c r="D861" s="4"/>
      <c r="E861" s="5"/>
      <c r="F861" s="5"/>
    </row>
    <row r="862" ht="13.5" customHeight="1" spans="1:6">
      <c r="A862" s="21"/>
      <c r="D862" s="4"/>
      <c r="E862" s="5"/>
      <c r="F862" s="5"/>
    </row>
    <row r="863" ht="13.5" customHeight="1" spans="1:6">
      <c r="A863" s="21"/>
      <c r="D863" s="4"/>
      <c r="E863" s="5"/>
      <c r="F863" s="5"/>
    </row>
    <row r="864" ht="13.5" customHeight="1" spans="1:6">
      <c r="A864" s="21"/>
      <c r="D864" s="4"/>
      <c r="E864" s="5"/>
      <c r="F864" s="5"/>
    </row>
    <row r="865" ht="13.5" customHeight="1" spans="1:6">
      <c r="A865" s="21"/>
      <c r="D865" s="4"/>
      <c r="E865" s="5"/>
      <c r="F865" s="5"/>
    </row>
    <row r="866" ht="13.5" customHeight="1" spans="1:6">
      <c r="A866" s="21"/>
      <c r="D866" s="4"/>
      <c r="E866" s="5"/>
      <c r="F866" s="5"/>
    </row>
    <row r="867" ht="13.5" customHeight="1" spans="1:6">
      <c r="A867" s="21"/>
      <c r="D867" s="4"/>
      <c r="E867" s="5"/>
      <c r="F867" s="5"/>
    </row>
    <row r="868" ht="13.5" customHeight="1" spans="1:6">
      <c r="A868" s="21"/>
      <c r="D868" s="4"/>
      <c r="E868" s="5"/>
      <c r="F868" s="5"/>
    </row>
    <row r="869" ht="13.5" customHeight="1" spans="1:6">
      <c r="A869" s="21"/>
      <c r="D869" s="4"/>
      <c r="E869" s="5"/>
      <c r="F869" s="5"/>
    </row>
    <row r="870" ht="13.5" customHeight="1" spans="1:6">
      <c r="A870" s="21"/>
      <c r="D870" s="4"/>
      <c r="E870" s="5"/>
      <c r="F870" s="5"/>
    </row>
    <row r="871" ht="13.5" customHeight="1" spans="1:6">
      <c r="A871" s="21"/>
      <c r="D871" s="4"/>
      <c r="E871" s="5"/>
      <c r="F871" s="5"/>
    </row>
    <row r="872" ht="13.5" customHeight="1" spans="1:6">
      <c r="A872" s="21"/>
      <c r="D872" s="4"/>
      <c r="E872" s="5"/>
      <c r="F872" s="5"/>
    </row>
    <row r="873" ht="13.5" customHeight="1" spans="1:6">
      <c r="A873" s="21"/>
      <c r="D873" s="4"/>
      <c r="E873" s="5"/>
      <c r="F873" s="5"/>
    </row>
    <row r="874" ht="13.5" customHeight="1" spans="1:6">
      <c r="A874" s="21"/>
      <c r="D874" s="4"/>
      <c r="E874" s="5"/>
      <c r="F874" s="5"/>
    </row>
    <row r="875" ht="13.5" customHeight="1" spans="1:6">
      <c r="A875" s="21"/>
      <c r="D875" s="4"/>
      <c r="E875" s="5"/>
      <c r="F875" s="5"/>
    </row>
    <row r="876" ht="13.5" customHeight="1" spans="1:6">
      <c r="A876" s="21"/>
      <c r="D876" s="4"/>
      <c r="E876" s="5"/>
      <c r="F876" s="5"/>
    </row>
    <row r="877" ht="13.5" customHeight="1" spans="1:6">
      <c r="A877" s="21"/>
      <c r="D877" s="4"/>
      <c r="E877" s="5"/>
      <c r="F877" s="5"/>
    </row>
    <row r="878" ht="13.5" customHeight="1" spans="1:6">
      <c r="A878" s="21"/>
      <c r="D878" s="4"/>
      <c r="E878" s="5"/>
      <c r="F878" s="5"/>
    </row>
    <row r="879" ht="13.5" customHeight="1" spans="1:6">
      <c r="A879" s="21"/>
      <c r="D879" s="4"/>
      <c r="E879" s="5"/>
      <c r="F879" s="5"/>
    </row>
    <row r="880" ht="13.5" customHeight="1" spans="1:6">
      <c r="A880" s="21"/>
      <c r="D880" s="4"/>
      <c r="E880" s="5"/>
      <c r="F880" s="5"/>
    </row>
    <row r="881" ht="13.5" customHeight="1" spans="1:6">
      <c r="A881" s="21"/>
      <c r="D881" s="4"/>
      <c r="E881" s="5"/>
      <c r="F881" s="5"/>
    </row>
    <row r="882" ht="13.5" customHeight="1" spans="1:6">
      <c r="A882" s="21"/>
      <c r="D882" s="4"/>
      <c r="E882" s="5"/>
      <c r="F882" s="5"/>
    </row>
    <row r="883" ht="13.5" customHeight="1" spans="1:6">
      <c r="A883" s="21"/>
      <c r="D883" s="4"/>
      <c r="E883" s="5"/>
      <c r="F883" s="5"/>
    </row>
    <row r="884" ht="13.5" customHeight="1" spans="1:6">
      <c r="A884" s="21"/>
      <c r="D884" s="4"/>
      <c r="E884" s="5"/>
      <c r="F884" s="5"/>
    </row>
    <row r="885" ht="13.5" customHeight="1" spans="1:6">
      <c r="A885" s="21"/>
      <c r="D885" s="4"/>
      <c r="E885" s="5"/>
      <c r="F885" s="5"/>
    </row>
    <row r="886" ht="13.5" customHeight="1" spans="1:6">
      <c r="A886" s="21"/>
      <c r="D886" s="4"/>
      <c r="E886" s="5"/>
      <c r="F886" s="5"/>
    </row>
    <row r="887" ht="13.5" customHeight="1" spans="1:6">
      <c r="A887" s="21"/>
      <c r="D887" s="4"/>
      <c r="E887" s="5"/>
      <c r="F887" s="5"/>
    </row>
    <row r="888" ht="13.5" customHeight="1" spans="1:6">
      <c r="A888" s="21"/>
      <c r="D888" s="4"/>
      <c r="E888" s="5"/>
      <c r="F888" s="5"/>
    </row>
    <row r="889" ht="13.5" customHeight="1" spans="1:6">
      <c r="A889" s="21"/>
      <c r="D889" s="4"/>
      <c r="E889" s="5"/>
      <c r="F889" s="5"/>
    </row>
    <row r="890" ht="13.5" customHeight="1" spans="1:6">
      <c r="A890" s="21"/>
      <c r="D890" s="4"/>
      <c r="E890" s="5"/>
      <c r="F890" s="5"/>
    </row>
    <row r="891" ht="13.5" customHeight="1" spans="1:6">
      <c r="A891" s="21"/>
      <c r="D891" s="4"/>
      <c r="E891" s="5"/>
      <c r="F891" s="5"/>
    </row>
    <row r="892" ht="13.5" customHeight="1" spans="1:6">
      <c r="A892" s="21"/>
      <c r="D892" s="4"/>
      <c r="E892" s="5"/>
      <c r="F892" s="5"/>
    </row>
    <row r="893" ht="13.5" customHeight="1" spans="1:6">
      <c r="A893" s="21"/>
      <c r="D893" s="4"/>
      <c r="E893" s="5"/>
      <c r="F893" s="5"/>
    </row>
    <row r="894" ht="13.5" customHeight="1" spans="1:6">
      <c r="A894" s="21"/>
      <c r="D894" s="4"/>
      <c r="E894" s="5"/>
      <c r="F894" s="5"/>
    </row>
    <row r="895" ht="13.5" customHeight="1" spans="1:6">
      <c r="A895" s="21"/>
      <c r="D895" s="4"/>
      <c r="E895" s="5"/>
      <c r="F895" s="5"/>
    </row>
    <row r="896" ht="13.5" customHeight="1" spans="1:6">
      <c r="A896" s="21"/>
      <c r="D896" s="4"/>
      <c r="E896" s="5"/>
      <c r="F896" s="5"/>
    </row>
    <row r="897" ht="13.5" customHeight="1" spans="1:6">
      <c r="A897" s="21"/>
      <c r="D897" s="4"/>
      <c r="E897" s="5"/>
      <c r="F897" s="5"/>
    </row>
    <row r="898" ht="13.5" customHeight="1" spans="1:6">
      <c r="A898" s="21"/>
      <c r="D898" s="4"/>
      <c r="E898" s="5"/>
      <c r="F898" s="5"/>
    </row>
    <row r="899" ht="13.5" customHeight="1" spans="1:6">
      <c r="A899" s="21"/>
      <c r="D899" s="4"/>
      <c r="E899" s="5"/>
      <c r="F899" s="5"/>
    </row>
    <row r="900" ht="13.5" customHeight="1" spans="1:6">
      <c r="A900" s="21"/>
      <c r="D900" s="4"/>
      <c r="E900" s="5"/>
      <c r="F900" s="5"/>
    </row>
    <row r="901" ht="13.5" customHeight="1" spans="1:6">
      <c r="A901" s="21"/>
      <c r="D901" s="4"/>
      <c r="E901" s="5"/>
      <c r="F901" s="5"/>
    </row>
    <row r="902" ht="13.5" customHeight="1" spans="1:6">
      <c r="A902" s="21"/>
      <c r="D902" s="4"/>
      <c r="E902" s="5"/>
      <c r="F902" s="5"/>
    </row>
    <row r="903" ht="13.5" customHeight="1" spans="1:6">
      <c r="A903" s="21"/>
      <c r="D903" s="4"/>
      <c r="E903" s="5"/>
      <c r="F903" s="5"/>
    </row>
    <row r="904" ht="13.5" customHeight="1" spans="1:6">
      <c r="A904" s="21"/>
      <c r="D904" s="4"/>
      <c r="E904" s="5"/>
      <c r="F904" s="5"/>
    </row>
    <row r="905" ht="13.5" customHeight="1" spans="1:6">
      <c r="A905" s="21"/>
      <c r="D905" s="4"/>
      <c r="E905" s="5"/>
      <c r="F905" s="5"/>
    </row>
    <row r="906" ht="13.5" customHeight="1" spans="1:6">
      <c r="A906" s="21"/>
      <c r="D906" s="4"/>
      <c r="E906" s="5"/>
      <c r="F906" s="5"/>
    </row>
    <row r="907" ht="13.5" customHeight="1" spans="1:6">
      <c r="A907" s="21"/>
      <c r="D907" s="4"/>
      <c r="E907" s="5"/>
      <c r="F907" s="5"/>
    </row>
    <row r="908" ht="13.5" customHeight="1" spans="1:6">
      <c r="A908" s="21"/>
      <c r="D908" s="4"/>
      <c r="E908" s="5"/>
      <c r="F908" s="5"/>
    </row>
    <row r="909" ht="13.5" customHeight="1" spans="1:6">
      <c r="A909" s="21"/>
      <c r="D909" s="4"/>
      <c r="E909" s="5"/>
      <c r="F909" s="5"/>
    </row>
    <row r="910" ht="13.5" customHeight="1" spans="1:6">
      <c r="A910" s="21"/>
      <c r="D910" s="4"/>
      <c r="E910" s="5"/>
      <c r="F910" s="5"/>
    </row>
    <row r="911" ht="13.5" customHeight="1" spans="1:6">
      <c r="A911" s="21"/>
      <c r="D911" s="4"/>
      <c r="E911" s="5"/>
      <c r="F911" s="5"/>
    </row>
    <row r="912" ht="13.5" customHeight="1" spans="1:6">
      <c r="A912" s="21"/>
      <c r="D912" s="4"/>
      <c r="E912" s="5"/>
      <c r="F912" s="5"/>
    </row>
    <row r="913" ht="13.5" customHeight="1" spans="1:6">
      <c r="A913" s="21"/>
      <c r="D913" s="4"/>
      <c r="E913" s="5"/>
      <c r="F913" s="5"/>
    </row>
    <row r="914" ht="13.5" customHeight="1" spans="1:6">
      <c r="A914" s="21"/>
      <c r="D914" s="4"/>
      <c r="E914" s="5"/>
      <c r="F914" s="5"/>
    </row>
    <row r="915" ht="13.5" customHeight="1" spans="1:6">
      <c r="A915" s="21"/>
      <c r="D915" s="4"/>
      <c r="E915" s="5"/>
      <c r="F915" s="5"/>
    </row>
    <row r="916" ht="13.5" customHeight="1" spans="1:6">
      <c r="A916" s="21"/>
      <c r="D916" s="4"/>
      <c r="E916" s="5"/>
      <c r="F916" s="5"/>
    </row>
    <row r="917" ht="13.5" customHeight="1" spans="1:6">
      <c r="A917" s="21"/>
      <c r="D917" s="4"/>
      <c r="E917" s="5"/>
      <c r="F917" s="5"/>
    </row>
    <row r="918" ht="13.5" customHeight="1" spans="1:6">
      <c r="A918" s="21"/>
      <c r="D918" s="4"/>
      <c r="E918" s="5"/>
      <c r="F918" s="5"/>
    </row>
    <row r="919" ht="13.5" customHeight="1" spans="1:6">
      <c r="A919" s="21"/>
      <c r="D919" s="4"/>
      <c r="E919" s="5"/>
      <c r="F919" s="5"/>
    </row>
    <row r="920" ht="13.5" customHeight="1" spans="1:6">
      <c r="A920" s="21"/>
      <c r="D920" s="4"/>
      <c r="E920" s="5"/>
      <c r="F920" s="5"/>
    </row>
    <row r="921" ht="13.5" customHeight="1" spans="1:6">
      <c r="A921" s="21"/>
      <c r="D921" s="4"/>
      <c r="E921" s="5"/>
      <c r="F921" s="5"/>
    </row>
    <row r="922" ht="13.5" customHeight="1" spans="1:6">
      <c r="A922" s="21"/>
      <c r="D922" s="4"/>
      <c r="E922" s="5"/>
      <c r="F922" s="5"/>
    </row>
    <row r="923" ht="13.5" customHeight="1" spans="1:6">
      <c r="A923" s="21"/>
      <c r="D923" s="4"/>
      <c r="E923" s="5"/>
      <c r="F923" s="5"/>
    </row>
    <row r="924" ht="13.5" customHeight="1" spans="1:6">
      <c r="A924" s="21"/>
      <c r="D924" s="4"/>
      <c r="E924" s="5"/>
      <c r="F924" s="5"/>
    </row>
    <row r="925" ht="13.5" customHeight="1" spans="1:6">
      <c r="A925" s="21"/>
      <c r="D925" s="4"/>
      <c r="E925" s="5"/>
      <c r="F925" s="5"/>
    </row>
    <row r="926" ht="13.5" customHeight="1" spans="1:6">
      <c r="A926" s="21"/>
      <c r="D926" s="4"/>
      <c r="E926" s="5"/>
      <c r="F926" s="5"/>
    </row>
    <row r="927" ht="13.5" customHeight="1" spans="1:6">
      <c r="A927" s="21"/>
      <c r="D927" s="4"/>
      <c r="E927" s="5"/>
      <c r="F927" s="5"/>
    </row>
    <row r="928" ht="13.5" customHeight="1" spans="1:6">
      <c r="A928" s="21"/>
      <c r="D928" s="4"/>
      <c r="E928" s="5"/>
      <c r="F928" s="5"/>
    </row>
    <row r="929" ht="13.5" customHeight="1" spans="1:6">
      <c r="A929" s="21"/>
      <c r="D929" s="4"/>
      <c r="E929" s="5"/>
      <c r="F929" s="5"/>
    </row>
    <row r="930" ht="13.5" customHeight="1" spans="1:6">
      <c r="A930" s="21"/>
      <c r="D930" s="4"/>
      <c r="E930" s="5"/>
      <c r="F930" s="5"/>
    </row>
    <row r="931" ht="13.5" customHeight="1" spans="1:6">
      <c r="A931" s="21"/>
      <c r="D931" s="4"/>
      <c r="E931" s="5"/>
      <c r="F931" s="5"/>
    </row>
    <row r="932" ht="13.5" customHeight="1" spans="1:6">
      <c r="A932" s="21"/>
      <c r="D932" s="4"/>
      <c r="E932" s="5"/>
      <c r="F932" s="5"/>
    </row>
    <row r="933" ht="13.5" customHeight="1" spans="1:6">
      <c r="A933" s="21"/>
      <c r="D933" s="4"/>
      <c r="E933" s="5"/>
      <c r="F933" s="5"/>
    </row>
    <row r="934" ht="13.5" customHeight="1" spans="1:6">
      <c r="A934" s="21"/>
      <c r="D934" s="4"/>
      <c r="E934" s="5"/>
      <c r="F934" s="5"/>
    </row>
    <row r="935" ht="13.5" customHeight="1" spans="1:6">
      <c r="A935" s="21"/>
      <c r="D935" s="4"/>
      <c r="E935" s="5"/>
      <c r="F935" s="5"/>
    </row>
    <row r="936" ht="13.5" customHeight="1" spans="1:6">
      <c r="A936" s="21"/>
      <c r="D936" s="4"/>
      <c r="E936" s="5"/>
      <c r="F936" s="5"/>
    </row>
    <row r="937" ht="13.5" customHeight="1" spans="1:6">
      <c r="A937" s="21"/>
      <c r="D937" s="4"/>
      <c r="E937" s="5"/>
      <c r="F937" s="5"/>
    </row>
    <row r="938" ht="13.5" customHeight="1" spans="1:6">
      <c r="A938" s="21"/>
      <c r="D938" s="4"/>
      <c r="E938" s="5"/>
      <c r="F938" s="5"/>
    </row>
    <row r="939" ht="13.5" customHeight="1" spans="1:6">
      <c r="A939" s="21"/>
      <c r="D939" s="4"/>
      <c r="E939" s="5"/>
      <c r="F939" s="5"/>
    </row>
    <row r="940" ht="13.5" customHeight="1" spans="1:6">
      <c r="A940" s="21"/>
      <c r="D940" s="4"/>
      <c r="E940" s="5"/>
      <c r="F940" s="5"/>
    </row>
    <row r="941" ht="13.5" customHeight="1" spans="1:6">
      <c r="A941" s="21"/>
      <c r="D941" s="4"/>
      <c r="E941" s="5"/>
      <c r="F941" s="5"/>
    </row>
    <row r="942" ht="13.5" customHeight="1" spans="1:6">
      <c r="A942" s="21"/>
      <c r="D942" s="4"/>
      <c r="E942" s="5"/>
      <c r="F942" s="5"/>
    </row>
    <row r="943" ht="13.5" customHeight="1" spans="1:6">
      <c r="A943" s="21"/>
      <c r="D943" s="4"/>
      <c r="E943" s="5"/>
      <c r="F943" s="5"/>
    </row>
    <row r="944" ht="13.5" customHeight="1" spans="1:6">
      <c r="A944" s="21"/>
      <c r="D944" s="4"/>
      <c r="E944" s="5"/>
      <c r="F944" s="5"/>
    </row>
    <row r="945" ht="13.5" customHeight="1" spans="1:6">
      <c r="A945" s="21"/>
      <c r="D945" s="4"/>
      <c r="E945" s="5"/>
      <c r="F945" s="5"/>
    </row>
    <row r="946" ht="13.5" customHeight="1" spans="1:6">
      <c r="A946" s="21"/>
      <c r="D946" s="4"/>
      <c r="E946" s="5"/>
      <c r="F946" s="5"/>
    </row>
    <row r="947" ht="13.5" customHeight="1" spans="1:6">
      <c r="A947" s="21"/>
      <c r="D947" s="4"/>
      <c r="E947" s="5"/>
      <c r="F947" s="5"/>
    </row>
    <row r="948" ht="13.5" customHeight="1" spans="1:6">
      <c r="A948" s="21"/>
      <c r="D948" s="4"/>
      <c r="E948" s="5"/>
      <c r="F948" s="5"/>
    </row>
    <row r="949" ht="13.5" customHeight="1" spans="1:6">
      <c r="A949" s="21"/>
      <c r="D949" s="4"/>
      <c r="E949" s="5"/>
      <c r="F949" s="5"/>
    </row>
    <row r="950" ht="13.5" customHeight="1" spans="1:6">
      <c r="A950" s="21"/>
      <c r="D950" s="4"/>
      <c r="E950" s="5"/>
      <c r="F950" s="5"/>
    </row>
    <row r="951" ht="13.5" customHeight="1" spans="1:6">
      <c r="A951" s="21"/>
      <c r="D951" s="4"/>
      <c r="E951" s="5"/>
      <c r="F951" s="5"/>
    </row>
    <row r="952" ht="13.5" customHeight="1" spans="1:6">
      <c r="A952" s="21"/>
      <c r="D952" s="4"/>
      <c r="E952" s="5"/>
      <c r="F952" s="5"/>
    </row>
    <row r="953" ht="13.5" customHeight="1" spans="1:6">
      <c r="A953" s="21"/>
      <c r="D953" s="4"/>
      <c r="E953" s="5"/>
      <c r="F953" s="5"/>
    </row>
    <row r="954" ht="13.5" customHeight="1" spans="1:6">
      <c r="A954" s="21"/>
      <c r="D954" s="4"/>
      <c r="E954" s="5"/>
      <c r="F954" s="5"/>
    </row>
    <row r="955" ht="13.5" customHeight="1" spans="1:6">
      <c r="A955" s="21"/>
      <c r="D955" s="4"/>
      <c r="E955" s="5"/>
      <c r="F955" s="5"/>
    </row>
    <row r="956" ht="13.5" customHeight="1" spans="1:6">
      <c r="A956" s="21"/>
      <c r="D956" s="4"/>
      <c r="E956" s="5"/>
      <c r="F956" s="5"/>
    </row>
    <row r="957" ht="13.5" customHeight="1" spans="1:6">
      <c r="A957" s="21"/>
      <c r="D957" s="4"/>
      <c r="E957" s="5"/>
      <c r="F957" s="5"/>
    </row>
    <row r="958" ht="13.5" customHeight="1" spans="1:6">
      <c r="A958" s="21"/>
      <c r="D958" s="4"/>
      <c r="E958" s="5"/>
      <c r="F958" s="5"/>
    </row>
    <row r="959" ht="13.5" customHeight="1" spans="1:6">
      <c r="A959" s="21"/>
      <c r="D959" s="4"/>
      <c r="E959" s="5"/>
      <c r="F959" s="5"/>
    </row>
    <row r="960" ht="13.5" customHeight="1" spans="1:6">
      <c r="A960" s="21"/>
      <c r="D960" s="4"/>
      <c r="E960" s="5"/>
      <c r="F960" s="5"/>
    </row>
    <row r="961" ht="13.5" customHeight="1" spans="1:6">
      <c r="A961" s="21"/>
      <c r="D961" s="4"/>
      <c r="E961" s="5"/>
      <c r="F961" s="5"/>
    </row>
    <row r="962" ht="13.5" customHeight="1" spans="1:6">
      <c r="A962" s="21"/>
      <c r="D962" s="4"/>
      <c r="E962" s="5"/>
      <c r="F962" s="5"/>
    </row>
    <row r="963" ht="13.5" customHeight="1" spans="1:6">
      <c r="A963" s="21"/>
      <c r="D963" s="4"/>
      <c r="E963" s="5"/>
      <c r="F963" s="5"/>
    </row>
    <row r="964" ht="13.5" customHeight="1" spans="1:6">
      <c r="A964" s="21"/>
      <c r="D964" s="4"/>
      <c r="E964" s="5"/>
      <c r="F964" s="5"/>
    </row>
    <row r="965" ht="13.5" customHeight="1" spans="1:6">
      <c r="A965" s="21"/>
      <c r="D965" s="4"/>
      <c r="E965" s="5"/>
      <c r="F965" s="5"/>
    </row>
    <row r="966" ht="13.5" customHeight="1" spans="1:6">
      <c r="A966" s="21"/>
      <c r="D966" s="4"/>
      <c r="E966" s="5"/>
      <c r="F966" s="5"/>
    </row>
    <row r="967" ht="13.5" customHeight="1" spans="1:6">
      <c r="A967" s="21"/>
      <c r="D967" s="4"/>
      <c r="E967" s="5"/>
      <c r="F967" s="5"/>
    </row>
    <row r="968" ht="13.5" customHeight="1" spans="1:6">
      <c r="A968" s="21"/>
      <c r="D968" s="4"/>
      <c r="E968" s="5"/>
      <c r="F968" s="5"/>
    </row>
    <row r="969" ht="13.5" customHeight="1" spans="1:6">
      <c r="A969" s="21"/>
      <c r="D969" s="4"/>
      <c r="E969" s="5"/>
      <c r="F969" s="5"/>
    </row>
    <row r="970" ht="13.5" customHeight="1" spans="1:6">
      <c r="A970" s="21"/>
      <c r="D970" s="4"/>
      <c r="E970" s="5"/>
      <c r="F970" s="5"/>
    </row>
    <row r="971" ht="13.5" customHeight="1" spans="1:6">
      <c r="A971" s="21"/>
      <c r="D971" s="4"/>
      <c r="E971" s="5"/>
      <c r="F971" s="5"/>
    </row>
    <row r="972" ht="13.5" customHeight="1" spans="1:6">
      <c r="A972" s="21"/>
      <c r="D972" s="4"/>
      <c r="E972" s="5"/>
      <c r="F972" s="5"/>
    </row>
    <row r="973" ht="13.5" customHeight="1" spans="1:6">
      <c r="A973" s="21"/>
      <c r="D973" s="4"/>
      <c r="E973" s="5"/>
      <c r="F973" s="5"/>
    </row>
    <row r="974" ht="13.5" customHeight="1" spans="1:6">
      <c r="A974" s="21"/>
      <c r="D974" s="4"/>
      <c r="E974" s="5"/>
      <c r="F974" s="5"/>
    </row>
    <row r="975" ht="13.5" customHeight="1" spans="1:6">
      <c r="A975" s="21"/>
      <c r="D975" s="4"/>
      <c r="E975" s="5"/>
      <c r="F975" s="5"/>
    </row>
    <row r="976" ht="13.5" customHeight="1" spans="1:6">
      <c r="A976" s="21"/>
      <c r="D976" s="4"/>
      <c r="E976" s="5"/>
      <c r="F976" s="5"/>
    </row>
    <row r="977" ht="13.5" customHeight="1" spans="1:6">
      <c r="A977" s="21"/>
      <c r="D977" s="4"/>
      <c r="E977" s="5"/>
      <c r="F977" s="5"/>
    </row>
    <row r="978" ht="13.5" customHeight="1" spans="1:6">
      <c r="A978" s="21"/>
      <c r="D978" s="4"/>
      <c r="E978" s="5"/>
      <c r="F978" s="5"/>
    </row>
    <row r="979" ht="13.5" customHeight="1" spans="1:6">
      <c r="A979" s="21"/>
      <c r="D979" s="4"/>
      <c r="E979" s="5"/>
      <c r="F979" s="5"/>
    </row>
    <row r="980" ht="13.5" customHeight="1" spans="1:6">
      <c r="A980" s="21"/>
      <c r="D980" s="4"/>
      <c r="E980" s="5"/>
      <c r="F980" s="5"/>
    </row>
    <row r="981" ht="13.5" customHeight="1" spans="1:6">
      <c r="A981" s="21"/>
      <c r="D981" s="4"/>
      <c r="E981" s="5"/>
      <c r="F981" s="5"/>
    </row>
    <row r="982" ht="13.5" customHeight="1" spans="1:6">
      <c r="A982" s="21"/>
      <c r="D982" s="4"/>
      <c r="E982" s="5"/>
      <c r="F982" s="5"/>
    </row>
    <row r="983" ht="13.5" customHeight="1" spans="1:6">
      <c r="A983" s="21"/>
      <c r="D983" s="4"/>
      <c r="E983" s="5"/>
      <c r="F983" s="5"/>
    </row>
    <row r="984" ht="13.5" customHeight="1" spans="1:6">
      <c r="A984" s="21"/>
      <c r="D984" s="4"/>
      <c r="E984" s="5"/>
      <c r="F984" s="5"/>
    </row>
    <row r="985" ht="13.5" customHeight="1" spans="1:6">
      <c r="A985" s="21"/>
      <c r="D985" s="4"/>
      <c r="E985" s="5"/>
      <c r="F985" s="5"/>
    </row>
    <row r="986" ht="13.5" customHeight="1" spans="1:6">
      <c r="A986" s="21"/>
      <c r="D986" s="4"/>
      <c r="E986" s="5"/>
      <c r="F986" s="5"/>
    </row>
    <row r="987" ht="13.5" customHeight="1" spans="1:6">
      <c r="A987" s="21"/>
      <c r="D987" s="4"/>
      <c r="E987" s="5"/>
      <c r="F987" s="5"/>
    </row>
    <row r="988" ht="13.5" customHeight="1" spans="1:6">
      <c r="A988" s="21"/>
      <c r="D988" s="4"/>
      <c r="E988" s="5"/>
      <c r="F988" s="5"/>
    </row>
    <row r="989" ht="13.5" customHeight="1" spans="1:6">
      <c r="A989" s="21"/>
      <c r="D989" s="4"/>
      <c r="E989" s="5"/>
      <c r="F989" s="5"/>
    </row>
    <row r="990" ht="13.5" customHeight="1" spans="1:6">
      <c r="A990" s="21"/>
      <c r="D990" s="4"/>
      <c r="E990" s="5"/>
      <c r="F990" s="5"/>
    </row>
    <row r="991" ht="13.5" customHeight="1" spans="1:6">
      <c r="A991" s="21"/>
      <c r="D991" s="4"/>
      <c r="E991" s="5"/>
      <c r="F991" s="5"/>
    </row>
    <row r="992" ht="13.5" customHeight="1" spans="1:6">
      <c r="A992" s="21"/>
      <c r="D992" s="4"/>
      <c r="E992" s="5"/>
      <c r="F992" s="5"/>
    </row>
    <row r="993" ht="13.5" customHeight="1" spans="1:6">
      <c r="A993" s="21"/>
      <c r="D993" s="4"/>
      <c r="E993" s="5"/>
      <c r="F993" s="5"/>
    </row>
    <row r="994" ht="13.5" customHeight="1" spans="1:6">
      <c r="A994" s="21"/>
      <c r="D994" s="4"/>
      <c r="E994" s="5"/>
      <c r="F994" s="5"/>
    </row>
    <row r="995" ht="13.5" customHeight="1" spans="1:6">
      <c r="A995" s="21"/>
      <c r="D995" s="4"/>
      <c r="E995" s="5"/>
      <c r="F995" s="5"/>
    </row>
    <row r="996" ht="13.5" customHeight="1" spans="1:6">
      <c r="A996" s="21"/>
      <c r="D996" s="4"/>
      <c r="E996" s="5"/>
      <c r="F996" s="5"/>
    </row>
    <row r="997" ht="13.5" customHeight="1" spans="1:6">
      <c r="A997" s="21"/>
      <c r="D997" s="4"/>
      <c r="E997" s="5"/>
      <c r="F997" s="5"/>
    </row>
    <row r="998" ht="13.5" customHeight="1" spans="1:6">
      <c r="A998" s="21"/>
      <c r="D998" s="4"/>
      <c r="E998" s="5"/>
      <c r="F998" s="5"/>
    </row>
    <row r="999" ht="13.5" customHeight="1" spans="1:6">
      <c r="A999" s="21"/>
      <c r="D999" s="4"/>
      <c r="E999" s="5"/>
      <c r="F999" s="5"/>
    </row>
    <row r="1000" ht="13.5" customHeight="1" spans="1:6">
      <c r="A1000" s="21"/>
      <c r="D1000" s="4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1.8571428571429" customWidth="1"/>
    <col min="2" max="2" width="16.2857142857143" customWidth="1"/>
    <col min="3" max="3" width="36.4285714285714" customWidth="1"/>
    <col min="4" max="4" width="12.7142857142857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1" t="s">
        <v>0</v>
      </c>
      <c r="B1" s="3" t="s">
        <v>1</v>
      </c>
      <c r="C1" s="3" t="s">
        <v>2</v>
      </c>
      <c r="D1" s="4" t="s">
        <v>3</v>
      </c>
      <c r="E1" s="5"/>
      <c r="F1" s="5"/>
    </row>
    <row r="2" ht="13.5" customHeight="1" spans="1:6">
      <c r="A2" s="2">
        <v>43374</v>
      </c>
      <c r="B2" s="5" t="s">
        <v>44</v>
      </c>
      <c r="C2" s="5" t="s">
        <v>239</v>
      </c>
      <c r="D2" s="4">
        <v>800</v>
      </c>
      <c r="E2" s="5"/>
      <c r="F2" s="5"/>
    </row>
    <row r="3" ht="13.5" customHeight="1" spans="1:6">
      <c r="A3" s="2">
        <v>43374</v>
      </c>
      <c r="B3" s="5" t="s">
        <v>44</v>
      </c>
      <c r="C3" s="5" t="s">
        <v>669</v>
      </c>
      <c r="D3" s="4">
        <v>60</v>
      </c>
      <c r="E3" s="5"/>
      <c r="F3" s="5"/>
    </row>
    <row r="4" ht="13.5" customHeight="1" spans="1:6">
      <c r="A4" s="2">
        <v>43375</v>
      </c>
      <c r="B4" s="5" t="s">
        <v>44</v>
      </c>
      <c r="C4" s="5" t="s">
        <v>1159</v>
      </c>
      <c r="D4" s="4">
        <v>150</v>
      </c>
      <c r="E4" s="5"/>
      <c r="F4" s="5"/>
    </row>
    <row r="5" ht="13.5" customHeight="1" spans="1:6">
      <c r="A5" s="2">
        <v>43386</v>
      </c>
      <c r="B5" s="5" t="s">
        <v>44</v>
      </c>
      <c r="C5" s="5" t="s">
        <v>1160</v>
      </c>
      <c r="D5" s="11">
        <v>56</v>
      </c>
      <c r="E5" s="5"/>
      <c r="F5" s="5"/>
    </row>
    <row r="6" ht="13.5" customHeight="1" spans="1:6">
      <c r="A6" s="2">
        <v>43401</v>
      </c>
      <c r="B6" s="5" t="s">
        <v>44</v>
      </c>
      <c r="C6" s="5" t="s">
        <v>1161</v>
      </c>
      <c r="D6" s="4">
        <v>661.65</v>
      </c>
      <c r="E6" s="5"/>
      <c r="F6" s="5"/>
    </row>
    <row r="7" ht="13.5" customHeight="1" spans="1:6">
      <c r="A7" s="2">
        <v>43374</v>
      </c>
      <c r="B7" s="5" t="s">
        <v>294</v>
      </c>
      <c r="C7" s="5" t="s">
        <v>239</v>
      </c>
      <c r="D7" s="4">
        <v>470</v>
      </c>
      <c r="E7" s="5"/>
      <c r="F7" s="5"/>
    </row>
    <row r="8" ht="13.5" customHeight="1" spans="1:7">
      <c r="A8" s="2">
        <v>43374</v>
      </c>
      <c r="B8" s="5" t="s">
        <v>11</v>
      </c>
      <c r="C8" s="5" t="s">
        <v>777</v>
      </c>
      <c r="D8" s="4">
        <v>180</v>
      </c>
      <c r="E8" s="5"/>
      <c r="F8" s="5"/>
      <c r="G8" s="3" t="s">
        <v>286</v>
      </c>
    </row>
    <row r="9" ht="13.5" customHeight="1" spans="1:8">
      <c r="A9" s="2">
        <v>43376</v>
      </c>
      <c r="B9" s="5" t="s">
        <v>11</v>
      </c>
      <c r="C9" s="5" t="s">
        <v>60</v>
      </c>
      <c r="D9" s="4">
        <v>16.1</v>
      </c>
      <c r="E9" s="5"/>
      <c r="F9" s="5"/>
      <c r="G9" s="3" t="s">
        <v>44</v>
      </c>
      <c r="H9" s="4">
        <f>SUM(D2:D6)</f>
        <v>1727.65</v>
      </c>
    </row>
    <row r="10" ht="13.5" customHeight="1" spans="1:8">
      <c r="A10" s="2">
        <v>43393</v>
      </c>
      <c r="B10" s="5" t="s">
        <v>11</v>
      </c>
      <c r="C10" s="5" t="s">
        <v>492</v>
      </c>
      <c r="D10" s="4">
        <v>25.4</v>
      </c>
      <c r="E10" s="5"/>
      <c r="F10" s="5"/>
      <c r="G10" s="3" t="s">
        <v>294</v>
      </c>
      <c r="H10" s="4">
        <f>SUM(D7)</f>
        <v>470</v>
      </c>
    </row>
    <row r="11" ht="13.5" customHeight="1" spans="1:8">
      <c r="A11" s="2">
        <v>43398</v>
      </c>
      <c r="B11" s="5" t="s">
        <v>11</v>
      </c>
      <c r="C11" s="5" t="s">
        <v>824</v>
      </c>
      <c r="D11" s="11">
        <v>5.4</v>
      </c>
      <c r="E11" s="5"/>
      <c r="F11" s="5"/>
      <c r="G11" s="3" t="s">
        <v>11</v>
      </c>
      <c r="H11" s="4">
        <f>SUM(D8:D14)</f>
        <v>357.1</v>
      </c>
    </row>
    <row r="12" ht="13.5" customHeight="1" spans="1:8">
      <c r="A12" s="2">
        <v>43401</v>
      </c>
      <c r="B12" s="5" t="s">
        <v>11</v>
      </c>
      <c r="C12" s="5" t="s">
        <v>492</v>
      </c>
      <c r="D12" s="4">
        <v>17</v>
      </c>
      <c r="E12" s="5"/>
      <c r="F12" s="5"/>
      <c r="G12" s="3" t="s">
        <v>68</v>
      </c>
      <c r="H12" s="4">
        <f>SUM(D15:D22)</f>
        <v>701.31</v>
      </c>
    </row>
    <row r="13" ht="13.5" customHeight="1" spans="1:8">
      <c r="A13" s="2">
        <v>43391</v>
      </c>
      <c r="B13" s="5" t="s">
        <v>11</v>
      </c>
      <c r="C13" s="5" t="s">
        <v>780</v>
      </c>
      <c r="D13" s="4">
        <v>14.8</v>
      </c>
      <c r="E13" s="5"/>
      <c r="F13" s="5"/>
      <c r="G13" s="3" t="s">
        <v>197</v>
      </c>
      <c r="H13" s="4">
        <f>SUM(D23:D27)</f>
        <v>175.64</v>
      </c>
    </row>
    <row r="14" ht="13.5" customHeight="1" spans="1:8">
      <c r="A14" s="2">
        <v>43399</v>
      </c>
      <c r="B14" s="5" t="s">
        <v>11</v>
      </c>
      <c r="C14" s="5" t="s">
        <v>1162</v>
      </c>
      <c r="D14" s="4">
        <v>98.4</v>
      </c>
      <c r="E14" s="5"/>
      <c r="F14" s="5"/>
      <c r="G14" s="3" t="s">
        <v>125</v>
      </c>
      <c r="H14" s="4">
        <f>SUM(D28:D32)</f>
        <v>833.1</v>
      </c>
    </row>
    <row r="15" ht="13.5" customHeight="1" spans="1:8">
      <c r="A15" s="2">
        <v>43379</v>
      </c>
      <c r="B15" s="5" t="s">
        <v>68</v>
      </c>
      <c r="C15" s="5" t="s">
        <v>20</v>
      </c>
      <c r="D15" s="4">
        <v>148.46</v>
      </c>
      <c r="E15" s="5"/>
      <c r="F15" s="5"/>
      <c r="G15" s="3" t="s">
        <v>644</v>
      </c>
      <c r="H15" s="4">
        <f>SUM(D33:D34)</f>
        <v>1650</v>
      </c>
    </row>
    <row r="16" ht="13.5" customHeight="1" spans="1:8">
      <c r="A16" s="2">
        <v>43378</v>
      </c>
      <c r="B16" s="5" t="s">
        <v>68</v>
      </c>
      <c r="C16" s="5" t="s">
        <v>122</v>
      </c>
      <c r="D16" s="4">
        <v>8.55</v>
      </c>
      <c r="E16" s="5"/>
      <c r="F16" s="5"/>
      <c r="G16" s="3" t="s">
        <v>646</v>
      </c>
      <c r="H16" s="4">
        <f>SUM(D35)</f>
        <v>976</v>
      </c>
    </row>
    <row r="17" ht="13.5" customHeight="1" spans="1:8">
      <c r="A17" s="2">
        <v>43378</v>
      </c>
      <c r="B17" s="5" t="s">
        <v>68</v>
      </c>
      <c r="C17" s="5" t="s">
        <v>765</v>
      </c>
      <c r="D17" s="4">
        <v>20.7</v>
      </c>
      <c r="E17" s="5"/>
      <c r="F17" s="5"/>
      <c r="G17" s="3" t="s">
        <v>163</v>
      </c>
      <c r="H17" s="4">
        <f>SUM(0)</f>
        <v>0</v>
      </c>
    </row>
    <row r="18" ht="13.5" customHeight="1" spans="1:8">
      <c r="A18" s="2">
        <v>43388</v>
      </c>
      <c r="B18" s="5" t="s">
        <v>68</v>
      </c>
      <c r="C18" s="5" t="s">
        <v>20</v>
      </c>
      <c r="D18" s="11">
        <v>150.36</v>
      </c>
      <c r="E18" s="5"/>
      <c r="F18" s="5"/>
      <c r="G18" s="3" t="s">
        <v>134</v>
      </c>
      <c r="H18" s="4">
        <f>SUM(D36)</f>
        <v>48</v>
      </c>
    </row>
    <row r="19" ht="13.5" customHeight="1" spans="1:8">
      <c r="A19" s="2">
        <v>43393</v>
      </c>
      <c r="B19" s="5" t="s">
        <v>68</v>
      </c>
      <c r="C19" s="5" t="s">
        <v>20</v>
      </c>
      <c r="D19" s="11">
        <v>146.37</v>
      </c>
      <c r="E19" s="5"/>
      <c r="F19" s="5"/>
      <c r="G19" s="3" t="s">
        <v>34</v>
      </c>
      <c r="H19" s="4">
        <f>SUM(D37:D38)</f>
        <v>29.9</v>
      </c>
    </row>
    <row r="20" ht="13.5" customHeight="1" spans="1:8">
      <c r="A20" s="2">
        <v>43387</v>
      </c>
      <c r="B20" s="5" t="s">
        <v>68</v>
      </c>
      <c r="C20" s="5" t="s">
        <v>20</v>
      </c>
      <c r="D20" s="4">
        <v>27.22</v>
      </c>
      <c r="E20" s="5"/>
      <c r="F20" s="5"/>
      <c r="G20" s="3" t="s">
        <v>36</v>
      </c>
      <c r="H20" s="4">
        <f>SUM(D39:D40)</f>
        <v>1000</v>
      </c>
    </row>
    <row r="21" ht="13.5" customHeight="1" spans="1:8">
      <c r="A21" s="2">
        <v>43378</v>
      </c>
      <c r="B21" s="5" t="s">
        <v>68</v>
      </c>
      <c r="C21" s="5" t="s">
        <v>122</v>
      </c>
      <c r="D21" s="4">
        <v>53.1</v>
      </c>
      <c r="E21" s="5"/>
      <c r="F21" s="5"/>
      <c r="G21" s="3" t="s">
        <v>39</v>
      </c>
      <c r="H21" s="4">
        <f>SUM(D41:D47)</f>
        <v>492.85</v>
      </c>
    </row>
    <row r="22" ht="13.5" customHeight="1" spans="1:8">
      <c r="A22" s="2">
        <v>43400</v>
      </c>
      <c r="B22" s="5" t="s">
        <v>68</v>
      </c>
      <c r="C22" s="10" t="s">
        <v>20</v>
      </c>
      <c r="D22" s="10">
        <v>146.55</v>
      </c>
      <c r="E22" s="5"/>
      <c r="F22" s="5"/>
      <c r="G22" s="3" t="s">
        <v>375</v>
      </c>
      <c r="H22" s="4">
        <f>SUM(D48:D51)</f>
        <v>338</v>
      </c>
    </row>
    <row r="23" ht="13.5" customHeight="1" spans="1:26">
      <c r="A23" s="2">
        <v>43375</v>
      </c>
      <c r="B23" s="5" t="s">
        <v>197</v>
      </c>
      <c r="C23" s="5" t="s">
        <v>71</v>
      </c>
      <c r="D23" s="4">
        <v>30.75</v>
      </c>
      <c r="E23" s="5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43377</v>
      </c>
      <c r="B24" s="5" t="s">
        <v>197</v>
      </c>
      <c r="C24" s="5" t="s">
        <v>394</v>
      </c>
      <c r="D24" s="4">
        <v>66.44</v>
      </c>
      <c r="E24" s="5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43404</v>
      </c>
      <c r="B25" s="5" t="s">
        <v>197</v>
      </c>
      <c r="C25" s="5" t="s">
        <v>72</v>
      </c>
      <c r="D25" s="4">
        <v>19.9</v>
      </c>
      <c r="E25" s="5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43389</v>
      </c>
      <c r="B26" s="5" t="s">
        <v>197</v>
      </c>
      <c r="C26" s="5" t="s">
        <v>72</v>
      </c>
      <c r="D26" s="4">
        <v>16.05</v>
      </c>
      <c r="E26" s="5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43395</v>
      </c>
      <c r="B27" s="5" t="s">
        <v>197</v>
      </c>
      <c r="C27" s="5" t="s">
        <v>71</v>
      </c>
      <c r="D27" s="4">
        <v>42.5</v>
      </c>
      <c r="E27" s="5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43374</v>
      </c>
      <c r="B28" s="5" t="s">
        <v>125</v>
      </c>
      <c r="C28" s="5" t="s">
        <v>640</v>
      </c>
      <c r="D28" s="4">
        <v>60</v>
      </c>
      <c r="E28" s="5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43374</v>
      </c>
      <c r="B29" s="5" t="s">
        <v>125</v>
      </c>
      <c r="C29" s="5" t="s">
        <v>641</v>
      </c>
      <c r="D29" s="4">
        <v>600</v>
      </c>
      <c r="E29" s="5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43374</v>
      </c>
      <c r="B30" s="5" t="s">
        <v>125</v>
      </c>
      <c r="C30" s="5" t="s">
        <v>509</v>
      </c>
      <c r="D30" s="4">
        <v>55.5</v>
      </c>
      <c r="E30" s="10"/>
      <c r="F30" s="5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43388</v>
      </c>
      <c r="B31" s="5" t="s">
        <v>125</v>
      </c>
      <c r="C31" s="5" t="s">
        <v>1136</v>
      </c>
      <c r="D31" s="4">
        <v>48.6</v>
      </c>
      <c r="E31" s="10"/>
      <c r="F31" s="5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43404</v>
      </c>
      <c r="B32" s="5" t="s">
        <v>125</v>
      </c>
      <c r="C32" s="5" t="s">
        <v>1163</v>
      </c>
      <c r="D32" s="4">
        <v>69</v>
      </c>
      <c r="E32" s="10"/>
      <c r="F32" s="4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43374</v>
      </c>
      <c r="B33" s="5" t="s">
        <v>644</v>
      </c>
      <c r="C33" s="5" t="s">
        <v>645</v>
      </c>
      <c r="D33" s="4">
        <v>750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43374</v>
      </c>
      <c r="B34" s="5" t="s">
        <v>644</v>
      </c>
      <c r="C34" s="5" t="s">
        <v>684</v>
      </c>
      <c r="D34" s="4">
        <v>900</v>
      </c>
      <c r="E34" s="10"/>
      <c r="F34" s="4"/>
      <c r="G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43374</v>
      </c>
      <c r="B35" s="5" t="s">
        <v>646</v>
      </c>
      <c r="C35" s="5" t="s">
        <v>1145</v>
      </c>
      <c r="D35" s="4">
        <v>976</v>
      </c>
      <c r="E35" s="10"/>
      <c r="F35" s="4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43404</v>
      </c>
      <c r="B36" s="5" t="s">
        <v>134</v>
      </c>
      <c r="C36" s="5" t="s">
        <v>1164</v>
      </c>
      <c r="D36" s="4">
        <v>48</v>
      </c>
      <c r="E36" s="10"/>
      <c r="F36" s="4"/>
      <c r="G36" s="5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43378</v>
      </c>
      <c r="B37" s="5" t="s">
        <v>34</v>
      </c>
      <c r="C37" s="5" t="s">
        <v>81</v>
      </c>
      <c r="D37" s="4">
        <v>8.1</v>
      </c>
      <c r="E37" s="10"/>
      <c r="F37" s="4"/>
      <c r="G37" s="5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43403</v>
      </c>
      <c r="B38" s="5" t="s">
        <v>34</v>
      </c>
      <c r="C38" s="5" t="s">
        <v>1116</v>
      </c>
      <c r="D38" s="4">
        <v>21.8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43374</v>
      </c>
      <c r="B39" s="5" t="s">
        <v>36</v>
      </c>
      <c r="C39" s="5" t="s">
        <v>37</v>
      </c>
      <c r="D39" s="4">
        <v>600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43374</v>
      </c>
      <c r="B40" s="5" t="s">
        <v>36</v>
      </c>
      <c r="C40" s="5" t="s">
        <v>38</v>
      </c>
      <c r="D40" s="4">
        <v>400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43374</v>
      </c>
      <c r="B41" s="5" t="s">
        <v>39</v>
      </c>
      <c r="C41" s="5" t="s">
        <v>42</v>
      </c>
      <c r="D41" s="4">
        <v>110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43379</v>
      </c>
      <c r="B42" s="5" t="s">
        <v>39</v>
      </c>
      <c r="C42" s="5" t="s">
        <v>391</v>
      </c>
      <c r="D42" s="4">
        <v>50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43375</v>
      </c>
      <c r="B43" s="5" t="s">
        <v>39</v>
      </c>
      <c r="C43" s="5" t="s">
        <v>83</v>
      </c>
      <c r="D43" s="4">
        <v>81.09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43384</v>
      </c>
      <c r="B44" s="5" t="s">
        <v>39</v>
      </c>
      <c r="C44" s="5" t="s">
        <v>83</v>
      </c>
      <c r="D44" s="4">
        <v>81.6</v>
      </c>
      <c r="E44" s="10"/>
      <c r="F44" s="4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43388</v>
      </c>
      <c r="B45" s="5" t="s">
        <v>39</v>
      </c>
      <c r="C45" s="5" t="s">
        <v>391</v>
      </c>
      <c r="D45" s="11">
        <v>50</v>
      </c>
      <c r="E45" s="10"/>
      <c r="F45" s="4"/>
      <c r="G45" s="3" t="s">
        <v>1082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43401</v>
      </c>
      <c r="B46" s="5" t="s">
        <v>39</v>
      </c>
      <c r="C46" s="5" t="s">
        <v>83</v>
      </c>
      <c r="D46" s="11">
        <v>80.16</v>
      </c>
      <c r="E46" s="10"/>
      <c r="F46" s="4"/>
      <c r="G46" s="3" t="s">
        <v>1082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43403</v>
      </c>
      <c r="B47" s="5" t="s">
        <v>39</v>
      </c>
      <c r="C47" s="5" t="s">
        <v>391</v>
      </c>
      <c r="D47" s="4">
        <v>40</v>
      </c>
      <c r="E47" s="10"/>
      <c r="F47" s="4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43374</v>
      </c>
      <c r="B48" s="5" t="s">
        <v>375</v>
      </c>
      <c r="C48" s="5" t="s">
        <v>547</v>
      </c>
      <c r="D48" s="4">
        <v>200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43374</v>
      </c>
      <c r="B49" s="5" t="s">
        <v>375</v>
      </c>
      <c r="C49" s="3" t="s">
        <v>548</v>
      </c>
      <c r="D49" s="4">
        <v>44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43374</v>
      </c>
      <c r="B50" s="5" t="s">
        <v>375</v>
      </c>
      <c r="C50" s="5" t="s">
        <v>549</v>
      </c>
      <c r="D50" s="4">
        <v>44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43374</v>
      </c>
      <c r="B51" s="5" t="s">
        <v>375</v>
      </c>
      <c r="C51" s="5" t="s">
        <v>550</v>
      </c>
      <c r="D51" s="4">
        <v>50</v>
      </c>
      <c r="E51" s="10"/>
      <c r="F51" s="5"/>
      <c r="G51" s="3" t="s">
        <v>1082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/>
      <c r="D52" s="4"/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/>
      <c r="D53" s="4"/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/>
      <c r="D54" s="4"/>
      <c r="E54" s="5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/>
      <c r="D55" s="4"/>
      <c r="E55" s="5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1"/>
      <c r="D56" s="4">
        <f>SUM(D2:D53)</f>
        <v>8799.55</v>
      </c>
      <c r="E56" s="5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1"/>
      <c r="D57" s="4"/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6">
      <c r="A58" s="21"/>
      <c r="D58" s="4"/>
      <c r="E58" s="5"/>
      <c r="F58" s="5"/>
    </row>
    <row r="59" ht="13.5" customHeight="1" spans="1:6">
      <c r="A59" s="21"/>
      <c r="D59" s="4"/>
      <c r="E59" s="5"/>
      <c r="F59" s="5"/>
    </row>
    <row r="60" ht="13.5" customHeight="1" spans="1:6">
      <c r="A60" s="21"/>
      <c r="D60" s="4"/>
      <c r="E60" s="5"/>
      <c r="F60" s="5"/>
    </row>
    <row r="61" ht="13.5" customHeight="1" spans="1:6">
      <c r="A61" s="21"/>
      <c r="D61" s="4"/>
      <c r="E61" s="5"/>
      <c r="F61" s="5"/>
    </row>
    <row r="62" ht="13.5" customHeight="1" spans="1:6">
      <c r="A62" s="21"/>
      <c r="D62" s="4"/>
      <c r="E62" s="5"/>
      <c r="F62" s="5"/>
    </row>
    <row r="63" ht="13.5" customHeight="1" spans="1:6">
      <c r="A63" s="21"/>
      <c r="D63" s="4"/>
      <c r="E63" s="5"/>
      <c r="F63" s="5"/>
    </row>
    <row r="64" ht="13.5" customHeight="1" spans="1:6">
      <c r="A64" s="21"/>
      <c r="D64" s="4"/>
      <c r="E64" s="5"/>
      <c r="F64" s="5"/>
    </row>
    <row r="65" ht="13.5" customHeight="1" spans="1:6">
      <c r="A65" s="21"/>
      <c r="D65" s="4"/>
      <c r="E65" s="5"/>
      <c r="F65" s="5"/>
    </row>
    <row r="66" ht="13.5" customHeight="1" spans="1:6">
      <c r="A66" s="21"/>
      <c r="D66" s="4"/>
      <c r="E66" s="5"/>
      <c r="F66" s="5"/>
    </row>
    <row r="67" ht="13.5" customHeight="1" spans="1:6">
      <c r="A67" s="21"/>
      <c r="D67" s="4"/>
      <c r="E67" s="5"/>
      <c r="F67" s="5"/>
    </row>
    <row r="68" ht="13.5" customHeight="1" spans="1:6">
      <c r="A68" s="21"/>
      <c r="D68" s="4"/>
      <c r="E68" s="5"/>
      <c r="F68" s="5"/>
    </row>
    <row r="69" ht="13.5" customHeight="1" spans="1:6">
      <c r="A69" s="21"/>
      <c r="D69" s="4"/>
      <c r="E69" s="5"/>
      <c r="F69" s="5"/>
    </row>
    <row r="70" ht="13.5" customHeight="1" spans="1:6">
      <c r="A70" s="21"/>
      <c r="D70" s="4"/>
      <c r="E70" s="5"/>
      <c r="F70" s="5"/>
    </row>
    <row r="71" ht="13.5" customHeight="1" spans="1:6">
      <c r="A71" s="21"/>
      <c r="D71" s="4"/>
      <c r="E71" s="5"/>
      <c r="F71" s="5"/>
    </row>
    <row r="72" ht="13.5" customHeight="1" spans="1:6">
      <c r="A72" s="21"/>
      <c r="D72" s="4"/>
      <c r="E72" s="5"/>
      <c r="F72" s="5"/>
    </row>
    <row r="73" ht="13.5" customHeight="1" spans="1:6">
      <c r="A73" s="21"/>
      <c r="D73" s="4"/>
      <c r="E73" s="5"/>
      <c r="F73" s="5"/>
    </row>
    <row r="74" ht="13.5" customHeight="1" spans="1:6">
      <c r="A74" s="21"/>
      <c r="D74" s="4"/>
      <c r="E74" s="5"/>
      <c r="F74" s="5"/>
    </row>
    <row r="75" ht="13.5" customHeight="1" spans="1:6">
      <c r="A75" s="21"/>
      <c r="D75" s="4"/>
      <c r="E75" s="5"/>
      <c r="F75" s="5"/>
    </row>
    <row r="76" ht="13.5" customHeight="1" spans="1:6">
      <c r="A76" s="21"/>
      <c r="D76" s="4"/>
      <c r="E76" s="5"/>
      <c r="F76" s="5"/>
    </row>
    <row r="77" ht="13.5" customHeight="1" spans="1:6">
      <c r="A77" s="21"/>
      <c r="D77" s="4"/>
      <c r="E77" s="5"/>
      <c r="F77" s="5"/>
    </row>
    <row r="78" ht="13.5" customHeight="1" spans="1:6">
      <c r="A78" s="21"/>
      <c r="D78" s="4"/>
      <c r="E78" s="5"/>
      <c r="F78" s="5"/>
    </row>
    <row r="79" ht="13.5" customHeight="1" spans="1:6">
      <c r="A79" s="21"/>
      <c r="D79" s="4"/>
      <c r="E79" s="5"/>
      <c r="F79" s="5"/>
    </row>
    <row r="80" ht="13.5" customHeight="1" spans="1:6">
      <c r="A80" s="21"/>
      <c r="D80" s="4"/>
      <c r="E80" s="5"/>
      <c r="F80" s="5"/>
    </row>
    <row r="81" ht="13.5" customHeight="1" spans="1:6">
      <c r="A81" s="21"/>
      <c r="D81" s="4"/>
      <c r="E81" s="5"/>
      <c r="F81" s="5"/>
    </row>
    <row r="82" ht="13.5" customHeight="1" spans="1:6">
      <c r="A82" s="21"/>
      <c r="D82" s="4"/>
      <c r="E82" s="5"/>
      <c r="F82" s="5"/>
    </row>
    <row r="83" ht="13.5" customHeight="1" spans="1:6">
      <c r="A83" s="21"/>
      <c r="D83" s="4"/>
      <c r="E83" s="5"/>
      <c r="F83" s="5"/>
    </row>
    <row r="84" ht="13.5" customHeight="1" spans="1:6">
      <c r="A84" s="21"/>
      <c r="D84" s="4"/>
      <c r="E84" s="5"/>
      <c r="F84" s="5"/>
    </row>
    <row r="85" ht="13.5" customHeight="1" spans="1:6">
      <c r="A85" s="21"/>
      <c r="D85" s="4"/>
      <c r="E85" s="5"/>
      <c r="F85" s="5"/>
    </row>
    <row r="86" ht="13.5" customHeight="1" spans="1:6">
      <c r="A86" s="21"/>
      <c r="D86" s="4"/>
      <c r="E86" s="5"/>
      <c r="F86" s="5"/>
    </row>
    <row r="87" ht="13.5" customHeight="1" spans="1:6">
      <c r="A87" s="21"/>
      <c r="D87" s="4"/>
      <c r="E87" s="5"/>
      <c r="F87" s="5"/>
    </row>
    <row r="88" ht="13.5" customHeight="1" spans="1:6">
      <c r="A88" s="21"/>
      <c r="D88" s="4"/>
      <c r="E88" s="5"/>
      <c r="F88" s="5"/>
    </row>
    <row r="89" ht="13.5" customHeight="1" spans="1:6">
      <c r="A89" s="21"/>
      <c r="D89" s="4"/>
      <c r="E89" s="5"/>
      <c r="F89" s="5"/>
    </row>
    <row r="90" ht="13.5" customHeight="1" spans="1:6">
      <c r="A90" s="21"/>
      <c r="D90" s="4"/>
      <c r="E90" s="5"/>
      <c r="F90" s="5"/>
    </row>
    <row r="91" ht="13.5" customHeight="1" spans="1:6">
      <c r="A91" s="21"/>
      <c r="D91" s="4"/>
      <c r="E91" s="5"/>
      <c r="F91" s="5"/>
    </row>
    <row r="92" ht="13.5" customHeight="1" spans="1:6">
      <c r="A92" s="21"/>
      <c r="D92" s="4"/>
      <c r="E92" s="5"/>
      <c r="F92" s="5"/>
    </row>
    <row r="93" ht="13.5" customHeight="1" spans="1:6">
      <c r="A93" s="21"/>
      <c r="D93" s="4"/>
      <c r="E93" s="5"/>
      <c r="F93" s="5"/>
    </row>
    <row r="94" ht="13.5" customHeight="1" spans="1:6">
      <c r="A94" s="21"/>
      <c r="D94" s="4"/>
      <c r="E94" s="5"/>
      <c r="F94" s="5"/>
    </row>
    <row r="95" ht="13.5" customHeight="1" spans="1:6">
      <c r="A95" s="21"/>
      <c r="D95" s="4"/>
      <c r="E95" s="5"/>
      <c r="F95" s="5"/>
    </row>
    <row r="96" ht="13.5" customHeight="1" spans="1:6">
      <c r="A96" s="21"/>
      <c r="D96" s="4"/>
      <c r="E96" s="5"/>
      <c r="F96" s="5"/>
    </row>
    <row r="97" ht="13.5" customHeight="1" spans="1:6">
      <c r="A97" s="21"/>
      <c r="D97" s="4"/>
      <c r="E97" s="5"/>
      <c r="F97" s="5"/>
    </row>
    <row r="98" ht="13.5" customHeight="1" spans="1:6">
      <c r="A98" s="21"/>
      <c r="D98" s="4"/>
      <c r="E98" s="5"/>
      <c r="F98" s="5"/>
    </row>
    <row r="99" ht="13.5" customHeight="1" spans="1:6">
      <c r="A99" s="21"/>
      <c r="D99" s="4"/>
      <c r="E99" s="5"/>
      <c r="F99" s="5"/>
    </row>
    <row r="100" ht="13.5" customHeight="1" spans="1:6">
      <c r="A100" s="21"/>
      <c r="D100" s="4"/>
      <c r="E100" s="5"/>
      <c r="F100" s="5"/>
    </row>
    <row r="101" ht="13.5" customHeight="1" spans="1:6">
      <c r="A101" s="21"/>
      <c r="D101" s="4"/>
      <c r="E101" s="5"/>
      <c r="F101" s="5"/>
    </row>
    <row r="102" ht="13.5" customHeight="1" spans="1:6">
      <c r="A102" s="21"/>
      <c r="D102" s="4"/>
      <c r="E102" s="5"/>
      <c r="F102" s="5"/>
    </row>
    <row r="103" ht="13.5" customHeight="1" spans="1:6">
      <c r="A103" s="21"/>
      <c r="D103" s="4"/>
      <c r="E103" s="5"/>
      <c r="F103" s="5"/>
    </row>
    <row r="104" ht="13.5" customHeight="1" spans="1:6">
      <c r="A104" s="21"/>
      <c r="D104" s="4"/>
      <c r="E104" s="5"/>
      <c r="F104" s="5"/>
    </row>
    <row r="105" ht="13.5" customHeight="1" spans="1:6">
      <c r="A105" s="21"/>
      <c r="D105" s="4"/>
      <c r="E105" s="5"/>
      <c r="F105" s="5"/>
    </row>
    <row r="106" ht="13.5" customHeight="1" spans="1:6">
      <c r="A106" s="21"/>
      <c r="D106" s="4"/>
      <c r="E106" s="5"/>
      <c r="F106" s="5"/>
    </row>
    <row r="107" ht="13.5" customHeight="1" spans="1:6">
      <c r="A107" s="21"/>
      <c r="D107" s="4"/>
      <c r="E107" s="5"/>
      <c r="F107" s="5"/>
    </row>
    <row r="108" ht="13.5" customHeight="1" spans="1:6">
      <c r="A108" s="21"/>
      <c r="D108" s="4"/>
      <c r="E108" s="5"/>
      <c r="F108" s="5"/>
    </row>
    <row r="109" ht="13.5" customHeight="1" spans="1:6">
      <c r="A109" s="21"/>
      <c r="D109" s="4"/>
      <c r="E109" s="5"/>
      <c r="F109" s="5"/>
    </row>
    <row r="110" ht="13.5" customHeight="1" spans="1:6">
      <c r="A110" s="21"/>
      <c r="D110" s="4"/>
      <c r="E110" s="5"/>
      <c r="F110" s="5"/>
    </row>
    <row r="111" ht="13.5" customHeight="1" spans="1:6">
      <c r="A111" s="21"/>
      <c r="D111" s="4"/>
      <c r="E111" s="5"/>
      <c r="F111" s="5"/>
    </row>
    <row r="112" ht="13.5" customHeight="1" spans="1:6">
      <c r="A112" s="21"/>
      <c r="D112" s="4"/>
      <c r="E112" s="5"/>
      <c r="F112" s="5"/>
    </row>
    <row r="113" ht="13.5" customHeight="1" spans="1:6">
      <c r="A113" s="21"/>
      <c r="D113" s="4"/>
      <c r="E113" s="5"/>
      <c r="F113" s="5"/>
    </row>
    <row r="114" ht="13.5" customHeight="1" spans="1:6">
      <c r="A114" s="21"/>
      <c r="D114" s="4"/>
      <c r="E114" s="5"/>
      <c r="F114" s="5"/>
    </row>
    <row r="115" ht="13.5" customHeight="1" spans="1:6">
      <c r="A115" s="21"/>
      <c r="D115" s="4"/>
      <c r="E115" s="5"/>
      <c r="F115" s="5"/>
    </row>
    <row r="116" ht="13.5" customHeight="1" spans="1:6">
      <c r="A116" s="21"/>
      <c r="D116" s="4"/>
      <c r="E116" s="5"/>
      <c r="F116" s="5"/>
    </row>
    <row r="117" ht="13.5" customHeight="1" spans="1:6">
      <c r="A117" s="21"/>
      <c r="D117" s="4"/>
      <c r="E117" s="5"/>
      <c r="F117" s="5"/>
    </row>
    <row r="118" ht="13.5" customHeight="1" spans="1:6">
      <c r="A118" s="21"/>
      <c r="D118" s="4"/>
      <c r="E118" s="5"/>
      <c r="F118" s="5"/>
    </row>
    <row r="119" ht="13.5" customHeight="1" spans="1:6">
      <c r="A119" s="21"/>
      <c r="D119" s="4"/>
      <c r="E119" s="5"/>
      <c r="F119" s="5"/>
    </row>
    <row r="120" ht="13.5" customHeight="1" spans="1:6">
      <c r="A120" s="21"/>
      <c r="D120" s="4"/>
      <c r="E120" s="5"/>
      <c r="F120" s="5"/>
    </row>
    <row r="121" ht="13.5" customHeight="1" spans="1:6">
      <c r="A121" s="21"/>
      <c r="D121" s="4"/>
      <c r="E121" s="5"/>
      <c r="F121" s="5"/>
    </row>
    <row r="122" ht="13.5" customHeight="1" spans="1:6">
      <c r="A122" s="21"/>
      <c r="D122" s="4"/>
      <c r="E122" s="5"/>
      <c r="F122" s="5"/>
    </row>
    <row r="123" ht="13.5" customHeight="1" spans="1:6">
      <c r="A123" s="21"/>
      <c r="D123" s="4"/>
      <c r="E123" s="5"/>
      <c r="F123" s="5"/>
    </row>
    <row r="124" ht="13.5" customHeight="1" spans="1:6">
      <c r="A124" s="21"/>
      <c r="D124" s="4"/>
      <c r="E124" s="5"/>
      <c r="F124" s="5"/>
    </row>
    <row r="125" ht="13.5" customHeight="1" spans="1:6">
      <c r="A125" s="21"/>
      <c r="D125" s="4"/>
      <c r="E125" s="5"/>
      <c r="F125" s="5"/>
    </row>
    <row r="126" ht="13.5" customHeight="1" spans="1:6">
      <c r="A126" s="21"/>
      <c r="D126" s="4"/>
      <c r="E126" s="5"/>
      <c r="F126" s="5"/>
    </row>
    <row r="127" ht="13.5" customHeight="1" spans="1:6">
      <c r="A127" s="21"/>
      <c r="D127" s="4"/>
      <c r="E127" s="5"/>
      <c r="F127" s="5"/>
    </row>
    <row r="128" ht="13.5" customHeight="1" spans="1:6">
      <c r="A128" s="21"/>
      <c r="D128" s="4"/>
      <c r="E128" s="5"/>
      <c r="F128" s="5"/>
    </row>
    <row r="129" ht="13.5" customHeight="1" spans="1:6">
      <c r="A129" s="21"/>
      <c r="D129" s="4"/>
      <c r="E129" s="5"/>
      <c r="F129" s="5"/>
    </row>
    <row r="130" ht="13.5" customHeight="1" spans="1:6">
      <c r="A130" s="21"/>
      <c r="D130" s="4"/>
      <c r="E130" s="5"/>
      <c r="F130" s="5"/>
    </row>
    <row r="131" ht="13.5" customHeight="1" spans="1:6">
      <c r="A131" s="21"/>
      <c r="D131" s="4"/>
      <c r="E131" s="5"/>
      <c r="F131" s="5"/>
    </row>
    <row r="132" ht="13.5" customHeight="1" spans="1:6">
      <c r="A132" s="21"/>
      <c r="D132" s="4"/>
      <c r="E132" s="5"/>
      <c r="F132" s="5"/>
    </row>
    <row r="133" ht="13.5" customHeight="1" spans="1:6">
      <c r="A133" s="21"/>
      <c r="D133" s="4"/>
      <c r="E133" s="5"/>
      <c r="F133" s="5"/>
    </row>
    <row r="134" ht="13.5" customHeight="1" spans="1:6">
      <c r="A134" s="21"/>
      <c r="D134" s="4"/>
      <c r="E134" s="5"/>
      <c r="F134" s="5"/>
    </row>
    <row r="135" ht="13.5" customHeight="1" spans="1:6">
      <c r="A135" s="21"/>
      <c r="D135" s="4"/>
      <c r="E135" s="5"/>
      <c r="F135" s="5"/>
    </row>
    <row r="136" ht="13.5" customHeight="1" spans="1:6">
      <c r="A136" s="21"/>
      <c r="D136" s="4"/>
      <c r="E136" s="5"/>
      <c r="F136" s="5"/>
    </row>
    <row r="137" ht="13.5" customHeight="1" spans="1:6">
      <c r="A137" s="21"/>
      <c r="D137" s="4"/>
      <c r="E137" s="5"/>
      <c r="F137" s="5"/>
    </row>
    <row r="138" ht="13.5" customHeight="1" spans="1:6">
      <c r="A138" s="21"/>
      <c r="D138" s="4"/>
      <c r="E138" s="5"/>
      <c r="F138" s="5"/>
    </row>
    <row r="139" ht="13.5" customHeight="1" spans="1:6">
      <c r="A139" s="21"/>
      <c r="D139" s="4"/>
      <c r="E139" s="5"/>
      <c r="F139" s="5"/>
    </row>
    <row r="140" ht="13.5" customHeight="1" spans="1:6">
      <c r="A140" s="21"/>
      <c r="D140" s="4"/>
      <c r="E140" s="5"/>
      <c r="F140" s="5"/>
    </row>
    <row r="141" ht="13.5" customHeight="1" spans="1:6">
      <c r="A141" s="21"/>
      <c r="D141" s="4"/>
      <c r="E141" s="5"/>
      <c r="F141" s="5"/>
    </row>
    <row r="142" ht="13.5" customHeight="1" spans="1:6">
      <c r="A142" s="21"/>
      <c r="D142" s="4"/>
      <c r="E142" s="5"/>
      <c r="F142" s="5"/>
    </row>
    <row r="143" ht="13.5" customHeight="1" spans="1:6">
      <c r="A143" s="21"/>
      <c r="D143" s="4"/>
      <c r="E143" s="5"/>
      <c r="F143" s="5"/>
    </row>
    <row r="144" ht="13.5" customHeight="1" spans="1:6">
      <c r="A144" s="21"/>
      <c r="D144" s="4"/>
      <c r="E144" s="5"/>
      <c r="F144" s="5"/>
    </row>
    <row r="145" ht="13.5" customHeight="1" spans="1:6">
      <c r="A145" s="21"/>
      <c r="D145" s="4"/>
      <c r="E145" s="5"/>
      <c r="F145" s="5"/>
    </row>
    <row r="146" ht="13.5" customHeight="1" spans="1:6">
      <c r="A146" s="21"/>
      <c r="D146" s="4"/>
      <c r="E146" s="5"/>
      <c r="F146" s="5"/>
    </row>
    <row r="147" ht="13.5" customHeight="1" spans="1:6">
      <c r="A147" s="21"/>
      <c r="D147" s="4"/>
      <c r="E147" s="5"/>
      <c r="F147" s="5"/>
    </row>
    <row r="148" ht="13.5" customHeight="1" spans="1:6">
      <c r="A148" s="21"/>
      <c r="D148" s="4"/>
      <c r="E148" s="5"/>
      <c r="F148" s="5"/>
    </row>
    <row r="149" ht="13.5" customHeight="1" spans="1:6">
      <c r="A149" s="21"/>
      <c r="D149" s="4"/>
      <c r="E149" s="5"/>
      <c r="F149" s="5"/>
    </row>
    <row r="150" ht="13.5" customHeight="1" spans="1:6">
      <c r="A150" s="21"/>
      <c r="D150" s="4"/>
      <c r="E150" s="5"/>
      <c r="F150" s="5"/>
    </row>
    <row r="151" ht="13.5" customHeight="1" spans="1:6">
      <c r="A151" s="21"/>
      <c r="D151" s="4"/>
      <c r="E151" s="5"/>
      <c r="F151" s="5"/>
    </row>
    <row r="152" ht="13.5" customHeight="1" spans="1:6">
      <c r="A152" s="21"/>
      <c r="D152" s="4"/>
      <c r="E152" s="5"/>
      <c r="F152" s="5"/>
    </row>
    <row r="153" ht="13.5" customHeight="1" spans="1:6">
      <c r="A153" s="21"/>
      <c r="D153" s="4"/>
      <c r="E153" s="5"/>
      <c r="F153" s="5"/>
    </row>
    <row r="154" ht="13.5" customHeight="1" spans="1:6">
      <c r="A154" s="21"/>
      <c r="D154" s="4"/>
      <c r="E154" s="5"/>
      <c r="F154" s="5"/>
    </row>
    <row r="155" ht="13.5" customHeight="1" spans="1:6">
      <c r="A155" s="21"/>
      <c r="D155" s="4"/>
      <c r="E155" s="5"/>
      <c r="F155" s="5"/>
    </row>
    <row r="156" ht="13.5" customHeight="1" spans="1:6">
      <c r="A156" s="21"/>
      <c r="D156" s="4"/>
      <c r="E156" s="5"/>
      <c r="F156" s="5"/>
    </row>
    <row r="157" ht="13.5" customHeight="1" spans="1:6">
      <c r="A157" s="21"/>
      <c r="D157" s="4"/>
      <c r="E157" s="5"/>
      <c r="F157" s="5"/>
    </row>
    <row r="158" ht="13.5" customHeight="1" spans="1:6">
      <c r="A158" s="21"/>
      <c r="D158" s="4"/>
      <c r="E158" s="5"/>
      <c r="F158" s="5"/>
    </row>
    <row r="159" ht="13.5" customHeight="1" spans="1:6">
      <c r="A159" s="21"/>
      <c r="D159" s="4"/>
      <c r="E159" s="5"/>
      <c r="F159" s="5"/>
    </row>
    <row r="160" ht="13.5" customHeight="1" spans="1:6">
      <c r="A160" s="21"/>
      <c r="D160" s="4"/>
      <c r="E160" s="5"/>
      <c r="F160" s="5"/>
    </row>
    <row r="161" ht="13.5" customHeight="1" spans="1:6">
      <c r="A161" s="21"/>
      <c r="D161" s="4"/>
      <c r="E161" s="5"/>
      <c r="F161" s="5"/>
    </row>
    <row r="162" ht="13.5" customHeight="1" spans="1:6">
      <c r="A162" s="21"/>
      <c r="D162" s="4"/>
      <c r="E162" s="5"/>
      <c r="F162" s="5"/>
    </row>
    <row r="163" ht="13.5" customHeight="1" spans="1:6">
      <c r="A163" s="21"/>
      <c r="D163" s="4"/>
      <c r="E163" s="5"/>
      <c r="F163" s="5"/>
    </row>
    <row r="164" ht="13.5" customHeight="1" spans="1:6">
      <c r="A164" s="21"/>
      <c r="D164" s="4"/>
      <c r="E164" s="5"/>
      <c r="F164" s="5"/>
    </row>
    <row r="165" ht="13.5" customHeight="1" spans="1:6">
      <c r="A165" s="21"/>
      <c r="D165" s="4"/>
      <c r="E165" s="5"/>
      <c r="F165" s="5"/>
    </row>
    <row r="166" ht="13.5" customHeight="1" spans="1:6">
      <c r="A166" s="21"/>
      <c r="D166" s="4"/>
      <c r="E166" s="5"/>
      <c r="F166" s="5"/>
    </row>
    <row r="167" ht="13.5" customHeight="1" spans="1:6">
      <c r="A167" s="21"/>
      <c r="D167" s="4"/>
      <c r="E167" s="5"/>
      <c r="F167" s="5"/>
    </row>
    <row r="168" ht="13.5" customHeight="1" spans="1:6">
      <c r="A168" s="21"/>
      <c r="D168" s="4"/>
      <c r="E168" s="5"/>
      <c r="F168" s="5"/>
    </row>
    <row r="169" ht="13.5" customHeight="1" spans="1:6">
      <c r="A169" s="21"/>
      <c r="D169" s="4"/>
      <c r="E169" s="5"/>
      <c r="F169" s="5"/>
    </row>
    <row r="170" ht="13.5" customHeight="1" spans="1:6">
      <c r="A170" s="21"/>
      <c r="D170" s="4"/>
      <c r="E170" s="5"/>
      <c r="F170" s="5"/>
    </row>
    <row r="171" ht="13.5" customHeight="1" spans="1:6">
      <c r="A171" s="21"/>
      <c r="D171" s="4"/>
      <c r="E171" s="5"/>
      <c r="F171" s="5"/>
    </row>
    <row r="172" ht="13.5" customHeight="1" spans="1:6">
      <c r="A172" s="21"/>
      <c r="D172" s="4"/>
      <c r="E172" s="5"/>
      <c r="F172" s="5"/>
    </row>
    <row r="173" ht="13.5" customHeight="1" spans="1:6">
      <c r="A173" s="21"/>
      <c r="D173" s="4"/>
      <c r="E173" s="5"/>
      <c r="F173" s="5"/>
    </row>
    <row r="174" ht="13.5" customHeight="1" spans="1:6">
      <c r="A174" s="21"/>
      <c r="D174" s="4"/>
      <c r="E174" s="5"/>
      <c r="F174" s="5"/>
    </row>
    <row r="175" ht="13.5" customHeight="1" spans="1:6">
      <c r="A175" s="21"/>
      <c r="D175" s="4"/>
      <c r="E175" s="5"/>
      <c r="F175" s="5"/>
    </row>
    <row r="176" ht="13.5" customHeight="1" spans="1:6">
      <c r="A176" s="21"/>
      <c r="D176" s="4"/>
      <c r="E176" s="5"/>
      <c r="F176" s="5"/>
    </row>
    <row r="177" ht="13.5" customHeight="1" spans="1:6">
      <c r="A177" s="21"/>
      <c r="D177" s="4"/>
      <c r="E177" s="5"/>
      <c r="F177" s="5"/>
    </row>
    <row r="178" ht="13.5" customHeight="1" spans="1:6">
      <c r="A178" s="21"/>
      <c r="D178" s="4"/>
      <c r="E178" s="5"/>
      <c r="F178" s="5"/>
    </row>
    <row r="179" ht="13.5" customHeight="1" spans="1:6">
      <c r="A179" s="21"/>
      <c r="D179" s="4"/>
      <c r="E179" s="5"/>
      <c r="F179" s="5"/>
    </row>
    <row r="180" ht="13.5" customHeight="1" spans="1:6">
      <c r="A180" s="21"/>
      <c r="D180" s="4"/>
      <c r="E180" s="5"/>
      <c r="F180" s="5"/>
    </row>
    <row r="181" ht="13.5" customHeight="1" spans="1:6">
      <c r="A181" s="21"/>
      <c r="D181" s="4"/>
      <c r="E181" s="5"/>
      <c r="F181" s="5"/>
    </row>
    <row r="182" ht="13.5" customHeight="1" spans="1:6">
      <c r="A182" s="21"/>
      <c r="D182" s="4"/>
      <c r="E182" s="5"/>
      <c r="F182" s="5"/>
    </row>
    <row r="183" ht="13.5" customHeight="1" spans="1:6">
      <c r="A183" s="21"/>
      <c r="D183" s="4"/>
      <c r="E183" s="5"/>
      <c r="F183" s="5"/>
    </row>
    <row r="184" ht="13.5" customHeight="1" spans="1:6">
      <c r="A184" s="21"/>
      <c r="D184" s="4"/>
      <c r="E184" s="5"/>
      <c r="F184" s="5"/>
    </row>
    <row r="185" ht="13.5" customHeight="1" spans="1:6">
      <c r="A185" s="21"/>
      <c r="D185" s="4"/>
      <c r="E185" s="5"/>
      <c r="F185" s="5"/>
    </row>
    <row r="186" ht="13.5" customHeight="1" spans="1:6">
      <c r="A186" s="21"/>
      <c r="D186" s="4"/>
      <c r="E186" s="5"/>
      <c r="F186" s="5"/>
    </row>
    <row r="187" ht="13.5" customHeight="1" spans="1:6">
      <c r="A187" s="21"/>
      <c r="D187" s="4"/>
      <c r="E187" s="5"/>
      <c r="F187" s="5"/>
    </row>
    <row r="188" ht="13.5" customHeight="1" spans="1:6">
      <c r="A188" s="21"/>
      <c r="D188" s="4"/>
      <c r="E188" s="5"/>
      <c r="F188" s="5"/>
    </row>
    <row r="189" ht="13.5" customHeight="1" spans="1:6">
      <c r="A189" s="21"/>
      <c r="D189" s="4"/>
      <c r="E189" s="5"/>
      <c r="F189" s="5"/>
    </row>
    <row r="190" ht="13.5" customHeight="1" spans="1:6">
      <c r="A190" s="21"/>
      <c r="D190" s="4"/>
      <c r="E190" s="5"/>
      <c r="F190" s="5"/>
    </row>
    <row r="191" ht="13.5" customHeight="1" spans="1:6">
      <c r="A191" s="21"/>
      <c r="D191" s="4"/>
      <c r="E191" s="5"/>
      <c r="F191" s="5"/>
    </row>
    <row r="192" ht="13.5" customHeight="1" spans="1:6">
      <c r="A192" s="21"/>
      <c r="D192" s="4"/>
      <c r="E192" s="5"/>
      <c r="F192" s="5"/>
    </row>
    <row r="193" ht="13.5" customHeight="1" spans="1:6">
      <c r="A193" s="21"/>
      <c r="D193" s="4"/>
      <c r="E193" s="5"/>
      <c r="F193" s="5"/>
    </row>
    <row r="194" ht="13.5" customHeight="1" spans="1:6">
      <c r="A194" s="21"/>
      <c r="D194" s="4"/>
      <c r="E194" s="5"/>
      <c r="F194" s="5"/>
    </row>
    <row r="195" ht="13.5" customHeight="1" spans="1:6">
      <c r="A195" s="21"/>
      <c r="D195" s="4"/>
      <c r="E195" s="5"/>
      <c r="F195" s="5"/>
    </row>
    <row r="196" ht="13.5" customHeight="1" spans="1:6">
      <c r="A196" s="21"/>
      <c r="D196" s="4"/>
      <c r="E196" s="5"/>
      <c r="F196" s="5"/>
    </row>
    <row r="197" ht="13.5" customHeight="1" spans="1:6">
      <c r="A197" s="21"/>
      <c r="D197" s="4"/>
      <c r="E197" s="5"/>
      <c r="F197" s="5"/>
    </row>
    <row r="198" ht="13.5" customHeight="1" spans="1:6">
      <c r="A198" s="21"/>
      <c r="D198" s="4"/>
      <c r="E198" s="5"/>
      <c r="F198" s="5"/>
    </row>
    <row r="199" ht="13.5" customHeight="1" spans="1:6">
      <c r="A199" s="21"/>
      <c r="D199" s="4"/>
      <c r="E199" s="5"/>
      <c r="F199" s="5"/>
    </row>
    <row r="200" ht="13.5" customHeight="1" spans="1:6">
      <c r="A200" s="21"/>
      <c r="D200" s="4"/>
      <c r="E200" s="5"/>
      <c r="F200" s="5"/>
    </row>
    <row r="201" ht="13.5" customHeight="1" spans="1:6">
      <c r="A201" s="21"/>
      <c r="D201" s="4"/>
      <c r="E201" s="5"/>
      <c r="F201" s="5"/>
    </row>
    <row r="202" ht="13.5" customHeight="1" spans="1:6">
      <c r="A202" s="21"/>
      <c r="D202" s="4"/>
      <c r="E202" s="5"/>
      <c r="F202" s="5"/>
    </row>
    <row r="203" ht="13.5" customHeight="1" spans="1:6">
      <c r="A203" s="21"/>
      <c r="D203" s="4"/>
      <c r="E203" s="5"/>
      <c r="F203" s="5"/>
    </row>
    <row r="204" ht="13.5" customHeight="1" spans="1:6">
      <c r="A204" s="21"/>
      <c r="D204" s="4"/>
      <c r="E204" s="5"/>
      <c r="F204" s="5"/>
    </row>
    <row r="205" ht="13.5" customHeight="1" spans="1:6">
      <c r="A205" s="21"/>
      <c r="D205" s="4"/>
      <c r="E205" s="5"/>
      <c r="F205" s="5"/>
    </row>
    <row r="206" ht="13.5" customHeight="1" spans="1:6">
      <c r="A206" s="21"/>
      <c r="D206" s="4"/>
      <c r="E206" s="5"/>
      <c r="F206" s="5"/>
    </row>
    <row r="207" ht="13.5" customHeight="1" spans="1:6">
      <c r="A207" s="21"/>
      <c r="D207" s="4"/>
      <c r="E207" s="5"/>
      <c r="F207" s="5"/>
    </row>
    <row r="208" ht="13.5" customHeight="1" spans="1:6">
      <c r="A208" s="21"/>
      <c r="D208" s="4"/>
      <c r="E208" s="5"/>
      <c r="F208" s="5"/>
    </row>
    <row r="209" ht="13.5" customHeight="1" spans="1:6">
      <c r="A209" s="21"/>
      <c r="D209" s="4"/>
      <c r="E209" s="5"/>
      <c r="F209" s="5"/>
    </row>
    <row r="210" ht="13.5" customHeight="1" spans="1:6">
      <c r="A210" s="21"/>
      <c r="D210" s="4"/>
      <c r="E210" s="5"/>
      <c r="F210" s="5"/>
    </row>
    <row r="211" ht="13.5" customHeight="1" spans="1:6">
      <c r="A211" s="21"/>
      <c r="D211" s="4"/>
      <c r="E211" s="5"/>
      <c r="F211" s="5"/>
    </row>
    <row r="212" ht="13.5" customHeight="1" spans="1:6">
      <c r="A212" s="21"/>
      <c r="D212" s="4"/>
      <c r="E212" s="5"/>
      <c r="F212" s="5"/>
    </row>
    <row r="213" ht="13.5" customHeight="1" spans="1:6">
      <c r="A213" s="21"/>
      <c r="D213" s="4"/>
      <c r="E213" s="5"/>
      <c r="F213" s="5"/>
    </row>
    <row r="214" ht="13.5" customHeight="1" spans="1:6">
      <c r="A214" s="21"/>
      <c r="D214" s="4"/>
      <c r="E214" s="5"/>
      <c r="F214" s="5"/>
    </row>
    <row r="215" ht="13.5" customHeight="1" spans="1:6">
      <c r="A215" s="21"/>
      <c r="D215" s="4"/>
      <c r="E215" s="5"/>
      <c r="F215" s="5"/>
    </row>
    <row r="216" ht="13.5" customHeight="1" spans="1:6">
      <c r="A216" s="21"/>
      <c r="D216" s="4"/>
      <c r="E216" s="5"/>
      <c r="F216" s="5"/>
    </row>
    <row r="217" ht="13.5" customHeight="1" spans="1:6">
      <c r="A217" s="21"/>
      <c r="D217" s="4"/>
      <c r="E217" s="5"/>
      <c r="F217" s="5"/>
    </row>
    <row r="218" ht="13.5" customHeight="1" spans="1:6">
      <c r="A218" s="21"/>
      <c r="D218" s="4"/>
      <c r="E218" s="5"/>
      <c r="F218" s="5"/>
    </row>
    <row r="219" ht="13.5" customHeight="1" spans="1:6">
      <c r="A219" s="21"/>
      <c r="D219" s="4"/>
      <c r="E219" s="5"/>
      <c r="F219" s="5"/>
    </row>
    <row r="220" ht="13.5" customHeight="1" spans="1:6">
      <c r="A220" s="21"/>
      <c r="D220" s="4"/>
      <c r="E220" s="5"/>
      <c r="F220" s="5"/>
    </row>
    <row r="221" ht="13.5" customHeight="1" spans="1:6">
      <c r="A221" s="21"/>
      <c r="D221" s="4"/>
      <c r="E221" s="5"/>
      <c r="F221" s="5"/>
    </row>
    <row r="222" ht="13.5" customHeight="1" spans="1:6">
      <c r="A222" s="21"/>
      <c r="D222" s="4"/>
      <c r="E222" s="5"/>
      <c r="F222" s="5"/>
    </row>
    <row r="223" ht="13.5" customHeight="1" spans="1:6">
      <c r="A223" s="21"/>
      <c r="D223" s="4"/>
      <c r="E223" s="5"/>
      <c r="F223" s="5"/>
    </row>
    <row r="224" ht="13.5" customHeight="1" spans="1:6">
      <c r="A224" s="21"/>
      <c r="D224" s="4"/>
      <c r="E224" s="5"/>
      <c r="F224" s="5"/>
    </row>
    <row r="225" ht="13.5" customHeight="1" spans="1:6">
      <c r="A225" s="21"/>
      <c r="D225" s="4"/>
      <c r="E225" s="5"/>
      <c r="F225" s="5"/>
    </row>
    <row r="226" ht="13.5" customHeight="1" spans="1:6">
      <c r="A226" s="21"/>
      <c r="D226" s="4"/>
      <c r="E226" s="5"/>
      <c r="F226" s="5"/>
    </row>
    <row r="227" ht="13.5" customHeight="1" spans="1:6">
      <c r="A227" s="21"/>
      <c r="D227" s="4"/>
      <c r="E227" s="5"/>
      <c r="F227" s="5"/>
    </row>
    <row r="228" ht="13.5" customHeight="1" spans="1:6">
      <c r="A228" s="21"/>
      <c r="D228" s="4"/>
      <c r="E228" s="5"/>
      <c r="F228" s="5"/>
    </row>
    <row r="229" ht="13.5" customHeight="1" spans="1:6">
      <c r="A229" s="21"/>
      <c r="D229" s="4"/>
      <c r="E229" s="5"/>
      <c r="F229" s="5"/>
    </row>
    <row r="230" ht="13.5" customHeight="1" spans="1:6">
      <c r="A230" s="21"/>
      <c r="D230" s="4"/>
      <c r="E230" s="5"/>
      <c r="F230" s="5"/>
    </row>
    <row r="231" ht="13.5" customHeight="1" spans="1:6">
      <c r="A231" s="21"/>
      <c r="D231" s="4"/>
      <c r="E231" s="5"/>
      <c r="F231" s="5"/>
    </row>
    <row r="232" ht="13.5" customHeight="1" spans="1:6">
      <c r="A232" s="21"/>
      <c r="D232" s="4"/>
      <c r="E232" s="5"/>
      <c r="F232" s="5"/>
    </row>
    <row r="233" ht="13.5" customHeight="1" spans="1:6">
      <c r="A233" s="21"/>
      <c r="D233" s="4"/>
      <c r="E233" s="5"/>
      <c r="F233" s="5"/>
    </row>
    <row r="234" ht="13.5" customHeight="1" spans="1:6">
      <c r="A234" s="21"/>
      <c r="D234" s="4"/>
      <c r="E234" s="5"/>
      <c r="F234" s="5"/>
    </row>
    <row r="235" ht="13.5" customHeight="1" spans="1:6">
      <c r="A235" s="21"/>
      <c r="D235" s="4"/>
      <c r="E235" s="5"/>
      <c r="F235" s="5"/>
    </row>
    <row r="236" ht="13.5" customHeight="1" spans="1:6">
      <c r="A236" s="21"/>
      <c r="D236" s="4"/>
      <c r="E236" s="5"/>
      <c r="F236" s="5"/>
    </row>
    <row r="237" ht="13.5" customHeight="1" spans="1:6">
      <c r="A237" s="21"/>
      <c r="D237" s="4"/>
      <c r="E237" s="5"/>
      <c r="F237" s="5"/>
    </row>
    <row r="238" ht="13.5" customHeight="1" spans="1:6">
      <c r="A238" s="21"/>
      <c r="D238" s="4"/>
      <c r="E238" s="5"/>
      <c r="F238" s="5"/>
    </row>
    <row r="239" ht="13.5" customHeight="1" spans="1:6">
      <c r="A239" s="21"/>
      <c r="D239" s="4"/>
      <c r="E239" s="5"/>
      <c r="F239" s="5"/>
    </row>
    <row r="240" ht="13.5" customHeight="1" spans="1:6">
      <c r="A240" s="21"/>
      <c r="D240" s="4"/>
      <c r="E240" s="5"/>
      <c r="F240" s="5"/>
    </row>
    <row r="241" ht="13.5" customHeight="1" spans="1:6">
      <c r="A241" s="21"/>
      <c r="D241" s="4"/>
      <c r="E241" s="5"/>
      <c r="F241" s="5"/>
    </row>
    <row r="242" ht="13.5" customHeight="1" spans="1:6">
      <c r="A242" s="21"/>
      <c r="D242" s="4"/>
      <c r="E242" s="5"/>
      <c r="F242" s="5"/>
    </row>
    <row r="243" ht="13.5" customHeight="1" spans="1:6">
      <c r="A243" s="21"/>
      <c r="D243" s="4"/>
      <c r="E243" s="5"/>
      <c r="F243" s="5"/>
    </row>
    <row r="244" ht="13.5" customHeight="1" spans="1:6">
      <c r="A244" s="21"/>
      <c r="D244" s="4"/>
      <c r="E244" s="5"/>
      <c r="F244" s="5"/>
    </row>
    <row r="245" ht="13.5" customHeight="1" spans="1:6">
      <c r="A245" s="21"/>
      <c r="D245" s="4"/>
      <c r="E245" s="5"/>
      <c r="F245" s="5"/>
    </row>
    <row r="246" ht="13.5" customHeight="1" spans="1:6">
      <c r="A246" s="21"/>
      <c r="D246" s="4"/>
      <c r="E246" s="5"/>
      <c r="F246" s="5"/>
    </row>
    <row r="247" ht="13.5" customHeight="1" spans="1:6">
      <c r="A247" s="21"/>
      <c r="D247" s="4"/>
      <c r="E247" s="5"/>
      <c r="F247" s="5"/>
    </row>
    <row r="248" ht="13.5" customHeight="1" spans="1:6">
      <c r="A248" s="21"/>
      <c r="D248" s="4"/>
      <c r="E248" s="5"/>
      <c r="F248" s="5"/>
    </row>
    <row r="249" ht="13.5" customHeight="1" spans="1:6">
      <c r="A249" s="21"/>
      <c r="D249" s="4"/>
      <c r="E249" s="5"/>
      <c r="F249" s="5"/>
    </row>
    <row r="250" ht="13.5" customHeight="1" spans="1:6">
      <c r="A250" s="21"/>
      <c r="D250" s="4"/>
      <c r="E250" s="5"/>
      <c r="F250" s="5"/>
    </row>
    <row r="251" ht="13.5" customHeight="1" spans="1:6">
      <c r="A251" s="21"/>
      <c r="D251" s="4"/>
      <c r="E251" s="5"/>
      <c r="F251" s="5"/>
    </row>
    <row r="252" ht="13.5" customHeight="1" spans="1:6">
      <c r="A252" s="21"/>
      <c r="D252" s="4"/>
      <c r="E252" s="5"/>
      <c r="F252" s="5"/>
    </row>
    <row r="253" ht="13.5" customHeight="1" spans="1:6">
      <c r="A253" s="21"/>
      <c r="D253" s="4"/>
      <c r="E253" s="5"/>
      <c r="F253" s="5"/>
    </row>
    <row r="254" ht="13.5" customHeight="1" spans="1:6">
      <c r="A254" s="21"/>
      <c r="D254" s="4"/>
      <c r="E254" s="5"/>
      <c r="F254" s="5"/>
    </row>
    <row r="255" ht="13.5" customHeight="1" spans="1:6">
      <c r="A255" s="21"/>
      <c r="D255" s="4"/>
      <c r="E255" s="5"/>
      <c r="F255" s="5"/>
    </row>
    <row r="256" ht="13.5" customHeight="1" spans="1:6">
      <c r="A256" s="21"/>
      <c r="D256" s="4"/>
      <c r="E256" s="5"/>
      <c r="F256" s="5"/>
    </row>
    <row r="257" ht="13.5" customHeight="1" spans="1:6">
      <c r="A257" s="21"/>
      <c r="D257" s="4"/>
      <c r="E257" s="5"/>
      <c r="F257" s="5"/>
    </row>
    <row r="258" ht="13.5" customHeight="1" spans="1:6">
      <c r="A258" s="21"/>
      <c r="D258" s="4"/>
      <c r="E258" s="5"/>
      <c r="F258" s="5"/>
    </row>
    <row r="259" ht="13.5" customHeight="1" spans="1:6">
      <c r="A259" s="21"/>
      <c r="D259" s="4"/>
      <c r="E259" s="5"/>
      <c r="F259" s="5"/>
    </row>
    <row r="260" ht="13.5" customHeight="1" spans="1:6">
      <c r="A260" s="21"/>
      <c r="D260" s="4"/>
      <c r="E260" s="5"/>
      <c r="F260" s="5"/>
    </row>
    <row r="261" ht="13.5" customHeight="1" spans="1:6">
      <c r="A261" s="21"/>
      <c r="D261" s="4"/>
      <c r="E261" s="5"/>
      <c r="F261" s="5"/>
    </row>
    <row r="262" ht="13.5" customHeight="1" spans="1:6">
      <c r="A262" s="21"/>
      <c r="D262" s="4"/>
      <c r="E262" s="5"/>
      <c r="F262" s="5"/>
    </row>
    <row r="263" ht="13.5" customHeight="1" spans="1:6">
      <c r="A263" s="21"/>
      <c r="D263" s="4"/>
      <c r="E263" s="5"/>
      <c r="F263" s="5"/>
    </row>
    <row r="264" ht="13.5" customHeight="1" spans="1:6">
      <c r="A264" s="21"/>
      <c r="D264" s="4"/>
      <c r="E264" s="5"/>
      <c r="F264" s="5"/>
    </row>
    <row r="265" ht="13.5" customHeight="1" spans="1:6">
      <c r="A265" s="21"/>
      <c r="D265" s="4"/>
      <c r="E265" s="5"/>
      <c r="F265" s="5"/>
    </row>
    <row r="266" ht="13.5" customHeight="1" spans="1:6">
      <c r="A266" s="21"/>
      <c r="D266" s="4"/>
      <c r="E266" s="5"/>
      <c r="F266" s="5"/>
    </row>
    <row r="267" ht="13.5" customHeight="1" spans="1:6">
      <c r="A267" s="21"/>
      <c r="D267" s="4"/>
      <c r="E267" s="5"/>
      <c r="F267" s="5"/>
    </row>
    <row r="268" ht="13.5" customHeight="1" spans="1:6">
      <c r="A268" s="21"/>
      <c r="D268" s="4"/>
      <c r="E268" s="5"/>
      <c r="F268" s="5"/>
    </row>
    <row r="269" ht="13.5" customHeight="1" spans="1:6">
      <c r="A269" s="21"/>
      <c r="D269" s="4"/>
      <c r="E269" s="5"/>
      <c r="F269" s="5"/>
    </row>
    <row r="270" ht="13.5" customHeight="1" spans="1:6">
      <c r="A270" s="21"/>
      <c r="D270" s="4"/>
      <c r="E270" s="5"/>
      <c r="F270" s="5"/>
    </row>
    <row r="271" ht="13.5" customHeight="1" spans="1:6">
      <c r="A271" s="21"/>
      <c r="D271" s="4"/>
      <c r="E271" s="5"/>
      <c r="F271" s="5"/>
    </row>
    <row r="272" ht="13.5" customHeight="1" spans="1:6">
      <c r="A272" s="21"/>
      <c r="D272" s="4"/>
      <c r="E272" s="5"/>
      <c r="F272" s="5"/>
    </row>
    <row r="273" ht="13.5" customHeight="1" spans="1:6">
      <c r="A273" s="21"/>
      <c r="D273" s="4"/>
      <c r="E273" s="5"/>
      <c r="F273" s="5"/>
    </row>
    <row r="274" ht="13.5" customHeight="1" spans="1:6">
      <c r="A274" s="21"/>
      <c r="D274" s="4"/>
      <c r="E274" s="5"/>
      <c r="F274" s="5"/>
    </row>
    <row r="275" ht="13.5" customHeight="1" spans="1:6">
      <c r="A275" s="21"/>
      <c r="D275" s="4"/>
      <c r="E275" s="5"/>
      <c r="F275" s="5"/>
    </row>
    <row r="276" ht="13.5" customHeight="1" spans="1:6">
      <c r="A276" s="21"/>
      <c r="D276" s="4"/>
      <c r="E276" s="5"/>
      <c r="F276" s="5"/>
    </row>
    <row r="277" ht="13.5" customHeight="1" spans="1:6">
      <c r="A277" s="21"/>
      <c r="D277" s="4"/>
      <c r="E277" s="5"/>
      <c r="F277" s="5"/>
    </row>
    <row r="278" ht="13.5" customHeight="1" spans="1:6">
      <c r="A278" s="21"/>
      <c r="D278" s="4"/>
      <c r="E278" s="5"/>
      <c r="F278" s="5"/>
    </row>
    <row r="279" ht="13.5" customHeight="1" spans="1:6">
      <c r="A279" s="21"/>
      <c r="D279" s="4"/>
      <c r="E279" s="5"/>
      <c r="F279" s="5"/>
    </row>
    <row r="280" ht="13.5" customHeight="1" spans="1:6">
      <c r="A280" s="21"/>
      <c r="D280" s="4"/>
      <c r="E280" s="5"/>
      <c r="F280" s="5"/>
    </row>
    <row r="281" ht="13.5" customHeight="1" spans="1:6">
      <c r="A281" s="21"/>
      <c r="D281" s="4"/>
      <c r="E281" s="5"/>
      <c r="F281" s="5"/>
    </row>
    <row r="282" ht="13.5" customHeight="1" spans="1:6">
      <c r="A282" s="21"/>
      <c r="D282" s="4"/>
      <c r="E282" s="5"/>
      <c r="F282" s="5"/>
    </row>
    <row r="283" ht="13.5" customHeight="1" spans="1:6">
      <c r="A283" s="21"/>
      <c r="D283" s="4"/>
      <c r="E283" s="5"/>
      <c r="F283" s="5"/>
    </row>
    <row r="284" ht="13.5" customHeight="1" spans="1:6">
      <c r="A284" s="21"/>
      <c r="D284" s="4"/>
      <c r="E284" s="5"/>
      <c r="F284" s="5"/>
    </row>
    <row r="285" ht="13.5" customHeight="1" spans="1:6">
      <c r="A285" s="21"/>
      <c r="D285" s="4"/>
      <c r="E285" s="5"/>
      <c r="F285" s="5"/>
    </row>
    <row r="286" ht="13.5" customHeight="1" spans="1:6">
      <c r="A286" s="21"/>
      <c r="D286" s="4"/>
      <c r="E286" s="5"/>
      <c r="F286" s="5"/>
    </row>
    <row r="287" ht="13.5" customHeight="1" spans="1:6">
      <c r="A287" s="21"/>
      <c r="D287" s="4"/>
      <c r="E287" s="5"/>
      <c r="F287" s="5"/>
    </row>
    <row r="288" ht="13.5" customHeight="1" spans="1:6">
      <c r="A288" s="21"/>
      <c r="D288" s="4"/>
      <c r="E288" s="5"/>
      <c r="F288" s="5"/>
    </row>
    <row r="289" ht="13.5" customHeight="1" spans="1:6">
      <c r="A289" s="21"/>
      <c r="D289" s="4"/>
      <c r="E289" s="5"/>
      <c r="F289" s="5"/>
    </row>
    <row r="290" ht="13.5" customHeight="1" spans="1:6">
      <c r="A290" s="21"/>
      <c r="D290" s="4"/>
      <c r="E290" s="5"/>
      <c r="F290" s="5"/>
    </row>
    <row r="291" ht="13.5" customHeight="1" spans="1:6">
      <c r="A291" s="21"/>
      <c r="D291" s="4"/>
      <c r="E291" s="5"/>
      <c r="F291" s="5"/>
    </row>
    <row r="292" ht="13.5" customHeight="1" spans="1:6">
      <c r="A292" s="21"/>
      <c r="D292" s="4"/>
      <c r="E292" s="5"/>
      <c r="F292" s="5"/>
    </row>
    <row r="293" ht="13.5" customHeight="1" spans="1:6">
      <c r="A293" s="21"/>
      <c r="D293" s="4"/>
      <c r="E293" s="5"/>
      <c r="F293" s="5"/>
    </row>
    <row r="294" ht="13.5" customHeight="1" spans="1:6">
      <c r="A294" s="21"/>
      <c r="D294" s="4"/>
      <c r="E294" s="5"/>
      <c r="F294" s="5"/>
    </row>
    <row r="295" ht="13.5" customHeight="1" spans="1:6">
      <c r="A295" s="21"/>
      <c r="D295" s="4"/>
      <c r="E295" s="5"/>
      <c r="F295" s="5"/>
    </row>
    <row r="296" ht="13.5" customHeight="1" spans="1:6">
      <c r="A296" s="21"/>
      <c r="D296" s="4"/>
      <c r="E296" s="5"/>
      <c r="F296" s="5"/>
    </row>
    <row r="297" ht="13.5" customHeight="1" spans="1:6">
      <c r="A297" s="21"/>
      <c r="D297" s="4"/>
      <c r="E297" s="5"/>
      <c r="F297" s="5"/>
    </row>
    <row r="298" ht="13.5" customHeight="1" spans="1:6">
      <c r="A298" s="21"/>
      <c r="D298" s="4"/>
      <c r="E298" s="5"/>
      <c r="F298" s="5"/>
    </row>
    <row r="299" ht="13.5" customHeight="1" spans="1:6">
      <c r="A299" s="21"/>
      <c r="D299" s="4"/>
      <c r="E299" s="5"/>
      <c r="F299" s="5"/>
    </row>
    <row r="300" ht="13.5" customHeight="1" spans="1:6">
      <c r="A300" s="21"/>
      <c r="D300" s="4"/>
      <c r="E300" s="5"/>
      <c r="F300" s="5"/>
    </row>
    <row r="301" ht="13.5" customHeight="1" spans="1:6">
      <c r="A301" s="21"/>
      <c r="D301" s="4"/>
      <c r="E301" s="5"/>
      <c r="F301" s="5"/>
    </row>
    <row r="302" ht="13.5" customHeight="1" spans="1:6">
      <c r="A302" s="21"/>
      <c r="D302" s="4"/>
      <c r="E302" s="5"/>
      <c r="F302" s="5"/>
    </row>
    <row r="303" ht="13.5" customHeight="1" spans="1:6">
      <c r="A303" s="21"/>
      <c r="D303" s="4"/>
      <c r="E303" s="5"/>
      <c r="F303" s="5"/>
    </row>
    <row r="304" ht="13.5" customHeight="1" spans="1:6">
      <c r="A304" s="21"/>
      <c r="D304" s="4"/>
      <c r="E304" s="5"/>
      <c r="F304" s="5"/>
    </row>
    <row r="305" ht="13.5" customHeight="1" spans="1:6">
      <c r="A305" s="21"/>
      <c r="D305" s="4"/>
      <c r="E305" s="5"/>
      <c r="F305" s="5"/>
    </row>
    <row r="306" ht="13.5" customHeight="1" spans="1:6">
      <c r="A306" s="21"/>
      <c r="D306" s="4"/>
      <c r="E306" s="5"/>
      <c r="F306" s="5"/>
    </row>
    <row r="307" ht="13.5" customHeight="1" spans="1:6">
      <c r="A307" s="21"/>
      <c r="D307" s="4"/>
      <c r="E307" s="5"/>
      <c r="F307" s="5"/>
    </row>
    <row r="308" ht="13.5" customHeight="1" spans="1:6">
      <c r="A308" s="21"/>
      <c r="D308" s="4"/>
      <c r="E308" s="5"/>
      <c r="F308" s="5"/>
    </row>
    <row r="309" ht="13.5" customHeight="1" spans="1:6">
      <c r="A309" s="21"/>
      <c r="D309" s="4"/>
      <c r="E309" s="5"/>
      <c r="F309" s="5"/>
    </row>
    <row r="310" ht="13.5" customHeight="1" spans="1:6">
      <c r="A310" s="21"/>
      <c r="D310" s="4"/>
      <c r="E310" s="5"/>
      <c r="F310" s="5"/>
    </row>
    <row r="311" ht="13.5" customHeight="1" spans="1:6">
      <c r="A311" s="21"/>
      <c r="D311" s="4"/>
      <c r="E311" s="5"/>
      <c r="F311" s="5"/>
    </row>
    <row r="312" ht="13.5" customHeight="1" spans="1:6">
      <c r="A312" s="21"/>
      <c r="D312" s="4"/>
      <c r="E312" s="5"/>
      <c r="F312" s="5"/>
    </row>
    <row r="313" ht="13.5" customHeight="1" spans="1:6">
      <c r="A313" s="21"/>
      <c r="D313" s="4"/>
      <c r="E313" s="5"/>
      <c r="F313" s="5"/>
    </row>
    <row r="314" ht="13.5" customHeight="1" spans="1:6">
      <c r="A314" s="21"/>
      <c r="D314" s="4"/>
      <c r="E314" s="5"/>
      <c r="F314" s="5"/>
    </row>
    <row r="315" ht="13.5" customHeight="1" spans="1:6">
      <c r="A315" s="21"/>
      <c r="D315" s="4"/>
      <c r="E315" s="5"/>
      <c r="F315" s="5"/>
    </row>
    <row r="316" ht="13.5" customHeight="1" spans="1:6">
      <c r="A316" s="21"/>
      <c r="D316" s="4"/>
      <c r="E316" s="5"/>
      <c r="F316" s="5"/>
    </row>
    <row r="317" ht="13.5" customHeight="1" spans="1:6">
      <c r="A317" s="21"/>
      <c r="D317" s="4"/>
      <c r="E317" s="5"/>
      <c r="F317" s="5"/>
    </row>
    <row r="318" ht="13.5" customHeight="1" spans="1:6">
      <c r="A318" s="21"/>
      <c r="D318" s="4"/>
      <c r="E318" s="5"/>
      <c r="F318" s="5"/>
    </row>
    <row r="319" ht="13.5" customHeight="1" spans="1:6">
      <c r="A319" s="21"/>
      <c r="D319" s="4"/>
      <c r="E319" s="5"/>
      <c r="F319" s="5"/>
    </row>
    <row r="320" ht="13.5" customHeight="1" spans="1:6">
      <c r="A320" s="21"/>
      <c r="D320" s="4"/>
      <c r="E320" s="5"/>
      <c r="F320" s="5"/>
    </row>
    <row r="321" ht="13.5" customHeight="1" spans="1:6">
      <c r="A321" s="21"/>
      <c r="D321" s="4"/>
      <c r="E321" s="5"/>
      <c r="F321" s="5"/>
    </row>
    <row r="322" ht="13.5" customHeight="1" spans="1:6">
      <c r="A322" s="21"/>
      <c r="D322" s="4"/>
      <c r="E322" s="5"/>
      <c r="F322" s="5"/>
    </row>
    <row r="323" ht="13.5" customHeight="1" spans="1:6">
      <c r="A323" s="21"/>
      <c r="D323" s="4"/>
      <c r="E323" s="5"/>
      <c r="F323" s="5"/>
    </row>
    <row r="324" ht="13.5" customHeight="1" spans="1:6">
      <c r="A324" s="21"/>
      <c r="D324" s="4"/>
      <c r="E324" s="5"/>
      <c r="F324" s="5"/>
    </row>
    <row r="325" ht="13.5" customHeight="1" spans="1:6">
      <c r="A325" s="21"/>
      <c r="D325" s="4"/>
      <c r="E325" s="5"/>
      <c r="F325" s="5"/>
    </row>
    <row r="326" ht="13.5" customHeight="1" spans="1:6">
      <c r="A326" s="21"/>
      <c r="D326" s="4"/>
      <c r="E326" s="5"/>
      <c r="F326" s="5"/>
    </row>
    <row r="327" ht="13.5" customHeight="1" spans="1:6">
      <c r="A327" s="21"/>
      <c r="D327" s="4"/>
      <c r="E327" s="5"/>
      <c r="F327" s="5"/>
    </row>
    <row r="328" ht="13.5" customHeight="1" spans="1:6">
      <c r="A328" s="21"/>
      <c r="D328" s="4"/>
      <c r="E328" s="5"/>
      <c r="F328" s="5"/>
    </row>
    <row r="329" ht="13.5" customHeight="1" spans="1:6">
      <c r="A329" s="21"/>
      <c r="D329" s="4"/>
      <c r="E329" s="5"/>
      <c r="F329" s="5"/>
    </row>
    <row r="330" ht="13.5" customHeight="1" spans="1:6">
      <c r="A330" s="21"/>
      <c r="D330" s="4"/>
      <c r="E330" s="5"/>
      <c r="F330" s="5"/>
    </row>
    <row r="331" ht="13.5" customHeight="1" spans="1:6">
      <c r="A331" s="21"/>
      <c r="D331" s="4"/>
      <c r="E331" s="5"/>
      <c r="F331" s="5"/>
    </row>
    <row r="332" ht="13.5" customHeight="1" spans="1:6">
      <c r="A332" s="21"/>
      <c r="D332" s="4"/>
      <c r="E332" s="5"/>
      <c r="F332" s="5"/>
    </row>
    <row r="333" ht="13.5" customHeight="1" spans="1:6">
      <c r="A333" s="21"/>
      <c r="D333" s="4"/>
      <c r="E333" s="5"/>
      <c r="F333" s="5"/>
    </row>
    <row r="334" ht="13.5" customHeight="1" spans="1:6">
      <c r="A334" s="21"/>
      <c r="D334" s="4"/>
      <c r="E334" s="5"/>
      <c r="F334" s="5"/>
    </row>
    <row r="335" ht="13.5" customHeight="1" spans="1:6">
      <c r="A335" s="21"/>
      <c r="D335" s="4"/>
      <c r="E335" s="5"/>
      <c r="F335" s="5"/>
    </row>
    <row r="336" ht="13.5" customHeight="1" spans="1:6">
      <c r="A336" s="21"/>
      <c r="D336" s="4"/>
      <c r="E336" s="5"/>
      <c r="F336" s="5"/>
    </row>
    <row r="337" ht="13.5" customHeight="1" spans="1:6">
      <c r="A337" s="21"/>
      <c r="D337" s="4"/>
      <c r="E337" s="5"/>
      <c r="F337" s="5"/>
    </row>
    <row r="338" ht="13.5" customHeight="1" spans="1:6">
      <c r="A338" s="21"/>
      <c r="D338" s="4"/>
      <c r="E338" s="5"/>
      <c r="F338" s="5"/>
    </row>
    <row r="339" ht="13.5" customHeight="1" spans="1:6">
      <c r="A339" s="21"/>
      <c r="D339" s="4"/>
      <c r="E339" s="5"/>
      <c r="F339" s="5"/>
    </row>
    <row r="340" ht="13.5" customHeight="1" spans="1:6">
      <c r="A340" s="21"/>
      <c r="D340" s="4"/>
      <c r="E340" s="5"/>
      <c r="F340" s="5"/>
    </row>
    <row r="341" ht="13.5" customHeight="1" spans="1:6">
      <c r="A341" s="21"/>
      <c r="D341" s="4"/>
      <c r="E341" s="5"/>
      <c r="F341" s="5"/>
    </row>
    <row r="342" ht="13.5" customHeight="1" spans="1:6">
      <c r="A342" s="21"/>
      <c r="D342" s="4"/>
      <c r="E342" s="5"/>
      <c r="F342" s="5"/>
    </row>
    <row r="343" ht="13.5" customHeight="1" spans="1:6">
      <c r="A343" s="21"/>
      <c r="D343" s="4"/>
      <c r="E343" s="5"/>
      <c r="F343" s="5"/>
    </row>
    <row r="344" ht="13.5" customHeight="1" spans="1:6">
      <c r="A344" s="21"/>
      <c r="D344" s="4"/>
      <c r="E344" s="5"/>
      <c r="F344" s="5"/>
    </row>
    <row r="345" ht="13.5" customHeight="1" spans="1:6">
      <c r="A345" s="21"/>
      <c r="D345" s="4"/>
      <c r="E345" s="5"/>
      <c r="F345" s="5"/>
    </row>
    <row r="346" ht="13.5" customHeight="1" spans="1:6">
      <c r="A346" s="21"/>
      <c r="D346" s="4"/>
      <c r="E346" s="5"/>
      <c r="F346" s="5"/>
    </row>
    <row r="347" ht="13.5" customHeight="1" spans="1:6">
      <c r="A347" s="21"/>
      <c r="D347" s="4"/>
      <c r="E347" s="5"/>
      <c r="F347" s="5"/>
    </row>
    <row r="348" ht="13.5" customHeight="1" spans="1:6">
      <c r="A348" s="21"/>
      <c r="D348" s="4"/>
      <c r="E348" s="5"/>
      <c r="F348" s="5"/>
    </row>
    <row r="349" ht="13.5" customHeight="1" spans="1:6">
      <c r="A349" s="21"/>
      <c r="D349" s="4"/>
      <c r="E349" s="5"/>
      <c r="F349" s="5"/>
    </row>
    <row r="350" ht="13.5" customHeight="1" spans="1:6">
      <c r="A350" s="21"/>
      <c r="D350" s="4"/>
      <c r="E350" s="5"/>
      <c r="F350" s="5"/>
    </row>
    <row r="351" ht="13.5" customHeight="1" spans="1:6">
      <c r="A351" s="21"/>
      <c r="D351" s="4"/>
      <c r="E351" s="5"/>
      <c r="F351" s="5"/>
    </row>
    <row r="352" ht="13.5" customHeight="1" spans="1:6">
      <c r="A352" s="21"/>
      <c r="D352" s="4"/>
      <c r="E352" s="5"/>
      <c r="F352" s="5"/>
    </row>
    <row r="353" ht="13.5" customHeight="1" spans="1:6">
      <c r="A353" s="21"/>
      <c r="D353" s="4"/>
      <c r="E353" s="5"/>
      <c r="F353" s="5"/>
    </row>
    <row r="354" ht="13.5" customHeight="1" spans="1:6">
      <c r="A354" s="21"/>
      <c r="D354" s="4"/>
      <c r="E354" s="5"/>
      <c r="F354" s="5"/>
    </row>
    <row r="355" ht="13.5" customHeight="1" spans="1:6">
      <c r="A355" s="21"/>
      <c r="D355" s="4"/>
      <c r="E355" s="5"/>
      <c r="F355" s="5"/>
    </row>
    <row r="356" ht="13.5" customHeight="1" spans="1:6">
      <c r="A356" s="21"/>
      <c r="D356" s="4"/>
      <c r="E356" s="5"/>
      <c r="F356" s="5"/>
    </row>
    <row r="357" ht="13.5" customHeight="1" spans="1:6">
      <c r="A357" s="21"/>
      <c r="D357" s="4"/>
      <c r="E357" s="5"/>
      <c r="F357" s="5"/>
    </row>
    <row r="358" ht="13.5" customHeight="1" spans="1:6">
      <c r="A358" s="21"/>
      <c r="D358" s="4"/>
      <c r="E358" s="5"/>
      <c r="F358" s="5"/>
    </row>
    <row r="359" ht="13.5" customHeight="1" spans="1:6">
      <c r="A359" s="21"/>
      <c r="D359" s="4"/>
      <c r="E359" s="5"/>
      <c r="F359" s="5"/>
    </row>
    <row r="360" ht="13.5" customHeight="1" spans="1:6">
      <c r="A360" s="21"/>
      <c r="D360" s="4"/>
      <c r="E360" s="5"/>
      <c r="F360" s="5"/>
    </row>
    <row r="361" ht="13.5" customHeight="1" spans="1:6">
      <c r="A361" s="21"/>
      <c r="D361" s="4"/>
      <c r="E361" s="5"/>
      <c r="F361" s="5"/>
    </row>
    <row r="362" ht="13.5" customHeight="1" spans="1:6">
      <c r="A362" s="21"/>
      <c r="D362" s="4"/>
      <c r="E362" s="5"/>
      <c r="F362" s="5"/>
    </row>
    <row r="363" ht="13.5" customHeight="1" spans="1:6">
      <c r="A363" s="21"/>
      <c r="D363" s="4"/>
      <c r="E363" s="5"/>
      <c r="F363" s="5"/>
    </row>
    <row r="364" ht="13.5" customHeight="1" spans="1:6">
      <c r="A364" s="21"/>
      <c r="D364" s="4"/>
      <c r="E364" s="5"/>
      <c r="F364" s="5"/>
    </row>
    <row r="365" ht="13.5" customHeight="1" spans="1:6">
      <c r="A365" s="21"/>
      <c r="D365" s="4"/>
      <c r="E365" s="5"/>
      <c r="F365" s="5"/>
    </row>
    <row r="366" ht="13.5" customHeight="1" spans="1:6">
      <c r="A366" s="21"/>
      <c r="D366" s="4"/>
      <c r="E366" s="5"/>
      <c r="F366" s="5"/>
    </row>
    <row r="367" ht="13.5" customHeight="1" spans="1:6">
      <c r="A367" s="21"/>
      <c r="D367" s="4"/>
      <c r="E367" s="5"/>
      <c r="F367" s="5"/>
    </row>
    <row r="368" ht="13.5" customHeight="1" spans="1:6">
      <c r="A368" s="21"/>
      <c r="D368" s="4"/>
      <c r="E368" s="5"/>
      <c r="F368" s="5"/>
    </row>
    <row r="369" ht="13.5" customHeight="1" spans="1:6">
      <c r="A369" s="21"/>
      <c r="D369" s="4"/>
      <c r="E369" s="5"/>
      <c r="F369" s="5"/>
    </row>
    <row r="370" ht="13.5" customHeight="1" spans="1:6">
      <c r="A370" s="21"/>
      <c r="D370" s="4"/>
      <c r="E370" s="5"/>
      <c r="F370" s="5"/>
    </row>
    <row r="371" ht="13.5" customHeight="1" spans="1:6">
      <c r="A371" s="21"/>
      <c r="D371" s="4"/>
      <c r="E371" s="5"/>
      <c r="F371" s="5"/>
    </row>
    <row r="372" ht="13.5" customHeight="1" spans="1:6">
      <c r="A372" s="21"/>
      <c r="D372" s="4"/>
      <c r="E372" s="5"/>
      <c r="F372" s="5"/>
    </row>
    <row r="373" ht="13.5" customHeight="1" spans="1:6">
      <c r="A373" s="21"/>
      <c r="D373" s="4"/>
      <c r="E373" s="5"/>
      <c r="F373" s="5"/>
    </row>
    <row r="374" ht="13.5" customHeight="1" spans="1:6">
      <c r="A374" s="21"/>
      <c r="D374" s="4"/>
      <c r="E374" s="5"/>
      <c r="F374" s="5"/>
    </row>
    <row r="375" ht="13.5" customHeight="1" spans="1:6">
      <c r="A375" s="21"/>
      <c r="D375" s="4"/>
      <c r="E375" s="5"/>
      <c r="F375" s="5"/>
    </row>
    <row r="376" ht="13.5" customHeight="1" spans="1:6">
      <c r="A376" s="21"/>
      <c r="D376" s="4"/>
      <c r="E376" s="5"/>
      <c r="F376" s="5"/>
    </row>
    <row r="377" ht="13.5" customHeight="1" spans="1:6">
      <c r="A377" s="21"/>
      <c r="D377" s="4"/>
      <c r="E377" s="5"/>
      <c r="F377" s="5"/>
    </row>
    <row r="378" ht="13.5" customHeight="1" spans="1:6">
      <c r="A378" s="21"/>
      <c r="D378" s="4"/>
      <c r="E378" s="5"/>
      <c r="F378" s="5"/>
    </row>
    <row r="379" ht="13.5" customHeight="1" spans="1:6">
      <c r="A379" s="21"/>
      <c r="D379" s="4"/>
      <c r="E379" s="5"/>
      <c r="F379" s="5"/>
    </row>
    <row r="380" ht="13.5" customHeight="1" spans="1:6">
      <c r="A380" s="21"/>
      <c r="D380" s="4"/>
      <c r="E380" s="5"/>
      <c r="F380" s="5"/>
    </row>
    <row r="381" ht="13.5" customHeight="1" spans="1:6">
      <c r="A381" s="21"/>
      <c r="D381" s="4"/>
      <c r="E381" s="5"/>
      <c r="F381" s="5"/>
    </row>
    <row r="382" ht="13.5" customHeight="1" spans="1:6">
      <c r="A382" s="21"/>
      <c r="D382" s="4"/>
      <c r="E382" s="5"/>
      <c r="F382" s="5"/>
    </row>
    <row r="383" ht="13.5" customHeight="1" spans="1:6">
      <c r="A383" s="21"/>
      <c r="D383" s="4"/>
      <c r="E383" s="5"/>
      <c r="F383" s="5"/>
    </row>
    <row r="384" ht="13.5" customHeight="1" spans="1:6">
      <c r="A384" s="21"/>
      <c r="D384" s="4"/>
      <c r="E384" s="5"/>
      <c r="F384" s="5"/>
    </row>
    <row r="385" ht="13.5" customHeight="1" spans="1:6">
      <c r="A385" s="21"/>
      <c r="D385" s="4"/>
      <c r="E385" s="5"/>
      <c r="F385" s="5"/>
    </row>
    <row r="386" ht="13.5" customHeight="1" spans="1:6">
      <c r="A386" s="21"/>
      <c r="D386" s="4"/>
      <c r="E386" s="5"/>
      <c r="F386" s="5"/>
    </row>
    <row r="387" ht="13.5" customHeight="1" spans="1:6">
      <c r="A387" s="21"/>
      <c r="D387" s="4"/>
      <c r="E387" s="5"/>
      <c r="F387" s="5"/>
    </row>
    <row r="388" ht="13.5" customHeight="1" spans="1:6">
      <c r="A388" s="21"/>
      <c r="D388" s="4"/>
      <c r="E388" s="5"/>
      <c r="F388" s="5"/>
    </row>
    <row r="389" ht="13.5" customHeight="1" spans="1:6">
      <c r="A389" s="21"/>
      <c r="D389" s="4"/>
      <c r="E389" s="5"/>
      <c r="F389" s="5"/>
    </row>
    <row r="390" ht="13.5" customHeight="1" spans="1:6">
      <c r="A390" s="21"/>
      <c r="D390" s="4"/>
      <c r="E390" s="5"/>
      <c r="F390" s="5"/>
    </row>
    <row r="391" ht="13.5" customHeight="1" spans="1:6">
      <c r="A391" s="21"/>
      <c r="D391" s="4"/>
      <c r="E391" s="5"/>
      <c r="F391" s="5"/>
    </row>
    <row r="392" ht="13.5" customHeight="1" spans="1:6">
      <c r="A392" s="21"/>
      <c r="D392" s="4"/>
      <c r="E392" s="5"/>
      <c r="F392" s="5"/>
    </row>
    <row r="393" ht="13.5" customHeight="1" spans="1:6">
      <c r="A393" s="21"/>
      <c r="D393" s="4"/>
      <c r="E393" s="5"/>
      <c r="F393" s="5"/>
    </row>
    <row r="394" ht="13.5" customHeight="1" spans="1:6">
      <c r="A394" s="21"/>
      <c r="D394" s="4"/>
      <c r="E394" s="5"/>
      <c r="F394" s="5"/>
    </row>
    <row r="395" ht="13.5" customHeight="1" spans="1:6">
      <c r="A395" s="21"/>
      <c r="D395" s="4"/>
      <c r="E395" s="5"/>
      <c r="F395" s="5"/>
    </row>
    <row r="396" ht="13.5" customHeight="1" spans="1:6">
      <c r="A396" s="21"/>
      <c r="D396" s="4"/>
      <c r="E396" s="5"/>
      <c r="F396" s="5"/>
    </row>
    <row r="397" ht="13.5" customHeight="1" spans="1:6">
      <c r="A397" s="21"/>
      <c r="D397" s="4"/>
      <c r="E397" s="5"/>
      <c r="F397" s="5"/>
    </row>
    <row r="398" ht="13.5" customHeight="1" spans="1:6">
      <c r="A398" s="21"/>
      <c r="D398" s="4"/>
      <c r="E398" s="5"/>
      <c r="F398" s="5"/>
    </row>
    <row r="399" ht="13.5" customHeight="1" spans="1:6">
      <c r="A399" s="21"/>
      <c r="D399" s="4"/>
      <c r="E399" s="5"/>
      <c r="F399" s="5"/>
    </row>
    <row r="400" ht="13.5" customHeight="1" spans="1:6">
      <c r="A400" s="21"/>
      <c r="D400" s="4"/>
      <c r="E400" s="5"/>
      <c r="F400" s="5"/>
    </row>
    <row r="401" ht="13.5" customHeight="1" spans="1:6">
      <c r="A401" s="21"/>
      <c r="D401" s="4"/>
      <c r="E401" s="5"/>
      <c r="F401" s="5"/>
    </row>
    <row r="402" ht="13.5" customHeight="1" spans="1:6">
      <c r="A402" s="21"/>
      <c r="D402" s="4"/>
      <c r="E402" s="5"/>
      <c r="F402" s="5"/>
    </row>
    <row r="403" ht="13.5" customHeight="1" spans="1:6">
      <c r="A403" s="21"/>
      <c r="D403" s="4"/>
      <c r="E403" s="5"/>
      <c r="F403" s="5"/>
    </row>
    <row r="404" ht="13.5" customHeight="1" spans="1:6">
      <c r="A404" s="21"/>
      <c r="D404" s="4"/>
      <c r="E404" s="5"/>
      <c r="F404" s="5"/>
    </row>
    <row r="405" ht="13.5" customHeight="1" spans="1:6">
      <c r="A405" s="21"/>
      <c r="D405" s="4"/>
      <c r="E405" s="5"/>
      <c r="F405" s="5"/>
    </row>
    <row r="406" ht="13.5" customHeight="1" spans="1:6">
      <c r="A406" s="21"/>
      <c r="D406" s="4"/>
      <c r="E406" s="5"/>
      <c r="F406" s="5"/>
    </row>
    <row r="407" ht="13.5" customHeight="1" spans="1:6">
      <c r="A407" s="21"/>
      <c r="D407" s="4"/>
      <c r="E407" s="5"/>
      <c r="F407" s="5"/>
    </row>
    <row r="408" ht="13.5" customHeight="1" spans="1:6">
      <c r="A408" s="21"/>
      <c r="D408" s="4"/>
      <c r="E408" s="5"/>
      <c r="F408" s="5"/>
    </row>
    <row r="409" ht="13.5" customHeight="1" spans="1:6">
      <c r="A409" s="21"/>
      <c r="D409" s="4"/>
      <c r="E409" s="5"/>
      <c r="F409" s="5"/>
    </row>
    <row r="410" ht="13.5" customHeight="1" spans="1:6">
      <c r="A410" s="21"/>
      <c r="D410" s="4"/>
      <c r="E410" s="5"/>
      <c r="F410" s="5"/>
    </row>
    <row r="411" ht="13.5" customHeight="1" spans="1:6">
      <c r="A411" s="21"/>
      <c r="D411" s="4"/>
      <c r="E411" s="5"/>
      <c r="F411" s="5"/>
    </row>
    <row r="412" ht="13.5" customHeight="1" spans="1:6">
      <c r="A412" s="21"/>
      <c r="D412" s="4"/>
      <c r="E412" s="5"/>
      <c r="F412" s="5"/>
    </row>
    <row r="413" ht="13.5" customHeight="1" spans="1:6">
      <c r="A413" s="21"/>
      <c r="D413" s="4"/>
      <c r="E413" s="5"/>
      <c r="F413" s="5"/>
    </row>
    <row r="414" ht="13.5" customHeight="1" spans="1:6">
      <c r="A414" s="21"/>
      <c r="D414" s="4"/>
      <c r="E414" s="5"/>
      <c r="F414" s="5"/>
    </row>
    <row r="415" ht="13.5" customHeight="1" spans="1:6">
      <c r="A415" s="21"/>
      <c r="D415" s="4"/>
      <c r="E415" s="5"/>
      <c r="F415" s="5"/>
    </row>
    <row r="416" ht="13.5" customHeight="1" spans="1:6">
      <c r="A416" s="21"/>
      <c r="D416" s="4"/>
      <c r="E416" s="5"/>
      <c r="F416" s="5"/>
    </row>
    <row r="417" ht="13.5" customHeight="1" spans="1:6">
      <c r="A417" s="21"/>
      <c r="D417" s="4"/>
      <c r="E417" s="5"/>
      <c r="F417" s="5"/>
    </row>
    <row r="418" ht="13.5" customHeight="1" spans="1:6">
      <c r="A418" s="21"/>
      <c r="D418" s="4"/>
      <c r="E418" s="5"/>
      <c r="F418" s="5"/>
    </row>
    <row r="419" ht="13.5" customHeight="1" spans="1:6">
      <c r="A419" s="21"/>
      <c r="D419" s="4"/>
      <c r="E419" s="5"/>
      <c r="F419" s="5"/>
    </row>
    <row r="420" ht="13.5" customHeight="1" spans="1:6">
      <c r="A420" s="21"/>
      <c r="D420" s="4"/>
      <c r="E420" s="5"/>
      <c r="F420" s="5"/>
    </row>
    <row r="421" ht="13.5" customHeight="1" spans="1:6">
      <c r="A421" s="21"/>
      <c r="D421" s="4"/>
      <c r="E421" s="5"/>
      <c r="F421" s="5"/>
    </row>
    <row r="422" ht="13.5" customHeight="1" spans="1:6">
      <c r="A422" s="21"/>
      <c r="D422" s="4"/>
      <c r="E422" s="5"/>
      <c r="F422" s="5"/>
    </row>
    <row r="423" ht="13.5" customHeight="1" spans="1:6">
      <c r="A423" s="21"/>
      <c r="D423" s="4"/>
      <c r="E423" s="5"/>
      <c r="F423" s="5"/>
    </row>
    <row r="424" ht="13.5" customHeight="1" spans="1:6">
      <c r="A424" s="21"/>
      <c r="D424" s="4"/>
      <c r="E424" s="5"/>
      <c r="F424" s="5"/>
    </row>
    <row r="425" ht="13.5" customHeight="1" spans="1:6">
      <c r="A425" s="21"/>
      <c r="D425" s="4"/>
      <c r="E425" s="5"/>
      <c r="F425" s="5"/>
    </row>
    <row r="426" ht="13.5" customHeight="1" spans="1:6">
      <c r="A426" s="21"/>
      <c r="D426" s="4"/>
      <c r="E426" s="5"/>
      <c r="F426" s="5"/>
    </row>
    <row r="427" ht="13.5" customHeight="1" spans="1:6">
      <c r="A427" s="21"/>
      <c r="D427" s="4"/>
      <c r="E427" s="5"/>
      <c r="F427" s="5"/>
    </row>
    <row r="428" ht="13.5" customHeight="1" spans="1:6">
      <c r="A428" s="21"/>
      <c r="D428" s="4"/>
      <c r="E428" s="5"/>
      <c r="F428" s="5"/>
    </row>
    <row r="429" ht="13.5" customHeight="1" spans="1:6">
      <c r="A429" s="21"/>
      <c r="D429" s="4"/>
      <c r="E429" s="5"/>
      <c r="F429" s="5"/>
    </row>
    <row r="430" ht="13.5" customHeight="1" spans="1:6">
      <c r="A430" s="21"/>
      <c r="D430" s="4"/>
      <c r="E430" s="5"/>
      <c r="F430" s="5"/>
    </row>
    <row r="431" ht="13.5" customHeight="1" spans="1:6">
      <c r="A431" s="21"/>
      <c r="D431" s="4"/>
      <c r="E431" s="5"/>
      <c r="F431" s="5"/>
    </row>
    <row r="432" ht="13.5" customHeight="1" spans="1:6">
      <c r="A432" s="21"/>
      <c r="D432" s="4"/>
      <c r="E432" s="5"/>
      <c r="F432" s="5"/>
    </row>
    <row r="433" ht="13.5" customHeight="1" spans="1:6">
      <c r="A433" s="21"/>
      <c r="D433" s="4"/>
      <c r="E433" s="5"/>
      <c r="F433" s="5"/>
    </row>
    <row r="434" ht="13.5" customHeight="1" spans="1:6">
      <c r="A434" s="21"/>
      <c r="D434" s="4"/>
      <c r="E434" s="5"/>
      <c r="F434" s="5"/>
    </row>
    <row r="435" ht="13.5" customHeight="1" spans="1:6">
      <c r="A435" s="21"/>
      <c r="D435" s="4"/>
      <c r="E435" s="5"/>
      <c r="F435" s="5"/>
    </row>
    <row r="436" ht="13.5" customHeight="1" spans="1:6">
      <c r="A436" s="21"/>
      <c r="D436" s="4"/>
      <c r="E436" s="5"/>
      <c r="F436" s="5"/>
    </row>
    <row r="437" ht="13.5" customHeight="1" spans="1:6">
      <c r="A437" s="21"/>
      <c r="D437" s="4"/>
      <c r="E437" s="5"/>
      <c r="F437" s="5"/>
    </row>
    <row r="438" ht="13.5" customHeight="1" spans="1:6">
      <c r="A438" s="21"/>
      <c r="D438" s="4"/>
      <c r="E438" s="5"/>
      <c r="F438" s="5"/>
    </row>
    <row r="439" ht="13.5" customHeight="1" spans="1:6">
      <c r="A439" s="21"/>
      <c r="D439" s="4"/>
      <c r="E439" s="5"/>
      <c r="F439" s="5"/>
    </row>
    <row r="440" ht="13.5" customHeight="1" spans="1:6">
      <c r="A440" s="21"/>
      <c r="D440" s="4"/>
      <c r="E440" s="5"/>
      <c r="F440" s="5"/>
    </row>
    <row r="441" ht="13.5" customHeight="1" spans="1:6">
      <c r="A441" s="21"/>
      <c r="D441" s="4"/>
      <c r="E441" s="5"/>
      <c r="F441" s="5"/>
    </row>
    <row r="442" ht="13.5" customHeight="1" spans="1:6">
      <c r="A442" s="21"/>
      <c r="D442" s="4"/>
      <c r="E442" s="5"/>
      <c r="F442" s="5"/>
    </row>
    <row r="443" ht="13.5" customHeight="1" spans="1:6">
      <c r="A443" s="21"/>
      <c r="D443" s="4"/>
      <c r="E443" s="5"/>
      <c r="F443" s="5"/>
    </row>
    <row r="444" ht="13.5" customHeight="1" spans="1:6">
      <c r="A444" s="21"/>
      <c r="D444" s="4"/>
      <c r="E444" s="5"/>
      <c r="F444" s="5"/>
    </row>
    <row r="445" ht="13.5" customHeight="1" spans="1:6">
      <c r="A445" s="21"/>
      <c r="D445" s="4"/>
      <c r="E445" s="5"/>
      <c r="F445" s="5"/>
    </row>
    <row r="446" ht="13.5" customHeight="1" spans="1:6">
      <c r="A446" s="21"/>
      <c r="D446" s="4"/>
      <c r="E446" s="5"/>
      <c r="F446" s="5"/>
    </row>
    <row r="447" ht="13.5" customHeight="1" spans="1:6">
      <c r="A447" s="21"/>
      <c r="D447" s="4"/>
      <c r="E447" s="5"/>
      <c r="F447" s="5"/>
    </row>
    <row r="448" ht="13.5" customHeight="1" spans="1:6">
      <c r="A448" s="21"/>
      <c r="D448" s="4"/>
      <c r="E448" s="5"/>
      <c r="F448" s="5"/>
    </row>
    <row r="449" ht="13.5" customHeight="1" spans="1:6">
      <c r="A449" s="21"/>
      <c r="D449" s="4"/>
      <c r="E449" s="5"/>
      <c r="F449" s="5"/>
    </row>
    <row r="450" ht="13.5" customHeight="1" spans="1:6">
      <c r="A450" s="21"/>
      <c r="D450" s="4"/>
      <c r="E450" s="5"/>
      <c r="F450" s="5"/>
    </row>
    <row r="451" ht="13.5" customHeight="1" spans="1:6">
      <c r="A451" s="21"/>
      <c r="D451" s="4"/>
      <c r="E451" s="5"/>
      <c r="F451" s="5"/>
    </row>
    <row r="452" ht="13.5" customHeight="1" spans="1:6">
      <c r="A452" s="21"/>
      <c r="D452" s="4"/>
      <c r="E452" s="5"/>
      <c r="F452" s="5"/>
    </row>
    <row r="453" ht="13.5" customHeight="1" spans="1:6">
      <c r="A453" s="21"/>
      <c r="D453" s="4"/>
      <c r="E453" s="5"/>
      <c r="F453" s="5"/>
    </row>
    <row r="454" ht="13.5" customHeight="1" spans="1:6">
      <c r="A454" s="21"/>
      <c r="D454" s="4"/>
      <c r="E454" s="5"/>
      <c r="F454" s="5"/>
    </row>
    <row r="455" ht="13.5" customHeight="1" spans="1:6">
      <c r="A455" s="21"/>
      <c r="D455" s="4"/>
      <c r="E455" s="5"/>
      <c r="F455" s="5"/>
    </row>
    <row r="456" ht="13.5" customHeight="1" spans="1:6">
      <c r="A456" s="21"/>
      <c r="D456" s="4"/>
      <c r="E456" s="5"/>
      <c r="F456" s="5"/>
    </row>
    <row r="457" ht="13.5" customHeight="1" spans="1:6">
      <c r="A457" s="21"/>
      <c r="D457" s="4"/>
      <c r="E457" s="5"/>
      <c r="F457" s="5"/>
    </row>
    <row r="458" ht="13.5" customHeight="1" spans="1:6">
      <c r="A458" s="21"/>
      <c r="D458" s="4"/>
      <c r="E458" s="5"/>
      <c r="F458" s="5"/>
    </row>
    <row r="459" ht="13.5" customHeight="1" spans="1:6">
      <c r="A459" s="21"/>
      <c r="D459" s="4"/>
      <c r="E459" s="5"/>
      <c r="F459" s="5"/>
    </row>
    <row r="460" ht="13.5" customHeight="1" spans="1:6">
      <c r="A460" s="21"/>
      <c r="D460" s="4"/>
      <c r="E460" s="5"/>
      <c r="F460" s="5"/>
    </row>
    <row r="461" ht="13.5" customHeight="1" spans="1:6">
      <c r="A461" s="21"/>
      <c r="D461" s="4"/>
      <c r="E461" s="5"/>
      <c r="F461" s="5"/>
    </row>
    <row r="462" ht="13.5" customHeight="1" spans="1:6">
      <c r="A462" s="21"/>
      <c r="D462" s="4"/>
      <c r="E462" s="5"/>
      <c r="F462" s="5"/>
    </row>
    <row r="463" ht="13.5" customHeight="1" spans="1:6">
      <c r="A463" s="21"/>
      <c r="D463" s="4"/>
      <c r="E463" s="5"/>
      <c r="F463" s="5"/>
    </row>
    <row r="464" ht="13.5" customHeight="1" spans="1:6">
      <c r="A464" s="21"/>
      <c r="D464" s="4"/>
      <c r="E464" s="5"/>
      <c r="F464" s="5"/>
    </row>
    <row r="465" ht="13.5" customHeight="1" spans="1:6">
      <c r="A465" s="21"/>
      <c r="D465" s="4"/>
      <c r="E465" s="5"/>
      <c r="F465" s="5"/>
    </row>
    <row r="466" ht="13.5" customHeight="1" spans="1:6">
      <c r="A466" s="21"/>
      <c r="D466" s="4"/>
      <c r="E466" s="5"/>
      <c r="F466" s="5"/>
    </row>
    <row r="467" ht="13.5" customHeight="1" spans="1:6">
      <c r="A467" s="21"/>
      <c r="D467" s="4"/>
      <c r="E467" s="5"/>
      <c r="F467" s="5"/>
    </row>
    <row r="468" ht="13.5" customHeight="1" spans="1:6">
      <c r="A468" s="21"/>
      <c r="D468" s="4"/>
      <c r="E468" s="5"/>
      <c r="F468" s="5"/>
    </row>
    <row r="469" ht="13.5" customHeight="1" spans="1:6">
      <c r="A469" s="21"/>
      <c r="D469" s="4"/>
      <c r="E469" s="5"/>
      <c r="F469" s="5"/>
    </row>
    <row r="470" ht="13.5" customHeight="1" spans="1:6">
      <c r="A470" s="21"/>
      <c r="D470" s="4"/>
      <c r="E470" s="5"/>
      <c r="F470" s="5"/>
    </row>
    <row r="471" ht="13.5" customHeight="1" spans="1:6">
      <c r="A471" s="21"/>
      <c r="D471" s="4"/>
      <c r="E471" s="5"/>
      <c r="F471" s="5"/>
    </row>
    <row r="472" ht="13.5" customHeight="1" spans="1:6">
      <c r="A472" s="21"/>
      <c r="D472" s="4"/>
      <c r="E472" s="5"/>
      <c r="F472" s="5"/>
    </row>
    <row r="473" ht="13.5" customHeight="1" spans="1:6">
      <c r="A473" s="21"/>
      <c r="D473" s="4"/>
      <c r="E473" s="5"/>
      <c r="F473" s="5"/>
    </row>
    <row r="474" ht="13.5" customHeight="1" spans="1:6">
      <c r="A474" s="21"/>
      <c r="D474" s="4"/>
      <c r="E474" s="5"/>
      <c r="F474" s="5"/>
    </row>
    <row r="475" ht="13.5" customHeight="1" spans="1:6">
      <c r="A475" s="21"/>
      <c r="D475" s="4"/>
      <c r="E475" s="5"/>
      <c r="F475" s="5"/>
    </row>
    <row r="476" ht="13.5" customHeight="1" spans="1:6">
      <c r="A476" s="21"/>
      <c r="D476" s="4"/>
      <c r="E476" s="5"/>
      <c r="F476" s="5"/>
    </row>
    <row r="477" ht="13.5" customHeight="1" spans="1:6">
      <c r="A477" s="21"/>
      <c r="D477" s="4"/>
      <c r="E477" s="5"/>
      <c r="F477" s="5"/>
    </row>
    <row r="478" ht="13.5" customHeight="1" spans="1:6">
      <c r="A478" s="21"/>
      <c r="D478" s="4"/>
      <c r="E478" s="5"/>
      <c r="F478" s="5"/>
    </row>
    <row r="479" ht="13.5" customHeight="1" spans="1:6">
      <c r="A479" s="21"/>
      <c r="D479" s="4"/>
      <c r="E479" s="5"/>
      <c r="F479" s="5"/>
    </row>
    <row r="480" ht="13.5" customHeight="1" spans="1:6">
      <c r="A480" s="21"/>
      <c r="D480" s="4"/>
      <c r="E480" s="5"/>
      <c r="F480" s="5"/>
    </row>
    <row r="481" ht="13.5" customHeight="1" spans="1:6">
      <c r="A481" s="21"/>
      <c r="D481" s="4"/>
      <c r="E481" s="5"/>
      <c r="F481" s="5"/>
    </row>
    <row r="482" ht="13.5" customHeight="1" spans="1:6">
      <c r="A482" s="21"/>
      <c r="D482" s="4"/>
      <c r="E482" s="5"/>
      <c r="F482" s="5"/>
    </row>
    <row r="483" ht="13.5" customHeight="1" spans="1:6">
      <c r="A483" s="21"/>
      <c r="D483" s="4"/>
      <c r="E483" s="5"/>
      <c r="F483" s="5"/>
    </row>
    <row r="484" ht="13.5" customHeight="1" spans="1:6">
      <c r="A484" s="21"/>
      <c r="D484" s="4"/>
      <c r="E484" s="5"/>
      <c r="F484" s="5"/>
    </row>
    <row r="485" ht="13.5" customHeight="1" spans="1:6">
      <c r="A485" s="21"/>
      <c r="D485" s="4"/>
      <c r="E485" s="5"/>
      <c r="F485" s="5"/>
    </row>
    <row r="486" ht="13.5" customHeight="1" spans="1:6">
      <c r="A486" s="21"/>
      <c r="D486" s="4"/>
      <c r="E486" s="5"/>
      <c r="F486" s="5"/>
    </row>
    <row r="487" ht="13.5" customHeight="1" spans="1:6">
      <c r="A487" s="21"/>
      <c r="D487" s="4"/>
      <c r="E487" s="5"/>
      <c r="F487" s="5"/>
    </row>
    <row r="488" ht="13.5" customHeight="1" spans="1:6">
      <c r="A488" s="21"/>
      <c r="D488" s="4"/>
      <c r="E488" s="5"/>
      <c r="F488" s="5"/>
    </row>
    <row r="489" ht="13.5" customHeight="1" spans="1:6">
      <c r="A489" s="21"/>
      <c r="D489" s="4"/>
      <c r="E489" s="5"/>
      <c r="F489" s="5"/>
    </row>
    <row r="490" ht="13.5" customHeight="1" spans="1:6">
      <c r="A490" s="21"/>
      <c r="D490" s="4"/>
      <c r="E490" s="5"/>
      <c r="F490" s="5"/>
    </row>
    <row r="491" ht="13.5" customHeight="1" spans="1:6">
      <c r="A491" s="21"/>
      <c r="D491" s="4"/>
      <c r="E491" s="5"/>
      <c r="F491" s="5"/>
    </row>
    <row r="492" ht="13.5" customHeight="1" spans="1:6">
      <c r="A492" s="21"/>
      <c r="D492" s="4"/>
      <c r="E492" s="5"/>
      <c r="F492" s="5"/>
    </row>
    <row r="493" ht="13.5" customHeight="1" spans="1:6">
      <c r="A493" s="21"/>
      <c r="D493" s="4"/>
      <c r="E493" s="5"/>
      <c r="F493" s="5"/>
    </row>
    <row r="494" ht="13.5" customHeight="1" spans="1:6">
      <c r="A494" s="21"/>
      <c r="D494" s="4"/>
      <c r="E494" s="5"/>
      <c r="F494" s="5"/>
    </row>
    <row r="495" ht="13.5" customHeight="1" spans="1:6">
      <c r="A495" s="21"/>
      <c r="D495" s="4"/>
      <c r="E495" s="5"/>
      <c r="F495" s="5"/>
    </row>
    <row r="496" ht="13.5" customHeight="1" spans="1:6">
      <c r="A496" s="21"/>
      <c r="D496" s="4"/>
      <c r="E496" s="5"/>
      <c r="F496" s="5"/>
    </row>
    <row r="497" ht="13.5" customHeight="1" spans="1:6">
      <c r="A497" s="21"/>
      <c r="D497" s="4"/>
      <c r="E497" s="5"/>
      <c r="F497" s="5"/>
    </row>
    <row r="498" ht="13.5" customHeight="1" spans="1:6">
      <c r="A498" s="21"/>
      <c r="D498" s="4"/>
      <c r="E498" s="5"/>
      <c r="F498" s="5"/>
    </row>
    <row r="499" ht="13.5" customHeight="1" spans="1:6">
      <c r="A499" s="21"/>
      <c r="D499" s="4"/>
      <c r="E499" s="5"/>
      <c r="F499" s="5"/>
    </row>
    <row r="500" ht="13.5" customHeight="1" spans="1:6">
      <c r="A500" s="21"/>
      <c r="D500" s="4"/>
      <c r="E500" s="5"/>
      <c r="F500" s="5"/>
    </row>
    <row r="501" ht="13.5" customHeight="1" spans="1:6">
      <c r="A501" s="21"/>
      <c r="D501" s="4"/>
      <c r="E501" s="5"/>
      <c r="F501" s="5"/>
    </row>
    <row r="502" ht="13.5" customHeight="1" spans="1:6">
      <c r="A502" s="21"/>
      <c r="D502" s="4"/>
      <c r="E502" s="5"/>
      <c r="F502" s="5"/>
    </row>
    <row r="503" ht="13.5" customHeight="1" spans="1:6">
      <c r="A503" s="21"/>
      <c r="D503" s="4"/>
      <c r="E503" s="5"/>
      <c r="F503" s="5"/>
    </row>
    <row r="504" ht="13.5" customHeight="1" spans="1:6">
      <c r="A504" s="21"/>
      <c r="D504" s="4"/>
      <c r="E504" s="5"/>
      <c r="F504" s="5"/>
    </row>
    <row r="505" ht="13.5" customHeight="1" spans="1:6">
      <c r="A505" s="21"/>
      <c r="D505" s="4"/>
      <c r="E505" s="5"/>
      <c r="F505" s="5"/>
    </row>
    <row r="506" ht="13.5" customHeight="1" spans="1:6">
      <c r="A506" s="21"/>
      <c r="D506" s="4"/>
      <c r="E506" s="5"/>
      <c r="F506" s="5"/>
    </row>
    <row r="507" ht="13.5" customHeight="1" spans="1:6">
      <c r="A507" s="21"/>
      <c r="D507" s="4"/>
      <c r="E507" s="5"/>
      <c r="F507" s="5"/>
    </row>
    <row r="508" ht="13.5" customHeight="1" spans="1:6">
      <c r="A508" s="21"/>
      <c r="D508" s="4"/>
      <c r="E508" s="5"/>
      <c r="F508" s="5"/>
    </row>
    <row r="509" ht="13.5" customHeight="1" spans="1:6">
      <c r="A509" s="21"/>
      <c r="D509" s="4"/>
      <c r="E509" s="5"/>
      <c r="F509" s="5"/>
    </row>
    <row r="510" ht="13.5" customHeight="1" spans="1:6">
      <c r="A510" s="21"/>
      <c r="D510" s="4"/>
      <c r="E510" s="5"/>
      <c r="F510" s="5"/>
    </row>
    <row r="511" ht="13.5" customHeight="1" spans="1:6">
      <c r="A511" s="21"/>
      <c r="D511" s="4"/>
      <c r="E511" s="5"/>
      <c r="F511" s="5"/>
    </row>
    <row r="512" ht="13.5" customHeight="1" spans="1:6">
      <c r="A512" s="21"/>
      <c r="D512" s="4"/>
      <c r="E512" s="5"/>
      <c r="F512" s="5"/>
    </row>
    <row r="513" ht="13.5" customHeight="1" spans="1:6">
      <c r="A513" s="21"/>
      <c r="D513" s="4"/>
      <c r="E513" s="5"/>
      <c r="F513" s="5"/>
    </row>
    <row r="514" ht="13.5" customHeight="1" spans="1:6">
      <c r="A514" s="21"/>
      <c r="D514" s="4"/>
      <c r="E514" s="5"/>
      <c r="F514" s="5"/>
    </row>
    <row r="515" ht="13.5" customHeight="1" spans="1:6">
      <c r="A515" s="21"/>
      <c r="D515" s="4"/>
      <c r="E515" s="5"/>
      <c r="F515" s="5"/>
    </row>
    <row r="516" ht="13.5" customHeight="1" spans="1:6">
      <c r="A516" s="21"/>
      <c r="D516" s="4"/>
      <c r="E516" s="5"/>
      <c r="F516" s="5"/>
    </row>
    <row r="517" ht="13.5" customHeight="1" spans="1:6">
      <c r="A517" s="21"/>
      <c r="D517" s="4"/>
      <c r="E517" s="5"/>
      <c r="F517" s="5"/>
    </row>
    <row r="518" ht="13.5" customHeight="1" spans="1:6">
      <c r="A518" s="21"/>
      <c r="D518" s="4"/>
      <c r="E518" s="5"/>
      <c r="F518" s="5"/>
    </row>
    <row r="519" ht="13.5" customHeight="1" spans="1:6">
      <c r="A519" s="21"/>
      <c r="D519" s="4"/>
      <c r="E519" s="5"/>
      <c r="F519" s="5"/>
    </row>
    <row r="520" ht="13.5" customHeight="1" spans="1:6">
      <c r="A520" s="21"/>
      <c r="D520" s="4"/>
      <c r="E520" s="5"/>
      <c r="F520" s="5"/>
    </row>
    <row r="521" ht="13.5" customHeight="1" spans="1:6">
      <c r="A521" s="21"/>
      <c r="D521" s="4"/>
      <c r="E521" s="5"/>
      <c r="F521" s="5"/>
    </row>
    <row r="522" ht="13.5" customHeight="1" spans="1:6">
      <c r="A522" s="21"/>
      <c r="D522" s="4"/>
      <c r="E522" s="5"/>
      <c r="F522" s="5"/>
    </row>
    <row r="523" ht="13.5" customHeight="1" spans="1:6">
      <c r="A523" s="21"/>
      <c r="D523" s="4"/>
      <c r="E523" s="5"/>
      <c r="F523" s="5"/>
    </row>
    <row r="524" ht="13.5" customHeight="1" spans="1:6">
      <c r="A524" s="21"/>
      <c r="D524" s="4"/>
      <c r="E524" s="5"/>
      <c r="F524" s="5"/>
    </row>
    <row r="525" ht="13.5" customHeight="1" spans="1:6">
      <c r="A525" s="21"/>
      <c r="D525" s="4"/>
      <c r="E525" s="5"/>
      <c r="F525" s="5"/>
    </row>
    <row r="526" ht="13.5" customHeight="1" spans="1:6">
      <c r="A526" s="21"/>
      <c r="D526" s="4"/>
      <c r="E526" s="5"/>
      <c r="F526" s="5"/>
    </row>
    <row r="527" ht="13.5" customHeight="1" spans="1:6">
      <c r="A527" s="21"/>
      <c r="D527" s="4"/>
      <c r="E527" s="5"/>
      <c r="F527" s="5"/>
    </row>
    <row r="528" ht="13.5" customHeight="1" spans="1:6">
      <c r="A528" s="21"/>
      <c r="D528" s="4"/>
      <c r="E528" s="5"/>
      <c r="F528" s="5"/>
    </row>
    <row r="529" ht="13.5" customHeight="1" spans="1:6">
      <c r="A529" s="21"/>
      <c r="D529" s="4"/>
      <c r="E529" s="5"/>
      <c r="F529" s="5"/>
    </row>
    <row r="530" ht="13.5" customHeight="1" spans="1:6">
      <c r="A530" s="21"/>
      <c r="D530" s="4"/>
      <c r="E530" s="5"/>
      <c r="F530" s="5"/>
    </row>
    <row r="531" ht="13.5" customHeight="1" spans="1:6">
      <c r="A531" s="21"/>
      <c r="D531" s="4"/>
      <c r="E531" s="5"/>
      <c r="F531" s="5"/>
    </row>
    <row r="532" ht="13.5" customHeight="1" spans="1:6">
      <c r="A532" s="21"/>
      <c r="D532" s="4"/>
      <c r="E532" s="5"/>
      <c r="F532" s="5"/>
    </row>
    <row r="533" ht="13.5" customHeight="1" spans="1:6">
      <c r="A533" s="21"/>
      <c r="D533" s="4"/>
      <c r="E533" s="5"/>
      <c r="F533" s="5"/>
    </row>
    <row r="534" ht="13.5" customHeight="1" spans="1:6">
      <c r="A534" s="21"/>
      <c r="D534" s="4"/>
      <c r="E534" s="5"/>
      <c r="F534" s="5"/>
    </row>
    <row r="535" ht="13.5" customHeight="1" spans="1:6">
      <c r="A535" s="21"/>
      <c r="D535" s="4"/>
      <c r="E535" s="5"/>
      <c r="F535" s="5"/>
    </row>
    <row r="536" ht="13.5" customHeight="1" spans="1:6">
      <c r="A536" s="21"/>
      <c r="D536" s="4"/>
      <c r="E536" s="5"/>
      <c r="F536" s="5"/>
    </row>
    <row r="537" ht="13.5" customHeight="1" spans="1:6">
      <c r="A537" s="21"/>
      <c r="D537" s="4"/>
      <c r="E537" s="5"/>
      <c r="F537" s="5"/>
    </row>
    <row r="538" ht="13.5" customHeight="1" spans="1:6">
      <c r="A538" s="21"/>
      <c r="D538" s="4"/>
      <c r="E538" s="5"/>
      <c r="F538" s="5"/>
    </row>
    <row r="539" ht="13.5" customHeight="1" spans="1:6">
      <c r="A539" s="21"/>
      <c r="D539" s="4"/>
      <c r="E539" s="5"/>
      <c r="F539" s="5"/>
    </row>
    <row r="540" ht="13.5" customHeight="1" spans="1:6">
      <c r="A540" s="21"/>
      <c r="D540" s="4"/>
      <c r="E540" s="5"/>
      <c r="F540" s="5"/>
    </row>
    <row r="541" ht="13.5" customHeight="1" spans="1:6">
      <c r="A541" s="21"/>
      <c r="D541" s="4"/>
      <c r="E541" s="5"/>
      <c r="F541" s="5"/>
    </row>
    <row r="542" ht="13.5" customHeight="1" spans="1:6">
      <c r="A542" s="21"/>
      <c r="D542" s="4"/>
      <c r="E542" s="5"/>
      <c r="F542" s="5"/>
    </row>
    <row r="543" ht="13.5" customHeight="1" spans="1:6">
      <c r="A543" s="21"/>
      <c r="D543" s="4"/>
      <c r="E543" s="5"/>
      <c r="F543" s="5"/>
    </row>
    <row r="544" ht="13.5" customHeight="1" spans="1:6">
      <c r="A544" s="21"/>
      <c r="D544" s="4"/>
      <c r="E544" s="5"/>
      <c r="F544" s="5"/>
    </row>
    <row r="545" ht="13.5" customHeight="1" spans="1:6">
      <c r="A545" s="21"/>
      <c r="D545" s="4"/>
      <c r="E545" s="5"/>
      <c r="F545" s="5"/>
    </row>
    <row r="546" ht="13.5" customHeight="1" spans="1:6">
      <c r="A546" s="21"/>
      <c r="D546" s="4"/>
      <c r="E546" s="5"/>
      <c r="F546" s="5"/>
    </row>
    <row r="547" ht="13.5" customHeight="1" spans="1:6">
      <c r="A547" s="21"/>
      <c r="D547" s="4"/>
      <c r="E547" s="5"/>
      <c r="F547" s="5"/>
    </row>
    <row r="548" ht="13.5" customHeight="1" spans="1:6">
      <c r="A548" s="21"/>
      <c r="D548" s="4"/>
      <c r="E548" s="5"/>
      <c r="F548" s="5"/>
    </row>
    <row r="549" ht="13.5" customHeight="1" spans="1:6">
      <c r="A549" s="21"/>
      <c r="D549" s="4"/>
      <c r="E549" s="5"/>
      <c r="F549" s="5"/>
    </row>
    <row r="550" ht="13.5" customHeight="1" spans="1:6">
      <c r="A550" s="21"/>
      <c r="D550" s="4"/>
      <c r="E550" s="5"/>
      <c r="F550" s="5"/>
    </row>
    <row r="551" ht="13.5" customHeight="1" spans="1:6">
      <c r="A551" s="21"/>
      <c r="D551" s="4"/>
      <c r="E551" s="5"/>
      <c r="F551" s="5"/>
    </row>
    <row r="552" ht="13.5" customHeight="1" spans="1:6">
      <c r="A552" s="21"/>
      <c r="D552" s="4"/>
      <c r="E552" s="5"/>
      <c r="F552" s="5"/>
    </row>
    <row r="553" ht="13.5" customHeight="1" spans="1:6">
      <c r="A553" s="21"/>
      <c r="D553" s="4"/>
      <c r="E553" s="5"/>
      <c r="F553" s="5"/>
    </row>
    <row r="554" ht="13.5" customHeight="1" spans="1:6">
      <c r="A554" s="21"/>
      <c r="D554" s="4"/>
      <c r="E554" s="5"/>
      <c r="F554" s="5"/>
    </row>
    <row r="555" ht="13.5" customHeight="1" spans="1:6">
      <c r="A555" s="21"/>
      <c r="D555" s="4"/>
      <c r="E555" s="5"/>
      <c r="F555" s="5"/>
    </row>
    <row r="556" ht="13.5" customHeight="1" spans="1:6">
      <c r="A556" s="21"/>
      <c r="D556" s="4"/>
      <c r="E556" s="5"/>
      <c r="F556" s="5"/>
    </row>
    <row r="557" ht="13.5" customHeight="1" spans="1:6">
      <c r="A557" s="21"/>
      <c r="D557" s="4"/>
      <c r="E557" s="5"/>
      <c r="F557" s="5"/>
    </row>
    <row r="558" ht="13.5" customHeight="1" spans="1:6">
      <c r="A558" s="21"/>
      <c r="D558" s="4"/>
      <c r="E558" s="5"/>
      <c r="F558" s="5"/>
    </row>
    <row r="559" ht="13.5" customHeight="1" spans="1:6">
      <c r="A559" s="21"/>
      <c r="D559" s="4"/>
      <c r="E559" s="5"/>
      <c r="F559" s="5"/>
    </row>
    <row r="560" ht="13.5" customHeight="1" spans="1:6">
      <c r="A560" s="21"/>
      <c r="D560" s="4"/>
      <c r="E560" s="5"/>
      <c r="F560" s="5"/>
    </row>
    <row r="561" ht="13.5" customHeight="1" spans="1:6">
      <c r="A561" s="21"/>
      <c r="D561" s="4"/>
      <c r="E561" s="5"/>
      <c r="F561" s="5"/>
    </row>
    <row r="562" ht="13.5" customHeight="1" spans="1:6">
      <c r="A562" s="21"/>
      <c r="D562" s="4"/>
      <c r="E562" s="5"/>
      <c r="F562" s="5"/>
    </row>
    <row r="563" ht="13.5" customHeight="1" spans="1:6">
      <c r="A563" s="21"/>
      <c r="D563" s="4"/>
      <c r="E563" s="5"/>
      <c r="F563" s="5"/>
    </row>
    <row r="564" ht="13.5" customHeight="1" spans="1:6">
      <c r="A564" s="21"/>
      <c r="D564" s="4"/>
      <c r="E564" s="5"/>
      <c r="F564" s="5"/>
    </row>
    <row r="565" ht="13.5" customHeight="1" spans="1:6">
      <c r="A565" s="21"/>
      <c r="D565" s="4"/>
      <c r="E565" s="5"/>
      <c r="F565" s="5"/>
    </row>
    <row r="566" ht="13.5" customHeight="1" spans="1:6">
      <c r="A566" s="21"/>
      <c r="D566" s="4"/>
      <c r="E566" s="5"/>
      <c r="F566" s="5"/>
    </row>
    <row r="567" ht="13.5" customHeight="1" spans="1:6">
      <c r="A567" s="21"/>
      <c r="D567" s="4"/>
      <c r="E567" s="5"/>
      <c r="F567" s="5"/>
    </row>
    <row r="568" ht="13.5" customHeight="1" spans="1:6">
      <c r="A568" s="21"/>
      <c r="D568" s="4"/>
      <c r="E568" s="5"/>
      <c r="F568" s="5"/>
    </row>
    <row r="569" ht="13.5" customHeight="1" spans="1:6">
      <c r="A569" s="21"/>
      <c r="D569" s="4"/>
      <c r="E569" s="5"/>
      <c r="F569" s="5"/>
    </row>
    <row r="570" ht="13.5" customHeight="1" spans="1:6">
      <c r="A570" s="21"/>
      <c r="D570" s="4"/>
      <c r="E570" s="5"/>
      <c r="F570" s="5"/>
    </row>
    <row r="571" ht="13.5" customHeight="1" spans="1:6">
      <c r="A571" s="21"/>
      <c r="D571" s="4"/>
      <c r="E571" s="5"/>
      <c r="F571" s="5"/>
    </row>
    <row r="572" ht="13.5" customHeight="1" spans="1:6">
      <c r="A572" s="21"/>
      <c r="D572" s="4"/>
      <c r="E572" s="5"/>
      <c r="F572" s="5"/>
    </row>
    <row r="573" ht="13.5" customHeight="1" spans="1:6">
      <c r="A573" s="21"/>
      <c r="D573" s="4"/>
      <c r="E573" s="5"/>
      <c r="F573" s="5"/>
    </row>
    <row r="574" ht="13.5" customHeight="1" spans="1:6">
      <c r="A574" s="21"/>
      <c r="D574" s="4"/>
      <c r="E574" s="5"/>
      <c r="F574" s="5"/>
    </row>
    <row r="575" ht="13.5" customHeight="1" spans="1:6">
      <c r="A575" s="21"/>
      <c r="D575" s="4"/>
      <c r="E575" s="5"/>
      <c r="F575" s="5"/>
    </row>
    <row r="576" ht="13.5" customHeight="1" spans="1:6">
      <c r="A576" s="21"/>
      <c r="D576" s="4"/>
      <c r="E576" s="5"/>
      <c r="F576" s="5"/>
    </row>
    <row r="577" ht="13.5" customHeight="1" spans="1:6">
      <c r="A577" s="21"/>
      <c r="D577" s="4"/>
      <c r="E577" s="5"/>
      <c r="F577" s="5"/>
    </row>
    <row r="578" ht="13.5" customHeight="1" spans="1:6">
      <c r="A578" s="21"/>
      <c r="D578" s="4"/>
      <c r="E578" s="5"/>
      <c r="F578" s="5"/>
    </row>
    <row r="579" ht="13.5" customHeight="1" spans="1:6">
      <c r="A579" s="21"/>
      <c r="D579" s="4"/>
      <c r="E579" s="5"/>
      <c r="F579" s="5"/>
    </row>
    <row r="580" ht="13.5" customHeight="1" spans="1:6">
      <c r="A580" s="21"/>
      <c r="D580" s="4"/>
      <c r="E580" s="5"/>
      <c r="F580" s="5"/>
    </row>
    <row r="581" ht="13.5" customHeight="1" spans="1:6">
      <c r="A581" s="21"/>
      <c r="D581" s="4"/>
      <c r="E581" s="5"/>
      <c r="F581" s="5"/>
    </row>
    <row r="582" ht="13.5" customHeight="1" spans="1:6">
      <c r="A582" s="21"/>
      <c r="D582" s="4"/>
      <c r="E582" s="5"/>
      <c r="F582" s="5"/>
    </row>
    <row r="583" ht="13.5" customHeight="1" spans="1:6">
      <c r="A583" s="21"/>
      <c r="D583" s="4"/>
      <c r="E583" s="5"/>
      <c r="F583" s="5"/>
    </row>
    <row r="584" ht="13.5" customHeight="1" spans="1:6">
      <c r="A584" s="21"/>
      <c r="D584" s="4"/>
      <c r="E584" s="5"/>
      <c r="F584" s="5"/>
    </row>
    <row r="585" ht="13.5" customHeight="1" spans="1:6">
      <c r="A585" s="21"/>
      <c r="D585" s="4"/>
      <c r="E585" s="5"/>
      <c r="F585" s="5"/>
    </row>
    <row r="586" ht="13.5" customHeight="1" spans="1:6">
      <c r="A586" s="21"/>
      <c r="D586" s="4"/>
      <c r="E586" s="5"/>
      <c r="F586" s="5"/>
    </row>
    <row r="587" ht="13.5" customHeight="1" spans="1:6">
      <c r="A587" s="21"/>
      <c r="D587" s="4"/>
      <c r="E587" s="5"/>
      <c r="F587" s="5"/>
    </row>
    <row r="588" ht="13.5" customHeight="1" spans="1:6">
      <c r="A588" s="21"/>
      <c r="D588" s="4"/>
      <c r="E588" s="5"/>
      <c r="F588" s="5"/>
    </row>
    <row r="589" ht="13.5" customHeight="1" spans="1:6">
      <c r="A589" s="21"/>
      <c r="D589" s="4"/>
      <c r="E589" s="5"/>
      <c r="F589" s="5"/>
    </row>
    <row r="590" ht="13.5" customHeight="1" spans="1:6">
      <c r="A590" s="21"/>
      <c r="D590" s="4"/>
      <c r="E590" s="5"/>
      <c r="F590" s="5"/>
    </row>
    <row r="591" ht="13.5" customHeight="1" spans="1:6">
      <c r="A591" s="21"/>
      <c r="D591" s="4"/>
      <c r="E591" s="5"/>
      <c r="F591" s="5"/>
    </row>
    <row r="592" ht="13.5" customHeight="1" spans="1:6">
      <c r="A592" s="21"/>
      <c r="D592" s="4"/>
      <c r="E592" s="5"/>
      <c r="F592" s="5"/>
    </row>
    <row r="593" ht="13.5" customHeight="1" spans="1:6">
      <c r="A593" s="21"/>
      <c r="D593" s="4"/>
      <c r="E593" s="5"/>
      <c r="F593" s="5"/>
    </row>
    <row r="594" ht="13.5" customHeight="1" spans="1:6">
      <c r="A594" s="21"/>
      <c r="D594" s="4"/>
      <c r="E594" s="5"/>
      <c r="F594" s="5"/>
    </row>
    <row r="595" ht="13.5" customHeight="1" spans="1:6">
      <c r="A595" s="21"/>
      <c r="D595" s="4"/>
      <c r="E595" s="5"/>
      <c r="F595" s="5"/>
    </row>
    <row r="596" ht="13.5" customHeight="1" spans="1:6">
      <c r="A596" s="21"/>
      <c r="D596" s="4"/>
      <c r="E596" s="5"/>
      <c r="F596" s="5"/>
    </row>
    <row r="597" ht="13.5" customHeight="1" spans="1:6">
      <c r="A597" s="21"/>
      <c r="D597" s="4"/>
      <c r="E597" s="5"/>
      <c r="F597" s="5"/>
    </row>
    <row r="598" ht="13.5" customHeight="1" spans="1:6">
      <c r="A598" s="21"/>
      <c r="D598" s="4"/>
      <c r="E598" s="5"/>
      <c r="F598" s="5"/>
    </row>
    <row r="599" ht="13.5" customHeight="1" spans="1:6">
      <c r="A599" s="21"/>
      <c r="D599" s="4"/>
      <c r="E599" s="5"/>
      <c r="F599" s="5"/>
    </row>
    <row r="600" ht="13.5" customHeight="1" spans="1:6">
      <c r="A600" s="21"/>
      <c r="D600" s="4"/>
      <c r="E600" s="5"/>
      <c r="F600" s="5"/>
    </row>
    <row r="601" ht="13.5" customHeight="1" spans="1:6">
      <c r="A601" s="21"/>
      <c r="D601" s="4"/>
      <c r="E601" s="5"/>
      <c r="F601" s="5"/>
    </row>
    <row r="602" ht="13.5" customHeight="1" spans="1:6">
      <c r="A602" s="21"/>
      <c r="D602" s="4"/>
      <c r="E602" s="5"/>
      <c r="F602" s="5"/>
    </row>
    <row r="603" ht="13.5" customHeight="1" spans="1:6">
      <c r="A603" s="21"/>
      <c r="D603" s="4"/>
      <c r="E603" s="5"/>
      <c r="F603" s="5"/>
    </row>
    <row r="604" ht="13.5" customHeight="1" spans="1:6">
      <c r="A604" s="21"/>
      <c r="D604" s="4"/>
      <c r="E604" s="5"/>
      <c r="F604" s="5"/>
    </row>
    <row r="605" ht="13.5" customHeight="1" spans="1:6">
      <c r="A605" s="21"/>
      <c r="D605" s="4"/>
      <c r="E605" s="5"/>
      <c r="F605" s="5"/>
    </row>
    <row r="606" ht="13.5" customHeight="1" spans="1:6">
      <c r="A606" s="21"/>
      <c r="D606" s="4"/>
      <c r="E606" s="5"/>
      <c r="F606" s="5"/>
    </row>
    <row r="607" ht="13.5" customHeight="1" spans="1:6">
      <c r="A607" s="21"/>
      <c r="D607" s="4"/>
      <c r="E607" s="5"/>
      <c r="F607" s="5"/>
    </row>
    <row r="608" ht="13.5" customHeight="1" spans="1:6">
      <c r="A608" s="21"/>
      <c r="D608" s="4"/>
      <c r="E608" s="5"/>
      <c r="F608" s="5"/>
    </row>
    <row r="609" ht="13.5" customHeight="1" spans="1:6">
      <c r="A609" s="21"/>
      <c r="D609" s="4"/>
      <c r="E609" s="5"/>
      <c r="F609" s="5"/>
    </row>
    <row r="610" ht="13.5" customHeight="1" spans="1:6">
      <c r="A610" s="21"/>
      <c r="D610" s="4"/>
      <c r="E610" s="5"/>
      <c r="F610" s="5"/>
    </row>
    <row r="611" ht="13.5" customHeight="1" spans="1:6">
      <c r="A611" s="21"/>
      <c r="D611" s="4"/>
      <c r="E611" s="5"/>
      <c r="F611" s="5"/>
    </row>
    <row r="612" ht="13.5" customHeight="1" spans="1:6">
      <c r="A612" s="21"/>
      <c r="D612" s="4"/>
      <c r="E612" s="5"/>
      <c r="F612" s="5"/>
    </row>
    <row r="613" ht="13.5" customHeight="1" spans="1:6">
      <c r="A613" s="21"/>
      <c r="D613" s="4"/>
      <c r="E613" s="5"/>
      <c r="F613" s="5"/>
    </row>
    <row r="614" ht="13.5" customHeight="1" spans="1:6">
      <c r="A614" s="21"/>
      <c r="D614" s="4"/>
      <c r="E614" s="5"/>
      <c r="F614" s="5"/>
    </row>
    <row r="615" ht="13.5" customHeight="1" spans="1:6">
      <c r="A615" s="21"/>
      <c r="D615" s="4"/>
      <c r="E615" s="5"/>
      <c r="F615" s="5"/>
    </row>
    <row r="616" ht="13.5" customHeight="1" spans="1:6">
      <c r="A616" s="21"/>
      <c r="D616" s="4"/>
      <c r="E616" s="5"/>
      <c r="F616" s="5"/>
    </row>
    <row r="617" ht="13.5" customHeight="1" spans="1:6">
      <c r="A617" s="21"/>
      <c r="D617" s="4"/>
      <c r="E617" s="5"/>
      <c r="F617" s="5"/>
    </row>
    <row r="618" ht="13.5" customHeight="1" spans="1:6">
      <c r="A618" s="21"/>
      <c r="D618" s="4"/>
      <c r="E618" s="5"/>
      <c r="F618" s="5"/>
    </row>
    <row r="619" ht="13.5" customHeight="1" spans="1:6">
      <c r="A619" s="21"/>
      <c r="D619" s="4"/>
      <c r="E619" s="5"/>
      <c r="F619" s="5"/>
    </row>
    <row r="620" ht="13.5" customHeight="1" spans="1:6">
      <c r="A620" s="21"/>
      <c r="D620" s="4"/>
      <c r="E620" s="5"/>
      <c r="F620" s="5"/>
    </row>
    <row r="621" ht="13.5" customHeight="1" spans="1:6">
      <c r="A621" s="21"/>
      <c r="D621" s="4"/>
      <c r="E621" s="5"/>
      <c r="F621" s="5"/>
    </row>
    <row r="622" ht="13.5" customHeight="1" spans="1:6">
      <c r="A622" s="21"/>
      <c r="D622" s="4"/>
      <c r="E622" s="5"/>
      <c r="F622" s="5"/>
    </row>
    <row r="623" ht="13.5" customHeight="1" spans="1:6">
      <c r="A623" s="21"/>
      <c r="D623" s="4"/>
      <c r="E623" s="5"/>
      <c r="F623" s="5"/>
    </row>
    <row r="624" ht="13.5" customHeight="1" spans="1:6">
      <c r="A624" s="21"/>
      <c r="D624" s="4"/>
      <c r="E624" s="5"/>
      <c r="F624" s="5"/>
    </row>
    <row r="625" ht="13.5" customHeight="1" spans="1:6">
      <c r="A625" s="21"/>
      <c r="D625" s="4"/>
      <c r="E625" s="5"/>
      <c r="F625" s="5"/>
    </row>
    <row r="626" ht="13.5" customHeight="1" spans="1:6">
      <c r="A626" s="21"/>
      <c r="D626" s="4"/>
      <c r="E626" s="5"/>
      <c r="F626" s="5"/>
    </row>
    <row r="627" ht="13.5" customHeight="1" spans="1:6">
      <c r="A627" s="21"/>
      <c r="D627" s="4"/>
      <c r="E627" s="5"/>
      <c r="F627" s="5"/>
    </row>
    <row r="628" ht="13.5" customHeight="1" spans="1:6">
      <c r="A628" s="21"/>
      <c r="D628" s="4"/>
      <c r="E628" s="5"/>
      <c r="F628" s="5"/>
    </row>
    <row r="629" ht="13.5" customHeight="1" spans="1:6">
      <c r="A629" s="21"/>
      <c r="D629" s="4"/>
      <c r="E629" s="5"/>
      <c r="F629" s="5"/>
    </row>
    <row r="630" ht="13.5" customHeight="1" spans="1:6">
      <c r="A630" s="21"/>
      <c r="D630" s="4"/>
      <c r="E630" s="5"/>
      <c r="F630" s="5"/>
    </row>
    <row r="631" ht="13.5" customHeight="1" spans="1:6">
      <c r="A631" s="21"/>
      <c r="D631" s="4"/>
      <c r="E631" s="5"/>
      <c r="F631" s="5"/>
    </row>
    <row r="632" ht="13.5" customHeight="1" spans="1:6">
      <c r="A632" s="21"/>
      <c r="D632" s="4"/>
      <c r="E632" s="5"/>
      <c r="F632" s="5"/>
    </row>
    <row r="633" ht="13.5" customHeight="1" spans="1:6">
      <c r="A633" s="21"/>
      <c r="D633" s="4"/>
      <c r="E633" s="5"/>
      <c r="F633" s="5"/>
    </row>
    <row r="634" ht="13.5" customHeight="1" spans="1:6">
      <c r="A634" s="21"/>
      <c r="D634" s="4"/>
      <c r="E634" s="5"/>
      <c r="F634" s="5"/>
    </row>
    <row r="635" ht="13.5" customHeight="1" spans="1:6">
      <c r="A635" s="21"/>
      <c r="D635" s="4"/>
      <c r="E635" s="5"/>
      <c r="F635" s="5"/>
    </row>
    <row r="636" ht="13.5" customHeight="1" spans="1:6">
      <c r="A636" s="21"/>
      <c r="D636" s="4"/>
      <c r="E636" s="5"/>
      <c r="F636" s="5"/>
    </row>
    <row r="637" ht="13.5" customHeight="1" spans="1:6">
      <c r="A637" s="21"/>
      <c r="D637" s="4"/>
      <c r="E637" s="5"/>
      <c r="F637" s="5"/>
    </row>
    <row r="638" ht="13.5" customHeight="1" spans="1:6">
      <c r="A638" s="21"/>
      <c r="D638" s="4"/>
      <c r="E638" s="5"/>
      <c r="F638" s="5"/>
    </row>
    <row r="639" ht="13.5" customHeight="1" spans="1:6">
      <c r="A639" s="21"/>
      <c r="D639" s="4"/>
      <c r="E639" s="5"/>
      <c r="F639" s="5"/>
    </row>
    <row r="640" ht="13.5" customHeight="1" spans="1:6">
      <c r="A640" s="21"/>
      <c r="D640" s="4"/>
      <c r="E640" s="5"/>
      <c r="F640" s="5"/>
    </row>
    <row r="641" ht="13.5" customHeight="1" spans="1:6">
      <c r="A641" s="21"/>
      <c r="D641" s="4"/>
      <c r="E641" s="5"/>
      <c r="F641" s="5"/>
    </row>
    <row r="642" ht="13.5" customHeight="1" spans="1:6">
      <c r="A642" s="21"/>
      <c r="D642" s="4"/>
      <c r="E642" s="5"/>
      <c r="F642" s="5"/>
    </row>
    <row r="643" ht="13.5" customHeight="1" spans="1:6">
      <c r="A643" s="21"/>
      <c r="D643" s="4"/>
      <c r="E643" s="5"/>
      <c r="F643" s="5"/>
    </row>
    <row r="644" ht="13.5" customHeight="1" spans="1:6">
      <c r="A644" s="21"/>
      <c r="D644" s="4"/>
      <c r="E644" s="5"/>
      <c r="F644" s="5"/>
    </row>
    <row r="645" ht="13.5" customHeight="1" spans="1:6">
      <c r="A645" s="21"/>
      <c r="D645" s="4"/>
      <c r="E645" s="5"/>
      <c r="F645" s="5"/>
    </row>
    <row r="646" ht="13.5" customHeight="1" spans="1:6">
      <c r="A646" s="21"/>
      <c r="D646" s="4"/>
      <c r="E646" s="5"/>
      <c r="F646" s="5"/>
    </row>
    <row r="647" ht="13.5" customHeight="1" spans="1:6">
      <c r="A647" s="21"/>
      <c r="D647" s="4"/>
      <c r="E647" s="5"/>
      <c r="F647" s="5"/>
    </row>
    <row r="648" ht="13.5" customHeight="1" spans="1:6">
      <c r="A648" s="21"/>
      <c r="D648" s="4"/>
      <c r="E648" s="5"/>
      <c r="F648" s="5"/>
    </row>
    <row r="649" ht="13.5" customHeight="1" spans="1:6">
      <c r="A649" s="21"/>
      <c r="D649" s="4"/>
      <c r="E649" s="5"/>
      <c r="F649" s="5"/>
    </row>
    <row r="650" ht="13.5" customHeight="1" spans="1:6">
      <c r="A650" s="21"/>
      <c r="D650" s="4"/>
      <c r="E650" s="5"/>
      <c r="F650" s="5"/>
    </row>
    <row r="651" ht="13.5" customHeight="1" spans="1:6">
      <c r="A651" s="21"/>
      <c r="D651" s="4"/>
      <c r="E651" s="5"/>
      <c r="F651" s="5"/>
    </row>
    <row r="652" ht="13.5" customHeight="1" spans="1:6">
      <c r="A652" s="21"/>
      <c r="D652" s="4"/>
      <c r="E652" s="5"/>
      <c r="F652" s="5"/>
    </row>
    <row r="653" ht="13.5" customHeight="1" spans="1:6">
      <c r="A653" s="21"/>
      <c r="D653" s="4"/>
      <c r="E653" s="5"/>
      <c r="F653" s="5"/>
    </row>
    <row r="654" ht="13.5" customHeight="1" spans="1:6">
      <c r="A654" s="21"/>
      <c r="D654" s="4"/>
      <c r="E654" s="5"/>
      <c r="F654" s="5"/>
    </row>
    <row r="655" ht="13.5" customHeight="1" spans="1:6">
      <c r="A655" s="21"/>
      <c r="D655" s="4"/>
      <c r="E655" s="5"/>
      <c r="F655" s="5"/>
    </row>
    <row r="656" ht="13.5" customHeight="1" spans="1:6">
      <c r="A656" s="21"/>
      <c r="D656" s="4"/>
      <c r="E656" s="5"/>
      <c r="F656" s="5"/>
    </row>
    <row r="657" ht="13.5" customHeight="1" spans="1:6">
      <c r="A657" s="21"/>
      <c r="D657" s="4"/>
      <c r="E657" s="5"/>
      <c r="F657" s="5"/>
    </row>
    <row r="658" ht="13.5" customHeight="1" spans="1:6">
      <c r="A658" s="21"/>
      <c r="D658" s="4"/>
      <c r="E658" s="5"/>
      <c r="F658" s="5"/>
    </row>
    <row r="659" ht="13.5" customHeight="1" spans="1:6">
      <c r="A659" s="21"/>
      <c r="D659" s="4"/>
      <c r="E659" s="5"/>
      <c r="F659" s="5"/>
    </row>
    <row r="660" ht="13.5" customHeight="1" spans="1:6">
      <c r="A660" s="21"/>
      <c r="D660" s="4"/>
      <c r="E660" s="5"/>
      <c r="F660" s="5"/>
    </row>
    <row r="661" ht="13.5" customHeight="1" spans="1:6">
      <c r="A661" s="21"/>
      <c r="D661" s="4"/>
      <c r="E661" s="5"/>
      <c r="F661" s="5"/>
    </row>
    <row r="662" ht="13.5" customHeight="1" spans="1:6">
      <c r="A662" s="21"/>
      <c r="D662" s="4"/>
      <c r="E662" s="5"/>
      <c r="F662" s="5"/>
    </row>
    <row r="663" ht="13.5" customHeight="1" spans="1:6">
      <c r="A663" s="21"/>
      <c r="D663" s="4"/>
      <c r="E663" s="5"/>
      <c r="F663" s="5"/>
    </row>
    <row r="664" ht="13.5" customHeight="1" spans="1:6">
      <c r="A664" s="21"/>
      <c r="D664" s="4"/>
      <c r="E664" s="5"/>
      <c r="F664" s="5"/>
    </row>
    <row r="665" ht="13.5" customHeight="1" spans="1:6">
      <c r="A665" s="21"/>
      <c r="D665" s="4"/>
      <c r="E665" s="5"/>
      <c r="F665" s="5"/>
    </row>
    <row r="666" ht="13.5" customHeight="1" spans="1:6">
      <c r="A666" s="21"/>
      <c r="D666" s="4"/>
      <c r="E666" s="5"/>
      <c r="F666" s="5"/>
    </row>
    <row r="667" ht="13.5" customHeight="1" spans="1:6">
      <c r="A667" s="21"/>
      <c r="D667" s="4"/>
      <c r="E667" s="5"/>
      <c r="F667" s="5"/>
    </row>
    <row r="668" ht="13.5" customHeight="1" spans="1:6">
      <c r="A668" s="21"/>
      <c r="D668" s="4"/>
      <c r="E668" s="5"/>
      <c r="F668" s="5"/>
    </row>
    <row r="669" ht="13.5" customHeight="1" spans="1:6">
      <c r="A669" s="21"/>
      <c r="D669" s="4"/>
      <c r="E669" s="5"/>
      <c r="F669" s="5"/>
    </row>
    <row r="670" ht="13.5" customHeight="1" spans="1:6">
      <c r="A670" s="21"/>
      <c r="D670" s="4"/>
      <c r="E670" s="5"/>
      <c r="F670" s="5"/>
    </row>
    <row r="671" ht="13.5" customHeight="1" spans="1:6">
      <c r="A671" s="21"/>
      <c r="D671" s="4"/>
      <c r="E671" s="5"/>
      <c r="F671" s="5"/>
    </row>
    <row r="672" ht="13.5" customHeight="1" spans="1:6">
      <c r="A672" s="21"/>
      <c r="D672" s="4"/>
      <c r="E672" s="5"/>
      <c r="F672" s="5"/>
    </row>
    <row r="673" ht="13.5" customHeight="1" spans="1:6">
      <c r="A673" s="21"/>
      <c r="D673" s="4"/>
      <c r="E673" s="5"/>
      <c r="F673" s="5"/>
    </row>
    <row r="674" ht="13.5" customHeight="1" spans="1:6">
      <c r="A674" s="21"/>
      <c r="D674" s="4"/>
      <c r="E674" s="5"/>
      <c r="F674" s="5"/>
    </row>
    <row r="675" ht="13.5" customHeight="1" spans="1:6">
      <c r="A675" s="21"/>
      <c r="D675" s="4"/>
      <c r="E675" s="5"/>
      <c r="F675" s="5"/>
    </row>
    <row r="676" ht="13.5" customHeight="1" spans="1:6">
      <c r="A676" s="21"/>
      <c r="D676" s="4"/>
      <c r="E676" s="5"/>
      <c r="F676" s="5"/>
    </row>
    <row r="677" ht="13.5" customHeight="1" spans="1:6">
      <c r="A677" s="21"/>
      <c r="D677" s="4"/>
      <c r="E677" s="5"/>
      <c r="F677" s="5"/>
    </row>
    <row r="678" ht="13.5" customHeight="1" spans="1:6">
      <c r="A678" s="21"/>
      <c r="D678" s="4"/>
      <c r="E678" s="5"/>
      <c r="F678" s="5"/>
    </row>
    <row r="679" ht="13.5" customHeight="1" spans="1:6">
      <c r="A679" s="21"/>
      <c r="D679" s="4"/>
      <c r="E679" s="5"/>
      <c r="F679" s="5"/>
    </row>
    <row r="680" ht="13.5" customHeight="1" spans="1:6">
      <c r="A680" s="21"/>
      <c r="D680" s="4"/>
      <c r="E680" s="5"/>
      <c r="F680" s="5"/>
    </row>
    <row r="681" ht="13.5" customHeight="1" spans="1:6">
      <c r="A681" s="21"/>
      <c r="D681" s="4"/>
      <c r="E681" s="5"/>
      <c r="F681" s="5"/>
    </row>
    <row r="682" ht="13.5" customHeight="1" spans="1:6">
      <c r="A682" s="21"/>
      <c r="D682" s="4"/>
      <c r="E682" s="5"/>
      <c r="F682" s="5"/>
    </row>
    <row r="683" ht="13.5" customHeight="1" spans="1:6">
      <c r="A683" s="21"/>
      <c r="D683" s="4"/>
      <c r="E683" s="5"/>
      <c r="F683" s="5"/>
    </row>
    <row r="684" ht="13.5" customHeight="1" spans="1:6">
      <c r="A684" s="21"/>
      <c r="D684" s="4"/>
      <c r="E684" s="5"/>
      <c r="F684" s="5"/>
    </row>
    <row r="685" ht="13.5" customHeight="1" spans="1:6">
      <c r="A685" s="21"/>
      <c r="D685" s="4"/>
      <c r="E685" s="5"/>
      <c r="F685" s="5"/>
    </row>
    <row r="686" ht="13.5" customHeight="1" spans="1:6">
      <c r="A686" s="21"/>
      <c r="D686" s="4"/>
      <c r="E686" s="5"/>
      <c r="F686" s="5"/>
    </row>
    <row r="687" ht="13.5" customHeight="1" spans="1:6">
      <c r="A687" s="21"/>
      <c r="D687" s="4"/>
      <c r="E687" s="5"/>
      <c r="F687" s="5"/>
    </row>
    <row r="688" ht="13.5" customHeight="1" spans="1:6">
      <c r="A688" s="21"/>
      <c r="D688" s="4"/>
      <c r="E688" s="5"/>
      <c r="F688" s="5"/>
    </row>
    <row r="689" ht="13.5" customHeight="1" spans="1:6">
      <c r="A689" s="21"/>
      <c r="D689" s="4"/>
      <c r="E689" s="5"/>
      <c r="F689" s="5"/>
    </row>
    <row r="690" ht="13.5" customHeight="1" spans="1:6">
      <c r="A690" s="21"/>
      <c r="D690" s="4"/>
      <c r="E690" s="5"/>
      <c r="F690" s="5"/>
    </row>
    <row r="691" ht="13.5" customHeight="1" spans="1:6">
      <c r="A691" s="21"/>
      <c r="D691" s="4"/>
      <c r="E691" s="5"/>
      <c r="F691" s="5"/>
    </row>
    <row r="692" ht="13.5" customHeight="1" spans="1:6">
      <c r="A692" s="21"/>
      <c r="D692" s="4"/>
      <c r="E692" s="5"/>
      <c r="F692" s="5"/>
    </row>
    <row r="693" ht="13.5" customHeight="1" spans="1:6">
      <c r="A693" s="21"/>
      <c r="D693" s="4"/>
      <c r="E693" s="5"/>
      <c r="F693" s="5"/>
    </row>
    <row r="694" ht="13.5" customHeight="1" spans="1:6">
      <c r="A694" s="21"/>
      <c r="D694" s="4"/>
      <c r="E694" s="5"/>
      <c r="F694" s="5"/>
    </row>
    <row r="695" ht="13.5" customHeight="1" spans="1:6">
      <c r="A695" s="21"/>
      <c r="D695" s="4"/>
      <c r="E695" s="5"/>
      <c r="F695" s="5"/>
    </row>
    <row r="696" ht="13.5" customHeight="1" spans="1:6">
      <c r="A696" s="21"/>
      <c r="D696" s="4"/>
      <c r="E696" s="5"/>
      <c r="F696" s="5"/>
    </row>
    <row r="697" ht="13.5" customHeight="1" spans="1:6">
      <c r="A697" s="21"/>
      <c r="D697" s="4"/>
      <c r="E697" s="5"/>
      <c r="F697" s="5"/>
    </row>
    <row r="698" ht="13.5" customHeight="1" spans="1:6">
      <c r="A698" s="21"/>
      <c r="D698" s="4"/>
      <c r="E698" s="5"/>
      <c r="F698" s="5"/>
    </row>
    <row r="699" ht="13.5" customHeight="1" spans="1:6">
      <c r="A699" s="21"/>
      <c r="D699" s="4"/>
      <c r="E699" s="5"/>
      <c r="F699" s="5"/>
    </row>
    <row r="700" ht="13.5" customHeight="1" spans="1:6">
      <c r="A700" s="21"/>
      <c r="D700" s="4"/>
      <c r="E700" s="5"/>
      <c r="F700" s="5"/>
    </row>
    <row r="701" ht="13.5" customHeight="1" spans="1:6">
      <c r="A701" s="21"/>
      <c r="D701" s="4"/>
      <c r="E701" s="5"/>
      <c r="F701" s="5"/>
    </row>
    <row r="702" ht="13.5" customHeight="1" spans="1:6">
      <c r="A702" s="21"/>
      <c r="D702" s="4"/>
      <c r="E702" s="5"/>
      <c r="F702" s="5"/>
    </row>
    <row r="703" ht="13.5" customHeight="1" spans="1:6">
      <c r="A703" s="21"/>
      <c r="D703" s="4"/>
      <c r="E703" s="5"/>
      <c r="F703" s="5"/>
    </row>
    <row r="704" ht="13.5" customHeight="1" spans="1:6">
      <c r="A704" s="21"/>
      <c r="D704" s="4"/>
      <c r="E704" s="5"/>
      <c r="F704" s="5"/>
    </row>
    <row r="705" ht="13.5" customHeight="1" spans="1:6">
      <c r="A705" s="21"/>
      <c r="D705" s="4"/>
      <c r="E705" s="5"/>
      <c r="F705" s="5"/>
    </row>
    <row r="706" ht="13.5" customHeight="1" spans="1:6">
      <c r="A706" s="21"/>
      <c r="D706" s="4"/>
      <c r="E706" s="5"/>
      <c r="F706" s="5"/>
    </row>
    <row r="707" ht="13.5" customHeight="1" spans="1:6">
      <c r="A707" s="21"/>
      <c r="D707" s="4"/>
      <c r="E707" s="5"/>
      <c r="F707" s="5"/>
    </row>
    <row r="708" ht="13.5" customHeight="1" spans="1:6">
      <c r="A708" s="21"/>
      <c r="D708" s="4"/>
      <c r="E708" s="5"/>
      <c r="F708" s="5"/>
    </row>
    <row r="709" ht="13.5" customHeight="1" spans="1:6">
      <c r="A709" s="21"/>
      <c r="D709" s="4"/>
      <c r="E709" s="5"/>
      <c r="F709" s="5"/>
    </row>
    <row r="710" ht="13.5" customHeight="1" spans="1:6">
      <c r="A710" s="21"/>
      <c r="D710" s="4"/>
      <c r="E710" s="5"/>
      <c r="F710" s="5"/>
    </row>
    <row r="711" ht="13.5" customHeight="1" spans="1:6">
      <c r="A711" s="21"/>
      <c r="D711" s="4"/>
      <c r="E711" s="5"/>
      <c r="F711" s="5"/>
    </row>
    <row r="712" ht="13.5" customHeight="1" spans="1:6">
      <c r="A712" s="21"/>
      <c r="D712" s="4"/>
      <c r="E712" s="5"/>
      <c r="F712" s="5"/>
    </row>
    <row r="713" ht="13.5" customHeight="1" spans="1:6">
      <c r="A713" s="21"/>
      <c r="D713" s="4"/>
      <c r="E713" s="5"/>
      <c r="F713" s="5"/>
    </row>
    <row r="714" ht="13.5" customHeight="1" spans="1:6">
      <c r="A714" s="21"/>
      <c r="D714" s="4"/>
      <c r="E714" s="5"/>
      <c r="F714" s="5"/>
    </row>
    <row r="715" ht="13.5" customHeight="1" spans="1:6">
      <c r="A715" s="21"/>
      <c r="D715" s="4"/>
      <c r="E715" s="5"/>
      <c r="F715" s="5"/>
    </row>
    <row r="716" ht="13.5" customHeight="1" spans="1:6">
      <c r="A716" s="21"/>
      <c r="D716" s="4"/>
      <c r="E716" s="5"/>
      <c r="F716" s="5"/>
    </row>
    <row r="717" ht="13.5" customHeight="1" spans="1:6">
      <c r="A717" s="21"/>
      <c r="D717" s="4"/>
      <c r="E717" s="5"/>
      <c r="F717" s="5"/>
    </row>
    <row r="718" ht="13.5" customHeight="1" spans="1:6">
      <c r="A718" s="21"/>
      <c r="D718" s="4"/>
      <c r="E718" s="5"/>
      <c r="F718" s="5"/>
    </row>
    <row r="719" ht="13.5" customHeight="1" spans="1:6">
      <c r="A719" s="21"/>
      <c r="D719" s="4"/>
      <c r="E719" s="5"/>
      <c r="F719" s="5"/>
    </row>
    <row r="720" ht="13.5" customHeight="1" spans="1:6">
      <c r="A720" s="21"/>
      <c r="D720" s="4"/>
      <c r="E720" s="5"/>
      <c r="F720" s="5"/>
    </row>
    <row r="721" ht="13.5" customHeight="1" spans="1:6">
      <c r="A721" s="21"/>
      <c r="D721" s="4"/>
      <c r="E721" s="5"/>
      <c r="F721" s="5"/>
    </row>
    <row r="722" ht="13.5" customHeight="1" spans="1:6">
      <c r="A722" s="21"/>
      <c r="D722" s="4"/>
      <c r="E722" s="5"/>
      <c r="F722" s="5"/>
    </row>
    <row r="723" ht="13.5" customHeight="1" spans="1:6">
      <c r="A723" s="21"/>
      <c r="D723" s="4"/>
      <c r="E723" s="5"/>
      <c r="F723" s="5"/>
    </row>
    <row r="724" ht="13.5" customHeight="1" spans="1:6">
      <c r="A724" s="21"/>
      <c r="D724" s="4"/>
      <c r="E724" s="5"/>
      <c r="F724" s="5"/>
    </row>
    <row r="725" ht="13.5" customHeight="1" spans="1:6">
      <c r="A725" s="21"/>
      <c r="D725" s="4"/>
      <c r="E725" s="5"/>
      <c r="F725" s="5"/>
    </row>
    <row r="726" ht="13.5" customHeight="1" spans="1:6">
      <c r="A726" s="21"/>
      <c r="D726" s="4"/>
      <c r="E726" s="5"/>
      <c r="F726" s="5"/>
    </row>
    <row r="727" ht="13.5" customHeight="1" spans="1:6">
      <c r="A727" s="21"/>
      <c r="D727" s="4"/>
      <c r="E727" s="5"/>
      <c r="F727" s="5"/>
    </row>
    <row r="728" ht="13.5" customHeight="1" spans="1:6">
      <c r="A728" s="21"/>
      <c r="D728" s="4"/>
      <c r="E728" s="5"/>
      <c r="F728" s="5"/>
    </row>
    <row r="729" ht="13.5" customHeight="1" spans="1:6">
      <c r="A729" s="21"/>
      <c r="D729" s="4"/>
      <c r="E729" s="5"/>
      <c r="F729" s="5"/>
    </row>
    <row r="730" ht="13.5" customHeight="1" spans="1:6">
      <c r="A730" s="21"/>
      <c r="D730" s="4"/>
      <c r="E730" s="5"/>
      <c r="F730" s="5"/>
    </row>
    <row r="731" ht="13.5" customHeight="1" spans="1:6">
      <c r="A731" s="21"/>
      <c r="D731" s="4"/>
      <c r="E731" s="5"/>
      <c r="F731" s="5"/>
    </row>
    <row r="732" ht="13.5" customHeight="1" spans="1:6">
      <c r="A732" s="21"/>
      <c r="D732" s="4"/>
      <c r="E732" s="5"/>
      <c r="F732" s="5"/>
    </row>
    <row r="733" ht="13.5" customHeight="1" spans="1:6">
      <c r="A733" s="21"/>
      <c r="D733" s="4"/>
      <c r="E733" s="5"/>
      <c r="F733" s="5"/>
    </row>
    <row r="734" ht="13.5" customHeight="1" spans="1:6">
      <c r="A734" s="21"/>
      <c r="D734" s="4"/>
      <c r="E734" s="5"/>
      <c r="F734" s="5"/>
    </row>
    <row r="735" ht="13.5" customHeight="1" spans="1:6">
      <c r="A735" s="21"/>
      <c r="D735" s="4"/>
      <c r="E735" s="5"/>
      <c r="F735" s="5"/>
    </row>
    <row r="736" ht="13.5" customHeight="1" spans="1:6">
      <c r="A736" s="21"/>
      <c r="D736" s="4"/>
      <c r="E736" s="5"/>
      <c r="F736" s="5"/>
    </row>
    <row r="737" ht="13.5" customHeight="1" spans="1:6">
      <c r="A737" s="21"/>
      <c r="D737" s="4"/>
      <c r="E737" s="5"/>
      <c r="F737" s="5"/>
    </row>
    <row r="738" ht="13.5" customHeight="1" spans="1:6">
      <c r="A738" s="21"/>
      <c r="D738" s="4"/>
      <c r="E738" s="5"/>
      <c r="F738" s="5"/>
    </row>
    <row r="739" ht="13.5" customHeight="1" spans="1:6">
      <c r="A739" s="21"/>
      <c r="D739" s="4"/>
      <c r="E739" s="5"/>
      <c r="F739" s="5"/>
    </row>
    <row r="740" ht="13.5" customHeight="1" spans="1:6">
      <c r="A740" s="21"/>
      <c r="D740" s="4"/>
      <c r="E740" s="5"/>
      <c r="F740" s="5"/>
    </row>
    <row r="741" ht="13.5" customHeight="1" spans="1:6">
      <c r="A741" s="21"/>
      <c r="D741" s="4"/>
      <c r="E741" s="5"/>
      <c r="F741" s="5"/>
    </row>
    <row r="742" ht="13.5" customHeight="1" spans="1:6">
      <c r="A742" s="21"/>
      <c r="D742" s="4"/>
      <c r="E742" s="5"/>
      <c r="F742" s="5"/>
    </row>
    <row r="743" ht="13.5" customHeight="1" spans="1:6">
      <c r="A743" s="21"/>
      <c r="D743" s="4"/>
      <c r="E743" s="5"/>
      <c r="F743" s="5"/>
    </row>
    <row r="744" ht="13.5" customHeight="1" spans="1:6">
      <c r="A744" s="21"/>
      <c r="D744" s="4"/>
      <c r="E744" s="5"/>
      <c r="F744" s="5"/>
    </row>
    <row r="745" ht="13.5" customHeight="1" spans="1:6">
      <c r="A745" s="21"/>
      <c r="D745" s="4"/>
      <c r="E745" s="5"/>
      <c r="F745" s="5"/>
    </row>
    <row r="746" ht="13.5" customHeight="1" spans="1:6">
      <c r="A746" s="21"/>
      <c r="D746" s="4"/>
      <c r="E746" s="5"/>
      <c r="F746" s="5"/>
    </row>
    <row r="747" ht="13.5" customHeight="1" spans="1:6">
      <c r="A747" s="21"/>
      <c r="D747" s="4"/>
      <c r="E747" s="5"/>
      <c r="F747" s="5"/>
    </row>
    <row r="748" ht="13.5" customHeight="1" spans="1:6">
      <c r="A748" s="21"/>
      <c r="D748" s="4"/>
      <c r="E748" s="5"/>
      <c r="F748" s="5"/>
    </row>
    <row r="749" ht="13.5" customHeight="1" spans="1:6">
      <c r="A749" s="21"/>
      <c r="D749" s="4"/>
      <c r="E749" s="5"/>
      <c r="F749" s="5"/>
    </row>
    <row r="750" ht="13.5" customHeight="1" spans="1:6">
      <c r="A750" s="21"/>
      <c r="D750" s="4"/>
      <c r="E750" s="5"/>
      <c r="F750" s="5"/>
    </row>
    <row r="751" ht="13.5" customHeight="1" spans="1:6">
      <c r="A751" s="21"/>
      <c r="D751" s="4"/>
      <c r="E751" s="5"/>
      <c r="F751" s="5"/>
    </row>
    <row r="752" ht="13.5" customHeight="1" spans="1:6">
      <c r="A752" s="21"/>
      <c r="D752" s="4"/>
      <c r="E752" s="5"/>
      <c r="F752" s="5"/>
    </row>
    <row r="753" ht="13.5" customHeight="1" spans="1:6">
      <c r="A753" s="21"/>
      <c r="D753" s="4"/>
      <c r="E753" s="5"/>
      <c r="F753" s="5"/>
    </row>
    <row r="754" ht="13.5" customHeight="1" spans="1:6">
      <c r="A754" s="21"/>
      <c r="D754" s="4"/>
      <c r="E754" s="5"/>
      <c r="F754" s="5"/>
    </row>
    <row r="755" ht="13.5" customHeight="1" spans="1:6">
      <c r="A755" s="21"/>
      <c r="D755" s="4"/>
      <c r="E755" s="5"/>
      <c r="F755" s="5"/>
    </row>
    <row r="756" ht="13.5" customHeight="1" spans="1:6">
      <c r="A756" s="21"/>
      <c r="D756" s="4"/>
      <c r="E756" s="5"/>
      <c r="F756" s="5"/>
    </row>
    <row r="757" ht="13.5" customHeight="1" spans="1:6">
      <c r="A757" s="21"/>
      <c r="D757" s="4"/>
      <c r="E757" s="5"/>
      <c r="F757" s="5"/>
    </row>
    <row r="758" ht="13.5" customHeight="1" spans="1:6">
      <c r="A758" s="21"/>
      <c r="D758" s="4"/>
      <c r="E758" s="5"/>
      <c r="F758" s="5"/>
    </row>
    <row r="759" ht="13.5" customHeight="1" spans="1:6">
      <c r="A759" s="21"/>
      <c r="D759" s="4"/>
      <c r="E759" s="5"/>
      <c r="F759" s="5"/>
    </row>
    <row r="760" ht="13.5" customHeight="1" spans="1:6">
      <c r="A760" s="21"/>
      <c r="D760" s="4"/>
      <c r="E760" s="5"/>
      <c r="F760" s="5"/>
    </row>
    <row r="761" ht="13.5" customHeight="1" spans="1:6">
      <c r="A761" s="21"/>
      <c r="D761" s="4"/>
      <c r="E761" s="5"/>
      <c r="F761" s="5"/>
    </row>
    <row r="762" ht="13.5" customHeight="1" spans="1:6">
      <c r="A762" s="21"/>
      <c r="D762" s="4"/>
      <c r="E762" s="5"/>
      <c r="F762" s="5"/>
    </row>
    <row r="763" ht="13.5" customHeight="1" spans="1:6">
      <c r="A763" s="21"/>
      <c r="D763" s="4"/>
      <c r="E763" s="5"/>
      <c r="F763" s="5"/>
    </row>
    <row r="764" ht="13.5" customHeight="1" spans="1:6">
      <c r="A764" s="21"/>
      <c r="D764" s="4"/>
      <c r="E764" s="5"/>
      <c r="F764" s="5"/>
    </row>
    <row r="765" ht="13.5" customHeight="1" spans="1:6">
      <c r="A765" s="21"/>
      <c r="D765" s="4"/>
      <c r="E765" s="5"/>
      <c r="F765" s="5"/>
    </row>
    <row r="766" ht="13.5" customHeight="1" spans="1:6">
      <c r="A766" s="21"/>
      <c r="D766" s="4"/>
      <c r="E766" s="5"/>
      <c r="F766" s="5"/>
    </row>
    <row r="767" ht="13.5" customHeight="1" spans="1:6">
      <c r="A767" s="21"/>
      <c r="D767" s="4"/>
      <c r="E767" s="5"/>
      <c r="F767" s="5"/>
    </row>
    <row r="768" ht="13.5" customHeight="1" spans="1:6">
      <c r="A768" s="21"/>
      <c r="D768" s="4"/>
      <c r="E768" s="5"/>
      <c r="F768" s="5"/>
    </row>
    <row r="769" ht="13.5" customHeight="1" spans="1:6">
      <c r="A769" s="21"/>
      <c r="D769" s="4"/>
      <c r="E769" s="5"/>
      <c r="F769" s="5"/>
    </row>
    <row r="770" ht="13.5" customHeight="1" spans="1:6">
      <c r="A770" s="21"/>
      <c r="D770" s="4"/>
      <c r="E770" s="5"/>
      <c r="F770" s="5"/>
    </row>
    <row r="771" ht="13.5" customHeight="1" spans="1:6">
      <c r="A771" s="21"/>
      <c r="D771" s="4"/>
      <c r="E771" s="5"/>
      <c r="F771" s="5"/>
    </row>
    <row r="772" ht="13.5" customHeight="1" spans="1:6">
      <c r="A772" s="21"/>
      <c r="D772" s="4"/>
      <c r="E772" s="5"/>
      <c r="F772" s="5"/>
    </row>
    <row r="773" ht="13.5" customHeight="1" spans="1:6">
      <c r="A773" s="21"/>
      <c r="D773" s="4"/>
      <c r="E773" s="5"/>
      <c r="F773" s="5"/>
    </row>
    <row r="774" ht="13.5" customHeight="1" spans="1:6">
      <c r="A774" s="21"/>
      <c r="D774" s="4"/>
      <c r="E774" s="5"/>
      <c r="F774" s="5"/>
    </row>
    <row r="775" ht="13.5" customHeight="1" spans="1:6">
      <c r="A775" s="21"/>
      <c r="D775" s="4"/>
      <c r="E775" s="5"/>
      <c r="F775" s="5"/>
    </row>
    <row r="776" ht="13.5" customHeight="1" spans="1:6">
      <c r="A776" s="21"/>
      <c r="D776" s="4"/>
      <c r="E776" s="5"/>
      <c r="F776" s="5"/>
    </row>
    <row r="777" ht="13.5" customHeight="1" spans="1:6">
      <c r="A777" s="21"/>
      <c r="D777" s="4"/>
      <c r="E777" s="5"/>
      <c r="F777" s="5"/>
    </row>
    <row r="778" ht="13.5" customHeight="1" spans="1:6">
      <c r="A778" s="21"/>
      <c r="D778" s="4"/>
      <c r="E778" s="5"/>
      <c r="F778" s="5"/>
    </row>
    <row r="779" ht="13.5" customHeight="1" spans="1:6">
      <c r="A779" s="21"/>
      <c r="D779" s="4"/>
      <c r="E779" s="5"/>
      <c r="F779" s="5"/>
    </row>
    <row r="780" ht="13.5" customHeight="1" spans="1:6">
      <c r="A780" s="21"/>
      <c r="D780" s="4"/>
      <c r="E780" s="5"/>
      <c r="F780" s="5"/>
    </row>
    <row r="781" ht="13.5" customHeight="1" spans="1:6">
      <c r="A781" s="21"/>
      <c r="D781" s="4"/>
      <c r="E781" s="5"/>
      <c r="F781" s="5"/>
    </row>
    <row r="782" ht="13.5" customHeight="1" spans="1:6">
      <c r="A782" s="21"/>
      <c r="D782" s="4"/>
      <c r="E782" s="5"/>
      <c r="F782" s="5"/>
    </row>
    <row r="783" ht="13.5" customHeight="1" spans="1:6">
      <c r="A783" s="21"/>
      <c r="D783" s="4"/>
      <c r="E783" s="5"/>
      <c r="F783" s="5"/>
    </row>
    <row r="784" ht="13.5" customHeight="1" spans="1:6">
      <c r="A784" s="21"/>
      <c r="D784" s="4"/>
      <c r="E784" s="5"/>
      <c r="F784" s="5"/>
    </row>
    <row r="785" ht="13.5" customHeight="1" spans="1:6">
      <c r="A785" s="21"/>
      <c r="D785" s="4"/>
      <c r="E785" s="5"/>
      <c r="F785" s="5"/>
    </row>
    <row r="786" ht="13.5" customHeight="1" spans="1:6">
      <c r="A786" s="21"/>
      <c r="D786" s="4"/>
      <c r="E786" s="5"/>
      <c r="F786" s="5"/>
    </row>
    <row r="787" ht="13.5" customHeight="1" spans="1:6">
      <c r="A787" s="21"/>
      <c r="D787" s="4"/>
      <c r="E787" s="5"/>
      <c r="F787" s="5"/>
    </row>
    <row r="788" ht="13.5" customHeight="1" spans="1:6">
      <c r="A788" s="21"/>
      <c r="D788" s="4"/>
      <c r="E788" s="5"/>
      <c r="F788" s="5"/>
    </row>
    <row r="789" ht="13.5" customHeight="1" spans="1:6">
      <c r="A789" s="21"/>
      <c r="D789" s="4"/>
      <c r="E789" s="5"/>
      <c r="F789" s="5"/>
    </row>
    <row r="790" ht="13.5" customHeight="1" spans="1:6">
      <c r="A790" s="21"/>
      <c r="D790" s="4"/>
      <c r="E790" s="5"/>
      <c r="F790" s="5"/>
    </row>
    <row r="791" ht="13.5" customHeight="1" spans="1:6">
      <c r="A791" s="21"/>
      <c r="D791" s="4"/>
      <c r="E791" s="5"/>
      <c r="F791" s="5"/>
    </row>
    <row r="792" ht="13.5" customHeight="1" spans="1:6">
      <c r="A792" s="21"/>
      <c r="D792" s="4"/>
      <c r="E792" s="5"/>
      <c r="F792" s="5"/>
    </row>
    <row r="793" ht="13.5" customHeight="1" spans="1:6">
      <c r="A793" s="21"/>
      <c r="D793" s="4"/>
      <c r="E793" s="5"/>
      <c r="F793" s="5"/>
    </row>
    <row r="794" ht="13.5" customHeight="1" spans="1:6">
      <c r="A794" s="21"/>
      <c r="D794" s="4"/>
      <c r="E794" s="5"/>
      <c r="F794" s="5"/>
    </row>
    <row r="795" ht="13.5" customHeight="1" spans="1:6">
      <c r="A795" s="21"/>
      <c r="D795" s="4"/>
      <c r="E795" s="5"/>
      <c r="F795" s="5"/>
    </row>
    <row r="796" ht="13.5" customHeight="1" spans="1:6">
      <c r="A796" s="21"/>
      <c r="D796" s="4"/>
      <c r="E796" s="5"/>
      <c r="F796" s="5"/>
    </row>
    <row r="797" ht="13.5" customHeight="1" spans="1:6">
      <c r="A797" s="21"/>
      <c r="D797" s="4"/>
      <c r="E797" s="5"/>
      <c r="F797" s="5"/>
    </row>
    <row r="798" ht="13.5" customHeight="1" spans="1:6">
      <c r="A798" s="21"/>
      <c r="D798" s="4"/>
      <c r="E798" s="5"/>
      <c r="F798" s="5"/>
    </row>
    <row r="799" ht="13.5" customHeight="1" spans="1:6">
      <c r="A799" s="21"/>
      <c r="D799" s="4"/>
      <c r="E799" s="5"/>
      <c r="F799" s="5"/>
    </row>
    <row r="800" ht="13.5" customHeight="1" spans="1:6">
      <c r="A800" s="21"/>
      <c r="D800" s="4"/>
      <c r="E800" s="5"/>
      <c r="F800" s="5"/>
    </row>
    <row r="801" ht="13.5" customHeight="1" spans="1:6">
      <c r="A801" s="21"/>
      <c r="D801" s="4"/>
      <c r="E801" s="5"/>
      <c r="F801" s="5"/>
    </row>
    <row r="802" ht="13.5" customHeight="1" spans="1:6">
      <c r="A802" s="21"/>
      <c r="D802" s="4"/>
      <c r="E802" s="5"/>
      <c r="F802" s="5"/>
    </row>
    <row r="803" ht="13.5" customHeight="1" spans="1:6">
      <c r="A803" s="21"/>
      <c r="D803" s="4"/>
      <c r="E803" s="5"/>
      <c r="F803" s="5"/>
    </row>
    <row r="804" ht="13.5" customHeight="1" spans="1:6">
      <c r="A804" s="21"/>
      <c r="D804" s="4"/>
      <c r="E804" s="5"/>
      <c r="F804" s="5"/>
    </row>
    <row r="805" ht="13.5" customHeight="1" spans="1:6">
      <c r="A805" s="21"/>
      <c r="D805" s="4"/>
      <c r="E805" s="5"/>
      <c r="F805" s="5"/>
    </row>
    <row r="806" ht="13.5" customHeight="1" spans="1:6">
      <c r="A806" s="21"/>
      <c r="D806" s="4"/>
      <c r="E806" s="5"/>
      <c r="F806" s="5"/>
    </row>
    <row r="807" ht="13.5" customHeight="1" spans="1:6">
      <c r="A807" s="21"/>
      <c r="D807" s="4"/>
      <c r="E807" s="5"/>
      <c r="F807" s="5"/>
    </row>
    <row r="808" ht="13.5" customHeight="1" spans="1:6">
      <c r="A808" s="21"/>
      <c r="D808" s="4"/>
      <c r="E808" s="5"/>
      <c r="F808" s="5"/>
    </row>
    <row r="809" ht="13.5" customHeight="1" spans="1:6">
      <c r="A809" s="21"/>
      <c r="D809" s="4"/>
      <c r="E809" s="5"/>
      <c r="F809" s="5"/>
    </row>
    <row r="810" ht="13.5" customHeight="1" spans="1:6">
      <c r="A810" s="21"/>
      <c r="D810" s="4"/>
      <c r="E810" s="5"/>
      <c r="F810" s="5"/>
    </row>
    <row r="811" ht="13.5" customHeight="1" spans="1:6">
      <c r="A811" s="21"/>
      <c r="D811" s="4"/>
      <c r="E811" s="5"/>
      <c r="F811" s="5"/>
    </row>
    <row r="812" ht="13.5" customHeight="1" spans="1:6">
      <c r="A812" s="21"/>
      <c r="D812" s="4"/>
      <c r="E812" s="5"/>
      <c r="F812" s="5"/>
    </row>
    <row r="813" ht="13.5" customHeight="1" spans="1:6">
      <c r="A813" s="21"/>
      <c r="D813" s="4"/>
      <c r="E813" s="5"/>
      <c r="F813" s="5"/>
    </row>
    <row r="814" ht="13.5" customHeight="1" spans="1:6">
      <c r="A814" s="21"/>
      <c r="D814" s="4"/>
      <c r="E814" s="5"/>
      <c r="F814" s="5"/>
    </row>
    <row r="815" ht="13.5" customHeight="1" spans="1:6">
      <c r="A815" s="21"/>
      <c r="D815" s="4"/>
      <c r="E815" s="5"/>
      <c r="F815" s="5"/>
    </row>
    <row r="816" ht="13.5" customHeight="1" spans="1:6">
      <c r="A816" s="21"/>
      <c r="D816" s="4"/>
      <c r="E816" s="5"/>
      <c r="F816" s="5"/>
    </row>
    <row r="817" ht="13.5" customHeight="1" spans="1:6">
      <c r="A817" s="21"/>
      <c r="D817" s="4"/>
      <c r="E817" s="5"/>
      <c r="F817" s="5"/>
    </row>
    <row r="818" ht="13.5" customHeight="1" spans="1:6">
      <c r="A818" s="21"/>
      <c r="D818" s="4"/>
      <c r="E818" s="5"/>
      <c r="F818" s="5"/>
    </row>
    <row r="819" ht="13.5" customHeight="1" spans="1:6">
      <c r="A819" s="21"/>
      <c r="D819" s="4"/>
      <c r="E819" s="5"/>
      <c r="F819" s="5"/>
    </row>
    <row r="820" ht="13.5" customHeight="1" spans="1:6">
      <c r="A820" s="21"/>
      <c r="D820" s="4"/>
      <c r="E820" s="5"/>
      <c r="F820" s="5"/>
    </row>
    <row r="821" ht="13.5" customHeight="1" spans="1:6">
      <c r="A821" s="21"/>
      <c r="D821" s="4"/>
      <c r="E821" s="5"/>
      <c r="F821" s="5"/>
    </row>
    <row r="822" ht="13.5" customHeight="1" spans="1:6">
      <c r="A822" s="21"/>
      <c r="D822" s="4"/>
      <c r="E822" s="5"/>
      <c r="F822" s="5"/>
    </row>
    <row r="823" ht="13.5" customHeight="1" spans="1:6">
      <c r="A823" s="21"/>
      <c r="D823" s="4"/>
      <c r="E823" s="5"/>
      <c r="F823" s="5"/>
    </row>
    <row r="824" ht="13.5" customHeight="1" spans="1:6">
      <c r="A824" s="21"/>
      <c r="D824" s="4"/>
      <c r="E824" s="5"/>
      <c r="F824" s="5"/>
    </row>
    <row r="825" ht="13.5" customHeight="1" spans="1:6">
      <c r="A825" s="21"/>
      <c r="D825" s="4"/>
      <c r="E825" s="5"/>
      <c r="F825" s="5"/>
    </row>
    <row r="826" ht="13.5" customHeight="1" spans="1:6">
      <c r="A826" s="21"/>
      <c r="D826" s="4"/>
      <c r="E826" s="5"/>
      <c r="F826" s="5"/>
    </row>
    <row r="827" ht="13.5" customHeight="1" spans="1:6">
      <c r="A827" s="21"/>
      <c r="D827" s="4"/>
      <c r="E827" s="5"/>
      <c r="F827" s="5"/>
    </row>
    <row r="828" ht="13.5" customHeight="1" spans="1:6">
      <c r="A828" s="21"/>
      <c r="D828" s="4"/>
      <c r="E828" s="5"/>
      <c r="F828" s="5"/>
    </row>
    <row r="829" ht="13.5" customHeight="1" spans="1:6">
      <c r="A829" s="21"/>
      <c r="D829" s="4"/>
      <c r="E829" s="5"/>
      <c r="F829" s="5"/>
    </row>
    <row r="830" ht="13.5" customHeight="1" spans="1:6">
      <c r="A830" s="21"/>
      <c r="D830" s="4"/>
      <c r="E830" s="5"/>
      <c r="F830" s="5"/>
    </row>
    <row r="831" ht="13.5" customHeight="1" spans="1:6">
      <c r="A831" s="21"/>
      <c r="D831" s="4"/>
      <c r="E831" s="5"/>
      <c r="F831" s="5"/>
    </row>
    <row r="832" ht="13.5" customHeight="1" spans="1:6">
      <c r="A832" s="21"/>
      <c r="D832" s="4"/>
      <c r="E832" s="5"/>
      <c r="F832" s="5"/>
    </row>
    <row r="833" ht="13.5" customHeight="1" spans="1:6">
      <c r="A833" s="21"/>
      <c r="D833" s="4"/>
      <c r="E833" s="5"/>
      <c r="F833" s="5"/>
    </row>
    <row r="834" ht="13.5" customHeight="1" spans="1:6">
      <c r="A834" s="21"/>
      <c r="D834" s="4"/>
      <c r="E834" s="5"/>
      <c r="F834" s="5"/>
    </row>
    <row r="835" ht="13.5" customHeight="1" spans="1:6">
      <c r="A835" s="21"/>
      <c r="D835" s="4"/>
      <c r="E835" s="5"/>
      <c r="F835" s="5"/>
    </row>
    <row r="836" ht="13.5" customHeight="1" spans="1:6">
      <c r="A836" s="21"/>
      <c r="D836" s="4"/>
      <c r="E836" s="5"/>
      <c r="F836" s="5"/>
    </row>
    <row r="837" ht="13.5" customHeight="1" spans="1:6">
      <c r="A837" s="21"/>
      <c r="D837" s="4"/>
      <c r="E837" s="5"/>
      <c r="F837" s="5"/>
    </row>
    <row r="838" ht="13.5" customHeight="1" spans="1:6">
      <c r="A838" s="21"/>
      <c r="D838" s="4"/>
      <c r="E838" s="5"/>
      <c r="F838" s="5"/>
    </row>
    <row r="839" ht="13.5" customHeight="1" spans="1:6">
      <c r="A839" s="21"/>
      <c r="D839" s="4"/>
      <c r="E839" s="5"/>
      <c r="F839" s="5"/>
    </row>
    <row r="840" ht="13.5" customHeight="1" spans="1:6">
      <c r="A840" s="21"/>
      <c r="D840" s="4"/>
      <c r="E840" s="5"/>
      <c r="F840" s="5"/>
    </row>
    <row r="841" ht="13.5" customHeight="1" spans="1:6">
      <c r="A841" s="21"/>
      <c r="D841" s="4"/>
      <c r="E841" s="5"/>
      <c r="F841" s="5"/>
    </row>
    <row r="842" ht="13.5" customHeight="1" spans="1:6">
      <c r="A842" s="21"/>
      <c r="D842" s="4"/>
      <c r="E842" s="5"/>
      <c r="F842" s="5"/>
    </row>
    <row r="843" ht="13.5" customHeight="1" spans="1:6">
      <c r="A843" s="21"/>
      <c r="D843" s="4"/>
      <c r="E843" s="5"/>
      <c r="F843" s="5"/>
    </row>
    <row r="844" ht="13.5" customHeight="1" spans="1:6">
      <c r="A844" s="21"/>
      <c r="D844" s="4"/>
      <c r="E844" s="5"/>
      <c r="F844" s="5"/>
    </row>
    <row r="845" ht="13.5" customHeight="1" spans="1:6">
      <c r="A845" s="21"/>
      <c r="D845" s="4"/>
      <c r="E845" s="5"/>
      <c r="F845" s="5"/>
    </row>
    <row r="846" ht="13.5" customHeight="1" spans="1:6">
      <c r="A846" s="21"/>
      <c r="D846" s="4"/>
      <c r="E846" s="5"/>
      <c r="F846" s="5"/>
    </row>
    <row r="847" ht="13.5" customHeight="1" spans="1:6">
      <c r="A847" s="21"/>
      <c r="D847" s="4"/>
      <c r="E847" s="5"/>
      <c r="F847" s="5"/>
    </row>
    <row r="848" ht="13.5" customHeight="1" spans="1:6">
      <c r="A848" s="21"/>
      <c r="D848" s="4"/>
      <c r="E848" s="5"/>
      <c r="F848" s="5"/>
    </row>
    <row r="849" ht="13.5" customHeight="1" spans="1:6">
      <c r="A849" s="21"/>
      <c r="D849" s="4"/>
      <c r="E849" s="5"/>
      <c r="F849" s="5"/>
    </row>
    <row r="850" ht="13.5" customHeight="1" spans="1:6">
      <c r="A850" s="21"/>
      <c r="D850" s="4"/>
      <c r="E850" s="5"/>
      <c r="F850" s="5"/>
    </row>
    <row r="851" ht="13.5" customHeight="1" spans="1:6">
      <c r="A851" s="21"/>
      <c r="D851" s="4"/>
      <c r="E851" s="5"/>
      <c r="F851" s="5"/>
    </row>
    <row r="852" ht="13.5" customHeight="1" spans="1:6">
      <c r="A852" s="21"/>
      <c r="D852" s="4"/>
      <c r="E852" s="5"/>
      <c r="F852" s="5"/>
    </row>
    <row r="853" ht="13.5" customHeight="1" spans="1:6">
      <c r="A853" s="21"/>
      <c r="D853" s="4"/>
      <c r="E853" s="5"/>
      <c r="F853" s="5"/>
    </row>
    <row r="854" ht="13.5" customHeight="1" spans="1:6">
      <c r="A854" s="21"/>
      <c r="D854" s="4"/>
      <c r="E854" s="5"/>
      <c r="F854" s="5"/>
    </row>
    <row r="855" ht="13.5" customHeight="1" spans="1:6">
      <c r="A855" s="21"/>
      <c r="D855" s="4"/>
      <c r="E855" s="5"/>
      <c r="F855" s="5"/>
    </row>
    <row r="856" ht="13.5" customHeight="1" spans="1:6">
      <c r="A856" s="21"/>
      <c r="D856" s="4"/>
      <c r="E856" s="5"/>
      <c r="F856" s="5"/>
    </row>
    <row r="857" ht="13.5" customHeight="1" spans="1:6">
      <c r="A857" s="21"/>
      <c r="D857" s="4"/>
      <c r="E857" s="5"/>
      <c r="F857" s="5"/>
    </row>
    <row r="858" ht="13.5" customHeight="1" spans="1:6">
      <c r="A858" s="21"/>
      <c r="D858" s="4"/>
      <c r="E858" s="5"/>
      <c r="F858" s="5"/>
    </row>
    <row r="859" ht="13.5" customHeight="1" spans="1:6">
      <c r="A859" s="21"/>
      <c r="D859" s="4"/>
      <c r="E859" s="5"/>
      <c r="F859" s="5"/>
    </row>
    <row r="860" ht="13.5" customHeight="1" spans="1:6">
      <c r="A860" s="21"/>
      <c r="D860" s="4"/>
      <c r="E860" s="5"/>
      <c r="F860" s="5"/>
    </row>
    <row r="861" ht="13.5" customHeight="1" spans="1:6">
      <c r="A861" s="21"/>
      <c r="D861" s="4"/>
      <c r="E861" s="5"/>
      <c r="F861" s="5"/>
    </row>
    <row r="862" ht="13.5" customHeight="1" spans="1:6">
      <c r="A862" s="21"/>
      <c r="D862" s="4"/>
      <c r="E862" s="5"/>
      <c r="F862" s="5"/>
    </row>
    <row r="863" ht="13.5" customHeight="1" spans="1:6">
      <c r="A863" s="21"/>
      <c r="D863" s="4"/>
      <c r="E863" s="5"/>
      <c r="F863" s="5"/>
    </row>
    <row r="864" ht="13.5" customHeight="1" spans="1:6">
      <c r="A864" s="21"/>
      <c r="D864" s="4"/>
      <c r="E864" s="5"/>
      <c r="F864" s="5"/>
    </row>
    <row r="865" ht="13.5" customHeight="1" spans="1:6">
      <c r="A865" s="21"/>
      <c r="D865" s="4"/>
      <c r="E865" s="5"/>
      <c r="F865" s="5"/>
    </row>
    <row r="866" ht="13.5" customHeight="1" spans="1:6">
      <c r="A866" s="21"/>
      <c r="D866" s="4"/>
      <c r="E866" s="5"/>
      <c r="F866" s="5"/>
    </row>
    <row r="867" ht="13.5" customHeight="1" spans="1:6">
      <c r="A867" s="21"/>
      <c r="D867" s="4"/>
      <c r="E867" s="5"/>
      <c r="F867" s="5"/>
    </row>
    <row r="868" ht="13.5" customHeight="1" spans="1:6">
      <c r="A868" s="21"/>
      <c r="D868" s="4"/>
      <c r="E868" s="5"/>
      <c r="F868" s="5"/>
    </row>
    <row r="869" ht="13.5" customHeight="1" spans="1:6">
      <c r="A869" s="21"/>
      <c r="D869" s="4"/>
      <c r="E869" s="5"/>
      <c r="F869" s="5"/>
    </row>
    <row r="870" ht="13.5" customHeight="1" spans="1:6">
      <c r="A870" s="21"/>
      <c r="D870" s="4"/>
      <c r="E870" s="5"/>
      <c r="F870" s="5"/>
    </row>
    <row r="871" ht="13.5" customHeight="1" spans="1:6">
      <c r="A871" s="21"/>
      <c r="D871" s="4"/>
      <c r="E871" s="5"/>
      <c r="F871" s="5"/>
    </row>
    <row r="872" ht="13.5" customHeight="1" spans="1:6">
      <c r="A872" s="21"/>
      <c r="D872" s="4"/>
      <c r="E872" s="5"/>
      <c r="F872" s="5"/>
    </row>
    <row r="873" ht="13.5" customHeight="1" spans="1:6">
      <c r="A873" s="21"/>
      <c r="D873" s="4"/>
      <c r="E873" s="5"/>
      <c r="F873" s="5"/>
    </row>
    <row r="874" ht="13.5" customHeight="1" spans="1:6">
      <c r="A874" s="21"/>
      <c r="D874" s="4"/>
      <c r="E874" s="5"/>
      <c r="F874" s="5"/>
    </row>
    <row r="875" ht="13.5" customHeight="1" spans="1:6">
      <c r="A875" s="21"/>
      <c r="D875" s="4"/>
      <c r="E875" s="5"/>
      <c r="F875" s="5"/>
    </row>
    <row r="876" ht="13.5" customHeight="1" spans="1:6">
      <c r="A876" s="21"/>
      <c r="D876" s="4"/>
      <c r="E876" s="5"/>
      <c r="F876" s="5"/>
    </row>
    <row r="877" ht="13.5" customHeight="1" spans="1:6">
      <c r="A877" s="21"/>
      <c r="D877" s="4"/>
      <c r="E877" s="5"/>
      <c r="F877" s="5"/>
    </row>
    <row r="878" ht="13.5" customHeight="1" spans="1:6">
      <c r="A878" s="21"/>
      <c r="D878" s="4"/>
      <c r="E878" s="5"/>
      <c r="F878" s="5"/>
    </row>
    <row r="879" ht="13.5" customHeight="1" spans="1:6">
      <c r="A879" s="21"/>
      <c r="D879" s="4"/>
      <c r="E879" s="5"/>
      <c r="F879" s="5"/>
    </row>
    <row r="880" ht="13.5" customHeight="1" spans="1:6">
      <c r="A880" s="21"/>
      <c r="D880" s="4"/>
      <c r="E880" s="5"/>
      <c r="F880" s="5"/>
    </row>
    <row r="881" ht="13.5" customHeight="1" spans="1:6">
      <c r="A881" s="21"/>
      <c r="D881" s="4"/>
      <c r="E881" s="5"/>
      <c r="F881" s="5"/>
    </row>
    <row r="882" ht="13.5" customHeight="1" spans="1:6">
      <c r="A882" s="21"/>
      <c r="D882" s="4"/>
      <c r="E882" s="5"/>
      <c r="F882" s="5"/>
    </row>
    <row r="883" ht="13.5" customHeight="1" spans="1:6">
      <c r="A883" s="21"/>
      <c r="D883" s="4"/>
      <c r="E883" s="5"/>
      <c r="F883" s="5"/>
    </row>
    <row r="884" ht="13.5" customHeight="1" spans="1:6">
      <c r="A884" s="21"/>
      <c r="D884" s="4"/>
      <c r="E884" s="5"/>
      <c r="F884" s="5"/>
    </row>
    <row r="885" ht="13.5" customHeight="1" spans="1:6">
      <c r="A885" s="21"/>
      <c r="D885" s="4"/>
      <c r="E885" s="5"/>
      <c r="F885" s="5"/>
    </row>
    <row r="886" ht="13.5" customHeight="1" spans="1:6">
      <c r="A886" s="21"/>
      <c r="D886" s="4"/>
      <c r="E886" s="5"/>
      <c r="F886" s="5"/>
    </row>
    <row r="887" ht="13.5" customHeight="1" spans="1:6">
      <c r="A887" s="21"/>
      <c r="D887" s="4"/>
      <c r="E887" s="5"/>
      <c r="F887" s="5"/>
    </row>
    <row r="888" ht="13.5" customHeight="1" spans="1:6">
      <c r="A888" s="21"/>
      <c r="D888" s="4"/>
      <c r="E888" s="5"/>
      <c r="F888" s="5"/>
    </row>
    <row r="889" ht="13.5" customHeight="1" spans="1:6">
      <c r="A889" s="21"/>
      <c r="D889" s="4"/>
      <c r="E889" s="5"/>
      <c r="F889" s="5"/>
    </row>
    <row r="890" ht="13.5" customHeight="1" spans="1:6">
      <c r="A890" s="21"/>
      <c r="D890" s="4"/>
      <c r="E890" s="5"/>
      <c r="F890" s="5"/>
    </row>
    <row r="891" ht="13.5" customHeight="1" spans="1:6">
      <c r="A891" s="21"/>
      <c r="D891" s="4"/>
      <c r="E891" s="5"/>
      <c r="F891" s="5"/>
    </row>
    <row r="892" ht="13.5" customHeight="1" spans="1:6">
      <c r="A892" s="21"/>
      <c r="D892" s="4"/>
      <c r="E892" s="5"/>
      <c r="F892" s="5"/>
    </row>
    <row r="893" ht="13.5" customHeight="1" spans="1:6">
      <c r="A893" s="21"/>
      <c r="D893" s="4"/>
      <c r="E893" s="5"/>
      <c r="F893" s="5"/>
    </row>
    <row r="894" ht="13.5" customHeight="1" spans="1:6">
      <c r="A894" s="21"/>
      <c r="D894" s="4"/>
      <c r="E894" s="5"/>
      <c r="F894" s="5"/>
    </row>
    <row r="895" ht="13.5" customHeight="1" spans="1:6">
      <c r="A895" s="21"/>
      <c r="D895" s="4"/>
      <c r="E895" s="5"/>
      <c r="F895" s="5"/>
    </row>
    <row r="896" ht="13.5" customHeight="1" spans="1:6">
      <c r="A896" s="21"/>
      <c r="D896" s="4"/>
      <c r="E896" s="5"/>
      <c r="F896" s="5"/>
    </row>
    <row r="897" ht="13.5" customHeight="1" spans="1:6">
      <c r="A897" s="21"/>
      <c r="D897" s="4"/>
      <c r="E897" s="5"/>
      <c r="F897" s="5"/>
    </row>
    <row r="898" ht="13.5" customHeight="1" spans="1:6">
      <c r="A898" s="21"/>
      <c r="D898" s="4"/>
      <c r="E898" s="5"/>
      <c r="F898" s="5"/>
    </row>
    <row r="899" ht="13.5" customHeight="1" spans="1:6">
      <c r="A899" s="21"/>
      <c r="D899" s="4"/>
      <c r="E899" s="5"/>
      <c r="F899" s="5"/>
    </row>
    <row r="900" ht="13.5" customHeight="1" spans="1:6">
      <c r="A900" s="21"/>
      <c r="D900" s="4"/>
      <c r="E900" s="5"/>
      <c r="F900" s="5"/>
    </row>
    <row r="901" ht="13.5" customHeight="1" spans="1:6">
      <c r="A901" s="21"/>
      <c r="D901" s="4"/>
      <c r="E901" s="5"/>
      <c r="F901" s="5"/>
    </row>
    <row r="902" ht="13.5" customHeight="1" spans="1:6">
      <c r="A902" s="21"/>
      <c r="D902" s="4"/>
      <c r="E902" s="5"/>
      <c r="F902" s="5"/>
    </row>
    <row r="903" ht="13.5" customHeight="1" spans="1:6">
      <c r="A903" s="21"/>
      <c r="D903" s="4"/>
      <c r="E903" s="5"/>
      <c r="F903" s="5"/>
    </row>
    <row r="904" ht="13.5" customHeight="1" spans="1:6">
      <c r="A904" s="21"/>
      <c r="D904" s="4"/>
      <c r="E904" s="5"/>
      <c r="F904" s="5"/>
    </row>
    <row r="905" ht="13.5" customHeight="1" spans="1:6">
      <c r="A905" s="21"/>
      <c r="D905" s="4"/>
      <c r="E905" s="5"/>
      <c r="F905" s="5"/>
    </row>
    <row r="906" ht="13.5" customHeight="1" spans="1:6">
      <c r="A906" s="21"/>
      <c r="D906" s="4"/>
      <c r="E906" s="5"/>
      <c r="F906" s="5"/>
    </row>
    <row r="907" ht="13.5" customHeight="1" spans="1:6">
      <c r="A907" s="21"/>
      <c r="D907" s="4"/>
      <c r="E907" s="5"/>
      <c r="F907" s="5"/>
    </row>
    <row r="908" ht="13.5" customHeight="1" spans="1:6">
      <c r="A908" s="21"/>
      <c r="D908" s="4"/>
      <c r="E908" s="5"/>
      <c r="F908" s="5"/>
    </row>
    <row r="909" ht="13.5" customHeight="1" spans="1:6">
      <c r="A909" s="21"/>
      <c r="D909" s="4"/>
      <c r="E909" s="5"/>
      <c r="F909" s="5"/>
    </row>
    <row r="910" ht="13.5" customHeight="1" spans="1:6">
      <c r="A910" s="21"/>
      <c r="D910" s="4"/>
      <c r="E910" s="5"/>
      <c r="F910" s="5"/>
    </row>
    <row r="911" ht="13.5" customHeight="1" spans="1:6">
      <c r="A911" s="21"/>
      <c r="D911" s="4"/>
      <c r="E911" s="5"/>
      <c r="F911" s="5"/>
    </row>
    <row r="912" ht="13.5" customHeight="1" spans="1:6">
      <c r="A912" s="21"/>
      <c r="D912" s="4"/>
      <c r="E912" s="5"/>
      <c r="F912" s="5"/>
    </row>
    <row r="913" ht="13.5" customHeight="1" spans="1:6">
      <c r="A913" s="21"/>
      <c r="D913" s="4"/>
      <c r="E913" s="5"/>
      <c r="F913" s="5"/>
    </row>
    <row r="914" ht="13.5" customHeight="1" spans="1:6">
      <c r="A914" s="21"/>
      <c r="D914" s="4"/>
      <c r="E914" s="5"/>
      <c r="F914" s="5"/>
    </row>
    <row r="915" ht="13.5" customHeight="1" spans="1:6">
      <c r="A915" s="21"/>
      <c r="D915" s="4"/>
      <c r="E915" s="5"/>
      <c r="F915" s="5"/>
    </row>
    <row r="916" ht="13.5" customHeight="1" spans="1:6">
      <c r="A916" s="21"/>
      <c r="D916" s="4"/>
      <c r="E916" s="5"/>
      <c r="F916" s="5"/>
    </row>
    <row r="917" ht="13.5" customHeight="1" spans="1:6">
      <c r="A917" s="21"/>
      <c r="D917" s="4"/>
      <c r="E917" s="5"/>
      <c r="F917" s="5"/>
    </row>
    <row r="918" ht="13.5" customHeight="1" spans="1:6">
      <c r="A918" s="21"/>
      <c r="D918" s="4"/>
      <c r="E918" s="5"/>
      <c r="F918" s="5"/>
    </row>
    <row r="919" ht="13.5" customHeight="1" spans="1:6">
      <c r="A919" s="21"/>
      <c r="D919" s="4"/>
      <c r="E919" s="5"/>
      <c r="F919" s="5"/>
    </row>
    <row r="920" ht="13.5" customHeight="1" spans="1:6">
      <c r="A920" s="21"/>
      <c r="D920" s="4"/>
      <c r="E920" s="5"/>
      <c r="F920" s="5"/>
    </row>
    <row r="921" ht="13.5" customHeight="1" spans="1:6">
      <c r="A921" s="21"/>
      <c r="D921" s="4"/>
      <c r="E921" s="5"/>
      <c r="F921" s="5"/>
    </row>
    <row r="922" ht="13.5" customHeight="1" spans="1:6">
      <c r="A922" s="21"/>
      <c r="D922" s="4"/>
      <c r="E922" s="5"/>
      <c r="F922" s="5"/>
    </row>
    <row r="923" ht="13.5" customHeight="1" spans="1:6">
      <c r="A923" s="21"/>
      <c r="D923" s="4"/>
      <c r="E923" s="5"/>
      <c r="F923" s="5"/>
    </row>
    <row r="924" ht="13.5" customHeight="1" spans="1:6">
      <c r="A924" s="21"/>
      <c r="D924" s="4"/>
      <c r="E924" s="5"/>
      <c r="F924" s="5"/>
    </row>
    <row r="925" ht="13.5" customHeight="1" spans="1:6">
      <c r="A925" s="21"/>
      <c r="D925" s="4"/>
      <c r="E925" s="5"/>
      <c r="F925" s="5"/>
    </row>
    <row r="926" ht="13.5" customHeight="1" spans="1:6">
      <c r="A926" s="21"/>
      <c r="D926" s="4"/>
      <c r="E926" s="5"/>
      <c r="F926" s="5"/>
    </row>
    <row r="927" ht="13.5" customHeight="1" spans="1:6">
      <c r="A927" s="21"/>
      <c r="D927" s="4"/>
      <c r="E927" s="5"/>
      <c r="F927" s="5"/>
    </row>
    <row r="928" ht="13.5" customHeight="1" spans="1:6">
      <c r="A928" s="21"/>
      <c r="D928" s="4"/>
      <c r="E928" s="5"/>
      <c r="F928" s="5"/>
    </row>
    <row r="929" ht="13.5" customHeight="1" spans="1:6">
      <c r="A929" s="21"/>
      <c r="D929" s="4"/>
      <c r="E929" s="5"/>
      <c r="F929" s="5"/>
    </row>
    <row r="930" ht="13.5" customHeight="1" spans="1:6">
      <c r="A930" s="21"/>
      <c r="D930" s="4"/>
      <c r="E930" s="5"/>
      <c r="F930" s="5"/>
    </row>
    <row r="931" ht="13.5" customHeight="1" spans="1:6">
      <c r="A931" s="21"/>
      <c r="D931" s="4"/>
      <c r="E931" s="5"/>
      <c r="F931" s="5"/>
    </row>
    <row r="932" ht="13.5" customHeight="1" spans="1:6">
      <c r="A932" s="21"/>
      <c r="D932" s="4"/>
      <c r="E932" s="5"/>
      <c r="F932" s="5"/>
    </row>
    <row r="933" ht="13.5" customHeight="1" spans="1:6">
      <c r="A933" s="21"/>
      <c r="D933" s="4"/>
      <c r="E933" s="5"/>
      <c r="F933" s="5"/>
    </row>
    <row r="934" ht="13.5" customHeight="1" spans="1:6">
      <c r="A934" s="21"/>
      <c r="D934" s="4"/>
      <c r="E934" s="5"/>
      <c r="F934" s="5"/>
    </row>
    <row r="935" ht="13.5" customHeight="1" spans="1:6">
      <c r="A935" s="21"/>
      <c r="D935" s="4"/>
      <c r="E935" s="5"/>
      <c r="F935" s="5"/>
    </row>
    <row r="936" ht="13.5" customHeight="1" spans="1:6">
      <c r="A936" s="21"/>
      <c r="D936" s="4"/>
      <c r="E936" s="5"/>
      <c r="F936" s="5"/>
    </row>
    <row r="937" ht="13.5" customHeight="1" spans="1:6">
      <c r="A937" s="21"/>
      <c r="D937" s="4"/>
      <c r="E937" s="5"/>
      <c r="F937" s="5"/>
    </row>
    <row r="938" ht="13.5" customHeight="1" spans="1:6">
      <c r="A938" s="21"/>
      <c r="D938" s="4"/>
      <c r="E938" s="5"/>
      <c r="F938" s="5"/>
    </row>
    <row r="939" ht="13.5" customHeight="1" spans="1:6">
      <c r="A939" s="21"/>
      <c r="D939" s="4"/>
      <c r="E939" s="5"/>
      <c r="F939" s="5"/>
    </row>
    <row r="940" ht="13.5" customHeight="1" spans="1:6">
      <c r="A940" s="21"/>
      <c r="D940" s="4"/>
      <c r="E940" s="5"/>
      <c r="F940" s="5"/>
    </row>
    <row r="941" ht="13.5" customHeight="1" spans="1:6">
      <c r="A941" s="21"/>
      <c r="D941" s="4"/>
      <c r="E941" s="5"/>
      <c r="F941" s="5"/>
    </row>
    <row r="942" ht="13.5" customHeight="1" spans="1:6">
      <c r="A942" s="21"/>
      <c r="D942" s="4"/>
      <c r="E942" s="5"/>
      <c r="F942" s="5"/>
    </row>
    <row r="943" ht="13.5" customHeight="1" spans="1:6">
      <c r="A943" s="21"/>
      <c r="D943" s="4"/>
      <c r="E943" s="5"/>
      <c r="F943" s="5"/>
    </row>
    <row r="944" ht="13.5" customHeight="1" spans="1:6">
      <c r="A944" s="21"/>
      <c r="D944" s="4"/>
      <c r="E944" s="5"/>
      <c r="F944" s="5"/>
    </row>
    <row r="945" ht="13.5" customHeight="1" spans="1:6">
      <c r="A945" s="21"/>
      <c r="D945" s="4"/>
      <c r="E945" s="5"/>
      <c r="F945" s="5"/>
    </row>
    <row r="946" ht="13.5" customHeight="1" spans="1:6">
      <c r="A946" s="21"/>
      <c r="D946" s="4"/>
      <c r="E946" s="5"/>
      <c r="F946" s="5"/>
    </row>
    <row r="947" ht="13.5" customHeight="1" spans="1:6">
      <c r="A947" s="21"/>
      <c r="D947" s="4"/>
      <c r="E947" s="5"/>
      <c r="F947" s="5"/>
    </row>
    <row r="948" ht="13.5" customHeight="1" spans="1:6">
      <c r="A948" s="21"/>
      <c r="D948" s="4"/>
      <c r="E948" s="5"/>
      <c r="F948" s="5"/>
    </row>
    <row r="949" ht="13.5" customHeight="1" spans="1:6">
      <c r="A949" s="21"/>
      <c r="D949" s="4"/>
      <c r="E949" s="5"/>
      <c r="F949" s="5"/>
    </row>
    <row r="950" ht="13.5" customHeight="1" spans="1:6">
      <c r="A950" s="21"/>
      <c r="D950" s="4"/>
      <c r="E950" s="5"/>
      <c r="F950" s="5"/>
    </row>
    <row r="951" ht="13.5" customHeight="1" spans="1:6">
      <c r="A951" s="21"/>
      <c r="D951" s="4"/>
      <c r="E951" s="5"/>
      <c r="F951" s="5"/>
    </row>
    <row r="952" ht="13.5" customHeight="1" spans="1:6">
      <c r="A952" s="21"/>
      <c r="D952" s="4"/>
      <c r="E952" s="5"/>
      <c r="F952" s="5"/>
    </row>
    <row r="953" ht="13.5" customHeight="1" spans="1:6">
      <c r="A953" s="21"/>
      <c r="D953" s="4"/>
      <c r="E953" s="5"/>
      <c r="F953" s="5"/>
    </row>
    <row r="954" ht="13.5" customHeight="1" spans="1:6">
      <c r="A954" s="21"/>
      <c r="D954" s="4"/>
      <c r="E954" s="5"/>
      <c r="F954" s="5"/>
    </row>
    <row r="955" ht="13.5" customHeight="1" spans="1:6">
      <c r="A955" s="21"/>
      <c r="D955" s="4"/>
      <c r="E955" s="5"/>
      <c r="F955" s="5"/>
    </row>
    <row r="956" ht="13.5" customHeight="1" spans="1:6">
      <c r="A956" s="21"/>
      <c r="D956" s="4"/>
      <c r="E956" s="5"/>
      <c r="F956" s="5"/>
    </row>
    <row r="957" ht="13.5" customHeight="1" spans="1:6">
      <c r="A957" s="21"/>
      <c r="D957" s="4"/>
      <c r="E957" s="5"/>
      <c r="F957" s="5"/>
    </row>
    <row r="958" ht="13.5" customHeight="1" spans="1:6">
      <c r="A958" s="21"/>
      <c r="D958" s="4"/>
      <c r="E958" s="5"/>
      <c r="F958" s="5"/>
    </row>
    <row r="959" ht="13.5" customHeight="1" spans="1:6">
      <c r="A959" s="21"/>
      <c r="D959" s="4"/>
      <c r="E959" s="5"/>
      <c r="F959" s="5"/>
    </row>
    <row r="960" ht="13.5" customHeight="1" spans="1:6">
      <c r="A960" s="21"/>
      <c r="D960" s="4"/>
      <c r="E960" s="5"/>
      <c r="F960" s="5"/>
    </row>
    <row r="961" ht="13.5" customHeight="1" spans="1:6">
      <c r="A961" s="21"/>
      <c r="D961" s="4"/>
      <c r="E961" s="5"/>
      <c r="F961" s="5"/>
    </row>
    <row r="962" ht="13.5" customHeight="1" spans="1:6">
      <c r="A962" s="21"/>
      <c r="D962" s="4"/>
      <c r="E962" s="5"/>
      <c r="F962" s="5"/>
    </row>
    <row r="963" ht="13.5" customHeight="1" spans="1:6">
      <c r="A963" s="21"/>
      <c r="D963" s="4"/>
      <c r="E963" s="5"/>
      <c r="F963" s="5"/>
    </row>
    <row r="964" ht="13.5" customHeight="1" spans="1:6">
      <c r="A964" s="21"/>
      <c r="D964" s="4"/>
      <c r="E964" s="5"/>
      <c r="F964" s="5"/>
    </row>
    <row r="965" ht="13.5" customHeight="1" spans="1:6">
      <c r="A965" s="21"/>
      <c r="D965" s="4"/>
      <c r="E965" s="5"/>
      <c r="F965" s="5"/>
    </row>
    <row r="966" ht="13.5" customHeight="1" spans="1:6">
      <c r="A966" s="21"/>
      <c r="D966" s="4"/>
      <c r="E966" s="5"/>
      <c r="F966" s="5"/>
    </row>
    <row r="967" ht="13.5" customHeight="1" spans="1:6">
      <c r="A967" s="21"/>
      <c r="D967" s="4"/>
      <c r="E967" s="5"/>
      <c r="F967" s="5"/>
    </row>
    <row r="968" ht="13.5" customHeight="1" spans="1:6">
      <c r="A968" s="21"/>
      <c r="D968" s="4"/>
      <c r="E968" s="5"/>
      <c r="F968" s="5"/>
    </row>
    <row r="969" ht="13.5" customHeight="1" spans="1:6">
      <c r="A969" s="21"/>
      <c r="D969" s="4"/>
      <c r="E969" s="5"/>
      <c r="F969" s="5"/>
    </row>
    <row r="970" ht="13.5" customHeight="1" spans="1:6">
      <c r="A970" s="21"/>
      <c r="D970" s="4"/>
      <c r="E970" s="5"/>
      <c r="F970" s="5"/>
    </row>
    <row r="971" ht="13.5" customHeight="1" spans="1:6">
      <c r="A971" s="21"/>
      <c r="D971" s="4"/>
      <c r="E971" s="5"/>
      <c r="F971" s="5"/>
    </row>
    <row r="972" ht="13.5" customHeight="1" spans="1:6">
      <c r="A972" s="21"/>
      <c r="D972" s="4"/>
      <c r="E972" s="5"/>
      <c r="F972" s="5"/>
    </row>
    <row r="973" ht="13.5" customHeight="1" spans="1:6">
      <c r="A973" s="21"/>
      <c r="D973" s="4"/>
      <c r="E973" s="5"/>
      <c r="F973" s="5"/>
    </row>
    <row r="974" ht="13.5" customHeight="1" spans="1:6">
      <c r="A974" s="21"/>
      <c r="D974" s="4"/>
      <c r="E974" s="5"/>
      <c r="F974" s="5"/>
    </row>
    <row r="975" ht="13.5" customHeight="1" spans="1:6">
      <c r="A975" s="21"/>
      <c r="D975" s="4"/>
      <c r="E975" s="5"/>
      <c r="F975" s="5"/>
    </row>
    <row r="976" ht="13.5" customHeight="1" spans="1:6">
      <c r="A976" s="21"/>
      <c r="D976" s="4"/>
      <c r="E976" s="5"/>
      <c r="F976" s="5"/>
    </row>
    <row r="977" ht="13.5" customHeight="1" spans="1:6">
      <c r="A977" s="21"/>
      <c r="D977" s="4"/>
      <c r="E977" s="5"/>
      <c r="F977" s="5"/>
    </row>
    <row r="978" ht="13.5" customHeight="1" spans="1:6">
      <c r="A978" s="21"/>
      <c r="D978" s="4"/>
      <c r="E978" s="5"/>
      <c r="F978" s="5"/>
    </row>
    <row r="979" ht="13.5" customHeight="1" spans="1:6">
      <c r="A979" s="21"/>
      <c r="D979" s="4"/>
      <c r="E979" s="5"/>
      <c r="F979" s="5"/>
    </row>
    <row r="980" ht="13.5" customHeight="1" spans="1:6">
      <c r="A980" s="21"/>
      <c r="D980" s="4"/>
      <c r="E980" s="5"/>
      <c r="F980" s="5"/>
    </row>
    <row r="981" ht="13.5" customHeight="1" spans="1:6">
      <c r="A981" s="21"/>
      <c r="D981" s="4"/>
      <c r="E981" s="5"/>
      <c r="F981" s="5"/>
    </row>
    <row r="982" ht="13.5" customHeight="1" spans="1:6">
      <c r="A982" s="21"/>
      <c r="D982" s="4"/>
      <c r="E982" s="5"/>
      <c r="F982" s="5"/>
    </row>
    <row r="983" ht="13.5" customHeight="1" spans="1:6">
      <c r="A983" s="21"/>
      <c r="D983" s="4"/>
      <c r="E983" s="5"/>
      <c r="F983" s="5"/>
    </row>
    <row r="984" ht="13.5" customHeight="1" spans="1:6">
      <c r="A984" s="21"/>
      <c r="D984" s="4"/>
      <c r="E984" s="5"/>
      <c r="F984" s="5"/>
    </row>
    <row r="985" ht="13.5" customHeight="1" spans="1:6">
      <c r="A985" s="21"/>
      <c r="D985" s="4"/>
      <c r="E985" s="5"/>
      <c r="F985" s="5"/>
    </row>
    <row r="986" ht="13.5" customHeight="1" spans="1:6">
      <c r="A986" s="21"/>
      <c r="D986" s="4"/>
      <c r="E986" s="5"/>
      <c r="F986" s="5"/>
    </row>
    <row r="987" ht="13.5" customHeight="1" spans="1:6">
      <c r="A987" s="21"/>
      <c r="D987" s="4"/>
      <c r="E987" s="5"/>
      <c r="F987" s="5"/>
    </row>
    <row r="988" ht="13.5" customHeight="1" spans="1:6">
      <c r="A988" s="21"/>
      <c r="D988" s="4"/>
      <c r="E988" s="5"/>
      <c r="F988" s="5"/>
    </row>
    <row r="989" ht="13.5" customHeight="1" spans="1:6">
      <c r="A989" s="21"/>
      <c r="D989" s="4"/>
      <c r="E989" s="5"/>
      <c r="F989" s="5"/>
    </row>
    <row r="990" ht="13.5" customHeight="1" spans="1:6">
      <c r="A990" s="21"/>
      <c r="D990" s="4"/>
      <c r="E990" s="5"/>
      <c r="F990" s="5"/>
    </row>
    <row r="991" ht="13.5" customHeight="1" spans="1:6">
      <c r="A991" s="21"/>
      <c r="D991" s="4"/>
      <c r="E991" s="5"/>
      <c r="F991" s="5"/>
    </row>
    <row r="992" ht="13.5" customHeight="1" spans="1:6">
      <c r="A992" s="21"/>
      <c r="D992" s="4"/>
      <c r="E992" s="5"/>
      <c r="F992" s="5"/>
    </row>
    <row r="993" ht="13.5" customHeight="1" spans="1:6">
      <c r="A993" s="21"/>
      <c r="D993" s="4"/>
      <c r="E993" s="5"/>
      <c r="F993" s="5"/>
    </row>
    <row r="994" ht="13.5" customHeight="1" spans="1:6">
      <c r="A994" s="21"/>
      <c r="D994" s="4"/>
      <c r="E994" s="5"/>
      <c r="F994" s="5"/>
    </row>
    <row r="995" ht="13.5" customHeight="1" spans="1:6">
      <c r="A995" s="21"/>
      <c r="D995" s="4"/>
      <c r="E995" s="5"/>
      <c r="F995" s="5"/>
    </row>
    <row r="996" ht="13.5" customHeight="1" spans="1:6">
      <c r="A996" s="21"/>
      <c r="D996" s="4"/>
      <c r="E996" s="5"/>
      <c r="F996" s="5"/>
    </row>
    <row r="997" ht="13.5" customHeight="1" spans="1:6">
      <c r="A997" s="21"/>
      <c r="D997" s="4"/>
      <c r="E997" s="5"/>
      <c r="F997" s="5"/>
    </row>
    <row r="998" ht="13.5" customHeight="1" spans="1:6">
      <c r="A998" s="21"/>
      <c r="D998" s="4"/>
      <c r="E998" s="5"/>
      <c r="F998" s="5"/>
    </row>
    <row r="999" ht="13.5" customHeight="1" spans="1:6">
      <c r="A999" s="21"/>
      <c r="D999" s="4"/>
      <c r="E999" s="5"/>
      <c r="F999" s="5"/>
    </row>
    <row r="1000" ht="13.5" customHeight="1" spans="1:6">
      <c r="A1000" s="21"/>
      <c r="D1000" s="4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1.8571428571429" customWidth="1"/>
    <col min="2" max="2" width="16.2857142857143" customWidth="1"/>
    <col min="3" max="3" width="36.4285714285714" customWidth="1"/>
    <col min="4" max="4" width="12.7142857142857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1" t="s">
        <v>0</v>
      </c>
      <c r="B1" s="3" t="s">
        <v>1</v>
      </c>
      <c r="C1" s="3" t="s">
        <v>2</v>
      </c>
      <c r="D1" s="4" t="s">
        <v>3</v>
      </c>
      <c r="E1" s="5"/>
      <c r="F1" s="5"/>
    </row>
    <row r="2" ht="13.5" customHeight="1" spans="1:6">
      <c r="A2" s="2">
        <v>43405</v>
      </c>
      <c r="B2" s="5" t="s">
        <v>44</v>
      </c>
      <c r="C2" s="5" t="s">
        <v>239</v>
      </c>
      <c r="D2" s="4">
        <v>800</v>
      </c>
      <c r="E2" s="5"/>
      <c r="F2" s="5"/>
    </row>
    <row r="3" ht="13.5" customHeight="1" spans="1:6">
      <c r="A3" s="2">
        <v>43405</v>
      </c>
      <c r="B3" s="5" t="s">
        <v>44</v>
      </c>
      <c r="C3" s="5" t="s">
        <v>669</v>
      </c>
      <c r="D3" s="4">
        <v>60</v>
      </c>
      <c r="E3" s="5"/>
      <c r="F3" s="5"/>
    </row>
    <row r="4" ht="13.5" customHeight="1" spans="1:6">
      <c r="A4" s="2">
        <v>43413</v>
      </c>
      <c r="B4" s="5" t="s">
        <v>44</v>
      </c>
      <c r="C4" s="5" t="s">
        <v>103</v>
      </c>
      <c r="D4" s="4">
        <v>29.9</v>
      </c>
      <c r="E4" s="5"/>
      <c r="F4" s="5"/>
    </row>
    <row r="5" ht="13.5" customHeight="1" spans="1:6">
      <c r="A5" s="2">
        <v>43420</v>
      </c>
      <c r="B5" s="5" t="s">
        <v>44</v>
      </c>
      <c r="C5" s="5" t="s">
        <v>432</v>
      </c>
      <c r="D5" s="4">
        <v>8.85</v>
      </c>
      <c r="E5" s="5"/>
      <c r="F5" s="5"/>
    </row>
    <row r="6" ht="13.5" customHeight="1" spans="1:6">
      <c r="A6" s="2">
        <v>43422</v>
      </c>
      <c r="B6" s="5" t="s">
        <v>44</v>
      </c>
      <c r="C6" s="10" t="s">
        <v>103</v>
      </c>
      <c r="D6" s="10">
        <v>30.85</v>
      </c>
      <c r="E6" s="5"/>
      <c r="F6" s="5"/>
    </row>
    <row r="7" ht="13.5" customHeight="1" spans="1:6">
      <c r="A7" s="2">
        <v>43405</v>
      </c>
      <c r="B7" s="5" t="s">
        <v>294</v>
      </c>
      <c r="C7" s="5" t="s">
        <v>239</v>
      </c>
      <c r="D7" s="4">
        <v>470</v>
      </c>
      <c r="E7" s="5"/>
      <c r="F7" s="5"/>
    </row>
    <row r="8" ht="13.5" customHeight="1" spans="1:7">
      <c r="A8" s="2">
        <v>43405</v>
      </c>
      <c r="B8" s="5" t="s">
        <v>11</v>
      </c>
      <c r="C8" s="5" t="s">
        <v>777</v>
      </c>
      <c r="D8" s="4">
        <v>180</v>
      </c>
      <c r="E8" s="5"/>
      <c r="F8" s="5"/>
      <c r="G8" s="3" t="s">
        <v>286</v>
      </c>
    </row>
    <row r="9" ht="13.5" customHeight="1" spans="1:8">
      <c r="A9" s="2">
        <v>43420</v>
      </c>
      <c r="B9" s="5" t="s">
        <v>11</v>
      </c>
      <c r="C9" s="5" t="s">
        <v>824</v>
      </c>
      <c r="D9" s="4">
        <v>22</v>
      </c>
      <c r="E9" s="5"/>
      <c r="F9" s="5"/>
      <c r="G9" s="3" t="s">
        <v>44</v>
      </c>
      <c r="H9" s="4">
        <f>SUM(D2:D6)</f>
        <v>929.6</v>
      </c>
    </row>
    <row r="10" ht="13.5" customHeight="1" spans="1:8">
      <c r="A10" s="2">
        <v>43406</v>
      </c>
      <c r="B10" s="5" t="s">
        <v>11</v>
      </c>
      <c r="C10" s="5" t="s">
        <v>780</v>
      </c>
      <c r="D10" s="4">
        <v>9.9</v>
      </c>
      <c r="E10" s="5"/>
      <c r="F10" s="5"/>
      <c r="G10" s="3" t="s">
        <v>294</v>
      </c>
      <c r="H10" s="4">
        <f>SUM(D7)</f>
        <v>470</v>
      </c>
    </row>
    <row r="11" ht="13.5" customHeight="1" spans="1:8">
      <c r="A11" s="2">
        <v>43406</v>
      </c>
      <c r="B11" s="5" t="s">
        <v>11</v>
      </c>
      <c r="C11" s="5" t="s">
        <v>824</v>
      </c>
      <c r="D11" s="4">
        <v>18</v>
      </c>
      <c r="E11" s="5"/>
      <c r="F11" s="5"/>
      <c r="G11" s="3" t="s">
        <v>11</v>
      </c>
      <c r="H11" s="4">
        <f>SUM(D8:D11)</f>
        <v>229.9</v>
      </c>
    </row>
    <row r="12" ht="13.5" customHeight="1" spans="1:8">
      <c r="A12" s="2">
        <v>43413</v>
      </c>
      <c r="B12" s="5" t="s">
        <v>68</v>
      </c>
      <c r="C12" s="5" t="s">
        <v>991</v>
      </c>
      <c r="D12" s="4">
        <v>26</v>
      </c>
      <c r="E12" s="5"/>
      <c r="F12" s="5"/>
      <c r="G12" s="3" t="s">
        <v>68</v>
      </c>
      <c r="H12" s="4">
        <f>SUM(D12:D23)</f>
        <v>713.33</v>
      </c>
    </row>
    <row r="13" ht="13.5" customHeight="1" spans="1:8">
      <c r="A13" s="2">
        <v>43413</v>
      </c>
      <c r="B13" s="5" t="s">
        <v>68</v>
      </c>
      <c r="C13" s="5" t="s">
        <v>659</v>
      </c>
      <c r="D13" s="4">
        <v>109.1</v>
      </c>
      <c r="E13" s="5"/>
      <c r="F13" s="5"/>
      <c r="G13" s="3" t="s">
        <v>197</v>
      </c>
      <c r="H13" s="4">
        <f>SUM(D24:D27)</f>
        <v>173.35</v>
      </c>
    </row>
    <row r="14" ht="13.5" customHeight="1" spans="1:8">
      <c r="A14" s="2">
        <v>43411</v>
      </c>
      <c r="B14" s="5" t="s">
        <v>68</v>
      </c>
      <c r="C14" s="5" t="s">
        <v>122</v>
      </c>
      <c r="D14" s="11">
        <v>23.65</v>
      </c>
      <c r="E14" s="5"/>
      <c r="F14" s="5"/>
      <c r="G14" s="3" t="s">
        <v>125</v>
      </c>
      <c r="H14" s="4">
        <f>SUM(D28:D33)</f>
        <v>808.9</v>
      </c>
    </row>
    <row r="15" ht="13.5" customHeight="1" spans="1:8">
      <c r="A15" s="2">
        <v>43413</v>
      </c>
      <c r="B15" s="5" t="s">
        <v>68</v>
      </c>
      <c r="C15" s="5" t="s">
        <v>20</v>
      </c>
      <c r="D15" s="11">
        <v>16.7</v>
      </c>
      <c r="E15" s="5"/>
      <c r="F15" s="5"/>
      <c r="G15" s="3" t="s">
        <v>644</v>
      </c>
      <c r="H15" s="4">
        <f>SUM(D34:D35)</f>
        <v>1650</v>
      </c>
    </row>
    <row r="16" ht="13.5" customHeight="1" spans="1:8">
      <c r="A16" s="2">
        <v>43412</v>
      </c>
      <c r="B16" s="5" t="s">
        <v>68</v>
      </c>
      <c r="C16" s="5" t="s">
        <v>1165</v>
      </c>
      <c r="D16" s="11">
        <v>48.7</v>
      </c>
      <c r="E16" s="5"/>
      <c r="F16" s="5"/>
      <c r="G16" s="3" t="s">
        <v>646</v>
      </c>
      <c r="H16" s="4">
        <f>SUM(D36)</f>
        <v>976</v>
      </c>
    </row>
    <row r="17" ht="13.5" customHeight="1" spans="1:8">
      <c r="A17" s="2">
        <v>43416</v>
      </c>
      <c r="B17" s="5" t="s">
        <v>68</v>
      </c>
      <c r="C17" s="5" t="s">
        <v>20</v>
      </c>
      <c r="D17" s="11">
        <v>154.93</v>
      </c>
      <c r="E17" s="5"/>
      <c r="F17" s="5"/>
      <c r="G17" s="3" t="s">
        <v>163</v>
      </c>
      <c r="H17" s="4">
        <f>SUM(0)</f>
        <v>0</v>
      </c>
    </row>
    <row r="18" ht="13.5" customHeight="1" spans="1:8">
      <c r="A18" s="2">
        <v>43410</v>
      </c>
      <c r="B18" s="5" t="s">
        <v>68</v>
      </c>
      <c r="C18" s="5" t="s">
        <v>122</v>
      </c>
      <c r="D18" s="11">
        <v>26.85</v>
      </c>
      <c r="E18" s="5"/>
      <c r="F18" s="5"/>
      <c r="G18" s="3" t="s">
        <v>134</v>
      </c>
      <c r="H18" s="4">
        <f>SUM(D37:D38)</f>
        <v>1689</v>
      </c>
    </row>
    <row r="19" ht="13.5" customHeight="1" spans="1:8">
      <c r="A19" s="2">
        <v>43407</v>
      </c>
      <c r="B19" s="5" t="s">
        <v>68</v>
      </c>
      <c r="C19" s="5" t="s">
        <v>20</v>
      </c>
      <c r="D19" s="4">
        <v>138.1</v>
      </c>
      <c r="E19" s="5"/>
      <c r="F19" s="5"/>
      <c r="G19" s="3" t="s">
        <v>34</v>
      </c>
      <c r="H19" s="4">
        <f>SUM(D39)</f>
        <v>56.7</v>
      </c>
    </row>
    <row r="20" ht="13.5" customHeight="1" spans="1:8">
      <c r="A20" s="2">
        <v>43417</v>
      </c>
      <c r="B20" s="5" t="s">
        <v>68</v>
      </c>
      <c r="C20" s="5" t="s">
        <v>218</v>
      </c>
      <c r="D20" s="4">
        <v>83.5</v>
      </c>
      <c r="E20" s="5"/>
      <c r="F20" s="5"/>
      <c r="G20" s="3" t="s">
        <v>36</v>
      </c>
      <c r="H20" s="4">
        <f>SUM(D40:D44)</f>
        <v>1219</v>
      </c>
    </row>
    <row r="21" ht="13.5" customHeight="1" spans="1:8">
      <c r="A21" s="2">
        <v>43431</v>
      </c>
      <c r="B21" s="5" t="s">
        <v>68</v>
      </c>
      <c r="C21" s="5" t="s">
        <v>122</v>
      </c>
      <c r="D21" s="4">
        <v>28</v>
      </c>
      <c r="E21" s="5"/>
      <c r="F21" s="5"/>
      <c r="G21" s="3" t="s">
        <v>39</v>
      </c>
      <c r="H21" s="4">
        <f>SUM(D45:D47)</f>
        <v>346.85</v>
      </c>
    </row>
    <row r="22" ht="13.5" customHeight="1" spans="1:8">
      <c r="A22" s="2">
        <v>43425</v>
      </c>
      <c r="B22" s="5" t="s">
        <v>68</v>
      </c>
      <c r="C22" s="5" t="s">
        <v>20</v>
      </c>
      <c r="D22" s="4">
        <v>41.9</v>
      </c>
      <c r="E22" s="5"/>
      <c r="F22" s="5"/>
      <c r="G22" s="3" t="s">
        <v>375</v>
      </c>
      <c r="H22" s="4">
        <f>SUM(D48:D51)</f>
        <v>338</v>
      </c>
    </row>
    <row r="23" ht="13.5" customHeight="1" spans="1:26">
      <c r="A23" s="2">
        <v>43422</v>
      </c>
      <c r="B23" s="5" t="s">
        <v>68</v>
      </c>
      <c r="C23" s="10" t="s">
        <v>991</v>
      </c>
      <c r="D23" s="10">
        <v>15.9</v>
      </c>
      <c r="E23" s="5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43412</v>
      </c>
      <c r="B24" s="5" t="s">
        <v>197</v>
      </c>
      <c r="C24" s="5" t="s">
        <v>1166</v>
      </c>
      <c r="D24" s="4">
        <v>12.9</v>
      </c>
      <c r="E24" s="5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43410</v>
      </c>
      <c r="B25" s="5" t="s">
        <v>197</v>
      </c>
      <c r="C25" s="5" t="s">
        <v>71</v>
      </c>
      <c r="D25" s="4">
        <v>71.45</v>
      </c>
      <c r="E25" s="5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43413</v>
      </c>
      <c r="B26" s="5" t="s">
        <v>197</v>
      </c>
      <c r="C26" s="5" t="s">
        <v>394</v>
      </c>
      <c r="D26" s="4">
        <v>38.55</v>
      </c>
      <c r="E26" s="5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43419</v>
      </c>
      <c r="B27" s="5" t="s">
        <v>197</v>
      </c>
      <c r="C27" s="5" t="s">
        <v>394</v>
      </c>
      <c r="D27" s="4">
        <v>50.45</v>
      </c>
      <c r="E27" s="5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43405</v>
      </c>
      <c r="B28" s="5" t="s">
        <v>125</v>
      </c>
      <c r="C28" s="5" t="s">
        <v>640</v>
      </c>
      <c r="D28" s="4">
        <v>60</v>
      </c>
      <c r="E28" s="5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43405</v>
      </c>
      <c r="B29" s="5" t="s">
        <v>125</v>
      </c>
      <c r="C29" s="5" t="s">
        <v>641</v>
      </c>
      <c r="D29" s="4">
        <v>600</v>
      </c>
      <c r="E29" s="5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43405</v>
      </c>
      <c r="B30" s="5" t="s">
        <v>125</v>
      </c>
      <c r="C30" s="5" t="s">
        <v>509</v>
      </c>
      <c r="D30" s="4">
        <v>55.5</v>
      </c>
      <c r="E30" s="10"/>
      <c r="F30" s="5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43409</v>
      </c>
      <c r="B31" s="5" t="s">
        <v>125</v>
      </c>
      <c r="C31" s="5" t="s">
        <v>195</v>
      </c>
      <c r="D31" s="4">
        <v>10.9</v>
      </c>
      <c r="E31" s="10"/>
      <c r="F31" s="5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43411</v>
      </c>
      <c r="B32" s="5" t="s">
        <v>125</v>
      </c>
      <c r="C32" s="5" t="s">
        <v>195</v>
      </c>
      <c r="D32" s="11">
        <v>54.5</v>
      </c>
      <c r="E32" s="10"/>
      <c r="F32" s="4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43405</v>
      </c>
      <c r="B33" s="5" t="s">
        <v>125</v>
      </c>
      <c r="C33" s="5" t="s">
        <v>1167</v>
      </c>
      <c r="D33" s="4">
        <v>28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43405</v>
      </c>
      <c r="B34" s="5" t="s">
        <v>644</v>
      </c>
      <c r="C34" s="5" t="s">
        <v>645</v>
      </c>
      <c r="D34" s="4">
        <v>750</v>
      </c>
      <c r="E34" s="10"/>
      <c r="F34" s="4"/>
      <c r="G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43405</v>
      </c>
      <c r="B35" s="5" t="s">
        <v>644</v>
      </c>
      <c r="C35" s="5" t="s">
        <v>684</v>
      </c>
      <c r="D35" s="4">
        <v>900</v>
      </c>
      <c r="E35" s="10"/>
      <c r="F35" s="4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43405</v>
      </c>
      <c r="B36" s="5" t="s">
        <v>646</v>
      </c>
      <c r="C36" s="5" t="s">
        <v>1145</v>
      </c>
      <c r="D36" s="4">
        <v>976</v>
      </c>
      <c r="E36" s="10"/>
      <c r="F36" s="4"/>
      <c r="G36" s="5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43407</v>
      </c>
      <c r="B37" s="5" t="s">
        <v>134</v>
      </c>
      <c r="C37" s="5" t="s">
        <v>1168</v>
      </c>
      <c r="D37" s="4">
        <v>1664</v>
      </c>
      <c r="E37" s="10"/>
      <c r="F37" s="4"/>
      <c r="G37" s="5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43405</v>
      </c>
      <c r="B38" s="5" t="s">
        <v>134</v>
      </c>
      <c r="C38" s="5" t="s">
        <v>993</v>
      </c>
      <c r="D38" s="4">
        <v>25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43434</v>
      </c>
      <c r="B39" s="5" t="s">
        <v>34</v>
      </c>
      <c r="C39" s="5" t="s">
        <v>81</v>
      </c>
      <c r="D39" s="4">
        <v>56.7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43405</v>
      </c>
      <c r="B40" s="5" t="s">
        <v>36</v>
      </c>
      <c r="C40" s="5" t="s">
        <v>37</v>
      </c>
      <c r="D40" s="4">
        <v>600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43405</v>
      </c>
      <c r="B41" s="5" t="s">
        <v>36</v>
      </c>
      <c r="C41" s="5" t="s">
        <v>38</v>
      </c>
      <c r="D41" s="4">
        <v>400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43415</v>
      </c>
      <c r="B42" s="5" t="s">
        <v>36</v>
      </c>
      <c r="C42" s="5" t="s">
        <v>1169</v>
      </c>
      <c r="D42" s="4">
        <f>29.5*2</f>
        <v>59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43415</v>
      </c>
      <c r="B43" s="5" t="s">
        <v>36</v>
      </c>
      <c r="C43" s="5" t="s">
        <v>1170</v>
      </c>
      <c r="D43" s="4">
        <v>60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43415</v>
      </c>
      <c r="B44" s="5" t="s">
        <v>36</v>
      </c>
      <c r="C44" s="5" t="s">
        <v>1171</v>
      </c>
      <c r="D44" s="4">
        <v>100</v>
      </c>
      <c r="E44" s="10"/>
      <c r="F44" s="4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43405</v>
      </c>
      <c r="B45" s="5" t="s">
        <v>39</v>
      </c>
      <c r="C45" s="5" t="s">
        <v>42</v>
      </c>
      <c r="D45" s="4">
        <v>110</v>
      </c>
      <c r="E45" s="10"/>
      <c r="F45" s="4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43414</v>
      </c>
      <c r="B46" s="5" t="s">
        <v>39</v>
      </c>
      <c r="C46" s="5" t="s">
        <v>83</v>
      </c>
      <c r="D46" s="4">
        <v>86.85</v>
      </c>
      <c r="E46" s="10"/>
      <c r="F46" s="4"/>
      <c r="G46" s="3" t="s">
        <v>1082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43431</v>
      </c>
      <c r="B47" s="5" t="s">
        <v>39</v>
      </c>
      <c r="C47" s="5" t="s">
        <v>172</v>
      </c>
      <c r="D47" s="4">
        <v>150</v>
      </c>
      <c r="E47" s="10"/>
      <c r="F47" s="4"/>
      <c r="G47" s="3" t="s">
        <v>1082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43405</v>
      </c>
      <c r="B48" s="5" t="s">
        <v>375</v>
      </c>
      <c r="C48" s="5" t="s">
        <v>547</v>
      </c>
      <c r="D48" s="4">
        <v>200</v>
      </c>
      <c r="E48" s="10"/>
      <c r="F48" s="4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43405</v>
      </c>
      <c r="B49" s="5" t="s">
        <v>375</v>
      </c>
      <c r="C49" s="5" t="s">
        <v>548</v>
      </c>
      <c r="D49" s="4">
        <v>44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43405</v>
      </c>
      <c r="B50" s="5" t="s">
        <v>375</v>
      </c>
      <c r="C50" s="5" t="s">
        <v>549</v>
      </c>
      <c r="D50" s="4">
        <v>44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43405</v>
      </c>
      <c r="B51" s="5" t="s">
        <v>375</v>
      </c>
      <c r="C51" s="5" t="s">
        <v>550</v>
      </c>
      <c r="D51" s="4">
        <v>50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/>
      <c r="C52" s="10"/>
      <c r="D52" s="10"/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/>
      <c r="C53" s="10"/>
      <c r="D53" s="10"/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1"/>
      <c r="D54" s="4">
        <f>SUM(D2:D51)</f>
        <v>9600.63</v>
      </c>
      <c r="E54" s="5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1"/>
      <c r="D55" s="4"/>
      <c r="E55" s="5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6">
      <c r="A56" s="21"/>
      <c r="D56" s="4"/>
      <c r="E56" s="5"/>
      <c r="F56" s="5"/>
    </row>
    <row r="57" ht="13.5" customHeight="1" spans="1:6">
      <c r="A57" s="21"/>
      <c r="D57" s="4"/>
      <c r="E57" s="5"/>
      <c r="F57" s="5"/>
    </row>
    <row r="58" ht="13.5" customHeight="1" spans="1:6">
      <c r="A58" s="21"/>
      <c r="D58" s="4"/>
      <c r="E58" s="5"/>
      <c r="F58" s="5"/>
    </row>
    <row r="59" ht="13.5" customHeight="1" spans="1:6">
      <c r="A59" s="21"/>
      <c r="D59" s="4"/>
      <c r="E59" s="5"/>
      <c r="F59" s="5"/>
    </row>
    <row r="60" ht="13.5" customHeight="1" spans="1:6">
      <c r="A60" s="21"/>
      <c r="D60" s="4"/>
      <c r="E60" s="5"/>
      <c r="F60" s="5"/>
    </row>
    <row r="61" ht="13.5" customHeight="1" spans="1:6">
      <c r="A61" s="21"/>
      <c r="D61" s="4"/>
      <c r="E61" s="5"/>
      <c r="F61" s="5"/>
    </row>
    <row r="62" ht="13.5" customHeight="1" spans="1:6">
      <c r="A62" s="21"/>
      <c r="D62" s="4"/>
      <c r="E62" s="5"/>
      <c r="F62" s="5"/>
    </row>
    <row r="63" ht="13.5" customHeight="1" spans="1:6">
      <c r="A63" s="21"/>
      <c r="D63" s="4"/>
      <c r="E63" s="5"/>
      <c r="F63" s="5"/>
    </row>
    <row r="64" ht="13.5" customHeight="1" spans="1:6">
      <c r="A64" s="21"/>
      <c r="D64" s="4"/>
      <c r="E64" s="5"/>
      <c r="F64" s="5"/>
    </row>
    <row r="65" ht="13.5" customHeight="1" spans="1:6">
      <c r="A65" s="21"/>
      <c r="D65" s="4"/>
      <c r="E65" s="5"/>
      <c r="F65" s="5"/>
    </row>
    <row r="66" ht="13.5" customHeight="1" spans="1:6">
      <c r="A66" s="21"/>
      <c r="D66" s="4"/>
      <c r="E66" s="5"/>
      <c r="F66" s="5"/>
    </row>
    <row r="67" ht="13.5" customHeight="1" spans="1:6">
      <c r="A67" s="21"/>
      <c r="D67" s="4"/>
      <c r="E67" s="5"/>
      <c r="F67" s="5"/>
    </row>
    <row r="68" ht="13.5" customHeight="1" spans="1:6">
      <c r="A68" s="21"/>
      <c r="D68" s="4"/>
      <c r="E68" s="5"/>
      <c r="F68" s="5"/>
    </row>
    <row r="69" ht="13.5" customHeight="1" spans="1:6">
      <c r="A69" s="21"/>
      <c r="D69" s="4"/>
      <c r="E69" s="5"/>
      <c r="F69" s="5"/>
    </row>
    <row r="70" ht="13.5" customHeight="1" spans="1:6">
      <c r="A70" s="21"/>
      <c r="D70" s="4"/>
      <c r="E70" s="5"/>
      <c r="F70" s="5"/>
    </row>
    <row r="71" ht="13.5" customHeight="1" spans="1:6">
      <c r="A71" s="21"/>
      <c r="D71" s="4"/>
      <c r="E71" s="5"/>
      <c r="F71" s="5"/>
    </row>
    <row r="72" ht="13.5" customHeight="1" spans="1:6">
      <c r="A72" s="21"/>
      <c r="D72" s="4"/>
      <c r="E72" s="5"/>
      <c r="F72" s="5"/>
    </row>
    <row r="73" ht="13.5" customHeight="1" spans="1:6">
      <c r="A73" s="21"/>
      <c r="D73" s="4"/>
      <c r="E73" s="5"/>
      <c r="F73" s="5"/>
    </row>
    <row r="74" ht="13.5" customHeight="1" spans="1:6">
      <c r="A74" s="21"/>
      <c r="D74" s="4"/>
      <c r="E74" s="5"/>
      <c r="F74" s="5"/>
    </row>
    <row r="75" ht="13.5" customHeight="1" spans="1:6">
      <c r="A75" s="21"/>
      <c r="D75" s="4"/>
      <c r="E75" s="5"/>
      <c r="F75" s="5"/>
    </row>
    <row r="76" ht="13.5" customHeight="1" spans="1:6">
      <c r="A76" s="21"/>
      <c r="D76" s="4"/>
      <c r="E76" s="5"/>
      <c r="F76" s="5"/>
    </row>
    <row r="77" ht="13.5" customHeight="1" spans="1:6">
      <c r="A77" s="21"/>
      <c r="D77" s="4"/>
      <c r="E77" s="5"/>
      <c r="F77" s="5"/>
    </row>
    <row r="78" ht="13.5" customHeight="1" spans="1:6">
      <c r="A78" s="21"/>
      <c r="D78" s="4"/>
      <c r="E78" s="5"/>
      <c r="F78" s="5"/>
    </row>
    <row r="79" ht="13.5" customHeight="1" spans="1:6">
      <c r="A79" s="21"/>
      <c r="D79" s="4"/>
      <c r="E79" s="5"/>
      <c r="F79" s="5"/>
    </row>
    <row r="80" ht="13.5" customHeight="1" spans="1:6">
      <c r="A80" s="21"/>
      <c r="D80" s="4"/>
      <c r="E80" s="5"/>
      <c r="F80" s="5"/>
    </row>
    <row r="81" ht="13.5" customHeight="1" spans="1:6">
      <c r="A81" s="21"/>
      <c r="D81" s="4"/>
      <c r="E81" s="5"/>
      <c r="F81" s="5"/>
    </row>
    <row r="82" ht="13.5" customHeight="1" spans="1:6">
      <c r="A82" s="21"/>
      <c r="D82" s="4"/>
      <c r="E82" s="5"/>
      <c r="F82" s="5"/>
    </row>
    <row r="83" ht="13.5" customHeight="1" spans="1:6">
      <c r="A83" s="21"/>
      <c r="D83" s="4"/>
      <c r="E83" s="5"/>
      <c r="F83" s="5"/>
    </row>
    <row r="84" ht="13.5" customHeight="1" spans="1:6">
      <c r="A84" s="21"/>
      <c r="D84" s="4"/>
      <c r="E84" s="5"/>
      <c r="F84" s="5"/>
    </row>
    <row r="85" ht="13.5" customHeight="1" spans="1:6">
      <c r="A85" s="21"/>
      <c r="D85" s="4"/>
      <c r="E85" s="5"/>
      <c r="F85" s="5"/>
    </row>
    <row r="86" ht="13.5" customHeight="1" spans="1:6">
      <c r="A86" s="21"/>
      <c r="D86" s="4"/>
      <c r="E86" s="5"/>
      <c r="F86" s="5"/>
    </row>
    <row r="87" ht="13.5" customHeight="1" spans="1:6">
      <c r="A87" s="21"/>
      <c r="D87" s="4"/>
      <c r="E87" s="5"/>
      <c r="F87" s="5"/>
    </row>
    <row r="88" ht="13.5" customHeight="1" spans="1:6">
      <c r="A88" s="21"/>
      <c r="D88" s="4"/>
      <c r="E88" s="5"/>
      <c r="F88" s="5"/>
    </row>
    <row r="89" ht="13.5" customHeight="1" spans="1:6">
      <c r="A89" s="21"/>
      <c r="D89" s="4"/>
      <c r="E89" s="5"/>
      <c r="F89" s="5"/>
    </row>
    <row r="90" ht="13.5" customHeight="1" spans="1:6">
      <c r="A90" s="21"/>
      <c r="D90" s="4"/>
      <c r="E90" s="5"/>
      <c r="F90" s="5"/>
    </row>
    <row r="91" ht="13.5" customHeight="1" spans="1:6">
      <c r="A91" s="21"/>
      <c r="D91" s="4"/>
      <c r="E91" s="5"/>
      <c r="F91" s="5"/>
    </row>
    <row r="92" ht="13.5" customHeight="1" spans="1:6">
      <c r="A92" s="21"/>
      <c r="D92" s="4"/>
      <c r="E92" s="5"/>
      <c r="F92" s="5"/>
    </row>
    <row r="93" ht="13.5" customHeight="1" spans="1:6">
      <c r="A93" s="21"/>
      <c r="D93" s="4"/>
      <c r="E93" s="5"/>
      <c r="F93" s="5"/>
    </row>
    <row r="94" ht="13.5" customHeight="1" spans="1:6">
      <c r="A94" s="21"/>
      <c r="D94" s="4"/>
      <c r="E94" s="5"/>
      <c r="F94" s="5"/>
    </row>
    <row r="95" ht="13.5" customHeight="1" spans="1:6">
      <c r="A95" s="21"/>
      <c r="D95" s="4"/>
      <c r="E95" s="5"/>
      <c r="F95" s="5"/>
    </row>
    <row r="96" ht="13.5" customHeight="1" spans="1:6">
      <c r="A96" s="21"/>
      <c r="D96" s="4"/>
      <c r="E96" s="5"/>
      <c r="F96" s="5"/>
    </row>
    <row r="97" ht="13.5" customHeight="1" spans="1:6">
      <c r="A97" s="21"/>
      <c r="D97" s="4"/>
      <c r="E97" s="5"/>
      <c r="F97" s="5"/>
    </row>
    <row r="98" ht="13.5" customHeight="1" spans="1:6">
      <c r="A98" s="21"/>
      <c r="D98" s="4"/>
      <c r="E98" s="5"/>
      <c r="F98" s="5"/>
    </row>
    <row r="99" ht="13.5" customHeight="1" spans="1:6">
      <c r="A99" s="21"/>
      <c r="D99" s="4"/>
      <c r="E99" s="5"/>
      <c r="F99" s="5"/>
    </row>
    <row r="100" ht="13.5" customHeight="1" spans="1:6">
      <c r="A100" s="21"/>
      <c r="D100" s="4"/>
      <c r="E100" s="5"/>
      <c r="F100" s="5"/>
    </row>
    <row r="101" ht="13.5" customHeight="1" spans="1:6">
      <c r="A101" s="21"/>
      <c r="D101" s="4"/>
      <c r="E101" s="5"/>
      <c r="F101" s="5"/>
    </row>
    <row r="102" ht="13.5" customHeight="1" spans="1:6">
      <c r="A102" s="21"/>
      <c r="D102" s="4"/>
      <c r="E102" s="5"/>
      <c r="F102" s="5"/>
    </row>
    <row r="103" ht="13.5" customHeight="1" spans="1:6">
      <c r="A103" s="21"/>
      <c r="D103" s="4"/>
      <c r="E103" s="5"/>
      <c r="F103" s="5"/>
    </row>
    <row r="104" ht="13.5" customHeight="1" spans="1:6">
      <c r="A104" s="21"/>
      <c r="D104" s="4"/>
      <c r="E104" s="5"/>
      <c r="F104" s="5"/>
    </row>
    <row r="105" ht="13.5" customHeight="1" spans="1:6">
      <c r="A105" s="21"/>
      <c r="D105" s="4"/>
      <c r="E105" s="5"/>
      <c r="F105" s="5"/>
    </row>
    <row r="106" ht="13.5" customHeight="1" spans="1:6">
      <c r="A106" s="21"/>
      <c r="D106" s="4"/>
      <c r="E106" s="5"/>
      <c r="F106" s="5"/>
    </row>
    <row r="107" ht="13.5" customHeight="1" spans="1:6">
      <c r="A107" s="21"/>
      <c r="D107" s="4"/>
      <c r="E107" s="5"/>
      <c r="F107" s="5"/>
    </row>
    <row r="108" ht="13.5" customHeight="1" spans="1:6">
      <c r="A108" s="21"/>
      <c r="D108" s="4"/>
      <c r="E108" s="5"/>
      <c r="F108" s="5"/>
    </row>
    <row r="109" ht="13.5" customHeight="1" spans="1:6">
      <c r="A109" s="21"/>
      <c r="D109" s="4"/>
      <c r="E109" s="5"/>
      <c r="F109" s="5"/>
    </row>
    <row r="110" ht="13.5" customHeight="1" spans="1:6">
      <c r="A110" s="21"/>
      <c r="D110" s="4"/>
      <c r="E110" s="5"/>
      <c r="F110" s="5"/>
    </row>
    <row r="111" ht="13.5" customHeight="1" spans="1:6">
      <c r="A111" s="21"/>
      <c r="D111" s="4"/>
      <c r="E111" s="5"/>
      <c r="F111" s="5"/>
    </row>
    <row r="112" ht="13.5" customHeight="1" spans="1:6">
      <c r="A112" s="21"/>
      <c r="D112" s="4"/>
      <c r="E112" s="5"/>
      <c r="F112" s="5"/>
    </row>
    <row r="113" ht="13.5" customHeight="1" spans="1:6">
      <c r="A113" s="21"/>
      <c r="D113" s="4"/>
      <c r="E113" s="5"/>
      <c r="F113" s="5"/>
    </row>
    <row r="114" ht="13.5" customHeight="1" spans="1:6">
      <c r="A114" s="21"/>
      <c r="D114" s="4"/>
      <c r="E114" s="5"/>
      <c r="F114" s="5"/>
    </row>
    <row r="115" ht="13.5" customHeight="1" spans="1:6">
      <c r="A115" s="21"/>
      <c r="D115" s="4"/>
      <c r="E115" s="5"/>
      <c r="F115" s="5"/>
    </row>
    <row r="116" ht="13.5" customHeight="1" spans="1:6">
      <c r="A116" s="21"/>
      <c r="D116" s="4"/>
      <c r="E116" s="5"/>
      <c r="F116" s="5"/>
    </row>
    <row r="117" ht="13.5" customHeight="1" spans="1:6">
      <c r="A117" s="21"/>
      <c r="D117" s="4"/>
      <c r="E117" s="5"/>
      <c r="F117" s="5"/>
    </row>
    <row r="118" ht="13.5" customHeight="1" spans="1:6">
      <c r="A118" s="21"/>
      <c r="D118" s="4"/>
      <c r="E118" s="5"/>
      <c r="F118" s="5"/>
    </row>
    <row r="119" ht="13.5" customHeight="1" spans="1:6">
      <c r="A119" s="21"/>
      <c r="D119" s="4"/>
      <c r="E119" s="5"/>
      <c r="F119" s="5"/>
    </row>
    <row r="120" ht="13.5" customHeight="1" spans="1:6">
      <c r="A120" s="21"/>
      <c r="D120" s="4"/>
      <c r="E120" s="5"/>
      <c r="F120" s="5"/>
    </row>
    <row r="121" ht="13.5" customHeight="1" spans="1:6">
      <c r="A121" s="21"/>
      <c r="D121" s="4"/>
      <c r="E121" s="5"/>
      <c r="F121" s="5"/>
    </row>
    <row r="122" ht="13.5" customHeight="1" spans="1:6">
      <c r="A122" s="21"/>
      <c r="D122" s="4"/>
      <c r="E122" s="5"/>
      <c r="F122" s="5"/>
    </row>
    <row r="123" ht="13.5" customHeight="1" spans="1:6">
      <c r="A123" s="21"/>
      <c r="D123" s="4"/>
      <c r="E123" s="5"/>
      <c r="F123" s="5"/>
    </row>
    <row r="124" ht="13.5" customHeight="1" spans="1:6">
      <c r="A124" s="21"/>
      <c r="D124" s="4"/>
      <c r="E124" s="5"/>
      <c r="F124" s="5"/>
    </row>
    <row r="125" ht="13.5" customHeight="1" spans="1:6">
      <c r="A125" s="21"/>
      <c r="D125" s="4"/>
      <c r="E125" s="5"/>
      <c r="F125" s="5"/>
    </row>
    <row r="126" ht="13.5" customHeight="1" spans="1:6">
      <c r="A126" s="21"/>
      <c r="D126" s="4"/>
      <c r="E126" s="5"/>
      <c r="F126" s="5"/>
    </row>
    <row r="127" ht="13.5" customHeight="1" spans="1:6">
      <c r="A127" s="21"/>
      <c r="D127" s="4"/>
      <c r="E127" s="5"/>
      <c r="F127" s="5"/>
    </row>
    <row r="128" ht="13.5" customHeight="1" spans="1:6">
      <c r="A128" s="21"/>
      <c r="D128" s="4"/>
      <c r="E128" s="5"/>
      <c r="F128" s="5"/>
    </row>
    <row r="129" ht="13.5" customHeight="1" spans="1:6">
      <c r="A129" s="21"/>
      <c r="D129" s="4"/>
      <c r="E129" s="5"/>
      <c r="F129" s="5"/>
    </row>
    <row r="130" ht="13.5" customHeight="1" spans="1:6">
      <c r="A130" s="21"/>
      <c r="D130" s="4"/>
      <c r="E130" s="5"/>
      <c r="F130" s="5"/>
    </row>
    <row r="131" ht="13.5" customHeight="1" spans="1:6">
      <c r="A131" s="21"/>
      <c r="D131" s="4"/>
      <c r="E131" s="5"/>
      <c r="F131" s="5"/>
    </row>
    <row r="132" ht="13.5" customHeight="1" spans="1:6">
      <c r="A132" s="21"/>
      <c r="D132" s="4"/>
      <c r="E132" s="5"/>
      <c r="F132" s="5"/>
    </row>
    <row r="133" ht="13.5" customHeight="1" spans="1:6">
      <c r="A133" s="21"/>
      <c r="D133" s="4"/>
      <c r="E133" s="5"/>
      <c r="F133" s="5"/>
    </row>
    <row r="134" ht="13.5" customHeight="1" spans="1:6">
      <c r="A134" s="21"/>
      <c r="D134" s="4"/>
      <c r="E134" s="5"/>
      <c r="F134" s="5"/>
    </row>
    <row r="135" ht="13.5" customHeight="1" spans="1:6">
      <c r="A135" s="21"/>
      <c r="D135" s="4"/>
      <c r="E135" s="5"/>
      <c r="F135" s="5"/>
    </row>
    <row r="136" ht="13.5" customHeight="1" spans="1:6">
      <c r="A136" s="21"/>
      <c r="D136" s="4"/>
      <c r="E136" s="5"/>
      <c r="F136" s="5"/>
    </row>
    <row r="137" ht="13.5" customHeight="1" spans="1:6">
      <c r="A137" s="21"/>
      <c r="D137" s="4"/>
      <c r="E137" s="5"/>
      <c r="F137" s="5"/>
    </row>
    <row r="138" ht="13.5" customHeight="1" spans="1:6">
      <c r="A138" s="21"/>
      <c r="D138" s="4"/>
      <c r="E138" s="5"/>
      <c r="F138" s="5"/>
    </row>
    <row r="139" ht="13.5" customHeight="1" spans="1:6">
      <c r="A139" s="21"/>
      <c r="D139" s="4"/>
      <c r="E139" s="5"/>
      <c r="F139" s="5"/>
    </row>
    <row r="140" ht="13.5" customHeight="1" spans="1:6">
      <c r="A140" s="21"/>
      <c r="D140" s="4"/>
      <c r="E140" s="5"/>
      <c r="F140" s="5"/>
    </row>
    <row r="141" ht="13.5" customHeight="1" spans="1:6">
      <c r="A141" s="21"/>
      <c r="D141" s="4"/>
      <c r="E141" s="5"/>
      <c r="F141" s="5"/>
    </row>
    <row r="142" ht="13.5" customHeight="1" spans="1:6">
      <c r="A142" s="21"/>
      <c r="D142" s="4"/>
      <c r="E142" s="5"/>
      <c r="F142" s="5"/>
    </row>
    <row r="143" ht="13.5" customHeight="1" spans="1:6">
      <c r="A143" s="21"/>
      <c r="D143" s="4"/>
      <c r="E143" s="5"/>
      <c r="F143" s="5"/>
    </row>
    <row r="144" ht="13.5" customHeight="1" spans="1:6">
      <c r="A144" s="21"/>
      <c r="D144" s="4"/>
      <c r="E144" s="5"/>
      <c r="F144" s="5"/>
    </row>
    <row r="145" ht="13.5" customHeight="1" spans="1:6">
      <c r="A145" s="21"/>
      <c r="D145" s="4"/>
      <c r="E145" s="5"/>
      <c r="F145" s="5"/>
    </row>
    <row r="146" ht="13.5" customHeight="1" spans="1:6">
      <c r="A146" s="21"/>
      <c r="D146" s="4"/>
      <c r="E146" s="5"/>
      <c r="F146" s="5"/>
    </row>
    <row r="147" ht="13.5" customHeight="1" spans="1:6">
      <c r="A147" s="21"/>
      <c r="D147" s="4"/>
      <c r="E147" s="5"/>
      <c r="F147" s="5"/>
    </row>
    <row r="148" ht="13.5" customHeight="1" spans="1:6">
      <c r="A148" s="21"/>
      <c r="D148" s="4"/>
      <c r="E148" s="5"/>
      <c r="F148" s="5"/>
    </row>
    <row r="149" ht="13.5" customHeight="1" spans="1:6">
      <c r="A149" s="21"/>
      <c r="D149" s="4"/>
      <c r="E149" s="5"/>
      <c r="F149" s="5"/>
    </row>
    <row r="150" ht="13.5" customHeight="1" spans="1:6">
      <c r="A150" s="21"/>
      <c r="D150" s="4"/>
      <c r="E150" s="5"/>
      <c r="F150" s="5"/>
    </row>
    <row r="151" ht="13.5" customHeight="1" spans="1:6">
      <c r="A151" s="21"/>
      <c r="D151" s="4"/>
      <c r="E151" s="5"/>
      <c r="F151" s="5"/>
    </row>
    <row r="152" ht="13.5" customHeight="1" spans="1:6">
      <c r="A152" s="21"/>
      <c r="D152" s="4"/>
      <c r="E152" s="5"/>
      <c r="F152" s="5"/>
    </row>
    <row r="153" ht="13.5" customHeight="1" spans="1:6">
      <c r="A153" s="21"/>
      <c r="D153" s="4"/>
      <c r="E153" s="5"/>
      <c r="F153" s="5"/>
    </row>
    <row r="154" ht="13.5" customHeight="1" spans="1:6">
      <c r="A154" s="21"/>
      <c r="D154" s="4"/>
      <c r="E154" s="5"/>
      <c r="F154" s="5"/>
    </row>
    <row r="155" ht="13.5" customHeight="1" spans="1:6">
      <c r="A155" s="21"/>
      <c r="D155" s="4"/>
      <c r="E155" s="5"/>
      <c r="F155" s="5"/>
    </row>
    <row r="156" ht="13.5" customHeight="1" spans="1:6">
      <c r="A156" s="21"/>
      <c r="D156" s="4"/>
      <c r="E156" s="5"/>
      <c r="F156" s="5"/>
    </row>
    <row r="157" ht="13.5" customHeight="1" spans="1:6">
      <c r="A157" s="21"/>
      <c r="D157" s="4"/>
      <c r="E157" s="5"/>
      <c r="F157" s="5"/>
    </row>
    <row r="158" ht="13.5" customHeight="1" spans="1:6">
      <c r="A158" s="21"/>
      <c r="D158" s="4"/>
      <c r="E158" s="5"/>
      <c r="F158" s="5"/>
    </row>
    <row r="159" ht="13.5" customHeight="1" spans="1:6">
      <c r="A159" s="21"/>
      <c r="D159" s="4"/>
      <c r="E159" s="5"/>
      <c r="F159" s="5"/>
    </row>
    <row r="160" ht="13.5" customHeight="1" spans="1:6">
      <c r="A160" s="21"/>
      <c r="D160" s="4"/>
      <c r="E160" s="5"/>
      <c r="F160" s="5"/>
    </row>
    <row r="161" ht="13.5" customHeight="1" spans="1:6">
      <c r="A161" s="21"/>
      <c r="D161" s="4"/>
      <c r="E161" s="5"/>
      <c r="F161" s="5"/>
    </row>
    <row r="162" ht="13.5" customHeight="1" spans="1:6">
      <c r="A162" s="21"/>
      <c r="D162" s="4"/>
      <c r="E162" s="5"/>
      <c r="F162" s="5"/>
    </row>
    <row r="163" ht="13.5" customHeight="1" spans="1:6">
      <c r="A163" s="21"/>
      <c r="D163" s="4"/>
      <c r="E163" s="5"/>
      <c r="F163" s="5"/>
    </row>
    <row r="164" ht="13.5" customHeight="1" spans="1:6">
      <c r="A164" s="21"/>
      <c r="D164" s="4"/>
      <c r="E164" s="5"/>
      <c r="F164" s="5"/>
    </row>
    <row r="165" ht="13.5" customHeight="1" spans="1:6">
      <c r="A165" s="21"/>
      <c r="D165" s="4"/>
      <c r="E165" s="5"/>
      <c r="F165" s="5"/>
    </row>
    <row r="166" ht="13.5" customHeight="1" spans="1:6">
      <c r="A166" s="21"/>
      <c r="D166" s="4"/>
      <c r="E166" s="5"/>
      <c r="F166" s="5"/>
    </row>
    <row r="167" ht="13.5" customHeight="1" spans="1:6">
      <c r="A167" s="21"/>
      <c r="D167" s="4"/>
      <c r="E167" s="5"/>
      <c r="F167" s="5"/>
    </row>
    <row r="168" ht="13.5" customHeight="1" spans="1:6">
      <c r="A168" s="21"/>
      <c r="D168" s="4"/>
      <c r="E168" s="5"/>
      <c r="F168" s="5"/>
    </row>
    <row r="169" ht="13.5" customHeight="1" spans="1:6">
      <c r="A169" s="21"/>
      <c r="D169" s="4"/>
      <c r="E169" s="5"/>
      <c r="F169" s="5"/>
    </row>
    <row r="170" ht="13.5" customHeight="1" spans="1:6">
      <c r="A170" s="21"/>
      <c r="D170" s="4"/>
      <c r="E170" s="5"/>
      <c r="F170" s="5"/>
    </row>
    <row r="171" ht="13.5" customHeight="1" spans="1:6">
      <c r="A171" s="21"/>
      <c r="D171" s="4"/>
      <c r="E171" s="5"/>
      <c r="F171" s="5"/>
    </row>
    <row r="172" ht="13.5" customHeight="1" spans="1:6">
      <c r="A172" s="21"/>
      <c r="D172" s="4"/>
      <c r="E172" s="5"/>
      <c r="F172" s="5"/>
    </row>
    <row r="173" ht="13.5" customHeight="1" spans="1:6">
      <c r="A173" s="21"/>
      <c r="D173" s="4"/>
      <c r="E173" s="5"/>
      <c r="F173" s="5"/>
    </row>
    <row r="174" ht="13.5" customHeight="1" spans="1:6">
      <c r="A174" s="21"/>
      <c r="D174" s="4"/>
      <c r="E174" s="5"/>
      <c r="F174" s="5"/>
    </row>
    <row r="175" ht="13.5" customHeight="1" spans="1:6">
      <c r="A175" s="21"/>
      <c r="D175" s="4"/>
      <c r="E175" s="5"/>
      <c r="F175" s="5"/>
    </row>
    <row r="176" ht="13.5" customHeight="1" spans="1:6">
      <c r="A176" s="21"/>
      <c r="D176" s="4"/>
      <c r="E176" s="5"/>
      <c r="F176" s="5"/>
    </row>
    <row r="177" ht="13.5" customHeight="1" spans="1:6">
      <c r="A177" s="21"/>
      <c r="D177" s="4"/>
      <c r="E177" s="5"/>
      <c r="F177" s="5"/>
    </row>
    <row r="178" ht="13.5" customHeight="1" spans="1:6">
      <c r="A178" s="21"/>
      <c r="D178" s="4"/>
      <c r="E178" s="5"/>
      <c r="F178" s="5"/>
    </row>
    <row r="179" ht="13.5" customHeight="1" spans="1:6">
      <c r="A179" s="21"/>
      <c r="D179" s="4"/>
      <c r="E179" s="5"/>
      <c r="F179" s="5"/>
    </row>
    <row r="180" ht="13.5" customHeight="1" spans="1:6">
      <c r="A180" s="21"/>
      <c r="D180" s="4"/>
      <c r="E180" s="5"/>
      <c r="F180" s="5"/>
    </row>
    <row r="181" ht="13.5" customHeight="1" spans="1:6">
      <c r="A181" s="21"/>
      <c r="D181" s="4"/>
      <c r="E181" s="5"/>
      <c r="F181" s="5"/>
    </row>
    <row r="182" ht="13.5" customHeight="1" spans="1:6">
      <c r="A182" s="21"/>
      <c r="D182" s="4"/>
      <c r="E182" s="5"/>
      <c r="F182" s="5"/>
    </row>
    <row r="183" ht="13.5" customHeight="1" spans="1:6">
      <c r="A183" s="21"/>
      <c r="D183" s="4"/>
      <c r="E183" s="5"/>
      <c r="F183" s="5"/>
    </row>
    <row r="184" ht="13.5" customHeight="1" spans="1:6">
      <c r="A184" s="21"/>
      <c r="D184" s="4"/>
      <c r="E184" s="5"/>
      <c r="F184" s="5"/>
    </row>
    <row r="185" ht="13.5" customHeight="1" spans="1:6">
      <c r="A185" s="21"/>
      <c r="D185" s="4"/>
      <c r="E185" s="5"/>
      <c r="F185" s="5"/>
    </row>
    <row r="186" ht="13.5" customHeight="1" spans="1:6">
      <c r="A186" s="21"/>
      <c r="D186" s="4"/>
      <c r="E186" s="5"/>
      <c r="F186" s="5"/>
    </row>
    <row r="187" ht="13.5" customHeight="1" spans="1:6">
      <c r="A187" s="21"/>
      <c r="D187" s="4"/>
      <c r="E187" s="5"/>
      <c r="F187" s="5"/>
    </row>
    <row r="188" ht="13.5" customHeight="1" spans="1:6">
      <c r="A188" s="21"/>
      <c r="D188" s="4"/>
      <c r="E188" s="5"/>
      <c r="F188" s="5"/>
    </row>
    <row r="189" ht="13.5" customHeight="1" spans="1:6">
      <c r="A189" s="21"/>
      <c r="D189" s="4"/>
      <c r="E189" s="5"/>
      <c r="F189" s="5"/>
    </row>
    <row r="190" ht="13.5" customHeight="1" spans="1:6">
      <c r="A190" s="21"/>
      <c r="D190" s="4"/>
      <c r="E190" s="5"/>
      <c r="F190" s="5"/>
    </row>
    <row r="191" ht="13.5" customHeight="1" spans="1:6">
      <c r="A191" s="21"/>
      <c r="D191" s="4"/>
      <c r="E191" s="5"/>
      <c r="F191" s="5"/>
    </row>
    <row r="192" ht="13.5" customHeight="1" spans="1:6">
      <c r="A192" s="21"/>
      <c r="D192" s="4"/>
      <c r="E192" s="5"/>
      <c r="F192" s="5"/>
    </row>
    <row r="193" ht="13.5" customHeight="1" spans="1:6">
      <c r="A193" s="21"/>
      <c r="D193" s="4"/>
      <c r="E193" s="5"/>
      <c r="F193" s="5"/>
    </row>
    <row r="194" ht="13.5" customHeight="1" spans="1:6">
      <c r="A194" s="21"/>
      <c r="D194" s="4"/>
      <c r="E194" s="5"/>
      <c r="F194" s="5"/>
    </row>
    <row r="195" ht="13.5" customHeight="1" spans="1:6">
      <c r="A195" s="21"/>
      <c r="D195" s="4"/>
      <c r="E195" s="5"/>
      <c r="F195" s="5"/>
    </row>
    <row r="196" ht="13.5" customHeight="1" spans="1:6">
      <c r="A196" s="21"/>
      <c r="D196" s="4"/>
      <c r="E196" s="5"/>
      <c r="F196" s="5"/>
    </row>
    <row r="197" ht="13.5" customHeight="1" spans="1:6">
      <c r="A197" s="21"/>
      <c r="D197" s="4"/>
      <c r="E197" s="5"/>
      <c r="F197" s="5"/>
    </row>
    <row r="198" ht="13.5" customHeight="1" spans="1:6">
      <c r="A198" s="21"/>
      <c r="D198" s="4"/>
      <c r="E198" s="5"/>
      <c r="F198" s="5"/>
    </row>
    <row r="199" ht="13.5" customHeight="1" spans="1:6">
      <c r="A199" s="21"/>
      <c r="D199" s="4"/>
      <c r="E199" s="5"/>
      <c r="F199" s="5"/>
    </row>
    <row r="200" ht="13.5" customHeight="1" spans="1:6">
      <c r="A200" s="21"/>
      <c r="D200" s="4"/>
      <c r="E200" s="5"/>
      <c r="F200" s="5"/>
    </row>
    <row r="201" ht="13.5" customHeight="1" spans="1:6">
      <c r="A201" s="21"/>
      <c r="D201" s="4"/>
      <c r="E201" s="5"/>
      <c r="F201" s="5"/>
    </row>
    <row r="202" ht="13.5" customHeight="1" spans="1:6">
      <c r="A202" s="21"/>
      <c r="D202" s="4"/>
      <c r="E202" s="5"/>
      <c r="F202" s="5"/>
    </row>
    <row r="203" ht="13.5" customHeight="1" spans="1:6">
      <c r="A203" s="21"/>
      <c r="D203" s="4"/>
      <c r="E203" s="5"/>
      <c r="F203" s="5"/>
    </row>
    <row r="204" ht="13.5" customHeight="1" spans="1:6">
      <c r="A204" s="21"/>
      <c r="D204" s="4"/>
      <c r="E204" s="5"/>
      <c r="F204" s="5"/>
    </row>
    <row r="205" ht="13.5" customHeight="1" spans="1:6">
      <c r="A205" s="21"/>
      <c r="D205" s="4"/>
      <c r="E205" s="5"/>
      <c r="F205" s="5"/>
    </row>
    <row r="206" ht="13.5" customHeight="1" spans="1:6">
      <c r="A206" s="21"/>
      <c r="D206" s="4"/>
      <c r="E206" s="5"/>
      <c r="F206" s="5"/>
    </row>
    <row r="207" ht="13.5" customHeight="1" spans="1:6">
      <c r="A207" s="21"/>
      <c r="D207" s="4"/>
      <c r="E207" s="5"/>
      <c r="F207" s="5"/>
    </row>
    <row r="208" ht="13.5" customHeight="1" spans="1:6">
      <c r="A208" s="21"/>
      <c r="D208" s="4"/>
      <c r="E208" s="5"/>
      <c r="F208" s="5"/>
    </row>
    <row r="209" ht="13.5" customHeight="1" spans="1:6">
      <c r="A209" s="21"/>
      <c r="D209" s="4"/>
      <c r="E209" s="5"/>
      <c r="F209" s="5"/>
    </row>
    <row r="210" ht="13.5" customHeight="1" spans="1:6">
      <c r="A210" s="21"/>
      <c r="D210" s="4"/>
      <c r="E210" s="5"/>
      <c r="F210" s="5"/>
    </row>
    <row r="211" ht="13.5" customHeight="1" spans="1:6">
      <c r="A211" s="21"/>
      <c r="D211" s="4"/>
      <c r="E211" s="5"/>
      <c r="F211" s="5"/>
    </row>
    <row r="212" ht="13.5" customHeight="1" spans="1:6">
      <c r="A212" s="21"/>
      <c r="D212" s="4"/>
      <c r="E212" s="5"/>
      <c r="F212" s="5"/>
    </row>
    <row r="213" ht="13.5" customHeight="1" spans="1:6">
      <c r="A213" s="21"/>
      <c r="D213" s="4"/>
      <c r="E213" s="5"/>
      <c r="F213" s="5"/>
    </row>
    <row r="214" ht="13.5" customHeight="1" spans="1:6">
      <c r="A214" s="21"/>
      <c r="D214" s="4"/>
      <c r="E214" s="5"/>
      <c r="F214" s="5"/>
    </row>
    <row r="215" ht="13.5" customHeight="1" spans="1:6">
      <c r="A215" s="21"/>
      <c r="D215" s="4"/>
      <c r="E215" s="5"/>
      <c r="F215" s="5"/>
    </row>
    <row r="216" ht="13.5" customHeight="1" spans="1:6">
      <c r="A216" s="21"/>
      <c r="D216" s="4"/>
      <c r="E216" s="5"/>
      <c r="F216" s="5"/>
    </row>
    <row r="217" ht="13.5" customHeight="1" spans="1:6">
      <c r="A217" s="21"/>
      <c r="D217" s="4"/>
      <c r="E217" s="5"/>
      <c r="F217" s="5"/>
    </row>
    <row r="218" ht="13.5" customHeight="1" spans="1:6">
      <c r="A218" s="21"/>
      <c r="D218" s="4"/>
      <c r="E218" s="5"/>
      <c r="F218" s="5"/>
    </row>
    <row r="219" ht="13.5" customHeight="1" spans="1:6">
      <c r="A219" s="21"/>
      <c r="D219" s="4"/>
      <c r="E219" s="5"/>
      <c r="F219" s="5"/>
    </row>
    <row r="220" ht="13.5" customHeight="1" spans="1:6">
      <c r="A220" s="21"/>
      <c r="D220" s="4"/>
      <c r="E220" s="5"/>
      <c r="F220" s="5"/>
    </row>
    <row r="221" ht="13.5" customHeight="1" spans="1:6">
      <c r="A221" s="21"/>
      <c r="D221" s="4"/>
      <c r="E221" s="5"/>
      <c r="F221" s="5"/>
    </row>
    <row r="222" ht="13.5" customHeight="1" spans="1:6">
      <c r="A222" s="21"/>
      <c r="D222" s="4"/>
      <c r="E222" s="5"/>
      <c r="F222" s="5"/>
    </row>
    <row r="223" ht="13.5" customHeight="1" spans="1:6">
      <c r="A223" s="21"/>
      <c r="D223" s="4"/>
      <c r="E223" s="5"/>
      <c r="F223" s="5"/>
    </row>
    <row r="224" ht="13.5" customHeight="1" spans="1:6">
      <c r="A224" s="21"/>
      <c r="D224" s="4"/>
      <c r="E224" s="5"/>
      <c r="F224" s="5"/>
    </row>
    <row r="225" ht="13.5" customHeight="1" spans="1:6">
      <c r="A225" s="21"/>
      <c r="D225" s="4"/>
      <c r="E225" s="5"/>
      <c r="F225" s="5"/>
    </row>
    <row r="226" ht="13.5" customHeight="1" spans="1:6">
      <c r="A226" s="21"/>
      <c r="D226" s="4"/>
      <c r="E226" s="5"/>
      <c r="F226" s="5"/>
    </row>
    <row r="227" ht="13.5" customHeight="1" spans="1:6">
      <c r="A227" s="21"/>
      <c r="D227" s="4"/>
      <c r="E227" s="5"/>
      <c r="F227" s="5"/>
    </row>
    <row r="228" ht="13.5" customHeight="1" spans="1:6">
      <c r="A228" s="21"/>
      <c r="D228" s="4"/>
      <c r="E228" s="5"/>
      <c r="F228" s="5"/>
    </row>
    <row r="229" ht="13.5" customHeight="1" spans="1:6">
      <c r="A229" s="21"/>
      <c r="D229" s="4"/>
      <c r="E229" s="5"/>
      <c r="F229" s="5"/>
    </row>
    <row r="230" ht="13.5" customHeight="1" spans="1:6">
      <c r="A230" s="21"/>
      <c r="D230" s="4"/>
      <c r="E230" s="5"/>
      <c r="F230" s="5"/>
    </row>
    <row r="231" ht="13.5" customHeight="1" spans="1:6">
      <c r="A231" s="21"/>
      <c r="D231" s="4"/>
      <c r="E231" s="5"/>
      <c r="F231" s="5"/>
    </row>
    <row r="232" ht="13.5" customHeight="1" spans="1:6">
      <c r="A232" s="21"/>
      <c r="D232" s="4"/>
      <c r="E232" s="5"/>
      <c r="F232" s="5"/>
    </row>
    <row r="233" ht="13.5" customHeight="1" spans="1:6">
      <c r="A233" s="21"/>
      <c r="D233" s="4"/>
      <c r="E233" s="5"/>
      <c r="F233" s="5"/>
    </row>
    <row r="234" ht="13.5" customHeight="1" spans="1:6">
      <c r="A234" s="21"/>
      <c r="D234" s="4"/>
      <c r="E234" s="5"/>
      <c r="F234" s="5"/>
    </row>
    <row r="235" ht="13.5" customHeight="1" spans="1:6">
      <c r="A235" s="21"/>
      <c r="D235" s="4"/>
      <c r="E235" s="5"/>
      <c r="F235" s="5"/>
    </row>
    <row r="236" ht="13.5" customHeight="1" spans="1:6">
      <c r="A236" s="21"/>
      <c r="D236" s="4"/>
      <c r="E236" s="5"/>
      <c r="F236" s="5"/>
    </row>
    <row r="237" ht="13.5" customHeight="1" spans="1:6">
      <c r="A237" s="21"/>
      <c r="D237" s="4"/>
      <c r="E237" s="5"/>
      <c r="F237" s="5"/>
    </row>
    <row r="238" ht="13.5" customHeight="1" spans="1:6">
      <c r="A238" s="21"/>
      <c r="D238" s="4"/>
      <c r="E238" s="5"/>
      <c r="F238" s="5"/>
    </row>
    <row r="239" ht="13.5" customHeight="1" spans="1:6">
      <c r="A239" s="21"/>
      <c r="D239" s="4"/>
      <c r="E239" s="5"/>
      <c r="F239" s="5"/>
    </row>
    <row r="240" ht="13.5" customHeight="1" spans="1:6">
      <c r="A240" s="21"/>
      <c r="D240" s="4"/>
      <c r="E240" s="5"/>
      <c r="F240" s="5"/>
    </row>
    <row r="241" ht="13.5" customHeight="1" spans="1:6">
      <c r="A241" s="21"/>
      <c r="D241" s="4"/>
      <c r="E241" s="5"/>
      <c r="F241" s="5"/>
    </row>
    <row r="242" ht="13.5" customHeight="1" spans="1:6">
      <c r="A242" s="21"/>
      <c r="D242" s="4"/>
      <c r="E242" s="5"/>
      <c r="F242" s="5"/>
    </row>
    <row r="243" ht="13.5" customHeight="1" spans="1:6">
      <c r="A243" s="21"/>
      <c r="D243" s="4"/>
      <c r="E243" s="5"/>
      <c r="F243" s="5"/>
    </row>
    <row r="244" ht="13.5" customHeight="1" spans="1:6">
      <c r="A244" s="21"/>
      <c r="D244" s="4"/>
      <c r="E244" s="5"/>
      <c r="F244" s="5"/>
    </row>
    <row r="245" ht="13.5" customHeight="1" spans="1:6">
      <c r="A245" s="21"/>
      <c r="D245" s="4"/>
      <c r="E245" s="5"/>
      <c r="F245" s="5"/>
    </row>
    <row r="246" ht="13.5" customHeight="1" spans="1:6">
      <c r="A246" s="21"/>
      <c r="D246" s="4"/>
      <c r="E246" s="5"/>
      <c r="F246" s="5"/>
    </row>
    <row r="247" ht="13.5" customHeight="1" spans="1:6">
      <c r="A247" s="21"/>
      <c r="D247" s="4"/>
      <c r="E247" s="5"/>
      <c r="F247" s="5"/>
    </row>
    <row r="248" ht="13.5" customHeight="1" spans="1:6">
      <c r="A248" s="21"/>
      <c r="D248" s="4"/>
      <c r="E248" s="5"/>
      <c r="F248" s="5"/>
    </row>
    <row r="249" ht="13.5" customHeight="1" spans="1:6">
      <c r="A249" s="21"/>
      <c r="D249" s="4"/>
      <c r="E249" s="5"/>
      <c r="F249" s="5"/>
    </row>
    <row r="250" ht="13.5" customHeight="1" spans="1:6">
      <c r="A250" s="21"/>
      <c r="D250" s="4"/>
      <c r="E250" s="5"/>
      <c r="F250" s="5"/>
    </row>
    <row r="251" ht="13.5" customHeight="1" spans="1:6">
      <c r="A251" s="21"/>
      <c r="D251" s="4"/>
      <c r="E251" s="5"/>
      <c r="F251" s="5"/>
    </row>
    <row r="252" ht="13.5" customHeight="1" spans="1:6">
      <c r="A252" s="21"/>
      <c r="D252" s="4"/>
      <c r="E252" s="5"/>
      <c r="F252" s="5"/>
    </row>
    <row r="253" ht="13.5" customHeight="1" spans="1:6">
      <c r="A253" s="21"/>
      <c r="D253" s="4"/>
      <c r="E253" s="5"/>
      <c r="F253" s="5"/>
    </row>
    <row r="254" ht="13.5" customHeight="1" spans="1:6">
      <c r="A254" s="21"/>
      <c r="D254" s="4"/>
      <c r="E254" s="5"/>
      <c r="F254" s="5"/>
    </row>
    <row r="255" ht="13.5" customHeight="1" spans="1:6">
      <c r="A255" s="21"/>
      <c r="D255" s="4"/>
      <c r="E255" s="5"/>
      <c r="F255" s="5"/>
    </row>
    <row r="256" ht="13.5" customHeight="1" spans="1:6">
      <c r="A256" s="21"/>
      <c r="D256" s="4"/>
      <c r="E256" s="5"/>
      <c r="F256" s="5"/>
    </row>
    <row r="257" ht="13.5" customHeight="1" spans="1:6">
      <c r="A257" s="21"/>
      <c r="D257" s="4"/>
      <c r="E257" s="5"/>
      <c r="F257" s="5"/>
    </row>
    <row r="258" ht="13.5" customHeight="1" spans="1:6">
      <c r="A258" s="21"/>
      <c r="D258" s="4"/>
      <c r="E258" s="5"/>
      <c r="F258" s="5"/>
    </row>
    <row r="259" ht="13.5" customHeight="1" spans="1:6">
      <c r="A259" s="21"/>
      <c r="D259" s="4"/>
      <c r="E259" s="5"/>
      <c r="F259" s="5"/>
    </row>
    <row r="260" ht="13.5" customHeight="1" spans="1:6">
      <c r="A260" s="21"/>
      <c r="D260" s="4"/>
      <c r="E260" s="5"/>
      <c r="F260" s="5"/>
    </row>
    <row r="261" ht="13.5" customHeight="1" spans="1:6">
      <c r="A261" s="21"/>
      <c r="D261" s="4"/>
      <c r="E261" s="5"/>
      <c r="F261" s="5"/>
    </row>
    <row r="262" ht="13.5" customHeight="1" spans="1:6">
      <c r="A262" s="21"/>
      <c r="D262" s="4"/>
      <c r="E262" s="5"/>
      <c r="F262" s="5"/>
    </row>
    <row r="263" ht="13.5" customHeight="1" spans="1:6">
      <c r="A263" s="21"/>
      <c r="D263" s="4"/>
      <c r="E263" s="5"/>
      <c r="F263" s="5"/>
    </row>
    <row r="264" ht="13.5" customHeight="1" spans="1:6">
      <c r="A264" s="21"/>
      <c r="D264" s="4"/>
      <c r="E264" s="5"/>
      <c r="F264" s="5"/>
    </row>
    <row r="265" ht="13.5" customHeight="1" spans="1:6">
      <c r="A265" s="21"/>
      <c r="D265" s="4"/>
      <c r="E265" s="5"/>
      <c r="F265" s="5"/>
    </row>
    <row r="266" ht="13.5" customHeight="1" spans="1:6">
      <c r="A266" s="21"/>
      <c r="D266" s="4"/>
      <c r="E266" s="5"/>
      <c r="F266" s="5"/>
    </row>
    <row r="267" ht="13.5" customHeight="1" spans="1:6">
      <c r="A267" s="21"/>
      <c r="D267" s="4"/>
      <c r="E267" s="5"/>
      <c r="F267" s="5"/>
    </row>
    <row r="268" ht="13.5" customHeight="1" spans="1:6">
      <c r="A268" s="21"/>
      <c r="D268" s="4"/>
      <c r="E268" s="5"/>
      <c r="F268" s="5"/>
    </row>
    <row r="269" ht="13.5" customHeight="1" spans="1:6">
      <c r="A269" s="21"/>
      <c r="D269" s="4"/>
      <c r="E269" s="5"/>
      <c r="F269" s="5"/>
    </row>
    <row r="270" ht="13.5" customHeight="1" spans="1:6">
      <c r="A270" s="21"/>
      <c r="D270" s="4"/>
      <c r="E270" s="5"/>
      <c r="F270" s="5"/>
    </row>
    <row r="271" ht="13.5" customHeight="1" spans="1:6">
      <c r="A271" s="21"/>
      <c r="D271" s="4"/>
      <c r="E271" s="5"/>
      <c r="F271" s="5"/>
    </row>
    <row r="272" ht="13.5" customHeight="1" spans="1:6">
      <c r="A272" s="21"/>
      <c r="D272" s="4"/>
      <c r="E272" s="5"/>
      <c r="F272" s="5"/>
    </row>
    <row r="273" ht="13.5" customHeight="1" spans="1:6">
      <c r="A273" s="21"/>
      <c r="D273" s="4"/>
      <c r="E273" s="5"/>
      <c r="F273" s="5"/>
    </row>
    <row r="274" ht="13.5" customHeight="1" spans="1:6">
      <c r="A274" s="21"/>
      <c r="D274" s="4"/>
      <c r="E274" s="5"/>
      <c r="F274" s="5"/>
    </row>
    <row r="275" ht="13.5" customHeight="1" spans="1:6">
      <c r="A275" s="21"/>
      <c r="D275" s="4"/>
      <c r="E275" s="5"/>
      <c r="F275" s="5"/>
    </row>
    <row r="276" ht="13.5" customHeight="1" spans="1:6">
      <c r="A276" s="21"/>
      <c r="D276" s="4"/>
      <c r="E276" s="5"/>
      <c r="F276" s="5"/>
    </row>
    <row r="277" ht="13.5" customHeight="1" spans="1:6">
      <c r="A277" s="21"/>
      <c r="D277" s="4"/>
      <c r="E277" s="5"/>
      <c r="F277" s="5"/>
    </row>
    <row r="278" ht="13.5" customHeight="1" spans="1:6">
      <c r="A278" s="21"/>
      <c r="D278" s="4"/>
      <c r="E278" s="5"/>
      <c r="F278" s="5"/>
    </row>
    <row r="279" ht="13.5" customHeight="1" spans="1:6">
      <c r="A279" s="21"/>
      <c r="D279" s="4"/>
      <c r="E279" s="5"/>
      <c r="F279" s="5"/>
    </row>
    <row r="280" ht="13.5" customHeight="1" spans="1:6">
      <c r="A280" s="21"/>
      <c r="D280" s="4"/>
      <c r="E280" s="5"/>
      <c r="F280" s="5"/>
    </row>
    <row r="281" ht="13.5" customHeight="1" spans="1:6">
      <c r="A281" s="21"/>
      <c r="D281" s="4"/>
      <c r="E281" s="5"/>
      <c r="F281" s="5"/>
    </row>
    <row r="282" ht="13.5" customHeight="1" spans="1:6">
      <c r="A282" s="21"/>
      <c r="D282" s="4"/>
      <c r="E282" s="5"/>
      <c r="F282" s="5"/>
    </row>
    <row r="283" ht="13.5" customHeight="1" spans="1:6">
      <c r="A283" s="21"/>
      <c r="D283" s="4"/>
      <c r="E283" s="5"/>
      <c r="F283" s="5"/>
    </row>
    <row r="284" ht="13.5" customHeight="1" spans="1:6">
      <c r="A284" s="21"/>
      <c r="D284" s="4"/>
      <c r="E284" s="5"/>
      <c r="F284" s="5"/>
    </row>
    <row r="285" ht="13.5" customHeight="1" spans="1:6">
      <c r="A285" s="21"/>
      <c r="D285" s="4"/>
      <c r="E285" s="5"/>
      <c r="F285" s="5"/>
    </row>
    <row r="286" ht="13.5" customHeight="1" spans="1:6">
      <c r="A286" s="21"/>
      <c r="D286" s="4"/>
      <c r="E286" s="5"/>
      <c r="F286" s="5"/>
    </row>
    <row r="287" ht="13.5" customHeight="1" spans="1:6">
      <c r="A287" s="21"/>
      <c r="D287" s="4"/>
      <c r="E287" s="5"/>
      <c r="F287" s="5"/>
    </row>
    <row r="288" ht="13.5" customHeight="1" spans="1:6">
      <c r="A288" s="21"/>
      <c r="D288" s="4"/>
      <c r="E288" s="5"/>
      <c r="F288" s="5"/>
    </row>
    <row r="289" ht="13.5" customHeight="1" spans="1:6">
      <c r="A289" s="21"/>
      <c r="D289" s="4"/>
      <c r="E289" s="5"/>
      <c r="F289" s="5"/>
    </row>
    <row r="290" ht="13.5" customHeight="1" spans="1:6">
      <c r="A290" s="21"/>
      <c r="D290" s="4"/>
      <c r="E290" s="5"/>
      <c r="F290" s="5"/>
    </row>
    <row r="291" ht="13.5" customHeight="1" spans="1:6">
      <c r="A291" s="21"/>
      <c r="D291" s="4"/>
      <c r="E291" s="5"/>
      <c r="F291" s="5"/>
    </row>
    <row r="292" ht="13.5" customHeight="1" spans="1:6">
      <c r="A292" s="21"/>
      <c r="D292" s="4"/>
      <c r="E292" s="5"/>
      <c r="F292" s="5"/>
    </row>
    <row r="293" ht="13.5" customHeight="1" spans="1:6">
      <c r="A293" s="21"/>
      <c r="D293" s="4"/>
      <c r="E293" s="5"/>
      <c r="F293" s="5"/>
    </row>
    <row r="294" ht="13.5" customHeight="1" spans="1:6">
      <c r="A294" s="21"/>
      <c r="D294" s="4"/>
      <c r="E294" s="5"/>
      <c r="F294" s="5"/>
    </row>
    <row r="295" ht="13.5" customHeight="1" spans="1:6">
      <c r="A295" s="21"/>
      <c r="D295" s="4"/>
      <c r="E295" s="5"/>
      <c r="F295" s="5"/>
    </row>
    <row r="296" ht="13.5" customHeight="1" spans="1:6">
      <c r="A296" s="21"/>
      <c r="D296" s="4"/>
      <c r="E296" s="5"/>
      <c r="F296" s="5"/>
    </row>
    <row r="297" ht="13.5" customHeight="1" spans="1:6">
      <c r="A297" s="21"/>
      <c r="D297" s="4"/>
      <c r="E297" s="5"/>
      <c r="F297" s="5"/>
    </row>
    <row r="298" ht="13.5" customHeight="1" spans="1:6">
      <c r="A298" s="21"/>
      <c r="D298" s="4"/>
      <c r="E298" s="5"/>
      <c r="F298" s="5"/>
    </row>
    <row r="299" ht="13.5" customHeight="1" spans="1:6">
      <c r="A299" s="21"/>
      <c r="D299" s="4"/>
      <c r="E299" s="5"/>
      <c r="F299" s="5"/>
    </row>
    <row r="300" ht="13.5" customHeight="1" spans="1:6">
      <c r="A300" s="21"/>
      <c r="D300" s="4"/>
      <c r="E300" s="5"/>
      <c r="F300" s="5"/>
    </row>
    <row r="301" ht="13.5" customHeight="1" spans="1:6">
      <c r="A301" s="21"/>
      <c r="D301" s="4"/>
      <c r="E301" s="5"/>
      <c r="F301" s="5"/>
    </row>
    <row r="302" ht="13.5" customHeight="1" spans="1:6">
      <c r="A302" s="21"/>
      <c r="D302" s="4"/>
      <c r="E302" s="5"/>
      <c r="F302" s="5"/>
    </row>
    <row r="303" ht="13.5" customHeight="1" spans="1:6">
      <c r="A303" s="21"/>
      <c r="D303" s="4"/>
      <c r="E303" s="5"/>
      <c r="F303" s="5"/>
    </row>
    <row r="304" ht="13.5" customHeight="1" spans="1:6">
      <c r="A304" s="21"/>
      <c r="D304" s="4"/>
      <c r="E304" s="5"/>
      <c r="F304" s="5"/>
    </row>
    <row r="305" ht="13.5" customHeight="1" spans="1:6">
      <c r="A305" s="21"/>
      <c r="D305" s="4"/>
      <c r="E305" s="5"/>
      <c r="F305" s="5"/>
    </row>
    <row r="306" ht="13.5" customHeight="1" spans="1:6">
      <c r="A306" s="21"/>
      <c r="D306" s="4"/>
      <c r="E306" s="5"/>
      <c r="F306" s="5"/>
    </row>
    <row r="307" ht="13.5" customHeight="1" spans="1:6">
      <c r="A307" s="21"/>
      <c r="D307" s="4"/>
      <c r="E307" s="5"/>
      <c r="F307" s="5"/>
    </row>
    <row r="308" ht="13.5" customHeight="1" spans="1:6">
      <c r="A308" s="21"/>
      <c r="D308" s="4"/>
      <c r="E308" s="5"/>
      <c r="F308" s="5"/>
    </row>
    <row r="309" ht="13.5" customHeight="1" spans="1:6">
      <c r="A309" s="21"/>
      <c r="D309" s="4"/>
      <c r="E309" s="5"/>
      <c r="F309" s="5"/>
    </row>
    <row r="310" ht="13.5" customHeight="1" spans="1:6">
      <c r="A310" s="21"/>
      <c r="D310" s="4"/>
      <c r="E310" s="5"/>
      <c r="F310" s="5"/>
    </row>
    <row r="311" ht="13.5" customHeight="1" spans="1:6">
      <c r="A311" s="21"/>
      <c r="D311" s="4"/>
      <c r="E311" s="5"/>
      <c r="F311" s="5"/>
    </row>
    <row r="312" ht="13.5" customHeight="1" spans="1:6">
      <c r="A312" s="21"/>
      <c r="D312" s="4"/>
      <c r="E312" s="5"/>
      <c r="F312" s="5"/>
    </row>
    <row r="313" ht="13.5" customHeight="1" spans="1:6">
      <c r="A313" s="21"/>
      <c r="D313" s="4"/>
      <c r="E313" s="5"/>
      <c r="F313" s="5"/>
    </row>
    <row r="314" ht="13.5" customHeight="1" spans="1:6">
      <c r="A314" s="21"/>
      <c r="D314" s="4"/>
      <c r="E314" s="5"/>
      <c r="F314" s="5"/>
    </row>
    <row r="315" ht="13.5" customHeight="1" spans="1:6">
      <c r="A315" s="21"/>
      <c r="D315" s="4"/>
      <c r="E315" s="5"/>
      <c r="F315" s="5"/>
    </row>
    <row r="316" ht="13.5" customHeight="1" spans="1:6">
      <c r="A316" s="21"/>
      <c r="D316" s="4"/>
      <c r="E316" s="5"/>
      <c r="F316" s="5"/>
    </row>
    <row r="317" ht="13.5" customHeight="1" spans="1:6">
      <c r="A317" s="21"/>
      <c r="D317" s="4"/>
      <c r="E317" s="5"/>
      <c r="F317" s="5"/>
    </row>
    <row r="318" ht="13.5" customHeight="1" spans="1:6">
      <c r="A318" s="21"/>
      <c r="D318" s="4"/>
      <c r="E318" s="5"/>
      <c r="F318" s="5"/>
    </row>
    <row r="319" ht="13.5" customHeight="1" spans="1:6">
      <c r="A319" s="21"/>
      <c r="D319" s="4"/>
      <c r="E319" s="5"/>
      <c r="F319" s="5"/>
    </row>
    <row r="320" ht="13.5" customHeight="1" spans="1:6">
      <c r="A320" s="21"/>
      <c r="D320" s="4"/>
      <c r="E320" s="5"/>
      <c r="F320" s="5"/>
    </row>
    <row r="321" ht="13.5" customHeight="1" spans="1:6">
      <c r="A321" s="21"/>
      <c r="D321" s="4"/>
      <c r="E321" s="5"/>
      <c r="F321" s="5"/>
    </row>
    <row r="322" ht="13.5" customHeight="1" spans="1:6">
      <c r="A322" s="21"/>
      <c r="D322" s="4"/>
      <c r="E322" s="5"/>
      <c r="F322" s="5"/>
    </row>
    <row r="323" ht="13.5" customHeight="1" spans="1:6">
      <c r="A323" s="21"/>
      <c r="D323" s="4"/>
      <c r="E323" s="5"/>
      <c r="F323" s="5"/>
    </row>
    <row r="324" ht="13.5" customHeight="1" spans="1:6">
      <c r="A324" s="21"/>
      <c r="D324" s="4"/>
      <c r="E324" s="5"/>
      <c r="F324" s="5"/>
    </row>
    <row r="325" ht="13.5" customHeight="1" spans="1:6">
      <c r="A325" s="21"/>
      <c r="D325" s="4"/>
      <c r="E325" s="5"/>
      <c r="F325" s="5"/>
    </row>
    <row r="326" ht="13.5" customHeight="1" spans="1:6">
      <c r="A326" s="21"/>
      <c r="D326" s="4"/>
      <c r="E326" s="5"/>
      <c r="F326" s="5"/>
    </row>
    <row r="327" ht="13.5" customHeight="1" spans="1:6">
      <c r="A327" s="21"/>
      <c r="D327" s="4"/>
      <c r="E327" s="5"/>
      <c r="F327" s="5"/>
    </row>
    <row r="328" ht="13.5" customHeight="1" spans="1:6">
      <c r="A328" s="21"/>
      <c r="D328" s="4"/>
      <c r="E328" s="5"/>
      <c r="F328" s="5"/>
    </row>
    <row r="329" ht="13.5" customHeight="1" spans="1:6">
      <c r="A329" s="21"/>
      <c r="D329" s="4"/>
      <c r="E329" s="5"/>
      <c r="F329" s="5"/>
    </row>
    <row r="330" ht="13.5" customHeight="1" spans="1:6">
      <c r="A330" s="21"/>
      <c r="D330" s="4"/>
      <c r="E330" s="5"/>
      <c r="F330" s="5"/>
    </row>
    <row r="331" ht="13.5" customHeight="1" spans="1:6">
      <c r="A331" s="21"/>
      <c r="D331" s="4"/>
      <c r="E331" s="5"/>
      <c r="F331" s="5"/>
    </row>
    <row r="332" ht="13.5" customHeight="1" spans="1:6">
      <c r="A332" s="21"/>
      <c r="D332" s="4"/>
      <c r="E332" s="5"/>
      <c r="F332" s="5"/>
    </row>
    <row r="333" ht="13.5" customHeight="1" spans="1:6">
      <c r="A333" s="21"/>
      <c r="D333" s="4"/>
      <c r="E333" s="5"/>
      <c r="F333" s="5"/>
    </row>
    <row r="334" ht="13.5" customHeight="1" spans="1:6">
      <c r="A334" s="21"/>
      <c r="D334" s="4"/>
      <c r="E334" s="5"/>
      <c r="F334" s="5"/>
    </row>
    <row r="335" ht="13.5" customHeight="1" spans="1:6">
      <c r="A335" s="21"/>
      <c r="D335" s="4"/>
      <c r="E335" s="5"/>
      <c r="F335" s="5"/>
    </row>
    <row r="336" ht="13.5" customHeight="1" spans="1:6">
      <c r="A336" s="21"/>
      <c r="D336" s="4"/>
      <c r="E336" s="5"/>
      <c r="F336" s="5"/>
    </row>
    <row r="337" ht="13.5" customHeight="1" spans="1:6">
      <c r="A337" s="21"/>
      <c r="D337" s="4"/>
      <c r="E337" s="5"/>
      <c r="F337" s="5"/>
    </row>
    <row r="338" ht="13.5" customHeight="1" spans="1:6">
      <c r="A338" s="21"/>
      <c r="D338" s="4"/>
      <c r="E338" s="5"/>
      <c r="F338" s="5"/>
    </row>
    <row r="339" ht="13.5" customHeight="1" spans="1:6">
      <c r="A339" s="21"/>
      <c r="D339" s="4"/>
      <c r="E339" s="5"/>
      <c r="F339" s="5"/>
    </row>
    <row r="340" ht="13.5" customHeight="1" spans="1:6">
      <c r="A340" s="21"/>
      <c r="D340" s="4"/>
      <c r="E340" s="5"/>
      <c r="F340" s="5"/>
    </row>
    <row r="341" ht="13.5" customHeight="1" spans="1:6">
      <c r="A341" s="21"/>
      <c r="D341" s="4"/>
      <c r="E341" s="5"/>
      <c r="F341" s="5"/>
    </row>
    <row r="342" ht="13.5" customHeight="1" spans="1:6">
      <c r="A342" s="21"/>
      <c r="D342" s="4"/>
      <c r="E342" s="5"/>
      <c r="F342" s="5"/>
    </row>
    <row r="343" ht="13.5" customHeight="1" spans="1:6">
      <c r="A343" s="21"/>
      <c r="D343" s="4"/>
      <c r="E343" s="5"/>
      <c r="F343" s="5"/>
    </row>
    <row r="344" ht="13.5" customHeight="1" spans="1:6">
      <c r="A344" s="21"/>
      <c r="D344" s="4"/>
      <c r="E344" s="5"/>
      <c r="F344" s="5"/>
    </row>
    <row r="345" ht="13.5" customHeight="1" spans="1:6">
      <c r="A345" s="21"/>
      <c r="D345" s="4"/>
      <c r="E345" s="5"/>
      <c r="F345" s="5"/>
    </row>
    <row r="346" ht="13.5" customHeight="1" spans="1:6">
      <c r="A346" s="21"/>
      <c r="D346" s="4"/>
      <c r="E346" s="5"/>
      <c r="F346" s="5"/>
    </row>
    <row r="347" ht="13.5" customHeight="1" spans="1:6">
      <c r="A347" s="21"/>
      <c r="D347" s="4"/>
      <c r="E347" s="5"/>
      <c r="F347" s="5"/>
    </row>
    <row r="348" ht="13.5" customHeight="1" spans="1:6">
      <c r="A348" s="21"/>
      <c r="D348" s="4"/>
      <c r="E348" s="5"/>
      <c r="F348" s="5"/>
    </row>
    <row r="349" ht="13.5" customHeight="1" spans="1:6">
      <c r="A349" s="21"/>
      <c r="D349" s="4"/>
      <c r="E349" s="5"/>
      <c r="F349" s="5"/>
    </row>
    <row r="350" ht="13.5" customHeight="1" spans="1:6">
      <c r="A350" s="21"/>
      <c r="D350" s="4"/>
      <c r="E350" s="5"/>
      <c r="F350" s="5"/>
    </row>
    <row r="351" ht="13.5" customHeight="1" spans="1:6">
      <c r="A351" s="21"/>
      <c r="D351" s="4"/>
      <c r="E351" s="5"/>
      <c r="F351" s="5"/>
    </row>
    <row r="352" ht="13.5" customHeight="1" spans="1:6">
      <c r="A352" s="21"/>
      <c r="D352" s="4"/>
      <c r="E352" s="5"/>
      <c r="F352" s="5"/>
    </row>
    <row r="353" ht="13.5" customHeight="1" spans="1:6">
      <c r="A353" s="21"/>
      <c r="D353" s="4"/>
      <c r="E353" s="5"/>
      <c r="F353" s="5"/>
    </row>
    <row r="354" ht="13.5" customHeight="1" spans="1:6">
      <c r="A354" s="21"/>
      <c r="D354" s="4"/>
      <c r="E354" s="5"/>
      <c r="F354" s="5"/>
    </row>
    <row r="355" ht="13.5" customHeight="1" spans="1:6">
      <c r="A355" s="21"/>
      <c r="D355" s="4"/>
      <c r="E355" s="5"/>
      <c r="F355" s="5"/>
    </row>
    <row r="356" ht="13.5" customHeight="1" spans="1:6">
      <c r="A356" s="21"/>
      <c r="D356" s="4"/>
      <c r="E356" s="5"/>
      <c r="F356" s="5"/>
    </row>
    <row r="357" ht="13.5" customHeight="1" spans="1:6">
      <c r="A357" s="21"/>
      <c r="D357" s="4"/>
      <c r="E357" s="5"/>
      <c r="F357" s="5"/>
    </row>
    <row r="358" ht="13.5" customHeight="1" spans="1:6">
      <c r="A358" s="21"/>
      <c r="D358" s="4"/>
      <c r="E358" s="5"/>
      <c r="F358" s="5"/>
    </row>
    <row r="359" ht="13.5" customHeight="1" spans="1:6">
      <c r="A359" s="21"/>
      <c r="D359" s="4"/>
      <c r="E359" s="5"/>
      <c r="F359" s="5"/>
    </row>
    <row r="360" ht="13.5" customHeight="1" spans="1:6">
      <c r="A360" s="21"/>
      <c r="D360" s="4"/>
      <c r="E360" s="5"/>
      <c r="F360" s="5"/>
    </row>
    <row r="361" ht="13.5" customHeight="1" spans="1:6">
      <c r="A361" s="21"/>
      <c r="D361" s="4"/>
      <c r="E361" s="5"/>
      <c r="F361" s="5"/>
    </row>
    <row r="362" ht="13.5" customHeight="1" spans="1:6">
      <c r="A362" s="21"/>
      <c r="D362" s="4"/>
      <c r="E362" s="5"/>
      <c r="F362" s="5"/>
    </row>
    <row r="363" ht="13.5" customHeight="1" spans="1:6">
      <c r="A363" s="21"/>
      <c r="D363" s="4"/>
      <c r="E363" s="5"/>
      <c r="F363" s="5"/>
    </row>
    <row r="364" ht="13.5" customHeight="1" spans="1:6">
      <c r="A364" s="21"/>
      <c r="D364" s="4"/>
      <c r="E364" s="5"/>
      <c r="F364" s="5"/>
    </row>
    <row r="365" ht="13.5" customHeight="1" spans="1:6">
      <c r="A365" s="21"/>
      <c r="D365" s="4"/>
      <c r="E365" s="5"/>
      <c r="F365" s="5"/>
    </row>
    <row r="366" ht="13.5" customHeight="1" spans="1:6">
      <c r="A366" s="21"/>
      <c r="D366" s="4"/>
      <c r="E366" s="5"/>
      <c r="F366" s="5"/>
    </row>
    <row r="367" ht="13.5" customHeight="1" spans="1:6">
      <c r="A367" s="21"/>
      <c r="D367" s="4"/>
      <c r="E367" s="5"/>
      <c r="F367" s="5"/>
    </row>
    <row r="368" ht="13.5" customHeight="1" spans="1:6">
      <c r="A368" s="21"/>
      <c r="D368" s="4"/>
      <c r="E368" s="5"/>
      <c r="F368" s="5"/>
    </row>
    <row r="369" ht="13.5" customHeight="1" spans="1:6">
      <c r="A369" s="21"/>
      <c r="D369" s="4"/>
      <c r="E369" s="5"/>
      <c r="F369" s="5"/>
    </row>
    <row r="370" ht="13.5" customHeight="1" spans="1:6">
      <c r="A370" s="21"/>
      <c r="D370" s="4"/>
      <c r="E370" s="5"/>
      <c r="F370" s="5"/>
    </row>
    <row r="371" ht="13.5" customHeight="1" spans="1:6">
      <c r="A371" s="21"/>
      <c r="D371" s="4"/>
      <c r="E371" s="5"/>
      <c r="F371" s="5"/>
    </row>
    <row r="372" ht="13.5" customHeight="1" spans="1:6">
      <c r="A372" s="21"/>
      <c r="D372" s="4"/>
      <c r="E372" s="5"/>
      <c r="F372" s="5"/>
    </row>
    <row r="373" ht="13.5" customHeight="1" spans="1:6">
      <c r="A373" s="21"/>
      <c r="D373" s="4"/>
      <c r="E373" s="5"/>
      <c r="F373" s="5"/>
    </row>
    <row r="374" ht="13.5" customHeight="1" spans="1:6">
      <c r="A374" s="21"/>
      <c r="D374" s="4"/>
      <c r="E374" s="5"/>
      <c r="F374" s="5"/>
    </row>
    <row r="375" ht="13.5" customHeight="1" spans="1:6">
      <c r="A375" s="21"/>
      <c r="D375" s="4"/>
      <c r="E375" s="5"/>
      <c r="F375" s="5"/>
    </row>
    <row r="376" ht="13.5" customHeight="1" spans="1:6">
      <c r="A376" s="21"/>
      <c r="D376" s="4"/>
      <c r="E376" s="5"/>
      <c r="F376" s="5"/>
    </row>
    <row r="377" ht="13.5" customHeight="1" spans="1:6">
      <c r="A377" s="21"/>
      <c r="D377" s="4"/>
      <c r="E377" s="5"/>
      <c r="F377" s="5"/>
    </row>
    <row r="378" ht="13.5" customHeight="1" spans="1:6">
      <c r="A378" s="21"/>
      <c r="D378" s="4"/>
      <c r="E378" s="5"/>
      <c r="F378" s="5"/>
    </row>
    <row r="379" ht="13.5" customHeight="1" spans="1:6">
      <c r="A379" s="21"/>
      <c r="D379" s="4"/>
      <c r="E379" s="5"/>
      <c r="F379" s="5"/>
    </row>
    <row r="380" ht="13.5" customHeight="1" spans="1:6">
      <c r="A380" s="21"/>
      <c r="D380" s="4"/>
      <c r="E380" s="5"/>
      <c r="F380" s="5"/>
    </row>
    <row r="381" ht="13.5" customHeight="1" spans="1:6">
      <c r="A381" s="21"/>
      <c r="D381" s="4"/>
      <c r="E381" s="5"/>
      <c r="F381" s="5"/>
    </row>
    <row r="382" ht="13.5" customHeight="1" spans="1:6">
      <c r="A382" s="21"/>
      <c r="D382" s="4"/>
      <c r="E382" s="5"/>
      <c r="F382" s="5"/>
    </row>
    <row r="383" ht="13.5" customHeight="1" spans="1:6">
      <c r="A383" s="21"/>
      <c r="D383" s="4"/>
      <c r="E383" s="5"/>
      <c r="F383" s="5"/>
    </row>
    <row r="384" ht="13.5" customHeight="1" spans="1:6">
      <c r="A384" s="21"/>
      <c r="D384" s="4"/>
      <c r="E384" s="5"/>
      <c r="F384" s="5"/>
    </row>
    <row r="385" ht="13.5" customHeight="1" spans="1:6">
      <c r="A385" s="21"/>
      <c r="D385" s="4"/>
      <c r="E385" s="5"/>
      <c r="F385" s="5"/>
    </row>
    <row r="386" ht="13.5" customHeight="1" spans="1:6">
      <c r="A386" s="21"/>
      <c r="D386" s="4"/>
      <c r="E386" s="5"/>
      <c r="F386" s="5"/>
    </row>
    <row r="387" ht="13.5" customHeight="1" spans="1:6">
      <c r="A387" s="21"/>
      <c r="D387" s="4"/>
      <c r="E387" s="5"/>
      <c r="F387" s="5"/>
    </row>
    <row r="388" ht="13.5" customHeight="1" spans="1:6">
      <c r="A388" s="21"/>
      <c r="D388" s="4"/>
      <c r="E388" s="5"/>
      <c r="F388" s="5"/>
    </row>
    <row r="389" ht="13.5" customHeight="1" spans="1:6">
      <c r="A389" s="21"/>
      <c r="D389" s="4"/>
      <c r="E389" s="5"/>
      <c r="F389" s="5"/>
    </row>
    <row r="390" ht="13.5" customHeight="1" spans="1:6">
      <c r="A390" s="21"/>
      <c r="D390" s="4"/>
      <c r="E390" s="5"/>
      <c r="F390" s="5"/>
    </row>
    <row r="391" ht="13.5" customHeight="1" spans="1:6">
      <c r="A391" s="21"/>
      <c r="D391" s="4"/>
      <c r="E391" s="5"/>
      <c r="F391" s="5"/>
    </row>
    <row r="392" ht="13.5" customHeight="1" spans="1:6">
      <c r="A392" s="21"/>
      <c r="D392" s="4"/>
      <c r="E392" s="5"/>
      <c r="F392" s="5"/>
    </row>
    <row r="393" ht="13.5" customHeight="1" spans="1:6">
      <c r="A393" s="21"/>
      <c r="D393" s="4"/>
      <c r="E393" s="5"/>
      <c r="F393" s="5"/>
    </row>
    <row r="394" ht="13.5" customHeight="1" spans="1:6">
      <c r="A394" s="21"/>
      <c r="D394" s="4"/>
      <c r="E394" s="5"/>
      <c r="F394" s="5"/>
    </row>
    <row r="395" ht="13.5" customHeight="1" spans="1:6">
      <c r="A395" s="21"/>
      <c r="D395" s="4"/>
      <c r="E395" s="5"/>
      <c r="F395" s="5"/>
    </row>
    <row r="396" ht="13.5" customHeight="1" spans="1:6">
      <c r="A396" s="21"/>
      <c r="D396" s="4"/>
      <c r="E396" s="5"/>
      <c r="F396" s="5"/>
    </row>
    <row r="397" ht="13.5" customHeight="1" spans="1:6">
      <c r="A397" s="21"/>
      <c r="D397" s="4"/>
      <c r="E397" s="5"/>
      <c r="F397" s="5"/>
    </row>
    <row r="398" ht="13.5" customHeight="1" spans="1:6">
      <c r="A398" s="21"/>
      <c r="D398" s="4"/>
      <c r="E398" s="5"/>
      <c r="F398" s="5"/>
    </row>
    <row r="399" ht="13.5" customHeight="1" spans="1:6">
      <c r="A399" s="21"/>
      <c r="D399" s="4"/>
      <c r="E399" s="5"/>
      <c r="F399" s="5"/>
    </row>
    <row r="400" ht="13.5" customHeight="1" spans="1:6">
      <c r="A400" s="21"/>
      <c r="D400" s="4"/>
      <c r="E400" s="5"/>
      <c r="F400" s="5"/>
    </row>
    <row r="401" ht="13.5" customHeight="1" spans="1:6">
      <c r="A401" s="21"/>
      <c r="D401" s="4"/>
      <c r="E401" s="5"/>
      <c r="F401" s="5"/>
    </row>
    <row r="402" ht="13.5" customHeight="1" spans="1:6">
      <c r="A402" s="21"/>
      <c r="D402" s="4"/>
      <c r="E402" s="5"/>
      <c r="F402" s="5"/>
    </row>
    <row r="403" ht="13.5" customHeight="1" spans="1:6">
      <c r="A403" s="21"/>
      <c r="D403" s="4"/>
      <c r="E403" s="5"/>
      <c r="F403" s="5"/>
    </row>
    <row r="404" ht="13.5" customHeight="1" spans="1:6">
      <c r="A404" s="21"/>
      <c r="D404" s="4"/>
      <c r="E404" s="5"/>
      <c r="F404" s="5"/>
    </row>
    <row r="405" ht="13.5" customHeight="1" spans="1:6">
      <c r="A405" s="21"/>
      <c r="D405" s="4"/>
      <c r="E405" s="5"/>
      <c r="F405" s="5"/>
    </row>
    <row r="406" ht="13.5" customHeight="1" spans="1:6">
      <c r="A406" s="21"/>
      <c r="D406" s="4"/>
      <c r="E406" s="5"/>
      <c r="F406" s="5"/>
    </row>
    <row r="407" ht="13.5" customHeight="1" spans="1:6">
      <c r="A407" s="21"/>
      <c r="D407" s="4"/>
      <c r="E407" s="5"/>
      <c r="F407" s="5"/>
    </row>
    <row r="408" ht="13.5" customHeight="1" spans="1:6">
      <c r="A408" s="21"/>
      <c r="D408" s="4"/>
      <c r="E408" s="5"/>
      <c r="F408" s="5"/>
    </row>
    <row r="409" ht="13.5" customHeight="1" spans="1:6">
      <c r="A409" s="21"/>
      <c r="D409" s="4"/>
      <c r="E409" s="5"/>
      <c r="F409" s="5"/>
    </row>
    <row r="410" ht="13.5" customHeight="1" spans="1:6">
      <c r="A410" s="21"/>
      <c r="D410" s="4"/>
      <c r="E410" s="5"/>
      <c r="F410" s="5"/>
    </row>
    <row r="411" ht="13.5" customHeight="1" spans="1:6">
      <c r="A411" s="21"/>
      <c r="D411" s="4"/>
      <c r="E411" s="5"/>
      <c r="F411" s="5"/>
    </row>
    <row r="412" ht="13.5" customHeight="1" spans="1:6">
      <c r="A412" s="21"/>
      <c r="D412" s="4"/>
      <c r="E412" s="5"/>
      <c r="F412" s="5"/>
    </row>
    <row r="413" ht="13.5" customHeight="1" spans="1:6">
      <c r="A413" s="21"/>
      <c r="D413" s="4"/>
      <c r="E413" s="5"/>
      <c r="F413" s="5"/>
    </row>
    <row r="414" ht="13.5" customHeight="1" spans="1:6">
      <c r="A414" s="21"/>
      <c r="D414" s="4"/>
      <c r="E414" s="5"/>
      <c r="F414" s="5"/>
    </row>
    <row r="415" ht="13.5" customHeight="1" spans="1:6">
      <c r="A415" s="21"/>
      <c r="D415" s="4"/>
      <c r="E415" s="5"/>
      <c r="F415" s="5"/>
    </row>
    <row r="416" ht="13.5" customHeight="1" spans="1:6">
      <c r="A416" s="21"/>
      <c r="D416" s="4"/>
      <c r="E416" s="5"/>
      <c r="F416" s="5"/>
    </row>
    <row r="417" ht="13.5" customHeight="1" spans="1:6">
      <c r="A417" s="21"/>
      <c r="D417" s="4"/>
      <c r="E417" s="5"/>
      <c r="F417" s="5"/>
    </row>
    <row r="418" ht="13.5" customHeight="1" spans="1:6">
      <c r="A418" s="21"/>
      <c r="D418" s="4"/>
      <c r="E418" s="5"/>
      <c r="F418" s="5"/>
    </row>
    <row r="419" ht="13.5" customHeight="1" spans="1:6">
      <c r="A419" s="21"/>
      <c r="D419" s="4"/>
      <c r="E419" s="5"/>
      <c r="F419" s="5"/>
    </row>
    <row r="420" ht="13.5" customHeight="1" spans="1:6">
      <c r="A420" s="21"/>
      <c r="D420" s="4"/>
      <c r="E420" s="5"/>
      <c r="F420" s="5"/>
    </row>
    <row r="421" ht="13.5" customHeight="1" spans="1:6">
      <c r="A421" s="21"/>
      <c r="D421" s="4"/>
      <c r="E421" s="5"/>
      <c r="F421" s="5"/>
    </row>
    <row r="422" ht="13.5" customHeight="1" spans="1:6">
      <c r="A422" s="21"/>
      <c r="D422" s="4"/>
      <c r="E422" s="5"/>
      <c r="F422" s="5"/>
    </row>
    <row r="423" ht="13.5" customHeight="1" spans="1:6">
      <c r="A423" s="21"/>
      <c r="D423" s="4"/>
      <c r="E423" s="5"/>
      <c r="F423" s="5"/>
    </row>
    <row r="424" ht="13.5" customHeight="1" spans="1:6">
      <c r="A424" s="21"/>
      <c r="D424" s="4"/>
      <c r="E424" s="5"/>
      <c r="F424" s="5"/>
    </row>
    <row r="425" ht="13.5" customHeight="1" spans="1:6">
      <c r="A425" s="21"/>
      <c r="D425" s="4"/>
      <c r="E425" s="5"/>
      <c r="F425" s="5"/>
    </row>
    <row r="426" ht="13.5" customHeight="1" spans="1:6">
      <c r="A426" s="21"/>
      <c r="D426" s="4"/>
      <c r="E426" s="5"/>
      <c r="F426" s="5"/>
    </row>
    <row r="427" ht="13.5" customHeight="1" spans="1:6">
      <c r="A427" s="21"/>
      <c r="D427" s="4"/>
      <c r="E427" s="5"/>
      <c r="F427" s="5"/>
    </row>
    <row r="428" ht="13.5" customHeight="1" spans="1:6">
      <c r="A428" s="21"/>
      <c r="D428" s="4"/>
      <c r="E428" s="5"/>
      <c r="F428" s="5"/>
    </row>
    <row r="429" ht="13.5" customHeight="1" spans="1:6">
      <c r="A429" s="21"/>
      <c r="D429" s="4"/>
      <c r="E429" s="5"/>
      <c r="F429" s="5"/>
    </row>
    <row r="430" ht="13.5" customHeight="1" spans="1:6">
      <c r="A430" s="21"/>
      <c r="D430" s="4"/>
      <c r="E430" s="5"/>
      <c r="F430" s="5"/>
    </row>
    <row r="431" ht="13.5" customHeight="1" spans="1:6">
      <c r="A431" s="21"/>
      <c r="D431" s="4"/>
      <c r="E431" s="5"/>
      <c r="F431" s="5"/>
    </row>
    <row r="432" ht="13.5" customHeight="1" spans="1:6">
      <c r="A432" s="21"/>
      <c r="D432" s="4"/>
      <c r="E432" s="5"/>
      <c r="F432" s="5"/>
    </row>
    <row r="433" ht="13.5" customHeight="1" spans="1:6">
      <c r="A433" s="21"/>
      <c r="D433" s="4"/>
      <c r="E433" s="5"/>
      <c r="F433" s="5"/>
    </row>
    <row r="434" ht="13.5" customHeight="1" spans="1:6">
      <c r="A434" s="21"/>
      <c r="D434" s="4"/>
      <c r="E434" s="5"/>
      <c r="F434" s="5"/>
    </row>
    <row r="435" ht="13.5" customHeight="1" spans="1:6">
      <c r="A435" s="21"/>
      <c r="D435" s="4"/>
      <c r="E435" s="5"/>
      <c r="F435" s="5"/>
    </row>
    <row r="436" ht="13.5" customHeight="1" spans="1:6">
      <c r="A436" s="21"/>
      <c r="D436" s="4"/>
      <c r="E436" s="5"/>
      <c r="F436" s="5"/>
    </row>
    <row r="437" ht="13.5" customHeight="1" spans="1:6">
      <c r="A437" s="21"/>
      <c r="D437" s="4"/>
      <c r="E437" s="5"/>
      <c r="F437" s="5"/>
    </row>
    <row r="438" ht="13.5" customHeight="1" spans="1:6">
      <c r="A438" s="21"/>
      <c r="D438" s="4"/>
      <c r="E438" s="5"/>
      <c r="F438" s="5"/>
    </row>
    <row r="439" ht="13.5" customHeight="1" spans="1:6">
      <c r="A439" s="21"/>
      <c r="D439" s="4"/>
      <c r="E439" s="5"/>
      <c r="F439" s="5"/>
    </row>
    <row r="440" ht="13.5" customHeight="1" spans="1:6">
      <c r="A440" s="21"/>
      <c r="D440" s="4"/>
      <c r="E440" s="5"/>
      <c r="F440" s="5"/>
    </row>
    <row r="441" ht="13.5" customHeight="1" spans="1:6">
      <c r="A441" s="21"/>
      <c r="D441" s="4"/>
      <c r="E441" s="5"/>
      <c r="F441" s="5"/>
    </row>
    <row r="442" ht="13.5" customHeight="1" spans="1:6">
      <c r="A442" s="21"/>
      <c r="D442" s="4"/>
      <c r="E442" s="5"/>
      <c r="F442" s="5"/>
    </row>
    <row r="443" ht="13.5" customHeight="1" spans="1:6">
      <c r="A443" s="21"/>
      <c r="D443" s="4"/>
      <c r="E443" s="5"/>
      <c r="F443" s="5"/>
    </row>
    <row r="444" ht="13.5" customHeight="1" spans="1:6">
      <c r="A444" s="21"/>
      <c r="D444" s="4"/>
      <c r="E444" s="5"/>
      <c r="F444" s="5"/>
    </row>
    <row r="445" ht="13.5" customHeight="1" spans="1:6">
      <c r="A445" s="21"/>
      <c r="D445" s="4"/>
      <c r="E445" s="5"/>
      <c r="F445" s="5"/>
    </row>
    <row r="446" ht="13.5" customHeight="1" spans="1:6">
      <c r="A446" s="21"/>
      <c r="D446" s="4"/>
      <c r="E446" s="5"/>
      <c r="F446" s="5"/>
    </row>
    <row r="447" ht="13.5" customHeight="1" spans="1:6">
      <c r="A447" s="21"/>
      <c r="D447" s="4"/>
      <c r="E447" s="5"/>
      <c r="F447" s="5"/>
    </row>
    <row r="448" ht="13.5" customHeight="1" spans="1:6">
      <c r="A448" s="21"/>
      <c r="D448" s="4"/>
      <c r="E448" s="5"/>
      <c r="F448" s="5"/>
    </row>
    <row r="449" ht="13.5" customHeight="1" spans="1:6">
      <c r="A449" s="21"/>
      <c r="D449" s="4"/>
      <c r="E449" s="5"/>
      <c r="F449" s="5"/>
    </row>
    <row r="450" ht="13.5" customHeight="1" spans="1:6">
      <c r="A450" s="21"/>
      <c r="D450" s="4"/>
      <c r="E450" s="5"/>
      <c r="F450" s="5"/>
    </row>
    <row r="451" ht="13.5" customHeight="1" spans="1:6">
      <c r="A451" s="21"/>
      <c r="D451" s="4"/>
      <c r="E451" s="5"/>
      <c r="F451" s="5"/>
    </row>
    <row r="452" ht="13.5" customHeight="1" spans="1:6">
      <c r="A452" s="21"/>
      <c r="D452" s="4"/>
      <c r="E452" s="5"/>
      <c r="F452" s="5"/>
    </row>
    <row r="453" ht="13.5" customHeight="1" spans="1:6">
      <c r="A453" s="21"/>
      <c r="D453" s="4"/>
      <c r="E453" s="5"/>
      <c r="F453" s="5"/>
    </row>
    <row r="454" ht="13.5" customHeight="1" spans="1:6">
      <c r="A454" s="21"/>
      <c r="D454" s="4"/>
      <c r="E454" s="5"/>
      <c r="F454" s="5"/>
    </row>
    <row r="455" ht="13.5" customHeight="1" spans="1:6">
      <c r="A455" s="21"/>
      <c r="D455" s="4"/>
      <c r="E455" s="5"/>
      <c r="F455" s="5"/>
    </row>
    <row r="456" ht="13.5" customHeight="1" spans="1:6">
      <c r="A456" s="21"/>
      <c r="D456" s="4"/>
      <c r="E456" s="5"/>
      <c r="F456" s="5"/>
    </row>
    <row r="457" ht="13.5" customHeight="1" spans="1:6">
      <c r="A457" s="21"/>
      <c r="D457" s="4"/>
      <c r="E457" s="5"/>
      <c r="F457" s="5"/>
    </row>
    <row r="458" ht="13.5" customHeight="1" spans="1:6">
      <c r="A458" s="21"/>
      <c r="D458" s="4"/>
      <c r="E458" s="5"/>
      <c r="F458" s="5"/>
    </row>
    <row r="459" ht="13.5" customHeight="1" spans="1:6">
      <c r="A459" s="21"/>
      <c r="D459" s="4"/>
      <c r="E459" s="5"/>
      <c r="F459" s="5"/>
    </row>
    <row r="460" ht="13.5" customHeight="1" spans="1:6">
      <c r="A460" s="21"/>
      <c r="D460" s="4"/>
      <c r="E460" s="5"/>
      <c r="F460" s="5"/>
    </row>
    <row r="461" ht="13.5" customHeight="1" spans="1:6">
      <c r="A461" s="21"/>
      <c r="D461" s="4"/>
      <c r="E461" s="5"/>
      <c r="F461" s="5"/>
    </row>
    <row r="462" ht="13.5" customHeight="1" spans="1:6">
      <c r="A462" s="21"/>
      <c r="D462" s="4"/>
      <c r="E462" s="5"/>
      <c r="F462" s="5"/>
    </row>
    <row r="463" ht="13.5" customHeight="1" spans="1:6">
      <c r="A463" s="21"/>
      <c r="D463" s="4"/>
      <c r="E463" s="5"/>
      <c r="F463" s="5"/>
    </row>
    <row r="464" ht="13.5" customHeight="1" spans="1:6">
      <c r="A464" s="21"/>
      <c r="D464" s="4"/>
      <c r="E464" s="5"/>
      <c r="F464" s="5"/>
    </row>
    <row r="465" ht="13.5" customHeight="1" spans="1:6">
      <c r="A465" s="21"/>
      <c r="D465" s="4"/>
      <c r="E465" s="5"/>
      <c r="F465" s="5"/>
    </row>
    <row r="466" ht="13.5" customHeight="1" spans="1:6">
      <c r="A466" s="21"/>
      <c r="D466" s="4"/>
      <c r="E466" s="5"/>
      <c r="F466" s="5"/>
    </row>
    <row r="467" ht="13.5" customHeight="1" spans="1:6">
      <c r="A467" s="21"/>
      <c r="D467" s="4"/>
      <c r="E467" s="5"/>
      <c r="F467" s="5"/>
    </row>
    <row r="468" ht="13.5" customHeight="1" spans="1:6">
      <c r="A468" s="21"/>
      <c r="D468" s="4"/>
      <c r="E468" s="5"/>
      <c r="F468" s="5"/>
    </row>
    <row r="469" ht="13.5" customHeight="1" spans="1:6">
      <c r="A469" s="21"/>
      <c r="D469" s="4"/>
      <c r="E469" s="5"/>
      <c r="F469" s="5"/>
    </row>
    <row r="470" ht="13.5" customHeight="1" spans="1:6">
      <c r="A470" s="21"/>
      <c r="D470" s="4"/>
      <c r="E470" s="5"/>
      <c r="F470" s="5"/>
    </row>
    <row r="471" ht="13.5" customHeight="1" spans="1:6">
      <c r="A471" s="21"/>
      <c r="D471" s="4"/>
      <c r="E471" s="5"/>
      <c r="F471" s="5"/>
    </row>
    <row r="472" ht="13.5" customHeight="1" spans="1:6">
      <c r="A472" s="21"/>
      <c r="D472" s="4"/>
      <c r="E472" s="5"/>
      <c r="F472" s="5"/>
    </row>
    <row r="473" ht="13.5" customHeight="1" spans="1:6">
      <c r="A473" s="21"/>
      <c r="D473" s="4"/>
      <c r="E473" s="5"/>
      <c r="F473" s="5"/>
    </row>
    <row r="474" ht="13.5" customHeight="1" spans="1:6">
      <c r="A474" s="21"/>
      <c r="D474" s="4"/>
      <c r="E474" s="5"/>
      <c r="F474" s="5"/>
    </row>
    <row r="475" ht="13.5" customHeight="1" spans="1:6">
      <c r="A475" s="21"/>
      <c r="D475" s="4"/>
      <c r="E475" s="5"/>
      <c r="F475" s="5"/>
    </row>
    <row r="476" ht="13.5" customHeight="1" spans="1:6">
      <c r="A476" s="21"/>
      <c r="D476" s="4"/>
      <c r="E476" s="5"/>
      <c r="F476" s="5"/>
    </row>
    <row r="477" ht="13.5" customHeight="1" spans="1:6">
      <c r="A477" s="21"/>
      <c r="D477" s="4"/>
      <c r="E477" s="5"/>
      <c r="F477" s="5"/>
    </row>
    <row r="478" ht="13.5" customHeight="1" spans="1:6">
      <c r="A478" s="21"/>
      <c r="D478" s="4"/>
      <c r="E478" s="5"/>
      <c r="F478" s="5"/>
    </row>
    <row r="479" ht="13.5" customHeight="1" spans="1:6">
      <c r="A479" s="21"/>
      <c r="D479" s="4"/>
      <c r="E479" s="5"/>
      <c r="F479" s="5"/>
    </row>
    <row r="480" ht="13.5" customHeight="1" spans="1:6">
      <c r="A480" s="21"/>
      <c r="D480" s="4"/>
      <c r="E480" s="5"/>
      <c r="F480" s="5"/>
    </row>
    <row r="481" ht="13.5" customHeight="1" spans="1:6">
      <c r="A481" s="21"/>
      <c r="D481" s="4"/>
      <c r="E481" s="5"/>
      <c r="F481" s="5"/>
    </row>
    <row r="482" ht="13.5" customHeight="1" spans="1:6">
      <c r="A482" s="21"/>
      <c r="D482" s="4"/>
      <c r="E482" s="5"/>
      <c r="F482" s="5"/>
    </row>
    <row r="483" ht="13.5" customHeight="1" spans="1:6">
      <c r="A483" s="21"/>
      <c r="D483" s="4"/>
      <c r="E483" s="5"/>
      <c r="F483" s="5"/>
    </row>
    <row r="484" ht="13.5" customHeight="1" spans="1:6">
      <c r="A484" s="21"/>
      <c r="D484" s="4"/>
      <c r="E484" s="5"/>
      <c r="F484" s="5"/>
    </row>
    <row r="485" ht="13.5" customHeight="1" spans="1:6">
      <c r="A485" s="21"/>
      <c r="D485" s="4"/>
      <c r="E485" s="5"/>
      <c r="F485" s="5"/>
    </row>
    <row r="486" ht="13.5" customHeight="1" spans="1:6">
      <c r="A486" s="21"/>
      <c r="D486" s="4"/>
      <c r="E486" s="5"/>
      <c r="F486" s="5"/>
    </row>
    <row r="487" ht="13.5" customHeight="1" spans="1:6">
      <c r="A487" s="21"/>
      <c r="D487" s="4"/>
      <c r="E487" s="5"/>
      <c r="F487" s="5"/>
    </row>
    <row r="488" ht="13.5" customHeight="1" spans="1:6">
      <c r="A488" s="21"/>
      <c r="D488" s="4"/>
      <c r="E488" s="5"/>
      <c r="F488" s="5"/>
    </row>
    <row r="489" ht="13.5" customHeight="1" spans="1:6">
      <c r="A489" s="21"/>
      <c r="D489" s="4"/>
      <c r="E489" s="5"/>
      <c r="F489" s="5"/>
    </row>
    <row r="490" ht="13.5" customHeight="1" spans="1:6">
      <c r="A490" s="21"/>
      <c r="D490" s="4"/>
      <c r="E490" s="5"/>
      <c r="F490" s="5"/>
    </row>
    <row r="491" ht="13.5" customHeight="1" spans="1:6">
      <c r="A491" s="21"/>
      <c r="D491" s="4"/>
      <c r="E491" s="5"/>
      <c r="F491" s="5"/>
    </row>
    <row r="492" ht="13.5" customHeight="1" spans="1:6">
      <c r="A492" s="21"/>
      <c r="D492" s="4"/>
      <c r="E492" s="5"/>
      <c r="F492" s="5"/>
    </row>
    <row r="493" ht="13.5" customHeight="1" spans="1:6">
      <c r="A493" s="21"/>
      <c r="D493" s="4"/>
      <c r="E493" s="5"/>
      <c r="F493" s="5"/>
    </row>
    <row r="494" ht="13.5" customHeight="1" spans="1:6">
      <c r="A494" s="21"/>
      <c r="D494" s="4"/>
      <c r="E494" s="5"/>
      <c r="F494" s="5"/>
    </row>
    <row r="495" ht="13.5" customHeight="1" spans="1:6">
      <c r="A495" s="21"/>
      <c r="D495" s="4"/>
      <c r="E495" s="5"/>
      <c r="F495" s="5"/>
    </row>
    <row r="496" ht="13.5" customHeight="1" spans="1:6">
      <c r="A496" s="21"/>
      <c r="D496" s="4"/>
      <c r="E496" s="5"/>
      <c r="F496" s="5"/>
    </row>
    <row r="497" ht="13.5" customHeight="1" spans="1:6">
      <c r="A497" s="21"/>
      <c r="D497" s="4"/>
      <c r="E497" s="5"/>
      <c r="F497" s="5"/>
    </row>
    <row r="498" ht="13.5" customHeight="1" spans="1:6">
      <c r="A498" s="21"/>
      <c r="D498" s="4"/>
      <c r="E498" s="5"/>
      <c r="F498" s="5"/>
    </row>
    <row r="499" ht="13.5" customHeight="1" spans="1:6">
      <c r="A499" s="21"/>
      <c r="D499" s="4"/>
      <c r="E499" s="5"/>
      <c r="F499" s="5"/>
    </row>
    <row r="500" ht="13.5" customHeight="1" spans="1:6">
      <c r="A500" s="21"/>
      <c r="D500" s="4"/>
      <c r="E500" s="5"/>
      <c r="F500" s="5"/>
    </row>
    <row r="501" ht="13.5" customHeight="1" spans="1:6">
      <c r="A501" s="21"/>
      <c r="D501" s="4"/>
      <c r="E501" s="5"/>
      <c r="F501" s="5"/>
    </row>
    <row r="502" ht="13.5" customHeight="1" spans="1:6">
      <c r="A502" s="21"/>
      <c r="D502" s="4"/>
      <c r="E502" s="5"/>
      <c r="F502" s="5"/>
    </row>
    <row r="503" ht="13.5" customHeight="1" spans="1:6">
      <c r="A503" s="21"/>
      <c r="D503" s="4"/>
      <c r="E503" s="5"/>
      <c r="F503" s="5"/>
    </row>
    <row r="504" ht="13.5" customHeight="1" spans="1:6">
      <c r="A504" s="21"/>
      <c r="D504" s="4"/>
      <c r="E504" s="5"/>
      <c r="F504" s="5"/>
    </row>
    <row r="505" ht="13.5" customHeight="1" spans="1:6">
      <c r="A505" s="21"/>
      <c r="D505" s="4"/>
      <c r="E505" s="5"/>
      <c r="F505" s="5"/>
    </row>
    <row r="506" ht="13.5" customHeight="1" spans="1:6">
      <c r="A506" s="21"/>
      <c r="D506" s="4"/>
      <c r="E506" s="5"/>
      <c r="F506" s="5"/>
    </row>
    <row r="507" ht="13.5" customHeight="1" spans="1:6">
      <c r="A507" s="21"/>
      <c r="D507" s="4"/>
      <c r="E507" s="5"/>
      <c r="F507" s="5"/>
    </row>
    <row r="508" ht="13.5" customHeight="1" spans="1:6">
      <c r="A508" s="21"/>
      <c r="D508" s="4"/>
      <c r="E508" s="5"/>
      <c r="F508" s="5"/>
    </row>
    <row r="509" ht="13.5" customHeight="1" spans="1:6">
      <c r="A509" s="21"/>
      <c r="D509" s="4"/>
      <c r="E509" s="5"/>
      <c r="F509" s="5"/>
    </row>
    <row r="510" ht="13.5" customHeight="1" spans="1:6">
      <c r="A510" s="21"/>
      <c r="D510" s="4"/>
      <c r="E510" s="5"/>
      <c r="F510" s="5"/>
    </row>
    <row r="511" ht="13.5" customHeight="1" spans="1:6">
      <c r="A511" s="21"/>
      <c r="D511" s="4"/>
      <c r="E511" s="5"/>
      <c r="F511" s="5"/>
    </row>
    <row r="512" ht="13.5" customHeight="1" spans="1:6">
      <c r="A512" s="21"/>
      <c r="D512" s="4"/>
      <c r="E512" s="5"/>
      <c r="F512" s="5"/>
    </row>
    <row r="513" ht="13.5" customHeight="1" spans="1:6">
      <c r="A513" s="21"/>
      <c r="D513" s="4"/>
      <c r="E513" s="5"/>
      <c r="F513" s="5"/>
    </row>
    <row r="514" ht="13.5" customHeight="1" spans="1:6">
      <c r="A514" s="21"/>
      <c r="D514" s="4"/>
      <c r="E514" s="5"/>
      <c r="F514" s="5"/>
    </row>
    <row r="515" ht="13.5" customHeight="1" spans="1:6">
      <c r="A515" s="21"/>
      <c r="D515" s="4"/>
      <c r="E515" s="5"/>
      <c r="F515" s="5"/>
    </row>
    <row r="516" ht="13.5" customHeight="1" spans="1:6">
      <c r="A516" s="21"/>
      <c r="D516" s="4"/>
      <c r="E516" s="5"/>
      <c r="F516" s="5"/>
    </row>
    <row r="517" ht="13.5" customHeight="1" spans="1:6">
      <c r="A517" s="21"/>
      <c r="D517" s="4"/>
      <c r="E517" s="5"/>
      <c r="F517" s="5"/>
    </row>
    <row r="518" ht="13.5" customHeight="1" spans="1:6">
      <c r="A518" s="21"/>
      <c r="D518" s="4"/>
      <c r="E518" s="5"/>
      <c r="F518" s="5"/>
    </row>
    <row r="519" ht="13.5" customHeight="1" spans="1:6">
      <c r="A519" s="21"/>
      <c r="D519" s="4"/>
      <c r="E519" s="5"/>
      <c r="F519" s="5"/>
    </row>
    <row r="520" ht="13.5" customHeight="1" spans="1:6">
      <c r="A520" s="21"/>
      <c r="D520" s="4"/>
      <c r="E520" s="5"/>
      <c r="F520" s="5"/>
    </row>
    <row r="521" ht="13.5" customHeight="1" spans="1:6">
      <c r="A521" s="21"/>
      <c r="D521" s="4"/>
      <c r="E521" s="5"/>
      <c r="F521" s="5"/>
    </row>
    <row r="522" ht="13.5" customHeight="1" spans="1:6">
      <c r="A522" s="21"/>
      <c r="D522" s="4"/>
      <c r="E522" s="5"/>
      <c r="F522" s="5"/>
    </row>
    <row r="523" ht="13.5" customHeight="1" spans="1:6">
      <c r="A523" s="21"/>
      <c r="D523" s="4"/>
      <c r="E523" s="5"/>
      <c r="F523" s="5"/>
    </row>
    <row r="524" ht="13.5" customHeight="1" spans="1:6">
      <c r="A524" s="21"/>
      <c r="D524" s="4"/>
      <c r="E524" s="5"/>
      <c r="F524" s="5"/>
    </row>
    <row r="525" ht="13.5" customHeight="1" spans="1:6">
      <c r="A525" s="21"/>
      <c r="D525" s="4"/>
      <c r="E525" s="5"/>
      <c r="F525" s="5"/>
    </row>
    <row r="526" ht="13.5" customHeight="1" spans="1:6">
      <c r="A526" s="21"/>
      <c r="D526" s="4"/>
      <c r="E526" s="5"/>
      <c r="F526" s="5"/>
    </row>
    <row r="527" ht="13.5" customHeight="1" spans="1:6">
      <c r="A527" s="21"/>
      <c r="D527" s="4"/>
      <c r="E527" s="5"/>
      <c r="F527" s="5"/>
    </row>
    <row r="528" ht="13.5" customHeight="1" spans="1:6">
      <c r="A528" s="21"/>
      <c r="D528" s="4"/>
      <c r="E528" s="5"/>
      <c r="F528" s="5"/>
    </row>
    <row r="529" ht="13.5" customHeight="1" spans="1:6">
      <c r="A529" s="21"/>
      <c r="D529" s="4"/>
      <c r="E529" s="5"/>
      <c r="F529" s="5"/>
    </row>
    <row r="530" ht="13.5" customHeight="1" spans="1:6">
      <c r="A530" s="21"/>
      <c r="D530" s="4"/>
      <c r="E530" s="5"/>
      <c r="F530" s="5"/>
    </row>
    <row r="531" ht="13.5" customHeight="1" spans="1:6">
      <c r="A531" s="21"/>
      <c r="D531" s="4"/>
      <c r="E531" s="5"/>
      <c r="F531" s="5"/>
    </row>
    <row r="532" ht="13.5" customHeight="1" spans="1:6">
      <c r="A532" s="21"/>
      <c r="D532" s="4"/>
      <c r="E532" s="5"/>
      <c r="F532" s="5"/>
    </row>
    <row r="533" ht="13.5" customHeight="1" spans="1:6">
      <c r="A533" s="21"/>
      <c r="D533" s="4"/>
      <c r="E533" s="5"/>
      <c r="F533" s="5"/>
    </row>
    <row r="534" ht="13.5" customHeight="1" spans="1:6">
      <c r="A534" s="21"/>
      <c r="D534" s="4"/>
      <c r="E534" s="5"/>
      <c r="F534" s="5"/>
    </row>
    <row r="535" ht="13.5" customHeight="1" spans="1:6">
      <c r="A535" s="21"/>
      <c r="D535" s="4"/>
      <c r="E535" s="5"/>
      <c r="F535" s="5"/>
    </row>
    <row r="536" ht="13.5" customHeight="1" spans="1:6">
      <c r="A536" s="21"/>
      <c r="D536" s="4"/>
      <c r="E536" s="5"/>
      <c r="F536" s="5"/>
    </row>
    <row r="537" ht="13.5" customHeight="1" spans="1:6">
      <c r="A537" s="21"/>
      <c r="D537" s="4"/>
      <c r="E537" s="5"/>
      <c r="F537" s="5"/>
    </row>
    <row r="538" ht="13.5" customHeight="1" spans="1:6">
      <c r="A538" s="21"/>
      <c r="D538" s="4"/>
      <c r="E538" s="5"/>
      <c r="F538" s="5"/>
    </row>
    <row r="539" ht="13.5" customHeight="1" spans="1:6">
      <c r="A539" s="21"/>
      <c r="D539" s="4"/>
      <c r="E539" s="5"/>
      <c r="F539" s="5"/>
    </row>
    <row r="540" ht="13.5" customHeight="1" spans="1:6">
      <c r="A540" s="21"/>
      <c r="D540" s="4"/>
      <c r="E540" s="5"/>
      <c r="F540" s="5"/>
    </row>
    <row r="541" ht="13.5" customHeight="1" spans="1:6">
      <c r="A541" s="21"/>
      <c r="D541" s="4"/>
      <c r="E541" s="5"/>
      <c r="F541" s="5"/>
    </row>
    <row r="542" ht="13.5" customHeight="1" spans="1:6">
      <c r="A542" s="21"/>
      <c r="D542" s="4"/>
      <c r="E542" s="5"/>
      <c r="F542" s="5"/>
    </row>
    <row r="543" ht="13.5" customHeight="1" spans="1:6">
      <c r="A543" s="21"/>
      <c r="D543" s="4"/>
      <c r="E543" s="5"/>
      <c r="F543" s="5"/>
    </row>
    <row r="544" ht="13.5" customHeight="1" spans="1:6">
      <c r="A544" s="21"/>
      <c r="D544" s="4"/>
      <c r="E544" s="5"/>
      <c r="F544" s="5"/>
    </row>
    <row r="545" ht="13.5" customHeight="1" spans="1:6">
      <c r="A545" s="21"/>
      <c r="D545" s="4"/>
      <c r="E545" s="5"/>
      <c r="F545" s="5"/>
    </row>
    <row r="546" ht="13.5" customHeight="1" spans="1:6">
      <c r="A546" s="21"/>
      <c r="D546" s="4"/>
      <c r="E546" s="5"/>
      <c r="F546" s="5"/>
    </row>
    <row r="547" ht="13.5" customHeight="1" spans="1:6">
      <c r="A547" s="21"/>
      <c r="D547" s="4"/>
      <c r="E547" s="5"/>
      <c r="F547" s="5"/>
    </row>
    <row r="548" ht="13.5" customHeight="1" spans="1:6">
      <c r="A548" s="21"/>
      <c r="D548" s="4"/>
      <c r="E548" s="5"/>
      <c r="F548" s="5"/>
    </row>
    <row r="549" ht="13.5" customHeight="1" spans="1:6">
      <c r="A549" s="21"/>
      <c r="D549" s="4"/>
      <c r="E549" s="5"/>
      <c r="F549" s="5"/>
    </row>
    <row r="550" ht="13.5" customHeight="1" spans="1:6">
      <c r="A550" s="21"/>
      <c r="D550" s="4"/>
      <c r="E550" s="5"/>
      <c r="F550" s="5"/>
    </row>
    <row r="551" ht="13.5" customHeight="1" spans="1:6">
      <c r="A551" s="21"/>
      <c r="D551" s="4"/>
      <c r="E551" s="5"/>
      <c r="F551" s="5"/>
    </row>
    <row r="552" ht="13.5" customHeight="1" spans="1:6">
      <c r="A552" s="21"/>
      <c r="D552" s="4"/>
      <c r="E552" s="5"/>
      <c r="F552" s="5"/>
    </row>
    <row r="553" ht="13.5" customHeight="1" spans="1:6">
      <c r="A553" s="21"/>
      <c r="D553" s="4"/>
      <c r="E553" s="5"/>
      <c r="F553" s="5"/>
    </row>
    <row r="554" ht="13.5" customHeight="1" spans="1:6">
      <c r="A554" s="21"/>
      <c r="D554" s="4"/>
      <c r="E554" s="5"/>
      <c r="F554" s="5"/>
    </row>
    <row r="555" ht="13.5" customHeight="1" spans="1:6">
      <c r="A555" s="21"/>
      <c r="D555" s="4"/>
      <c r="E555" s="5"/>
      <c r="F555" s="5"/>
    </row>
    <row r="556" ht="13.5" customHeight="1" spans="1:6">
      <c r="A556" s="21"/>
      <c r="D556" s="4"/>
      <c r="E556" s="5"/>
      <c r="F556" s="5"/>
    </row>
    <row r="557" ht="13.5" customHeight="1" spans="1:6">
      <c r="A557" s="21"/>
      <c r="D557" s="4"/>
      <c r="E557" s="5"/>
      <c r="F557" s="5"/>
    </row>
    <row r="558" ht="13.5" customHeight="1" spans="1:6">
      <c r="A558" s="21"/>
      <c r="D558" s="4"/>
      <c r="E558" s="5"/>
      <c r="F558" s="5"/>
    </row>
    <row r="559" ht="13.5" customHeight="1" spans="1:6">
      <c r="A559" s="21"/>
      <c r="D559" s="4"/>
      <c r="E559" s="5"/>
      <c r="F559" s="5"/>
    </row>
    <row r="560" ht="13.5" customHeight="1" spans="1:6">
      <c r="A560" s="21"/>
      <c r="D560" s="4"/>
      <c r="E560" s="5"/>
      <c r="F560" s="5"/>
    </row>
    <row r="561" ht="13.5" customHeight="1" spans="1:6">
      <c r="A561" s="21"/>
      <c r="D561" s="4"/>
      <c r="E561" s="5"/>
      <c r="F561" s="5"/>
    </row>
    <row r="562" ht="13.5" customHeight="1" spans="1:6">
      <c r="A562" s="21"/>
      <c r="D562" s="4"/>
      <c r="E562" s="5"/>
      <c r="F562" s="5"/>
    </row>
    <row r="563" ht="13.5" customHeight="1" spans="1:6">
      <c r="A563" s="21"/>
      <c r="D563" s="4"/>
      <c r="E563" s="5"/>
      <c r="F563" s="5"/>
    </row>
    <row r="564" ht="13.5" customHeight="1" spans="1:6">
      <c r="A564" s="21"/>
      <c r="D564" s="4"/>
      <c r="E564" s="5"/>
      <c r="F564" s="5"/>
    </row>
    <row r="565" ht="13.5" customHeight="1" spans="1:6">
      <c r="A565" s="21"/>
      <c r="D565" s="4"/>
      <c r="E565" s="5"/>
      <c r="F565" s="5"/>
    </row>
    <row r="566" ht="13.5" customHeight="1" spans="1:6">
      <c r="A566" s="21"/>
      <c r="D566" s="4"/>
      <c r="E566" s="5"/>
      <c r="F566" s="5"/>
    </row>
    <row r="567" ht="13.5" customHeight="1" spans="1:6">
      <c r="A567" s="21"/>
      <c r="D567" s="4"/>
      <c r="E567" s="5"/>
      <c r="F567" s="5"/>
    </row>
    <row r="568" ht="13.5" customHeight="1" spans="1:6">
      <c r="A568" s="21"/>
      <c r="D568" s="4"/>
      <c r="E568" s="5"/>
      <c r="F568" s="5"/>
    </row>
    <row r="569" ht="13.5" customHeight="1" spans="1:6">
      <c r="A569" s="21"/>
      <c r="D569" s="4"/>
      <c r="E569" s="5"/>
      <c r="F569" s="5"/>
    </row>
    <row r="570" ht="13.5" customHeight="1" spans="1:6">
      <c r="A570" s="21"/>
      <c r="D570" s="4"/>
      <c r="E570" s="5"/>
      <c r="F570" s="5"/>
    </row>
    <row r="571" ht="13.5" customHeight="1" spans="1:6">
      <c r="A571" s="21"/>
      <c r="D571" s="4"/>
      <c r="E571" s="5"/>
      <c r="F571" s="5"/>
    </row>
    <row r="572" ht="13.5" customHeight="1" spans="1:6">
      <c r="A572" s="21"/>
      <c r="D572" s="4"/>
      <c r="E572" s="5"/>
      <c r="F572" s="5"/>
    </row>
    <row r="573" ht="13.5" customHeight="1" spans="1:6">
      <c r="A573" s="21"/>
      <c r="D573" s="4"/>
      <c r="E573" s="5"/>
      <c r="F573" s="5"/>
    </row>
    <row r="574" ht="13.5" customHeight="1" spans="1:6">
      <c r="A574" s="21"/>
      <c r="D574" s="4"/>
      <c r="E574" s="5"/>
      <c r="F574" s="5"/>
    </row>
    <row r="575" ht="13.5" customHeight="1" spans="1:6">
      <c r="A575" s="21"/>
      <c r="D575" s="4"/>
      <c r="E575" s="5"/>
      <c r="F575" s="5"/>
    </row>
    <row r="576" ht="13.5" customHeight="1" spans="1:6">
      <c r="A576" s="21"/>
      <c r="D576" s="4"/>
      <c r="E576" s="5"/>
      <c r="F576" s="5"/>
    </row>
    <row r="577" ht="13.5" customHeight="1" spans="1:6">
      <c r="A577" s="21"/>
      <c r="D577" s="4"/>
      <c r="E577" s="5"/>
      <c r="F577" s="5"/>
    </row>
    <row r="578" ht="13.5" customHeight="1" spans="1:6">
      <c r="A578" s="21"/>
      <c r="D578" s="4"/>
      <c r="E578" s="5"/>
      <c r="F578" s="5"/>
    </row>
    <row r="579" ht="13.5" customHeight="1" spans="1:6">
      <c r="A579" s="21"/>
      <c r="D579" s="4"/>
      <c r="E579" s="5"/>
      <c r="F579" s="5"/>
    </row>
    <row r="580" ht="13.5" customHeight="1" spans="1:6">
      <c r="A580" s="21"/>
      <c r="D580" s="4"/>
      <c r="E580" s="5"/>
      <c r="F580" s="5"/>
    </row>
    <row r="581" ht="13.5" customHeight="1" spans="1:6">
      <c r="A581" s="21"/>
      <c r="D581" s="4"/>
      <c r="E581" s="5"/>
      <c r="F581" s="5"/>
    </row>
    <row r="582" ht="13.5" customHeight="1" spans="1:6">
      <c r="A582" s="21"/>
      <c r="D582" s="4"/>
      <c r="E582" s="5"/>
      <c r="F582" s="5"/>
    </row>
    <row r="583" ht="13.5" customHeight="1" spans="1:6">
      <c r="A583" s="21"/>
      <c r="D583" s="4"/>
      <c r="E583" s="5"/>
      <c r="F583" s="5"/>
    </row>
    <row r="584" ht="13.5" customHeight="1" spans="1:6">
      <c r="A584" s="21"/>
      <c r="D584" s="4"/>
      <c r="E584" s="5"/>
      <c r="F584" s="5"/>
    </row>
    <row r="585" ht="13.5" customHeight="1" spans="1:6">
      <c r="A585" s="21"/>
      <c r="D585" s="4"/>
      <c r="E585" s="5"/>
      <c r="F585" s="5"/>
    </row>
    <row r="586" ht="13.5" customHeight="1" spans="1:6">
      <c r="A586" s="21"/>
      <c r="D586" s="4"/>
      <c r="E586" s="5"/>
      <c r="F586" s="5"/>
    </row>
    <row r="587" ht="13.5" customHeight="1" spans="1:6">
      <c r="A587" s="21"/>
      <c r="D587" s="4"/>
      <c r="E587" s="5"/>
      <c r="F587" s="5"/>
    </row>
    <row r="588" ht="13.5" customHeight="1" spans="1:6">
      <c r="A588" s="21"/>
      <c r="D588" s="4"/>
      <c r="E588" s="5"/>
      <c r="F588" s="5"/>
    </row>
    <row r="589" ht="13.5" customHeight="1" spans="1:6">
      <c r="A589" s="21"/>
      <c r="D589" s="4"/>
      <c r="E589" s="5"/>
      <c r="F589" s="5"/>
    </row>
    <row r="590" ht="13.5" customHeight="1" spans="1:6">
      <c r="A590" s="21"/>
      <c r="D590" s="4"/>
      <c r="E590" s="5"/>
      <c r="F590" s="5"/>
    </row>
    <row r="591" ht="13.5" customHeight="1" spans="1:6">
      <c r="A591" s="21"/>
      <c r="D591" s="4"/>
      <c r="E591" s="5"/>
      <c r="F591" s="5"/>
    </row>
    <row r="592" ht="13.5" customHeight="1" spans="1:6">
      <c r="A592" s="21"/>
      <c r="D592" s="4"/>
      <c r="E592" s="5"/>
      <c r="F592" s="5"/>
    </row>
    <row r="593" ht="13.5" customHeight="1" spans="1:6">
      <c r="A593" s="21"/>
      <c r="D593" s="4"/>
      <c r="E593" s="5"/>
      <c r="F593" s="5"/>
    </row>
    <row r="594" ht="13.5" customHeight="1" spans="1:6">
      <c r="A594" s="21"/>
      <c r="D594" s="4"/>
      <c r="E594" s="5"/>
      <c r="F594" s="5"/>
    </row>
    <row r="595" ht="13.5" customHeight="1" spans="1:6">
      <c r="A595" s="21"/>
      <c r="D595" s="4"/>
      <c r="E595" s="5"/>
      <c r="F595" s="5"/>
    </row>
    <row r="596" ht="13.5" customHeight="1" spans="1:6">
      <c r="A596" s="21"/>
      <c r="D596" s="4"/>
      <c r="E596" s="5"/>
      <c r="F596" s="5"/>
    </row>
    <row r="597" ht="13.5" customHeight="1" spans="1:6">
      <c r="A597" s="21"/>
      <c r="D597" s="4"/>
      <c r="E597" s="5"/>
      <c r="F597" s="5"/>
    </row>
    <row r="598" ht="13.5" customHeight="1" spans="1:6">
      <c r="A598" s="21"/>
      <c r="D598" s="4"/>
      <c r="E598" s="5"/>
      <c r="F598" s="5"/>
    </row>
    <row r="599" ht="13.5" customHeight="1" spans="1:6">
      <c r="A599" s="21"/>
      <c r="D599" s="4"/>
      <c r="E599" s="5"/>
      <c r="F599" s="5"/>
    </row>
    <row r="600" ht="13.5" customHeight="1" spans="1:6">
      <c r="A600" s="21"/>
      <c r="D600" s="4"/>
      <c r="E600" s="5"/>
      <c r="F600" s="5"/>
    </row>
    <row r="601" ht="13.5" customHeight="1" spans="1:6">
      <c r="A601" s="21"/>
      <c r="D601" s="4"/>
      <c r="E601" s="5"/>
      <c r="F601" s="5"/>
    </row>
    <row r="602" ht="13.5" customHeight="1" spans="1:6">
      <c r="A602" s="21"/>
      <c r="D602" s="4"/>
      <c r="E602" s="5"/>
      <c r="F602" s="5"/>
    </row>
    <row r="603" ht="13.5" customHeight="1" spans="1:6">
      <c r="A603" s="21"/>
      <c r="D603" s="4"/>
      <c r="E603" s="5"/>
      <c r="F603" s="5"/>
    </row>
    <row r="604" ht="13.5" customHeight="1" spans="1:6">
      <c r="A604" s="21"/>
      <c r="D604" s="4"/>
      <c r="E604" s="5"/>
      <c r="F604" s="5"/>
    </row>
    <row r="605" ht="13.5" customHeight="1" spans="1:6">
      <c r="A605" s="21"/>
      <c r="D605" s="4"/>
      <c r="E605" s="5"/>
      <c r="F605" s="5"/>
    </row>
    <row r="606" ht="13.5" customHeight="1" spans="1:6">
      <c r="A606" s="21"/>
      <c r="D606" s="4"/>
      <c r="E606" s="5"/>
      <c r="F606" s="5"/>
    </row>
    <row r="607" ht="13.5" customHeight="1" spans="1:6">
      <c r="A607" s="21"/>
      <c r="D607" s="4"/>
      <c r="E607" s="5"/>
      <c r="F607" s="5"/>
    </row>
    <row r="608" ht="13.5" customHeight="1" spans="1:6">
      <c r="A608" s="21"/>
      <c r="D608" s="4"/>
      <c r="E608" s="5"/>
      <c r="F608" s="5"/>
    </row>
    <row r="609" ht="13.5" customHeight="1" spans="1:6">
      <c r="A609" s="21"/>
      <c r="D609" s="4"/>
      <c r="E609" s="5"/>
      <c r="F609" s="5"/>
    </row>
    <row r="610" ht="13.5" customHeight="1" spans="1:6">
      <c r="A610" s="21"/>
      <c r="D610" s="4"/>
      <c r="E610" s="5"/>
      <c r="F610" s="5"/>
    </row>
    <row r="611" ht="13.5" customHeight="1" spans="1:6">
      <c r="A611" s="21"/>
      <c r="D611" s="4"/>
      <c r="E611" s="5"/>
      <c r="F611" s="5"/>
    </row>
    <row r="612" ht="13.5" customHeight="1" spans="1:6">
      <c r="A612" s="21"/>
      <c r="D612" s="4"/>
      <c r="E612" s="5"/>
      <c r="F612" s="5"/>
    </row>
    <row r="613" ht="13.5" customHeight="1" spans="1:6">
      <c r="A613" s="21"/>
      <c r="D613" s="4"/>
      <c r="E613" s="5"/>
      <c r="F613" s="5"/>
    </row>
    <row r="614" ht="13.5" customHeight="1" spans="1:6">
      <c r="A614" s="21"/>
      <c r="D614" s="4"/>
      <c r="E614" s="5"/>
      <c r="F614" s="5"/>
    </row>
    <row r="615" ht="13.5" customHeight="1" spans="1:6">
      <c r="A615" s="21"/>
      <c r="D615" s="4"/>
      <c r="E615" s="5"/>
      <c r="F615" s="5"/>
    </row>
    <row r="616" ht="13.5" customHeight="1" spans="1:6">
      <c r="A616" s="21"/>
      <c r="D616" s="4"/>
      <c r="E616" s="5"/>
      <c r="F616" s="5"/>
    </row>
    <row r="617" ht="13.5" customHeight="1" spans="1:6">
      <c r="A617" s="21"/>
      <c r="D617" s="4"/>
      <c r="E617" s="5"/>
      <c r="F617" s="5"/>
    </row>
    <row r="618" ht="13.5" customHeight="1" spans="1:6">
      <c r="A618" s="21"/>
      <c r="D618" s="4"/>
      <c r="E618" s="5"/>
      <c r="F618" s="5"/>
    </row>
    <row r="619" ht="13.5" customHeight="1" spans="1:6">
      <c r="A619" s="21"/>
      <c r="D619" s="4"/>
      <c r="E619" s="5"/>
      <c r="F619" s="5"/>
    </row>
    <row r="620" ht="13.5" customHeight="1" spans="1:6">
      <c r="A620" s="21"/>
      <c r="D620" s="4"/>
      <c r="E620" s="5"/>
      <c r="F620" s="5"/>
    </row>
    <row r="621" ht="13.5" customHeight="1" spans="1:6">
      <c r="A621" s="21"/>
      <c r="D621" s="4"/>
      <c r="E621" s="5"/>
      <c r="F621" s="5"/>
    </row>
    <row r="622" ht="13.5" customHeight="1" spans="1:6">
      <c r="A622" s="21"/>
      <c r="D622" s="4"/>
      <c r="E622" s="5"/>
      <c r="F622" s="5"/>
    </row>
    <row r="623" ht="13.5" customHeight="1" spans="1:6">
      <c r="A623" s="21"/>
      <c r="D623" s="4"/>
      <c r="E623" s="5"/>
      <c r="F623" s="5"/>
    </row>
    <row r="624" ht="13.5" customHeight="1" spans="1:6">
      <c r="A624" s="21"/>
      <c r="D624" s="4"/>
      <c r="E624" s="5"/>
      <c r="F624" s="5"/>
    </row>
    <row r="625" ht="13.5" customHeight="1" spans="1:6">
      <c r="A625" s="21"/>
      <c r="D625" s="4"/>
      <c r="E625" s="5"/>
      <c r="F625" s="5"/>
    </row>
    <row r="626" ht="13.5" customHeight="1" spans="1:6">
      <c r="A626" s="21"/>
      <c r="D626" s="4"/>
      <c r="E626" s="5"/>
      <c r="F626" s="5"/>
    </row>
    <row r="627" ht="13.5" customHeight="1" spans="1:6">
      <c r="A627" s="21"/>
      <c r="D627" s="4"/>
      <c r="E627" s="5"/>
      <c r="F627" s="5"/>
    </row>
    <row r="628" ht="13.5" customHeight="1" spans="1:6">
      <c r="A628" s="21"/>
      <c r="D628" s="4"/>
      <c r="E628" s="5"/>
      <c r="F628" s="5"/>
    </row>
    <row r="629" ht="13.5" customHeight="1" spans="1:6">
      <c r="A629" s="21"/>
      <c r="D629" s="4"/>
      <c r="E629" s="5"/>
      <c r="F629" s="5"/>
    </row>
    <row r="630" ht="13.5" customHeight="1" spans="1:6">
      <c r="A630" s="21"/>
      <c r="D630" s="4"/>
      <c r="E630" s="5"/>
      <c r="F630" s="5"/>
    </row>
    <row r="631" ht="13.5" customHeight="1" spans="1:6">
      <c r="A631" s="21"/>
      <c r="D631" s="4"/>
      <c r="E631" s="5"/>
      <c r="F631" s="5"/>
    </row>
    <row r="632" ht="13.5" customHeight="1" spans="1:6">
      <c r="A632" s="21"/>
      <c r="D632" s="4"/>
      <c r="E632" s="5"/>
      <c r="F632" s="5"/>
    </row>
    <row r="633" ht="13.5" customHeight="1" spans="1:6">
      <c r="A633" s="21"/>
      <c r="D633" s="4"/>
      <c r="E633" s="5"/>
      <c r="F633" s="5"/>
    </row>
    <row r="634" ht="13.5" customHeight="1" spans="1:6">
      <c r="A634" s="21"/>
      <c r="D634" s="4"/>
      <c r="E634" s="5"/>
      <c r="F634" s="5"/>
    </row>
    <row r="635" ht="13.5" customHeight="1" spans="1:6">
      <c r="A635" s="21"/>
      <c r="D635" s="4"/>
      <c r="E635" s="5"/>
      <c r="F635" s="5"/>
    </row>
    <row r="636" ht="13.5" customHeight="1" spans="1:6">
      <c r="A636" s="21"/>
      <c r="D636" s="4"/>
      <c r="E636" s="5"/>
      <c r="F636" s="5"/>
    </row>
    <row r="637" ht="13.5" customHeight="1" spans="1:6">
      <c r="A637" s="21"/>
      <c r="D637" s="4"/>
      <c r="E637" s="5"/>
      <c r="F637" s="5"/>
    </row>
    <row r="638" ht="13.5" customHeight="1" spans="1:6">
      <c r="A638" s="21"/>
      <c r="D638" s="4"/>
      <c r="E638" s="5"/>
      <c r="F638" s="5"/>
    </row>
    <row r="639" ht="13.5" customHeight="1" spans="1:6">
      <c r="A639" s="21"/>
      <c r="D639" s="4"/>
      <c r="E639" s="5"/>
      <c r="F639" s="5"/>
    </row>
    <row r="640" ht="13.5" customHeight="1" spans="1:6">
      <c r="A640" s="21"/>
      <c r="D640" s="4"/>
      <c r="E640" s="5"/>
      <c r="F640" s="5"/>
    </row>
    <row r="641" ht="13.5" customHeight="1" spans="1:6">
      <c r="A641" s="21"/>
      <c r="D641" s="4"/>
      <c r="E641" s="5"/>
      <c r="F641" s="5"/>
    </row>
    <row r="642" ht="13.5" customHeight="1" spans="1:6">
      <c r="A642" s="21"/>
      <c r="D642" s="4"/>
      <c r="E642" s="5"/>
      <c r="F642" s="5"/>
    </row>
    <row r="643" ht="13.5" customHeight="1" spans="1:6">
      <c r="A643" s="21"/>
      <c r="D643" s="4"/>
      <c r="E643" s="5"/>
      <c r="F643" s="5"/>
    </row>
    <row r="644" ht="13.5" customHeight="1" spans="1:6">
      <c r="A644" s="21"/>
      <c r="D644" s="4"/>
      <c r="E644" s="5"/>
      <c r="F644" s="5"/>
    </row>
    <row r="645" ht="13.5" customHeight="1" spans="1:6">
      <c r="A645" s="21"/>
      <c r="D645" s="4"/>
      <c r="E645" s="5"/>
      <c r="F645" s="5"/>
    </row>
    <row r="646" ht="13.5" customHeight="1" spans="1:6">
      <c r="A646" s="21"/>
      <c r="D646" s="4"/>
      <c r="E646" s="5"/>
      <c r="F646" s="5"/>
    </row>
    <row r="647" ht="13.5" customHeight="1" spans="1:6">
      <c r="A647" s="21"/>
      <c r="D647" s="4"/>
      <c r="E647" s="5"/>
      <c r="F647" s="5"/>
    </row>
    <row r="648" ht="13.5" customHeight="1" spans="1:6">
      <c r="A648" s="21"/>
      <c r="D648" s="4"/>
      <c r="E648" s="5"/>
      <c r="F648" s="5"/>
    </row>
    <row r="649" ht="13.5" customHeight="1" spans="1:6">
      <c r="A649" s="21"/>
      <c r="D649" s="4"/>
      <c r="E649" s="5"/>
      <c r="F649" s="5"/>
    </row>
    <row r="650" ht="13.5" customHeight="1" spans="1:6">
      <c r="A650" s="21"/>
      <c r="D650" s="4"/>
      <c r="E650" s="5"/>
      <c r="F650" s="5"/>
    </row>
    <row r="651" ht="13.5" customHeight="1" spans="1:6">
      <c r="A651" s="21"/>
      <c r="D651" s="4"/>
      <c r="E651" s="5"/>
      <c r="F651" s="5"/>
    </row>
    <row r="652" ht="13.5" customHeight="1" spans="1:6">
      <c r="A652" s="21"/>
      <c r="D652" s="4"/>
      <c r="E652" s="5"/>
      <c r="F652" s="5"/>
    </row>
    <row r="653" ht="13.5" customHeight="1" spans="1:6">
      <c r="A653" s="21"/>
      <c r="D653" s="4"/>
      <c r="E653" s="5"/>
      <c r="F653" s="5"/>
    </row>
    <row r="654" ht="13.5" customHeight="1" spans="1:6">
      <c r="A654" s="21"/>
      <c r="D654" s="4"/>
      <c r="E654" s="5"/>
      <c r="F654" s="5"/>
    </row>
    <row r="655" ht="13.5" customHeight="1" spans="1:6">
      <c r="A655" s="21"/>
      <c r="D655" s="4"/>
      <c r="E655" s="5"/>
      <c r="F655" s="5"/>
    </row>
    <row r="656" ht="13.5" customHeight="1" spans="1:6">
      <c r="A656" s="21"/>
      <c r="D656" s="4"/>
      <c r="E656" s="5"/>
      <c r="F656" s="5"/>
    </row>
    <row r="657" ht="13.5" customHeight="1" spans="1:6">
      <c r="A657" s="21"/>
      <c r="D657" s="4"/>
      <c r="E657" s="5"/>
      <c r="F657" s="5"/>
    </row>
    <row r="658" ht="13.5" customHeight="1" spans="1:6">
      <c r="A658" s="21"/>
      <c r="D658" s="4"/>
      <c r="E658" s="5"/>
      <c r="F658" s="5"/>
    </row>
    <row r="659" ht="13.5" customHeight="1" spans="1:6">
      <c r="A659" s="21"/>
      <c r="D659" s="4"/>
      <c r="E659" s="5"/>
      <c r="F659" s="5"/>
    </row>
    <row r="660" ht="13.5" customHeight="1" spans="1:6">
      <c r="A660" s="21"/>
      <c r="D660" s="4"/>
      <c r="E660" s="5"/>
      <c r="F660" s="5"/>
    </row>
    <row r="661" ht="13.5" customHeight="1" spans="1:6">
      <c r="A661" s="21"/>
      <c r="D661" s="4"/>
      <c r="E661" s="5"/>
      <c r="F661" s="5"/>
    </row>
    <row r="662" ht="13.5" customHeight="1" spans="1:6">
      <c r="A662" s="21"/>
      <c r="D662" s="4"/>
      <c r="E662" s="5"/>
      <c r="F662" s="5"/>
    </row>
    <row r="663" ht="13.5" customHeight="1" spans="1:6">
      <c r="A663" s="21"/>
      <c r="D663" s="4"/>
      <c r="E663" s="5"/>
      <c r="F663" s="5"/>
    </row>
    <row r="664" ht="13.5" customHeight="1" spans="1:6">
      <c r="A664" s="21"/>
      <c r="D664" s="4"/>
      <c r="E664" s="5"/>
      <c r="F664" s="5"/>
    </row>
    <row r="665" ht="13.5" customHeight="1" spans="1:6">
      <c r="A665" s="21"/>
      <c r="D665" s="4"/>
      <c r="E665" s="5"/>
      <c r="F665" s="5"/>
    </row>
    <row r="666" ht="13.5" customHeight="1" spans="1:6">
      <c r="A666" s="21"/>
      <c r="D666" s="4"/>
      <c r="E666" s="5"/>
      <c r="F666" s="5"/>
    </row>
    <row r="667" ht="13.5" customHeight="1" spans="1:6">
      <c r="A667" s="21"/>
      <c r="D667" s="4"/>
      <c r="E667" s="5"/>
      <c r="F667" s="5"/>
    </row>
    <row r="668" ht="13.5" customHeight="1" spans="1:6">
      <c r="A668" s="21"/>
      <c r="D668" s="4"/>
      <c r="E668" s="5"/>
      <c r="F668" s="5"/>
    </row>
    <row r="669" ht="13.5" customHeight="1" spans="1:6">
      <c r="A669" s="21"/>
      <c r="D669" s="4"/>
      <c r="E669" s="5"/>
      <c r="F669" s="5"/>
    </row>
    <row r="670" ht="13.5" customHeight="1" spans="1:6">
      <c r="A670" s="21"/>
      <c r="D670" s="4"/>
      <c r="E670" s="5"/>
      <c r="F670" s="5"/>
    </row>
    <row r="671" ht="13.5" customHeight="1" spans="1:6">
      <c r="A671" s="21"/>
      <c r="D671" s="4"/>
      <c r="E671" s="5"/>
      <c r="F671" s="5"/>
    </row>
    <row r="672" ht="13.5" customHeight="1" spans="1:6">
      <c r="A672" s="21"/>
      <c r="D672" s="4"/>
      <c r="E672" s="5"/>
      <c r="F672" s="5"/>
    </row>
    <row r="673" ht="13.5" customHeight="1" spans="1:6">
      <c r="A673" s="21"/>
      <c r="D673" s="4"/>
      <c r="E673" s="5"/>
      <c r="F673" s="5"/>
    </row>
    <row r="674" ht="13.5" customHeight="1" spans="1:6">
      <c r="A674" s="21"/>
      <c r="D674" s="4"/>
      <c r="E674" s="5"/>
      <c r="F674" s="5"/>
    </row>
    <row r="675" ht="13.5" customHeight="1" spans="1:6">
      <c r="A675" s="21"/>
      <c r="D675" s="4"/>
      <c r="E675" s="5"/>
      <c r="F675" s="5"/>
    </row>
    <row r="676" ht="13.5" customHeight="1" spans="1:6">
      <c r="A676" s="21"/>
      <c r="D676" s="4"/>
      <c r="E676" s="5"/>
      <c r="F676" s="5"/>
    </row>
    <row r="677" ht="13.5" customHeight="1" spans="1:6">
      <c r="A677" s="21"/>
      <c r="D677" s="4"/>
      <c r="E677" s="5"/>
      <c r="F677" s="5"/>
    </row>
    <row r="678" ht="13.5" customHeight="1" spans="1:6">
      <c r="A678" s="21"/>
      <c r="D678" s="4"/>
      <c r="E678" s="5"/>
      <c r="F678" s="5"/>
    </row>
    <row r="679" ht="13.5" customHeight="1" spans="1:6">
      <c r="A679" s="21"/>
      <c r="D679" s="4"/>
      <c r="E679" s="5"/>
      <c r="F679" s="5"/>
    </row>
    <row r="680" ht="13.5" customHeight="1" spans="1:6">
      <c r="A680" s="21"/>
      <c r="D680" s="4"/>
      <c r="E680" s="5"/>
      <c r="F680" s="5"/>
    </row>
    <row r="681" ht="13.5" customHeight="1" spans="1:6">
      <c r="A681" s="21"/>
      <c r="D681" s="4"/>
      <c r="E681" s="5"/>
      <c r="F681" s="5"/>
    </row>
    <row r="682" ht="13.5" customHeight="1" spans="1:6">
      <c r="A682" s="21"/>
      <c r="D682" s="4"/>
      <c r="E682" s="5"/>
      <c r="F682" s="5"/>
    </row>
    <row r="683" ht="13.5" customHeight="1" spans="1:6">
      <c r="A683" s="21"/>
      <c r="D683" s="4"/>
      <c r="E683" s="5"/>
      <c r="F683" s="5"/>
    </row>
    <row r="684" ht="13.5" customHeight="1" spans="1:6">
      <c r="A684" s="21"/>
      <c r="D684" s="4"/>
      <c r="E684" s="5"/>
      <c r="F684" s="5"/>
    </row>
    <row r="685" ht="13.5" customHeight="1" spans="1:6">
      <c r="A685" s="21"/>
      <c r="D685" s="4"/>
      <c r="E685" s="5"/>
      <c r="F685" s="5"/>
    </row>
    <row r="686" ht="13.5" customHeight="1" spans="1:6">
      <c r="A686" s="21"/>
      <c r="D686" s="4"/>
      <c r="E686" s="5"/>
      <c r="F686" s="5"/>
    </row>
    <row r="687" ht="13.5" customHeight="1" spans="1:6">
      <c r="A687" s="21"/>
      <c r="D687" s="4"/>
      <c r="E687" s="5"/>
      <c r="F687" s="5"/>
    </row>
    <row r="688" ht="13.5" customHeight="1" spans="1:6">
      <c r="A688" s="21"/>
      <c r="D688" s="4"/>
      <c r="E688" s="5"/>
      <c r="F688" s="5"/>
    </row>
    <row r="689" ht="13.5" customHeight="1" spans="1:6">
      <c r="A689" s="21"/>
      <c r="D689" s="4"/>
      <c r="E689" s="5"/>
      <c r="F689" s="5"/>
    </row>
    <row r="690" ht="13.5" customHeight="1" spans="1:6">
      <c r="A690" s="21"/>
      <c r="D690" s="4"/>
      <c r="E690" s="5"/>
      <c r="F690" s="5"/>
    </row>
    <row r="691" ht="13.5" customHeight="1" spans="1:6">
      <c r="A691" s="21"/>
      <c r="D691" s="4"/>
      <c r="E691" s="5"/>
      <c r="F691" s="5"/>
    </row>
    <row r="692" ht="13.5" customHeight="1" spans="1:6">
      <c r="A692" s="21"/>
      <c r="D692" s="4"/>
      <c r="E692" s="5"/>
      <c r="F692" s="5"/>
    </row>
    <row r="693" ht="13.5" customHeight="1" spans="1:6">
      <c r="A693" s="21"/>
      <c r="D693" s="4"/>
      <c r="E693" s="5"/>
      <c r="F693" s="5"/>
    </row>
    <row r="694" ht="13.5" customHeight="1" spans="1:6">
      <c r="A694" s="21"/>
      <c r="D694" s="4"/>
      <c r="E694" s="5"/>
      <c r="F694" s="5"/>
    </row>
    <row r="695" ht="13.5" customHeight="1" spans="1:6">
      <c r="A695" s="21"/>
      <c r="D695" s="4"/>
      <c r="E695" s="5"/>
      <c r="F695" s="5"/>
    </row>
    <row r="696" ht="13.5" customHeight="1" spans="1:6">
      <c r="A696" s="21"/>
      <c r="D696" s="4"/>
      <c r="E696" s="5"/>
      <c r="F696" s="5"/>
    </row>
    <row r="697" ht="13.5" customHeight="1" spans="1:6">
      <c r="A697" s="21"/>
      <c r="D697" s="4"/>
      <c r="E697" s="5"/>
      <c r="F697" s="5"/>
    </row>
    <row r="698" ht="13.5" customHeight="1" spans="1:6">
      <c r="A698" s="21"/>
      <c r="D698" s="4"/>
      <c r="E698" s="5"/>
      <c r="F698" s="5"/>
    </row>
    <row r="699" ht="13.5" customHeight="1" spans="1:6">
      <c r="A699" s="21"/>
      <c r="D699" s="4"/>
      <c r="E699" s="5"/>
      <c r="F699" s="5"/>
    </row>
    <row r="700" ht="13.5" customHeight="1" spans="1:6">
      <c r="A700" s="21"/>
      <c r="D700" s="4"/>
      <c r="E700" s="5"/>
      <c r="F700" s="5"/>
    </row>
    <row r="701" ht="13.5" customHeight="1" spans="1:6">
      <c r="A701" s="21"/>
      <c r="D701" s="4"/>
      <c r="E701" s="5"/>
      <c r="F701" s="5"/>
    </row>
    <row r="702" ht="13.5" customHeight="1" spans="1:6">
      <c r="A702" s="21"/>
      <c r="D702" s="4"/>
      <c r="E702" s="5"/>
      <c r="F702" s="5"/>
    </row>
    <row r="703" ht="13.5" customHeight="1" spans="1:6">
      <c r="A703" s="21"/>
      <c r="D703" s="4"/>
      <c r="E703" s="5"/>
      <c r="F703" s="5"/>
    </row>
    <row r="704" ht="13.5" customHeight="1" spans="1:6">
      <c r="A704" s="21"/>
      <c r="D704" s="4"/>
      <c r="E704" s="5"/>
      <c r="F704" s="5"/>
    </row>
    <row r="705" ht="13.5" customHeight="1" spans="1:6">
      <c r="A705" s="21"/>
      <c r="D705" s="4"/>
      <c r="E705" s="5"/>
      <c r="F705" s="5"/>
    </row>
    <row r="706" ht="13.5" customHeight="1" spans="1:6">
      <c r="A706" s="21"/>
      <c r="D706" s="4"/>
      <c r="E706" s="5"/>
      <c r="F706" s="5"/>
    </row>
    <row r="707" ht="13.5" customHeight="1" spans="1:6">
      <c r="A707" s="21"/>
      <c r="D707" s="4"/>
      <c r="E707" s="5"/>
      <c r="F707" s="5"/>
    </row>
    <row r="708" ht="13.5" customHeight="1" spans="1:6">
      <c r="A708" s="21"/>
      <c r="D708" s="4"/>
      <c r="E708" s="5"/>
      <c r="F708" s="5"/>
    </row>
    <row r="709" ht="13.5" customHeight="1" spans="1:6">
      <c r="A709" s="21"/>
      <c r="D709" s="4"/>
      <c r="E709" s="5"/>
      <c r="F709" s="5"/>
    </row>
    <row r="710" ht="13.5" customHeight="1" spans="1:6">
      <c r="A710" s="21"/>
      <c r="D710" s="4"/>
      <c r="E710" s="5"/>
      <c r="F710" s="5"/>
    </row>
    <row r="711" ht="13.5" customHeight="1" spans="1:6">
      <c r="A711" s="21"/>
      <c r="D711" s="4"/>
      <c r="E711" s="5"/>
      <c r="F711" s="5"/>
    </row>
    <row r="712" ht="13.5" customHeight="1" spans="1:6">
      <c r="A712" s="21"/>
      <c r="D712" s="4"/>
      <c r="E712" s="5"/>
      <c r="F712" s="5"/>
    </row>
    <row r="713" ht="13.5" customHeight="1" spans="1:6">
      <c r="A713" s="21"/>
      <c r="D713" s="4"/>
      <c r="E713" s="5"/>
      <c r="F713" s="5"/>
    </row>
    <row r="714" ht="13.5" customHeight="1" spans="1:6">
      <c r="A714" s="21"/>
      <c r="D714" s="4"/>
      <c r="E714" s="5"/>
      <c r="F714" s="5"/>
    </row>
    <row r="715" ht="13.5" customHeight="1" spans="1:6">
      <c r="A715" s="21"/>
      <c r="D715" s="4"/>
      <c r="E715" s="5"/>
      <c r="F715" s="5"/>
    </row>
    <row r="716" ht="13.5" customHeight="1" spans="1:6">
      <c r="A716" s="21"/>
      <c r="D716" s="4"/>
      <c r="E716" s="5"/>
      <c r="F716" s="5"/>
    </row>
    <row r="717" ht="13.5" customHeight="1" spans="1:6">
      <c r="A717" s="21"/>
      <c r="D717" s="4"/>
      <c r="E717" s="5"/>
      <c r="F717" s="5"/>
    </row>
    <row r="718" ht="13.5" customHeight="1" spans="1:6">
      <c r="A718" s="21"/>
      <c r="D718" s="4"/>
      <c r="E718" s="5"/>
      <c r="F718" s="5"/>
    </row>
    <row r="719" ht="13.5" customHeight="1" spans="1:6">
      <c r="A719" s="21"/>
      <c r="D719" s="4"/>
      <c r="E719" s="5"/>
      <c r="F719" s="5"/>
    </row>
    <row r="720" ht="13.5" customHeight="1" spans="1:6">
      <c r="A720" s="21"/>
      <c r="D720" s="4"/>
      <c r="E720" s="5"/>
      <c r="F720" s="5"/>
    </row>
    <row r="721" ht="13.5" customHeight="1" spans="1:6">
      <c r="A721" s="21"/>
      <c r="D721" s="4"/>
      <c r="E721" s="5"/>
      <c r="F721" s="5"/>
    </row>
    <row r="722" ht="13.5" customHeight="1" spans="1:6">
      <c r="A722" s="21"/>
      <c r="D722" s="4"/>
      <c r="E722" s="5"/>
      <c r="F722" s="5"/>
    </row>
    <row r="723" ht="13.5" customHeight="1" spans="1:6">
      <c r="A723" s="21"/>
      <c r="D723" s="4"/>
      <c r="E723" s="5"/>
      <c r="F723" s="5"/>
    </row>
    <row r="724" ht="13.5" customHeight="1" spans="1:6">
      <c r="A724" s="21"/>
      <c r="D724" s="4"/>
      <c r="E724" s="5"/>
      <c r="F724" s="5"/>
    </row>
    <row r="725" ht="13.5" customHeight="1" spans="1:6">
      <c r="A725" s="21"/>
      <c r="D725" s="4"/>
      <c r="E725" s="5"/>
      <c r="F725" s="5"/>
    </row>
    <row r="726" ht="13.5" customHeight="1" spans="1:6">
      <c r="A726" s="21"/>
      <c r="D726" s="4"/>
      <c r="E726" s="5"/>
      <c r="F726" s="5"/>
    </row>
    <row r="727" ht="13.5" customHeight="1" spans="1:6">
      <c r="A727" s="21"/>
      <c r="D727" s="4"/>
      <c r="E727" s="5"/>
      <c r="F727" s="5"/>
    </row>
    <row r="728" ht="13.5" customHeight="1" spans="1:6">
      <c r="A728" s="21"/>
      <c r="D728" s="4"/>
      <c r="E728" s="5"/>
      <c r="F728" s="5"/>
    </row>
    <row r="729" ht="13.5" customHeight="1" spans="1:6">
      <c r="A729" s="21"/>
      <c r="D729" s="4"/>
      <c r="E729" s="5"/>
      <c r="F729" s="5"/>
    </row>
    <row r="730" ht="13.5" customHeight="1" spans="1:6">
      <c r="A730" s="21"/>
      <c r="D730" s="4"/>
      <c r="E730" s="5"/>
      <c r="F730" s="5"/>
    </row>
    <row r="731" ht="13.5" customHeight="1" spans="1:6">
      <c r="A731" s="21"/>
      <c r="D731" s="4"/>
      <c r="E731" s="5"/>
      <c r="F731" s="5"/>
    </row>
    <row r="732" ht="13.5" customHeight="1" spans="1:6">
      <c r="A732" s="21"/>
      <c r="D732" s="4"/>
      <c r="E732" s="5"/>
      <c r="F732" s="5"/>
    </row>
    <row r="733" ht="13.5" customHeight="1" spans="1:6">
      <c r="A733" s="21"/>
      <c r="D733" s="4"/>
      <c r="E733" s="5"/>
      <c r="F733" s="5"/>
    </row>
    <row r="734" ht="13.5" customHeight="1" spans="1:6">
      <c r="A734" s="21"/>
      <c r="D734" s="4"/>
      <c r="E734" s="5"/>
      <c r="F734" s="5"/>
    </row>
    <row r="735" ht="13.5" customHeight="1" spans="1:6">
      <c r="A735" s="21"/>
      <c r="D735" s="4"/>
      <c r="E735" s="5"/>
      <c r="F735" s="5"/>
    </row>
    <row r="736" ht="13.5" customHeight="1" spans="1:6">
      <c r="A736" s="21"/>
      <c r="D736" s="4"/>
      <c r="E736" s="5"/>
      <c r="F736" s="5"/>
    </row>
    <row r="737" ht="13.5" customHeight="1" spans="1:6">
      <c r="A737" s="21"/>
      <c r="D737" s="4"/>
      <c r="E737" s="5"/>
      <c r="F737" s="5"/>
    </row>
    <row r="738" ht="13.5" customHeight="1" spans="1:6">
      <c r="A738" s="21"/>
      <c r="D738" s="4"/>
      <c r="E738" s="5"/>
      <c r="F738" s="5"/>
    </row>
    <row r="739" ht="13.5" customHeight="1" spans="1:6">
      <c r="A739" s="21"/>
      <c r="D739" s="4"/>
      <c r="E739" s="5"/>
      <c r="F739" s="5"/>
    </row>
    <row r="740" ht="13.5" customHeight="1" spans="1:6">
      <c r="A740" s="21"/>
      <c r="D740" s="4"/>
      <c r="E740" s="5"/>
      <c r="F740" s="5"/>
    </row>
    <row r="741" ht="13.5" customHeight="1" spans="1:6">
      <c r="A741" s="21"/>
      <c r="D741" s="4"/>
      <c r="E741" s="5"/>
      <c r="F741" s="5"/>
    </row>
    <row r="742" ht="13.5" customHeight="1" spans="1:6">
      <c r="A742" s="21"/>
      <c r="D742" s="4"/>
      <c r="E742" s="5"/>
      <c r="F742" s="5"/>
    </row>
    <row r="743" ht="13.5" customHeight="1" spans="1:6">
      <c r="A743" s="21"/>
      <c r="D743" s="4"/>
      <c r="E743" s="5"/>
      <c r="F743" s="5"/>
    </row>
    <row r="744" ht="13.5" customHeight="1" spans="1:6">
      <c r="A744" s="21"/>
      <c r="D744" s="4"/>
      <c r="E744" s="5"/>
      <c r="F744" s="5"/>
    </row>
    <row r="745" ht="13.5" customHeight="1" spans="1:6">
      <c r="A745" s="21"/>
      <c r="D745" s="4"/>
      <c r="E745" s="5"/>
      <c r="F745" s="5"/>
    </row>
    <row r="746" ht="13.5" customHeight="1" spans="1:6">
      <c r="A746" s="21"/>
      <c r="D746" s="4"/>
      <c r="E746" s="5"/>
      <c r="F746" s="5"/>
    </row>
    <row r="747" ht="13.5" customHeight="1" spans="1:6">
      <c r="A747" s="21"/>
      <c r="D747" s="4"/>
      <c r="E747" s="5"/>
      <c r="F747" s="5"/>
    </row>
    <row r="748" ht="13.5" customHeight="1" spans="1:6">
      <c r="A748" s="21"/>
      <c r="D748" s="4"/>
      <c r="E748" s="5"/>
      <c r="F748" s="5"/>
    </row>
    <row r="749" ht="13.5" customHeight="1" spans="1:6">
      <c r="A749" s="21"/>
      <c r="D749" s="4"/>
      <c r="E749" s="5"/>
      <c r="F749" s="5"/>
    </row>
    <row r="750" ht="13.5" customHeight="1" spans="1:6">
      <c r="A750" s="21"/>
      <c r="D750" s="4"/>
      <c r="E750" s="5"/>
      <c r="F750" s="5"/>
    </row>
    <row r="751" ht="13.5" customHeight="1" spans="1:6">
      <c r="A751" s="21"/>
      <c r="D751" s="4"/>
      <c r="E751" s="5"/>
      <c r="F751" s="5"/>
    </row>
    <row r="752" ht="13.5" customHeight="1" spans="1:6">
      <c r="A752" s="21"/>
      <c r="D752" s="4"/>
      <c r="E752" s="5"/>
      <c r="F752" s="5"/>
    </row>
    <row r="753" ht="13.5" customHeight="1" spans="1:6">
      <c r="A753" s="21"/>
      <c r="D753" s="4"/>
      <c r="E753" s="5"/>
      <c r="F753" s="5"/>
    </row>
    <row r="754" ht="13.5" customHeight="1" spans="1:6">
      <c r="A754" s="21"/>
      <c r="D754" s="4"/>
      <c r="E754" s="5"/>
      <c r="F754" s="5"/>
    </row>
    <row r="755" ht="13.5" customHeight="1" spans="1:6">
      <c r="A755" s="21"/>
      <c r="D755" s="4"/>
      <c r="E755" s="5"/>
      <c r="F755" s="5"/>
    </row>
    <row r="756" ht="13.5" customHeight="1" spans="1:6">
      <c r="A756" s="21"/>
      <c r="D756" s="4"/>
      <c r="E756" s="5"/>
      <c r="F756" s="5"/>
    </row>
    <row r="757" ht="13.5" customHeight="1" spans="1:6">
      <c r="A757" s="21"/>
      <c r="D757" s="4"/>
      <c r="E757" s="5"/>
      <c r="F757" s="5"/>
    </row>
    <row r="758" ht="13.5" customHeight="1" spans="1:6">
      <c r="A758" s="21"/>
      <c r="D758" s="4"/>
      <c r="E758" s="5"/>
      <c r="F758" s="5"/>
    </row>
    <row r="759" ht="13.5" customHeight="1" spans="1:6">
      <c r="A759" s="21"/>
      <c r="D759" s="4"/>
      <c r="E759" s="5"/>
      <c r="F759" s="5"/>
    </row>
    <row r="760" ht="13.5" customHeight="1" spans="1:6">
      <c r="A760" s="21"/>
      <c r="D760" s="4"/>
      <c r="E760" s="5"/>
      <c r="F760" s="5"/>
    </row>
    <row r="761" ht="13.5" customHeight="1" spans="1:6">
      <c r="A761" s="21"/>
      <c r="D761" s="4"/>
      <c r="E761" s="5"/>
      <c r="F761" s="5"/>
    </row>
    <row r="762" ht="13.5" customHeight="1" spans="1:6">
      <c r="A762" s="21"/>
      <c r="D762" s="4"/>
      <c r="E762" s="5"/>
      <c r="F762" s="5"/>
    </row>
    <row r="763" ht="13.5" customHeight="1" spans="1:6">
      <c r="A763" s="21"/>
      <c r="D763" s="4"/>
      <c r="E763" s="5"/>
      <c r="F763" s="5"/>
    </row>
    <row r="764" ht="13.5" customHeight="1" spans="1:6">
      <c r="A764" s="21"/>
      <c r="D764" s="4"/>
      <c r="E764" s="5"/>
      <c r="F764" s="5"/>
    </row>
    <row r="765" ht="13.5" customHeight="1" spans="1:6">
      <c r="A765" s="21"/>
      <c r="D765" s="4"/>
      <c r="E765" s="5"/>
      <c r="F765" s="5"/>
    </row>
    <row r="766" ht="13.5" customHeight="1" spans="1:6">
      <c r="A766" s="21"/>
      <c r="D766" s="4"/>
      <c r="E766" s="5"/>
      <c r="F766" s="5"/>
    </row>
    <row r="767" ht="13.5" customHeight="1" spans="1:6">
      <c r="A767" s="21"/>
      <c r="D767" s="4"/>
      <c r="E767" s="5"/>
      <c r="F767" s="5"/>
    </row>
    <row r="768" ht="13.5" customHeight="1" spans="1:6">
      <c r="A768" s="21"/>
      <c r="D768" s="4"/>
      <c r="E768" s="5"/>
      <c r="F768" s="5"/>
    </row>
    <row r="769" ht="13.5" customHeight="1" spans="1:6">
      <c r="A769" s="21"/>
      <c r="D769" s="4"/>
      <c r="E769" s="5"/>
      <c r="F769" s="5"/>
    </row>
    <row r="770" ht="13.5" customHeight="1" spans="1:6">
      <c r="A770" s="21"/>
      <c r="D770" s="4"/>
      <c r="E770" s="5"/>
      <c r="F770" s="5"/>
    </row>
    <row r="771" ht="13.5" customHeight="1" spans="1:6">
      <c r="A771" s="21"/>
      <c r="D771" s="4"/>
      <c r="E771" s="5"/>
      <c r="F771" s="5"/>
    </row>
    <row r="772" ht="13.5" customHeight="1" spans="1:6">
      <c r="A772" s="21"/>
      <c r="D772" s="4"/>
      <c r="E772" s="5"/>
      <c r="F772" s="5"/>
    </row>
    <row r="773" ht="13.5" customHeight="1" spans="1:6">
      <c r="A773" s="21"/>
      <c r="D773" s="4"/>
      <c r="E773" s="5"/>
      <c r="F773" s="5"/>
    </row>
    <row r="774" ht="13.5" customHeight="1" spans="1:6">
      <c r="A774" s="21"/>
      <c r="D774" s="4"/>
      <c r="E774" s="5"/>
      <c r="F774" s="5"/>
    </row>
    <row r="775" ht="13.5" customHeight="1" spans="1:6">
      <c r="A775" s="21"/>
      <c r="D775" s="4"/>
      <c r="E775" s="5"/>
      <c r="F775" s="5"/>
    </row>
    <row r="776" ht="13.5" customHeight="1" spans="1:6">
      <c r="A776" s="21"/>
      <c r="D776" s="4"/>
      <c r="E776" s="5"/>
      <c r="F776" s="5"/>
    </row>
    <row r="777" ht="13.5" customHeight="1" spans="1:6">
      <c r="A777" s="21"/>
      <c r="D777" s="4"/>
      <c r="E777" s="5"/>
      <c r="F777" s="5"/>
    </row>
    <row r="778" ht="13.5" customHeight="1" spans="1:6">
      <c r="A778" s="21"/>
      <c r="D778" s="4"/>
      <c r="E778" s="5"/>
      <c r="F778" s="5"/>
    </row>
    <row r="779" ht="13.5" customHeight="1" spans="1:6">
      <c r="A779" s="21"/>
      <c r="D779" s="4"/>
      <c r="E779" s="5"/>
      <c r="F779" s="5"/>
    </row>
    <row r="780" ht="13.5" customHeight="1" spans="1:6">
      <c r="A780" s="21"/>
      <c r="D780" s="4"/>
      <c r="E780" s="5"/>
      <c r="F780" s="5"/>
    </row>
    <row r="781" ht="13.5" customHeight="1" spans="1:6">
      <c r="A781" s="21"/>
      <c r="D781" s="4"/>
      <c r="E781" s="5"/>
      <c r="F781" s="5"/>
    </row>
    <row r="782" ht="13.5" customHeight="1" spans="1:6">
      <c r="A782" s="21"/>
      <c r="D782" s="4"/>
      <c r="E782" s="5"/>
      <c r="F782" s="5"/>
    </row>
    <row r="783" ht="13.5" customHeight="1" spans="1:6">
      <c r="A783" s="21"/>
      <c r="D783" s="4"/>
      <c r="E783" s="5"/>
      <c r="F783" s="5"/>
    </row>
    <row r="784" ht="13.5" customHeight="1" spans="1:6">
      <c r="A784" s="21"/>
      <c r="D784" s="4"/>
      <c r="E784" s="5"/>
      <c r="F784" s="5"/>
    </row>
    <row r="785" ht="13.5" customHeight="1" spans="1:6">
      <c r="A785" s="21"/>
      <c r="D785" s="4"/>
      <c r="E785" s="5"/>
      <c r="F785" s="5"/>
    </row>
    <row r="786" ht="13.5" customHeight="1" spans="1:6">
      <c r="A786" s="21"/>
      <c r="D786" s="4"/>
      <c r="E786" s="5"/>
      <c r="F786" s="5"/>
    </row>
    <row r="787" ht="13.5" customHeight="1" spans="1:6">
      <c r="A787" s="21"/>
      <c r="D787" s="4"/>
      <c r="E787" s="5"/>
      <c r="F787" s="5"/>
    </row>
    <row r="788" ht="13.5" customHeight="1" spans="1:6">
      <c r="A788" s="21"/>
      <c r="D788" s="4"/>
      <c r="E788" s="5"/>
      <c r="F788" s="5"/>
    </row>
    <row r="789" ht="13.5" customHeight="1" spans="1:6">
      <c r="A789" s="21"/>
      <c r="D789" s="4"/>
      <c r="E789" s="5"/>
      <c r="F789" s="5"/>
    </row>
    <row r="790" ht="13.5" customHeight="1" spans="1:6">
      <c r="A790" s="21"/>
      <c r="D790" s="4"/>
      <c r="E790" s="5"/>
      <c r="F790" s="5"/>
    </row>
    <row r="791" ht="13.5" customHeight="1" spans="1:6">
      <c r="A791" s="21"/>
      <c r="D791" s="4"/>
      <c r="E791" s="5"/>
      <c r="F791" s="5"/>
    </row>
    <row r="792" ht="13.5" customHeight="1" spans="1:6">
      <c r="A792" s="21"/>
      <c r="D792" s="4"/>
      <c r="E792" s="5"/>
      <c r="F792" s="5"/>
    </row>
    <row r="793" ht="13.5" customHeight="1" spans="1:6">
      <c r="A793" s="21"/>
      <c r="D793" s="4"/>
      <c r="E793" s="5"/>
      <c r="F793" s="5"/>
    </row>
    <row r="794" ht="13.5" customHeight="1" spans="1:6">
      <c r="A794" s="21"/>
      <c r="D794" s="4"/>
      <c r="E794" s="5"/>
      <c r="F794" s="5"/>
    </row>
    <row r="795" ht="13.5" customHeight="1" spans="1:6">
      <c r="A795" s="21"/>
      <c r="D795" s="4"/>
      <c r="E795" s="5"/>
      <c r="F795" s="5"/>
    </row>
    <row r="796" ht="13.5" customHeight="1" spans="1:6">
      <c r="A796" s="21"/>
      <c r="D796" s="4"/>
      <c r="E796" s="5"/>
      <c r="F796" s="5"/>
    </row>
    <row r="797" ht="13.5" customHeight="1" spans="1:6">
      <c r="A797" s="21"/>
      <c r="D797" s="4"/>
      <c r="E797" s="5"/>
      <c r="F797" s="5"/>
    </row>
    <row r="798" ht="13.5" customHeight="1" spans="1:6">
      <c r="A798" s="21"/>
      <c r="D798" s="4"/>
      <c r="E798" s="5"/>
      <c r="F798" s="5"/>
    </row>
    <row r="799" ht="13.5" customHeight="1" spans="1:6">
      <c r="A799" s="21"/>
      <c r="D799" s="4"/>
      <c r="E799" s="5"/>
      <c r="F799" s="5"/>
    </row>
    <row r="800" ht="13.5" customHeight="1" spans="1:6">
      <c r="A800" s="21"/>
      <c r="D800" s="4"/>
      <c r="E800" s="5"/>
      <c r="F800" s="5"/>
    </row>
    <row r="801" ht="13.5" customHeight="1" spans="1:6">
      <c r="A801" s="21"/>
      <c r="D801" s="4"/>
      <c r="E801" s="5"/>
      <c r="F801" s="5"/>
    </row>
    <row r="802" ht="13.5" customHeight="1" spans="1:6">
      <c r="A802" s="21"/>
      <c r="D802" s="4"/>
      <c r="E802" s="5"/>
      <c r="F802" s="5"/>
    </row>
    <row r="803" ht="13.5" customHeight="1" spans="1:6">
      <c r="A803" s="21"/>
      <c r="D803" s="4"/>
      <c r="E803" s="5"/>
      <c r="F803" s="5"/>
    </row>
    <row r="804" ht="13.5" customHeight="1" spans="1:6">
      <c r="A804" s="21"/>
      <c r="D804" s="4"/>
      <c r="E804" s="5"/>
      <c r="F804" s="5"/>
    </row>
    <row r="805" ht="13.5" customHeight="1" spans="1:6">
      <c r="A805" s="21"/>
      <c r="D805" s="4"/>
      <c r="E805" s="5"/>
      <c r="F805" s="5"/>
    </row>
    <row r="806" ht="13.5" customHeight="1" spans="1:6">
      <c r="A806" s="21"/>
      <c r="D806" s="4"/>
      <c r="E806" s="5"/>
      <c r="F806" s="5"/>
    </row>
    <row r="807" ht="13.5" customHeight="1" spans="1:6">
      <c r="A807" s="21"/>
      <c r="D807" s="4"/>
      <c r="E807" s="5"/>
      <c r="F807" s="5"/>
    </row>
    <row r="808" ht="13.5" customHeight="1" spans="1:6">
      <c r="A808" s="21"/>
      <c r="D808" s="4"/>
      <c r="E808" s="5"/>
      <c r="F808" s="5"/>
    </row>
    <row r="809" ht="13.5" customHeight="1" spans="1:6">
      <c r="A809" s="21"/>
      <c r="D809" s="4"/>
      <c r="E809" s="5"/>
      <c r="F809" s="5"/>
    </row>
    <row r="810" ht="13.5" customHeight="1" spans="1:6">
      <c r="A810" s="21"/>
      <c r="D810" s="4"/>
      <c r="E810" s="5"/>
      <c r="F810" s="5"/>
    </row>
    <row r="811" ht="13.5" customHeight="1" spans="1:6">
      <c r="A811" s="21"/>
      <c r="D811" s="4"/>
      <c r="E811" s="5"/>
      <c r="F811" s="5"/>
    </row>
    <row r="812" ht="13.5" customHeight="1" spans="1:6">
      <c r="A812" s="21"/>
      <c r="D812" s="4"/>
      <c r="E812" s="5"/>
      <c r="F812" s="5"/>
    </row>
    <row r="813" ht="13.5" customHeight="1" spans="1:6">
      <c r="A813" s="21"/>
      <c r="D813" s="4"/>
      <c r="E813" s="5"/>
      <c r="F813" s="5"/>
    </row>
    <row r="814" ht="13.5" customHeight="1" spans="1:6">
      <c r="A814" s="21"/>
      <c r="D814" s="4"/>
      <c r="E814" s="5"/>
      <c r="F814" s="5"/>
    </row>
    <row r="815" ht="13.5" customHeight="1" spans="1:6">
      <c r="A815" s="21"/>
      <c r="D815" s="4"/>
      <c r="E815" s="5"/>
      <c r="F815" s="5"/>
    </row>
    <row r="816" ht="13.5" customHeight="1" spans="1:6">
      <c r="A816" s="21"/>
      <c r="D816" s="4"/>
      <c r="E816" s="5"/>
      <c r="F816" s="5"/>
    </row>
    <row r="817" ht="13.5" customHeight="1" spans="1:6">
      <c r="A817" s="21"/>
      <c r="D817" s="4"/>
      <c r="E817" s="5"/>
      <c r="F817" s="5"/>
    </row>
    <row r="818" ht="13.5" customHeight="1" spans="1:6">
      <c r="A818" s="21"/>
      <c r="D818" s="4"/>
      <c r="E818" s="5"/>
      <c r="F818" s="5"/>
    </row>
    <row r="819" ht="13.5" customHeight="1" spans="1:6">
      <c r="A819" s="21"/>
      <c r="D819" s="4"/>
      <c r="E819" s="5"/>
      <c r="F819" s="5"/>
    </row>
    <row r="820" ht="13.5" customHeight="1" spans="1:6">
      <c r="A820" s="21"/>
      <c r="D820" s="4"/>
      <c r="E820" s="5"/>
      <c r="F820" s="5"/>
    </row>
    <row r="821" ht="13.5" customHeight="1" spans="1:6">
      <c r="A821" s="21"/>
      <c r="D821" s="4"/>
      <c r="E821" s="5"/>
      <c r="F821" s="5"/>
    </row>
    <row r="822" ht="13.5" customHeight="1" spans="1:6">
      <c r="A822" s="21"/>
      <c r="D822" s="4"/>
      <c r="E822" s="5"/>
      <c r="F822" s="5"/>
    </row>
    <row r="823" ht="13.5" customHeight="1" spans="1:6">
      <c r="A823" s="21"/>
      <c r="D823" s="4"/>
      <c r="E823" s="5"/>
      <c r="F823" s="5"/>
    </row>
    <row r="824" ht="13.5" customHeight="1" spans="1:6">
      <c r="A824" s="21"/>
      <c r="D824" s="4"/>
      <c r="E824" s="5"/>
      <c r="F824" s="5"/>
    </row>
    <row r="825" ht="13.5" customHeight="1" spans="1:6">
      <c r="A825" s="21"/>
      <c r="D825" s="4"/>
      <c r="E825" s="5"/>
      <c r="F825" s="5"/>
    </row>
    <row r="826" ht="13.5" customHeight="1" spans="1:6">
      <c r="A826" s="21"/>
      <c r="D826" s="4"/>
      <c r="E826" s="5"/>
      <c r="F826" s="5"/>
    </row>
    <row r="827" ht="13.5" customHeight="1" spans="1:6">
      <c r="A827" s="21"/>
      <c r="D827" s="4"/>
      <c r="E827" s="5"/>
      <c r="F827" s="5"/>
    </row>
    <row r="828" ht="13.5" customHeight="1" spans="1:6">
      <c r="A828" s="21"/>
      <c r="D828" s="4"/>
      <c r="E828" s="5"/>
      <c r="F828" s="5"/>
    </row>
    <row r="829" ht="13.5" customHeight="1" spans="1:6">
      <c r="A829" s="21"/>
      <c r="D829" s="4"/>
      <c r="E829" s="5"/>
      <c r="F829" s="5"/>
    </row>
    <row r="830" ht="13.5" customHeight="1" spans="1:6">
      <c r="A830" s="21"/>
      <c r="D830" s="4"/>
      <c r="E830" s="5"/>
      <c r="F830" s="5"/>
    </row>
    <row r="831" ht="13.5" customHeight="1" spans="1:6">
      <c r="A831" s="21"/>
      <c r="D831" s="4"/>
      <c r="E831" s="5"/>
      <c r="F831" s="5"/>
    </row>
    <row r="832" ht="13.5" customHeight="1" spans="1:6">
      <c r="A832" s="21"/>
      <c r="D832" s="4"/>
      <c r="E832" s="5"/>
      <c r="F832" s="5"/>
    </row>
    <row r="833" ht="13.5" customHeight="1" spans="1:6">
      <c r="A833" s="21"/>
      <c r="D833" s="4"/>
      <c r="E833" s="5"/>
      <c r="F833" s="5"/>
    </row>
    <row r="834" ht="13.5" customHeight="1" spans="1:6">
      <c r="A834" s="21"/>
      <c r="D834" s="4"/>
      <c r="E834" s="5"/>
      <c r="F834" s="5"/>
    </row>
    <row r="835" ht="13.5" customHeight="1" spans="1:6">
      <c r="A835" s="21"/>
      <c r="D835" s="4"/>
      <c r="E835" s="5"/>
      <c r="F835" s="5"/>
    </row>
    <row r="836" ht="13.5" customHeight="1" spans="1:6">
      <c r="A836" s="21"/>
      <c r="D836" s="4"/>
      <c r="E836" s="5"/>
      <c r="F836" s="5"/>
    </row>
    <row r="837" ht="13.5" customHeight="1" spans="1:6">
      <c r="A837" s="21"/>
      <c r="D837" s="4"/>
      <c r="E837" s="5"/>
      <c r="F837" s="5"/>
    </row>
    <row r="838" ht="13.5" customHeight="1" spans="1:6">
      <c r="A838" s="21"/>
      <c r="D838" s="4"/>
      <c r="E838" s="5"/>
      <c r="F838" s="5"/>
    </row>
    <row r="839" ht="13.5" customHeight="1" spans="1:6">
      <c r="A839" s="21"/>
      <c r="D839" s="4"/>
      <c r="E839" s="5"/>
      <c r="F839" s="5"/>
    </row>
    <row r="840" ht="13.5" customHeight="1" spans="1:6">
      <c r="A840" s="21"/>
      <c r="D840" s="4"/>
      <c r="E840" s="5"/>
      <c r="F840" s="5"/>
    </row>
    <row r="841" ht="13.5" customHeight="1" spans="1:6">
      <c r="A841" s="21"/>
      <c r="D841" s="4"/>
      <c r="E841" s="5"/>
      <c r="F841" s="5"/>
    </row>
    <row r="842" ht="13.5" customHeight="1" spans="1:6">
      <c r="A842" s="21"/>
      <c r="D842" s="4"/>
      <c r="E842" s="5"/>
      <c r="F842" s="5"/>
    </row>
    <row r="843" ht="13.5" customHeight="1" spans="1:6">
      <c r="A843" s="21"/>
      <c r="D843" s="4"/>
      <c r="E843" s="5"/>
      <c r="F843" s="5"/>
    </row>
    <row r="844" ht="13.5" customHeight="1" spans="1:6">
      <c r="A844" s="21"/>
      <c r="D844" s="4"/>
      <c r="E844" s="5"/>
      <c r="F844" s="5"/>
    </row>
    <row r="845" ht="13.5" customHeight="1" spans="1:6">
      <c r="A845" s="21"/>
      <c r="D845" s="4"/>
      <c r="E845" s="5"/>
      <c r="F845" s="5"/>
    </row>
    <row r="846" ht="13.5" customHeight="1" spans="1:6">
      <c r="A846" s="21"/>
      <c r="D846" s="4"/>
      <c r="E846" s="5"/>
      <c r="F846" s="5"/>
    </row>
    <row r="847" ht="13.5" customHeight="1" spans="1:6">
      <c r="A847" s="21"/>
      <c r="D847" s="4"/>
      <c r="E847" s="5"/>
      <c r="F847" s="5"/>
    </row>
    <row r="848" ht="13.5" customHeight="1" spans="1:6">
      <c r="A848" s="21"/>
      <c r="D848" s="4"/>
      <c r="E848" s="5"/>
      <c r="F848" s="5"/>
    </row>
    <row r="849" ht="13.5" customHeight="1" spans="1:6">
      <c r="A849" s="21"/>
      <c r="D849" s="4"/>
      <c r="E849" s="5"/>
      <c r="F849" s="5"/>
    </row>
    <row r="850" ht="13.5" customHeight="1" spans="1:6">
      <c r="A850" s="21"/>
      <c r="D850" s="4"/>
      <c r="E850" s="5"/>
      <c r="F850" s="5"/>
    </row>
    <row r="851" ht="13.5" customHeight="1" spans="1:6">
      <c r="A851" s="21"/>
      <c r="D851" s="4"/>
      <c r="E851" s="5"/>
      <c r="F851" s="5"/>
    </row>
    <row r="852" ht="13.5" customHeight="1" spans="1:6">
      <c r="A852" s="21"/>
      <c r="D852" s="4"/>
      <c r="E852" s="5"/>
      <c r="F852" s="5"/>
    </row>
    <row r="853" ht="13.5" customHeight="1" spans="1:6">
      <c r="A853" s="21"/>
      <c r="D853" s="4"/>
      <c r="E853" s="5"/>
      <c r="F853" s="5"/>
    </row>
    <row r="854" ht="13.5" customHeight="1" spans="1:6">
      <c r="A854" s="21"/>
      <c r="D854" s="4"/>
      <c r="E854" s="5"/>
      <c r="F854" s="5"/>
    </row>
    <row r="855" ht="13.5" customHeight="1" spans="1:6">
      <c r="A855" s="21"/>
      <c r="D855" s="4"/>
      <c r="E855" s="5"/>
      <c r="F855" s="5"/>
    </row>
    <row r="856" ht="13.5" customHeight="1" spans="1:6">
      <c r="A856" s="21"/>
      <c r="D856" s="4"/>
      <c r="E856" s="5"/>
      <c r="F856" s="5"/>
    </row>
    <row r="857" ht="13.5" customHeight="1" spans="1:6">
      <c r="A857" s="21"/>
      <c r="D857" s="4"/>
      <c r="E857" s="5"/>
      <c r="F857" s="5"/>
    </row>
    <row r="858" ht="13.5" customHeight="1" spans="1:6">
      <c r="A858" s="21"/>
      <c r="D858" s="4"/>
      <c r="E858" s="5"/>
      <c r="F858" s="5"/>
    </row>
    <row r="859" ht="13.5" customHeight="1" spans="1:6">
      <c r="A859" s="21"/>
      <c r="D859" s="4"/>
      <c r="E859" s="5"/>
      <c r="F859" s="5"/>
    </row>
    <row r="860" ht="13.5" customHeight="1" spans="1:6">
      <c r="A860" s="21"/>
      <c r="D860" s="4"/>
      <c r="E860" s="5"/>
      <c r="F860" s="5"/>
    </row>
    <row r="861" ht="13.5" customHeight="1" spans="1:6">
      <c r="A861" s="21"/>
      <c r="D861" s="4"/>
      <c r="E861" s="5"/>
      <c r="F861" s="5"/>
    </row>
    <row r="862" ht="13.5" customHeight="1" spans="1:6">
      <c r="A862" s="21"/>
      <c r="D862" s="4"/>
      <c r="E862" s="5"/>
      <c r="F862" s="5"/>
    </row>
    <row r="863" ht="13.5" customHeight="1" spans="1:6">
      <c r="A863" s="21"/>
      <c r="D863" s="4"/>
      <c r="E863" s="5"/>
      <c r="F863" s="5"/>
    </row>
    <row r="864" ht="13.5" customHeight="1" spans="1:6">
      <c r="A864" s="21"/>
      <c r="D864" s="4"/>
      <c r="E864" s="5"/>
      <c r="F864" s="5"/>
    </row>
    <row r="865" ht="13.5" customHeight="1" spans="1:6">
      <c r="A865" s="21"/>
      <c r="D865" s="4"/>
      <c r="E865" s="5"/>
      <c r="F865" s="5"/>
    </row>
    <row r="866" ht="13.5" customHeight="1" spans="1:6">
      <c r="A866" s="21"/>
      <c r="D866" s="4"/>
      <c r="E866" s="5"/>
      <c r="F866" s="5"/>
    </row>
    <row r="867" ht="13.5" customHeight="1" spans="1:6">
      <c r="A867" s="21"/>
      <c r="D867" s="4"/>
      <c r="E867" s="5"/>
      <c r="F867" s="5"/>
    </row>
    <row r="868" ht="13.5" customHeight="1" spans="1:6">
      <c r="A868" s="21"/>
      <c r="D868" s="4"/>
      <c r="E868" s="5"/>
      <c r="F868" s="5"/>
    </row>
    <row r="869" ht="13.5" customHeight="1" spans="1:6">
      <c r="A869" s="21"/>
      <c r="D869" s="4"/>
      <c r="E869" s="5"/>
      <c r="F869" s="5"/>
    </row>
    <row r="870" ht="13.5" customHeight="1" spans="1:6">
      <c r="A870" s="21"/>
      <c r="D870" s="4"/>
      <c r="E870" s="5"/>
      <c r="F870" s="5"/>
    </row>
    <row r="871" ht="13.5" customHeight="1" spans="1:6">
      <c r="A871" s="21"/>
      <c r="D871" s="4"/>
      <c r="E871" s="5"/>
      <c r="F871" s="5"/>
    </row>
    <row r="872" ht="13.5" customHeight="1" spans="1:6">
      <c r="A872" s="21"/>
      <c r="D872" s="4"/>
      <c r="E872" s="5"/>
      <c r="F872" s="5"/>
    </row>
    <row r="873" ht="13.5" customHeight="1" spans="1:6">
      <c r="A873" s="21"/>
      <c r="D873" s="4"/>
      <c r="E873" s="5"/>
      <c r="F873" s="5"/>
    </row>
    <row r="874" ht="13.5" customHeight="1" spans="1:6">
      <c r="A874" s="21"/>
      <c r="D874" s="4"/>
      <c r="E874" s="5"/>
      <c r="F874" s="5"/>
    </row>
    <row r="875" ht="13.5" customHeight="1" spans="1:6">
      <c r="A875" s="21"/>
      <c r="D875" s="4"/>
      <c r="E875" s="5"/>
      <c r="F875" s="5"/>
    </row>
    <row r="876" ht="13.5" customHeight="1" spans="1:6">
      <c r="A876" s="21"/>
      <c r="D876" s="4"/>
      <c r="E876" s="5"/>
      <c r="F876" s="5"/>
    </row>
    <row r="877" ht="13.5" customHeight="1" spans="1:6">
      <c r="A877" s="21"/>
      <c r="D877" s="4"/>
      <c r="E877" s="5"/>
      <c r="F877" s="5"/>
    </row>
    <row r="878" ht="13.5" customHeight="1" spans="1:6">
      <c r="A878" s="21"/>
      <c r="D878" s="4"/>
      <c r="E878" s="5"/>
      <c r="F878" s="5"/>
    </row>
    <row r="879" ht="13.5" customHeight="1" spans="1:6">
      <c r="A879" s="21"/>
      <c r="D879" s="4"/>
      <c r="E879" s="5"/>
      <c r="F879" s="5"/>
    </row>
    <row r="880" ht="13.5" customHeight="1" spans="1:6">
      <c r="A880" s="21"/>
      <c r="D880" s="4"/>
      <c r="E880" s="5"/>
      <c r="F880" s="5"/>
    </row>
    <row r="881" ht="13.5" customHeight="1" spans="1:6">
      <c r="A881" s="21"/>
      <c r="D881" s="4"/>
      <c r="E881" s="5"/>
      <c r="F881" s="5"/>
    </row>
    <row r="882" ht="13.5" customHeight="1" spans="1:6">
      <c r="A882" s="21"/>
      <c r="D882" s="4"/>
      <c r="E882" s="5"/>
      <c r="F882" s="5"/>
    </row>
    <row r="883" ht="13.5" customHeight="1" spans="1:6">
      <c r="A883" s="21"/>
      <c r="D883" s="4"/>
      <c r="E883" s="5"/>
      <c r="F883" s="5"/>
    </row>
    <row r="884" ht="13.5" customHeight="1" spans="1:6">
      <c r="A884" s="21"/>
      <c r="D884" s="4"/>
      <c r="E884" s="5"/>
      <c r="F884" s="5"/>
    </row>
    <row r="885" ht="13.5" customHeight="1" spans="1:6">
      <c r="A885" s="21"/>
      <c r="D885" s="4"/>
      <c r="E885" s="5"/>
      <c r="F885" s="5"/>
    </row>
    <row r="886" ht="13.5" customHeight="1" spans="1:6">
      <c r="A886" s="21"/>
      <c r="D886" s="4"/>
      <c r="E886" s="5"/>
      <c r="F886" s="5"/>
    </row>
    <row r="887" ht="13.5" customHeight="1" spans="1:6">
      <c r="A887" s="21"/>
      <c r="D887" s="4"/>
      <c r="E887" s="5"/>
      <c r="F887" s="5"/>
    </row>
    <row r="888" ht="13.5" customHeight="1" spans="1:6">
      <c r="A888" s="21"/>
      <c r="D888" s="4"/>
      <c r="E888" s="5"/>
      <c r="F888" s="5"/>
    </row>
    <row r="889" ht="13.5" customHeight="1" spans="1:6">
      <c r="A889" s="21"/>
      <c r="D889" s="4"/>
      <c r="E889" s="5"/>
      <c r="F889" s="5"/>
    </row>
    <row r="890" ht="13.5" customHeight="1" spans="1:6">
      <c r="A890" s="21"/>
      <c r="D890" s="4"/>
      <c r="E890" s="5"/>
      <c r="F890" s="5"/>
    </row>
    <row r="891" ht="13.5" customHeight="1" spans="1:6">
      <c r="A891" s="21"/>
      <c r="D891" s="4"/>
      <c r="E891" s="5"/>
      <c r="F891" s="5"/>
    </row>
    <row r="892" ht="13.5" customHeight="1" spans="1:6">
      <c r="A892" s="21"/>
      <c r="D892" s="4"/>
      <c r="E892" s="5"/>
      <c r="F892" s="5"/>
    </row>
    <row r="893" ht="13.5" customHeight="1" spans="1:6">
      <c r="A893" s="21"/>
      <c r="D893" s="4"/>
      <c r="E893" s="5"/>
      <c r="F893" s="5"/>
    </row>
    <row r="894" ht="13.5" customHeight="1" spans="1:6">
      <c r="A894" s="21"/>
      <c r="D894" s="4"/>
      <c r="E894" s="5"/>
      <c r="F894" s="5"/>
    </row>
    <row r="895" ht="13.5" customHeight="1" spans="1:6">
      <c r="A895" s="21"/>
      <c r="D895" s="4"/>
      <c r="E895" s="5"/>
      <c r="F895" s="5"/>
    </row>
    <row r="896" ht="13.5" customHeight="1" spans="1:6">
      <c r="A896" s="21"/>
      <c r="D896" s="4"/>
      <c r="E896" s="5"/>
      <c r="F896" s="5"/>
    </row>
    <row r="897" ht="13.5" customHeight="1" spans="1:6">
      <c r="A897" s="21"/>
      <c r="D897" s="4"/>
      <c r="E897" s="5"/>
      <c r="F897" s="5"/>
    </row>
    <row r="898" ht="13.5" customHeight="1" spans="1:6">
      <c r="A898" s="21"/>
      <c r="D898" s="4"/>
      <c r="E898" s="5"/>
      <c r="F898" s="5"/>
    </row>
    <row r="899" ht="13.5" customHeight="1" spans="1:6">
      <c r="A899" s="21"/>
      <c r="D899" s="4"/>
      <c r="E899" s="5"/>
      <c r="F899" s="5"/>
    </row>
    <row r="900" ht="13.5" customHeight="1" spans="1:6">
      <c r="A900" s="21"/>
      <c r="D900" s="4"/>
      <c r="E900" s="5"/>
      <c r="F900" s="5"/>
    </row>
    <row r="901" ht="13.5" customHeight="1" spans="1:6">
      <c r="A901" s="21"/>
      <c r="D901" s="4"/>
      <c r="E901" s="5"/>
      <c r="F901" s="5"/>
    </row>
    <row r="902" ht="13.5" customHeight="1" spans="1:6">
      <c r="A902" s="21"/>
      <c r="D902" s="4"/>
      <c r="E902" s="5"/>
      <c r="F902" s="5"/>
    </row>
    <row r="903" ht="13.5" customHeight="1" spans="1:6">
      <c r="A903" s="21"/>
      <c r="D903" s="4"/>
      <c r="E903" s="5"/>
      <c r="F903" s="5"/>
    </row>
    <row r="904" ht="13.5" customHeight="1" spans="1:6">
      <c r="A904" s="21"/>
      <c r="D904" s="4"/>
      <c r="E904" s="5"/>
      <c r="F904" s="5"/>
    </row>
    <row r="905" ht="13.5" customHeight="1" spans="1:6">
      <c r="A905" s="21"/>
      <c r="D905" s="4"/>
      <c r="E905" s="5"/>
      <c r="F905" s="5"/>
    </row>
    <row r="906" ht="13.5" customHeight="1" spans="1:6">
      <c r="A906" s="21"/>
      <c r="D906" s="4"/>
      <c r="E906" s="5"/>
      <c r="F906" s="5"/>
    </row>
    <row r="907" ht="13.5" customHeight="1" spans="1:6">
      <c r="A907" s="21"/>
      <c r="D907" s="4"/>
      <c r="E907" s="5"/>
      <c r="F907" s="5"/>
    </row>
    <row r="908" ht="13.5" customHeight="1" spans="1:6">
      <c r="A908" s="21"/>
      <c r="D908" s="4"/>
      <c r="E908" s="5"/>
      <c r="F908" s="5"/>
    </row>
    <row r="909" ht="13.5" customHeight="1" spans="1:6">
      <c r="A909" s="21"/>
      <c r="D909" s="4"/>
      <c r="E909" s="5"/>
      <c r="F909" s="5"/>
    </row>
    <row r="910" ht="13.5" customHeight="1" spans="1:6">
      <c r="A910" s="21"/>
      <c r="D910" s="4"/>
      <c r="E910" s="5"/>
      <c r="F910" s="5"/>
    </row>
    <row r="911" ht="13.5" customHeight="1" spans="1:6">
      <c r="A911" s="21"/>
      <c r="D911" s="4"/>
      <c r="E911" s="5"/>
      <c r="F911" s="5"/>
    </row>
    <row r="912" ht="13.5" customHeight="1" spans="1:6">
      <c r="A912" s="21"/>
      <c r="D912" s="4"/>
      <c r="E912" s="5"/>
      <c r="F912" s="5"/>
    </row>
    <row r="913" ht="13.5" customHeight="1" spans="1:6">
      <c r="A913" s="21"/>
      <c r="D913" s="4"/>
      <c r="E913" s="5"/>
      <c r="F913" s="5"/>
    </row>
    <row r="914" ht="13.5" customHeight="1" spans="1:6">
      <c r="A914" s="21"/>
      <c r="D914" s="4"/>
      <c r="E914" s="5"/>
      <c r="F914" s="5"/>
    </row>
    <row r="915" ht="13.5" customHeight="1" spans="1:6">
      <c r="A915" s="21"/>
      <c r="D915" s="4"/>
      <c r="E915" s="5"/>
      <c r="F915" s="5"/>
    </row>
    <row r="916" ht="13.5" customHeight="1" spans="1:6">
      <c r="A916" s="21"/>
      <c r="D916" s="4"/>
      <c r="E916" s="5"/>
      <c r="F916" s="5"/>
    </row>
    <row r="917" ht="13.5" customHeight="1" spans="1:6">
      <c r="A917" s="21"/>
      <c r="D917" s="4"/>
      <c r="E917" s="5"/>
      <c r="F917" s="5"/>
    </row>
    <row r="918" ht="13.5" customHeight="1" spans="1:6">
      <c r="A918" s="21"/>
      <c r="D918" s="4"/>
      <c r="E918" s="5"/>
      <c r="F918" s="5"/>
    </row>
    <row r="919" ht="13.5" customHeight="1" spans="1:6">
      <c r="A919" s="21"/>
      <c r="D919" s="4"/>
      <c r="E919" s="5"/>
      <c r="F919" s="5"/>
    </row>
    <row r="920" ht="13.5" customHeight="1" spans="1:6">
      <c r="A920" s="21"/>
      <c r="D920" s="4"/>
      <c r="E920" s="5"/>
      <c r="F920" s="5"/>
    </row>
    <row r="921" ht="13.5" customHeight="1" spans="1:6">
      <c r="A921" s="21"/>
      <c r="D921" s="4"/>
      <c r="E921" s="5"/>
      <c r="F921" s="5"/>
    </row>
    <row r="922" ht="13.5" customHeight="1" spans="1:6">
      <c r="A922" s="21"/>
      <c r="D922" s="4"/>
      <c r="E922" s="5"/>
      <c r="F922" s="5"/>
    </row>
    <row r="923" ht="13.5" customHeight="1" spans="1:6">
      <c r="A923" s="21"/>
      <c r="D923" s="4"/>
      <c r="E923" s="5"/>
      <c r="F923" s="5"/>
    </row>
    <row r="924" ht="13.5" customHeight="1" spans="1:6">
      <c r="A924" s="21"/>
      <c r="D924" s="4"/>
      <c r="E924" s="5"/>
      <c r="F924" s="5"/>
    </row>
    <row r="925" ht="13.5" customHeight="1" spans="1:6">
      <c r="A925" s="21"/>
      <c r="D925" s="4"/>
      <c r="E925" s="5"/>
      <c r="F925" s="5"/>
    </row>
    <row r="926" ht="13.5" customHeight="1" spans="1:6">
      <c r="A926" s="21"/>
      <c r="D926" s="4"/>
      <c r="E926" s="5"/>
      <c r="F926" s="5"/>
    </row>
    <row r="927" ht="13.5" customHeight="1" spans="1:6">
      <c r="A927" s="21"/>
      <c r="D927" s="4"/>
      <c r="E927" s="5"/>
      <c r="F927" s="5"/>
    </row>
    <row r="928" ht="13.5" customHeight="1" spans="1:6">
      <c r="A928" s="21"/>
      <c r="D928" s="4"/>
      <c r="E928" s="5"/>
      <c r="F928" s="5"/>
    </row>
    <row r="929" ht="13.5" customHeight="1" spans="1:6">
      <c r="A929" s="21"/>
      <c r="D929" s="4"/>
      <c r="E929" s="5"/>
      <c r="F929" s="5"/>
    </row>
    <row r="930" ht="13.5" customHeight="1" spans="1:6">
      <c r="A930" s="21"/>
      <c r="D930" s="4"/>
      <c r="E930" s="5"/>
      <c r="F930" s="5"/>
    </row>
    <row r="931" ht="13.5" customHeight="1" spans="1:6">
      <c r="A931" s="21"/>
      <c r="D931" s="4"/>
      <c r="E931" s="5"/>
      <c r="F931" s="5"/>
    </row>
    <row r="932" ht="13.5" customHeight="1" spans="1:6">
      <c r="A932" s="21"/>
      <c r="D932" s="4"/>
      <c r="E932" s="5"/>
      <c r="F932" s="5"/>
    </row>
    <row r="933" ht="13.5" customHeight="1" spans="1:6">
      <c r="A933" s="21"/>
      <c r="D933" s="4"/>
      <c r="E933" s="5"/>
      <c r="F933" s="5"/>
    </row>
    <row r="934" ht="13.5" customHeight="1" spans="1:6">
      <c r="A934" s="21"/>
      <c r="D934" s="4"/>
      <c r="E934" s="5"/>
      <c r="F934" s="5"/>
    </row>
    <row r="935" ht="13.5" customHeight="1" spans="1:6">
      <c r="A935" s="21"/>
      <c r="D935" s="4"/>
      <c r="E935" s="5"/>
      <c r="F935" s="5"/>
    </row>
    <row r="936" ht="13.5" customHeight="1" spans="1:6">
      <c r="A936" s="21"/>
      <c r="D936" s="4"/>
      <c r="E936" s="5"/>
      <c r="F936" s="5"/>
    </row>
    <row r="937" ht="13.5" customHeight="1" spans="1:6">
      <c r="A937" s="21"/>
      <c r="D937" s="4"/>
      <c r="E937" s="5"/>
      <c r="F937" s="5"/>
    </row>
    <row r="938" ht="13.5" customHeight="1" spans="1:6">
      <c r="A938" s="21"/>
      <c r="D938" s="4"/>
      <c r="E938" s="5"/>
      <c r="F938" s="5"/>
    </row>
    <row r="939" ht="13.5" customHeight="1" spans="1:6">
      <c r="A939" s="21"/>
      <c r="D939" s="4"/>
      <c r="E939" s="5"/>
      <c r="F939" s="5"/>
    </row>
    <row r="940" ht="13.5" customHeight="1" spans="1:6">
      <c r="A940" s="21"/>
      <c r="D940" s="4"/>
      <c r="E940" s="5"/>
      <c r="F940" s="5"/>
    </row>
    <row r="941" ht="13.5" customHeight="1" spans="1:6">
      <c r="A941" s="21"/>
      <c r="D941" s="4"/>
      <c r="E941" s="5"/>
      <c r="F941" s="5"/>
    </row>
    <row r="942" ht="13.5" customHeight="1" spans="1:6">
      <c r="A942" s="21"/>
      <c r="D942" s="4"/>
      <c r="E942" s="5"/>
      <c r="F942" s="5"/>
    </row>
    <row r="943" ht="13.5" customHeight="1" spans="1:6">
      <c r="A943" s="21"/>
      <c r="D943" s="4"/>
      <c r="E943" s="5"/>
      <c r="F943" s="5"/>
    </row>
    <row r="944" ht="13.5" customHeight="1" spans="1:6">
      <c r="A944" s="21"/>
      <c r="D944" s="4"/>
      <c r="E944" s="5"/>
      <c r="F944" s="5"/>
    </row>
    <row r="945" ht="13.5" customHeight="1" spans="1:6">
      <c r="A945" s="21"/>
      <c r="D945" s="4"/>
      <c r="E945" s="5"/>
      <c r="F945" s="5"/>
    </row>
    <row r="946" ht="13.5" customHeight="1" spans="1:6">
      <c r="A946" s="21"/>
      <c r="D946" s="4"/>
      <c r="E946" s="5"/>
      <c r="F946" s="5"/>
    </row>
    <row r="947" ht="13.5" customHeight="1" spans="1:6">
      <c r="A947" s="21"/>
      <c r="D947" s="4"/>
      <c r="E947" s="5"/>
      <c r="F947" s="5"/>
    </row>
    <row r="948" ht="13.5" customHeight="1" spans="1:6">
      <c r="A948" s="21"/>
      <c r="D948" s="4"/>
      <c r="E948" s="5"/>
      <c r="F948" s="5"/>
    </row>
    <row r="949" ht="13.5" customHeight="1" spans="1:6">
      <c r="A949" s="21"/>
      <c r="D949" s="4"/>
      <c r="E949" s="5"/>
      <c r="F949" s="5"/>
    </row>
    <row r="950" ht="13.5" customHeight="1" spans="1:6">
      <c r="A950" s="21"/>
      <c r="D950" s="4"/>
      <c r="E950" s="5"/>
      <c r="F950" s="5"/>
    </row>
    <row r="951" ht="13.5" customHeight="1" spans="1:6">
      <c r="A951" s="21"/>
      <c r="D951" s="4"/>
      <c r="E951" s="5"/>
      <c r="F951" s="5"/>
    </row>
    <row r="952" ht="13.5" customHeight="1" spans="1:6">
      <c r="A952" s="21"/>
      <c r="D952" s="4"/>
      <c r="E952" s="5"/>
      <c r="F952" s="5"/>
    </row>
    <row r="953" ht="13.5" customHeight="1" spans="1:6">
      <c r="A953" s="21"/>
      <c r="D953" s="4"/>
      <c r="E953" s="5"/>
      <c r="F953" s="5"/>
    </row>
    <row r="954" ht="13.5" customHeight="1" spans="1:6">
      <c r="A954" s="21"/>
      <c r="D954" s="4"/>
      <c r="E954" s="5"/>
      <c r="F954" s="5"/>
    </row>
    <row r="955" ht="13.5" customHeight="1" spans="1:6">
      <c r="A955" s="21"/>
      <c r="D955" s="4"/>
      <c r="E955" s="5"/>
      <c r="F955" s="5"/>
    </row>
    <row r="956" ht="13.5" customHeight="1" spans="1:6">
      <c r="A956" s="21"/>
      <c r="D956" s="4"/>
      <c r="E956" s="5"/>
      <c r="F956" s="5"/>
    </row>
    <row r="957" ht="13.5" customHeight="1" spans="1:6">
      <c r="A957" s="21"/>
      <c r="D957" s="4"/>
      <c r="E957" s="5"/>
      <c r="F957" s="5"/>
    </row>
    <row r="958" ht="13.5" customHeight="1" spans="1:6">
      <c r="A958" s="21"/>
      <c r="D958" s="4"/>
      <c r="E958" s="5"/>
      <c r="F958" s="5"/>
    </row>
    <row r="959" ht="13.5" customHeight="1" spans="1:6">
      <c r="A959" s="21"/>
      <c r="D959" s="4"/>
      <c r="E959" s="5"/>
      <c r="F959" s="5"/>
    </row>
    <row r="960" ht="13.5" customHeight="1" spans="1:6">
      <c r="A960" s="21"/>
      <c r="D960" s="4"/>
      <c r="E960" s="5"/>
      <c r="F960" s="5"/>
    </row>
    <row r="961" ht="13.5" customHeight="1" spans="1:6">
      <c r="A961" s="21"/>
      <c r="D961" s="4"/>
      <c r="E961" s="5"/>
      <c r="F961" s="5"/>
    </row>
    <row r="962" ht="13.5" customHeight="1" spans="1:6">
      <c r="A962" s="21"/>
      <c r="D962" s="4"/>
      <c r="E962" s="5"/>
      <c r="F962" s="5"/>
    </row>
    <row r="963" ht="13.5" customHeight="1" spans="1:6">
      <c r="A963" s="21"/>
      <c r="D963" s="4"/>
      <c r="E963" s="5"/>
      <c r="F963" s="5"/>
    </row>
    <row r="964" ht="13.5" customHeight="1" spans="1:6">
      <c r="A964" s="21"/>
      <c r="D964" s="4"/>
      <c r="E964" s="5"/>
      <c r="F964" s="5"/>
    </row>
    <row r="965" ht="13.5" customHeight="1" spans="1:6">
      <c r="A965" s="21"/>
      <c r="D965" s="4"/>
      <c r="E965" s="5"/>
      <c r="F965" s="5"/>
    </row>
    <row r="966" ht="13.5" customHeight="1" spans="1:6">
      <c r="A966" s="21"/>
      <c r="D966" s="4"/>
      <c r="E966" s="5"/>
      <c r="F966" s="5"/>
    </row>
    <row r="967" ht="13.5" customHeight="1" spans="1:6">
      <c r="A967" s="21"/>
      <c r="D967" s="4"/>
      <c r="E967" s="5"/>
      <c r="F967" s="5"/>
    </row>
    <row r="968" ht="13.5" customHeight="1" spans="1:6">
      <c r="A968" s="21"/>
      <c r="D968" s="4"/>
      <c r="E968" s="5"/>
      <c r="F968" s="5"/>
    </row>
    <row r="969" ht="13.5" customHeight="1" spans="1:6">
      <c r="A969" s="21"/>
      <c r="D969" s="4"/>
      <c r="E969" s="5"/>
      <c r="F969" s="5"/>
    </row>
    <row r="970" ht="13.5" customHeight="1" spans="1:6">
      <c r="A970" s="21"/>
      <c r="D970" s="4"/>
      <c r="E970" s="5"/>
      <c r="F970" s="5"/>
    </row>
    <row r="971" ht="13.5" customHeight="1" spans="1:6">
      <c r="A971" s="21"/>
      <c r="D971" s="4"/>
      <c r="E971" s="5"/>
      <c r="F971" s="5"/>
    </row>
    <row r="972" ht="13.5" customHeight="1" spans="1:6">
      <c r="A972" s="21"/>
      <c r="D972" s="4"/>
      <c r="E972" s="5"/>
      <c r="F972" s="5"/>
    </row>
    <row r="973" ht="13.5" customHeight="1" spans="1:6">
      <c r="A973" s="21"/>
      <c r="D973" s="4"/>
      <c r="E973" s="5"/>
      <c r="F973" s="5"/>
    </row>
    <row r="974" ht="13.5" customHeight="1" spans="1:6">
      <c r="A974" s="21"/>
      <c r="D974" s="4"/>
      <c r="E974" s="5"/>
      <c r="F974" s="5"/>
    </row>
    <row r="975" ht="13.5" customHeight="1" spans="1:6">
      <c r="A975" s="21"/>
      <c r="D975" s="4"/>
      <c r="E975" s="5"/>
      <c r="F975" s="5"/>
    </row>
    <row r="976" ht="13.5" customHeight="1" spans="1:6">
      <c r="A976" s="21"/>
      <c r="D976" s="4"/>
      <c r="E976" s="5"/>
      <c r="F976" s="5"/>
    </row>
    <row r="977" ht="13.5" customHeight="1" spans="1:6">
      <c r="A977" s="21"/>
      <c r="D977" s="4"/>
      <c r="E977" s="5"/>
      <c r="F977" s="5"/>
    </row>
    <row r="978" ht="13.5" customHeight="1" spans="1:6">
      <c r="A978" s="21"/>
      <c r="D978" s="4"/>
      <c r="E978" s="5"/>
      <c r="F978" s="5"/>
    </row>
    <row r="979" ht="13.5" customHeight="1" spans="1:6">
      <c r="A979" s="21"/>
      <c r="D979" s="4"/>
      <c r="E979" s="5"/>
      <c r="F979" s="5"/>
    </row>
    <row r="980" ht="13.5" customHeight="1" spans="1:6">
      <c r="A980" s="21"/>
      <c r="D980" s="4"/>
      <c r="E980" s="5"/>
      <c r="F980" s="5"/>
    </row>
    <row r="981" ht="13.5" customHeight="1" spans="1:6">
      <c r="A981" s="21"/>
      <c r="D981" s="4"/>
      <c r="E981" s="5"/>
      <c r="F981" s="5"/>
    </row>
    <row r="982" ht="13.5" customHeight="1" spans="1:6">
      <c r="A982" s="21"/>
      <c r="D982" s="4"/>
      <c r="E982" s="5"/>
      <c r="F982" s="5"/>
    </row>
    <row r="983" ht="13.5" customHeight="1" spans="1:6">
      <c r="A983" s="21"/>
      <c r="D983" s="4"/>
      <c r="E983" s="5"/>
      <c r="F983" s="5"/>
    </row>
    <row r="984" ht="13.5" customHeight="1" spans="1:6">
      <c r="A984" s="21"/>
      <c r="D984" s="4"/>
      <c r="E984" s="5"/>
      <c r="F984" s="5"/>
    </row>
    <row r="985" ht="13.5" customHeight="1" spans="1:6">
      <c r="A985" s="21"/>
      <c r="D985" s="4"/>
      <c r="E985" s="5"/>
      <c r="F985" s="5"/>
    </row>
    <row r="986" ht="13.5" customHeight="1" spans="1:6">
      <c r="A986" s="21"/>
      <c r="D986" s="4"/>
      <c r="E986" s="5"/>
      <c r="F986" s="5"/>
    </row>
    <row r="987" ht="13.5" customHeight="1" spans="1:6">
      <c r="A987" s="21"/>
      <c r="D987" s="4"/>
      <c r="E987" s="5"/>
      <c r="F987" s="5"/>
    </row>
    <row r="988" ht="13.5" customHeight="1" spans="1:6">
      <c r="A988" s="21"/>
      <c r="D988" s="4"/>
      <c r="E988" s="5"/>
      <c r="F988" s="5"/>
    </row>
    <row r="989" ht="13.5" customHeight="1" spans="1:6">
      <c r="A989" s="21"/>
      <c r="D989" s="4"/>
      <c r="E989" s="5"/>
      <c r="F989" s="5"/>
    </row>
    <row r="990" ht="13.5" customHeight="1" spans="1:6">
      <c r="A990" s="21"/>
      <c r="D990" s="4"/>
      <c r="E990" s="5"/>
      <c r="F990" s="5"/>
    </row>
    <row r="991" ht="13.5" customHeight="1" spans="1:6">
      <c r="A991" s="21"/>
      <c r="D991" s="4"/>
      <c r="E991" s="5"/>
      <c r="F991" s="5"/>
    </row>
    <row r="992" ht="13.5" customHeight="1" spans="1:6">
      <c r="A992" s="21"/>
      <c r="D992" s="4"/>
      <c r="E992" s="5"/>
      <c r="F992" s="5"/>
    </row>
    <row r="993" ht="13.5" customHeight="1" spans="1:6">
      <c r="A993" s="21"/>
      <c r="D993" s="4"/>
      <c r="E993" s="5"/>
      <c r="F993" s="5"/>
    </row>
    <row r="994" ht="13.5" customHeight="1" spans="1:6">
      <c r="A994" s="21"/>
      <c r="D994" s="4"/>
      <c r="E994" s="5"/>
      <c r="F994" s="5"/>
    </row>
    <row r="995" ht="13.5" customHeight="1" spans="1:6">
      <c r="A995" s="21"/>
      <c r="D995" s="4"/>
      <c r="E995" s="5"/>
      <c r="F995" s="5"/>
    </row>
    <row r="996" ht="13.5" customHeight="1" spans="1:6">
      <c r="A996" s="21"/>
      <c r="D996" s="4"/>
      <c r="E996" s="5"/>
      <c r="F996" s="5"/>
    </row>
    <row r="997" ht="13.5" customHeight="1" spans="1:6">
      <c r="A997" s="21"/>
      <c r="D997" s="4"/>
      <c r="E997" s="5"/>
      <c r="F997" s="5"/>
    </row>
    <row r="998" ht="13.5" customHeight="1" spans="1:6">
      <c r="A998" s="21"/>
      <c r="D998" s="4"/>
      <c r="E998" s="5"/>
      <c r="F998" s="5"/>
    </row>
    <row r="999" ht="13.5" customHeight="1" spans="1:6">
      <c r="A999" s="21"/>
      <c r="D999" s="4"/>
      <c r="E999" s="5"/>
      <c r="F999" s="5"/>
    </row>
    <row r="1000" ht="13.5" customHeight="1" spans="1:6">
      <c r="A1000" s="21"/>
      <c r="D1000" s="4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1.8571428571429" customWidth="1"/>
    <col min="2" max="2" width="16.2857142857143" customWidth="1"/>
    <col min="3" max="3" width="36.4285714285714" customWidth="1"/>
    <col min="4" max="4" width="12.7142857142857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1" t="s">
        <v>0</v>
      </c>
      <c r="B1" s="3" t="s">
        <v>1</v>
      </c>
      <c r="C1" s="3" t="s">
        <v>2</v>
      </c>
      <c r="D1" s="4" t="s">
        <v>3</v>
      </c>
      <c r="E1" s="5"/>
      <c r="F1" s="5"/>
    </row>
    <row r="2" ht="13.5" customHeight="1" spans="1:6">
      <c r="A2" s="2">
        <v>43435</v>
      </c>
      <c r="B2" s="5" t="s">
        <v>44</v>
      </c>
      <c r="C2" s="5" t="s">
        <v>239</v>
      </c>
      <c r="D2" s="4">
        <v>800</v>
      </c>
      <c r="E2" s="5"/>
      <c r="F2" s="5"/>
    </row>
    <row r="3" ht="13.5" customHeight="1" spans="1:6">
      <c r="A3" s="2">
        <v>43435</v>
      </c>
      <c r="B3" s="5" t="s">
        <v>44</v>
      </c>
      <c r="C3" s="5" t="s">
        <v>669</v>
      </c>
      <c r="D3" s="4">
        <v>60</v>
      </c>
      <c r="E3" s="5"/>
      <c r="F3" s="5"/>
    </row>
    <row r="4" ht="13.5" customHeight="1" spans="1:6">
      <c r="A4" s="2">
        <v>43436</v>
      </c>
      <c r="B4" s="5" t="s">
        <v>44</v>
      </c>
      <c r="C4" s="5" t="s">
        <v>389</v>
      </c>
      <c r="D4" s="4">
        <v>71.6</v>
      </c>
      <c r="E4" s="5"/>
      <c r="F4" s="5"/>
    </row>
    <row r="5" ht="13.5" customHeight="1" spans="1:6">
      <c r="A5" s="2">
        <v>43462</v>
      </c>
      <c r="B5" s="5" t="s">
        <v>44</v>
      </c>
      <c r="C5" s="5" t="s">
        <v>1172</v>
      </c>
      <c r="D5" s="4">
        <v>218</v>
      </c>
      <c r="E5" s="5"/>
      <c r="F5" s="5"/>
    </row>
    <row r="6" ht="13.5" customHeight="1" spans="1:6">
      <c r="A6" s="2">
        <v>43457</v>
      </c>
      <c r="B6" s="5" t="s">
        <v>44</v>
      </c>
      <c r="C6" s="5" t="s">
        <v>1173</v>
      </c>
      <c r="D6" s="4">
        <v>26</v>
      </c>
      <c r="E6" s="5"/>
      <c r="F6" s="5"/>
    </row>
    <row r="7" ht="13.5" customHeight="1" spans="1:6">
      <c r="A7" s="2">
        <v>43454</v>
      </c>
      <c r="B7" s="5" t="s">
        <v>44</v>
      </c>
      <c r="C7" s="10" t="s">
        <v>1152</v>
      </c>
      <c r="D7" s="4">
        <v>340</v>
      </c>
      <c r="E7" s="5"/>
      <c r="F7" s="5"/>
    </row>
    <row r="8" ht="13.5" customHeight="1" spans="1:7">
      <c r="A8" s="2">
        <v>43443</v>
      </c>
      <c r="B8" s="5" t="s">
        <v>44</v>
      </c>
      <c r="C8" s="10" t="s">
        <v>1174</v>
      </c>
      <c r="D8" s="4">
        <v>49.65</v>
      </c>
      <c r="E8" s="5"/>
      <c r="F8" s="5"/>
      <c r="G8" s="3" t="s">
        <v>286</v>
      </c>
    </row>
    <row r="9" ht="13.5" customHeight="1" spans="1:8">
      <c r="A9" s="2">
        <v>43435</v>
      </c>
      <c r="B9" s="5" t="s">
        <v>294</v>
      </c>
      <c r="C9" s="5" t="s">
        <v>239</v>
      </c>
      <c r="D9" s="4">
        <v>470</v>
      </c>
      <c r="E9" s="5"/>
      <c r="F9" s="5"/>
      <c r="G9" s="3" t="s">
        <v>44</v>
      </c>
      <c r="H9" s="4">
        <f>SUM(D2:D8)</f>
        <v>1565.25</v>
      </c>
    </row>
    <row r="10" ht="13.5" customHeight="1" spans="1:8">
      <c r="A10" s="2">
        <v>43462</v>
      </c>
      <c r="B10" s="5" t="s">
        <v>294</v>
      </c>
      <c r="C10" s="5" t="s">
        <v>143</v>
      </c>
      <c r="D10" s="4">
        <v>1188.1</v>
      </c>
      <c r="E10" s="5"/>
      <c r="F10" s="5"/>
      <c r="G10" s="3" t="s">
        <v>294</v>
      </c>
      <c r="H10" s="4">
        <f>SUM(D9:D11)</f>
        <v>1742.1</v>
      </c>
    </row>
    <row r="11" ht="13.5" customHeight="1" spans="1:8">
      <c r="A11" s="2">
        <v>43462</v>
      </c>
      <c r="B11" s="5" t="s">
        <v>294</v>
      </c>
      <c r="C11" s="5" t="s">
        <v>48</v>
      </c>
      <c r="D11" s="4">
        <v>84</v>
      </c>
      <c r="E11" s="5"/>
      <c r="F11" s="5"/>
      <c r="G11" s="3" t="s">
        <v>11</v>
      </c>
      <c r="H11" s="4">
        <f>SUM(D12:D19)</f>
        <v>362.5</v>
      </c>
    </row>
    <row r="12" ht="13.5" customHeight="1" spans="1:8">
      <c r="A12" s="2">
        <v>43435</v>
      </c>
      <c r="B12" s="5" t="s">
        <v>11</v>
      </c>
      <c r="C12" s="5" t="s">
        <v>777</v>
      </c>
      <c r="D12" s="4">
        <v>180</v>
      </c>
      <c r="E12" s="5"/>
      <c r="F12" s="5"/>
      <c r="G12" s="3" t="s">
        <v>68</v>
      </c>
      <c r="H12" s="4">
        <f>SUM(D20:D30)</f>
        <v>800.65</v>
      </c>
    </row>
    <row r="13" ht="13.5" customHeight="1" spans="1:8">
      <c r="A13" s="2">
        <v>43438</v>
      </c>
      <c r="B13" s="5" t="s">
        <v>11</v>
      </c>
      <c r="C13" s="5" t="s">
        <v>1175</v>
      </c>
      <c r="D13" s="11">
        <v>35</v>
      </c>
      <c r="E13" s="5"/>
      <c r="F13" s="5"/>
      <c r="G13" s="3" t="s">
        <v>197</v>
      </c>
      <c r="H13" s="4">
        <f>SUM(D31:D34)</f>
        <v>182.47</v>
      </c>
    </row>
    <row r="14" ht="13.5" customHeight="1" spans="1:8">
      <c r="A14" s="2">
        <v>43459</v>
      </c>
      <c r="B14" s="5" t="s">
        <v>11</v>
      </c>
      <c r="C14" s="5" t="s">
        <v>1176</v>
      </c>
      <c r="D14" s="4">
        <v>20</v>
      </c>
      <c r="E14" s="5"/>
      <c r="F14" s="5"/>
      <c r="G14" s="3" t="s">
        <v>125</v>
      </c>
      <c r="H14" s="4">
        <f>SUM(D35:D39)</f>
        <v>1088.2</v>
      </c>
    </row>
    <row r="15" ht="13.5" customHeight="1" spans="1:8">
      <c r="A15" s="2">
        <v>43459</v>
      </c>
      <c r="B15" s="5" t="s">
        <v>11</v>
      </c>
      <c r="C15" s="5" t="s">
        <v>1177</v>
      </c>
      <c r="D15" s="4">
        <v>25.3</v>
      </c>
      <c r="E15" s="5"/>
      <c r="F15" s="5"/>
      <c r="G15" s="3" t="s">
        <v>644</v>
      </c>
      <c r="H15" s="4">
        <f>SUM(D40:D41)</f>
        <v>1650</v>
      </c>
    </row>
    <row r="16" ht="13.5" customHeight="1" spans="1:8">
      <c r="A16" s="2">
        <v>43461</v>
      </c>
      <c r="B16" s="5" t="s">
        <v>11</v>
      </c>
      <c r="C16" s="5" t="s">
        <v>824</v>
      </c>
      <c r="D16" s="4">
        <v>25</v>
      </c>
      <c r="E16" s="5"/>
      <c r="F16" s="5"/>
      <c r="G16" s="3" t="s">
        <v>646</v>
      </c>
      <c r="H16" s="4">
        <f>SUM(D42)</f>
        <v>976</v>
      </c>
    </row>
    <row r="17" ht="13.5" customHeight="1" spans="1:8">
      <c r="A17" s="2">
        <v>43457</v>
      </c>
      <c r="B17" s="5" t="s">
        <v>11</v>
      </c>
      <c r="C17" s="5" t="s">
        <v>492</v>
      </c>
      <c r="D17" s="4">
        <v>25</v>
      </c>
      <c r="E17" s="5"/>
      <c r="F17" s="5"/>
      <c r="G17" s="3" t="s">
        <v>163</v>
      </c>
      <c r="H17" s="4">
        <f>SUM(D43:D44)</f>
        <v>102.95</v>
      </c>
    </row>
    <row r="18" ht="13.5" customHeight="1" spans="1:8">
      <c r="A18" s="2">
        <v>43442</v>
      </c>
      <c r="B18" s="5" t="s">
        <v>11</v>
      </c>
      <c r="C18" s="10" t="s">
        <v>1178</v>
      </c>
      <c r="D18" s="4">
        <v>45.2</v>
      </c>
      <c r="E18" s="5"/>
      <c r="F18" s="5"/>
      <c r="G18" s="3" t="s">
        <v>134</v>
      </c>
      <c r="H18" s="4">
        <f>SUM(D45)</f>
        <v>160</v>
      </c>
    </row>
    <row r="19" ht="13.5" customHeight="1" spans="1:8">
      <c r="A19" s="2">
        <v>43446</v>
      </c>
      <c r="B19" s="5" t="s">
        <v>11</v>
      </c>
      <c r="C19" s="10" t="s">
        <v>1179</v>
      </c>
      <c r="D19" s="4">
        <v>7</v>
      </c>
      <c r="E19" s="5"/>
      <c r="F19" s="5"/>
      <c r="G19" s="3" t="s">
        <v>34</v>
      </c>
      <c r="H19" s="4">
        <f>SUM(D46)</f>
        <v>18.3</v>
      </c>
    </row>
    <row r="20" ht="13.5" customHeight="1" spans="1:8">
      <c r="A20" s="2">
        <v>43455</v>
      </c>
      <c r="B20" s="5" t="s">
        <v>68</v>
      </c>
      <c r="C20" s="5" t="s">
        <v>218</v>
      </c>
      <c r="D20" s="4">
        <v>92.15</v>
      </c>
      <c r="E20" s="5"/>
      <c r="F20" s="5"/>
      <c r="G20" s="3" t="s">
        <v>36</v>
      </c>
      <c r="H20" s="4">
        <f>SUM(D47:D55)</f>
        <v>1427.6</v>
      </c>
    </row>
    <row r="21" ht="13.5" customHeight="1" spans="1:8">
      <c r="A21" s="2">
        <v>43450</v>
      </c>
      <c r="B21" s="5" t="s">
        <v>68</v>
      </c>
      <c r="C21" s="5" t="s">
        <v>1180</v>
      </c>
      <c r="D21" s="4">
        <v>33.3</v>
      </c>
      <c r="E21" s="5"/>
      <c r="F21" s="5"/>
      <c r="G21" s="3" t="s">
        <v>39</v>
      </c>
      <c r="H21" s="4">
        <f>SUM(D56:D61)</f>
        <v>375.36</v>
      </c>
    </row>
    <row r="22" ht="13.5" customHeight="1" spans="1:8">
      <c r="A22" s="2">
        <v>43442</v>
      </c>
      <c r="B22" s="5" t="s">
        <v>68</v>
      </c>
      <c r="C22" s="5" t="s">
        <v>20</v>
      </c>
      <c r="D22" s="4">
        <v>121.9</v>
      </c>
      <c r="E22" s="5"/>
      <c r="F22" s="5"/>
      <c r="G22" s="3" t="s">
        <v>375</v>
      </c>
      <c r="H22" s="4">
        <f>SUM(D62:D65)</f>
        <v>338</v>
      </c>
    </row>
    <row r="23" ht="13.5" customHeight="1" spans="1:26">
      <c r="A23" s="2">
        <v>43462</v>
      </c>
      <c r="B23" s="5" t="s">
        <v>68</v>
      </c>
      <c r="C23" s="5" t="s">
        <v>122</v>
      </c>
      <c r="D23" s="11">
        <v>16.3</v>
      </c>
      <c r="E23" s="5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43463</v>
      </c>
      <c r="B24" s="5" t="s">
        <v>68</v>
      </c>
      <c r="C24" s="10" t="s">
        <v>20</v>
      </c>
      <c r="D24" s="10">
        <v>121.9</v>
      </c>
      <c r="E24" s="5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43460</v>
      </c>
      <c r="B25" s="5" t="s">
        <v>68</v>
      </c>
      <c r="C25" s="5" t="s">
        <v>122</v>
      </c>
      <c r="D25" s="4">
        <v>44.55</v>
      </c>
      <c r="E25" s="5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43456</v>
      </c>
      <c r="B26" s="5" t="s">
        <v>68</v>
      </c>
      <c r="C26" s="10" t="s">
        <v>20</v>
      </c>
      <c r="D26" s="4">
        <v>153</v>
      </c>
      <c r="E26" s="5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43450</v>
      </c>
      <c r="B27" s="5" t="s">
        <v>68</v>
      </c>
      <c r="C27" s="10" t="s">
        <v>20</v>
      </c>
      <c r="D27" s="4">
        <v>128.95</v>
      </c>
      <c r="E27" s="5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43459</v>
      </c>
      <c r="B28" s="5" t="s">
        <v>68</v>
      </c>
      <c r="C28" s="10" t="s">
        <v>372</v>
      </c>
      <c r="D28" s="4">
        <v>44.3</v>
      </c>
      <c r="E28" s="5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43458</v>
      </c>
      <c r="B29" s="5" t="s">
        <v>68</v>
      </c>
      <c r="C29" s="10" t="s">
        <v>20</v>
      </c>
      <c r="D29" s="4">
        <v>20.2</v>
      </c>
      <c r="E29" s="5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43464</v>
      </c>
      <c r="B30" s="5" t="s">
        <v>68</v>
      </c>
      <c r="C30" s="10" t="s">
        <v>122</v>
      </c>
      <c r="D30" s="4">
        <v>24.1</v>
      </c>
      <c r="E30" s="10"/>
      <c r="F30" s="5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43438</v>
      </c>
      <c r="B31" s="5" t="s">
        <v>197</v>
      </c>
      <c r="C31" s="5" t="s">
        <v>612</v>
      </c>
      <c r="D31" s="11">
        <v>59.57</v>
      </c>
      <c r="E31" s="10"/>
      <c r="F31" s="5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43453</v>
      </c>
      <c r="B32" s="5" t="s">
        <v>197</v>
      </c>
      <c r="C32" s="5" t="s">
        <v>842</v>
      </c>
      <c r="D32" s="11">
        <v>18.75</v>
      </c>
      <c r="E32" s="10"/>
      <c r="F32" s="4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43456</v>
      </c>
      <c r="B33" s="5" t="s">
        <v>197</v>
      </c>
      <c r="C33" s="5" t="s">
        <v>394</v>
      </c>
      <c r="D33" s="4">
        <v>78.35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43451</v>
      </c>
      <c r="B34" s="5" t="s">
        <v>197</v>
      </c>
      <c r="C34" s="10" t="s">
        <v>1181</v>
      </c>
      <c r="D34" s="4">
        <v>25.8</v>
      </c>
      <c r="E34" s="10"/>
      <c r="F34" s="4"/>
      <c r="G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43435</v>
      </c>
      <c r="B35" s="5" t="s">
        <v>125</v>
      </c>
      <c r="C35" s="5" t="s">
        <v>640</v>
      </c>
      <c r="D35" s="4">
        <v>60</v>
      </c>
      <c r="E35" s="10"/>
      <c r="F35" s="4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43435</v>
      </c>
      <c r="B36" s="5" t="s">
        <v>125</v>
      </c>
      <c r="C36" s="5" t="s">
        <v>641</v>
      </c>
      <c r="D36" s="4">
        <v>600</v>
      </c>
      <c r="E36" s="10"/>
      <c r="F36" s="4"/>
      <c r="G36" s="5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43435</v>
      </c>
      <c r="B37" s="5" t="s">
        <v>125</v>
      </c>
      <c r="C37" s="5" t="s">
        <v>509</v>
      </c>
      <c r="D37" s="4">
        <v>55.5</v>
      </c>
      <c r="E37" s="10"/>
      <c r="F37" s="4"/>
      <c r="G37" s="5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43437</v>
      </c>
      <c r="B38" s="5" t="s">
        <v>125</v>
      </c>
      <c r="C38" s="5" t="s">
        <v>200</v>
      </c>
      <c r="D38" s="11">
        <v>252.7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43462</v>
      </c>
      <c r="B39" s="5" t="s">
        <v>125</v>
      </c>
      <c r="C39" s="10" t="s">
        <v>1182</v>
      </c>
      <c r="D39" s="4">
        <v>120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43435</v>
      </c>
      <c r="B40" s="5" t="s">
        <v>644</v>
      </c>
      <c r="C40" s="5" t="s">
        <v>645</v>
      </c>
      <c r="D40" s="4">
        <v>750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43435</v>
      </c>
      <c r="B41" s="5" t="s">
        <v>644</v>
      </c>
      <c r="C41" s="5" t="s">
        <v>684</v>
      </c>
      <c r="D41" s="4">
        <v>900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43435</v>
      </c>
      <c r="B42" s="5" t="s">
        <v>646</v>
      </c>
      <c r="C42" s="5" t="s">
        <v>1145</v>
      </c>
      <c r="D42" s="4">
        <v>976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43451</v>
      </c>
      <c r="B43" s="5" t="s">
        <v>163</v>
      </c>
      <c r="C43" s="5" t="s">
        <v>81</v>
      </c>
      <c r="D43" s="4">
        <v>32.95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43462</v>
      </c>
      <c r="B44" s="5" t="s">
        <v>163</v>
      </c>
      <c r="C44" s="5" t="s">
        <v>1172</v>
      </c>
      <c r="D44" s="4">
        <v>70</v>
      </c>
      <c r="E44" s="10"/>
      <c r="F44" s="4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43459</v>
      </c>
      <c r="B45" s="5" t="s">
        <v>134</v>
      </c>
      <c r="C45" s="10" t="s">
        <v>144</v>
      </c>
      <c r="D45" s="4">
        <v>160</v>
      </c>
      <c r="E45" s="10"/>
      <c r="F45" s="4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43464</v>
      </c>
      <c r="B46" s="5" t="s">
        <v>34</v>
      </c>
      <c r="C46" s="10" t="s">
        <v>81</v>
      </c>
      <c r="D46" s="4">
        <v>18.3</v>
      </c>
      <c r="E46" s="10"/>
      <c r="F46" s="4"/>
      <c r="G46" s="3" t="s">
        <v>1082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43435</v>
      </c>
      <c r="B47" s="5" t="s">
        <v>36</v>
      </c>
      <c r="C47" s="5" t="s">
        <v>37</v>
      </c>
      <c r="D47" s="4">
        <v>600</v>
      </c>
      <c r="E47" s="10"/>
      <c r="F47" s="4"/>
      <c r="G47" s="3" t="s">
        <v>1082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43435</v>
      </c>
      <c r="B48" s="5" t="s">
        <v>36</v>
      </c>
      <c r="C48" s="5" t="s">
        <v>38</v>
      </c>
      <c r="D48" s="4">
        <v>400</v>
      </c>
      <c r="E48" s="10"/>
      <c r="F48" s="4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43452</v>
      </c>
      <c r="B49" s="5" t="s">
        <v>36</v>
      </c>
      <c r="C49" s="5" t="s">
        <v>622</v>
      </c>
      <c r="D49" s="4">
        <v>50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43452</v>
      </c>
      <c r="B50" s="5" t="s">
        <v>36</v>
      </c>
      <c r="C50" s="5" t="s">
        <v>1183</v>
      </c>
      <c r="D50" s="4">
        <v>130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43452</v>
      </c>
      <c r="B51" s="5" t="s">
        <v>36</v>
      </c>
      <c r="C51" s="5" t="s">
        <v>1184</v>
      </c>
      <c r="D51" s="4">
        <v>60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43452</v>
      </c>
      <c r="B52" s="5" t="s">
        <v>36</v>
      </c>
      <c r="C52" s="5" t="s">
        <v>1185</v>
      </c>
      <c r="D52" s="4">
        <v>52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43452</v>
      </c>
      <c r="B53" s="5" t="s">
        <v>36</v>
      </c>
      <c r="C53" s="5" t="s">
        <v>1186</v>
      </c>
      <c r="D53" s="4">
        <v>40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43462</v>
      </c>
      <c r="B54" s="5" t="s">
        <v>36</v>
      </c>
      <c r="C54" s="5" t="s">
        <v>515</v>
      </c>
      <c r="D54" s="4">
        <v>58.4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43459</v>
      </c>
      <c r="B55" s="3" t="s">
        <v>36</v>
      </c>
      <c r="C55" s="10" t="s">
        <v>1187</v>
      </c>
      <c r="D55" s="4">
        <v>37.2</v>
      </c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43435</v>
      </c>
      <c r="B56" s="5" t="s">
        <v>39</v>
      </c>
      <c r="C56" s="5" t="s">
        <v>42</v>
      </c>
      <c r="D56" s="4">
        <v>110</v>
      </c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43444</v>
      </c>
      <c r="B57" s="5" t="s">
        <v>39</v>
      </c>
      <c r="C57" s="5" t="s">
        <v>358</v>
      </c>
      <c r="D57" s="11">
        <v>12.3</v>
      </c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>
        <v>43455</v>
      </c>
      <c r="B58" s="5" t="s">
        <v>39</v>
      </c>
      <c r="C58" s="5" t="s">
        <v>391</v>
      </c>
      <c r="D58" s="4">
        <v>50</v>
      </c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>
        <v>43443</v>
      </c>
      <c r="B59" s="5" t="s">
        <v>39</v>
      </c>
      <c r="C59" s="5" t="s">
        <v>391</v>
      </c>
      <c r="D59" s="4">
        <v>50</v>
      </c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>
        <v>43459</v>
      </c>
      <c r="B60" s="5" t="s">
        <v>39</v>
      </c>
      <c r="C60" s="10" t="s">
        <v>83</v>
      </c>
      <c r="D60" s="4">
        <v>75.7</v>
      </c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>
        <v>43442</v>
      </c>
      <c r="B61" s="5" t="s">
        <v>39</v>
      </c>
      <c r="C61" s="10" t="s">
        <v>83</v>
      </c>
      <c r="D61" s="4">
        <v>77.36</v>
      </c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>
        <v>43435</v>
      </c>
      <c r="B62" s="5" t="s">
        <v>375</v>
      </c>
      <c r="C62" s="5" t="s">
        <v>547</v>
      </c>
      <c r="D62" s="4">
        <v>200</v>
      </c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>
        <v>43435</v>
      </c>
      <c r="B63" s="5" t="s">
        <v>375</v>
      </c>
      <c r="C63" s="5" t="s">
        <v>548</v>
      </c>
      <c r="D63" s="4">
        <v>44</v>
      </c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>
        <v>43435</v>
      </c>
      <c r="B64" s="5" t="s">
        <v>375</v>
      </c>
      <c r="C64" s="5" t="s">
        <v>549</v>
      </c>
      <c r="D64" s="4">
        <v>44</v>
      </c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>
        <v>43435</v>
      </c>
      <c r="B65" s="5" t="s">
        <v>375</v>
      </c>
      <c r="C65" s="5" t="s">
        <v>550</v>
      </c>
      <c r="D65" s="4">
        <v>50</v>
      </c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C66" s="10"/>
      <c r="D66" s="4"/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C67" s="10"/>
      <c r="D67" s="4"/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C68" s="10"/>
      <c r="D68" s="4"/>
      <c r="E68" s="10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C69" s="10"/>
      <c r="D69" s="4"/>
      <c r="E69" s="10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C70" s="10"/>
      <c r="D70" s="4"/>
      <c r="E70" s="10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1"/>
      <c r="D71" s="4">
        <f>SUM(D2:D65)</f>
        <v>10789.38</v>
      </c>
      <c r="E71" s="5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1"/>
      <c r="D72" s="4"/>
      <c r="E72" s="5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1"/>
      <c r="D73" s="4"/>
      <c r="E73" s="5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1"/>
      <c r="D74" s="4"/>
      <c r="E74" s="5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6">
      <c r="A75" s="21"/>
      <c r="D75" s="4"/>
      <c r="E75" s="5"/>
      <c r="F75" s="5"/>
    </row>
    <row r="76" ht="13.5" customHeight="1" spans="1:6">
      <c r="A76" s="21"/>
      <c r="D76" s="4"/>
      <c r="E76" s="5"/>
      <c r="F76" s="5"/>
    </row>
    <row r="77" ht="13.5" customHeight="1" spans="1:6">
      <c r="A77" s="21"/>
      <c r="D77" s="4"/>
      <c r="E77" s="5"/>
      <c r="F77" s="5"/>
    </row>
    <row r="78" ht="13.5" customHeight="1" spans="1:6">
      <c r="A78" s="21"/>
      <c r="D78" s="4"/>
      <c r="E78" s="5"/>
      <c r="F78" s="5"/>
    </row>
    <row r="79" ht="13.5" customHeight="1" spans="1:6">
      <c r="A79" s="21"/>
      <c r="D79" s="4"/>
      <c r="E79" s="5"/>
      <c r="F79" s="5"/>
    </row>
    <row r="80" ht="13.5" customHeight="1" spans="1:6">
      <c r="A80" s="21"/>
      <c r="D80" s="4"/>
      <c r="E80" s="5"/>
      <c r="F80" s="5"/>
    </row>
    <row r="81" ht="13.5" customHeight="1" spans="1:6">
      <c r="A81" s="21"/>
      <c r="D81" s="4"/>
      <c r="E81" s="5"/>
      <c r="F81" s="5"/>
    </row>
    <row r="82" ht="13.5" customHeight="1" spans="1:6">
      <c r="A82" s="21"/>
      <c r="D82" s="4"/>
      <c r="E82" s="5"/>
      <c r="F82" s="5"/>
    </row>
    <row r="83" ht="13.5" customHeight="1" spans="1:6">
      <c r="A83" s="21"/>
      <c r="D83" s="4"/>
      <c r="E83" s="5"/>
      <c r="F83" s="5"/>
    </row>
    <row r="84" ht="13.5" customHeight="1" spans="1:6">
      <c r="A84" s="21"/>
      <c r="D84" s="4"/>
      <c r="E84" s="5"/>
      <c r="F84" s="5"/>
    </row>
    <row r="85" ht="13.5" customHeight="1" spans="1:6">
      <c r="A85" s="21"/>
      <c r="D85" s="4"/>
      <c r="E85" s="5"/>
      <c r="F85" s="5"/>
    </row>
    <row r="86" ht="13.5" customHeight="1" spans="1:6">
      <c r="A86" s="21"/>
      <c r="D86" s="4"/>
      <c r="E86" s="5"/>
      <c r="F86" s="5"/>
    </row>
    <row r="87" ht="13.5" customHeight="1" spans="1:6">
      <c r="A87" s="21"/>
      <c r="D87" s="4"/>
      <c r="E87" s="5"/>
      <c r="F87" s="5"/>
    </row>
    <row r="88" ht="13.5" customHeight="1" spans="1:6">
      <c r="A88" s="21"/>
      <c r="D88" s="4"/>
      <c r="E88" s="5"/>
      <c r="F88" s="5"/>
    </row>
    <row r="89" ht="13.5" customHeight="1" spans="1:6">
      <c r="A89" s="21"/>
      <c r="D89" s="4"/>
      <c r="E89" s="5"/>
      <c r="F89" s="5"/>
    </row>
    <row r="90" ht="13.5" customHeight="1" spans="1:6">
      <c r="A90" s="21"/>
      <c r="D90" s="4"/>
      <c r="E90" s="5"/>
      <c r="F90" s="5"/>
    </row>
    <row r="91" ht="13.5" customHeight="1" spans="1:6">
      <c r="A91" s="21"/>
      <c r="D91" s="4"/>
      <c r="E91" s="5"/>
      <c r="F91" s="5"/>
    </row>
    <row r="92" ht="13.5" customHeight="1" spans="1:6">
      <c r="A92" s="21"/>
      <c r="D92" s="4"/>
      <c r="E92" s="5"/>
      <c r="F92" s="5"/>
    </row>
    <row r="93" ht="13.5" customHeight="1" spans="1:6">
      <c r="A93" s="21"/>
      <c r="D93" s="4"/>
      <c r="E93" s="5"/>
      <c r="F93" s="5"/>
    </row>
    <row r="94" ht="13.5" customHeight="1" spans="1:6">
      <c r="A94" s="21"/>
      <c r="D94" s="4"/>
      <c r="E94" s="5"/>
      <c r="F94" s="5"/>
    </row>
    <row r="95" ht="13.5" customHeight="1" spans="1:6">
      <c r="A95" s="21"/>
      <c r="D95" s="4"/>
      <c r="E95" s="5"/>
      <c r="F95" s="5"/>
    </row>
    <row r="96" ht="13.5" customHeight="1" spans="1:6">
      <c r="A96" s="21"/>
      <c r="D96" s="4"/>
      <c r="E96" s="5"/>
      <c r="F96" s="5"/>
    </row>
    <row r="97" ht="13.5" customHeight="1" spans="1:6">
      <c r="A97" s="21"/>
      <c r="D97" s="4"/>
      <c r="E97" s="5"/>
      <c r="F97" s="5"/>
    </row>
    <row r="98" ht="13.5" customHeight="1" spans="1:6">
      <c r="A98" s="21"/>
      <c r="D98" s="4"/>
      <c r="E98" s="5"/>
      <c r="F98" s="5"/>
    </row>
    <row r="99" ht="13.5" customHeight="1" spans="1:6">
      <c r="A99" s="21"/>
      <c r="D99" s="4"/>
      <c r="E99" s="5"/>
      <c r="F99" s="5"/>
    </row>
    <row r="100" ht="13.5" customHeight="1" spans="1:6">
      <c r="A100" s="21"/>
      <c r="D100" s="4"/>
      <c r="E100" s="5"/>
      <c r="F100" s="5"/>
    </row>
    <row r="101" ht="13.5" customHeight="1" spans="1:6">
      <c r="A101" s="21"/>
      <c r="D101" s="4"/>
      <c r="E101" s="5"/>
      <c r="F101" s="5"/>
    </row>
    <row r="102" ht="13.5" customHeight="1" spans="1:6">
      <c r="A102" s="21"/>
      <c r="D102" s="4"/>
      <c r="E102" s="5"/>
      <c r="F102" s="5"/>
    </row>
    <row r="103" ht="13.5" customHeight="1" spans="1:6">
      <c r="A103" s="21"/>
      <c r="D103" s="4"/>
      <c r="E103" s="5"/>
      <c r="F103" s="5"/>
    </row>
    <row r="104" ht="13.5" customHeight="1" spans="1:6">
      <c r="A104" s="21"/>
      <c r="D104" s="4"/>
      <c r="E104" s="5"/>
      <c r="F104" s="5"/>
    </row>
    <row r="105" ht="13.5" customHeight="1" spans="1:6">
      <c r="A105" s="21"/>
      <c r="D105" s="4"/>
      <c r="E105" s="5"/>
      <c r="F105" s="5"/>
    </row>
    <row r="106" ht="13.5" customHeight="1" spans="1:6">
      <c r="A106" s="21"/>
      <c r="D106" s="4"/>
      <c r="E106" s="5"/>
      <c r="F106" s="5"/>
    </row>
    <row r="107" ht="13.5" customHeight="1" spans="1:6">
      <c r="A107" s="21"/>
      <c r="D107" s="4"/>
      <c r="E107" s="5"/>
      <c r="F107" s="5"/>
    </row>
    <row r="108" ht="13.5" customHeight="1" spans="1:6">
      <c r="A108" s="21"/>
      <c r="D108" s="4"/>
      <c r="E108" s="5"/>
      <c r="F108" s="5"/>
    </row>
    <row r="109" ht="13.5" customHeight="1" spans="1:6">
      <c r="A109" s="21"/>
      <c r="D109" s="4"/>
      <c r="E109" s="5"/>
      <c r="F109" s="5"/>
    </row>
    <row r="110" ht="13.5" customHeight="1" spans="1:6">
      <c r="A110" s="21"/>
      <c r="D110" s="4"/>
      <c r="E110" s="5"/>
      <c r="F110" s="5"/>
    </row>
    <row r="111" ht="13.5" customHeight="1" spans="1:6">
      <c r="A111" s="21"/>
      <c r="D111" s="4"/>
      <c r="E111" s="5"/>
      <c r="F111" s="5"/>
    </row>
    <row r="112" ht="13.5" customHeight="1" spans="1:6">
      <c r="A112" s="21"/>
      <c r="D112" s="4"/>
      <c r="E112" s="5"/>
      <c r="F112" s="5"/>
    </row>
    <row r="113" ht="13.5" customHeight="1" spans="1:6">
      <c r="A113" s="21"/>
      <c r="D113" s="4"/>
      <c r="E113" s="5"/>
      <c r="F113" s="5"/>
    </row>
    <row r="114" ht="13.5" customHeight="1" spans="1:6">
      <c r="A114" s="21"/>
      <c r="D114" s="4"/>
      <c r="E114" s="5"/>
      <c r="F114" s="5"/>
    </row>
    <row r="115" ht="13.5" customHeight="1" spans="1:6">
      <c r="A115" s="21"/>
      <c r="D115" s="4"/>
      <c r="E115" s="5"/>
      <c r="F115" s="5"/>
    </row>
    <row r="116" ht="13.5" customHeight="1" spans="1:6">
      <c r="A116" s="21"/>
      <c r="D116" s="4"/>
      <c r="E116" s="5"/>
      <c r="F116" s="5"/>
    </row>
    <row r="117" ht="13.5" customHeight="1" spans="1:6">
      <c r="A117" s="21"/>
      <c r="D117" s="4"/>
      <c r="E117" s="5"/>
      <c r="F117" s="5"/>
    </row>
    <row r="118" ht="13.5" customHeight="1" spans="1:6">
      <c r="A118" s="21"/>
      <c r="D118" s="4"/>
      <c r="E118" s="5"/>
      <c r="F118" s="5"/>
    </row>
    <row r="119" ht="13.5" customHeight="1" spans="1:6">
      <c r="A119" s="21"/>
      <c r="D119" s="4"/>
      <c r="E119" s="5"/>
      <c r="F119" s="5"/>
    </row>
    <row r="120" ht="13.5" customHeight="1" spans="1:6">
      <c r="A120" s="21"/>
      <c r="D120" s="4"/>
      <c r="E120" s="5"/>
      <c r="F120" s="5"/>
    </row>
    <row r="121" ht="13.5" customHeight="1" spans="1:6">
      <c r="A121" s="21"/>
      <c r="D121" s="4"/>
      <c r="E121" s="5"/>
      <c r="F121" s="5"/>
    </row>
    <row r="122" ht="13.5" customHeight="1" spans="1:6">
      <c r="A122" s="21"/>
      <c r="D122" s="4"/>
      <c r="E122" s="5"/>
      <c r="F122" s="5"/>
    </row>
    <row r="123" ht="13.5" customHeight="1" spans="1:6">
      <c r="A123" s="21"/>
      <c r="D123" s="4"/>
      <c r="E123" s="5"/>
      <c r="F123" s="5"/>
    </row>
    <row r="124" ht="13.5" customHeight="1" spans="1:6">
      <c r="A124" s="21"/>
      <c r="D124" s="4"/>
      <c r="E124" s="5"/>
      <c r="F124" s="5"/>
    </row>
    <row r="125" ht="13.5" customHeight="1" spans="1:6">
      <c r="A125" s="21"/>
      <c r="D125" s="4"/>
      <c r="E125" s="5"/>
      <c r="F125" s="5"/>
    </row>
    <row r="126" ht="13.5" customHeight="1" spans="1:6">
      <c r="A126" s="21"/>
      <c r="D126" s="4"/>
      <c r="E126" s="5"/>
      <c r="F126" s="5"/>
    </row>
    <row r="127" ht="13.5" customHeight="1" spans="1:6">
      <c r="A127" s="21"/>
      <c r="D127" s="4"/>
      <c r="E127" s="5"/>
      <c r="F127" s="5"/>
    </row>
    <row r="128" ht="13.5" customHeight="1" spans="1:6">
      <c r="A128" s="21"/>
      <c r="D128" s="4"/>
      <c r="E128" s="5"/>
      <c r="F128" s="5"/>
    </row>
    <row r="129" ht="13.5" customHeight="1" spans="1:6">
      <c r="A129" s="21"/>
      <c r="D129" s="4"/>
      <c r="E129" s="5"/>
      <c r="F129" s="5"/>
    </row>
    <row r="130" ht="13.5" customHeight="1" spans="1:6">
      <c r="A130" s="21"/>
      <c r="D130" s="4"/>
      <c r="E130" s="5"/>
      <c r="F130" s="5"/>
    </row>
    <row r="131" ht="13.5" customHeight="1" spans="1:6">
      <c r="A131" s="21"/>
      <c r="D131" s="4"/>
      <c r="E131" s="5"/>
      <c r="F131" s="5"/>
    </row>
    <row r="132" ht="13.5" customHeight="1" spans="1:6">
      <c r="A132" s="21"/>
      <c r="D132" s="4"/>
      <c r="E132" s="5"/>
      <c r="F132" s="5"/>
    </row>
    <row r="133" ht="13.5" customHeight="1" spans="1:6">
      <c r="A133" s="21"/>
      <c r="D133" s="4"/>
      <c r="E133" s="5"/>
      <c r="F133" s="5"/>
    </row>
    <row r="134" ht="13.5" customHeight="1" spans="1:6">
      <c r="A134" s="21"/>
      <c r="D134" s="4"/>
      <c r="E134" s="5"/>
      <c r="F134" s="5"/>
    </row>
    <row r="135" ht="13.5" customHeight="1" spans="1:6">
      <c r="A135" s="21"/>
      <c r="D135" s="4"/>
      <c r="E135" s="5"/>
      <c r="F135" s="5"/>
    </row>
    <row r="136" ht="13.5" customHeight="1" spans="1:6">
      <c r="A136" s="21"/>
      <c r="D136" s="4"/>
      <c r="E136" s="5"/>
      <c r="F136" s="5"/>
    </row>
    <row r="137" ht="13.5" customHeight="1" spans="1:6">
      <c r="A137" s="21"/>
      <c r="D137" s="4"/>
      <c r="E137" s="5"/>
      <c r="F137" s="5"/>
    </row>
    <row r="138" ht="13.5" customHeight="1" spans="1:6">
      <c r="A138" s="21"/>
      <c r="D138" s="4"/>
      <c r="E138" s="5"/>
      <c r="F138" s="5"/>
    </row>
    <row r="139" ht="13.5" customHeight="1" spans="1:6">
      <c r="A139" s="21"/>
      <c r="D139" s="4"/>
      <c r="E139" s="5"/>
      <c r="F139" s="5"/>
    </row>
    <row r="140" ht="13.5" customHeight="1" spans="1:6">
      <c r="A140" s="21"/>
      <c r="D140" s="4"/>
      <c r="E140" s="5"/>
      <c r="F140" s="5"/>
    </row>
    <row r="141" ht="13.5" customHeight="1" spans="1:6">
      <c r="A141" s="21"/>
      <c r="D141" s="4"/>
      <c r="E141" s="5"/>
      <c r="F141" s="5"/>
    </row>
    <row r="142" ht="13.5" customHeight="1" spans="1:6">
      <c r="A142" s="21"/>
      <c r="D142" s="4"/>
      <c r="E142" s="5"/>
      <c r="F142" s="5"/>
    </row>
    <row r="143" ht="13.5" customHeight="1" spans="1:6">
      <c r="A143" s="21"/>
      <c r="D143" s="4"/>
      <c r="E143" s="5"/>
      <c r="F143" s="5"/>
    </row>
    <row r="144" ht="13.5" customHeight="1" spans="1:6">
      <c r="A144" s="21"/>
      <c r="D144" s="4"/>
      <c r="E144" s="5"/>
      <c r="F144" s="5"/>
    </row>
    <row r="145" ht="13.5" customHeight="1" spans="1:6">
      <c r="A145" s="21"/>
      <c r="D145" s="4"/>
      <c r="E145" s="5"/>
      <c r="F145" s="5"/>
    </row>
    <row r="146" ht="13.5" customHeight="1" spans="1:6">
      <c r="A146" s="21"/>
      <c r="D146" s="4"/>
      <c r="E146" s="5"/>
      <c r="F146" s="5"/>
    </row>
    <row r="147" ht="13.5" customHeight="1" spans="1:6">
      <c r="A147" s="21"/>
      <c r="D147" s="4"/>
      <c r="E147" s="5"/>
      <c r="F147" s="5"/>
    </row>
    <row r="148" ht="13.5" customHeight="1" spans="1:6">
      <c r="A148" s="21"/>
      <c r="D148" s="4"/>
      <c r="E148" s="5"/>
      <c r="F148" s="5"/>
    </row>
    <row r="149" ht="13.5" customHeight="1" spans="1:6">
      <c r="A149" s="21"/>
      <c r="D149" s="4"/>
      <c r="E149" s="5"/>
      <c r="F149" s="5"/>
    </row>
    <row r="150" ht="13.5" customHeight="1" spans="1:6">
      <c r="A150" s="21"/>
      <c r="D150" s="4"/>
      <c r="E150" s="5"/>
      <c r="F150" s="5"/>
    </row>
    <row r="151" ht="13.5" customHeight="1" spans="1:6">
      <c r="A151" s="21"/>
      <c r="D151" s="4"/>
      <c r="E151" s="5"/>
      <c r="F151" s="5"/>
    </row>
    <row r="152" ht="13.5" customHeight="1" spans="1:6">
      <c r="A152" s="21"/>
      <c r="D152" s="4"/>
      <c r="E152" s="5"/>
      <c r="F152" s="5"/>
    </row>
    <row r="153" ht="13.5" customHeight="1" spans="1:6">
      <c r="A153" s="21"/>
      <c r="D153" s="4"/>
      <c r="E153" s="5"/>
      <c r="F153" s="5"/>
    </row>
    <row r="154" ht="13.5" customHeight="1" spans="1:6">
      <c r="A154" s="21"/>
      <c r="D154" s="4"/>
      <c r="E154" s="5"/>
      <c r="F154" s="5"/>
    </row>
    <row r="155" ht="13.5" customHeight="1" spans="1:6">
      <c r="A155" s="21"/>
      <c r="D155" s="4"/>
      <c r="E155" s="5"/>
      <c r="F155" s="5"/>
    </row>
    <row r="156" ht="13.5" customHeight="1" spans="1:6">
      <c r="A156" s="21"/>
      <c r="D156" s="4"/>
      <c r="E156" s="5"/>
      <c r="F156" s="5"/>
    </row>
    <row r="157" ht="13.5" customHeight="1" spans="1:6">
      <c r="A157" s="21"/>
      <c r="D157" s="4"/>
      <c r="E157" s="5"/>
      <c r="F157" s="5"/>
    </row>
    <row r="158" ht="13.5" customHeight="1" spans="1:6">
      <c r="A158" s="21"/>
      <c r="D158" s="4"/>
      <c r="E158" s="5"/>
      <c r="F158" s="5"/>
    </row>
    <row r="159" ht="13.5" customHeight="1" spans="1:6">
      <c r="A159" s="21"/>
      <c r="D159" s="4"/>
      <c r="E159" s="5"/>
      <c r="F159" s="5"/>
    </row>
    <row r="160" ht="13.5" customHeight="1" spans="1:6">
      <c r="A160" s="21"/>
      <c r="D160" s="4"/>
      <c r="E160" s="5"/>
      <c r="F160" s="5"/>
    </row>
    <row r="161" ht="13.5" customHeight="1" spans="1:6">
      <c r="A161" s="21"/>
      <c r="D161" s="4"/>
      <c r="E161" s="5"/>
      <c r="F161" s="5"/>
    </row>
    <row r="162" ht="13.5" customHeight="1" spans="1:6">
      <c r="A162" s="21"/>
      <c r="D162" s="4"/>
      <c r="E162" s="5"/>
      <c r="F162" s="5"/>
    </row>
    <row r="163" ht="13.5" customHeight="1" spans="1:6">
      <c r="A163" s="21"/>
      <c r="D163" s="4"/>
      <c r="E163" s="5"/>
      <c r="F163" s="5"/>
    </row>
    <row r="164" ht="13.5" customHeight="1" spans="1:6">
      <c r="A164" s="21"/>
      <c r="D164" s="4"/>
      <c r="E164" s="5"/>
      <c r="F164" s="5"/>
    </row>
    <row r="165" ht="13.5" customHeight="1" spans="1:6">
      <c r="A165" s="21"/>
      <c r="D165" s="4"/>
      <c r="E165" s="5"/>
      <c r="F165" s="5"/>
    </row>
    <row r="166" ht="13.5" customHeight="1" spans="1:6">
      <c r="A166" s="21"/>
      <c r="D166" s="4"/>
      <c r="E166" s="5"/>
      <c r="F166" s="5"/>
    </row>
    <row r="167" ht="13.5" customHeight="1" spans="1:6">
      <c r="A167" s="21"/>
      <c r="D167" s="4"/>
      <c r="E167" s="5"/>
      <c r="F167" s="5"/>
    </row>
    <row r="168" ht="13.5" customHeight="1" spans="1:6">
      <c r="A168" s="21"/>
      <c r="D168" s="4"/>
      <c r="E168" s="5"/>
      <c r="F168" s="5"/>
    </row>
    <row r="169" ht="13.5" customHeight="1" spans="1:6">
      <c r="A169" s="21"/>
      <c r="D169" s="4"/>
      <c r="E169" s="5"/>
      <c r="F169" s="5"/>
    </row>
    <row r="170" ht="13.5" customHeight="1" spans="1:6">
      <c r="A170" s="21"/>
      <c r="D170" s="4"/>
      <c r="E170" s="5"/>
      <c r="F170" s="5"/>
    </row>
    <row r="171" ht="13.5" customHeight="1" spans="1:6">
      <c r="A171" s="21"/>
      <c r="D171" s="4"/>
      <c r="E171" s="5"/>
      <c r="F171" s="5"/>
    </row>
    <row r="172" ht="13.5" customHeight="1" spans="1:6">
      <c r="A172" s="21"/>
      <c r="D172" s="4"/>
      <c r="E172" s="5"/>
      <c r="F172" s="5"/>
    </row>
    <row r="173" ht="13.5" customHeight="1" spans="1:6">
      <c r="A173" s="21"/>
      <c r="D173" s="4"/>
      <c r="E173" s="5"/>
      <c r="F173" s="5"/>
    </row>
    <row r="174" ht="13.5" customHeight="1" spans="1:6">
      <c r="A174" s="21"/>
      <c r="D174" s="4"/>
      <c r="E174" s="5"/>
      <c r="F174" s="5"/>
    </row>
    <row r="175" ht="13.5" customHeight="1" spans="1:6">
      <c r="A175" s="21"/>
      <c r="D175" s="4"/>
      <c r="E175" s="5"/>
      <c r="F175" s="5"/>
    </row>
    <row r="176" ht="13.5" customHeight="1" spans="1:6">
      <c r="A176" s="21"/>
      <c r="D176" s="4"/>
      <c r="E176" s="5"/>
      <c r="F176" s="5"/>
    </row>
    <row r="177" ht="13.5" customHeight="1" spans="1:6">
      <c r="A177" s="21"/>
      <c r="D177" s="4"/>
      <c r="E177" s="5"/>
      <c r="F177" s="5"/>
    </row>
    <row r="178" ht="13.5" customHeight="1" spans="1:6">
      <c r="A178" s="21"/>
      <c r="D178" s="4"/>
      <c r="E178" s="5"/>
      <c r="F178" s="5"/>
    </row>
    <row r="179" ht="13.5" customHeight="1" spans="1:6">
      <c r="A179" s="21"/>
      <c r="D179" s="4"/>
      <c r="E179" s="5"/>
      <c r="F179" s="5"/>
    </row>
    <row r="180" ht="13.5" customHeight="1" spans="1:6">
      <c r="A180" s="21"/>
      <c r="D180" s="4"/>
      <c r="E180" s="5"/>
      <c r="F180" s="5"/>
    </row>
    <row r="181" ht="13.5" customHeight="1" spans="1:6">
      <c r="A181" s="21"/>
      <c r="D181" s="4"/>
      <c r="E181" s="5"/>
      <c r="F181" s="5"/>
    </row>
    <row r="182" ht="13.5" customHeight="1" spans="1:6">
      <c r="A182" s="21"/>
      <c r="D182" s="4"/>
      <c r="E182" s="5"/>
      <c r="F182" s="5"/>
    </row>
    <row r="183" ht="13.5" customHeight="1" spans="1:6">
      <c r="A183" s="21"/>
      <c r="D183" s="4"/>
      <c r="E183" s="5"/>
      <c r="F183" s="5"/>
    </row>
    <row r="184" ht="13.5" customHeight="1" spans="1:6">
      <c r="A184" s="21"/>
      <c r="D184" s="4"/>
      <c r="E184" s="5"/>
      <c r="F184" s="5"/>
    </row>
    <row r="185" ht="13.5" customHeight="1" spans="1:6">
      <c r="A185" s="21"/>
      <c r="D185" s="4"/>
      <c r="E185" s="5"/>
      <c r="F185" s="5"/>
    </row>
    <row r="186" ht="13.5" customHeight="1" spans="1:6">
      <c r="A186" s="21"/>
      <c r="D186" s="4"/>
      <c r="E186" s="5"/>
      <c r="F186" s="5"/>
    </row>
    <row r="187" ht="13.5" customHeight="1" spans="1:6">
      <c r="A187" s="21"/>
      <c r="D187" s="4"/>
      <c r="E187" s="5"/>
      <c r="F187" s="5"/>
    </row>
    <row r="188" ht="13.5" customHeight="1" spans="1:6">
      <c r="A188" s="21"/>
      <c r="D188" s="4"/>
      <c r="E188" s="5"/>
      <c r="F188" s="5"/>
    </row>
    <row r="189" ht="13.5" customHeight="1" spans="1:6">
      <c r="A189" s="21"/>
      <c r="D189" s="4"/>
      <c r="E189" s="5"/>
      <c r="F189" s="5"/>
    </row>
    <row r="190" ht="13.5" customHeight="1" spans="1:6">
      <c r="A190" s="21"/>
      <c r="D190" s="4"/>
      <c r="E190" s="5"/>
      <c r="F190" s="5"/>
    </row>
    <row r="191" ht="13.5" customHeight="1" spans="1:6">
      <c r="A191" s="21"/>
      <c r="D191" s="4"/>
      <c r="E191" s="5"/>
      <c r="F191" s="5"/>
    </row>
    <row r="192" ht="13.5" customHeight="1" spans="1:6">
      <c r="A192" s="21"/>
      <c r="D192" s="4"/>
      <c r="E192" s="5"/>
      <c r="F192" s="5"/>
    </row>
    <row r="193" ht="13.5" customHeight="1" spans="1:6">
      <c r="A193" s="21"/>
      <c r="D193" s="4"/>
      <c r="E193" s="5"/>
      <c r="F193" s="5"/>
    </row>
    <row r="194" ht="13.5" customHeight="1" spans="1:6">
      <c r="A194" s="21"/>
      <c r="D194" s="4"/>
      <c r="E194" s="5"/>
      <c r="F194" s="5"/>
    </row>
    <row r="195" ht="13.5" customHeight="1" spans="1:6">
      <c r="A195" s="21"/>
      <c r="D195" s="4"/>
      <c r="E195" s="5"/>
      <c r="F195" s="5"/>
    </row>
    <row r="196" ht="13.5" customHeight="1" spans="1:6">
      <c r="A196" s="21"/>
      <c r="D196" s="4"/>
      <c r="E196" s="5"/>
      <c r="F196" s="5"/>
    </row>
    <row r="197" ht="13.5" customHeight="1" spans="1:6">
      <c r="A197" s="21"/>
      <c r="D197" s="4"/>
      <c r="E197" s="5"/>
      <c r="F197" s="5"/>
    </row>
    <row r="198" ht="13.5" customHeight="1" spans="1:6">
      <c r="A198" s="21"/>
      <c r="D198" s="4"/>
      <c r="E198" s="5"/>
      <c r="F198" s="5"/>
    </row>
    <row r="199" ht="13.5" customHeight="1" spans="1:6">
      <c r="A199" s="21"/>
      <c r="D199" s="4"/>
      <c r="E199" s="5"/>
      <c r="F199" s="5"/>
    </row>
    <row r="200" ht="13.5" customHeight="1" spans="1:6">
      <c r="A200" s="21"/>
      <c r="D200" s="4"/>
      <c r="E200" s="5"/>
      <c r="F200" s="5"/>
    </row>
    <row r="201" ht="13.5" customHeight="1" spans="1:6">
      <c r="A201" s="21"/>
      <c r="D201" s="4"/>
      <c r="E201" s="5"/>
      <c r="F201" s="5"/>
    </row>
    <row r="202" ht="13.5" customHeight="1" spans="1:6">
      <c r="A202" s="21"/>
      <c r="D202" s="4"/>
      <c r="E202" s="5"/>
      <c r="F202" s="5"/>
    </row>
    <row r="203" ht="13.5" customHeight="1" spans="1:6">
      <c r="A203" s="21"/>
      <c r="D203" s="4"/>
      <c r="E203" s="5"/>
      <c r="F203" s="5"/>
    </row>
    <row r="204" ht="13.5" customHeight="1" spans="1:6">
      <c r="A204" s="21"/>
      <c r="D204" s="4"/>
      <c r="E204" s="5"/>
      <c r="F204" s="5"/>
    </row>
    <row r="205" ht="13.5" customHeight="1" spans="1:6">
      <c r="A205" s="21"/>
      <c r="D205" s="4"/>
      <c r="E205" s="5"/>
      <c r="F205" s="5"/>
    </row>
    <row r="206" ht="13.5" customHeight="1" spans="1:6">
      <c r="A206" s="21"/>
      <c r="D206" s="4"/>
      <c r="E206" s="5"/>
      <c r="F206" s="5"/>
    </row>
    <row r="207" ht="13.5" customHeight="1" spans="1:6">
      <c r="A207" s="21"/>
      <c r="D207" s="4"/>
      <c r="E207" s="5"/>
      <c r="F207" s="5"/>
    </row>
    <row r="208" ht="13.5" customHeight="1" spans="1:6">
      <c r="A208" s="21"/>
      <c r="D208" s="4"/>
      <c r="E208" s="5"/>
      <c r="F208" s="5"/>
    </row>
    <row r="209" ht="13.5" customHeight="1" spans="1:6">
      <c r="A209" s="21"/>
      <c r="D209" s="4"/>
      <c r="E209" s="5"/>
      <c r="F209" s="5"/>
    </row>
    <row r="210" ht="13.5" customHeight="1" spans="1:6">
      <c r="A210" s="21"/>
      <c r="D210" s="4"/>
      <c r="E210" s="5"/>
      <c r="F210" s="5"/>
    </row>
    <row r="211" ht="13.5" customHeight="1" spans="1:6">
      <c r="A211" s="21"/>
      <c r="D211" s="4"/>
      <c r="E211" s="5"/>
      <c r="F211" s="5"/>
    </row>
    <row r="212" ht="13.5" customHeight="1" spans="1:6">
      <c r="A212" s="21"/>
      <c r="D212" s="4"/>
      <c r="E212" s="5"/>
      <c r="F212" s="5"/>
    </row>
    <row r="213" ht="13.5" customHeight="1" spans="1:6">
      <c r="A213" s="21"/>
      <c r="D213" s="4"/>
      <c r="E213" s="5"/>
      <c r="F213" s="5"/>
    </row>
    <row r="214" ht="13.5" customHeight="1" spans="1:6">
      <c r="A214" s="21"/>
      <c r="D214" s="4"/>
      <c r="E214" s="5"/>
      <c r="F214" s="5"/>
    </row>
    <row r="215" ht="13.5" customHeight="1" spans="1:6">
      <c r="A215" s="21"/>
      <c r="D215" s="4"/>
      <c r="E215" s="5"/>
      <c r="F215" s="5"/>
    </row>
    <row r="216" ht="13.5" customHeight="1" spans="1:6">
      <c r="A216" s="21"/>
      <c r="D216" s="4"/>
      <c r="E216" s="5"/>
      <c r="F216" s="5"/>
    </row>
    <row r="217" ht="13.5" customHeight="1" spans="1:6">
      <c r="A217" s="21"/>
      <c r="D217" s="4"/>
      <c r="E217" s="5"/>
      <c r="F217" s="5"/>
    </row>
    <row r="218" ht="13.5" customHeight="1" spans="1:6">
      <c r="A218" s="21"/>
      <c r="D218" s="4"/>
      <c r="E218" s="5"/>
      <c r="F218" s="5"/>
    </row>
    <row r="219" ht="13.5" customHeight="1" spans="1:6">
      <c r="A219" s="21"/>
      <c r="D219" s="4"/>
      <c r="E219" s="5"/>
      <c r="F219" s="5"/>
    </row>
    <row r="220" ht="13.5" customHeight="1" spans="1:6">
      <c r="A220" s="21"/>
      <c r="D220" s="4"/>
      <c r="E220" s="5"/>
      <c r="F220" s="5"/>
    </row>
    <row r="221" ht="13.5" customHeight="1" spans="1:6">
      <c r="A221" s="21"/>
      <c r="D221" s="4"/>
      <c r="E221" s="5"/>
      <c r="F221" s="5"/>
    </row>
    <row r="222" ht="13.5" customHeight="1" spans="1:6">
      <c r="A222" s="21"/>
      <c r="D222" s="4"/>
      <c r="E222" s="5"/>
      <c r="F222" s="5"/>
    </row>
    <row r="223" ht="13.5" customHeight="1" spans="1:6">
      <c r="A223" s="21"/>
      <c r="D223" s="4"/>
      <c r="E223" s="5"/>
      <c r="F223" s="5"/>
    </row>
    <row r="224" ht="13.5" customHeight="1" spans="1:6">
      <c r="A224" s="21"/>
      <c r="D224" s="4"/>
      <c r="E224" s="5"/>
      <c r="F224" s="5"/>
    </row>
    <row r="225" ht="13.5" customHeight="1" spans="1:6">
      <c r="A225" s="21"/>
      <c r="D225" s="4"/>
      <c r="E225" s="5"/>
      <c r="F225" s="5"/>
    </row>
    <row r="226" ht="13.5" customHeight="1" spans="1:6">
      <c r="A226" s="21"/>
      <c r="D226" s="4"/>
      <c r="E226" s="5"/>
      <c r="F226" s="5"/>
    </row>
    <row r="227" ht="13.5" customHeight="1" spans="1:6">
      <c r="A227" s="21"/>
      <c r="D227" s="4"/>
      <c r="E227" s="5"/>
      <c r="F227" s="5"/>
    </row>
    <row r="228" ht="13.5" customHeight="1" spans="1:6">
      <c r="A228" s="21"/>
      <c r="D228" s="4"/>
      <c r="E228" s="5"/>
      <c r="F228" s="5"/>
    </row>
    <row r="229" ht="13.5" customHeight="1" spans="1:6">
      <c r="A229" s="21"/>
      <c r="D229" s="4"/>
      <c r="E229" s="5"/>
      <c r="F229" s="5"/>
    </row>
    <row r="230" ht="13.5" customHeight="1" spans="1:6">
      <c r="A230" s="21"/>
      <c r="D230" s="4"/>
      <c r="E230" s="5"/>
      <c r="F230" s="5"/>
    </row>
    <row r="231" ht="13.5" customHeight="1" spans="1:6">
      <c r="A231" s="21"/>
      <c r="D231" s="4"/>
      <c r="E231" s="5"/>
      <c r="F231" s="5"/>
    </row>
    <row r="232" ht="13.5" customHeight="1" spans="1:6">
      <c r="A232" s="21"/>
      <c r="D232" s="4"/>
      <c r="E232" s="5"/>
      <c r="F232" s="5"/>
    </row>
    <row r="233" ht="13.5" customHeight="1" spans="1:6">
      <c r="A233" s="21"/>
      <c r="D233" s="4"/>
      <c r="E233" s="5"/>
      <c r="F233" s="5"/>
    </row>
    <row r="234" ht="13.5" customHeight="1" spans="1:6">
      <c r="A234" s="21"/>
      <c r="D234" s="4"/>
      <c r="E234" s="5"/>
      <c r="F234" s="5"/>
    </row>
    <row r="235" ht="13.5" customHeight="1" spans="1:6">
      <c r="A235" s="21"/>
      <c r="D235" s="4"/>
      <c r="E235" s="5"/>
      <c r="F235" s="5"/>
    </row>
    <row r="236" ht="13.5" customHeight="1" spans="1:6">
      <c r="A236" s="21"/>
      <c r="D236" s="4"/>
      <c r="E236" s="5"/>
      <c r="F236" s="5"/>
    </row>
    <row r="237" ht="13.5" customHeight="1" spans="1:6">
      <c r="A237" s="21"/>
      <c r="D237" s="4"/>
      <c r="E237" s="5"/>
      <c r="F237" s="5"/>
    </row>
    <row r="238" ht="13.5" customHeight="1" spans="1:6">
      <c r="A238" s="21"/>
      <c r="D238" s="4"/>
      <c r="E238" s="5"/>
      <c r="F238" s="5"/>
    </row>
    <row r="239" ht="13.5" customHeight="1" spans="1:6">
      <c r="A239" s="21"/>
      <c r="D239" s="4"/>
      <c r="E239" s="5"/>
      <c r="F239" s="5"/>
    </row>
    <row r="240" ht="13.5" customHeight="1" spans="1:6">
      <c r="A240" s="21"/>
      <c r="D240" s="4"/>
      <c r="E240" s="5"/>
      <c r="F240" s="5"/>
    </row>
    <row r="241" ht="13.5" customHeight="1" spans="1:6">
      <c r="A241" s="21"/>
      <c r="D241" s="4"/>
      <c r="E241" s="5"/>
      <c r="F241" s="5"/>
    </row>
    <row r="242" ht="13.5" customHeight="1" spans="1:6">
      <c r="A242" s="21"/>
      <c r="D242" s="4"/>
      <c r="E242" s="5"/>
      <c r="F242" s="5"/>
    </row>
    <row r="243" ht="13.5" customHeight="1" spans="1:6">
      <c r="A243" s="21"/>
      <c r="D243" s="4"/>
      <c r="E243" s="5"/>
      <c r="F243" s="5"/>
    </row>
    <row r="244" ht="13.5" customHeight="1" spans="1:6">
      <c r="A244" s="21"/>
      <c r="D244" s="4"/>
      <c r="E244" s="5"/>
      <c r="F244" s="5"/>
    </row>
    <row r="245" ht="13.5" customHeight="1" spans="1:6">
      <c r="A245" s="21"/>
      <c r="D245" s="4"/>
      <c r="E245" s="5"/>
      <c r="F245" s="5"/>
    </row>
    <row r="246" ht="13.5" customHeight="1" spans="1:6">
      <c r="A246" s="21"/>
      <c r="D246" s="4"/>
      <c r="E246" s="5"/>
      <c r="F246" s="5"/>
    </row>
    <row r="247" ht="13.5" customHeight="1" spans="1:6">
      <c r="A247" s="21"/>
      <c r="D247" s="4"/>
      <c r="E247" s="5"/>
      <c r="F247" s="5"/>
    </row>
    <row r="248" ht="13.5" customHeight="1" spans="1:6">
      <c r="A248" s="21"/>
      <c r="D248" s="4"/>
      <c r="E248" s="5"/>
      <c r="F248" s="5"/>
    </row>
    <row r="249" ht="13.5" customHeight="1" spans="1:6">
      <c r="A249" s="21"/>
      <c r="D249" s="4"/>
      <c r="E249" s="5"/>
      <c r="F249" s="5"/>
    </row>
    <row r="250" ht="13.5" customHeight="1" spans="1:6">
      <c r="A250" s="21"/>
      <c r="D250" s="4"/>
      <c r="E250" s="5"/>
      <c r="F250" s="5"/>
    </row>
    <row r="251" ht="13.5" customHeight="1" spans="1:6">
      <c r="A251" s="21"/>
      <c r="D251" s="4"/>
      <c r="E251" s="5"/>
      <c r="F251" s="5"/>
    </row>
    <row r="252" ht="13.5" customHeight="1" spans="1:6">
      <c r="A252" s="21"/>
      <c r="D252" s="4"/>
      <c r="E252" s="5"/>
      <c r="F252" s="5"/>
    </row>
    <row r="253" ht="13.5" customHeight="1" spans="1:6">
      <c r="A253" s="21"/>
      <c r="D253" s="4"/>
      <c r="E253" s="5"/>
      <c r="F253" s="5"/>
    </row>
    <row r="254" ht="13.5" customHeight="1" spans="1:6">
      <c r="A254" s="21"/>
      <c r="D254" s="4"/>
      <c r="E254" s="5"/>
      <c r="F254" s="5"/>
    </row>
    <row r="255" ht="13.5" customHeight="1" spans="1:6">
      <c r="A255" s="21"/>
      <c r="D255" s="4"/>
      <c r="E255" s="5"/>
      <c r="F255" s="5"/>
    </row>
    <row r="256" ht="13.5" customHeight="1" spans="1:6">
      <c r="A256" s="21"/>
      <c r="D256" s="4"/>
      <c r="E256" s="5"/>
      <c r="F256" s="5"/>
    </row>
    <row r="257" ht="13.5" customHeight="1" spans="1:6">
      <c r="A257" s="21"/>
      <c r="D257" s="4"/>
      <c r="E257" s="5"/>
      <c r="F257" s="5"/>
    </row>
    <row r="258" ht="13.5" customHeight="1" spans="1:6">
      <c r="A258" s="21"/>
      <c r="D258" s="4"/>
      <c r="E258" s="5"/>
      <c r="F258" s="5"/>
    </row>
    <row r="259" ht="13.5" customHeight="1" spans="1:6">
      <c r="A259" s="21"/>
      <c r="D259" s="4"/>
      <c r="E259" s="5"/>
      <c r="F259" s="5"/>
    </row>
    <row r="260" ht="13.5" customHeight="1" spans="1:6">
      <c r="A260" s="21"/>
      <c r="D260" s="4"/>
      <c r="E260" s="5"/>
      <c r="F260" s="5"/>
    </row>
    <row r="261" ht="13.5" customHeight="1" spans="1:6">
      <c r="A261" s="21"/>
      <c r="D261" s="4"/>
      <c r="E261" s="5"/>
      <c r="F261" s="5"/>
    </row>
    <row r="262" ht="13.5" customHeight="1" spans="1:6">
      <c r="A262" s="21"/>
      <c r="D262" s="4"/>
      <c r="E262" s="5"/>
      <c r="F262" s="5"/>
    </row>
    <row r="263" ht="13.5" customHeight="1" spans="1:6">
      <c r="A263" s="21"/>
      <c r="D263" s="4"/>
      <c r="E263" s="5"/>
      <c r="F263" s="5"/>
    </row>
    <row r="264" ht="13.5" customHeight="1" spans="1:6">
      <c r="A264" s="21"/>
      <c r="D264" s="4"/>
      <c r="E264" s="5"/>
      <c r="F264" s="5"/>
    </row>
    <row r="265" ht="13.5" customHeight="1" spans="1:6">
      <c r="A265" s="21"/>
      <c r="D265" s="4"/>
      <c r="E265" s="5"/>
      <c r="F265" s="5"/>
    </row>
    <row r="266" ht="13.5" customHeight="1" spans="1:6">
      <c r="A266" s="21"/>
      <c r="D266" s="4"/>
      <c r="E266" s="5"/>
      <c r="F266" s="5"/>
    </row>
    <row r="267" ht="13.5" customHeight="1" spans="1:6">
      <c r="A267" s="21"/>
      <c r="D267" s="4"/>
      <c r="E267" s="5"/>
      <c r="F267" s="5"/>
    </row>
    <row r="268" ht="13.5" customHeight="1" spans="1:6">
      <c r="A268" s="21"/>
      <c r="D268" s="4"/>
      <c r="E268" s="5"/>
      <c r="F268" s="5"/>
    </row>
    <row r="269" ht="13.5" customHeight="1" spans="1:6">
      <c r="A269" s="21"/>
      <c r="D269" s="4"/>
      <c r="E269" s="5"/>
      <c r="F269" s="5"/>
    </row>
    <row r="270" ht="13.5" customHeight="1" spans="1:6">
      <c r="A270" s="21"/>
      <c r="D270" s="4"/>
      <c r="E270" s="5"/>
      <c r="F270" s="5"/>
    </row>
    <row r="271" ht="13.5" customHeight="1" spans="1:6">
      <c r="A271" s="21"/>
      <c r="D271" s="4"/>
      <c r="E271" s="5"/>
      <c r="F271" s="5"/>
    </row>
    <row r="272" ht="13.5" customHeight="1" spans="1:6">
      <c r="A272" s="21"/>
      <c r="D272" s="4"/>
      <c r="E272" s="5"/>
      <c r="F272" s="5"/>
    </row>
    <row r="273" ht="13.5" customHeight="1" spans="1:6">
      <c r="A273" s="21"/>
      <c r="D273" s="4"/>
      <c r="E273" s="5"/>
      <c r="F273" s="5"/>
    </row>
    <row r="274" ht="13.5" customHeight="1" spans="1:6">
      <c r="A274" s="21"/>
      <c r="D274" s="4"/>
      <c r="E274" s="5"/>
      <c r="F274" s="5"/>
    </row>
    <row r="275" ht="13.5" customHeight="1" spans="1:6">
      <c r="A275" s="21"/>
      <c r="D275" s="4"/>
      <c r="E275" s="5"/>
      <c r="F275" s="5"/>
    </row>
    <row r="276" ht="13.5" customHeight="1" spans="1:6">
      <c r="A276" s="21"/>
      <c r="D276" s="4"/>
      <c r="E276" s="5"/>
      <c r="F276" s="5"/>
    </row>
    <row r="277" ht="13.5" customHeight="1" spans="1:6">
      <c r="A277" s="21"/>
      <c r="D277" s="4"/>
      <c r="E277" s="5"/>
      <c r="F277" s="5"/>
    </row>
    <row r="278" ht="13.5" customHeight="1" spans="1:6">
      <c r="A278" s="21"/>
      <c r="D278" s="4"/>
      <c r="E278" s="5"/>
      <c r="F278" s="5"/>
    </row>
    <row r="279" ht="13.5" customHeight="1" spans="1:6">
      <c r="A279" s="21"/>
      <c r="D279" s="4"/>
      <c r="E279" s="5"/>
      <c r="F279" s="5"/>
    </row>
    <row r="280" ht="13.5" customHeight="1" spans="1:6">
      <c r="A280" s="21"/>
      <c r="D280" s="4"/>
      <c r="E280" s="5"/>
      <c r="F280" s="5"/>
    </row>
    <row r="281" ht="13.5" customHeight="1" spans="1:6">
      <c r="A281" s="21"/>
      <c r="D281" s="4"/>
      <c r="E281" s="5"/>
      <c r="F281" s="5"/>
    </row>
    <row r="282" ht="13.5" customHeight="1" spans="1:6">
      <c r="A282" s="21"/>
      <c r="D282" s="4"/>
      <c r="E282" s="5"/>
      <c r="F282" s="5"/>
    </row>
    <row r="283" ht="13.5" customHeight="1" spans="1:6">
      <c r="A283" s="21"/>
      <c r="D283" s="4"/>
      <c r="E283" s="5"/>
      <c r="F283" s="5"/>
    </row>
    <row r="284" ht="13.5" customHeight="1" spans="1:6">
      <c r="A284" s="21"/>
      <c r="D284" s="4"/>
      <c r="E284" s="5"/>
      <c r="F284" s="5"/>
    </row>
    <row r="285" ht="13.5" customHeight="1" spans="1:6">
      <c r="A285" s="21"/>
      <c r="D285" s="4"/>
      <c r="E285" s="5"/>
      <c r="F285" s="5"/>
    </row>
    <row r="286" ht="13.5" customHeight="1" spans="1:6">
      <c r="A286" s="21"/>
      <c r="D286" s="4"/>
      <c r="E286" s="5"/>
      <c r="F286" s="5"/>
    </row>
    <row r="287" ht="13.5" customHeight="1" spans="1:6">
      <c r="A287" s="21"/>
      <c r="D287" s="4"/>
      <c r="E287" s="5"/>
      <c r="F287" s="5"/>
    </row>
    <row r="288" ht="13.5" customHeight="1" spans="1:6">
      <c r="A288" s="21"/>
      <c r="D288" s="4"/>
      <c r="E288" s="5"/>
      <c r="F288" s="5"/>
    </row>
    <row r="289" ht="13.5" customHeight="1" spans="1:6">
      <c r="A289" s="21"/>
      <c r="D289" s="4"/>
      <c r="E289" s="5"/>
      <c r="F289" s="5"/>
    </row>
    <row r="290" ht="13.5" customHeight="1" spans="1:6">
      <c r="A290" s="21"/>
      <c r="D290" s="4"/>
      <c r="E290" s="5"/>
      <c r="F290" s="5"/>
    </row>
    <row r="291" ht="13.5" customHeight="1" spans="1:6">
      <c r="A291" s="21"/>
      <c r="D291" s="4"/>
      <c r="E291" s="5"/>
      <c r="F291" s="5"/>
    </row>
    <row r="292" ht="13.5" customHeight="1" spans="1:6">
      <c r="A292" s="21"/>
      <c r="D292" s="4"/>
      <c r="E292" s="5"/>
      <c r="F292" s="5"/>
    </row>
    <row r="293" ht="13.5" customHeight="1" spans="1:6">
      <c r="A293" s="21"/>
      <c r="D293" s="4"/>
      <c r="E293" s="5"/>
      <c r="F293" s="5"/>
    </row>
    <row r="294" ht="13.5" customHeight="1" spans="1:6">
      <c r="A294" s="21"/>
      <c r="D294" s="4"/>
      <c r="E294" s="5"/>
      <c r="F294" s="5"/>
    </row>
    <row r="295" ht="13.5" customHeight="1" spans="1:6">
      <c r="A295" s="21"/>
      <c r="D295" s="4"/>
      <c r="E295" s="5"/>
      <c r="F295" s="5"/>
    </row>
    <row r="296" ht="13.5" customHeight="1" spans="1:6">
      <c r="A296" s="21"/>
      <c r="D296" s="4"/>
      <c r="E296" s="5"/>
      <c r="F296" s="5"/>
    </row>
    <row r="297" ht="13.5" customHeight="1" spans="1:6">
      <c r="A297" s="21"/>
      <c r="D297" s="4"/>
      <c r="E297" s="5"/>
      <c r="F297" s="5"/>
    </row>
    <row r="298" ht="13.5" customHeight="1" spans="1:6">
      <c r="A298" s="21"/>
      <c r="D298" s="4"/>
      <c r="E298" s="5"/>
      <c r="F298" s="5"/>
    </row>
    <row r="299" ht="13.5" customHeight="1" spans="1:6">
      <c r="A299" s="21"/>
      <c r="D299" s="4"/>
      <c r="E299" s="5"/>
      <c r="F299" s="5"/>
    </row>
    <row r="300" ht="13.5" customHeight="1" spans="1:6">
      <c r="A300" s="21"/>
      <c r="D300" s="4"/>
      <c r="E300" s="5"/>
      <c r="F300" s="5"/>
    </row>
    <row r="301" ht="13.5" customHeight="1" spans="1:6">
      <c r="A301" s="21"/>
      <c r="D301" s="4"/>
      <c r="E301" s="5"/>
      <c r="F301" s="5"/>
    </row>
    <row r="302" ht="13.5" customHeight="1" spans="1:6">
      <c r="A302" s="21"/>
      <c r="D302" s="4"/>
      <c r="E302" s="5"/>
      <c r="F302" s="5"/>
    </row>
    <row r="303" ht="13.5" customHeight="1" spans="1:6">
      <c r="A303" s="21"/>
      <c r="D303" s="4"/>
      <c r="E303" s="5"/>
      <c r="F303" s="5"/>
    </row>
    <row r="304" ht="13.5" customHeight="1" spans="1:6">
      <c r="A304" s="21"/>
      <c r="D304" s="4"/>
      <c r="E304" s="5"/>
      <c r="F304" s="5"/>
    </row>
    <row r="305" ht="13.5" customHeight="1" spans="1:6">
      <c r="A305" s="21"/>
      <c r="D305" s="4"/>
      <c r="E305" s="5"/>
      <c r="F305" s="5"/>
    </row>
    <row r="306" ht="13.5" customHeight="1" spans="1:6">
      <c r="A306" s="21"/>
      <c r="D306" s="4"/>
      <c r="E306" s="5"/>
      <c r="F306" s="5"/>
    </row>
    <row r="307" ht="13.5" customHeight="1" spans="1:6">
      <c r="A307" s="21"/>
      <c r="D307" s="4"/>
      <c r="E307" s="5"/>
      <c r="F307" s="5"/>
    </row>
    <row r="308" ht="13.5" customHeight="1" spans="1:6">
      <c r="A308" s="21"/>
      <c r="D308" s="4"/>
      <c r="E308" s="5"/>
      <c r="F308" s="5"/>
    </row>
    <row r="309" ht="13.5" customHeight="1" spans="1:6">
      <c r="A309" s="21"/>
      <c r="D309" s="4"/>
      <c r="E309" s="5"/>
      <c r="F309" s="5"/>
    </row>
    <row r="310" ht="13.5" customHeight="1" spans="1:6">
      <c r="A310" s="21"/>
      <c r="D310" s="4"/>
      <c r="E310" s="5"/>
      <c r="F310" s="5"/>
    </row>
    <row r="311" ht="13.5" customHeight="1" spans="1:6">
      <c r="A311" s="21"/>
      <c r="D311" s="4"/>
      <c r="E311" s="5"/>
      <c r="F311" s="5"/>
    </row>
    <row r="312" ht="13.5" customHeight="1" spans="1:6">
      <c r="A312" s="21"/>
      <c r="D312" s="4"/>
      <c r="E312" s="5"/>
      <c r="F312" s="5"/>
    </row>
    <row r="313" ht="13.5" customHeight="1" spans="1:6">
      <c r="A313" s="21"/>
      <c r="D313" s="4"/>
      <c r="E313" s="5"/>
      <c r="F313" s="5"/>
    </row>
    <row r="314" ht="13.5" customHeight="1" spans="1:6">
      <c r="A314" s="21"/>
      <c r="D314" s="4"/>
      <c r="E314" s="5"/>
      <c r="F314" s="5"/>
    </row>
    <row r="315" ht="13.5" customHeight="1" spans="1:6">
      <c r="A315" s="21"/>
      <c r="D315" s="4"/>
      <c r="E315" s="5"/>
      <c r="F315" s="5"/>
    </row>
    <row r="316" ht="13.5" customHeight="1" spans="1:6">
      <c r="A316" s="21"/>
      <c r="D316" s="4"/>
      <c r="E316" s="5"/>
      <c r="F316" s="5"/>
    </row>
    <row r="317" ht="13.5" customHeight="1" spans="1:6">
      <c r="A317" s="21"/>
      <c r="D317" s="4"/>
      <c r="E317" s="5"/>
      <c r="F317" s="5"/>
    </row>
    <row r="318" ht="13.5" customHeight="1" spans="1:6">
      <c r="A318" s="21"/>
      <c r="D318" s="4"/>
      <c r="E318" s="5"/>
      <c r="F318" s="5"/>
    </row>
    <row r="319" ht="13.5" customHeight="1" spans="1:6">
      <c r="A319" s="21"/>
      <c r="D319" s="4"/>
      <c r="E319" s="5"/>
      <c r="F319" s="5"/>
    </row>
    <row r="320" ht="13.5" customHeight="1" spans="1:6">
      <c r="A320" s="21"/>
      <c r="D320" s="4"/>
      <c r="E320" s="5"/>
      <c r="F320" s="5"/>
    </row>
    <row r="321" ht="13.5" customHeight="1" spans="1:6">
      <c r="A321" s="21"/>
      <c r="D321" s="4"/>
      <c r="E321" s="5"/>
      <c r="F321" s="5"/>
    </row>
    <row r="322" ht="13.5" customHeight="1" spans="1:6">
      <c r="A322" s="21"/>
      <c r="D322" s="4"/>
      <c r="E322" s="5"/>
      <c r="F322" s="5"/>
    </row>
    <row r="323" ht="13.5" customHeight="1" spans="1:6">
      <c r="A323" s="21"/>
      <c r="D323" s="4"/>
      <c r="E323" s="5"/>
      <c r="F323" s="5"/>
    </row>
    <row r="324" ht="13.5" customHeight="1" spans="1:6">
      <c r="A324" s="21"/>
      <c r="D324" s="4"/>
      <c r="E324" s="5"/>
      <c r="F324" s="5"/>
    </row>
    <row r="325" ht="13.5" customHeight="1" spans="1:6">
      <c r="A325" s="21"/>
      <c r="D325" s="4"/>
      <c r="E325" s="5"/>
      <c r="F325" s="5"/>
    </row>
    <row r="326" ht="13.5" customHeight="1" spans="1:6">
      <c r="A326" s="21"/>
      <c r="D326" s="4"/>
      <c r="E326" s="5"/>
      <c r="F326" s="5"/>
    </row>
    <row r="327" ht="13.5" customHeight="1" spans="1:6">
      <c r="A327" s="21"/>
      <c r="D327" s="4"/>
      <c r="E327" s="5"/>
      <c r="F327" s="5"/>
    </row>
    <row r="328" ht="13.5" customHeight="1" spans="1:6">
      <c r="A328" s="21"/>
      <c r="D328" s="4"/>
      <c r="E328" s="5"/>
      <c r="F328" s="5"/>
    </row>
    <row r="329" ht="13.5" customHeight="1" spans="1:6">
      <c r="A329" s="21"/>
      <c r="D329" s="4"/>
      <c r="E329" s="5"/>
      <c r="F329" s="5"/>
    </row>
    <row r="330" ht="13.5" customHeight="1" spans="1:6">
      <c r="A330" s="21"/>
      <c r="D330" s="4"/>
      <c r="E330" s="5"/>
      <c r="F330" s="5"/>
    </row>
    <row r="331" ht="13.5" customHeight="1" spans="1:6">
      <c r="A331" s="21"/>
      <c r="D331" s="4"/>
      <c r="E331" s="5"/>
      <c r="F331" s="5"/>
    </row>
    <row r="332" ht="13.5" customHeight="1" spans="1:6">
      <c r="A332" s="21"/>
      <c r="D332" s="4"/>
      <c r="E332" s="5"/>
      <c r="F332" s="5"/>
    </row>
    <row r="333" ht="13.5" customHeight="1" spans="1:6">
      <c r="A333" s="21"/>
      <c r="D333" s="4"/>
      <c r="E333" s="5"/>
      <c r="F333" s="5"/>
    </row>
    <row r="334" ht="13.5" customHeight="1" spans="1:6">
      <c r="A334" s="21"/>
      <c r="D334" s="4"/>
      <c r="E334" s="5"/>
      <c r="F334" s="5"/>
    </row>
    <row r="335" ht="13.5" customHeight="1" spans="1:6">
      <c r="A335" s="21"/>
      <c r="D335" s="4"/>
      <c r="E335" s="5"/>
      <c r="F335" s="5"/>
    </row>
    <row r="336" ht="13.5" customHeight="1" spans="1:6">
      <c r="A336" s="21"/>
      <c r="D336" s="4"/>
      <c r="E336" s="5"/>
      <c r="F336" s="5"/>
    </row>
    <row r="337" ht="13.5" customHeight="1" spans="1:6">
      <c r="A337" s="21"/>
      <c r="D337" s="4"/>
      <c r="E337" s="5"/>
      <c r="F337" s="5"/>
    </row>
    <row r="338" ht="13.5" customHeight="1" spans="1:6">
      <c r="A338" s="21"/>
      <c r="D338" s="4"/>
      <c r="E338" s="5"/>
      <c r="F338" s="5"/>
    </row>
    <row r="339" ht="13.5" customHeight="1" spans="1:6">
      <c r="A339" s="21"/>
      <c r="D339" s="4"/>
      <c r="E339" s="5"/>
      <c r="F339" s="5"/>
    </row>
    <row r="340" ht="13.5" customHeight="1" spans="1:6">
      <c r="A340" s="21"/>
      <c r="D340" s="4"/>
      <c r="E340" s="5"/>
      <c r="F340" s="5"/>
    </row>
    <row r="341" ht="13.5" customHeight="1" spans="1:6">
      <c r="A341" s="21"/>
      <c r="D341" s="4"/>
      <c r="E341" s="5"/>
      <c r="F341" s="5"/>
    </row>
    <row r="342" ht="13.5" customHeight="1" spans="1:6">
      <c r="A342" s="21"/>
      <c r="D342" s="4"/>
      <c r="E342" s="5"/>
      <c r="F342" s="5"/>
    </row>
    <row r="343" ht="13.5" customHeight="1" spans="1:6">
      <c r="A343" s="21"/>
      <c r="D343" s="4"/>
      <c r="E343" s="5"/>
      <c r="F343" s="5"/>
    </row>
    <row r="344" ht="13.5" customHeight="1" spans="1:6">
      <c r="A344" s="21"/>
      <c r="D344" s="4"/>
      <c r="E344" s="5"/>
      <c r="F344" s="5"/>
    </row>
    <row r="345" ht="13.5" customHeight="1" spans="1:6">
      <c r="A345" s="21"/>
      <c r="D345" s="4"/>
      <c r="E345" s="5"/>
      <c r="F345" s="5"/>
    </row>
    <row r="346" ht="13.5" customHeight="1" spans="1:6">
      <c r="A346" s="21"/>
      <c r="D346" s="4"/>
      <c r="E346" s="5"/>
      <c r="F346" s="5"/>
    </row>
    <row r="347" ht="13.5" customHeight="1" spans="1:6">
      <c r="A347" s="21"/>
      <c r="D347" s="4"/>
      <c r="E347" s="5"/>
      <c r="F347" s="5"/>
    </row>
    <row r="348" ht="13.5" customHeight="1" spans="1:6">
      <c r="A348" s="21"/>
      <c r="D348" s="4"/>
      <c r="E348" s="5"/>
      <c r="F348" s="5"/>
    </row>
    <row r="349" ht="13.5" customHeight="1" spans="1:6">
      <c r="A349" s="21"/>
      <c r="D349" s="4"/>
      <c r="E349" s="5"/>
      <c r="F349" s="5"/>
    </row>
    <row r="350" ht="13.5" customHeight="1" spans="1:6">
      <c r="A350" s="21"/>
      <c r="D350" s="4"/>
      <c r="E350" s="5"/>
      <c r="F350" s="5"/>
    </row>
    <row r="351" ht="13.5" customHeight="1" spans="1:6">
      <c r="A351" s="21"/>
      <c r="D351" s="4"/>
      <c r="E351" s="5"/>
      <c r="F351" s="5"/>
    </row>
    <row r="352" ht="13.5" customHeight="1" spans="1:6">
      <c r="A352" s="21"/>
      <c r="D352" s="4"/>
      <c r="E352" s="5"/>
      <c r="F352" s="5"/>
    </row>
    <row r="353" ht="13.5" customHeight="1" spans="1:6">
      <c r="A353" s="21"/>
      <c r="D353" s="4"/>
      <c r="E353" s="5"/>
      <c r="F353" s="5"/>
    </row>
    <row r="354" ht="13.5" customHeight="1" spans="1:6">
      <c r="A354" s="21"/>
      <c r="D354" s="4"/>
      <c r="E354" s="5"/>
      <c r="F354" s="5"/>
    </row>
    <row r="355" ht="13.5" customHeight="1" spans="1:6">
      <c r="A355" s="21"/>
      <c r="D355" s="4"/>
      <c r="E355" s="5"/>
      <c r="F355" s="5"/>
    </row>
    <row r="356" ht="13.5" customHeight="1" spans="1:6">
      <c r="A356" s="21"/>
      <c r="D356" s="4"/>
      <c r="E356" s="5"/>
      <c r="F356" s="5"/>
    </row>
    <row r="357" ht="13.5" customHeight="1" spans="1:6">
      <c r="A357" s="21"/>
      <c r="D357" s="4"/>
      <c r="E357" s="5"/>
      <c r="F357" s="5"/>
    </row>
    <row r="358" ht="13.5" customHeight="1" spans="1:6">
      <c r="A358" s="21"/>
      <c r="D358" s="4"/>
      <c r="E358" s="5"/>
      <c r="F358" s="5"/>
    </row>
    <row r="359" ht="13.5" customHeight="1" spans="1:6">
      <c r="A359" s="21"/>
      <c r="D359" s="4"/>
      <c r="E359" s="5"/>
      <c r="F359" s="5"/>
    </row>
    <row r="360" ht="13.5" customHeight="1" spans="1:6">
      <c r="A360" s="21"/>
      <c r="D360" s="4"/>
      <c r="E360" s="5"/>
      <c r="F360" s="5"/>
    </row>
    <row r="361" ht="13.5" customHeight="1" spans="1:6">
      <c r="A361" s="21"/>
      <c r="D361" s="4"/>
      <c r="E361" s="5"/>
      <c r="F361" s="5"/>
    </row>
    <row r="362" ht="13.5" customHeight="1" spans="1:6">
      <c r="A362" s="21"/>
      <c r="D362" s="4"/>
      <c r="E362" s="5"/>
      <c r="F362" s="5"/>
    </row>
    <row r="363" ht="13.5" customHeight="1" spans="1:6">
      <c r="A363" s="21"/>
      <c r="D363" s="4"/>
      <c r="E363" s="5"/>
      <c r="F363" s="5"/>
    </row>
    <row r="364" ht="13.5" customHeight="1" spans="1:6">
      <c r="A364" s="21"/>
      <c r="D364" s="4"/>
      <c r="E364" s="5"/>
      <c r="F364" s="5"/>
    </row>
    <row r="365" ht="13.5" customHeight="1" spans="1:6">
      <c r="A365" s="21"/>
      <c r="D365" s="4"/>
      <c r="E365" s="5"/>
      <c r="F365" s="5"/>
    </row>
    <row r="366" ht="13.5" customHeight="1" spans="1:6">
      <c r="A366" s="21"/>
      <c r="D366" s="4"/>
      <c r="E366" s="5"/>
      <c r="F366" s="5"/>
    </row>
    <row r="367" ht="13.5" customHeight="1" spans="1:6">
      <c r="A367" s="21"/>
      <c r="D367" s="4"/>
      <c r="E367" s="5"/>
      <c r="F367" s="5"/>
    </row>
    <row r="368" ht="13.5" customHeight="1" spans="1:6">
      <c r="A368" s="21"/>
      <c r="D368" s="4"/>
      <c r="E368" s="5"/>
      <c r="F368" s="5"/>
    </row>
    <row r="369" ht="13.5" customHeight="1" spans="1:6">
      <c r="A369" s="21"/>
      <c r="D369" s="4"/>
      <c r="E369" s="5"/>
      <c r="F369" s="5"/>
    </row>
    <row r="370" ht="13.5" customHeight="1" spans="1:6">
      <c r="A370" s="21"/>
      <c r="D370" s="4"/>
      <c r="E370" s="5"/>
      <c r="F370" s="5"/>
    </row>
    <row r="371" ht="13.5" customHeight="1" spans="1:6">
      <c r="A371" s="21"/>
      <c r="D371" s="4"/>
      <c r="E371" s="5"/>
      <c r="F371" s="5"/>
    </row>
    <row r="372" ht="13.5" customHeight="1" spans="1:6">
      <c r="A372" s="21"/>
      <c r="D372" s="4"/>
      <c r="E372" s="5"/>
      <c r="F372" s="5"/>
    </row>
    <row r="373" ht="13.5" customHeight="1" spans="1:6">
      <c r="A373" s="21"/>
      <c r="D373" s="4"/>
      <c r="E373" s="5"/>
      <c r="F373" s="5"/>
    </row>
    <row r="374" ht="13.5" customHeight="1" spans="1:6">
      <c r="A374" s="21"/>
      <c r="D374" s="4"/>
      <c r="E374" s="5"/>
      <c r="F374" s="5"/>
    </row>
    <row r="375" ht="13.5" customHeight="1" spans="1:6">
      <c r="A375" s="21"/>
      <c r="D375" s="4"/>
      <c r="E375" s="5"/>
      <c r="F375" s="5"/>
    </row>
    <row r="376" ht="13.5" customHeight="1" spans="1:6">
      <c r="A376" s="21"/>
      <c r="D376" s="4"/>
      <c r="E376" s="5"/>
      <c r="F376" s="5"/>
    </row>
    <row r="377" ht="13.5" customHeight="1" spans="1:6">
      <c r="A377" s="21"/>
      <c r="D377" s="4"/>
      <c r="E377" s="5"/>
      <c r="F377" s="5"/>
    </row>
    <row r="378" ht="13.5" customHeight="1" spans="1:6">
      <c r="A378" s="21"/>
      <c r="D378" s="4"/>
      <c r="E378" s="5"/>
      <c r="F378" s="5"/>
    </row>
    <row r="379" ht="13.5" customHeight="1" spans="1:6">
      <c r="A379" s="21"/>
      <c r="D379" s="4"/>
      <c r="E379" s="5"/>
      <c r="F379" s="5"/>
    </row>
    <row r="380" ht="13.5" customHeight="1" spans="1:6">
      <c r="A380" s="21"/>
      <c r="D380" s="4"/>
      <c r="E380" s="5"/>
      <c r="F380" s="5"/>
    </row>
    <row r="381" ht="13.5" customHeight="1" spans="1:6">
      <c r="A381" s="21"/>
      <c r="D381" s="4"/>
      <c r="E381" s="5"/>
      <c r="F381" s="5"/>
    </row>
    <row r="382" ht="13.5" customHeight="1" spans="1:6">
      <c r="A382" s="21"/>
      <c r="D382" s="4"/>
      <c r="E382" s="5"/>
      <c r="F382" s="5"/>
    </row>
    <row r="383" ht="13.5" customHeight="1" spans="1:6">
      <c r="A383" s="21"/>
      <c r="D383" s="4"/>
      <c r="E383" s="5"/>
      <c r="F383" s="5"/>
    </row>
    <row r="384" ht="13.5" customHeight="1" spans="1:6">
      <c r="A384" s="21"/>
      <c r="D384" s="4"/>
      <c r="E384" s="5"/>
      <c r="F384" s="5"/>
    </row>
    <row r="385" ht="13.5" customHeight="1" spans="1:6">
      <c r="A385" s="21"/>
      <c r="D385" s="4"/>
      <c r="E385" s="5"/>
      <c r="F385" s="5"/>
    </row>
    <row r="386" ht="13.5" customHeight="1" spans="1:6">
      <c r="A386" s="21"/>
      <c r="D386" s="4"/>
      <c r="E386" s="5"/>
      <c r="F386" s="5"/>
    </row>
    <row r="387" ht="13.5" customHeight="1" spans="1:6">
      <c r="A387" s="21"/>
      <c r="D387" s="4"/>
      <c r="E387" s="5"/>
      <c r="F387" s="5"/>
    </row>
    <row r="388" ht="13.5" customHeight="1" spans="1:6">
      <c r="A388" s="21"/>
      <c r="D388" s="4"/>
      <c r="E388" s="5"/>
      <c r="F388" s="5"/>
    </row>
    <row r="389" ht="13.5" customHeight="1" spans="1:6">
      <c r="A389" s="21"/>
      <c r="D389" s="4"/>
      <c r="E389" s="5"/>
      <c r="F389" s="5"/>
    </row>
    <row r="390" ht="13.5" customHeight="1" spans="1:6">
      <c r="A390" s="21"/>
      <c r="D390" s="4"/>
      <c r="E390" s="5"/>
      <c r="F390" s="5"/>
    </row>
    <row r="391" ht="13.5" customHeight="1" spans="1:6">
      <c r="A391" s="21"/>
      <c r="D391" s="4"/>
      <c r="E391" s="5"/>
      <c r="F391" s="5"/>
    </row>
    <row r="392" ht="13.5" customHeight="1" spans="1:6">
      <c r="A392" s="21"/>
      <c r="D392" s="4"/>
      <c r="E392" s="5"/>
      <c r="F392" s="5"/>
    </row>
    <row r="393" ht="13.5" customHeight="1" spans="1:6">
      <c r="A393" s="21"/>
      <c r="D393" s="4"/>
      <c r="E393" s="5"/>
      <c r="F393" s="5"/>
    </row>
    <row r="394" ht="13.5" customHeight="1" spans="1:6">
      <c r="A394" s="21"/>
      <c r="D394" s="4"/>
      <c r="E394" s="5"/>
      <c r="F394" s="5"/>
    </row>
    <row r="395" ht="13.5" customHeight="1" spans="1:6">
      <c r="A395" s="21"/>
      <c r="D395" s="4"/>
      <c r="E395" s="5"/>
      <c r="F395" s="5"/>
    </row>
    <row r="396" ht="13.5" customHeight="1" spans="1:6">
      <c r="A396" s="21"/>
      <c r="D396" s="4"/>
      <c r="E396" s="5"/>
      <c r="F396" s="5"/>
    </row>
    <row r="397" ht="13.5" customHeight="1" spans="1:6">
      <c r="A397" s="21"/>
      <c r="D397" s="4"/>
      <c r="E397" s="5"/>
      <c r="F397" s="5"/>
    </row>
    <row r="398" ht="13.5" customHeight="1" spans="1:6">
      <c r="A398" s="21"/>
      <c r="D398" s="4"/>
      <c r="E398" s="5"/>
      <c r="F398" s="5"/>
    </row>
    <row r="399" ht="13.5" customHeight="1" spans="1:6">
      <c r="A399" s="21"/>
      <c r="D399" s="4"/>
      <c r="E399" s="5"/>
      <c r="F399" s="5"/>
    </row>
    <row r="400" ht="13.5" customHeight="1" spans="1:6">
      <c r="A400" s="21"/>
      <c r="D400" s="4"/>
      <c r="E400" s="5"/>
      <c r="F400" s="5"/>
    </row>
    <row r="401" ht="13.5" customHeight="1" spans="1:6">
      <c r="A401" s="21"/>
      <c r="D401" s="4"/>
      <c r="E401" s="5"/>
      <c r="F401" s="5"/>
    </row>
    <row r="402" ht="13.5" customHeight="1" spans="1:6">
      <c r="A402" s="21"/>
      <c r="D402" s="4"/>
      <c r="E402" s="5"/>
      <c r="F402" s="5"/>
    </row>
    <row r="403" ht="13.5" customHeight="1" spans="1:6">
      <c r="A403" s="21"/>
      <c r="D403" s="4"/>
      <c r="E403" s="5"/>
      <c r="F403" s="5"/>
    </row>
    <row r="404" ht="13.5" customHeight="1" spans="1:6">
      <c r="A404" s="21"/>
      <c r="D404" s="4"/>
      <c r="E404" s="5"/>
      <c r="F404" s="5"/>
    </row>
    <row r="405" ht="13.5" customHeight="1" spans="1:6">
      <c r="A405" s="21"/>
      <c r="D405" s="4"/>
      <c r="E405" s="5"/>
      <c r="F405" s="5"/>
    </row>
    <row r="406" ht="13.5" customHeight="1" spans="1:6">
      <c r="A406" s="21"/>
      <c r="D406" s="4"/>
      <c r="E406" s="5"/>
      <c r="F406" s="5"/>
    </row>
    <row r="407" ht="13.5" customHeight="1" spans="1:6">
      <c r="A407" s="21"/>
      <c r="D407" s="4"/>
      <c r="E407" s="5"/>
      <c r="F407" s="5"/>
    </row>
    <row r="408" ht="13.5" customHeight="1" spans="1:6">
      <c r="A408" s="21"/>
      <c r="D408" s="4"/>
      <c r="E408" s="5"/>
      <c r="F408" s="5"/>
    </row>
    <row r="409" ht="13.5" customHeight="1" spans="1:6">
      <c r="A409" s="21"/>
      <c r="D409" s="4"/>
      <c r="E409" s="5"/>
      <c r="F409" s="5"/>
    </row>
    <row r="410" ht="13.5" customHeight="1" spans="1:6">
      <c r="A410" s="21"/>
      <c r="D410" s="4"/>
      <c r="E410" s="5"/>
      <c r="F410" s="5"/>
    </row>
    <row r="411" ht="13.5" customHeight="1" spans="1:6">
      <c r="A411" s="21"/>
      <c r="D411" s="4"/>
      <c r="E411" s="5"/>
      <c r="F411" s="5"/>
    </row>
    <row r="412" ht="13.5" customHeight="1" spans="1:6">
      <c r="A412" s="21"/>
      <c r="D412" s="4"/>
      <c r="E412" s="5"/>
      <c r="F412" s="5"/>
    </row>
    <row r="413" ht="13.5" customHeight="1" spans="1:6">
      <c r="A413" s="21"/>
      <c r="D413" s="4"/>
      <c r="E413" s="5"/>
      <c r="F413" s="5"/>
    </row>
    <row r="414" ht="13.5" customHeight="1" spans="1:6">
      <c r="A414" s="21"/>
      <c r="D414" s="4"/>
      <c r="E414" s="5"/>
      <c r="F414" s="5"/>
    </row>
    <row r="415" ht="13.5" customHeight="1" spans="1:6">
      <c r="A415" s="21"/>
      <c r="D415" s="4"/>
      <c r="E415" s="5"/>
      <c r="F415" s="5"/>
    </row>
    <row r="416" ht="13.5" customHeight="1" spans="1:6">
      <c r="A416" s="21"/>
      <c r="D416" s="4"/>
      <c r="E416" s="5"/>
      <c r="F416" s="5"/>
    </row>
    <row r="417" ht="13.5" customHeight="1" spans="1:6">
      <c r="A417" s="21"/>
      <c r="D417" s="4"/>
      <c r="E417" s="5"/>
      <c r="F417" s="5"/>
    </row>
    <row r="418" ht="13.5" customHeight="1" spans="1:6">
      <c r="A418" s="21"/>
      <c r="D418" s="4"/>
      <c r="E418" s="5"/>
      <c r="F418" s="5"/>
    </row>
    <row r="419" ht="13.5" customHeight="1" spans="1:6">
      <c r="A419" s="21"/>
      <c r="D419" s="4"/>
      <c r="E419" s="5"/>
      <c r="F419" s="5"/>
    </row>
    <row r="420" ht="13.5" customHeight="1" spans="1:6">
      <c r="A420" s="21"/>
      <c r="D420" s="4"/>
      <c r="E420" s="5"/>
      <c r="F420" s="5"/>
    </row>
    <row r="421" ht="13.5" customHeight="1" spans="1:6">
      <c r="A421" s="21"/>
      <c r="D421" s="4"/>
      <c r="E421" s="5"/>
      <c r="F421" s="5"/>
    </row>
    <row r="422" ht="13.5" customHeight="1" spans="1:6">
      <c r="A422" s="21"/>
      <c r="D422" s="4"/>
      <c r="E422" s="5"/>
      <c r="F422" s="5"/>
    </row>
    <row r="423" ht="13.5" customHeight="1" spans="1:6">
      <c r="A423" s="21"/>
      <c r="D423" s="4"/>
      <c r="E423" s="5"/>
      <c r="F423" s="5"/>
    </row>
    <row r="424" ht="13.5" customHeight="1" spans="1:6">
      <c r="A424" s="21"/>
      <c r="D424" s="4"/>
      <c r="E424" s="5"/>
      <c r="F424" s="5"/>
    </row>
    <row r="425" ht="13.5" customHeight="1" spans="1:6">
      <c r="A425" s="21"/>
      <c r="D425" s="4"/>
      <c r="E425" s="5"/>
      <c r="F425" s="5"/>
    </row>
    <row r="426" ht="13.5" customHeight="1" spans="1:6">
      <c r="A426" s="21"/>
      <c r="D426" s="4"/>
      <c r="E426" s="5"/>
      <c r="F426" s="5"/>
    </row>
    <row r="427" ht="13.5" customHeight="1" spans="1:6">
      <c r="A427" s="21"/>
      <c r="D427" s="4"/>
      <c r="E427" s="5"/>
      <c r="F427" s="5"/>
    </row>
    <row r="428" ht="13.5" customHeight="1" spans="1:6">
      <c r="A428" s="21"/>
      <c r="D428" s="4"/>
      <c r="E428" s="5"/>
      <c r="F428" s="5"/>
    </row>
    <row r="429" ht="13.5" customHeight="1" spans="1:6">
      <c r="A429" s="21"/>
      <c r="D429" s="4"/>
      <c r="E429" s="5"/>
      <c r="F429" s="5"/>
    </row>
    <row r="430" ht="13.5" customHeight="1" spans="1:6">
      <c r="A430" s="21"/>
      <c r="D430" s="4"/>
      <c r="E430" s="5"/>
      <c r="F430" s="5"/>
    </row>
    <row r="431" ht="13.5" customHeight="1" spans="1:6">
      <c r="A431" s="21"/>
      <c r="D431" s="4"/>
      <c r="E431" s="5"/>
      <c r="F431" s="5"/>
    </row>
    <row r="432" ht="13.5" customHeight="1" spans="1:6">
      <c r="A432" s="21"/>
      <c r="D432" s="4"/>
      <c r="E432" s="5"/>
      <c r="F432" s="5"/>
    </row>
    <row r="433" ht="13.5" customHeight="1" spans="1:6">
      <c r="A433" s="21"/>
      <c r="D433" s="4"/>
      <c r="E433" s="5"/>
      <c r="F433" s="5"/>
    </row>
    <row r="434" ht="13.5" customHeight="1" spans="1:6">
      <c r="A434" s="21"/>
      <c r="D434" s="4"/>
      <c r="E434" s="5"/>
      <c r="F434" s="5"/>
    </row>
    <row r="435" ht="13.5" customHeight="1" spans="1:6">
      <c r="A435" s="21"/>
      <c r="D435" s="4"/>
      <c r="E435" s="5"/>
      <c r="F435" s="5"/>
    </row>
    <row r="436" ht="13.5" customHeight="1" spans="1:6">
      <c r="A436" s="21"/>
      <c r="D436" s="4"/>
      <c r="E436" s="5"/>
      <c r="F436" s="5"/>
    </row>
    <row r="437" ht="13.5" customHeight="1" spans="1:6">
      <c r="A437" s="21"/>
      <c r="D437" s="4"/>
      <c r="E437" s="5"/>
      <c r="F437" s="5"/>
    </row>
    <row r="438" ht="13.5" customHeight="1" spans="1:6">
      <c r="A438" s="21"/>
      <c r="D438" s="4"/>
      <c r="E438" s="5"/>
      <c r="F438" s="5"/>
    </row>
    <row r="439" ht="13.5" customHeight="1" spans="1:6">
      <c r="A439" s="21"/>
      <c r="D439" s="4"/>
      <c r="E439" s="5"/>
      <c r="F439" s="5"/>
    </row>
    <row r="440" ht="13.5" customHeight="1" spans="1:6">
      <c r="A440" s="21"/>
      <c r="D440" s="4"/>
      <c r="E440" s="5"/>
      <c r="F440" s="5"/>
    </row>
    <row r="441" ht="13.5" customHeight="1" spans="1:6">
      <c r="A441" s="21"/>
      <c r="D441" s="4"/>
      <c r="E441" s="5"/>
      <c r="F441" s="5"/>
    </row>
    <row r="442" ht="13.5" customHeight="1" spans="1:6">
      <c r="A442" s="21"/>
      <c r="D442" s="4"/>
      <c r="E442" s="5"/>
      <c r="F442" s="5"/>
    </row>
    <row r="443" ht="13.5" customHeight="1" spans="1:6">
      <c r="A443" s="21"/>
      <c r="D443" s="4"/>
      <c r="E443" s="5"/>
      <c r="F443" s="5"/>
    </row>
    <row r="444" ht="13.5" customHeight="1" spans="1:6">
      <c r="A444" s="21"/>
      <c r="D444" s="4"/>
      <c r="E444" s="5"/>
      <c r="F444" s="5"/>
    </row>
    <row r="445" ht="13.5" customHeight="1" spans="1:6">
      <c r="A445" s="21"/>
      <c r="D445" s="4"/>
      <c r="E445" s="5"/>
      <c r="F445" s="5"/>
    </row>
    <row r="446" ht="13.5" customHeight="1" spans="1:6">
      <c r="A446" s="21"/>
      <c r="D446" s="4"/>
      <c r="E446" s="5"/>
      <c r="F446" s="5"/>
    </row>
    <row r="447" ht="13.5" customHeight="1" spans="1:6">
      <c r="A447" s="21"/>
      <c r="D447" s="4"/>
      <c r="E447" s="5"/>
      <c r="F447" s="5"/>
    </row>
    <row r="448" ht="13.5" customHeight="1" spans="1:6">
      <c r="A448" s="21"/>
      <c r="D448" s="4"/>
      <c r="E448" s="5"/>
      <c r="F448" s="5"/>
    </row>
    <row r="449" ht="13.5" customHeight="1" spans="1:6">
      <c r="A449" s="21"/>
      <c r="D449" s="4"/>
      <c r="E449" s="5"/>
      <c r="F449" s="5"/>
    </row>
    <row r="450" ht="13.5" customHeight="1" spans="1:6">
      <c r="A450" s="21"/>
      <c r="D450" s="4"/>
      <c r="E450" s="5"/>
      <c r="F450" s="5"/>
    </row>
    <row r="451" ht="13.5" customHeight="1" spans="1:6">
      <c r="A451" s="21"/>
      <c r="D451" s="4"/>
      <c r="E451" s="5"/>
      <c r="F451" s="5"/>
    </row>
    <row r="452" ht="13.5" customHeight="1" spans="1:6">
      <c r="A452" s="21"/>
      <c r="D452" s="4"/>
      <c r="E452" s="5"/>
      <c r="F452" s="5"/>
    </row>
    <row r="453" ht="13.5" customHeight="1" spans="1:6">
      <c r="A453" s="21"/>
      <c r="D453" s="4"/>
      <c r="E453" s="5"/>
      <c r="F453" s="5"/>
    </row>
    <row r="454" ht="13.5" customHeight="1" spans="1:6">
      <c r="A454" s="21"/>
      <c r="D454" s="4"/>
      <c r="E454" s="5"/>
      <c r="F454" s="5"/>
    </row>
    <row r="455" ht="13.5" customHeight="1" spans="1:6">
      <c r="A455" s="21"/>
      <c r="D455" s="4"/>
      <c r="E455" s="5"/>
      <c r="F455" s="5"/>
    </row>
    <row r="456" ht="13.5" customHeight="1" spans="1:6">
      <c r="A456" s="21"/>
      <c r="D456" s="4"/>
      <c r="E456" s="5"/>
      <c r="F456" s="5"/>
    </row>
    <row r="457" ht="13.5" customHeight="1" spans="1:6">
      <c r="A457" s="21"/>
      <c r="D457" s="4"/>
      <c r="E457" s="5"/>
      <c r="F457" s="5"/>
    </row>
    <row r="458" ht="13.5" customHeight="1" spans="1:6">
      <c r="A458" s="21"/>
      <c r="D458" s="4"/>
      <c r="E458" s="5"/>
      <c r="F458" s="5"/>
    </row>
    <row r="459" ht="13.5" customHeight="1" spans="1:6">
      <c r="A459" s="21"/>
      <c r="D459" s="4"/>
      <c r="E459" s="5"/>
      <c r="F459" s="5"/>
    </row>
    <row r="460" ht="13.5" customHeight="1" spans="1:6">
      <c r="A460" s="21"/>
      <c r="D460" s="4"/>
      <c r="E460" s="5"/>
      <c r="F460" s="5"/>
    </row>
    <row r="461" ht="13.5" customHeight="1" spans="1:6">
      <c r="A461" s="21"/>
      <c r="D461" s="4"/>
      <c r="E461" s="5"/>
      <c r="F461" s="5"/>
    </row>
    <row r="462" ht="13.5" customHeight="1" spans="1:6">
      <c r="A462" s="21"/>
      <c r="D462" s="4"/>
      <c r="E462" s="5"/>
      <c r="F462" s="5"/>
    </row>
    <row r="463" ht="13.5" customHeight="1" spans="1:6">
      <c r="A463" s="21"/>
      <c r="D463" s="4"/>
      <c r="E463" s="5"/>
      <c r="F463" s="5"/>
    </row>
    <row r="464" ht="13.5" customHeight="1" spans="1:6">
      <c r="A464" s="21"/>
      <c r="D464" s="4"/>
      <c r="E464" s="5"/>
      <c r="F464" s="5"/>
    </row>
    <row r="465" ht="13.5" customHeight="1" spans="1:6">
      <c r="A465" s="21"/>
      <c r="D465" s="4"/>
      <c r="E465" s="5"/>
      <c r="F465" s="5"/>
    </row>
    <row r="466" ht="13.5" customHeight="1" spans="1:6">
      <c r="A466" s="21"/>
      <c r="D466" s="4"/>
      <c r="E466" s="5"/>
      <c r="F466" s="5"/>
    </row>
    <row r="467" ht="13.5" customHeight="1" spans="1:6">
      <c r="A467" s="21"/>
      <c r="D467" s="4"/>
      <c r="E467" s="5"/>
      <c r="F467" s="5"/>
    </row>
    <row r="468" ht="13.5" customHeight="1" spans="1:6">
      <c r="A468" s="21"/>
      <c r="D468" s="4"/>
      <c r="E468" s="5"/>
      <c r="F468" s="5"/>
    </row>
    <row r="469" ht="13.5" customHeight="1" spans="1:6">
      <c r="A469" s="21"/>
      <c r="D469" s="4"/>
      <c r="E469" s="5"/>
      <c r="F469" s="5"/>
    </row>
    <row r="470" ht="13.5" customHeight="1" spans="1:6">
      <c r="A470" s="21"/>
      <c r="D470" s="4"/>
      <c r="E470" s="5"/>
      <c r="F470" s="5"/>
    </row>
    <row r="471" ht="13.5" customHeight="1" spans="1:6">
      <c r="A471" s="21"/>
      <c r="D471" s="4"/>
      <c r="E471" s="5"/>
      <c r="F471" s="5"/>
    </row>
    <row r="472" ht="13.5" customHeight="1" spans="1:6">
      <c r="A472" s="21"/>
      <c r="D472" s="4"/>
      <c r="E472" s="5"/>
      <c r="F472" s="5"/>
    </row>
    <row r="473" ht="13.5" customHeight="1" spans="1:6">
      <c r="A473" s="21"/>
      <c r="D473" s="4"/>
      <c r="E473" s="5"/>
      <c r="F473" s="5"/>
    </row>
    <row r="474" ht="13.5" customHeight="1" spans="1:6">
      <c r="A474" s="21"/>
      <c r="D474" s="4"/>
      <c r="E474" s="5"/>
      <c r="F474" s="5"/>
    </row>
    <row r="475" ht="13.5" customHeight="1" spans="1:6">
      <c r="A475" s="21"/>
      <c r="D475" s="4"/>
      <c r="E475" s="5"/>
      <c r="F475" s="5"/>
    </row>
    <row r="476" ht="13.5" customHeight="1" spans="1:6">
      <c r="A476" s="21"/>
      <c r="D476" s="4"/>
      <c r="E476" s="5"/>
      <c r="F476" s="5"/>
    </row>
    <row r="477" ht="13.5" customHeight="1" spans="1:6">
      <c r="A477" s="21"/>
      <c r="D477" s="4"/>
      <c r="E477" s="5"/>
      <c r="F477" s="5"/>
    </row>
    <row r="478" ht="13.5" customHeight="1" spans="1:6">
      <c r="A478" s="21"/>
      <c r="D478" s="4"/>
      <c r="E478" s="5"/>
      <c r="F478" s="5"/>
    </row>
    <row r="479" ht="13.5" customHeight="1" spans="1:6">
      <c r="A479" s="21"/>
      <c r="D479" s="4"/>
      <c r="E479" s="5"/>
      <c r="F479" s="5"/>
    </row>
    <row r="480" ht="13.5" customHeight="1" spans="1:6">
      <c r="A480" s="21"/>
      <c r="D480" s="4"/>
      <c r="E480" s="5"/>
      <c r="F480" s="5"/>
    </row>
    <row r="481" ht="13.5" customHeight="1" spans="1:6">
      <c r="A481" s="21"/>
      <c r="D481" s="4"/>
      <c r="E481" s="5"/>
      <c r="F481" s="5"/>
    </row>
    <row r="482" ht="13.5" customHeight="1" spans="1:6">
      <c r="A482" s="21"/>
      <c r="D482" s="4"/>
      <c r="E482" s="5"/>
      <c r="F482" s="5"/>
    </row>
    <row r="483" ht="13.5" customHeight="1" spans="1:6">
      <c r="A483" s="21"/>
      <c r="D483" s="4"/>
      <c r="E483" s="5"/>
      <c r="F483" s="5"/>
    </row>
    <row r="484" ht="13.5" customHeight="1" spans="1:6">
      <c r="A484" s="21"/>
      <c r="D484" s="4"/>
      <c r="E484" s="5"/>
      <c r="F484" s="5"/>
    </row>
    <row r="485" ht="13.5" customHeight="1" spans="1:6">
      <c r="A485" s="21"/>
      <c r="D485" s="4"/>
      <c r="E485" s="5"/>
      <c r="F485" s="5"/>
    </row>
    <row r="486" ht="13.5" customHeight="1" spans="1:6">
      <c r="A486" s="21"/>
      <c r="D486" s="4"/>
      <c r="E486" s="5"/>
      <c r="F486" s="5"/>
    </row>
    <row r="487" ht="13.5" customHeight="1" spans="1:6">
      <c r="A487" s="21"/>
      <c r="D487" s="4"/>
      <c r="E487" s="5"/>
      <c r="F487" s="5"/>
    </row>
    <row r="488" ht="13.5" customHeight="1" spans="1:6">
      <c r="A488" s="21"/>
      <c r="D488" s="4"/>
      <c r="E488" s="5"/>
      <c r="F488" s="5"/>
    </row>
    <row r="489" ht="13.5" customHeight="1" spans="1:6">
      <c r="A489" s="21"/>
      <c r="D489" s="4"/>
      <c r="E489" s="5"/>
      <c r="F489" s="5"/>
    </row>
    <row r="490" ht="13.5" customHeight="1" spans="1:6">
      <c r="A490" s="21"/>
      <c r="D490" s="4"/>
      <c r="E490" s="5"/>
      <c r="F490" s="5"/>
    </row>
    <row r="491" ht="13.5" customHeight="1" spans="1:6">
      <c r="A491" s="21"/>
      <c r="D491" s="4"/>
      <c r="E491" s="5"/>
      <c r="F491" s="5"/>
    </row>
    <row r="492" ht="13.5" customHeight="1" spans="1:6">
      <c r="A492" s="21"/>
      <c r="D492" s="4"/>
      <c r="E492" s="5"/>
      <c r="F492" s="5"/>
    </row>
    <row r="493" ht="13.5" customHeight="1" spans="1:6">
      <c r="A493" s="21"/>
      <c r="D493" s="4"/>
      <c r="E493" s="5"/>
      <c r="F493" s="5"/>
    </row>
    <row r="494" ht="13.5" customHeight="1" spans="1:6">
      <c r="A494" s="21"/>
      <c r="D494" s="4"/>
      <c r="E494" s="5"/>
      <c r="F494" s="5"/>
    </row>
    <row r="495" ht="13.5" customHeight="1" spans="1:6">
      <c r="A495" s="21"/>
      <c r="D495" s="4"/>
      <c r="E495" s="5"/>
      <c r="F495" s="5"/>
    </row>
    <row r="496" ht="13.5" customHeight="1" spans="1:6">
      <c r="A496" s="21"/>
      <c r="D496" s="4"/>
      <c r="E496" s="5"/>
      <c r="F496" s="5"/>
    </row>
    <row r="497" ht="13.5" customHeight="1" spans="1:6">
      <c r="A497" s="21"/>
      <c r="D497" s="4"/>
      <c r="E497" s="5"/>
      <c r="F497" s="5"/>
    </row>
    <row r="498" ht="13.5" customHeight="1" spans="1:6">
      <c r="A498" s="21"/>
      <c r="D498" s="4"/>
      <c r="E498" s="5"/>
      <c r="F498" s="5"/>
    </row>
    <row r="499" ht="13.5" customHeight="1" spans="1:6">
      <c r="A499" s="21"/>
      <c r="D499" s="4"/>
      <c r="E499" s="5"/>
      <c r="F499" s="5"/>
    </row>
    <row r="500" ht="13.5" customHeight="1" spans="1:6">
      <c r="A500" s="21"/>
      <c r="D500" s="4"/>
      <c r="E500" s="5"/>
      <c r="F500" s="5"/>
    </row>
    <row r="501" ht="13.5" customHeight="1" spans="1:6">
      <c r="A501" s="21"/>
      <c r="D501" s="4"/>
      <c r="E501" s="5"/>
      <c r="F501" s="5"/>
    </row>
    <row r="502" ht="13.5" customHeight="1" spans="1:6">
      <c r="A502" s="21"/>
      <c r="D502" s="4"/>
      <c r="E502" s="5"/>
      <c r="F502" s="5"/>
    </row>
    <row r="503" ht="13.5" customHeight="1" spans="1:6">
      <c r="A503" s="21"/>
      <c r="D503" s="4"/>
      <c r="E503" s="5"/>
      <c r="F503" s="5"/>
    </row>
    <row r="504" ht="13.5" customHeight="1" spans="1:6">
      <c r="A504" s="21"/>
      <c r="D504" s="4"/>
      <c r="E504" s="5"/>
      <c r="F504" s="5"/>
    </row>
    <row r="505" ht="13.5" customHeight="1" spans="1:6">
      <c r="A505" s="21"/>
      <c r="D505" s="4"/>
      <c r="E505" s="5"/>
      <c r="F505" s="5"/>
    </row>
    <row r="506" ht="13.5" customHeight="1" spans="1:6">
      <c r="A506" s="21"/>
      <c r="D506" s="4"/>
      <c r="E506" s="5"/>
      <c r="F506" s="5"/>
    </row>
    <row r="507" ht="13.5" customHeight="1" spans="1:6">
      <c r="A507" s="21"/>
      <c r="D507" s="4"/>
      <c r="E507" s="5"/>
      <c r="F507" s="5"/>
    </row>
    <row r="508" ht="13.5" customHeight="1" spans="1:6">
      <c r="A508" s="21"/>
      <c r="D508" s="4"/>
      <c r="E508" s="5"/>
      <c r="F508" s="5"/>
    </row>
    <row r="509" ht="13.5" customHeight="1" spans="1:6">
      <c r="A509" s="21"/>
      <c r="D509" s="4"/>
      <c r="E509" s="5"/>
      <c r="F509" s="5"/>
    </row>
    <row r="510" ht="13.5" customHeight="1" spans="1:6">
      <c r="A510" s="21"/>
      <c r="D510" s="4"/>
      <c r="E510" s="5"/>
      <c r="F510" s="5"/>
    </row>
    <row r="511" ht="13.5" customHeight="1" spans="1:6">
      <c r="A511" s="21"/>
      <c r="D511" s="4"/>
      <c r="E511" s="5"/>
      <c r="F511" s="5"/>
    </row>
    <row r="512" ht="13.5" customHeight="1" spans="1:6">
      <c r="A512" s="21"/>
      <c r="D512" s="4"/>
      <c r="E512" s="5"/>
      <c r="F512" s="5"/>
    </row>
    <row r="513" ht="13.5" customHeight="1" spans="1:6">
      <c r="A513" s="21"/>
      <c r="D513" s="4"/>
      <c r="E513" s="5"/>
      <c r="F513" s="5"/>
    </row>
    <row r="514" ht="13.5" customHeight="1" spans="1:6">
      <c r="A514" s="21"/>
      <c r="D514" s="4"/>
      <c r="E514" s="5"/>
      <c r="F514" s="5"/>
    </row>
    <row r="515" ht="13.5" customHeight="1" spans="1:6">
      <c r="A515" s="21"/>
      <c r="D515" s="4"/>
      <c r="E515" s="5"/>
      <c r="F515" s="5"/>
    </row>
    <row r="516" ht="13.5" customHeight="1" spans="1:6">
      <c r="A516" s="21"/>
      <c r="D516" s="4"/>
      <c r="E516" s="5"/>
      <c r="F516" s="5"/>
    </row>
    <row r="517" ht="13.5" customHeight="1" spans="1:6">
      <c r="A517" s="21"/>
      <c r="D517" s="4"/>
      <c r="E517" s="5"/>
      <c r="F517" s="5"/>
    </row>
    <row r="518" ht="13.5" customHeight="1" spans="1:6">
      <c r="A518" s="21"/>
      <c r="D518" s="4"/>
      <c r="E518" s="5"/>
      <c r="F518" s="5"/>
    </row>
    <row r="519" ht="13.5" customHeight="1" spans="1:6">
      <c r="A519" s="21"/>
      <c r="D519" s="4"/>
      <c r="E519" s="5"/>
      <c r="F519" s="5"/>
    </row>
    <row r="520" ht="13.5" customHeight="1" spans="1:6">
      <c r="A520" s="21"/>
      <c r="D520" s="4"/>
      <c r="E520" s="5"/>
      <c r="F520" s="5"/>
    </row>
    <row r="521" ht="13.5" customHeight="1" spans="1:6">
      <c r="A521" s="21"/>
      <c r="D521" s="4"/>
      <c r="E521" s="5"/>
      <c r="F521" s="5"/>
    </row>
    <row r="522" ht="13.5" customHeight="1" spans="1:6">
      <c r="A522" s="21"/>
      <c r="D522" s="4"/>
      <c r="E522" s="5"/>
      <c r="F522" s="5"/>
    </row>
    <row r="523" ht="13.5" customHeight="1" spans="1:6">
      <c r="A523" s="21"/>
      <c r="D523" s="4"/>
      <c r="E523" s="5"/>
      <c r="F523" s="5"/>
    </row>
    <row r="524" ht="13.5" customHeight="1" spans="1:6">
      <c r="A524" s="21"/>
      <c r="D524" s="4"/>
      <c r="E524" s="5"/>
      <c r="F524" s="5"/>
    </row>
    <row r="525" ht="13.5" customHeight="1" spans="1:6">
      <c r="A525" s="21"/>
      <c r="D525" s="4"/>
      <c r="E525" s="5"/>
      <c r="F525" s="5"/>
    </row>
    <row r="526" ht="13.5" customHeight="1" spans="1:6">
      <c r="A526" s="21"/>
      <c r="D526" s="4"/>
      <c r="E526" s="5"/>
      <c r="F526" s="5"/>
    </row>
    <row r="527" ht="13.5" customHeight="1" spans="1:6">
      <c r="A527" s="21"/>
      <c r="D527" s="4"/>
      <c r="E527" s="5"/>
      <c r="F527" s="5"/>
    </row>
    <row r="528" ht="13.5" customHeight="1" spans="1:6">
      <c r="A528" s="21"/>
      <c r="D528" s="4"/>
      <c r="E528" s="5"/>
      <c r="F528" s="5"/>
    </row>
    <row r="529" ht="13.5" customHeight="1" spans="1:6">
      <c r="A529" s="21"/>
      <c r="D529" s="4"/>
      <c r="E529" s="5"/>
      <c r="F529" s="5"/>
    </row>
    <row r="530" ht="13.5" customHeight="1" spans="1:6">
      <c r="A530" s="21"/>
      <c r="D530" s="4"/>
      <c r="E530" s="5"/>
      <c r="F530" s="5"/>
    </row>
    <row r="531" ht="13.5" customHeight="1" spans="1:6">
      <c r="A531" s="21"/>
      <c r="D531" s="4"/>
      <c r="E531" s="5"/>
      <c r="F531" s="5"/>
    </row>
    <row r="532" ht="13.5" customHeight="1" spans="1:6">
      <c r="A532" s="21"/>
      <c r="D532" s="4"/>
      <c r="E532" s="5"/>
      <c r="F532" s="5"/>
    </row>
    <row r="533" ht="13.5" customHeight="1" spans="1:6">
      <c r="A533" s="21"/>
      <c r="D533" s="4"/>
      <c r="E533" s="5"/>
      <c r="F533" s="5"/>
    </row>
    <row r="534" ht="13.5" customHeight="1" spans="1:6">
      <c r="A534" s="21"/>
      <c r="D534" s="4"/>
      <c r="E534" s="5"/>
      <c r="F534" s="5"/>
    </row>
    <row r="535" ht="13.5" customHeight="1" spans="1:6">
      <c r="A535" s="21"/>
      <c r="D535" s="4"/>
      <c r="E535" s="5"/>
      <c r="F535" s="5"/>
    </row>
    <row r="536" ht="13.5" customHeight="1" spans="1:6">
      <c r="A536" s="21"/>
      <c r="D536" s="4"/>
      <c r="E536" s="5"/>
      <c r="F536" s="5"/>
    </row>
    <row r="537" ht="13.5" customHeight="1" spans="1:6">
      <c r="A537" s="21"/>
      <c r="D537" s="4"/>
      <c r="E537" s="5"/>
      <c r="F537" s="5"/>
    </row>
    <row r="538" ht="13.5" customHeight="1" spans="1:6">
      <c r="A538" s="21"/>
      <c r="D538" s="4"/>
      <c r="E538" s="5"/>
      <c r="F538" s="5"/>
    </row>
    <row r="539" ht="13.5" customHeight="1" spans="1:6">
      <c r="A539" s="21"/>
      <c r="D539" s="4"/>
      <c r="E539" s="5"/>
      <c r="F539" s="5"/>
    </row>
    <row r="540" ht="13.5" customHeight="1" spans="1:6">
      <c r="A540" s="21"/>
      <c r="D540" s="4"/>
      <c r="E540" s="5"/>
      <c r="F540" s="5"/>
    </row>
    <row r="541" ht="13.5" customHeight="1" spans="1:6">
      <c r="A541" s="21"/>
      <c r="D541" s="4"/>
      <c r="E541" s="5"/>
      <c r="F541" s="5"/>
    </row>
    <row r="542" ht="13.5" customHeight="1" spans="1:6">
      <c r="A542" s="21"/>
      <c r="D542" s="4"/>
      <c r="E542" s="5"/>
      <c r="F542" s="5"/>
    </row>
    <row r="543" ht="13.5" customHeight="1" spans="1:6">
      <c r="A543" s="21"/>
      <c r="D543" s="4"/>
      <c r="E543" s="5"/>
      <c r="F543" s="5"/>
    </row>
    <row r="544" ht="13.5" customHeight="1" spans="1:6">
      <c r="A544" s="21"/>
      <c r="D544" s="4"/>
      <c r="E544" s="5"/>
      <c r="F544" s="5"/>
    </row>
    <row r="545" ht="13.5" customHeight="1" spans="1:6">
      <c r="A545" s="21"/>
      <c r="D545" s="4"/>
      <c r="E545" s="5"/>
      <c r="F545" s="5"/>
    </row>
    <row r="546" ht="13.5" customHeight="1" spans="1:6">
      <c r="A546" s="21"/>
      <c r="D546" s="4"/>
      <c r="E546" s="5"/>
      <c r="F546" s="5"/>
    </row>
    <row r="547" ht="13.5" customHeight="1" spans="1:6">
      <c r="A547" s="21"/>
      <c r="D547" s="4"/>
      <c r="E547" s="5"/>
      <c r="F547" s="5"/>
    </row>
    <row r="548" ht="13.5" customHeight="1" spans="1:6">
      <c r="A548" s="21"/>
      <c r="D548" s="4"/>
      <c r="E548" s="5"/>
      <c r="F548" s="5"/>
    </row>
    <row r="549" ht="13.5" customHeight="1" spans="1:6">
      <c r="A549" s="21"/>
      <c r="D549" s="4"/>
      <c r="E549" s="5"/>
      <c r="F549" s="5"/>
    </row>
    <row r="550" ht="13.5" customHeight="1" spans="1:6">
      <c r="A550" s="21"/>
      <c r="D550" s="4"/>
      <c r="E550" s="5"/>
      <c r="F550" s="5"/>
    </row>
    <row r="551" ht="13.5" customHeight="1" spans="1:6">
      <c r="A551" s="21"/>
      <c r="D551" s="4"/>
      <c r="E551" s="5"/>
      <c r="F551" s="5"/>
    </row>
    <row r="552" ht="13.5" customHeight="1" spans="1:6">
      <c r="A552" s="21"/>
      <c r="D552" s="4"/>
      <c r="E552" s="5"/>
      <c r="F552" s="5"/>
    </row>
    <row r="553" ht="13.5" customHeight="1" spans="1:6">
      <c r="A553" s="21"/>
      <c r="D553" s="4"/>
      <c r="E553" s="5"/>
      <c r="F553" s="5"/>
    </row>
    <row r="554" ht="13.5" customHeight="1" spans="1:6">
      <c r="A554" s="21"/>
      <c r="D554" s="4"/>
      <c r="E554" s="5"/>
      <c r="F554" s="5"/>
    </row>
    <row r="555" ht="13.5" customHeight="1" spans="1:6">
      <c r="A555" s="21"/>
      <c r="D555" s="4"/>
      <c r="E555" s="5"/>
      <c r="F555" s="5"/>
    </row>
    <row r="556" ht="13.5" customHeight="1" spans="1:6">
      <c r="A556" s="21"/>
      <c r="D556" s="4"/>
      <c r="E556" s="5"/>
      <c r="F556" s="5"/>
    </row>
    <row r="557" ht="13.5" customHeight="1" spans="1:6">
      <c r="A557" s="21"/>
      <c r="D557" s="4"/>
      <c r="E557" s="5"/>
      <c r="F557" s="5"/>
    </row>
    <row r="558" ht="13.5" customHeight="1" spans="1:6">
      <c r="A558" s="21"/>
      <c r="D558" s="4"/>
      <c r="E558" s="5"/>
      <c r="F558" s="5"/>
    </row>
    <row r="559" ht="13.5" customHeight="1" spans="1:6">
      <c r="A559" s="21"/>
      <c r="D559" s="4"/>
      <c r="E559" s="5"/>
      <c r="F559" s="5"/>
    </row>
    <row r="560" ht="13.5" customHeight="1" spans="1:6">
      <c r="A560" s="21"/>
      <c r="D560" s="4"/>
      <c r="E560" s="5"/>
      <c r="F560" s="5"/>
    </row>
    <row r="561" ht="13.5" customHeight="1" spans="1:6">
      <c r="A561" s="21"/>
      <c r="D561" s="4"/>
      <c r="E561" s="5"/>
      <c r="F561" s="5"/>
    </row>
    <row r="562" ht="13.5" customHeight="1" spans="1:6">
      <c r="A562" s="21"/>
      <c r="D562" s="4"/>
      <c r="E562" s="5"/>
      <c r="F562" s="5"/>
    </row>
    <row r="563" ht="13.5" customHeight="1" spans="1:6">
      <c r="A563" s="21"/>
      <c r="D563" s="4"/>
      <c r="E563" s="5"/>
      <c r="F563" s="5"/>
    </row>
    <row r="564" ht="13.5" customHeight="1" spans="1:6">
      <c r="A564" s="21"/>
      <c r="D564" s="4"/>
      <c r="E564" s="5"/>
      <c r="F564" s="5"/>
    </row>
    <row r="565" ht="13.5" customHeight="1" spans="1:6">
      <c r="A565" s="21"/>
      <c r="D565" s="4"/>
      <c r="E565" s="5"/>
      <c r="F565" s="5"/>
    </row>
    <row r="566" ht="13.5" customHeight="1" spans="1:6">
      <c r="A566" s="21"/>
      <c r="D566" s="4"/>
      <c r="E566" s="5"/>
      <c r="F566" s="5"/>
    </row>
    <row r="567" ht="13.5" customHeight="1" spans="1:6">
      <c r="A567" s="21"/>
      <c r="D567" s="4"/>
      <c r="E567" s="5"/>
      <c r="F567" s="5"/>
    </row>
    <row r="568" ht="13.5" customHeight="1" spans="1:6">
      <c r="A568" s="21"/>
      <c r="D568" s="4"/>
      <c r="E568" s="5"/>
      <c r="F568" s="5"/>
    </row>
    <row r="569" ht="13.5" customHeight="1" spans="1:6">
      <c r="A569" s="21"/>
      <c r="D569" s="4"/>
      <c r="E569" s="5"/>
      <c r="F569" s="5"/>
    </row>
    <row r="570" ht="13.5" customHeight="1" spans="1:6">
      <c r="A570" s="21"/>
      <c r="D570" s="4"/>
      <c r="E570" s="5"/>
      <c r="F570" s="5"/>
    </row>
    <row r="571" ht="13.5" customHeight="1" spans="1:6">
      <c r="A571" s="21"/>
      <c r="D571" s="4"/>
      <c r="E571" s="5"/>
      <c r="F571" s="5"/>
    </row>
    <row r="572" ht="13.5" customHeight="1" spans="1:6">
      <c r="A572" s="21"/>
      <c r="D572" s="4"/>
      <c r="E572" s="5"/>
      <c r="F572" s="5"/>
    </row>
    <row r="573" ht="13.5" customHeight="1" spans="1:6">
      <c r="A573" s="21"/>
      <c r="D573" s="4"/>
      <c r="E573" s="5"/>
      <c r="F573" s="5"/>
    </row>
    <row r="574" ht="13.5" customHeight="1" spans="1:6">
      <c r="A574" s="21"/>
      <c r="D574" s="4"/>
      <c r="E574" s="5"/>
      <c r="F574" s="5"/>
    </row>
    <row r="575" ht="13.5" customHeight="1" spans="1:6">
      <c r="A575" s="21"/>
      <c r="D575" s="4"/>
      <c r="E575" s="5"/>
      <c r="F575" s="5"/>
    </row>
    <row r="576" ht="13.5" customHeight="1" spans="1:6">
      <c r="A576" s="21"/>
      <c r="D576" s="4"/>
      <c r="E576" s="5"/>
      <c r="F576" s="5"/>
    </row>
    <row r="577" ht="13.5" customHeight="1" spans="1:6">
      <c r="A577" s="21"/>
      <c r="D577" s="4"/>
      <c r="E577" s="5"/>
      <c r="F577" s="5"/>
    </row>
    <row r="578" ht="13.5" customHeight="1" spans="1:6">
      <c r="A578" s="21"/>
      <c r="D578" s="4"/>
      <c r="E578" s="5"/>
      <c r="F578" s="5"/>
    </row>
    <row r="579" ht="13.5" customHeight="1" spans="1:6">
      <c r="A579" s="21"/>
      <c r="D579" s="4"/>
      <c r="E579" s="5"/>
      <c r="F579" s="5"/>
    </row>
    <row r="580" ht="13.5" customHeight="1" spans="1:6">
      <c r="A580" s="21"/>
      <c r="D580" s="4"/>
      <c r="E580" s="5"/>
      <c r="F580" s="5"/>
    </row>
    <row r="581" ht="13.5" customHeight="1" spans="1:6">
      <c r="A581" s="21"/>
      <c r="D581" s="4"/>
      <c r="E581" s="5"/>
      <c r="F581" s="5"/>
    </row>
    <row r="582" ht="13.5" customHeight="1" spans="1:6">
      <c r="A582" s="21"/>
      <c r="D582" s="4"/>
      <c r="E582" s="5"/>
      <c r="F582" s="5"/>
    </row>
    <row r="583" ht="13.5" customHeight="1" spans="1:6">
      <c r="A583" s="21"/>
      <c r="D583" s="4"/>
      <c r="E583" s="5"/>
      <c r="F583" s="5"/>
    </row>
    <row r="584" ht="13.5" customHeight="1" spans="1:6">
      <c r="A584" s="21"/>
      <c r="D584" s="4"/>
      <c r="E584" s="5"/>
      <c r="F584" s="5"/>
    </row>
    <row r="585" ht="13.5" customHeight="1" spans="1:6">
      <c r="A585" s="21"/>
      <c r="D585" s="4"/>
      <c r="E585" s="5"/>
      <c r="F585" s="5"/>
    </row>
    <row r="586" ht="13.5" customHeight="1" spans="1:6">
      <c r="A586" s="21"/>
      <c r="D586" s="4"/>
      <c r="E586" s="5"/>
      <c r="F586" s="5"/>
    </row>
    <row r="587" ht="13.5" customHeight="1" spans="1:6">
      <c r="A587" s="21"/>
      <c r="D587" s="4"/>
      <c r="E587" s="5"/>
      <c r="F587" s="5"/>
    </row>
    <row r="588" ht="13.5" customHeight="1" spans="1:6">
      <c r="A588" s="21"/>
      <c r="D588" s="4"/>
      <c r="E588" s="5"/>
      <c r="F588" s="5"/>
    </row>
    <row r="589" ht="13.5" customHeight="1" spans="1:6">
      <c r="A589" s="21"/>
      <c r="D589" s="4"/>
      <c r="E589" s="5"/>
      <c r="F589" s="5"/>
    </row>
    <row r="590" ht="13.5" customHeight="1" spans="1:6">
      <c r="A590" s="21"/>
      <c r="D590" s="4"/>
      <c r="E590" s="5"/>
      <c r="F590" s="5"/>
    </row>
    <row r="591" ht="13.5" customHeight="1" spans="1:6">
      <c r="A591" s="21"/>
      <c r="D591" s="4"/>
      <c r="E591" s="5"/>
      <c r="F591" s="5"/>
    </row>
    <row r="592" ht="13.5" customHeight="1" spans="1:6">
      <c r="A592" s="21"/>
      <c r="D592" s="4"/>
      <c r="E592" s="5"/>
      <c r="F592" s="5"/>
    </row>
    <row r="593" ht="13.5" customHeight="1" spans="1:6">
      <c r="A593" s="21"/>
      <c r="D593" s="4"/>
      <c r="E593" s="5"/>
      <c r="F593" s="5"/>
    </row>
    <row r="594" ht="13.5" customHeight="1" spans="1:6">
      <c r="A594" s="21"/>
      <c r="D594" s="4"/>
      <c r="E594" s="5"/>
      <c r="F594" s="5"/>
    </row>
    <row r="595" ht="13.5" customHeight="1" spans="1:6">
      <c r="A595" s="21"/>
      <c r="D595" s="4"/>
      <c r="E595" s="5"/>
      <c r="F595" s="5"/>
    </row>
    <row r="596" ht="13.5" customHeight="1" spans="1:6">
      <c r="A596" s="21"/>
      <c r="D596" s="4"/>
      <c r="E596" s="5"/>
      <c r="F596" s="5"/>
    </row>
    <row r="597" ht="13.5" customHeight="1" spans="1:6">
      <c r="A597" s="21"/>
      <c r="D597" s="4"/>
      <c r="E597" s="5"/>
      <c r="F597" s="5"/>
    </row>
    <row r="598" ht="13.5" customHeight="1" spans="1:6">
      <c r="A598" s="21"/>
      <c r="D598" s="4"/>
      <c r="E598" s="5"/>
      <c r="F598" s="5"/>
    </row>
    <row r="599" ht="13.5" customHeight="1" spans="1:6">
      <c r="A599" s="21"/>
      <c r="D599" s="4"/>
      <c r="E599" s="5"/>
      <c r="F599" s="5"/>
    </row>
    <row r="600" ht="13.5" customHeight="1" spans="1:6">
      <c r="A600" s="21"/>
      <c r="D600" s="4"/>
      <c r="E600" s="5"/>
      <c r="F600" s="5"/>
    </row>
    <row r="601" ht="13.5" customHeight="1" spans="1:6">
      <c r="A601" s="21"/>
      <c r="D601" s="4"/>
      <c r="E601" s="5"/>
      <c r="F601" s="5"/>
    </row>
    <row r="602" ht="13.5" customHeight="1" spans="1:6">
      <c r="A602" s="21"/>
      <c r="D602" s="4"/>
      <c r="E602" s="5"/>
      <c r="F602" s="5"/>
    </row>
    <row r="603" ht="13.5" customHeight="1" spans="1:6">
      <c r="A603" s="21"/>
      <c r="D603" s="4"/>
      <c r="E603" s="5"/>
      <c r="F603" s="5"/>
    </row>
    <row r="604" ht="13.5" customHeight="1" spans="1:6">
      <c r="A604" s="21"/>
      <c r="D604" s="4"/>
      <c r="E604" s="5"/>
      <c r="F604" s="5"/>
    </row>
    <row r="605" ht="13.5" customHeight="1" spans="1:6">
      <c r="A605" s="21"/>
      <c r="D605" s="4"/>
      <c r="E605" s="5"/>
      <c r="F605" s="5"/>
    </row>
    <row r="606" ht="13.5" customHeight="1" spans="1:6">
      <c r="A606" s="21"/>
      <c r="D606" s="4"/>
      <c r="E606" s="5"/>
      <c r="F606" s="5"/>
    </row>
    <row r="607" ht="13.5" customHeight="1" spans="1:6">
      <c r="A607" s="21"/>
      <c r="D607" s="4"/>
      <c r="E607" s="5"/>
      <c r="F607" s="5"/>
    </row>
    <row r="608" ht="13.5" customHeight="1" spans="1:6">
      <c r="A608" s="21"/>
      <c r="D608" s="4"/>
      <c r="E608" s="5"/>
      <c r="F608" s="5"/>
    </row>
    <row r="609" ht="13.5" customHeight="1" spans="1:6">
      <c r="A609" s="21"/>
      <c r="D609" s="4"/>
      <c r="E609" s="5"/>
      <c r="F609" s="5"/>
    </row>
    <row r="610" ht="13.5" customHeight="1" spans="1:6">
      <c r="A610" s="21"/>
      <c r="D610" s="4"/>
      <c r="E610" s="5"/>
      <c r="F610" s="5"/>
    </row>
    <row r="611" ht="13.5" customHeight="1" spans="1:6">
      <c r="A611" s="21"/>
      <c r="D611" s="4"/>
      <c r="E611" s="5"/>
      <c r="F611" s="5"/>
    </row>
    <row r="612" ht="13.5" customHeight="1" spans="1:6">
      <c r="A612" s="21"/>
      <c r="D612" s="4"/>
      <c r="E612" s="5"/>
      <c r="F612" s="5"/>
    </row>
    <row r="613" ht="13.5" customHeight="1" spans="1:6">
      <c r="A613" s="21"/>
      <c r="D613" s="4"/>
      <c r="E613" s="5"/>
      <c r="F613" s="5"/>
    </row>
    <row r="614" ht="13.5" customHeight="1" spans="1:6">
      <c r="A614" s="21"/>
      <c r="D614" s="4"/>
      <c r="E614" s="5"/>
      <c r="F614" s="5"/>
    </row>
    <row r="615" ht="13.5" customHeight="1" spans="1:6">
      <c r="A615" s="21"/>
      <c r="D615" s="4"/>
      <c r="E615" s="5"/>
      <c r="F615" s="5"/>
    </row>
    <row r="616" ht="13.5" customHeight="1" spans="1:6">
      <c r="A616" s="21"/>
      <c r="D616" s="4"/>
      <c r="E616" s="5"/>
      <c r="F616" s="5"/>
    </row>
    <row r="617" ht="13.5" customHeight="1" spans="1:6">
      <c r="A617" s="21"/>
      <c r="D617" s="4"/>
      <c r="E617" s="5"/>
      <c r="F617" s="5"/>
    </row>
    <row r="618" ht="13.5" customHeight="1" spans="1:6">
      <c r="A618" s="21"/>
      <c r="D618" s="4"/>
      <c r="E618" s="5"/>
      <c r="F618" s="5"/>
    </row>
    <row r="619" ht="13.5" customHeight="1" spans="1:6">
      <c r="A619" s="21"/>
      <c r="D619" s="4"/>
      <c r="E619" s="5"/>
      <c r="F619" s="5"/>
    </row>
    <row r="620" ht="13.5" customHeight="1" spans="1:6">
      <c r="A620" s="21"/>
      <c r="D620" s="4"/>
      <c r="E620" s="5"/>
      <c r="F620" s="5"/>
    </row>
    <row r="621" ht="13.5" customHeight="1" spans="1:6">
      <c r="A621" s="21"/>
      <c r="D621" s="4"/>
      <c r="E621" s="5"/>
      <c r="F621" s="5"/>
    </row>
    <row r="622" ht="13.5" customHeight="1" spans="1:6">
      <c r="A622" s="21"/>
      <c r="D622" s="4"/>
      <c r="E622" s="5"/>
      <c r="F622" s="5"/>
    </row>
    <row r="623" ht="13.5" customHeight="1" spans="1:6">
      <c r="A623" s="21"/>
      <c r="D623" s="4"/>
      <c r="E623" s="5"/>
      <c r="F623" s="5"/>
    </row>
    <row r="624" ht="13.5" customHeight="1" spans="1:6">
      <c r="A624" s="21"/>
      <c r="D624" s="4"/>
      <c r="E624" s="5"/>
      <c r="F624" s="5"/>
    </row>
    <row r="625" ht="13.5" customHeight="1" spans="1:6">
      <c r="A625" s="21"/>
      <c r="D625" s="4"/>
      <c r="E625" s="5"/>
      <c r="F625" s="5"/>
    </row>
    <row r="626" ht="13.5" customHeight="1" spans="1:6">
      <c r="A626" s="21"/>
      <c r="D626" s="4"/>
      <c r="E626" s="5"/>
      <c r="F626" s="5"/>
    </row>
    <row r="627" ht="13.5" customHeight="1" spans="1:6">
      <c r="A627" s="21"/>
      <c r="D627" s="4"/>
      <c r="E627" s="5"/>
      <c r="F627" s="5"/>
    </row>
    <row r="628" ht="13.5" customHeight="1" spans="1:6">
      <c r="A628" s="21"/>
      <c r="D628" s="4"/>
      <c r="E628" s="5"/>
      <c r="F628" s="5"/>
    </row>
    <row r="629" ht="13.5" customHeight="1" spans="1:6">
      <c r="A629" s="21"/>
      <c r="D629" s="4"/>
      <c r="E629" s="5"/>
      <c r="F629" s="5"/>
    </row>
    <row r="630" ht="13.5" customHeight="1" spans="1:6">
      <c r="A630" s="21"/>
      <c r="D630" s="4"/>
      <c r="E630" s="5"/>
      <c r="F630" s="5"/>
    </row>
    <row r="631" ht="13.5" customHeight="1" spans="1:6">
      <c r="A631" s="21"/>
      <c r="D631" s="4"/>
      <c r="E631" s="5"/>
      <c r="F631" s="5"/>
    </row>
    <row r="632" ht="13.5" customHeight="1" spans="1:6">
      <c r="A632" s="21"/>
      <c r="D632" s="4"/>
      <c r="E632" s="5"/>
      <c r="F632" s="5"/>
    </row>
    <row r="633" ht="13.5" customHeight="1" spans="1:6">
      <c r="A633" s="21"/>
      <c r="D633" s="4"/>
      <c r="E633" s="5"/>
      <c r="F633" s="5"/>
    </row>
    <row r="634" ht="13.5" customHeight="1" spans="1:6">
      <c r="A634" s="21"/>
      <c r="D634" s="4"/>
      <c r="E634" s="5"/>
      <c r="F634" s="5"/>
    </row>
    <row r="635" ht="13.5" customHeight="1" spans="1:6">
      <c r="A635" s="21"/>
      <c r="D635" s="4"/>
      <c r="E635" s="5"/>
      <c r="F635" s="5"/>
    </row>
    <row r="636" ht="13.5" customHeight="1" spans="1:6">
      <c r="A636" s="21"/>
      <c r="D636" s="4"/>
      <c r="E636" s="5"/>
      <c r="F636" s="5"/>
    </row>
    <row r="637" ht="13.5" customHeight="1" spans="1:6">
      <c r="A637" s="21"/>
      <c r="D637" s="4"/>
      <c r="E637" s="5"/>
      <c r="F637" s="5"/>
    </row>
    <row r="638" ht="13.5" customHeight="1" spans="1:6">
      <c r="A638" s="21"/>
      <c r="D638" s="4"/>
      <c r="E638" s="5"/>
      <c r="F638" s="5"/>
    </row>
    <row r="639" ht="13.5" customHeight="1" spans="1:6">
      <c r="A639" s="21"/>
      <c r="D639" s="4"/>
      <c r="E639" s="5"/>
      <c r="F639" s="5"/>
    </row>
    <row r="640" ht="13.5" customHeight="1" spans="1:6">
      <c r="A640" s="21"/>
      <c r="D640" s="4"/>
      <c r="E640" s="5"/>
      <c r="F640" s="5"/>
    </row>
    <row r="641" ht="13.5" customHeight="1" spans="1:6">
      <c r="A641" s="21"/>
      <c r="D641" s="4"/>
      <c r="E641" s="5"/>
      <c r="F641" s="5"/>
    </row>
    <row r="642" ht="13.5" customHeight="1" spans="1:6">
      <c r="A642" s="21"/>
      <c r="D642" s="4"/>
      <c r="E642" s="5"/>
      <c r="F642" s="5"/>
    </row>
    <row r="643" ht="13.5" customHeight="1" spans="1:6">
      <c r="A643" s="21"/>
      <c r="D643" s="4"/>
      <c r="E643" s="5"/>
      <c r="F643" s="5"/>
    </row>
    <row r="644" ht="13.5" customHeight="1" spans="1:6">
      <c r="A644" s="21"/>
      <c r="D644" s="4"/>
      <c r="E644" s="5"/>
      <c r="F644" s="5"/>
    </row>
    <row r="645" ht="13.5" customHeight="1" spans="1:6">
      <c r="A645" s="21"/>
      <c r="D645" s="4"/>
      <c r="E645" s="5"/>
      <c r="F645" s="5"/>
    </row>
    <row r="646" ht="13.5" customHeight="1" spans="1:6">
      <c r="A646" s="21"/>
      <c r="D646" s="4"/>
      <c r="E646" s="5"/>
      <c r="F646" s="5"/>
    </row>
    <row r="647" ht="13.5" customHeight="1" spans="1:6">
      <c r="A647" s="21"/>
      <c r="D647" s="4"/>
      <c r="E647" s="5"/>
      <c r="F647" s="5"/>
    </row>
    <row r="648" ht="13.5" customHeight="1" spans="1:6">
      <c r="A648" s="21"/>
      <c r="D648" s="4"/>
      <c r="E648" s="5"/>
      <c r="F648" s="5"/>
    </row>
    <row r="649" ht="13.5" customHeight="1" spans="1:6">
      <c r="A649" s="21"/>
      <c r="D649" s="4"/>
      <c r="E649" s="5"/>
      <c r="F649" s="5"/>
    </row>
    <row r="650" ht="13.5" customHeight="1" spans="1:6">
      <c r="A650" s="21"/>
      <c r="D650" s="4"/>
      <c r="E650" s="5"/>
      <c r="F650" s="5"/>
    </row>
    <row r="651" ht="13.5" customHeight="1" spans="1:6">
      <c r="A651" s="21"/>
      <c r="D651" s="4"/>
      <c r="E651" s="5"/>
      <c r="F651" s="5"/>
    </row>
    <row r="652" ht="13.5" customHeight="1" spans="1:6">
      <c r="A652" s="21"/>
      <c r="D652" s="4"/>
      <c r="E652" s="5"/>
      <c r="F652" s="5"/>
    </row>
    <row r="653" ht="13.5" customHeight="1" spans="1:6">
      <c r="A653" s="21"/>
      <c r="D653" s="4"/>
      <c r="E653" s="5"/>
      <c r="F653" s="5"/>
    </row>
    <row r="654" ht="13.5" customHeight="1" spans="1:6">
      <c r="A654" s="21"/>
      <c r="D654" s="4"/>
      <c r="E654" s="5"/>
      <c r="F654" s="5"/>
    </row>
    <row r="655" ht="13.5" customHeight="1" spans="1:6">
      <c r="A655" s="21"/>
      <c r="D655" s="4"/>
      <c r="E655" s="5"/>
      <c r="F655" s="5"/>
    </row>
    <row r="656" ht="13.5" customHeight="1" spans="1:6">
      <c r="A656" s="21"/>
      <c r="D656" s="4"/>
      <c r="E656" s="5"/>
      <c r="F656" s="5"/>
    </row>
    <row r="657" ht="13.5" customHeight="1" spans="1:6">
      <c r="A657" s="21"/>
      <c r="D657" s="4"/>
      <c r="E657" s="5"/>
      <c r="F657" s="5"/>
    </row>
    <row r="658" ht="13.5" customHeight="1" spans="1:6">
      <c r="A658" s="21"/>
      <c r="D658" s="4"/>
      <c r="E658" s="5"/>
      <c r="F658" s="5"/>
    </row>
    <row r="659" ht="13.5" customHeight="1" spans="1:6">
      <c r="A659" s="21"/>
      <c r="D659" s="4"/>
      <c r="E659" s="5"/>
      <c r="F659" s="5"/>
    </row>
    <row r="660" ht="13.5" customHeight="1" spans="1:6">
      <c r="A660" s="21"/>
      <c r="D660" s="4"/>
      <c r="E660" s="5"/>
      <c r="F660" s="5"/>
    </row>
    <row r="661" ht="13.5" customHeight="1" spans="1:6">
      <c r="A661" s="21"/>
      <c r="D661" s="4"/>
      <c r="E661" s="5"/>
      <c r="F661" s="5"/>
    </row>
    <row r="662" ht="13.5" customHeight="1" spans="1:6">
      <c r="A662" s="21"/>
      <c r="D662" s="4"/>
      <c r="E662" s="5"/>
      <c r="F662" s="5"/>
    </row>
    <row r="663" ht="13.5" customHeight="1" spans="1:6">
      <c r="A663" s="21"/>
      <c r="D663" s="4"/>
      <c r="E663" s="5"/>
      <c r="F663" s="5"/>
    </row>
    <row r="664" ht="13.5" customHeight="1" spans="1:6">
      <c r="A664" s="21"/>
      <c r="D664" s="4"/>
      <c r="E664" s="5"/>
      <c r="F664" s="5"/>
    </row>
    <row r="665" ht="13.5" customHeight="1" spans="1:6">
      <c r="A665" s="21"/>
      <c r="D665" s="4"/>
      <c r="E665" s="5"/>
      <c r="F665" s="5"/>
    </row>
    <row r="666" ht="13.5" customHeight="1" spans="1:6">
      <c r="A666" s="21"/>
      <c r="D666" s="4"/>
      <c r="E666" s="5"/>
      <c r="F666" s="5"/>
    </row>
    <row r="667" ht="13.5" customHeight="1" spans="1:6">
      <c r="A667" s="21"/>
      <c r="D667" s="4"/>
      <c r="E667" s="5"/>
      <c r="F667" s="5"/>
    </row>
    <row r="668" ht="13.5" customHeight="1" spans="1:6">
      <c r="A668" s="21"/>
      <c r="D668" s="4"/>
      <c r="E668" s="5"/>
      <c r="F668" s="5"/>
    </row>
    <row r="669" ht="13.5" customHeight="1" spans="1:6">
      <c r="A669" s="21"/>
      <c r="D669" s="4"/>
      <c r="E669" s="5"/>
      <c r="F669" s="5"/>
    </row>
    <row r="670" ht="13.5" customHeight="1" spans="1:6">
      <c r="A670" s="21"/>
      <c r="D670" s="4"/>
      <c r="E670" s="5"/>
      <c r="F670" s="5"/>
    </row>
    <row r="671" ht="13.5" customHeight="1" spans="1:6">
      <c r="A671" s="21"/>
      <c r="D671" s="4"/>
      <c r="E671" s="5"/>
      <c r="F671" s="5"/>
    </row>
    <row r="672" ht="13.5" customHeight="1" spans="1:6">
      <c r="A672" s="21"/>
      <c r="D672" s="4"/>
      <c r="E672" s="5"/>
      <c r="F672" s="5"/>
    </row>
    <row r="673" ht="13.5" customHeight="1" spans="1:6">
      <c r="A673" s="21"/>
      <c r="D673" s="4"/>
      <c r="E673" s="5"/>
      <c r="F673" s="5"/>
    </row>
    <row r="674" ht="13.5" customHeight="1" spans="1:6">
      <c r="A674" s="21"/>
      <c r="D674" s="4"/>
      <c r="E674" s="5"/>
      <c r="F674" s="5"/>
    </row>
    <row r="675" ht="13.5" customHeight="1" spans="1:6">
      <c r="A675" s="21"/>
      <c r="D675" s="4"/>
      <c r="E675" s="5"/>
      <c r="F675" s="5"/>
    </row>
    <row r="676" ht="13.5" customHeight="1" spans="1:6">
      <c r="A676" s="21"/>
      <c r="D676" s="4"/>
      <c r="E676" s="5"/>
      <c r="F676" s="5"/>
    </row>
    <row r="677" ht="13.5" customHeight="1" spans="1:6">
      <c r="A677" s="21"/>
      <c r="D677" s="4"/>
      <c r="E677" s="5"/>
      <c r="F677" s="5"/>
    </row>
    <row r="678" ht="13.5" customHeight="1" spans="1:6">
      <c r="A678" s="21"/>
      <c r="D678" s="4"/>
      <c r="E678" s="5"/>
      <c r="F678" s="5"/>
    </row>
    <row r="679" ht="13.5" customHeight="1" spans="1:6">
      <c r="A679" s="21"/>
      <c r="D679" s="4"/>
      <c r="E679" s="5"/>
      <c r="F679" s="5"/>
    </row>
    <row r="680" ht="13.5" customHeight="1" spans="1:6">
      <c r="A680" s="21"/>
      <c r="D680" s="4"/>
      <c r="E680" s="5"/>
      <c r="F680" s="5"/>
    </row>
    <row r="681" ht="13.5" customHeight="1" spans="1:6">
      <c r="A681" s="21"/>
      <c r="D681" s="4"/>
      <c r="E681" s="5"/>
      <c r="F681" s="5"/>
    </row>
    <row r="682" ht="13.5" customHeight="1" spans="1:6">
      <c r="A682" s="21"/>
      <c r="D682" s="4"/>
      <c r="E682" s="5"/>
      <c r="F682" s="5"/>
    </row>
    <row r="683" ht="13.5" customHeight="1" spans="1:6">
      <c r="A683" s="21"/>
      <c r="D683" s="4"/>
      <c r="E683" s="5"/>
      <c r="F683" s="5"/>
    </row>
    <row r="684" ht="13.5" customHeight="1" spans="1:6">
      <c r="A684" s="21"/>
      <c r="D684" s="4"/>
      <c r="E684" s="5"/>
      <c r="F684" s="5"/>
    </row>
    <row r="685" ht="13.5" customHeight="1" spans="1:6">
      <c r="A685" s="21"/>
      <c r="D685" s="4"/>
      <c r="E685" s="5"/>
      <c r="F685" s="5"/>
    </row>
    <row r="686" ht="13.5" customHeight="1" spans="1:6">
      <c r="A686" s="21"/>
      <c r="D686" s="4"/>
      <c r="E686" s="5"/>
      <c r="F686" s="5"/>
    </row>
    <row r="687" ht="13.5" customHeight="1" spans="1:6">
      <c r="A687" s="21"/>
      <c r="D687" s="4"/>
      <c r="E687" s="5"/>
      <c r="F687" s="5"/>
    </row>
    <row r="688" ht="13.5" customHeight="1" spans="1:6">
      <c r="A688" s="21"/>
      <c r="D688" s="4"/>
      <c r="E688" s="5"/>
      <c r="F688" s="5"/>
    </row>
    <row r="689" ht="13.5" customHeight="1" spans="1:6">
      <c r="A689" s="21"/>
      <c r="D689" s="4"/>
      <c r="E689" s="5"/>
      <c r="F689" s="5"/>
    </row>
    <row r="690" ht="13.5" customHeight="1" spans="1:6">
      <c r="A690" s="21"/>
      <c r="D690" s="4"/>
      <c r="E690" s="5"/>
      <c r="F690" s="5"/>
    </row>
    <row r="691" ht="13.5" customHeight="1" spans="1:6">
      <c r="A691" s="21"/>
      <c r="D691" s="4"/>
      <c r="E691" s="5"/>
      <c r="F691" s="5"/>
    </row>
    <row r="692" ht="13.5" customHeight="1" spans="1:6">
      <c r="A692" s="21"/>
      <c r="D692" s="4"/>
      <c r="E692" s="5"/>
      <c r="F692" s="5"/>
    </row>
    <row r="693" ht="13.5" customHeight="1" spans="1:6">
      <c r="A693" s="21"/>
      <c r="D693" s="4"/>
      <c r="E693" s="5"/>
      <c r="F693" s="5"/>
    </row>
    <row r="694" ht="13.5" customHeight="1" spans="1:6">
      <c r="A694" s="21"/>
      <c r="D694" s="4"/>
      <c r="E694" s="5"/>
      <c r="F694" s="5"/>
    </row>
    <row r="695" ht="13.5" customHeight="1" spans="1:6">
      <c r="A695" s="21"/>
      <c r="D695" s="4"/>
      <c r="E695" s="5"/>
      <c r="F695" s="5"/>
    </row>
    <row r="696" ht="13.5" customHeight="1" spans="1:6">
      <c r="A696" s="21"/>
      <c r="D696" s="4"/>
      <c r="E696" s="5"/>
      <c r="F696" s="5"/>
    </row>
    <row r="697" ht="13.5" customHeight="1" spans="1:6">
      <c r="A697" s="21"/>
      <c r="D697" s="4"/>
      <c r="E697" s="5"/>
      <c r="F697" s="5"/>
    </row>
    <row r="698" ht="13.5" customHeight="1" spans="1:6">
      <c r="A698" s="21"/>
      <c r="D698" s="4"/>
      <c r="E698" s="5"/>
      <c r="F698" s="5"/>
    </row>
    <row r="699" ht="13.5" customHeight="1" spans="1:6">
      <c r="A699" s="21"/>
      <c r="D699" s="4"/>
      <c r="E699" s="5"/>
      <c r="F699" s="5"/>
    </row>
    <row r="700" ht="13.5" customHeight="1" spans="1:6">
      <c r="A700" s="21"/>
      <c r="D700" s="4"/>
      <c r="E700" s="5"/>
      <c r="F700" s="5"/>
    </row>
    <row r="701" ht="13.5" customHeight="1" spans="1:6">
      <c r="A701" s="21"/>
      <c r="D701" s="4"/>
      <c r="E701" s="5"/>
      <c r="F701" s="5"/>
    </row>
    <row r="702" ht="13.5" customHeight="1" spans="1:6">
      <c r="A702" s="21"/>
      <c r="D702" s="4"/>
      <c r="E702" s="5"/>
      <c r="F702" s="5"/>
    </row>
    <row r="703" ht="13.5" customHeight="1" spans="1:6">
      <c r="A703" s="21"/>
      <c r="D703" s="4"/>
      <c r="E703" s="5"/>
      <c r="F703" s="5"/>
    </row>
    <row r="704" ht="13.5" customHeight="1" spans="1:6">
      <c r="A704" s="21"/>
      <c r="D704" s="4"/>
      <c r="E704" s="5"/>
      <c r="F704" s="5"/>
    </row>
    <row r="705" ht="13.5" customHeight="1" spans="1:6">
      <c r="A705" s="21"/>
      <c r="D705" s="4"/>
      <c r="E705" s="5"/>
      <c r="F705" s="5"/>
    </row>
    <row r="706" ht="13.5" customHeight="1" spans="1:6">
      <c r="A706" s="21"/>
      <c r="D706" s="4"/>
      <c r="E706" s="5"/>
      <c r="F706" s="5"/>
    </row>
    <row r="707" ht="13.5" customHeight="1" spans="1:6">
      <c r="A707" s="21"/>
      <c r="D707" s="4"/>
      <c r="E707" s="5"/>
      <c r="F707" s="5"/>
    </row>
    <row r="708" ht="13.5" customHeight="1" spans="1:6">
      <c r="A708" s="21"/>
      <c r="D708" s="4"/>
      <c r="E708" s="5"/>
      <c r="F708" s="5"/>
    </row>
    <row r="709" ht="13.5" customHeight="1" spans="1:6">
      <c r="A709" s="21"/>
      <c r="D709" s="4"/>
      <c r="E709" s="5"/>
      <c r="F709" s="5"/>
    </row>
    <row r="710" ht="13.5" customHeight="1" spans="1:6">
      <c r="A710" s="21"/>
      <c r="D710" s="4"/>
      <c r="E710" s="5"/>
      <c r="F710" s="5"/>
    </row>
    <row r="711" ht="13.5" customHeight="1" spans="1:6">
      <c r="A711" s="21"/>
      <c r="D711" s="4"/>
      <c r="E711" s="5"/>
      <c r="F711" s="5"/>
    </row>
    <row r="712" ht="13.5" customHeight="1" spans="1:6">
      <c r="A712" s="21"/>
      <c r="D712" s="4"/>
      <c r="E712" s="5"/>
      <c r="F712" s="5"/>
    </row>
    <row r="713" ht="13.5" customHeight="1" spans="1:6">
      <c r="A713" s="21"/>
      <c r="D713" s="4"/>
      <c r="E713" s="5"/>
      <c r="F713" s="5"/>
    </row>
    <row r="714" ht="13.5" customHeight="1" spans="1:6">
      <c r="A714" s="21"/>
      <c r="D714" s="4"/>
      <c r="E714" s="5"/>
      <c r="F714" s="5"/>
    </row>
    <row r="715" ht="13.5" customHeight="1" spans="1:6">
      <c r="A715" s="21"/>
      <c r="D715" s="4"/>
      <c r="E715" s="5"/>
      <c r="F715" s="5"/>
    </row>
    <row r="716" ht="13.5" customHeight="1" spans="1:6">
      <c r="A716" s="21"/>
      <c r="D716" s="4"/>
      <c r="E716" s="5"/>
      <c r="F716" s="5"/>
    </row>
    <row r="717" ht="13.5" customHeight="1" spans="1:6">
      <c r="A717" s="21"/>
      <c r="D717" s="4"/>
      <c r="E717" s="5"/>
      <c r="F717" s="5"/>
    </row>
    <row r="718" ht="13.5" customHeight="1" spans="1:6">
      <c r="A718" s="21"/>
      <c r="D718" s="4"/>
      <c r="E718" s="5"/>
      <c r="F718" s="5"/>
    </row>
    <row r="719" ht="13.5" customHeight="1" spans="1:6">
      <c r="A719" s="21"/>
      <c r="D719" s="4"/>
      <c r="E719" s="5"/>
      <c r="F719" s="5"/>
    </row>
    <row r="720" ht="13.5" customHeight="1" spans="1:6">
      <c r="A720" s="21"/>
      <c r="D720" s="4"/>
      <c r="E720" s="5"/>
      <c r="F720" s="5"/>
    </row>
    <row r="721" ht="13.5" customHeight="1" spans="1:6">
      <c r="A721" s="21"/>
      <c r="D721" s="4"/>
      <c r="E721" s="5"/>
      <c r="F721" s="5"/>
    </row>
    <row r="722" ht="13.5" customHeight="1" spans="1:6">
      <c r="A722" s="21"/>
      <c r="D722" s="4"/>
      <c r="E722" s="5"/>
      <c r="F722" s="5"/>
    </row>
    <row r="723" ht="13.5" customHeight="1" spans="1:6">
      <c r="A723" s="21"/>
      <c r="D723" s="4"/>
      <c r="E723" s="5"/>
      <c r="F723" s="5"/>
    </row>
    <row r="724" ht="13.5" customHeight="1" spans="1:6">
      <c r="A724" s="21"/>
      <c r="D724" s="4"/>
      <c r="E724" s="5"/>
      <c r="F724" s="5"/>
    </row>
    <row r="725" ht="13.5" customHeight="1" spans="1:6">
      <c r="A725" s="21"/>
      <c r="D725" s="4"/>
      <c r="E725" s="5"/>
      <c r="F725" s="5"/>
    </row>
    <row r="726" ht="13.5" customHeight="1" spans="1:6">
      <c r="A726" s="21"/>
      <c r="D726" s="4"/>
      <c r="E726" s="5"/>
      <c r="F726" s="5"/>
    </row>
    <row r="727" ht="13.5" customHeight="1" spans="1:6">
      <c r="A727" s="21"/>
      <c r="D727" s="4"/>
      <c r="E727" s="5"/>
      <c r="F727" s="5"/>
    </row>
    <row r="728" ht="13.5" customHeight="1" spans="1:6">
      <c r="A728" s="21"/>
      <c r="D728" s="4"/>
      <c r="E728" s="5"/>
      <c r="F728" s="5"/>
    </row>
    <row r="729" ht="13.5" customHeight="1" spans="1:6">
      <c r="A729" s="21"/>
      <c r="D729" s="4"/>
      <c r="E729" s="5"/>
      <c r="F729" s="5"/>
    </row>
    <row r="730" ht="13.5" customHeight="1" spans="1:6">
      <c r="A730" s="21"/>
      <c r="D730" s="4"/>
      <c r="E730" s="5"/>
      <c r="F730" s="5"/>
    </row>
    <row r="731" ht="13.5" customHeight="1" spans="1:6">
      <c r="A731" s="21"/>
      <c r="D731" s="4"/>
      <c r="E731" s="5"/>
      <c r="F731" s="5"/>
    </row>
    <row r="732" ht="13.5" customHeight="1" spans="1:6">
      <c r="A732" s="21"/>
      <c r="D732" s="4"/>
      <c r="E732" s="5"/>
      <c r="F732" s="5"/>
    </row>
    <row r="733" ht="13.5" customHeight="1" spans="1:6">
      <c r="A733" s="21"/>
      <c r="D733" s="4"/>
      <c r="E733" s="5"/>
      <c r="F733" s="5"/>
    </row>
    <row r="734" ht="13.5" customHeight="1" spans="1:6">
      <c r="A734" s="21"/>
      <c r="D734" s="4"/>
      <c r="E734" s="5"/>
      <c r="F734" s="5"/>
    </row>
    <row r="735" ht="13.5" customHeight="1" spans="1:6">
      <c r="A735" s="21"/>
      <c r="D735" s="4"/>
      <c r="E735" s="5"/>
      <c r="F735" s="5"/>
    </row>
    <row r="736" ht="13.5" customHeight="1" spans="1:6">
      <c r="A736" s="21"/>
      <c r="D736" s="4"/>
      <c r="E736" s="5"/>
      <c r="F736" s="5"/>
    </row>
    <row r="737" ht="13.5" customHeight="1" spans="1:6">
      <c r="A737" s="21"/>
      <c r="D737" s="4"/>
      <c r="E737" s="5"/>
      <c r="F737" s="5"/>
    </row>
    <row r="738" ht="13.5" customHeight="1" spans="1:6">
      <c r="A738" s="21"/>
      <c r="D738" s="4"/>
      <c r="E738" s="5"/>
      <c r="F738" s="5"/>
    </row>
    <row r="739" ht="13.5" customHeight="1" spans="1:6">
      <c r="A739" s="21"/>
      <c r="D739" s="4"/>
      <c r="E739" s="5"/>
      <c r="F739" s="5"/>
    </row>
    <row r="740" ht="13.5" customHeight="1" spans="1:6">
      <c r="A740" s="21"/>
      <c r="D740" s="4"/>
      <c r="E740" s="5"/>
      <c r="F740" s="5"/>
    </row>
    <row r="741" ht="13.5" customHeight="1" spans="1:6">
      <c r="A741" s="21"/>
      <c r="D741" s="4"/>
      <c r="E741" s="5"/>
      <c r="F741" s="5"/>
    </row>
    <row r="742" ht="13.5" customHeight="1" spans="1:6">
      <c r="A742" s="21"/>
      <c r="D742" s="4"/>
      <c r="E742" s="5"/>
      <c r="F742" s="5"/>
    </row>
    <row r="743" ht="13.5" customHeight="1" spans="1:6">
      <c r="A743" s="21"/>
      <c r="D743" s="4"/>
      <c r="E743" s="5"/>
      <c r="F743" s="5"/>
    </row>
    <row r="744" ht="13.5" customHeight="1" spans="1:6">
      <c r="A744" s="21"/>
      <c r="D744" s="4"/>
      <c r="E744" s="5"/>
      <c r="F744" s="5"/>
    </row>
    <row r="745" ht="13.5" customHeight="1" spans="1:6">
      <c r="A745" s="21"/>
      <c r="D745" s="4"/>
      <c r="E745" s="5"/>
      <c r="F745" s="5"/>
    </row>
    <row r="746" ht="13.5" customHeight="1" spans="1:6">
      <c r="A746" s="21"/>
      <c r="D746" s="4"/>
      <c r="E746" s="5"/>
      <c r="F746" s="5"/>
    </row>
    <row r="747" ht="13.5" customHeight="1" spans="1:6">
      <c r="A747" s="21"/>
      <c r="D747" s="4"/>
      <c r="E747" s="5"/>
      <c r="F747" s="5"/>
    </row>
    <row r="748" ht="13.5" customHeight="1" spans="1:6">
      <c r="A748" s="21"/>
      <c r="D748" s="4"/>
      <c r="E748" s="5"/>
      <c r="F748" s="5"/>
    </row>
    <row r="749" ht="13.5" customHeight="1" spans="1:6">
      <c r="A749" s="21"/>
      <c r="D749" s="4"/>
      <c r="E749" s="5"/>
      <c r="F749" s="5"/>
    </row>
    <row r="750" ht="13.5" customHeight="1" spans="1:6">
      <c r="A750" s="21"/>
      <c r="D750" s="4"/>
      <c r="E750" s="5"/>
      <c r="F750" s="5"/>
    </row>
    <row r="751" ht="13.5" customHeight="1" spans="1:6">
      <c r="A751" s="21"/>
      <c r="D751" s="4"/>
      <c r="E751" s="5"/>
      <c r="F751" s="5"/>
    </row>
    <row r="752" ht="13.5" customHeight="1" spans="1:6">
      <c r="A752" s="21"/>
      <c r="D752" s="4"/>
      <c r="E752" s="5"/>
      <c r="F752" s="5"/>
    </row>
    <row r="753" ht="13.5" customHeight="1" spans="1:6">
      <c r="A753" s="21"/>
      <c r="D753" s="4"/>
      <c r="E753" s="5"/>
      <c r="F753" s="5"/>
    </row>
    <row r="754" ht="13.5" customHeight="1" spans="1:6">
      <c r="A754" s="21"/>
      <c r="D754" s="4"/>
      <c r="E754" s="5"/>
      <c r="F754" s="5"/>
    </row>
    <row r="755" ht="13.5" customHeight="1" spans="1:6">
      <c r="A755" s="21"/>
      <c r="D755" s="4"/>
      <c r="E755" s="5"/>
      <c r="F755" s="5"/>
    </row>
    <row r="756" ht="13.5" customHeight="1" spans="1:6">
      <c r="A756" s="21"/>
      <c r="D756" s="4"/>
      <c r="E756" s="5"/>
      <c r="F756" s="5"/>
    </row>
    <row r="757" ht="13.5" customHeight="1" spans="1:6">
      <c r="A757" s="21"/>
      <c r="D757" s="4"/>
      <c r="E757" s="5"/>
      <c r="F757" s="5"/>
    </row>
    <row r="758" ht="13.5" customHeight="1" spans="1:6">
      <c r="A758" s="21"/>
      <c r="D758" s="4"/>
      <c r="E758" s="5"/>
      <c r="F758" s="5"/>
    </row>
    <row r="759" ht="13.5" customHeight="1" spans="1:6">
      <c r="A759" s="21"/>
      <c r="D759" s="4"/>
      <c r="E759" s="5"/>
      <c r="F759" s="5"/>
    </row>
    <row r="760" ht="13.5" customHeight="1" spans="1:6">
      <c r="A760" s="21"/>
      <c r="D760" s="4"/>
      <c r="E760" s="5"/>
      <c r="F760" s="5"/>
    </row>
    <row r="761" ht="13.5" customHeight="1" spans="1:6">
      <c r="A761" s="21"/>
      <c r="D761" s="4"/>
      <c r="E761" s="5"/>
      <c r="F761" s="5"/>
    </row>
    <row r="762" ht="13.5" customHeight="1" spans="1:6">
      <c r="A762" s="21"/>
      <c r="D762" s="4"/>
      <c r="E762" s="5"/>
      <c r="F762" s="5"/>
    </row>
    <row r="763" ht="13.5" customHeight="1" spans="1:6">
      <c r="A763" s="21"/>
      <c r="D763" s="4"/>
      <c r="E763" s="5"/>
      <c r="F763" s="5"/>
    </row>
    <row r="764" ht="13.5" customHeight="1" spans="1:6">
      <c r="A764" s="21"/>
      <c r="D764" s="4"/>
      <c r="E764" s="5"/>
      <c r="F764" s="5"/>
    </row>
    <row r="765" ht="13.5" customHeight="1" spans="1:6">
      <c r="A765" s="21"/>
      <c r="D765" s="4"/>
      <c r="E765" s="5"/>
      <c r="F765" s="5"/>
    </row>
    <row r="766" ht="13.5" customHeight="1" spans="1:6">
      <c r="A766" s="21"/>
      <c r="D766" s="4"/>
      <c r="E766" s="5"/>
      <c r="F766" s="5"/>
    </row>
    <row r="767" ht="13.5" customHeight="1" spans="1:6">
      <c r="A767" s="21"/>
      <c r="D767" s="4"/>
      <c r="E767" s="5"/>
      <c r="F767" s="5"/>
    </row>
    <row r="768" ht="13.5" customHeight="1" spans="1:6">
      <c r="A768" s="21"/>
      <c r="D768" s="4"/>
      <c r="E768" s="5"/>
      <c r="F768" s="5"/>
    </row>
    <row r="769" ht="13.5" customHeight="1" spans="1:6">
      <c r="A769" s="21"/>
      <c r="D769" s="4"/>
      <c r="E769" s="5"/>
      <c r="F769" s="5"/>
    </row>
    <row r="770" ht="13.5" customHeight="1" spans="1:6">
      <c r="A770" s="21"/>
      <c r="D770" s="4"/>
      <c r="E770" s="5"/>
      <c r="F770" s="5"/>
    </row>
    <row r="771" ht="13.5" customHeight="1" spans="1:6">
      <c r="A771" s="21"/>
      <c r="D771" s="4"/>
      <c r="E771" s="5"/>
      <c r="F771" s="5"/>
    </row>
    <row r="772" ht="13.5" customHeight="1" spans="1:6">
      <c r="A772" s="21"/>
      <c r="D772" s="4"/>
      <c r="E772" s="5"/>
      <c r="F772" s="5"/>
    </row>
    <row r="773" ht="13.5" customHeight="1" spans="1:6">
      <c r="A773" s="21"/>
      <c r="D773" s="4"/>
      <c r="E773" s="5"/>
      <c r="F773" s="5"/>
    </row>
    <row r="774" ht="13.5" customHeight="1" spans="1:6">
      <c r="A774" s="21"/>
      <c r="D774" s="4"/>
      <c r="E774" s="5"/>
      <c r="F774" s="5"/>
    </row>
    <row r="775" ht="13.5" customHeight="1" spans="1:6">
      <c r="A775" s="21"/>
      <c r="D775" s="4"/>
      <c r="E775" s="5"/>
      <c r="F775" s="5"/>
    </row>
    <row r="776" ht="13.5" customHeight="1" spans="1:6">
      <c r="A776" s="21"/>
      <c r="D776" s="4"/>
      <c r="E776" s="5"/>
      <c r="F776" s="5"/>
    </row>
    <row r="777" ht="13.5" customHeight="1" spans="1:6">
      <c r="A777" s="21"/>
      <c r="D777" s="4"/>
      <c r="E777" s="5"/>
      <c r="F777" s="5"/>
    </row>
    <row r="778" ht="13.5" customHeight="1" spans="1:6">
      <c r="A778" s="21"/>
      <c r="D778" s="4"/>
      <c r="E778" s="5"/>
      <c r="F778" s="5"/>
    </row>
    <row r="779" ht="13.5" customHeight="1" spans="1:6">
      <c r="A779" s="21"/>
      <c r="D779" s="4"/>
      <c r="E779" s="5"/>
      <c r="F779" s="5"/>
    </row>
    <row r="780" ht="13.5" customHeight="1" spans="1:6">
      <c r="A780" s="21"/>
      <c r="D780" s="4"/>
      <c r="E780" s="5"/>
      <c r="F780" s="5"/>
    </row>
    <row r="781" ht="13.5" customHeight="1" spans="1:6">
      <c r="A781" s="21"/>
      <c r="D781" s="4"/>
      <c r="E781" s="5"/>
      <c r="F781" s="5"/>
    </row>
    <row r="782" ht="13.5" customHeight="1" spans="1:6">
      <c r="A782" s="21"/>
      <c r="D782" s="4"/>
      <c r="E782" s="5"/>
      <c r="F782" s="5"/>
    </row>
    <row r="783" ht="13.5" customHeight="1" spans="1:6">
      <c r="A783" s="21"/>
      <c r="D783" s="4"/>
      <c r="E783" s="5"/>
      <c r="F783" s="5"/>
    </row>
    <row r="784" ht="13.5" customHeight="1" spans="1:6">
      <c r="A784" s="21"/>
      <c r="D784" s="4"/>
      <c r="E784" s="5"/>
      <c r="F784" s="5"/>
    </row>
    <row r="785" ht="13.5" customHeight="1" spans="1:6">
      <c r="A785" s="21"/>
      <c r="D785" s="4"/>
      <c r="E785" s="5"/>
      <c r="F785" s="5"/>
    </row>
    <row r="786" ht="13.5" customHeight="1" spans="1:6">
      <c r="A786" s="21"/>
      <c r="D786" s="4"/>
      <c r="E786" s="5"/>
      <c r="F786" s="5"/>
    </row>
    <row r="787" ht="13.5" customHeight="1" spans="1:6">
      <c r="A787" s="21"/>
      <c r="D787" s="4"/>
      <c r="E787" s="5"/>
      <c r="F787" s="5"/>
    </row>
    <row r="788" ht="13.5" customHeight="1" spans="1:6">
      <c r="A788" s="21"/>
      <c r="D788" s="4"/>
      <c r="E788" s="5"/>
      <c r="F788" s="5"/>
    </row>
    <row r="789" ht="13.5" customHeight="1" spans="1:6">
      <c r="A789" s="21"/>
      <c r="D789" s="4"/>
      <c r="E789" s="5"/>
      <c r="F789" s="5"/>
    </row>
    <row r="790" ht="13.5" customHeight="1" spans="1:6">
      <c r="A790" s="21"/>
      <c r="D790" s="4"/>
      <c r="E790" s="5"/>
      <c r="F790" s="5"/>
    </row>
    <row r="791" ht="13.5" customHeight="1" spans="1:6">
      <c r="A791" s="21"/>
      <c r="D791" s="4"/>
      <c r="E791" s="5"/>
      <c r="F791" s="5"/>
    </row>
    <row r="792" ht="13.5" customHeight="1" spans="1:6">
      <c r="A792" s="21"/>
      <c r="D792" s="4"/>
      <c r="E792" s="5"/>
      <c r="F792" s="5"/>
    </row>
    <row r="793" ht="13.5" customHeight="1" spans="1:6">
      <c r="A793" s="21"/>
      <c r="D793" s="4"/>
      <c r="E793" s="5"/>
      <c r="F793" s="5"/>
    </row>
    <row r="794" ht="13.5" customHeight="1" spans="1:6">
      <c r="A794" s="21"/>
      <c r="D794" s="4"/>
      <c r="E794" s="5"/>
      <c r="F794" s="5"/>
    </row>
    <row r="795" ht="13.5" customHeight="1" spans="1:6">
      <c r="A795" s="21"/>
      <c r="D795" s="4"/>
      <c r="E795" s="5"/>
      <c r="F795" s="5"/>
    </row>
    <row r="796" ht="13.5" customHeight="1" spans="1:6">
      <c r="A796" s="21"/>
      <c r="D796" s="4"/>
      <c r="E796" s="5"/>
      <c r="F796" s="5"/>
    </row>
    <row r="797" ht="13.5" customHeight="1" spans="1:6">
      <c r="A797" s="21"/>
      <c r="D797" s="4"/>
      <c r="E797" s="5"/>
      <c r="F797" s="5"/>
    </row>
    <row r="798" ht="13.5" customHeight="1" spans="1:6">
      <c r="A798" s="21"/>
      <c r="D798" s="4"/>
      <c r="E798" s="5"/>
      <c r="F798" s="5"/>
    </row>
    <row r="799" ht="13.5" customHeight="1" spans="1:6">
      <c r="A799" s="21"/>
      <c r="D799" s="4"/>
      <c r="E799" s="5"/>
      <c r="F799" s="5"/>
    </row>
    <row r="800" ht="13.5" customHeight="1" spans="1:6">
      <c r="A800" s="21"/>
      <c r="D800" s="4"/>
      <c r="E800" s="5"/>
      <c r="F800" s="5"/>
    </row>
    <row r="801" ht="13.5" customHeight="1" spans="1:6">
      <c r="A801" s="21"/>
      <c r="D801" s="4"/>
      <c r="E801" s="5"/>
      <c r="F801" s="5"/>
    </row>
    <row r="802" ht="13.5" customHeight="1" spans="1:6">
      <c r="A802" s="21"/>
      <c r="D802" s="4"/>
      <c r="E802" s="5"/>
      <c r="F802" s="5"/>
    </row>
    <row r="803" ht="13.5" customHeight="1" spans="1:6">
      <c r="A803" s="21"/>
      <c r="D803" s="4"/>
      <c r="E803" s="5"/>
      <c r="F803" s="5"/>
    </row>
    <row r="804" ht="13.5" customHeight="1" spans="1:6">
      <c r="A804" s="21"/>
      <c r="D804" s="4"/>
      <c r="E804" s="5"/>
      <c r="F804" s="5"/>
    </row>
    <row r="805" ht="13.5" customHeight="1" spans="1:6">
      <c r="A805" s="21"/>
      <c r="D805" s="4"/>
      <c r="E805" s="5"/>
      <c r="F805" s="5"/>
    </row>
    <row r="806" ht="13.5" customHeight="1" spans="1:6">
      <c r="A806" s="21"/>
      <c r="D806" s="4"/>
      <c r="E806" s="5"/>
      <c r="F806" s="5"/>
    </row>
    <row r="807" ht="13.5" customHeight="1" spans="1:6">
      <c r="A807" s="21"/>
      <c r="D807" s="4"/>
      <c r="E807" s="5"/>
      <c r="F807" s="5"/>
    </row>
    <row r="808" ht="13.5" customHeight="1" spans="1:6">
      <c r="A808" s="21"/>
      <c r="D808" s="4"/>
      <c r="E808" s="5"/>
      <c r="F808" s="5"/>
    </row>
    <row r="809" ht="13.5" customHeight="1" spans="1:6">
      <c r="A809" s="21"/>
      <c r="D809" s="4"/>
      <c r="E809" s="5"/>
      <c r="F809" s="5"/>
    </row>
    <row r="810" ht="13.5" customHeight="1" spans="1:6">
      <c r="A810" s="21"/>
      <c r="D810" s="4"/>
      <c r="E810" s="5"/>
      <c r="F810" s="5"/>
    </row>
    <row r="811" ht="13.5" customHeight="1" spans="1:6">
      <c r="A811" s="21"/>
      <c r="D811" s="4"/>
      <c r="E811" s="5"/>
      <c r="F811" s="5"/>
    </row>
    <row r="812" ht="13.5" customHeight="1" spans="1:6">
      <c r="A812" s="21"/>
      <c r="D812" s="4"/>
      <c r="E812" s="5"/>
      <c r="F812" s="5"/>
    </row>
    <row r="813" ht="13.5" customHeight="1" spans="1:6">
      <c r="A813" s="21"/>
      <c r="D813" s="4"/>
      <c r="E813" s="5"/>
      <c r="F813" s="5"/>
    </row>
    <row r="814" ht="13.5" customHeight="1" spans="1:6">
      <c r="A814" s="21"/>
      <c r="D814" s="4"/>
      <c r="E814" s="5"/>
      <c r="F814" s="5"/>
    </row>
    <row r="815" ht="13.5" customHeight="1" spans="1:6">
      <c r="A815" s="21"/>
      <c r="D815" s="4"/>
      <c r="E815" s="5"/>
      <c r="F815" s="5"/>
    </row>
    <row r="816" ht="13.5" customHeight="1" spans="1:6">
      <c r="A816" s="21"/>
      <c r="D816" s="4"/>
      <c r="E816" s="5"/>
      <c r="F816" s="5"/>
    </row>
    <row r="817" ht="13.5" customHeight="1" spans="1:6">
      <c r="A817" s="21"/>
      <c r="D817" s="4"/>
      <c r="E817" s="5"/>
      <c r="F817" s="5"/>
    </row>
    <row r="818" ht="13.5" customHeight="1" spans="1:6">
      <c r="A818" s="21"/>
      <c r="D818" s="4"/>
      <c r="E818" s="5"/>
      <c r="F818" s="5"/>
    </row>
    <row r="819" ht="13.5" customHeight="1" spans="1:6">
      <c r="A819" s="21"/>
      <c r="D819" s="4"/>
      <c r="E819" s="5"/>
      <c r="F819" s="5"/>
    </row>
    <row r="820" ht="13.5" customHeight="1" spans="1:6">
      <c r="A820" s="21"/>
      <c r="D820" s="4"/>
      <c r="E820" s="5"/>
      <c r="F820" s="5"/>
    </row>
    <row r="821" ht="13.5" customHeight="1" spans="1:6">
      <c r="A821" s="21"/>
      <c r="D821" s="4"/>
      <c r="E821" s="5"/>
      <c r="F821" s="5"/>
    </row>
    <row r="822" ht="13.5" customHeight="1" spans="1:6">
      <c r="A822" s="21"/>
      <c r="D822" s="4"/>
      <c r="E822" s="5"/>
      <c r="F822" s="5"/>
    </row>
    <row r="823" ht="13.5" customHeight="1" spans="1:6">
      <c r="A823" s="21"/>
      <c r="D823" s="4"/>
      <c r="E823" s="5"/>
      <c r="F823" s="5"/>
    </row>
    <row r="824" ht="13.5" customHeight="1" spans="1:6">
      <c r="A824" s="21"/>
      <c r="D824" s="4"/>
      <c r="E824" s="5"/>
      <c r="F824" s="5"/>
    </row>
    <row r="825" ht="13.5" customHeight="1" spans="1:6">
      <c r="A825" s="21"/>
      <c r="D825" s="4"/>
      <c r="E825" s="5"/>
      <c r="F825" s="5"/>
    </row>
    <row r="826" ht="13.5" customHeight="1" spans="1:6">
      <c r="A826" s="21"/>
      <c r="D826" s="4"/>
      <c r="E826" s="5"/>
      <c r="F826" s="5"/>
    </row>
    <row r="827" ht="13.5" customHeight="1" spans="1:6">
      <c r="A827" s="21"/>
      <c r="D827" s="4"/>
      <c r="E827" s="5"/>
      <c r="F827" s="5"/>
    </row>
    <row r="828" ht="13.5" customHeight="1" spans="1:6">
      <c r="A828" s="21"/>
      <c r="D828" s="4"/>
      <c r="E828" s="5"/>
      <c r="F828" s="5"/>
    </row>
    <row r="829" ht="13.5" customHeight="1" spans="1:6">
      <c r="A829" s="21"/>
      <c r="D829" s="4"/>
      <c r="E829" s="5"/>
      <c r="F829" s="5"/>
    </row>
    <row r="830" ht="13.5" customHeight="1" spans="1:6">
      <c r="A830" s="21"/>
      <c r="D830" s="4"/>
      <c r="E830" s="5"/>
      <c r="F830" s="5"/>
    </row>
    <row r="831" ht="13.5" customHeight="1" spans="1:6">
      <c r="A831" s="21"/>
      <c r="D831" s="4"/>
      <c r="E831" s="5"/>
      <c r="F831" s="5"/>
    </row>
    <row r="832" ht="13.5" customHeight="1" spans="1:6">
      <c r="A832" s="21"/>
      <c r="D832" s="4"/>
      <c r="E832" s="5"/>
      <c r="F832" s="5"/>
    </row>
    <row r="833" ht="13.5" customHeight="1" spans="1:6">
      <c r="A833" s="21"/>
      <c r="D833" s="4"/>
      <c r="E833" s="5"/>
      <c r="F833" s="5"/>
    </row>
    <row r="834" ht="13.5" customHeight="1" spans="1:6">
      <c r="A834" s="21"/>
      <c r="D834" s="4"/>
      <c r="E834" s="5"/>
      <c r="F834" s="5"/>
    </row>
    <row r="835" ht="13.5" customHeight="1" spans="1:6">
      <c r="A835" s="21"/>
      <c r="D835" s="4"/>
      <c r="E835" s="5"/>
      <c r="F835" s="5"/>
    </row>
    <row r="836" ht="13.5" customHeight="1" spans="1:6">
      <c r="A836" s="21"/>
      <c r="D836" s="4"/>
      <c r="E836" s="5"/>
      <c r="F836" s="5"/>
    </row>
    <row r="837" ht="13.5" customHeight="1" spans="1:6">
      <c r="A837" s="21"/>
      <c r="D837" s="4"/>
      <c r="E837" s="5"/>
      <c r="F837" s="5"/>
    </row>
    <row r="838" ht="13.5" customHeight="1" spans="1:6">
      <c r="A838" s="21"/>
      <c r="D838" s="4"/>
      <c r="E838" s="5"/>
      <c r="F838" s="5"/>
    </row>
    <row r="839" ht="13.5" customHeight="1" spans="1:6">
      <c r="A839" s="21"/>
      <c r="D839" s="4"/>
      <c r="E839" s="5"/>
      <c r="F839" s="5"/>
    </row>
    <row r="840" ht="13.5" customHeight="1" spans="1:6">
      <c r="A840" s="21"/>
      <c r="D840" s="4"/>
      <c r="E840" s="5"/>
      <c r="F840" s="5"/>
    </row>
    <row r="841" ht="13.5" customHeight="1" spans="1:6">
      <c r="A841" s="21"/>
      <c r="D841" s="4"/>
      <c r="E841" s="5"/>
      <c r="F841" s="5"/>
    </row>
    <row r="842" ht="13.5" customHeight="1" spans="1:6">
      <c r="A842" s="21"/>
      <c r="D842" s="4"/>
      <c r="E842" s="5"/>
      <c r="F842" s="5"/>
    </row>
    <row r="843" ht="13.5" customHeight="1" spans="1:6">
      <c r="A843" s="21"/>
      <c r="D843" s="4"/>
      <c r="E843" s="5"/>
      <c r="F843" s="5"/>
    </row>
    <row r="844" ht="13.5" customHeight="1" spans="1:6">
      <c r="A844" s="21"/>
      <c r="D844" s="4"/>
      <c r="E844" s="5"/>
      <c r="F844" s="5"/>
    </row>
    <row r="845" ht="13.5" customHeight="1" spans="1:6">
      <c r="A845" s="21"/>
      <c r="D845" s="4"/>
      <c r="E845" s="5"/>
      <c r="F845" s="5"/>
    </row>
    <row r="846" ht="13.5" customHeight="1" spans="1:6">
      <c r="A846" s="21"/>
      <c r="D846" s="4"/>
      <c r="E846" s="5"/>
      <c r="F846" s="5"/>
    </row>
    <row r="847" ht="13.5" customHeight="1" spans="1:6">
      <c r="A847" s="21"/>
      <c r="D847" s="4"/>
      <c r="E847" s="5"/>
      <c r="F847" s="5"/>
    </row>
    <row r="848" ht="13.5" customHeight="1" spans="1:6">
      <c r="A848" s="21"/>
      <c r="D848" s="4"/>
      <c r="E848" s="5"/>
      <c r="F848" s="5"/>
    </row>
    <row r="849" ht="13.5" customHeight="1" spans="1:6">
      <c r="A849" s="21"/>
      <c r="D849" s="4"/>
      <c r="E849" s="5"/>
      <c r="F849" s="5"/>
    </row>
    <row r="850" ht="13.5" customHeight="1" spans="1:6">
      <c r="A850" s="21"/>
      <c r="D850" s="4"/>
      <c r="E850" s="5"/>
      <c r="F850" s="5"/>
    </row>
    <row r="851" ht="13.5" customHeight="1" spans="1:6">
      <c r="A851" s="21"/>
      <c r="D851" s="4"/>
      <c r="E851" s="5"/>
      <c r="F851" s="5"/>
    </row>
    <row r="852" ht="13.5" customHeight="1" spans="1:6">
      <c r="A852" s="21"/>
      <c r="D852" s="4"/>
      <c r="E852" s="5"/>
      <c r="F852" s="5"/>
    </row>
    <row r="853" ht="13.5" customHeight="1" spans="1:6">
      <c r="A853" s="21"/>
      <c r="D853" s="4"/>
      <c r="E853" s="5"/>
      <c r="F853" s="5"/>
    </row>
    <row r="854" ht="13.5" customHeight="1" spans="1:6">
      <c r="A854" s="21"/>
      <c r="D854" s="4"/>
      <c r="E854" s="5"/>
      <c r="F854" s="5"/>
    </row>
    <row r="855" ht="13.5" customHeight="1" spans="1:6">
      <c r="A855" s="21"/>
      <c r="D855" s="4"/>
      <c r="E855" s="5"/>
      <c r="F855" s="5"/>
    </row>
    <row r="856" ht="13.5" customHeight="1" spans="1:6">
      <c r="A856" s="21"/>
      <c r="D856" s="4"/>
      <c r="E856" s="5"/>
      <c r="F856" s="5"/>
    </row>
    <row r="857" ht="13.5" customHeight="1" spans="1:6">
      <c r="A857" s="21"/>
      <c r="D857" s="4"/>
      <c r="E857" s="5"/>
      <c r="F857" s="5"/>
    </row>
    <row r="858" ht="13.5" customHeight="1" spans="1:6">
      <c r="A858" s="21"/>
      <c r="D858" s="4"/>
      <c r="E858" s="5"/>
      <c r="F858" s="5"/>
    </row>
    <row r="859" ht="13.5" customHeight="1" spans="1:6">
      <c r="A859" s="21"/>
      <c r="D859" s="4"/>
      <c r="E859" s="5"/>
      <c r="F859" s="5"/>
    </row>
    <row r="860" ht="13.5" customHeight="1" spans="1:6">
      <c r="A860" s="21"/>
      <c r="D860" s="4"/>
      <c r="E860" s="5"/>
      <c r="F860" s="5"/>
    </row>
    <row r="861" ht="13.5" customHeight="1" spans="1:6">
      <c r="A861" s="21"/>
      <c r="D861" s="4"/>
      <c r="E861" s="5"/>
      <c r="F861" s="5"/>
    </row>
    <row r="862" ht="13.5" customHeight="1" spans="1:6">
      <c r="A862" s="21"/>
      <c r="D862" s="4"/>
      <c r="E862" s="5"/>
      <c r="F862" s="5"/>
    </row>
    <row r="863" ht="13.5" customHeight="1" spans="1:6">
      <c r="A863" s="21"/>
      <c r="D863" s="4"/>
      <c r="E863" s="5"/>
      <c r="F863" s="5"/>
    </row>
    <row r="864" ht="13.5" customHeight="1" spans="1:6">
      <c r="A864" s="21"/>
      <c r="D864" s="4"/>
      <c r="E864" s="5"/>
      <c r="F864" s="5"/>
    </row>
    <row r="865" ht="13.5" customHeight="1" spans="1:6">
      <c r="A865" s="21"/>
      <c r="D865" s="4"/>
      <c r="E865" s="5"/>
      <c r="F865" s="5"/>
    </row>
    <row r="866" ht="13.5" customHeight="1" spans="1:6">
      <c r="A866" s="21"/>
      <c r="D866" s="4"/>
      <c r="E866" s="5"/>
      <c r="F866" s="5"/>
    </row>
    <row r="867" ht="13.5" customHeight="1" spans="1:6">
      <c r="A867" s="21"/>
      <c r="D867" s="4"/>
      <c r="E867" s="5"/>
      <c r="F867" s="5"/>
    </row>
    <row r="868" ht="13.5" customHeight="1" spans="1:6">
      <c r="A868" s="21"/>
      <c r="D868" s="4"/>
      <c r="E868" s="5"/>
      <c r="F868" s="5"/>
    </row>
    <row r="869" ht="13.5" customHeight="1" spans="1:6">
      <c r="A869" s="21"/>
      <c r="D869" s="4"/>
      <c r="E869" s="5"/>
      <c r="F869" s="5"/>
    </row>
    <row r="870" ht="13.5" customHeight="1" spans="1:6">
      <c r="A870" s="21"/>
      <c r="D870" s="4"/>
      <c r="E870" s="5"/>
      <c r="F870" s="5"/>
    </row>
    <row r="871" ht="13.5" customHeight="1" spans="1:6">
      <c r="A871" s="21"/>
      <c r="D871" s="4"/>
      <c r="E871" s="5"/>
      <c r="F871" s="5"/>
    </row>
    <row r="872" ht="13.5" customHeight="1" spans="1:6">
      <c r="A872" s="21"/>
      <c r="D872" s="4"/>
      <c r="E872" s="5"/>
      <c r="F872" s="5"/>
    </row>
    <row r="873" ht="13.5" customHeight="1" spans="1:6">
      <c r="A873" s="21"/>
      <c r="D873" s="4"/>
      <c r="E873" s="5"/>
      <c r="F873" s="5"/>
    </row>
    <row r="874" ht="13.5" customHeight="1" spans="1:6">
      <c r="A874" s="21"/>
      <c r="D874" s="4"/>
      <c r="E874" s="5"/>
      <c r="F874" s="5"/>
    </row>
    <row r="875" ht="13.5" customHeight="1" spans="1:6">
      <c r="A875" s="21"/>
      <c r="D875" s="4"/>
      <c r="E875" s="5"/>
      <c r="F875" s="5"/>
    </row>
    <row r="876" ht="13.5" customHeight="1" spans="1:6">
      <c r="A876" s="21"/>
      <c r="D876" s="4"/>
      <c r="E876" s="5"/>
      <c r="F876" s="5"/>
    </row>
    <row r="877" ht="13.5" customHeight="1" spans="1:6">
      <c r="A877" s="21"/>
      <c r="D877" s="4"/>
      <c r="E877" s="5"/>
      <c r="F877" s="5"/>
    </row>
    <row r="878" ht="13.5" customHeight="1" spans="1:6">
      <c r="A878" s="21"/>
      <c r="D878" s="4"/>
      <c r="E878" s="5"/>
      <c r="F878" s="5"/>
    </row>
    <row r="879" ht="13.5" customHeight="1" spans="1:6">
      <c r="A879" s="21"/>
      <c r="D879" s="4"/>
      <c r="E879" s="5"/>
      <c r="F879" s="5"/>
    </row>
    <row r="880" ht="13.5" customHeight="1" spans="1:6">
      <c r="A880" s="21"/>
      <c r="D880" s="4"/>
      <c r="E880" s="5"/>
      <c r="F880" s="5"/>
    </row>
    <row r="881" ht="13.5" customHeight="1" spans="1:6">
      <c r="A881" s="21"/>
      <c r="D881" s="4"/>
      <c r="E881" s="5"/>
      <c r="F881" s="5"/>
    </row>
    <row r="882" ht="13.5" customHeight="1" spans="1:6">
      <c r="A882" s="21"/>
      <c r="D882" s="4"/>
      <c r="E882" s="5"/>
      <c r="F882" s="5"/>
    </row>
    <row r="883" ht="13.5" customHeight="1" spans="1:6">
      <c r="A883" s="21"/>
      <c r="D883" s="4"/>
      <c r="E883" s="5"/>
      <c r="F883" s="5"/>
    </row>
    <row r="884" ht="13.5" customHeight="1" spans="1:6">
      <c r="A884" s="21"/>
      <c r="D884" s="4"/>
      <c r="E884" s="5"/>
      <c r="F884" s="5"/>
    </row>
    <row r="885" ht="13.5" customHeight="1" spans="1:6">
      <c r="A885" s="21"/>
      <c r="D885" s="4"/>
      <c r="E885" s="5"/>
      <c r="F885" s="5"/>
    </row>
    <row r="886" ht="13.5" customHeight="1" spans="1:6">
      <c r="A886" s="21"/>
      <c r="D886" s="4"/>
      <c r="E886" s="5"/>
      <c r="F886" s="5"/>
    </row>
    <row r="887" ht="13.5" customHeight="1" spans="1:6">
      <c r="A887" s="21"/>
      <c r="D887" s="4"/>
      <c r="E887" s="5"/>
      <c r="F887" s="5"/>
    </row>
    <row r="888" ht="13.5" customHeight="1" spans="1:6">
      <c r="A888" s="21"/>
      <c r="D888" s="4"/>
      <c r="E888" s="5"/>
      <c r="F888" s="5"/>
    </row>
    <row r="889" ht="13.5" customHeight="1" spans="1:6">
      <c r="A889" s="21"/>
      <c r="D889" s="4"/>
      <c r="E889" s="5"/>
      <c r="F889" s="5"/>
    </row>
    <row r="890" ht="13.5" customHeight="1" spans="1:6">
      <c r="A890" s="21"/>
      <c r="D890" s="4"/>
      <c r="E890" s="5"/>
      <c r="F890" s="5"/>
    </row>
    <row r="891" ht="13.5" customHeight="1" spans="1:6">
      <c r="A891" s="21"/>
      <c r="D891" s="4"/>
      <c r="E891" s="5"/>
      <c r="F891" s="5"/>
    </row>
    <row r="892" ht="13.5" customHeight="1" spans="1:6">
      <c r="A892" s="21"/>
      <c r="D892" s="4"/>
      <c r="E892" s="5"/>
      <c r="F892" s="5"/>
    </row>
    <row r="893" ht="13.5" customHeight="1" spans="1:6">
      <c r="A893" s="21"/>
      <c r="D893" s="4"/>
      <c r="E893" s="5"/>
      <c r="F893" s="5"/>
    </row>
    <row r="894" ht="13.5" customHeight="1" spans="1:6">
      <c r="A894" s="21"/>
      <c r="D894" s="4"/>
      <c r="E894" s="5"/>
      <c r="F894" s="5"/>
    </row>
    <row r="895" ht="13.5" customHeight="1" spans="1:6">
      <c r="A895" s="21"/>
      <c r="D895" s="4"/>
      <c r="E895" s="5"/>
      <c r="F895" s="5"/>
    </row>
    <row r="896" ht="13.5" customHeight="1" spans="1:6">
      <c r="A896" s="21"/>
      <c r="D896" s="4"/>
      <c r="E896" s="5"/>
      <c r="F896" s="5"/>
    </row>
    <row r="897" ht="13.5" customHeight="1" spans="1:6">
      <c r="A897" s="21"/>
      <c r="D897" s="4"/>
      <c r="E897" s="5"/>
      <c r="F897" s="5"/>
    </row>
    <row r="898" ht="13.5" customHeight="1" spans="1:6">
      <c r="A898" s="21"/>
      <c r="D898" s="4"/>
      <c r="E898" s="5"/>
      <c r="F898" s="5"/>
    </row>
    <row r="899" ht="13.5" customHeight="1" spans="1:6">
      <c r="A899" s="21"/>
      <c r="D899" s="4"/>
      <c r="E899" s="5"/>
      <c r="F899" s="5"/>
    </row>
    <row r="900" ht="13.5" customHeight="1" spans="1:6">
      <c r="A900" s="21"/>
      <c r="D900" s="4"/>
      <c r="E900" s="5"/>
      <c r="F900" s="5"/>
    </row>
    <row r="901" ht="13.5" customHeight="1" spans="1:6">
      <c r="A901" s="21"/>
      <c r="D901" s="4"/>
      <c r="E901" s="5"/>
      <c r="F901" s="5"/>
    </row>
    <row r="902" ht="13.5" customHeight="1" spans="1:6">
      <c r="A902" s="21"/>
      <c r="D902" s="4"/>
      <c r="E902" s="5"/>
      <c r="F902" s="5"/>
    </row>
    <row r="903" ht="13.5" customHeight="1" spans="1:6">
      <c r="A903" s="21"/>
      <c r="D903" s="4"/>
      <c r="E903" s="5"/>
      <c r="F903" s="5"/>
    </row>
    <row r="904" ht="13.5" customHeight="1" spans="1:6">
      <c r="A904" s="21"/>
      <c r="D904" s="4"/>
      <c r="E904" s="5"/>
      <c r="F904" s="5"/>
    </row>
    <row r="905" ht="13.5" customHeight="1" spans="1:6">
      <c r="A905" s="21"/>
      <c r="D905" s="4"/>
      <c r="E905" s="5"/>
      <c r="F905" s="5"/>
    </row>
    <row r="906" ht="13.5" customHeight="1" spans="1:6">
      <c r="A906" s="21"/>
      <c r="D906" s="4"/>
      <c r="E906" s="5"/>
      <c r="F906" s="5"/>
    </row>
    <row r="907" ht="13.5" customHeight="1" spans="1:6">
      <c r="A907" s="21"/>
      <c r="D907" s="4"/>
      <c r="E907" s="5"/>
      <c r="F907" s="5"/>
    </row>
    <row r="908" ht="13.5" customHeight="1" spans="1:6">
      <c r="A908" s="21"/>
      <c r="D908" s="4"/>
      <c r="E908" s="5"/>
      <c r="F908" s="5"/>
    </row>
    <row r="909" ht="13.5" customHeight="1" spans="1:6">
      <c r="A909" s="21"/>
      <c r="D909" s="4"/>
      <c r="E909" s="5"/>
      <c r="F909" s="5"/>
    </row>
    <row r="910" ht="13.5" customHeight="1" spans="1:6">
      <c r="A910" s="21"/>
      <c r="D910" s="4"/>
      <c r="E910" s="5"/>
      <c r="F910" s="5"/>
    </row>
    <row r="911" ht="13.5" customHeight="1" spans="1:6">
      <c r="A911" s="21"/>
      <c r="D911" s="4"/>
      <c r="E911" s="5"/>
      <c r="F911" s="5"/>
    </row>
    <row r="912" ht="13.5" customHeight="1" spans="1:6">
      <c r="A912" s="21"/>
      <c r="D912" s="4"/>
      <c r="E912" s="5"/>
      <c r="F912" s="5"/>
    </row>
    <row r="913" ht="13.5" customHeight="1" spans="1:6">
      <c r="A913" s="21"/>
      <c r="D913" s="4"/>
      <c r="E913" s="5"/>
      <c r="F913" s="5"/>
    </row>
    <row r="914" ht="13.5" customHeight="1" spans="1:6">
      <c r="A914" s="21"/>
      <c r="D914" s="4"/>
      <c r="E914" s="5"/>
      <c r="F914" s="5"/>
    </row>
    <row r="915" ht="13.5" customHeight="1" spans="1:6">
      <c r="A915" s="21"/>
      <c r="D915" s="4"/>
      <c r="E915" s="5"/>
      <c r="F915" s="5"/>
    </row>
    <row r="916" ht="13.5" customHeight="1" spans="1:6">
      <c r="A916" s="21"/>
      <c r="D916" s="4"/>
      <c r="E916" s="5"/>
      <c r="F916" s="5"/>
    </row>
    <row r="917" ht="13.5" customHeight="1" spans="1:6">
      <c r="A917" s="21"/>
      <c r="D917" s="4"/>
      <c r="E917" s="5"/>
      <c r="F917" s="5"/>
    </row>
    <row r="918" ht="13.5" customHeight="1" spans="1:6">
      <c r="A918" s="21"/>
      <c r="D918" s="4"/>
      <c r="E918" s="5"/>
      <c r="F918" s="5"/>
    </row>
    <row r="919" ht="13.5" customHeight="1" spans="1:6">
      <c r="A919" s="21"/>
      <c r="D919" s="4"/>
      <c r="E919" s="5"/>
      <c r="F919" s="5"/>
    </row>
    <row r="920" ht="13.5" customHeight="1" spans="1:6">
      <c r="A920" s="21"/>
      <c r="D920" s="4"/>
      <c r="E920" s="5"/>
      <c r="F920" s="5"/>
    </row>
    <row r="921" ht="13.5" customHeight="1" spans="1:6">
      <c r="A921" s="21"/>
      <c r="D921" s="4"/>
      <c r="E921" s="5"/>
      <c r="F921" s="5"/>
    </row>
    <row r="922" ht="13.5" customHeight="1" spans="1:6">
      <c r="A922" s="21"/>
      <c r="D922" s="4"/>
      <c r="E922" s="5"/>
      <c r="F922" s="5"/>
    </row>
    <row r="923" ht="13.5" customHeight="1" spans="1:6">
      <c r="A923" s="21"/>
      <c r="D923" s="4"/>
      <c r="E923" s="5"/>
      <c r="F923" s="5"/>
    </row>
    <row r="924" ht="13.5" customHeight="1" spans="1:6">
      <c r="A924" s="21"/>
      <c r="D924" s="4"/>
      <c r="E924" s="5"/>
      <c r="F924" s="5"/>
    </row>
    <row r="925" ht="13.5" customHeight="1" spans="1:6">
      <c r="A925" s="21"/>
      <c r="D925" s="4"/>
      <c r="E925" s="5"/>
      <c r="F925" s="5"/>
    </row>
    <row r="926" ht="13.5" customHeight="1" spans="1:6">
      <c r="A926" s="21"/>
      <c r="D926" s="4"/>
      <c r="E926" s="5"/>
      <c r="F926" s="5"/>
    </row>
    <row r="927" ht="13.5" customHeight="1" spans="1:6">
      <c r="A927" s="21"/>
      <c r="D927" s="4"/>
      <c r="E927" s="5"/>
      <c r="F927" s="5"/>
    </row>
    <row r="928" ht="13.5" customHeight="1" spans="1:6">
      <c r="A928" s="21"/>
      <c r="D928" s="4"/>
      <c r="E928" s="5"/>
      <c r="F928" s="5"/>
    </row>
    <row r="929" ht="13.5" customHeight="1" spans="1:6">
      <c r="A929" s="21"/>
      <c r="D929" s="4"/>
      <c r="E929" s="5"/>
      <c r="F929" s="5"/>
    </row>
    <row r="930" ht="13.5" customHeight="1" spans="1:6">
      <c r="A930" s="21"/>
      <c r="D930" s="4"/>
      <c r="E930" s="5"/>
      <c r="F930" s="5"/>
    </row>
    <row r="931" ht="13.5" customHeight="1" spans="1:6">
      <c r="A931" s="21"/>
      <c r="D931" s="4"/>
      <c r="E931" s="5"/>
      <c r="F931" s="5"/>
    </row>
    <row r="932" ht="13.5" customHeight="1" spans="1:6">
      <c r="A932" s="21"/>
      <c r="D932" s="4"/>
      <c r="E932" s="5"/>
      <c r="F932" s="5"/>
    </row>
    <row r="933" ht="13.5" customHeight="1" spans="1:6">
      <c r="A933" s="21"/>
      <c r="D933" s="4"/>
      <c r="E933" s="5"/>
      <c r="F933" s="5"/>
    </row>
    <row r="934" ht="13.5" customHeight="1" spans="1:6">
      <c r="A934" s="21"/>
      <c r="D934" s="4"/>
      <c r="E934" s="5"/>
      <c r="F934" s="5"/>
    </row>
    <row r="935" ht="13.5" customHeight="1" spans="1:6">
      <c r="A935" s="21"/>
      <c r="D935" s="4"/>
      <c r="E935" s="5"/>
      <c r="F935" s="5"/>
    </row>
    <row r="936" ht="13.5" customHeight="1" spans="1:6">
      <c r="A936" s="21"/>
      <c r="D936" s="4"/>
      <c r="E936" s="5"/>
      <c r="F936" s="5"/>
    </row>
    <row r="937" ht="13.5" customHeight="1" spans="1:6">
      <c r="A937" s="21"/>
      <c r="D937" s="4"/>
      <c r="E937" s="5"/>
      <c r="F937" s="5"/>
    </row>
    <row r="938" ht="13.5" customHeight="1" spans="1:6">
      <c r="A938" s="21"/>
      <c r="D938" s="4"/>
      <c r="E938" s="5"/>
      <c r="F938" s="5"/>
    </row>
    <row r="939" ht="13.5" customHeight="1" spans="1:6">
      <c r="A939" s="21"/>
      <c r="D939" s="4"/>
      <c r="E939" s="5"/>
      <c r="F939" s="5"/>
    </row>
    <row r="940" ht="13.5" customHeight="1" spans="1:6">
      <c r="A940" s="21"/>
      <c r="D940" s="4"/>
      <c r="E940" s="5"/>
      <c r="F940" s="5"/>
    </row>
    <row r="941" ht="13.5" customHeight="1" spans="1:6">
      <c r="A941" s="21"/>
      <c r="D941" s="4"/>
      <c r="E941" s="5"/>
      <c r="F941" s="5"/>
    </row>
    <row r="942" ht="13.5" customHeight="1" spans="1:6">
      <c r="A942" s="21"/>
      <c r="D942" s="4"/>
      <c r="E942" s="5"/>
      <c r="F942" s="5"/>
    </row>
    <row r="943" ht="13.5" customHeight="1" spans="1:6">
      <c r="A943" s="21"/>
      <c r="D943" s="4"/>
      <c r="E943" s="5"/>
      <c r="F943" s="5"/>
    </row>
    <row r="944" ht="13.5" customHeight="1" spans="1:6">
      <c r="A944" s="21"/>
      <c r="D944" s="4"/>
      <c r="E944" s="5"/>
      <c r="F944" s="5"/>
    </row>
    <row r="945" ht="13.5" customHeight="1" spans="1:6">
      <c r="A945" s="21"/>
      <c r="D945" s="4"/>
      <c r="E945" s="5"/>
      <c r="F945" s="5"/>
    </row>
    <row r="946" ht="13.5" customHeight="1" spans="1:6">
      <c r="A946" s="21"/>
      <c r="D946" s="4"/>
      <c r="E946" s="5"/>
      <c r="F946" s="5"/>
    </row>
    <row r="947" ht="13.5" customHeight="1" spans="1:6">
      <c r="A947" s="21"/>
      <c r="D947" s="4"/>
      <c r="E947" s="5"/>
      <c r="F947" s="5"/>
    </row>
    <row r="948" ht="13.5" customHeight="1" spans="1:6">
      <c r="A948" s="21"/>
      <c r="D948" s="4"/>
      <c r="E948" s="5"/>
      <c r="F948" s="5"/>
    </row>
    <row r="949" ht="13.5" customHeight="1" spans="1:6">
      <c r="A949" s="21"/>
      <c r="D949" s="4"/>
      <c r="E949" s="5"/>
      <c r="F949" s="5"/>
    </row>
    <row r="950" ht="13.5" customHeight="1" spans="1:6">
      <c r="A950" s="21"/>
      <c r="D950" s="4"/>
      <c r="E950" s="5"/>
      <c r="F950" s="5"/>
    </row>
    <row r="951" ht="13.5" customHeight="1" spans="1:6">
      <c r="A951" s="21"/>
      <c r="D951" s="4"/>
      <c r="E951" s="5"/>
      <c r="F951" s="5"/>
    </row>
    <row r="952" ht="13.5" customHeight="1" spans="1:6">
      <c r="A952" s="21"/>
      <c r="D952" s="4"/>
      <c r="E952" s="5"/>
      <c r="F952" s="5"/>
    </row>
    <row r="953" ht="13.5" customHeight="1" spans="1:6">
      <c r="A953" s="21"/>
      <c r="D953" s="4"/>
      <c r="E953" s="5"/>
      <c r="F953" s="5"/>
    </row>
    <row r="954" ht="13.5" customHeight="1" spans="1:6">
      <c r="A954" s="21"/>
      <c r="D954" s="4"/>
      <c r="E954" s="5"/>
      <c r="F954" s="5"/>
    </row>
    <row r="955" ht="13.5" customHeight="1" spans="1:6">
      <c r="A955" s="21"/>
      <c r="D955" s="4"/>
      <c r="E955" s="5"/>
      <c r="F955" s="5"/>
    </row>
    <row r="956" ht="13.5" customHeight="1" spans="1:6">
      <c r="A956" s="21"/>
      <c r="D956" s="4"/>
      <c r="E956" s="5"/>
      <c r="F956" s="5"/>
    </row>
    <row r="957" ht="13.5" customHeight="1" spans="1:6">
      <c r="A957" s="21"/>
      <c r="D957" s="4"/>
      <c r="E957" s="5"/>
      <c r="F957" s="5"/>
    </row>
    <row r="958" ht="13.5" customHeight="1" spans="1:6">
      <c r="A958" s="21"/>
      <c r="D958" s="4"/>
      <c r="E958" s="5"/>
      <c r="F958" s="5"/>
    </row>
    <row r="959" ht="13.5" customHeight="1" spans="1:6">
      <c r="A959" s="21"/>
      <c r="D959" s="4"/>
      <c r="E959" s="5"/>
      <c r="F959" s="5"/>
    </row>
    <row r="960" ht="13.5" customHeight="1" spans="1:6">
      <c r="A960" s="21"/>
      <c r="D960" s="4"/>
      <c r="E960" s="5"/>
      <c r="F960" s="5"/>
    </row>
    <row r="961" ht="13.5" customHeight="1" spans="1:6">
      <c r="A961" s="21"/>
      <c r="D961" s="4"/>
      <c r="E961" s="5"/>
      <c r="F961" s="5"/>
    </row>
    <row r="962" ht="13.5" customHeight="1" spans="1:6">
      <c r="A962" s="21"/>
      <c r="D962" s="4"/>
      <c r="E962" s="5"/>
      <c r="F962" s="5"/>
    </row>
    <row r="963" ht="13.5" customHeight="1" spans="1:6">
      <c r="A963" s="21"/>
      <c r="D963" s="4"/>
      <c r="E963" s="5"/>
      <c r="F963" s="5"/>
    </row>
    <row r="964" ht="13.5" customHeight="1" spans="1:6">
      <c r="A964" s="21"/>
      <c r="D964" s="4"/>
      <c r="E964" s="5"/>
      <c r="F964" s="5"/>
    </row>
    <row r="965" ht="13.5" customHeight="1" spans="1:6">
      <c r="A965" s="21"/>
      <c r="D965" s="4"/>
      <c r="E965" s="5"/>
      <c r="F965" s="5"/>
    </row>
    <row r="966" ht="13.5" customHeight="1" spans="1:6">
      <c r="A966" s="21"/>
      <c r="D966" s="4"/>
      <c r="E966" s="5"/>
      <c r="F966" s="5"/>
    </row>
    <row r="967" ht="13.5" customHeight="1" spans="1:6">
      <c r="A967" s="21"/>
      <c r="D967" s="4"/>
      <c r="E967" s="5"/>
      <c r="F967" s="5"/>
    </row>
    <row r="968" ht="13.5" customHeight="1" spans="1:6">
      <c r="A968" s="21"/>
      <c r="D968" s="4"/>
      <c r="E968" s="5"/>
      <c r="F968" s="5"/>
    </row>
    <row r="969" ht="13.5" customHeight="1" spans="1:6">
      <c r="A969" s="21"/>
      <c r="D969" s="4"/>
      <c r="E969" s="5"/>
      <c r="F969" s="5"/>
    </row>
    <row r="970" ht="13.5" customHeight="1" spans="1:6">
      <c r="A970" s="21"/>
      <c r="D970" s="4"/>
      <c r="E970" s="5"/>
      <c r="F970" s="5"/>
    </row>
    <row r="971" ht="13.5" customHeight="1" spans="1:6">
      <c r="A971" s="21"/>
      <c r="D971" s="4"/>
      <c r="E971" s="5"/>
      <c r="F971" s="5"/>
    </row>
    <row r="972" ht="13.5" customHeight="1" spans="1:6">
      <c r="A972" s="21"/>
      <c r="D972" s="4"/>
      <c r="E972" s="5"/>
      <c r="F972" s="5"/>
    </row>
    <row r="973" ht="13.5" customHeight="1" spans="1:6">
      <c r="A973" s="21"/>
      <c r="D973" s="4"/>
      <c r="E973" s="5"/>
      <c r="F973" s="5"/>
    </row>
    <row r="974" ht="13.5" customHeight="1" spans="1:6">
      <c r="A974" s="21"/>
      <c r="D974" s="4"/>
      <c r="E974" s="5"/>
      <c r="F974" s="5"/>
    </row>
    <row r="975" ht="13.5" customHeight="1" spans="1:6">
      <c r="A975" s="21"/>
      <c r="D975" s="4"/>
      <c r="E975" s="5"/>
      <c r="F975" s="5"/>
    </row>
    <row r="976" ht="13.5" customHeight="1" spans="1:6">
      <c r="A976" s="21"/>
      <c r="D976" s="4"/>
      <c r="E976" s="5"/>
      <c r="F976" s="5"/>
    </row>
    <row r="977" ht="13.5" customHeight="1" spans="1:6">
      <c r="A977" s="21"/>
      <c r="D977" s="4"/>
      <c r="E977" s="5"/>
      <c r="F977" s="5"/>
    </row>
    <row r="978" ht="13.5" customHeight="1" spans="1:6">
      <c r="A978" s="21"/>
      <c r="D978" s="4"/>
      <c r="E978" s="5"/>
      <c r="F978" s="5"/>
    </row>
    <row r="979" ht="13.5" customHeight="1" spans="1:6">
      <c r="A979" s="21"/>
      <c r="D979" s="4"/>
      <c r="E979" s="5"/>
      <c r="F979" s="5"/>
    </row>
    <row r="980" ht="13.5" customHeight="1" spans="1:6">
      <c r="A980" s="21"/>
      <c r="D980" s="4"/>
      <c r="E980" s="5"/>
      <c r="F980" s="5"/>
    </row>
    <row r="981" ht="13.5" customHeight="1" spans="1:6">
      <c r="A981" s="21"/>
      <c r="D981" s="4"/>
      <c r="E981" s="5"/>
      <c r="F981" s="5"/>
    </row>
    <row r="982" ht="13.5" customHeight="1" spans="1:6">
      <c r="A982" s="21"/>
      <c r="D982" s="4"/>
      <c r="E982" s="5"/>
      <c r="F982" s="5"/>
    </row>
    <row r="983" ht="13.5" customHeight="1" spans="1:6">
      <c r="A983" s="21"/>
      <c r="D983" s="4"/>
      <c r="E983" s="5"/>
      <c r="F983" s="5"/>
    </row>
    <row r="984" ht="13.5" customHeight="1" spans="1:6">
      <c r="A984" s="21"/>
      <c r="D984" s="4"/>
      <c r="E984" s="5"/>
      <c r="F984" s="5"/>
    </row>
    <row r="985" ht="13.5" customHeight="1" spans="1:6">
      <c r="A985" s="21"/>
      <c r="D985" s="4"/>
      <c r="E985" s="5"/>
      <c r="F985" s="5"/>
    </row>
    <row r="986" ht="13.5" customHeight="1" spans="1:6">
      <c r="A986" s="21"/>
      <c r="D986" s="4"/>
      <c r="E986" s="5"/>
      <c r="F986" s="5"/>
    </row>
    <row r="987" ht="13.5" customHeight="1" spans="1:6">
      <c r="A987" s="21"/>
      <c r="D987" s="4"/>
      <c r="E987" s="5"/>
      <c r="F987" s="5"/>
    </row>
    <row r="988" ht="13.5" customHeight="1" spans="1:6">
      <c r="A988" s="21"/>
      <c r="D988" s="4"/>
      <c r="E988" s="5"/>
      <c r="F988" s="5"/>
    </row>
    <row r="989" ht="13.5" customHeight="1" spans="1:6">
      <c r="A989" s="21"/>
      <c r="D989" s="4"/>
      <c r="E989" s="5"/>
      <c r="F989" s="5"/>
    </row>
    <row r="990" ht="13.5" customHeight="1" spans="1:6">
      <c r="A990" s="21"/>
      <c r="D990" s="4"/>
      <c r="E990" s="5"/>
      <c r="F990" s="5"/>
    </row>
    <row r="991" ht="13.5" customHeight="1" spans="1:6">
      <c r="A991" s="21"/>
      <c r="D991" s="4"/>
      <c r="E991" s="5"/>
      <c r="F991" s="5"/>
    </row>
    <row r="992" ht="13.5" customHeight="1" spans="1:6">
      <c r="A992" s="21"/>
      <c r="D992" s="4"/>
      <c r="E992" s="5"/>
      <c r="F992" s="5"/>
    </row>
    <row r="993" ht="13.5" customHeight="1" spans="1:6">
      <c r="A993" s="21"/>
      <c r="D993" s="4"/>
      <c r="E993" s="5"/>
      <c r="F993" s="5"/>
    </row>
    <row r="994" ht="13.5" customHeight="1" spans="1:6">
      <c r="A994" s="21"/>
      <c r="D994" s="4"/>
      <c r="E994" s="5"/>
      <c r="F994" s="5"/>
    </row>
    <row r="995" ht="13.5" customHeight="1" spans="1:6">
      <c r="A995" s="21"/>
      <c r="D995" s="4"/>
      <c r="E995" s="5"/>
      <c r="F995" s="5"/>
    </row>
    <row r="996" ht="13.5" customHeight="1" spans="1:6">
      <c r="A996" s="21"/>
      <c r="D996" s="4"/>
      <c r="E996" s="5"/>
      <c r="F996" s="5"/>
    </row>
    <row r="997" ht="13.5" customHeight="1" spans="1:6">
      <c r="A997" s="21"/>
      <c r="D997" s="4"/>
      <c r="E997" s="5"/>
      <c r="F997" s="5"/>
    </row>
    <row r="998" ht="13.5" customHeight="1" spans="1:6">
      <c r="A998" s="21"/>
      <c r="D998" s="4"/>
      <c r="E998" s="5"/>
      <c r="F998" s="5"/>
    </row>
    <row r="999" ht="13.5" customHeight="1" spans="1:6">
      <c r="A999" s="21"/>
      <c r="D999" s="4"/>
      <c r="E999" s="5"/>
      <c r="F999" s="5"/>
    </row>
    <row r="1000" ht="13.5" customHeight="1" spans="1:6">
      <c r="A1000" s="21"/>
      <c r="D1000" s="4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1.8571428571429" customWidth="1"/>
    <col min="2" max="2" width="16.2857142857143" customWidth="1"/>
    <col min="3" max="3" width="36.4285714285714" customWidth="1"/>
    <col min="4" max="4" width="12.7142857142857" customWidth="1"/>
    <col min="5" max="5" width="10.2857142857143" customWidth="1"/>
    <col min="6" max="6" width="13" customWidth="1"/>
    <col min="7" max="7" width="13.2857142857143" customWidth="1"/>
    <col min="8" max="8" width="11.8571428571429" customWidth="1"/>
    <col min="9" max="26" width="9.14285714285714" customWidth="1"/>
  </cols>
  <sheetData>
    <row r="1" ht="13.5" customHeight="1" spans="1:6">
      <c r="A1" s="21" t="s">
        <v>0</v>
      </c>
      <c r="B1" s="3" t="s">
        <v>1</v>
      </c>
      <c r="C1" s="3" t="s">
        <v>2</v>
      </c>
      <c r="D1" s="4" t="s">
        <v>3</v>
      </c>
      <c r="E1" s="5"/>
      <c r="F1" s="5"/>
    </row>
    <row r="2" ht="13.5" customHeight="1" spans="1:6">
      <c r="A2" s="2">
        <v>43491</v>
      </c>
      <c r="B2" s="5" t="s">
        <v>44</v>
      </c>
      <c r="C2" s="5" t="s">
        <v>1188</v>
      </c>
      <c r="D2" s="11">
        <v>150</v>
      </c>
      <c r="E2" s="5"/>
      <c r="F2" s="5"/>
    </row>
    <row r="3" ht="13.5" customHeight="1" spans="1:6">
      <c r="A3" s="2">
        <v>43493</v>
      </c>
      <c r="B3" s="5" t="s">
        <v>44</v>
      </c>
      <c r="C3" s="5" t="s">
        <v>1189</v>
      </c>
      <c r="D3" s="4">
        <v>10</v>
      </c>
      <c r="E3" s="5"/>
      <c r="F3" s="5"/>
    </row>
    <row r="4" ht="13.5" customHeight="1" spans="1:6">
      <c r="A4" s="2">
        <v>43466</v>
      </c>
      <c r="B4" s="5" t="s">
        <v>294</v>
      </c>
      <c r="C4" s="5" t="s">
        <v>239</v>
      </c>
      <c r="D4" s="4">
        <v>470</v>
      </c>
      <c r="E4" s="5"/>
      <c r="F4" s="5"/>
    </row>
    <row r="5" ht="13.5" customHeight="1" spans="1:6">
      <c r="A5" s="2">
        <v>43471</v>
      </c>
      <c r="B5" s="5" t="s">
        <v>294</v>
      </c>
      <c r="C5" s="5" t="s">
        <v>50</v>
      </c>
      <c r="D5" s="4">
        <v>26.25</v>
      </c>
      <c r="E5" s="5"/>
      <c r="F5" s="5"/>
    </row>
    <row r="6" ht="13.5" customHeight="1" spans="1:7">
      <c r="A6" s="2">
        <v>43466</v>
      </c>
      <c r="B6" s="5" t="s">
        <v>11</v>
      </c>
      <c r="C6" s="5" t="s">
        <v>777</v>
      </c>
      <c r="D6" s="4">
        <v>180</v>
      </c>
      <c r="E6" s="5"/>
      <c r="F6" s="5"/>
      <c r="G6" s="3" t="s">
        <v>286</v>
      </c>
    </row>
    <row r="7" ht="13.5" customHeight="1" spans="1:8">
      <c r="A7" s="2">
        <v>43482</v>
      </c>
      <c r="B7" s="5" t="s">
        <v>11</v>
      </c>
      <c r="C7" s="5" t="s">
        <v>824</v>
      </c>
      <c r="D7" s="4">
        <v>20</v>
      </c>
      <c r="E7" s="5"/>
      <c r="F7" s="5"/>
      <c r="G7" s="3" t="s">
        <v>44</v>
      </c>
      <c r="H7" s="4">
        <f>SUM(D2:D3)</f>
        <v>160</v>
      </c>
    </row>
    <row r="8" ht="13.5" customHeight="1" spans="1:8">
      <c r="A8" s="2">
        <v>43471</v>
      </c>
      <c r="B8" s="5" t="s">
        <v>11</v>
      </c>
      <c r="C8" s="5" t="s">
        <v>1175</v>
      </c>
      <c r="D8" s="4">
        <v>50</v>
      </c>
      <c r="E8" s="5"/>
      <c r="F8" s="5"/>
      <c r="G8" s="3" t="s">
        <v>294</v>
      </c>
      <c r="H8" s="4">
        <f>SUM(D4:D5)</f>
        <v>496.25</v>
      </c>
    </row>
    <row r="9" ht="13.5" customHeight="1" spans="1:8">
      <c r="A9" s="2">
        <v>43490</v>
      </c>
      <c r="B9" s="5" t="s">
        <v>11</v>
      </c>
      <c r="C9" s="5" t="s">
        <v>1190</v>
      </c>
      <c r="D9" s="4">
        <v>45.9</v>
      </c>
      <c r="E9" s="5"/>
      <c r="F9" s="5"/>
      <c r="G9" s="3" t="s">
        <v>11</v>
      </c>
      <c r="H9" s="4">
        <f>SUM(D6:D11)</f>
        <v>390.9</v>
      </c>
    </row>
    <row r="10" ht="13.5" customHeight="1" spans="1:8">
      <c r="A10" s="2">
        <v>43491</v>
      </c>
      <c r="B10" s="5" t="s">
        <v>11</v>
      </c>
      <c r="C10" s="5" t="s">
        <v>492</v>
      </c>
      <c r="D10" s="4">
        <v>70</v>
      </c>
      <c r="E10" s="5"/>
      <c r="F10" s="5"/>
      <c r="G10" s="3" t="s">
        <v>68</v>
      </c>
      <c r="H10" s="4">
        <f>SUM(D12:D21)</f>
        <v>817.5</v>
      </c>
    </row>
    <row r="11" ht="13.5" customHeight="1" spans="1:8">
      <c r="A11" s="2">
        <v>43473</v>
      </c>
      <c r="B11" s="5" t="s">
        <v>11</v>
      </c>
      <c r="C11" s="5" t="s">
        <v>824</v>
      </c>
      <c r="D11" s="4">
        <v>25</v>
      </c>
      <c r="E11" s="5"/>
      <c r="F11" s="5"/>
      <c r="G11" s="3" t="s">
        <v>197</v>
      </c>
      <c r="H11" s="4">
        <f>SUM(D22:D24)</f>
        <v>262.6</v>
      </c>
    </row>
    <row r="12" ht="13.5" customHeight="1" spans="1:8">
      <c r="A12" s="2">
        <v>43483</v>
      </c>
      <c r="B12" s="5" t="s">
        <v>68</v>
      </c>
      <c r="C12" s="5" t="s">
        <v>20</v>
      </c>
      <c r="D12" s="4">
        <f>59.72+65.55</f>
        <v>125.27</v>
      </c>
      <c r="E12" s="5"/>
      <c r="F12" s="5"/>
      <c r="G12" s="3" t="s">
        <v>125</v>
      </c>
      <c r="H12" s="4">
        <f>SUM(D25:D28)</f>
        <v>728.6</v>
      </c>
    </row>
    <row r="13" ht="13.5" customHeight="1" spans="1:8">
      <c r="A13" s="2">
        <v>43470</v>
      </c>
      <c r="B13" s="5" t="s">
        <v>68</v>
      </c>
      <c r="C13" s="5" t="s">
        <v>22</v>
      </c>
      <c r="D13" s="4">
        <v>27</v>
      </c>
      <c r="E13" s="5"/>
      <c r="F13" s="5"/>
      <c r="G13" s="3" t="s">
        <v>644</v>
      </c>
      <c r="H13" s="4">
        <f>SUM(D30:D31)</f>
        <v>1650</v>
      </c>
    </row>
    <row r="14" ht="13.5" customHeight="1" spans="1:8">
      <c r="A14" s="2">
        <v>43491</v>
      </c>
      <c r="B14" s="5" t="s">
        <v>68</v>
      </c>
      <c r="C14" s="5" t="s">
        <v>20</v>
      </c>
      <c r="D14" s="4">
        <v>165.46</v>
      </c>
      <c r="E14" s="5"/>
      <c r="F14" s="5"/>
      <c r="G14" s="3" t="s">
        <v>646</v>
      </c>
      <c r="H14" s="4">
        <f>SUM(D32)</f>
        <v>976</v>
      </c>
    </row>
    <row r="15" ht="13.5" customHeight="1" spans="1:8">
      <c r="A15" s="2">
        <v>43477</v>
      </c>
      <c r="B15" s="5" t="s">
        <v>68</v>
      </c>
      <c r="C15" s="5" t="s">
        <v>20</v>
      </c>
      <c r="D15" s="4">
        <v>135.29</v>
      </c>
      <c r="E15" s="5"/>
      <c r="F15" s="5"/>
      <c r="G15" s="3" t="s">
        <v>163</v>
      </c>
      <c r="H15" s="4">
        <f>SUM(D33)</f>
        <v>100</v>
      </c>
    </row>
    <row r="16" ht="13.5" customHeight="1" spans="1:8">
      <c r="A16" s="2">
        <v>43473</v>
      </c>
      <c r="B16" s="5" t="s">
        <v>68</v>
      </c>
      <c r="C16" s="5" t="s">
        <v>1165</v>
      </c>
      <c r="D16" s="4">
        <v>64.6</v>
      </c>
      <c r="E16" s="5"/>
      <c r="F16" s="5"/>
      <c r="G16" s="3" t="s">
        <v>134</v>
      </c>
      <c r="H16" s="4">
        <f>SUM(D34:D37)</f>
        <v>410.4</v>
      </c>
    </row>
    <row r="17" ht="13.5" customHeight="1" spans="1:8">
      <c r="A17" s="2">
        <v>43470</v>
      </c>
      <c r="B17" s="5" t="s">
        <v>68</v>
      </c>
      <c r="C17" s="5" t="s">
        <v>20</v>
      </c>
      <c r="D17" s="4">
        <v>151.38</v>
      </c>
      <c r="E17" s="5"/>
      <c r="F17" s="5"/>
      <c r="G17" s="3" t="s">
        <v>34</v>
      </c>
      <c r="H17" s="4">
        <f>SUM(D38)</f>
        <v>20.4</v>
      </c>
    </row>
    <row r="18" ht="13.5" customHeight="1" spans="1:8">
      <c r="A18" s="2">
        <v>43469</v>
      </c>
      <c r="B18" s="5" t="s">
        <v>68</v>
      </c>
      <c r="C18" s="5" t="s">
        <v>991</v>
      </c>
      <c r="D18" s="4">
        <v>19.6</v>
      </c>
      <c r="E18" s="5"/>
      <c r="F18" s="5"/>
      <c r="G18" s="3" t="s">
        <v>36</v>
      </c>
      <c r="H18" s="4">
        <f>SUM(D39:D45)</f>
        <v>1667.9</v>
      </c>
    </row>
    <row r="19" ht="13.5" customHeight="1" spans="1:8">
      <c r="A19" s="2">
        <v>43488</v>
      </c>
      <c r="B19" s="5" t="s">
        <v>68</v>
      </c>
      <c r="C19" s="10" t="s">
        <v>1191</v>
      </c>
      <c r="D19" s="4">
        <v>26.4</v>
      </c>
      <c r="E19" s="5"/>
      <c r="F19" s="5"/>
      <c r="G19" s="3" t="s">
        <v>39</v>
      </c>
      <c r="H19" s="4">
        <f>SUM(D46:D53)</f>
        <v>517.37</v>
      </c>
    </row>
    <row r="20" ht="13.5" customHeight="1" spans="1:8">
      <c r="A20" s="2">
        <v>43477</v>
      </c>
      <c r="B20" s="5" t="s">
        <v>68</v>
      </c>
      <c r="C20" s="10" t="s">
        <v>1191</v>
      </c>
      <c r="D20" s="4">
        <v>28.5</v>
      </c>
      <c r="E20" s="5"/>
      <c r="F20" s="5"/>
      <c r="G20" s="3" t="s">
        <v>375</v>
      </c>
      <c r="H20" s="4">
        <f>SUM(D54:D57)</f>
        <v>338</v>
      </c>
    </row>
    <row r="21" ht="13.5" customHeight="1" spans="1:26">
      <c r="A21" s="2">
        <v>43495</v>
      </c>
      <c r="B21" s="5" t="s">
        <v>68</v>
      </c>
      <c r="C21" s="10" t="s">
        <v>705</v>
      </c>
      <c r="D21" s="4">
        <v>74</v>
      </c>
      <c r="E21" s="10"/>
      <c r="F21" s="10"/>
      <c r="G21" s="10" t="s">
        <v>841</v>
      </c>
      <c r="H21" s="10">
        <f>D29</f>
        <v>1272.19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43481</v>
      </c>
      <c r="B22" s="5" t="s">
        <v>197</v>
      </c>
      <c r="C22" s="5" t="s">
        <v>567</v>
      </c>
      <c r="D22" s="4">
        <v>160</v>
      </c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43493</v>
      </c>
      <c r="B23" s="5" t="s">
        <v>197</v>
      </c>
      <c r="C23" s="10" t="s">
        <v>1192</v>
      </c>
      <c r="D23" s="4">
        <v>51.7</v>
      </c>
      <c r="E23" s="5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43484</v>
      </c>
      <c r="B24" s="5" t="s">
        <v>197</v>
      </c>
      <c r="C24" s="10" t="s">
        <v>707</v>
      </c>
      <c r="D24" s="4">
        <v>50.9</v>
      </c>
      <c r="E24" s="5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43466</v>
      </c>
      <c r="B25" s="5" t="s">
        <v>125</v>
      </c>
      <c r="C25" s="5" t="s">
        <v>640</v>
      </c>
      <c r="D25" s="4">
        <v>60</v>
      </c>
      <c r="E25" s="5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43466</v>
      </c>
      <c r="B26" s="5" t="s">
        <v>125</v>
      </c>
      <c r="C26" s="5" t="s">
        <v>641</v>
      </c>
      <c r="D26" s="4">
        <v>600</v>
      </c>
      <c r="E26" s="5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43466</v>
      </c>
      <c r="B27" s="5" t="s">
        <v>125</v>
      </c>
      <c r="C27" s="5" t="s">
        <v>509</v>
      </c>
      <c r="D27" s="4">
        <v>55.5</v>
      </c>
      <c r="E27" s="5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43483</v>
      </c>
      <c r="B28" s="5" t="s">
        <v>125</v>
      </c>
      <c r="C28" s="5" t="s">
        <v>790</v>
      </c>
      <c r="D28" s="11">
        <v>13.1</v>
      </c>
      <c r="E28" s="10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43466</v>
      </c>
      <c r="B29" s="5" t="s">
        <v>841</v>
      </c>
      <c r="C29" s="10" t="s">
        <v>1193</v>
      </c>
      <c r="D29" s="4">
        <v>1272.19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43466</v>
      </c>
      <c r="B30" s="5" t="s">
        <v>644</v>
      </c>
      <c r="C30" s="5" t="s">
        <v>645</v>
      </c>
      <c r="D30" s="4">
        <v>750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43466</v>
      </c>
      <c r="B31" s="5" t="s">
        <v>644</v>
      </c>
      <c r="C31" s="5" t="s">
        <v>684</v>
      </c>
      <c r="D31" s="4">
        <v>900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43466</v>
      </c>
      <c r="B32" s="5" t="s">
        <v>646</v>
      </c>
      <c r="C32" s="5" t="s">
        <v>1145</v>
      </c>
      <c r="D32" s="4">
        <v>976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43473</v>
      </c>
      <c r="B33" s="5" t="s">
        <v>236</v>
      </c>
      <c r="C33" s="5" t="s">
        <v>420</v>
      </c>
      <c r="D33" s="4">
        <v>100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43482</v>
      </c>
      <c r="B34" s="5" t="s">
        <v>204</v>
      </c>
      <c r="C34" s="5" t="s">
        <v>576</v>
      </c>
      <c r="D34" s="4">
        <v>39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43482</v>
      </c>
      <c r="B35" s="5" t="s">
        <v>204</v>
      </c>
      <c r="C35" s="5" t="s">
        <v>205</v>
      </c>
      <c r="D35" s="11">
        <v>30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43482</v>
      </c>
      <c r="B36" s="5" t="s">
        <v>204</v>
      </c>
      <c r="C36" s="5" t="s">
        <v>378</v>
      </c>
      <c r="D36" s="4">
        <v>276.4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43492</v>
      </c>
      <c r="B37" s="5" t="s">
        <v>204</v>
      </c>
      <c r="C37" s="10" t="s">
        <v>1194</v>
      </c>
      <c r="D37" s="4">
        <v>65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43495</v>
      </c>
      <c r="B38" s="5" t="s">
        <v>34</v>
      </c>
      <c r="C38" s="10" t="s">
        <v>136</v>
      </c>
      <c r="D38" s="4">
        <v>20.4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43466</v>
      </c>
      <c r="B39" s="5" t="s">
        <v>36</v>
      </c>
      <c r="C39" s="5" t="s">
        <v>37</v>
      </c>
      <c r="D39" s="4">
        <v>600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43466</v>
      </c>
      <c r="B40" s="5" t="s">
        <v>36</v>
      </c>
      <c r="C40" s="5" t="s">
        <v>38</v>
      </c>
      <c r="D40" s="4">
        <v>400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43478</v>
      </c>
      <c r="B41" s="5" t="s">
        <v>36</v>
      </c>
      <c r="C41" s="5" t="s">
        <v>1195</v>
      </c>
      <c r="D41" s="11">
        <v>78.4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43478</v>
      </c>
      <c r="B42" s="5" t="s">
        <v>36</v>
      </c>
      <c r="C42" s="5" t="s">
        <v>1196</v>
      </c>
      <c r="D42" s="11">
        <v>82.5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43478</v>
      </c>
      <c r="B43" s="5" t="s">
        <v>36</v>
      </c>
      <c r="C43" s="5" t="s">
        <v>1197</v>
      </c>
      <c r="D43" s="4">
        <v>200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43491</v>
      </c>
      <c r="B44" s="5" t="s">
        <v>36</v>
      </c>
      <c r="C44" s="5" t="s">
        <v>1198</v>
      </c>
      <c r="D44" s="4">
        <v>18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43491</v>
      </c>
      <c r="B45" s="3" t="s">
        <v>36</v>
      </c>
      <c r="C45" s="3" t="s">
        <v>325</v>
      </c>
      <c r="D45" s="4">
        <v>289</v>
      </c>
      <c r="E45" s="10"/>
      <c r="F45" s="4"/>
      <c r="G45" s="3" t="s">
        <v>1082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43466</v>
      </c>
      <c r="B46" s="5" t="s">
        <v>39</v>
      </c>
      <c r="C46" s="5" t="s">
        <v>42</v>
      </c>
      <c r="D46" s="4">
        <v>110</v>
      </c>
      <c r="E46" s="10"/>
      <c r="F46" s="4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43483</v>
      </c>
      <c r="B47" s="5" t="s">
        <v>39</v>
      </c>
      <c r="C47" s="5" t="s">
        <v>1199</v>
      </c>
      <c r="D47" s="4">
        <v>12.45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43478</v>
      </c>
      <c r="B48" s="5" t="s">
        <v>39</v>
      </c>
      <c r="C48" s="5" t="s">
        <v>83</v>
      </c>
      <c r="D48" s="4">
        <v>72.27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43485</v>
      </c>
      <c r="B49" s="5" t="s">
        <v>39</v>
      </c>
      <c r="C49" s="5" t="s">
        <v>83</v>
      </c>
      <c r="D49" s="11">
        <v>68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43470</v>
      </c>
      <c r="B50" s="5" t="s">
        <v>39</v>
      </c>
      <c r="C50" s="5" t="s">
        <v>83</v>
      </c>
      <c r="D50" s="4">
        <v>70.15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43495</v>
      </c>
      <c r="B51" s="5" t="s">
        <v>39</v>
      </c>
      <c r="C51" s="10" t="s">
        <v>391</v>
      </c>
      <c r="D51" s="10">
        <v>50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43493</v>
      </c>
      <c r="B52" s="5" t="s">
        <v>39</v>
      </c>
      <c r="C52" s="10" t="s">
        <v>83</v>
      </c>
      <c r="D52" s="4">
        <v>84.5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43493</v>
      </c>
      <c r="B53" s="5" t="s">
        <v>39</v>
      </c>
      <c r="C53" s="10" t="s">
        <v>391</v>
      </c>
      <c r="D53" s="4">
        <v>50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43466</v>
      </c>
      <c r="B54" s="5" t="s">
        <v>375</v>
      </c>
      <c r="C54" s="5" t="s">
        <v>547</v>
      </c>
      <c r="D54" s="4">
        <v>200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43466</v>
      </c>
      <c r="B55" s="5" t="s">
        <v>375</v>
      </c>
      <c r="C55" s="5" t="s">
        <v>548</v>
      </c>
      <c r="D55" s="4">
        <v>44</v>
      </c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43466</v>
      </c>
      <c r="B56" s="5" t="s">
        <v>375</v>
      </c>
      <c r="C56" s="5" t="s">
        <v>549</v>
      </c>
      <c r="D56" s="4">
        <v>44</v>
      </c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43466</v>
      </c>
      <c r="B57" s="5" t="s">
        <v>375</v>
      </c>
      <c r="C57" s="5" t="s">
        <v>550</v>
      </c>
      <c r="D57" s="4">
        <v>50</v>
      </c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C58" s="10"/>
      <c r="D58" s="4"/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C59" s="10"/>
      <c r="D59" s="4"/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C60" s="10"/>
      <c r="D60" s="4"/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/>
      <c r="C61" s="10"/>
      <c r="D61" s="4"/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/>
      <c r="C62" s="10"/>
      <c r="D62" s="4"/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/>
      <c r="C63" s="10"/>
      <c r="D63" s="4"/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/>
      <c r="C64" s="10"/>
      <c r="D64" s="4"/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C65" s="10"/>
      <c r="D65" s="4"/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C66" s="10"/>
      <c r="D66" s="4"/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C67" s="10"/>
      <c r="D67" s="4"/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C68" s="10"/>
      <c r="D68" s="4"/>
      <c r="E68" s="10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1"/>
      <c r="D69" s="4">
        <f>SUM(D2:D57)</f>
        <v>9808.11</v>
      </c>
      <c r="E69" s="5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1"/>
      <c r="D70" s="4"/>
      <c r="E70" s="5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1"/>
      <c r="D71" s="4"/>
      <c r="E71" s="5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1"/>
      <c r="D72" s="4"/>
      <c r="E72" s="5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6">
      <c r="A73" s="21"/>
      <c r="D73" s="4"/>
      <c r="E73" s="5"/>
      <c r="F73" s="5"/>
    </row>
    <row r="74" ht="13.5" customHeight="1" spans="1:6">
      <c r="A74" s="21"/>
      <c r="D74" s="4"/>
      <c r="E74" s="5"/>
      <c r="F74" s="5"/>
    </row>
    <row r="75" ht="13.5" customHeight="1" spans="1:6">
      <c r="A75" s="21"/>
      <c r="D75" s="4"/>
      <c r="E75" s="5"/>
      <c r="F75" s="5"/>
    </row>
    <row r="76" ht="13.5" customHeight="1" spans="1:6">
      <c r="A76" s="21"/>
      <c r="D76" s="4"/>
      <c r="E76" s="5"/>
      <c r="F76" s="5"/>
    </row>
    <row r="77" ht="13.5" customHeight="1" spans="1:6">
      <c r="A77" s="21"/>
      <c r="D77" s="4"/>
      <c r="E77" s="5"/>
      <c r="F77" s="5"/>
    </row>
    <row r="78" ht="13.5" customHeight="1" spans="1:6">
      <c r="A78" s="21"/>
      <c r="D78" s="4"/>
      <c r="E78" s="5"/>
      <c r="F78" s="5"/>
    </row>
    <row r="79" ht="13.5" customHeight="1" spans="1:6">
      <c r="A79" s="21"/>
      <c r="D79" s="4"/>
      <c r="E79" s="5"/>
      <c r="F79" s="5"/>
    </row>
    <row r="80" ht="13.5" customHeight="1" spans="1:6">
      <c r="A80" s="21"/>
      <c r="D80" s="4"/>
      <c r="E80" s="5"/>
      <c r="F80" s="5"/>
    </row>
    <row r="81" ht="13.5" customHeight="1" spans="1:6">
      <c r="A81" s="21"/>
      <c r="D81" s="4"/>
      <c r="E81" s="5"/>
      <c r="F81" s="5"/>
    </row>
    <row r="82" ht="13.5" customHeight="1" spans="1:6">
      <c r="A82" s="21"/>
      <c r="D82" s="4"/>
      <c r="E82" s="5"/>
      <c r="F82" s="5"/>
    </row>
    <row r="83" ht="13.5" customHeight="1" spans="1:6">
      <c r="A83" s="21"/>
      <c r="D83" s="4"/>
      <c r="E83" s="5"/>
      <c r="F83" s="5"/>
    </row>
    <row r="84" ht="13.5" customHeight="1" spans="1:6">
      <c r="A84" s="21"/>
      <c r="D84" s="4"/>
      <c r="E84" s="5"/>
      <c r="F84" s="5"/>
    </row>
    <row r="85" ht="13.5" customHeight="1" spans="1:6">
      <c r="A85" s="21"/>
      <c r="D85" s="4"/>
      <c r="E85" s="5"/>
      <c r="F85" s="5"/>
    </row>
    <row r="86" ht="13.5" customHeight="1" spans="1:6">
      <c r="A86" s="21"/>
      <c r="D86" s="4"/>
      <c r="E86" s="5"/>
      <c r="F86" s="5"/>
    </row>
    <row r="87" ht="13.5" customHeight="1" spans="1:6">
      <c r="A87" s="21"/>
      <c r="D87" s="4"/>
      <c r="E87" s="5"/>
      <c r="F87" s="5"/>
    </row>
    <row r="88" ht="13.5" customHeight="1" spans="1:6">
      <c r="A88" s="21"/>
      <c r="D88" s="4"/>
      <c r="E88" s="5"/>
      <c r="F88" s="5"/>
    </row>
    <row r="89" ht="13.5" customHeight="1" spans="1:6">
      <c r="A89" s="21"/>
      <c r="D89" s="4"/>
      <c r="E89" s="5"/>
      <c r="F89" s="5"/>
    </row>
    <row r="90" ht="13.5" customHeight="1" spans="1:6">
      <c r="A90" s="21"/>
      <c r="D90" s="4"/>
      <c r="E90" s="5"/>
      <c r="F90" s="5"/>
    </row>
    <row r="91" ht="13.5" customHeight="1" spans="1:6">
      <c r="A91" s="21"/>
      <c r="D91" s="4"/>
      <c r="E91" s="5"/>
      <c r="F91" s="5"/>
    </row>
    <row r="92" ht="13.5" customHeight="1" spans="1:6">
      <c r="A92" s="21"/>
      <c r="D92" s="4"/>
      <c r="E92" s="5"/>
      <c r="F92" s="5"/>
    </row>
    <row r="93" ht="13.5" customHeight="1" spans="1:6">
      <c r="A93" s="21"/>
      <c r="D93" s="4"/>
      <c r="E93" s="5"/>
      <c r="F93" s="5"/>
    </row>
    <row r="94" ht="13.5" customHeight="1" spans="1:6">
      <c r="A94" s="21"/>
      <c r="D94" s="4"/>
      <c r="E94" s="5"/>
      <c r="F94" s="5"/>
    </row>
    <row r="95" ht="13.5" customHeight="1" spans="1:6">
      <c r="A95" s="21"/>
      <c r="D95" s="4"/>
      <c r="E95" s="5"/>
      <c r="F95" s="5"/>
    </row>
    <row r="96" ht="13.5" customHeight="1" spans="1:6">
      <c r="A96" s="21"/>
      <c r="D96" s="4"/>
      <c r="E96" s="5"/>
      <c r="F96" s="5"/>
    </row>
    <row r="97" ht="13.5" customHeight="1" spans="1:6">
      <c r="A97" s="21"/>
      <c r="D97" s="4"/>
      <c r="E97" s="5"/>
      <c r="F97" s="5"/>
    </row>
    <row r="98" ht="13.5" customHeight="1" spans="1:6">
      <c r="A98" s="21"/>
      <c r="D98" s="4"/>
      <c r="E98" s="5"/>
      <c r="F98" s="5"/>
    </row>
    <row r="99" ht="13.5" customHeight="1" spans="1:6">
      <c r="A99" s="21"/>
      <c r="D99" s="4"/>
      <c r="E99" s="5"/>
      <c r="F99" s="5"/>
    </row>
    <row r="100" ht="13.5" customHeight="1" spans="1:6">
      <c r="A100" s="21"/>
      <c r="D100" s="4"/>
      <c r="E100" s="5"/>
      <c r="F100" s="5"/>
    </row>
    <row r="101" ht="13.5" customHeight="1" spans="1:6">
      <c r="A101" s="21"/>
      <c r="D101" s="4"/>
      <c r="E101" s="5"/>
      <c r="F101" s="5"/>
    </row>
    <row r="102" ht="13.5" customHeight="1" spans="1:6">
      <c r="A102" s="21"/>
      <c r="D102" s="4"/>
      <c r="E102" s="5"/>
      <c r="F102" s="5"/>
    </row>
    <row r="103" ht="13.5" customHeight="1" spans="1:6">
      <c r="A103" s="21"/>
      <c r="D103" s="4"/>
      <c r="E103" s="5"/>
      <c r="F103" s="5"/>
    </row>
    <row r="104" ht="13.5" customHeight="1" spans="1:6">
      <c r="A104" s="21"/>
      <c r="D104" s="4"/>
      <c r="E104" s="5"/>
      <c r="F104" s="5"/>
    </row>
    <row r="105" ht="13.5" customHeight="1" spans="1:6">
      <c r="A105" s="21"/>
      <c r="D105" s="4"/>
      <c r="E105" s="5"/>
      <c r="F105" s="5"/>
    </row>
    <row r="106" ht="13.5" customHeight="1" spans="1:6">
      <c r="A106" s="21"/>
      <c r="D106" s="4"/>
      <c r="E106" s="5"/>
      <c r="F106" s="5"/>
    </row>
    <row r="107" ht="13.5" customHeight="1" spans="1:6">
      <c r="A107" s="21"/>
      <c r="D107" s="4"/>
      <c r="E107" s="5"/>
      <c r="F107" s="5"/>
    </row>
    <row r="108" ht="13.5" customHeight="1" spans="1:6">
      <c r="A108" s="21"/>
      <c r="D108" s="4"/>
      <c r="E108" s="5"/>
      <c r="F108" s="5"/>
    </row>
    <row r="109" ht="13.5" customHeight="1" spans="1:6">
      <c r="A109" s="21"/>
      <c r="D109" s="4"/>
      <c r="E109" s="5"/>
      <c r="F109" s="5"/>
    </row>
    <row r="110" ht="13.5" customHeight="1" spans="1:6">
      <c r="A110" s="21"/>
      <c r="D110" s="4"/>
      <c r="E110" s="5"/>
      <c r="F110" s="5"/>
    </row>
    <row r="111" ht="13.5" customHeight="1" spans="1:6">
      <c r="A111" s="21"/>
      <c r="D111" s="4"/>
      <c r="E111" s="5"/>
      <c r="F111" s="5"/>
    </row>
    <row r="112" ht="13.5" customHeight="1" spans="1:6">
      <c r="A112" s="21"/>
      <c r="D112" s="4"/>
      <c r="E112" s="5"/>
      <c r="F112" s="5"/>
    </row>
    <row r="113" ht="13.5" customHeight="1" spans="1:6">
      <c r="A113" s="21"/>
      <c r="D113" s="4"/>
      <c r="E113" s="5"/>
      <c r="F113" s="5"/>
    </row>
    <row r="114" ht="13.5" customHeight="1" spans="1:6">
      <c r="A114" s="21"/>
      <c r="D114" s="4"/>
      <c r="E114" s="5"/>
      <c r="F114" s="5"/>
    </row>
    <row r="115" ht="13.5" customHeight="1" spans="1:6">
      <c r="A115" s="21"/>
      <c r="D115" s="4"/>
      <c r="E115" s="5"/>
      <c r="F115" s="5"/>
    </row>
    <row r="116" ht="13.5" customHeight="1" spans="1:6">
      <c r="A116" s="21"/>
      <c r="D116" s="4"/>
      <c r="E116" s="5"/>
      <c r="F116" s="5"/>
    </row>
    <row r="117" ht="13.5" customHeight="1" spans="1:6">
      <c r="A117" s="21"/>
      <c r="D117" s="4"/>
      <c r="E117" s="5"/>
      <c r="F117" s="5"/>
    </row>
    <row r="118" ht="13.5" customHeight="1" spans="1:6">
      <c r="A118" s="21"/>
      <c r="D118" s="4"/>
      <c r="E118" s="5"/>
      <c r="F118" s="5"/>
    </row>
    <row r="119" ht="13.5" customHeight="1" spans="1:6">
      <c r="A119" s="21"/>
      <c r="D119" s="4"/>
      <c r="E119" s="5"/>
      <c r="F119" s="5"/>
    </row>
    <row r="120" ht="13.5" customHeight="1" spans="1:6">
      <c r="A120" s="21"/>
      <c r="D120" s="4"/>
      <c r="E120" s="5"/>
      <c r="F120" s="5"/>
    </row>
    <row r="121" ht="13.5" customHeight="1" spans="1:6">
      <c r="A121" s="21"/>
      <c r="D121" s="4"/>
      <c r="E121" s="5"/>
      <c r="F121" s="5"/>
    </row>
    <row r="122" ht="13.5" customHeight="1" spans="1:6">
      <c r="A122" s="21"/>
      <c r="D122" s="4"/>
      <c r="E122" s="5"/>
      <c r="F122" s="5"/>
    </row>
    <row r="123" ht="13.5" customHeight="1" spans="1:6">
      <c r="A123" s="21"/>
      <c r="D123" s="4"/>
      <c r="E123" s="5"/>
      <c r="F123" s="5"/>
    </row>
    <row r="124" ht="13.5" customHeight="1" spans="1:6">
      <c r="A124" s="21"/>
      <c r="D124" s="4"/>
      <c r="E124" s="5"/>
      <c r="F124" s="5"/>
    </row>
    <row r="125" ht="13.5" customHeight="1" spans="1:6">
      <c r="A125" s="21"/>
      <c r="D125" s="4"/>
      <c r="E125" s="5"/>
      <c r="F125" s="5"/>
    </row>
    <row r="126" ht="13.5" customHeight="1" spans="1:6">
      <c r="A126" s="21"/>
      <c r="D126" s="4"/>
      <c r="E126" s="5"/>
      <c r="F126" s="5"/>
    </row>
    <row r="127" ht="13.5" customHeight="1" spans="1:6">
      <c r="A127" s="21"/>
      <c r="D127" s="4"/>
      <c r="E127" s="5"/>
      <c r="F127" s="5"/>
    </row>
    <row r="128" ht="13.5" customHeight="1" spans="1:6">
      <c r="A128" s="21"/>
      <c r="D128" s="4"/>
      <c r="E128" s="5"/>
      <c r="F128" s="5"/>
    </row>
    <row r="129" ht="13.5" customHeight="1" spans="1:6">
      <c r="A129" s="21"/>
      <c r="D129" s="4"/>
      <c r="E129" s="5"/>
      <c r="F129" s="5"/>
    </row>
    <row r="130" ht="13.5" customHeight="1" spans="1:6">
      <c r="A130" s="21"/>
      <c r="D130" s="4"/>
      <c r="E130" s="5"/>
      <c r="F130" s="5"/>
    </row>
    <row r="131" ht="13.5" customHeight="1" spans="1:6">
      <c r="A131" s="21"/>
      <c r="D131" s="4"/>
      <c r="E131" s="5"/>
      <c r="F131" s="5"/>
    </row>
    <row r="132" ht="13.5" customHeight="1" spans="1:6">
      <c r="A132" s="21"/>
      <c r="D132" s="4"/>
      <c r="E132" s="5"/>
      <c r="F132" s="5"/>
    </row>
    <row r="133" ht="13.5" customHeight="1" spans="1:6">
      <c r="A133" s="21"/>
      <c r="D133" s="4"/>
      <c r="E133" s="5"/>
      <c r="F133" s="5"/>
    </row>
    <row r="134" ht="13.5" customHeight="1" spans="1:6">
      <c r="A134" s="21"/>
      <c r="D134" s="4"/>
      <c r="E134" s="5"/>
      <c r="F134" s="5"/>
    </row>
    <row r="135" ht="13.5" customHeight="1" spans="1:6">
      <c r="A135" s="21"/>
      <c r="D135" s="4"/>
      <c r="E135" s="5"/>
      <c r="F135" s="5"/>
    </row>
    <row r="136" ht="13.5" customHeight="1" spans="1:6">
      <c r="A136" s="21"/>
      <c r="D136" s="4"/>
      <c r="E136" s="5"/>
      <c r="F136" s="5"/>
    </row>
    <row r="137" ht="13.5" customHeight="1" spans="1:6">
      <c r="A137" s="21"/>
      <c r="D137" s="4"/>
      <c r="E137" s="5"/>
      <c r="F137" s="5"/>
    </row>
    <row r="138" ht="13.5" customHeight="1" spans="1:6">
      <c r="A138" s="21"/>
      <c r="D138" s="4"/>
      <c r="E138" s="5"/>
      <c r="F138" s="5"/>
    </row>
    <row r="139" ht="13.5" customHeight="1" spans="1:6">
      <c r="A139" s="21"/>
      <c r="D139" s="4"/>
      <c r="E139" s="5"/>
      <c r="F139" s="5"/>
    </row>
    <row r="140" ht="13.5" customHeight="1" spans="1:6">
      <c r="A140" s="21"/>
      <c r="D140" s="4"/>
      <c r="E140" s="5"/>
      <c r="F140" s="5"/>
    </row>
    <row r="141" ht="13.5" customHeight="1" spans="1:6">
      <c r="A141" s="21"/>
      <c r="D141" s="4"/>
      <c r="E141" s="5"/>
      <c r="F141" s="5"/>
    </row>
    <row r="142" ht="13.5" customHeight="1" spans="1:6">
      <c r="A142" s="21"/>
      <c r="D142" s="4"/>
      <c r="E142" s="5"/>
      <c r="F142" s="5"/>
    </row>
    <row r="143" ht="13.5" customHeight="1" spans="1:6">
      <c r="A143" s="21"/>
      <c r="D143" s="4"/>
      <c r="E143" s="5"/>
      <c r="F143" s="5"/>
    </row>
    <row r="144" ht="13.5" customHeight="1" spans="1:6">
      <c r="A144" s="21"/>
      <c r="D144" s="4"/>
      <c r="E144" s="5"/>
      <c r="F144" s="5"/>
    </row>
    <row r="145" ht="13.5" customHeight="1" spans="1:6">
      <c r="A145" s="21"/>
      <c r="D145" s="4"/>
      <c r="E145" s="5"/>
      <c r="F145" s="5"/>
    </row>
    <row r="146" ht="13.5" customHeight="1" spans="1:6">
      <c r="A146" s="21"/>
      <c r="D146" s="4"/>
      <c r="E146" s="5"/>
      <c r="F146" s="5"/>
    </row>
    <row r="147" ht="13.5" customHeight="1" spans="1:6">
      <c r="A147" s="21"/>
      <c r="D147" s="4"/>
      <c r="E147" s="5"/>
      <c r="F147" s="5"/>
    </row>
    <row r="148" ht="13.5" customHeight="1" spans="1:6">
      <c r="A148" s="21"/>
      <c r="D148" s="4"/>
      <c r="E148" s="5"/>
      <c r="F148" s="5"/>
    </row>
    <row r="149" ht="13.5" customHeight="1" spans="1:6">
      <c r="A149" s="21"/>
      <c r="D149" s="4"/>
      <c r="E149" s="5"/>
      <c r="F149" s="5"/>
    </row>
    <row r="150" ht="13.5" customHeight="1" spans="1:6">
      <c r="A150" s="21"/>
      <c r="D150" s="4"/>
      <c r="E150" s="5"/>
      <c r="F150" s="5"/>
    </row>
    <row r="151" ht="13.5" customHeight="1" spans="1:6">
      <c r="A151" s="21"/>
      <c r="D151" s="4"/>
      <c r="E151" s="5"/>
      <c r="F151" s="5"/>
    </row>
    <row r="152" ht="13.5" customHeight="1" spans="1:6">
      <c r="A152" s="21"/>
      <c r="D152" s="4"/>
      <c r="E152" s="5"/>
      <c r="F152" s="5"/>
    </row>
    <row r="153" ht="13.5" customHeight="1" spans="1:6">
      <c r="A153" s="21"/>
      <c r="D153" s="4"/>
      <c r="E153" s="5"/>
      <c r="F153" s="5"/>
    </row>
    <row r="154" ht="13.5" customHeight="1" spans="1:6">
      <c r="A154" s="21"/>
      <c r="D154" s="4"/>
      <c r="E154" s="5"/>
      <c r="F154" s="5"/>
    </row>
    <row r="155" ht="13.5" customHeight="1" spans="1:6">
      <c r="A155" s="21"/>
      <c r="D155" s="4"/>
      <c r="E155" s="5"/>
      <c r="F155" s="5"/>
    </row>
    <row r="156" ht="13.5" customHeight="1" spans="1:6">
      <c r="A156" s="21"/>
      <c r="D156" s="4"/>
      <c r="E156" s="5"/>
      <c r="F156" s="5"/>
    </row>
    <row r="157" ht="13.5" customHeight="1" spans="1:6">
      <c r="A157" s="21"/>
      <c r="D157" s="4"/>
      <c r="E157" s="5"/>
      <c r="F157" s="5"/>
    </row>
    <row r="158" ht="13.5" customHeight="1" spans="1:6">
      <c r="A158" s="21"/>
      <c r="D158" s="4"/>
      <c r="E158" s="5"/>
      <c r="F158" s="5"/>
    </row>
    <row r="159" ht="13.5" customHeight="1" spans="1:6">
      <c r="A159" s="21"/>
      <c r="D159" s="4"/>
      <c r="E159" s="5"/>
      <c r="F159" s="5"/>
    </row>
    <row r="160" ht="13.5" customHeight="1" spans="1:6">
      <c r="A160" s="21"/>
      <c r="D160" s="4"/>
      <c r="E160" s="5"/>
      <c r="F160" s="5"/>
    </row>
    <row r="161" ht="13.5" customHeight="1" spans="1:6">
      <c r="A161" s="21"/>
      <c r="D161" s="4"/>
      <c r="E161" s="5"/>
      <c r="F161" s="5"/>
    </row>
    <row r="162" ht="13.5" customHeight="1" spans="1:6">
      <c r="A162" s="21"/>
      <c r="D162" s="4"/>
      <c r="E162" s="5"/>
      <c r="F162" s="5"/>
    </row>
    <row r="163" ht="13.5" customHeight="1" spans="1:6">
      <c r="A163" s="21"/>
      <c r="D163" s="4"/>
      <c r="E163" s="5"/>
      <c r="F163" s="5"/>
    </row>
    <row r="164" ht="13.5" customHeight="1" spans="1:6">
      <c r="A164" s="21"/>
      <c r="D164" s="4"/>
      <c r="E164" s="5"/>
      <c r="F164" s="5"/>
    </row>
    <row r="165" ht="13.5" customHeight="1" spans="1:6">
      <c r="A165" s="21"/>
      <c r="D165" s="4"/>
      <c r="E165" s="5"/>
      <c r="F165" s="5"/>
    </row>
    <row r="166" ht="13.5" customHeight="1" spans="1:6">
      <c r="A166" s="21"/>
      <c r="D166" s="4"/>
      <c r="E166" s="5"/>
      <c r="F166" s="5"/>
    </row>
    <row r="167" ht="13.5" customHeight="1" spans="1:6">
      <c r="A167" s="21"/>
      <c r="D167" s="4"/>
      <c r="E167" s="5"/>
      <c r="F167" s="5"/>
    </row>
    <row r="168" ht="13.5" customHeight="1" spans="1:6">
      <c r="A168" s="21"/>
      <c r="D168" s="4"/>
      <c r="E168" s="5"/>
      <c r="F168" s="5"/>
    </row>
    <row r="169" ht="13.5" customHeight="1" spans="1:6">
      <c r="A169" s="21"/>
      <c r="D169" s="4"/>
      <c r="E169" s="5"/>
      <c r="F169" s="5"/>
    </row>
    <row r="170" ht="13.5" customHeight="1" spans="1:6">
      <c r="A170" s="21"/>
      <c r="D170" s="4"/>
      <c r="E170" s="5"/>
      <c r="F170" s="5"/>
    </row>
    <row r="171" ht="13.5" customHeight="1" spans="1:6">
      <c r="A171" s="21"/>
      <c r="D171" s="4"/>
      <c r="E171" s="5"/>
      <c r="F171" s="5"/>
    </row>
    <row r="172" ht="13.5" customHeight="1" spans="1:6">
      <c r="A172" s="21"/>
      <c r="D172" s="4"/>
      <c r="E172" s="5"/>
      <c r="F172" s="5"/>
    </row>
    <row r="173" ht="13.5" customHeight="1" spans="1:6">
      <c r="A173" s="21"/>
      <c r="D173" s="4"/>
      <c r="E173" s="5"/>
      <c r="F173" s="5"/>
    </row>
    <row r="174" ht="13.5" customHeight="1" spans="1:6">
      <c r="A174" s="21"/>
      <c r="D174" s="4"/>
      <c r="E174" s="5"/>
      <c r="F174" s="5"/>
    </row>
    <row r="175" ht="13.5" customHeight="1" spans="1:6">
      <c r="A175" s="21"/>
      <c r="D175" s="4"/>
      <c r="E175" s="5"/>
      <c r="F175" s="5"/>
    </row>
    <row r="176" ht="13.5" customHeight="1" spans="1:6">
      <c r="A176" s="21"/>
      <c r="D176" s="4"/>
      <c r="E176" s="5"/>
      <c r="F176" s="5"/>
    </row>
    <row r="177" ht="13.5" customHeight="1" spans="1:6">
      <c r="A177" s="21"/>
      <c r="D177" s="4"/>
      <c r="E177" s="5"/>
      <c r="F177" s="5"/>
    </row>
    <row r="178" ht="13.5" customHeight="1" spans="1:6">
      <c r="A178" s="21"/>
      <c r="D178" s="4"/>
      <c r="E178" s="5"/>
      <c r="F178" s="5"/>
    </row>
    <row r="179" ht="13.5" customHeight="1" spans="1:6">
      <c r="A179" s="21"/>
      <c r="D179" s="4"/>
      <c r="E179" s="5"/>
      <c r="F179" s="5"/>
    </row>
    <row r="180" ht="13.5" customHeight="1" spans="1:6">
      <c r="A180" s="21"/>
      <c r="D180" s="4"/>
      <c r="E180" s="5"/>
      <c r="F180" s="5"/>
    </row>
    <row r="181" ht="13.5" customHeight="1" spans="1:6">
      <c r="A181" s="21"/>
      <c r="D181" s="4"/>
      <c r="E181" s="5"/>
      <c r="F181" s="5"/>
    </row>
    <row r="182" ht="13.5" customHeight="1" spans="1:6">
      <c r="A182" s="21"/>
      <c r="D182" s="4"/>
      <c r="E182" s="5"/>
      <c r="F182" s="5"/>
    </row>
    <row r="183" ht="13.5" customHeight="1" spans="1:6">
      <c r="A183" s="21"/>
      <c r="D183" s="4"/>
      <c r="E183" s="5"/>
      <c r="F183" s="5"/>
    </row>
    <row r="184" ht="13.5" customHeight="1" spans="1:6">
      <c r="A184" s="21"/>
      <c r="D184" s="4"/>
      <c r="E184" s="5"/>
      <c r="F184" s="5"/>
    </row>
    <row r="185" ht="13.5" customHeight="1" spans="1:6">
      <c r="A185" s="21"/>
      <c r="D185" s="4"/>
      <c r="E185" s="5"/>
      <c r="F185" s="5"/>
    </row>
    <row r="186" ht="13.5" customHeight="1" spans="1:6">
      <c r="A186" s="21"/>
      <c r="D186" s="4"/>
      <c r="E186" s="5"/>
      <c r="F186" s="5"/>
    </row>
    <row r="187" ht="13.5" customHeight="1" spans="1:6">
      <c r="A187" s="21"/>
      <c r="D187" s="4"/>
      <c r="E187" s="5"/>
      <c r="F187" s="5"/>
    </row>
    <row r="188" ht="13.5" customHeight="1" spans="1:6">
      <c r="A188" s="21"/>
      <c r="D188" s="4"/>
      <c r="E188" s="5"/>
      <c r="F188" s="5"/>
    </row>
    <row r="189" ht="13.5" customHeight="1" spans="1:6">
      <c r="A189" s="21"/>
      <c r="D189" s="4"/>
      <c r="E189" s="5"/>
      <c r="F189" s="5"/>
    </row>
    <row r="190" ht="13.5" customHeight="1" spans="1:6">
      <c r="A190" s="21"/>
      <c r="D190" s="4"/>
      <c r="E190" s="5"/>
      <c r="F190" s="5"/>
    </row>
    <row r="191" ht="13.5" customHeight="1" spans="1:6">
      <c r="A191" s="21"/>
      <c r="D191" s="4"/>
      <c r="E191" s="5"/>
      <c r="F191" s="5"/>
    </row>
    <row r="192" ht="13.5" customHeight="1" spans="1:6">
      <c r="A192" s="21"/>
      <c r="D192" s="4"/>
      <c r="E192" s="5"/>
      <c r="F192" s="5"/>
    </row>
    <row r="193" ht="13.5" customHeight="1" spans="1:6">
      <c r="A193" s="21"/>
      <c r="D193" s="4"/>
      <c r="E193" s="5"/>
      <c r="F193" s="5"/>
    </row>
    <row r="194" ht="13.5" customHeight="1" spans="1:6">
      <c r="A194" s="21"/>
      <c r="D194" s="4"/>
      <c r="E194" s="5"/>
      <c r="F194" s="5"/>
    </row>
    <row r="195" ht="13.5" customHeight="1" spans="1:6">
      <c r="A195" s="21"/>
      <c r="D195" s="4"/>
      <c r="E195" s="5"/>
      <c r="F195" s="5"/>
    </row>
    <row r="196" ht="13.5" customHeight="1" spans="1:6">
      <c r="A196" s="21"/>
      <c r="D196" s="4"/>
      <c r="E196" s="5"/>
      <c r="F196" s="5"/>
    </row>
    <row r="197" ht="13.5" customHeight="1" spans="1:6">
      <c r="A197" s="21"/>
      <c r="D197" s="4"/>
      <c r="E197" s="5"/>
      <c r="F197" s="5"/>
    </row>
    <row r="198" ht="13.5" customHeight="1" spans="1:6">
      <c r="A198" s="21"/>
      <c r="D198" s="4"/>
      <c r="E198" s="5"/>
      <c r="F198" s="5"/>
    </row>
    <row r="199" ht="13.5" customHeight="1" spans="1:6">
      <c r="A199" s="21"/>
      <c r="D199" s="4"/>
      <c r="E199" s="5"/>
      <c r="F199" s="5"/>
    </row>
    <row r="200" ht="13.5" customHeight="1" spans="1:6">
      <c r="A200" s="21"/>
      <c r="D200" s="4"/>
      <c r="E200" s="5"/>
      <c r="F200" s="5"/>
    </row>
    <row r="201" ht="13.5" customHeight="1" spans="1:6">
      <c r="A201" s="21"/>
      <c r="D201" s="4"/>
      <c r="E201" s="5"/>
      <c r="F201" s="5"/>
    </row>
    <row r="202" ht="13.5" customHeight="1" spans="1:6">
      <c r="A202" s="21"/>
      <c r="D202" s="4"/>
      <c r="E202" s="5"/>
      <c r="F202" s="5"/>
    </row>
    <row r="203" ht="13.5" customHeight="1" spans="1:6">
      <c r="A203" s="21"/>
      <c r="D203" s="4"/>
      <c r="E203" s="5"/>
      <c r="F203" s="5"/>
    </row>
    <row r="204" ht="13.5" customHeight="1" spans="1:6">
      <c r="A204" s="21"/>
      <c r="D204" s="4"/>
      <c r="E204" s="5"/>
      <c r="F204" s="5"/>
    </row>
    <row r="205" ht="13.5" customHeight="1" spans="1:6">
      <c r="A205" s="21"/>
      <c r="D205" s="4"/>
      <c r="E205" s="5"/>
      <c r="F205" s="5"/>
    </row>
    <row r="206" ht="13.5" customHeight="1" spans="1:6">
      <c r="A206" s="21"/>
      <c r="D206" s="4"/>
      <c r="E206" s="5"/>
      <c r="F206" s="5"/>
    </row>
    <row r="207" ht="13.5" customHeight="1" spans="1:6">
      <c r="A207" s="21"/>
      <c r="D207" s="4"/>
      <c r="E207" s="5"/>
      <c r="F207" s="5"/>
    </row>
    <row r="208" ht="13.5" customHeight="1" spans="1:6">
      <c r="A208" s="21"/>
      <c r="D208" s="4"/>
      <c r="E208" s="5"/>
      <c r="F208" s="5"/>
    </row>
    <row r="209" ht="13.5" customHeight="1" spans="1:6">
      <c r="A209" s="21"/>
      <c r="D209" s="4"/>
      <c r="E209" s="5"/>
      <c r="F209" s="5"/>
    </row>
    <row r="210" ht="13.5" customHeight="1" spans="1:6">
      <c r="A210" s="21"/>
      <c r="D210" s="4"/>
      <c r="E210" s="5"/>
      <c r="F210" s="5"/>
    </row>
    <row r="211" ht="13.5" customHeight="1" spans="1:6">
      <c r="A211" s="21"/>
      <c r="D211" s="4"/>
      <c r="E211" s="5"/>
      <c r="F211" s="5"/>
    </row>
    <row r="212" ht="13.5" customHeight="1" spans="1:6">
      <c r="A212" s="21"/>
      <c r="D212" s="4"/>
      <c r="E212" s="5"/>
      <c r="F212" s="5"/>
    </row>
    <row r="213" ht="13.5" customHeight="1" spans="1:6">
      <c r="A213" s="21"/>
      <c r="D213" s="4"/>
      <c r="E213" s="5"/>
      <c r="F213" s="5"/>
    </row>
    <row r="214" ht="13.5" customHeight="1" spans="1:6">
      <c r="A214" s="21"/>
      <c r="D214" s="4"/>
      <c r="E214" s="5"/>
      <c r="F214" s="5"/>
    </row>
    <row r="215" ht="13.5" customHeight="1" spans="1:6">
      <c r="A215" s="21"/>
      <c r="D215" s="4"/>
      <c r="E215" s="5"/>
      <c r="F215" s="5"/>
    </row>
    <row r="216" ht="13.5" customHeight="1" spans="1:6">
      <c r="A216" s="21"/>
      <c r="D216" s="4"/>
      <c r="E216" s="5"/>
      <c r="F216" s="5"/>
    </row>
    <row r="217" ht="13.5" customHeight="1" spans="1:6">
      <c r="A217" s="21"/>
      <c r="D217" s="4"/>
      <c r="E217" s="5"/>
      <c r="F217" s="5"/>
    </row>
    <row r="218" ht="13.5" customHeight="1" spans="1:6">
      <c r="A218" s="21"/>
      <c r="D218" s="4"/>
      <c r="E218" s="5"/>
      <c r="F218" s="5"/>
    </row>
    <row r="219" ht="13.5" customHeight="1" spans="1:6">
      <c r="A219" s="21"/>
      <c r="D219" s="4"/>
      <c r="E219" s="5"/>
      <c r="F219" s="5"/>
    </row>
    <row r="220" ht="13.5" customHeight="1" spans="1:6">
      <c r="A220" s="21"/>
      <c r="D220" s="4"/>
      <c r="E220" s="5"/>
      <c r="F220" s="5"/>
    </row>
    <row r="221" ht="13.5" customHeight="1" spans="1:6">
      <c r="A221" s="21"/>
      <c r="D221" s="4"/>
      <c r="E221" s="5"/>
      <c r="F221" s="5"/>
    </row>
    <row r="222" ht="13.5" customHeight="1" spans="1:6">
      <c r="A222" s="21"/>
      <c r="D222" s="4"/>
      <c r="E222" s="5"/>
      <c r="F222" s="5"/>
    </row>
    <row r="223" ht="13.5" customHeight="1" spans="1:6">
      <c r="A223" s="21"/>
      <c r="D223" s="4"/>
      <c r="E223" s="5"/>
      <c r="F223" s="5"/>
    </row>
    <row r="224" ht="13.5" customHeight="1" spans="1:6">
      <c r="A224" s="21"/>
      <c r="D224" s="4"/>
      <c r="E224" s="5"/>
      <c r="F224" s="5"/>
    </row>
    <row r="225" ht="13.5" customHeight="1" spans="1:6">
      <c r="A225" s="21"/>
      <c r="D225" s="4"/>
      <c r="E225" s="5"/>
      <c r="F225" s="5"/>
    </row>
    <row r="226" ht="13.5" customHeight="1" spans="1:6">
      <c r="A226" s="21"/>
      <c r="D226" s="4"/>
      <c r="E226" s="5"/>
      <c r="F226" s="5"/>
    </row>
    <row r="227" ht="13.5" customHeight="1" spans="1:6">
      <c r="A227" s="21"/>
      <c r="D227" s="4"/>
      <c r="E227" s="5"/>
      <c r="F227" s="5"/>
    </row>
    <row r="228" ht="13.5" customHeight="1" spans="1:6">
      <c r="A228" s="21"/>
      <c r="D228" s="4"/>
      <c r="E228" s="5"/>
      <c r="F228" s="5"/>
    </row>
    <row r="229" ht="13.5" customHeight="1" spans="1:6">
      <c r="A229" s="21"/>
      <c r="D229" s="4"/>
      <c r="E229" s="5"/>
      <c r="F229" s="5"/>
    </row>
    <row r="230" ht="13.5" customHeight="1" spans="1:6">
      <c r="A230" s="21"/>
      <c r="D230" s="4"/>
      <c r="E230" s="5"/>
      <c r="F230" s="5"/>
    </row>
    <row r="231" ht="13.5" customHeight="1" spans="1:6">
      <c r="A231" s="21"/>
      <c r="D231" s="4"/>
      <c r="E231" s="5"/>
      <c r="F231" s="5"/>
    </row>
    <row r="232" ht="13.5" customHeight="1" spans="1:6">
      <c r="A232" s="21"/>
      <c r="D232" s="4"/>
      <c r="E232" s="5"/>
      <c r="F232" s="5"/>
    </row>
    <row r="233" ht="13.5" customHeight="1" spans="1:6">
      <c r="A233" s="21"/>
      <c r="D233" s="4"/>
      <c r="E233" s="5"/>
      <c r="F233" s="5"/>
    </row>
    <row r="234" ht="13.5" customHeight="1" spans="1:6">
      <c r="A234" s="21"/>
      <c r="D234" s="4"/>
      <c r="E234" s="5"/>
      <c r="F234" s="5"/>
    </row>
    <row r="235" ht="13.5" customHeight="1" spans="1:6">
      <c r="A235" s="21"/>
      <c r="D235" s="4"/>
      <c r="E235" s="5"/>
      <c r="F235" s="5"/>
    </row>
    <row r="236" ht="13.5" customHeight="1" spans="1:6">
      <c r="A236" s="21"/>
      <c r="D236" s="4"/>
      <c r="E236" s="5"/>
      <c r="F236" s="5"/>
    </row>
    <row r="237" ht="13.5" customHeight="1" spans="1:6">
      <c r="A237" s="21"/>
      <c r="D237" s="4"/>
      <c r="E237" s="5"/>
      <c r="F237" s="5"/>
    </row>
    <row r="238" ht="13.5" customHeight="1" spans="1:6">
      <c r="A238" s="21"/>
      <c r="D238" s="4"/>
      <c r="E238" s="5"/>
      <c r="F238" s="5"/>
    </row>
    <row r="239" ht="13.5" customHeight="1" spans="1:6">
      <c r="A239" s="21"/>
      <c r="D239" s="4"/>
      <c r="E239" s="5"/>
      <c r="F239" s="5"/>
    </row>
    <row r="240" ht="13.5" customHeight="1" spans="1:6">
      <c r="A240" s="21"/>
      <c r="D240" s="4"/>
      <c r="E240" s="5"/>
      <c r="F240" s="5"/>
    </row>
    <row r="241" ht="13.5" customHeight="1" spans="1:6">
      <c r="A241" s="21"/>
      <c r="D241" s="4"/>
      <c r="E241" s="5"/>
      <c r="F241" s="5"/>
    </row>
    <row r="242" ht="13.5" customHeight="1" spans="1:6">
      <c r="A242" s="21"/>
      <c r="D242" s="4"/>
      <c r="E242" s="5"/>
      <c r="F242" s="5"/>
    </row>
    <row r="243" ht="13.5" customHeight="1" spans="1:6">
      <c r="A243" s="21"/>
      <c r="D243" s="4"/>
      <c r="E243" s="5"/>
      <c r="F243" s="5"/>
    </row>
    <row r="244" ht="13.5" customHeight="1" spans="1:6">
      <c r="A244" s="21"/>
      <c r="D244" s="4"/>
      <c r="E244" s="5"/>
      <c r="F244" s="5"/>
    </row>
    <row r="245" ht="13.5" customHeight="1" spans="1:6">
      <c r="A245" s="21"/>
      <c r="D245" s="4"/>
      <c r="E245" s="5"/>
      <c r="F245" s="5"/>
    </row>
    <row r="246" ht="13.5" customHeight="1" spans="1:6">
      <c r="A246" s="21"/>
      <c r="D246" s="4"/>
      <c r="E246" s="5"/>
      <c r="F246" s="5"/>
    </row>
    <row r="247" ht="13.5" customHeight="1" spans="1:6">
      <c r="A247" s="21"/>
      <c r="D247" s="4"/>
      <c r="E247" s="5"/>
      <c r="F247" s="5"/>
    </row>
    <row r="248" ht="13.5" customHeight="1" spans="1:6">
      <c r="A248" s="21"/>
      <c r="D248" s="4"/>
      <c r="E248" s="5"/>
      <c r="F248" s="5"/>
    </row>
    <row r="249" ht="13.5" customHeight="1" spans="1:6">
      <c r="A249" s="21"/>
      <c r="D249" s="4"/>
      <c r="E249" s="5"/>
      <c r="F249" s="5"/>
    </row>
    <row r="250" ht="13.5" customHeight="1" spans="1:6">
      <c r="A250" s="21"/>
      <c r="D250" s="4"/>
      <c r="E250" s="5"/>
      <c r="F250" s="5"/>
    </row>
    <row r="251" ht="13.5" customHeight="1" spans="1:6">
      <c r="A251" s="21"/>
      <c r="D251" s="4"/>
      <c r="E251" s="5"/>
      <c r="F251" s="5"/>
    </row>
    <row r="252" ht="13.5" customHeight="1" spans="1:6">
      <c r="A252" s="21"/>
      <c r="D252" s="4"/>
      <c r="E252" s="5"/>
      <c r="F252" s="5"/>
    </row>
    <row r="253" ht="13.5" customHeight="1" spans="1:6">
      <c r="A253" s="21"/>
      <c r="D253" s="4"/>
      <c r="E253" s="5"/>
      <c r="F253" s="5"/>
    </row>
    <row r="254" ht="13.5" customHeight="1" spans="1:6">
      <c r="A254" s="21"/>
      <c r="D254" s="4"/>
      <c r="E254" s="5"/>
      <c r="F254" s="5"/>
    </row>
    <row r="255" ht="13.5" customHeight="1" spans="1:6">
      <c r="A255" s="21"/>
      <c r="D255" s="4"/>
      <c r="E255" s="5"/>
      <c r="F255" s="5"/>
    </row>
    <row r="256" ht="13.5" customHeight="1" spans="1:6">
      <c r="A256" s="21"/>
      <c r="D256" s="4"/>
      <c r="E256" s="5"/>
      <c r="F256" s="5"/>
    </row>
    <row r="257" ht="13.5" customHeight="1" spans="1:6">
      <c r="A257" s="21"/>
      <c r="D257" s="4"/>
      <c r="E257" s="5"/>
      <c r="F257" s="5"/>
    </row>
    <row r="258" ht="13.5" customHeight="1" spans="1:6">
      <c r="A258" s="21"/>
      <c r="D258" s="4"/>
      <c r="E258" s="5"/>
      <c r="F258" s="5"/>
    </row>
    <row r="259" ht="13.5" customHeight="1" spans="1:6">
      <c r="A259" s="21"/>
      <c r="D259" s="4"/>
      <c r="E259" s="5"/>
      <c r="F259" s="5"/>
    </row>
    <row r="260" ht="13.5" customHeight="1" spans="1:6">
      <c r="A260" s="21"/>
      <c r="D260" s="4"/>
      <c r="E260" s="5"/>
      <c r="F260" s="5"/>
    </row>
    <row r="261" ht="13.5" customHeight="1" spans="1:6">
      <c r="A261" s="21"/>
      <c r="D261" s="4"/>
      <c r="E261" s="5"/>
      <c r="F261" s="5"/>
    </row>
    <row r="262" ht="13.5" customHeight="1" spans="1:6">
      <c r="A262" s="21"/>
      <c r="D262" s="4"/>
      <c r="E262" s="5"/>
      <c r="F262" s="5"/>
    </row>
    <row r="263" ht="13.5" customHeight="1" spans="1:6">
      <c r="A263" s="21"/>
      <c r="D263" s="4"/>
      <c r="E263" s="5"/>
      <c r="F263" s="5"/>
    </row>
    <row r="264" ht="13.5" customHeight="1" spans="1:6">
      <c r="A264" s="21"/>
      <c r="D264" s="4"/>
      <c r="E264" s="5"/>
      <c r="F264" s="5"/>
    </row>
    <row r="265" ht="13.5" customHeight="1" spans="1:6">
      <c r="A265" s="21"/>
      <c r="D265" s="4"/>
      <c r="E265" s="5"/>
      <c r="F265" s="5"/>
    </row>
    <row r="266" ht="13.5" customHeight="1" spans="1:6">
      <c r="A266" s="21"/>
      <c r="D266" s="4"/>
      <c r="E266" s="5"/>
      <c r="F266" s="5"/>
    </row>
    <row r="267" ht="13.5" customHeight="1" spans="1:6">
      <c r="A267" s="21"/>
      <c r="D267" s="4"/>
      <c r="E267" s="5"/>
      <c r="F267" s="5"/>
    </row>
    <row r="268" ht="13.5" customHeight="1" spans="1:6">
      <c r="A268" s="21"/>
      <c r="D268" s="4"/>
      <c r="E268" s="5"/>
      <c r="F268" s="5"/>
    </row>
    <row r="269" ht="13.5" customHeight="1" spans="1:6">
      <c r="A269" s="21"/>
      <c r="D269" s="4"/>
      <c r="E269" s="5"/>
      <c r="F269" s="5"/>
    </row>
    <row r="270" ht="13.5" customHeight="1" spans="1:6">
      <c r="A270" s="21"/>
      <c r="D270" s="4"/>
      <c r="E270" s="5"/>
      <c r="F270" s="5"/>
    </row>
    <row r="271" ht="13.5" customHeight="1" spans="1:6">
      <c r="A271" s="21"/>
      <c r="D271" s="4"/>
      <c r="E271" s="5"/>
      <c r="F271" s="5"/>
    </row>
    <row r="272" ht="13.5" customHeight="1" spans="1:6">
      <c r="A272" s="21"/>
      <c r="D272" s="4"/>
      <c r="E272" s="5"/>
      <c r="F272" s="5"/>
    </row>
    <row r="273" ht="13.5" customHeight="1" spans="1:6">
      <c r="A273" s="21"/>
      <c r="D273" s="4"/>
      <c r="E273" s="5"/>
      <c r="F273" s="5"/>
    </row>
    <row r="274" ht="13.5" customHeight="1" spans="1:6">
      <c r="A274" s="21"/>
      <c r="D274" s="4"/>
      <c r="E274" s="5"/>
      <c r="F274" s="5"/>
    </row>
    <row r="275" ht="13.5" customHeight="1" spans="1:6">
      <c r="A275" s="21"/>
      <c r="D275" s="4"/>
      <c r="E275" s="5"/>
      <c r="F275" s="5"/>
    </row>
    <row r="276" ht="13.5" customHeight="1" spans="1:6">
      <c r="A276" s="21"/>
      <c r="D276" s="4"/>
      <c r="E276" s="5"/>
      <c r="F276" s="5"/>
    </row>
    <row r="277" ht="13.5" customHeight="1" spans="1:6">
      <c r="A277" s="21"/>
      <c r="D277" s="4"/>
      <c r="E277" s="5"/>
      <c r="F277" s="5"/>
    </row>
    <row r="278" ht="13.5" customHeight="1" spans="1:6">
      <c r="A278" s="21"/>
      <c r="D278" s="4"/>
      <c r="E278" s="5"/>
      <c r="F278" s="5"/>
    </row>
    <row r="279" ht="13.5" customHeight="1" spans="1:6">
      <c r="A279" s="21"/>
      <c r="D279" s="4"/>
      <c r="E279" s="5"/>
      <c r="F279" s="5"/>
    </row>
    <row r="280" ht="13.5" customHeight="1" spans="1:6">
      <c r="A280" s="21"/>
      <c r="D280" s="4"/>
      <c r="E280" s="5"/>
      <c r="F280" s="5"/>
    </row>
    <row r="281" ht="13.5" customHeight="1" spans="1:6">
      <c r="A281" s="21"/>
      <c r="D281" s="4"/>
      <c r="E281" s="5"/>
      <c r="F281" s="5"/>
    </row>
    <row r="282" ht="13.5" customHeight="1" spans="1:6">
      <c r="A282" s="21"/>
      <c r="D282" s="4"/>
      <c r="E282" s="5"/>
      <c r="F282" s="5"/>
    </row>
    <row r="283" ht="13.5" customHeight="1" spans="1:6">
      <c r="A283" s="21"/>
      <c r="D283" s="4"/>
      <c r="E283" s="5"/>
      <c r="F283" s="5"/>
    </row>
    <row r="284" ht="13.5" customHeight="1" spans="1:6">
      <c r="A284" s="21"/>
      <c r="D284" s="4"/>
      <c r="E284" s="5"/>
      <c r="F284" s="5"/>
    </row>
    <row r="285" ht="13.5" customHeight="1" spans="1:6">
      <c r="A285" s="21"/>
      <c r="D285" s="4"/>
      <c r="E285" s="5"/>
      <c r="F285" s="5"/>
    </row>
    <row r="286" ht="13.5" customHeight="1" spans="1:6">
      <c r="A286" s="21"/>
      <c r="D286" s="4"/>
      <c r="E286" s="5"/>
      <c r="F286" s="5"/>
    </row>
    <row r="287" ht="13.5" customHeight="1" spans="1:6">
      <c r="A287" s="21"/>
      <c r="D287" s="4"/>
      <c r="E287" s="5"/>
      <c r="F287" s="5"/>
    </row>
    <row r="288" ht="13.5" customHeight="1" spans="1:6">
      <c r="A288" s="21"/>
      <c r="D288" s="4"/>
      <c r="E288" s="5"/>
      <c r="F288" s="5"/>
    </row>
    <row r="289" ht="13.5" customHeight="1" spans="1:6">
      <c r="A289" s="21"/>
      <c r="D289" s="4"/>
      <c r="E289" s="5"/>
      <c r="F289" s="5"/>
    </row>
    <row r="290" ht="13.5" customHeight="1" spans="1:6">
      <c r="A290" s="21"/>
      <c r="D290" s="4"/>
      <c r="E290" s="5"/>
      <c r="F290" s="5"/>
    </row>
    <row r="291" ht="13.5" customHeight="1" spans="1:6">
      <c r="A291" s="21"/>
      <c r="D291" s="4"/>
      <c r="E291" s="5"/>
      <c r="F291" s="5"/>
    </row>
    <row r="292" ht="13.5" customHeight="1" spans="1:6">
      <c r="A292" s="21"/>
      <c r="D292" s="4"/>
      <c r="E292" s="5"/>
      <c r="F292" s="5"/>
    </row>
    <row r="293" ht="13.5" customHeight="1" spans="1:6">
      <c r="A293" s="21"/>
      <c r="D293" s="4"/>
      <c r="E293" s="5"/>
      <c r="F293" s="5"/>
    </row>
    <row r="294" ht="13.5" customHeight="1" spans="1:6">
      <c r="A294" s="21"/>
      <c r="D294" s="4"/>
      <c r="E294" s="5"/>
      <c r="F294" s="5"/>
    </row>
    <row r="295" ht="13.5" customHeight="1" spans="1:6">
      <c r="A295" s="21"/>
      <c r="D295" s="4"/>
      <c r="E295" s="5"/>
      <c r="F295" s="5"/>
    </row>
    <row r="296" ht="13.5" customHeight="1" spans="1:6">
      <c r="A296" s="21"/>
      <c r="D296" s="4"/>
      <c r="E296" s="5"/>
      <c r="F296" s="5"/>
    </row>
    <row r="297" ht="13.5" customHeight="1" spans="1:6">
      <c r="A297" s="21"/>
      <c r="D297" s="4"/>
      <c r="E297" s="5"/>
      <c r="F297" s="5"/>
    </row>
    <row r="298" ht="13.5" customHeight="1" spans="1:6">
      <c r="A298" s="21"/>
      <c r="D298" s="4"/>
      <c r="E298" s="5"/>
      <c r="F298" s="5"/>
    </row>
    <row r="299" ht="13.5" customHeight="1" spans="1:6">
      <c r="A299" s="21"/>
      <c r="D299" s="4"/>
      <c r="E299" s="5"/>
      <c r="F299" s="5"/>
    </row>
    <row r="300" ht="13.5" customHeight="1" spans="1:6">
      <c r="A300" s="21"/>
      <c r="D300" s="4"/>
      <c r="E300" s="5"/>
      <c r="F300" s="5"/>
    </row>
    <row r="301" ht="13.5" customHeight="1" spans="1:6">
      <c r="A301" s="21"/>
      <c r="D301" s="4"/>
      <c r="E301" s="5"/>
      <c r="F301" s="5"/>
    </row>
    <row r="302" ht="13.5" customHeight="1" spans="1:6">
      <c r="A302" s="21"/>
      <c r="D302" s="4"/>
      <c r="E302" s="5"/>
      <c r="F302" s="5"/>
    </row>
    <row r="303" ht="13.5" customHeight="1" spans="1:6">
      <c r="A303" s="21"/>
      <c r="D303" s="4"/>
      <c r="E303" s="5"/>
      <c r="F303" s="5"/>
    </row>
    <row r="304" ht="13.5" customHeight="1" spans="1:6">
      <c r="A304" s="21"/>
      <c r="D304" s="4"/>
      <c r="E304" s="5"/>
      <c r="F304" s="5"/>
    </row>
    <row r="305" ht="13.5" customHeight="1" spans="1:6">
      <c r="A305" s="21"/>
      <c r="D305" s="4"/>
      <c r="E305" s="5"/>
      <c r="F305" s="5"/>
    </row>
    <row r="306" ht="13.5" customHeight="1" spans="1:6">
      <c r="A306" s="21"/>
      <c r="D306" s="4"/>
      <c r="E306" s="5"/>
      <c r="F306" s="5"/>
    </row>
    <row r="307" ht="13.5" customHeight="1" spans="1:6">
      <c r="A307" s="21"/>
      <c r="D307" s="4"/>
      <c r="E307" s="5"/>
      <c r="F307" s="5"/>
    </row>
    <row r="308" ht="13.5" customHeight="1" spans="1:6">
      <c r="A308" s="21"/>
      <c r="D308" s="4"/>
      <c r="E308" s="5"/>
      <c r="F308" s="5"/>
    </row>
    <row r="309" ht="13.5" customHeight="1" spans="1:6">
      <c r="A309" s="21"/>
      <c r="D309" s="4"/>
      <c r="E309" s="5"/>
      <c r="F309" s="5"/>
    </row>
    <row r="310" ht="13.5" customHeight="1" spans="1:6">
      <c r="A310" s="21"/>
      <c r="D310" s="4"/>
      <c r="E310" s="5"/>
      <c r="F310" s="5"/>
    </row>
    <row r="311" ht="13.5" customHeight="1" spans="1:6">
      <c r="A311" s="21"/>
      <c r="D311" s="4"/>
      <c r="E311" s="5"/>
      <c r="F311" s="5"/>
    </row>
    <row r="312" ht="13.5" customHeight="1" spans="1:6">
      <c r="A312" s="21"/>
      <c r="D312" s="4"/>
      <c r="E312" s="5"/>
      <c r="F312" s="5"/>
    </row>
    <row r="313" ht="13.5" customHeight="1" spans="1:6">
      <c r="A313" s="21"/>
      <c r="D313" s="4"/>
      <c r="E313" s="5"/>
      <c r="F313" s="5"/>
    </row>
    <row r="314" ht="13.5" customHeight="1" spans="1:6">
      <c r="A314" s="21"/>
      <c r="D314" s="4"/>
      <c r="E314" s="5"/>
      <c r="F314" s="5"/>
    </row>
    <row r="315" ht="13.5" customHeight="1" spans="1:6">
      <c r="A315" s="21"/>
      <c r="D315" s="4"/>
      <c r="E315" s="5"/>
      <c r="F315" s="5"/>
    </row>
    <row r="316" ht="13.5" customHeight="1" spans="1:6">
      <c r="A316" s="21"/>
      <c r="D316" s="4"/>
      <c r="E316" s="5"/>
      <c r="F316" s="5"/>
    </row>
    <row r="317" ht="13.5" customHeight="1" spans="1:6">
      <c r="A317" s="21"/>
      <c r="D317" s="4"/>
      <c r="E317" s="5"/>
      <c r="F317" s="5"/>
    </row>
    <row r="318" ht="13.5" customHeight="1" spans="1:6">
      <c r="A318" s="21"/>
      <c r="D318" s="4"/>
      <c r="E318" s="5"/>
      <c r="F318" s="5"/>
    </row>
    <row r="319" ht="13.5" customHeight="1" spans="1:6">
      <c r="A319" s="21"/>
      <c r="D319" s="4"/>
      <c r="E319" s="5"/>
      <c r="F319" s="5"/>
    </row>
    <row r="320" ht="13.5" customHeight="1" spans="1:6">
      <c r="A320" s="21"/>
      <c r="D320" s="4"/>
      <c r="E320" s="5"/>
      <c r="F320" s="5"/>
    </row>
    <row r="321" ht="13.5" customHeight="1" spans="1:6">
      <c r="A321" s="21"/>
      <c r="D321" s="4"/>
      <c r="E321" s="5"/>
      <c r="F321" s="5"/>
    </row>
    <row r="322" ht="13.5" customHeight="1" spans="1:6">
      <c r="A322" s="21"/>
      <c r="D322" s="4"/>
      <c r="E322" s="5"/>
      <c r="F322" s="5"/>
    </row>
    <row r="323" ht="13.5" customHeight="1" spans="1:6">
      <c r="A323" s="21"/>
      <c r="D323" s="4"/>
      <c r="E323" s="5"/>
      <c r="F323" s="5"/>
    </row>
    <row r="324" ht="13.5" customHeight="1" spans="1:6">
      <c r="A324" s="21"/>
      <c r="D324" s="4"/>
      <c r="E324" s="5"/>
      <c r="F324" s="5"/>
    </row>
    <row r="325" ht="13.5" customHeight="1" spans="1:6">
      <c r="A325" s="21"/>
      <c r="D325" s="4"/>
      <c r="E325" s="5"/>
      <c r="F325" s="5"/>
    </row>
    <row r="326" ht="13.5" customHeight="1" spans="1:6">
      <c r="A326" s="21"/>
      <c r="D326" s="4"/>
      <c r="E326" s="5"/>
      <c r="F326" s="5"/>
    </row>
    <row r="327" ht="13.5" customHeight="1" spans="1:6">
      <c r="A327" s="21"/>
      <c r="D327" s="4"/>
      <c r="E327" s="5"/>
      <c r="F327" s="5"/>
    </row>
    <row r="328" ht="13.5" customHeight="1" spans="1:6">
      <c r="A328" s="21"/>
      <c r="D328" s="4"/>
      <c r="E328" s="5"/>
      <c r="F328" s="5"/>
    </row>
    <row r="329" ht="13.5" customHeight="1" spans="1:6">
      <c r="A329" s="21"/>
      <c r="D329" s="4"/>
      <c r="E329" s="5"/>
      <c r="F329" s="5"/>
    </row>
    <row r="330" ht="13.5" customHeight="1" spans="1:6">
      <c r="A330" s="21"/>
      <c r="D330" s="4"/>
      <c r="E330" s="5"/>
      <c r="F330" s="5"/>
    </row>
    <row r="331" ht="13.5" customHeight="1" spans="1:6">
      <c r="A331" s="21"/>
      <c r="D331" s="4"/>
      <c r="E331" s="5"/>
      <c r="F331" s="5"/>
    </row>
    <row r="332" ht="13.5" customHeight="1" spans="1:6">
      <c r="A332" s="21"/>
      <c r="D332" s="4"/>
      <c r="E332" s="5"/>
      <c r="F332" s="5"/>
    </row>
    <row r="333" ht="13.5" customHeight="1" spans="1:6">
      <c r="A333" s="21"/>
      <c r="D333" s="4"/>
      <c r="E333" s="5"/>
      <c r="F333" s="5"/>
    </row>
    <row r="334" ht="13.5" customHeight="1" spans="1:6">
      <c r="A334" s="21"/>
      <c r="D334" s="4"/>
      <c r="E334" s="5"/>
      <c r="F334" s="5"/>
    </row>
    <row r="335" ht="13.5" customHeight="1" spans="1:6">
      <c r="A335" s="21"/>
      <c r="D335" s="4"/>
      <c r="E335" s="5"/>
      <c r="F335" s="5"/>
    </row>
    <row r="336" ht="13.5" customHeight="1" spans="1:6">
      <c r="A336" s="21"/>
      <c r="D336" s="4"/>
      <c r="E336" s="5"/>
      <c r="F336" s="5"/>
    </row>
    <row r="337" ht="13.5" customHeight="1" spans="1:6">
      <c r="A337" s="21"/>
      <c r="D337" s="4"/>
      <c r="E337" s="5"/>
      <c r="F337" s="5"/>
    </row>
    <row r="338" ht="13.5" customHeight="1" spans="1:6">
      <c r="A338" s="21"/>
      <c r="D338" s="4"/>
      <c r="E338" s="5"/>
      <c r="F338" s="5"/>
    </row>
    <row r="339" ht="13.5" customHeight="1" spans="1:6">
      <c r="A339" s="21"/>
      <c r="D339" s="4"/>
      <c r="E339" s="5"/>
      <c r="F339" s="5"/>
    </row>
    <row r="340" ht="13.5" customHeight="1" spans="1:6">
      <c r="A340" s="21"/>
      <c r="D340" s="4"/>
      <c r="E340" s="5"/>
      <c r="F340" s="5"/>
    </row>
    <row r="341" ht="13.5" customHeight="1" spans="1:6">
      <c r="A341" s="21"/>
      <c r="D341" s="4"/>
      <c r="E341" s="5"/>
      <c r="F341" s="5"/>
    </row>
    <row r="342" ht="13.5" customHeight="1" spans="1:6">
      <c r="A342" s="21"/>
      <c r="D342" s="4"/>
      <c r="E342" s="5"/>
      <c r="F342" s="5"/>
    </row>
    <row r="343" ht="13.5" customHeight="1" spans="1:6">
      <c r="A343" s="21"/>
      <c r="D343" s="4"/>
      <c r="E343" s="5"/>
      <c r="F343" s="5"/>
    </row>
    <row r="344" ht="13.5" customHeight="1" spans="1:6">
      <c r="A344" s="21"/>
      <c r="D344" s="4"/>
      <c r="E344" s="5"/>
      <c r="F344" s="5"/>
    </row>
    <row r="345" ht="13.5" customHeight="1" spans="1:6">
      <c r="A345" s="21"/>
      <c r="D345" s="4"/>
      <c r="E345" s="5"/>
      <c r="F345" s="5"/>
    </row>
    <row r="346" ht="13.5" customHeight="1" spans="1:6">
      <c r="A346" s="21"/>
      <c r="D346" s="4"/>
      <c r="E346" s="5"/>
      <c r="F346" s="5"/>
    </row>
    <row r="347" ht="13.5" customHeight="1" spans="1:6">
      <c r="A347" s="21"/>
      <c r="D347" s="4"/>
      <c r="E347" s="5"/>
      <c r="F347" s="5"/>
    </row>
    <row r="348" ht="13.5" customHeight="1" spans="1:6">
      <c r="A348" s="21"/>
      <c r="D348" s="4"/>
      <c r="E348" s="5"/>
      <c r="F348" s="5"/>
    </row>
    <row r="349" ht="13.5" customHeight="1" spans="1:6">
      <c r="A349" s="21"/>
      <c r="D349" s="4"/>
      <c r="E349" s="5"/>
      <c r="F349" s="5"/>
    </row>
    <row r="350" ht="13.5" customHeight="1" spans="1:6">
      <c r="A350" s="21"/>
      <c r="D350" s="4"/>
      <c r="E350" s="5"/>
      <c r="F350" s="5"/>
    </row>
    <row r="351" ht="13.5" customHeight="1" spans="1:6">
      <c r="A351" s="21"/>
      <c r="D351" s="4"/>
      <c r="E351" s="5"/>
      <c r="F351" s="5"/>
    </row>
    <row r="352" ht="13.5" customHeight="1" spans="1:6">
      <c r="A352" s="21"/>
      <c r="D352" s="4"/>
      <c r="E352" s="5"/>
      <c r="F352" s="5"/>
    </row>
    <row r="353" ht="13.5" customHeight="1" spans="1:6">
      <c r="A353" s="21"/>
      <c r="D353" s="4"/>
      <c r="E353" s="5"/>
      <c r="F353" s="5"/>
    </row>
    <row r="354" ht="13.5" customHeight="1" spans="1:6">
      <c r="A354" s="21"/>
      <c r="D354" s="4"/>
      <c r="E354" s="5"/>
      <c r="F354" s="5"/>
    </row>
    <row r="355" ht="13.5" customHeight="1" spans="1:6">
      <c r="A355" s="21"/>
      <c r="D355" s="4"/>
      <c r="E355" s="5"/>
      <c r="F355" s="5"/>
    </row>
    <row r="356" ht="13.5" customHeight="1" spans="1:6">
      <c r="A356" s="21"/>
      <c r="D356" s="4"/>
      <c r="E356" s="5"/>
      <c r="F356" s="5"/>
    </row>
    <row r="357" ht="13.5" customHeight="1" spans="1:6">
      <c r="A357" s="21"/>
      <c r="D357" s="4"/>
      <c r="E357" s="5"/>
      <c r="F357" s="5"/>
    </row>
    <row r="358" ht="13.5" customHeight="1" spans="1:6">
      <c r="A358" s="21"/>
      <c r="D358" s="4"/>
      <c r="E358" s="5"/>
      <c r="F358" s="5"/>
    </row>
    <row r="359" ht="13.5" customHeight="1" spans="1:6">
      <c r="A359" s="21"/>
      <c r="D359" s="4"/>
      <c r="E359" s="5"/>
      <c r="F359" s="5"/>
    </row>
    <row r="360" ht="13.5" customHeight="1" spans="1:6">
      <c r="A360" s="21"/>
      <c r="D360" s="4"/>
      <c r="E360" s="5"/>
      <c r="F360" s="5"/>
    </row>
    <row r="361" ht="13.5" customHeight="1" spans="1:6">
      <c r="A361" s="21"/>
      <c r="D361" s="4"/>
      <c r="E361" s="5"/>
      <c r="F361" s="5"/>
    </row>
    <row r="362" ht="13.5" customHeight="1" spans="1:6">
      <c r="A362" s="21"/>
      <c r="D362" s="4"/>
      <c r="E362" s="5"/>
      <c r="F362" s="5"/>
    </row>
    <row r="363" ht="13.5" customHeight="1" spans="1:6">
      <c r="A363" s="21"/>
      <c r="D363" s="4"/>
      <c r="E363" s="5"/>
      <c r="F363" s="5"/>
    </row>
    <row r="364" ht="13.5" customHeight="1" spans="1:6">
      <c r="A364" s="21"/>
      <c r="D364" s="4"/>
      <c r="E364" s="5"/>
      <c r="F364" s="5"/>
    </row>
    <row r="365" ht="13.5" customHeight="1" spans="1:6">
      <c r="A365" s="21"/>
      <c r="D365" s="4"/>
      <c r="E365" s="5"/>
      <c r="F365" s="5"/>
    </row>
    <row r="366" ht="13.5" customHeight="1" spans="1:6">
      <c r="A366" s="21"/>
      <c r="D366" s="4"/>
      <c r="E366" s="5"/>
      <c r="F366" s="5"/>
    </row>
    <row r="367" ht="13.5" customHeight="1" spans="1:6">
      <c r="A367" s="21"/>
      <c r="D367" s="4"/>
      <c r="E367" s="5"/>
      <c r="F367" s="5"/>
    </row>
    <row r="368" ht="13.5" customHeight="1" spans="1:6">
      <c r="A368" s="21"/>
      <c r="D368" s="4"/>
      <c r="E368" s="5"/>
      <c r="F368" s="5"/>
    </row>
    <row r="369" ht="13.5" customHeight="1" spans="1:6">
      <c r="A369" s="21"/>
      <c r="D369" s="4"/>
      <c r="E369" s="5"/>
      <c r="F369" s="5"/>
    </row>
    <row r="370" ht="13.5" customHeight="1" spans="1:6">
      <c r="A370" s="21"/>
      <c r="D370" s="4"/>
      <c r="E370" s="5"/>
      <c r="F370" s="5"/>
    </row>
    <row r="371" ht="13.5" customHeight="1" spans="1:6">
      <c r="A371" s="21"/>
      <c r="D371" s="4"/>
      <c r="E371" s="5"/>
      <c r="F371" s="5"/>
    </row>
    <row r="372" ht="13.5" customHeight="1" spans="1:6">
      <c r="A372" s="21"/>
      <c r="D372" s="4"/>
      <c r="E372" s="5"/>
      <c r="F372" s="5"/>
    </row>
    <row r="373" ht="13.5" customHeight="1" spans="1:6">
      <c r="A373" s="21"/>
      <c r="D373" s="4"/>
      <c r="E373" s="5"/>
      <c r="F373" s="5"/>
    </row>
    <row r="374" ht="13.5" customHeight="1" spans="1:6">
      <c r="A374" s="21"/>
      <c r="D374" s="4"/>
      <c r="E374" s="5"/>
      <c r="F374" s="5"/>
    </row>
    <row r="375" ht="13.5" customHeight="1" spans="1:6">
      <c r="A375" s="21"/>
      <c r="D375" s="4"/>
      <c r="E375" s="5"/>
      <c r="F375" s="5"/>
    </row>
    <row r="376" ht="13.5" customHeight="1" spans="1:6">
      <c r="A376" s="21"/>
      <c r="D376" s="4"/>
      <c r="E376" s="5"/>
      <c r="F376" s="5"/>
    </row>
    <row r="377" ht="13.5" customHeight="1" spans="1:6">
      <c r="A377" s="21"/>
      <c r="D377" s="4"/>
      <c r="E377" s="5"/>
      <c r="F377" s="5"/>
    </row>
    <row r="378" ht="13.5" customHeight="1" spans="1:6">
      <c r="A378" s="21"/>
      <c r="D378" s="4"/>
      <c r="E378" s="5"/>
      <c r="F378" s="5"/>
    </row>
    <row r="379" ht="13.5" customHeight="1" spans="1:6">
      <c r="A379" s="21"/>
      <c r="D379" s="4"/>
      <c r="E379" s="5"/>
      <c r="F379" s="5"/>
    </row>
    <row r="380" ht="13.5" customHeight="1" spans="1:6">
      <c r="A380" s="21"/>
      <c r="D380" s="4"/>
      <c r="E380" s="5"/>
      <c r="F380" s="5"/>
    </row>
    <row r="381" ht="13.5" customHeight="1" spans="1:6">
      <c r="A381" s="21"/>
      <c r="D381" s="4"/>
      <c r="E381" s="5"/>
      <c r="F381" s="5"/>
    </row>
    <row r="382" ht="13.5" customHeight="1" spans="1:6">
      <c r="A382" s="21"/>
      <c r="D382" s="4"/>
      <c r="E382" s="5"/>
      <c r="F382" s="5"/>
    </row>
    <row r="383" ht="13.5" customHeight="1" spans="1:6">
      <c r="A383" s="21"/>
      <c r="D383" s="4"/>
      <c r="E383" s="5"/>
      <c r="F383" s="5"/>
    </row>
    <row r="384" ht="13.5" customHeight="1" spans="1:6">
      <c r="A384" s="21"/>
      <c r="D384" s="4"/>
      <c r="E384" s="5"/>
      <c r="F384" s="5"/>
    </row>
    <row r="385" ht="13.5" customHeight="1" spans="1:6">
      <c r="A385" s="21"/>
      <c r="D385" s="4"/>
      <c r="E385" s="5"/>
      <c r="F385" s="5"/>
    </row>
    <row r="386" ht="13.5" customHeight="1" spans="1:6">
      <c r="A386" s="21"/>
      <c r="D386" s="4"/>
      <c r="E386" s="5"/>
      <c r="F386" s="5"/>
    </row>
    <row r="387" ht="13.5" customHeight="1" spans="1:6">
      <c r="A387" s="21"/>
      <c r="D387" s="4"/>
      <c r="E387" s="5"/>
      <c r="F387" s="5"/>
    </row>
    <row r="388" ht="13.5" customHeight="1" spans="1:6">
      <c r="A388" s="21"/>
      <c r="D388" s="4"/>
      <c r="E388" s="5"/>
      <c r="F388" s="5"/>
    </row>
    <row r="389" ht="13.5" customHeight="1" spans="1:6">
      <c r="A389" s="21"/>
      <c r="D389" s="4"/>
      <c r="E389" s="5"/>
      <c r="F389" s="5"/>
    </row>
    <row r="390" ht="13.5" customHeight="1" spans="1:6">
      <c r="A390" s="21"/>
      <c r="D390" s="4"/>
      <c r="E390" s="5"/>
      <c r="F390" s="5"/>
    </row>
    <row r="391" ht="13.5" customHeight="1" spans="1:6">
      <c r="A391" s="21"/>
      <c r="D391" s="4"/>
      <c r="E391" s="5"/>
      <c r="F391" s="5"/>
    </row>
    <row r="392" ht="13.5" customHeight="1" spans="1:6">
      <c r="A392" s="21"/>
      <c r="D392" s="4"/>
      <c r="E392" s="5"/>
      <c r="F392" s="5"/>
    </row>
    <row r="393" ht="13.5" customHeight="1" spans="1:6">
      <c r="A393" s="21"/>
      <c r="D393" s="4"/>
      <c r="E393" s="5"/>
      <c r="F393" s="5"/>
    </row>
    <row r="394" ht="13.5" customHeight="1" spans="1:6">
      <c r="A394" s="21"/>
      <c r="D394" s="4"/>
      <c r="E394" s="5"/>
      <c r="F394" s="5"/>
    </row>
    <row r="395" ht="13.5" customHeight="1" spans="1:6">
      <c r="A395" s="21"/>
      <c r="D395" s="4"/>
      <c r="E395" s="5"/>
      <c r="F395" s="5"/>
    </row>
    <row r="396" ht="13.5" customHeight="1" spans="1:6">
      <c r="A396" s="21"/>
      <c r="D396" s="4"/>
      <c r="E396" s="5"/>
      <c r="F396" s="5"/>
    </row>
    <row r="397" ht="13.5" customHeight="1" spans="1:6">
      <c r="A397" s="21"/>
      <c r="D397" s="4"/>
      <c r="E397" s="5"/>
      <c r="F397" s="5"/>
    </row>
    <row r="398" ht="13.5" customHeight="1" spans="1:6">
      <c r="A398" s="21"/>
      <c r="D398" s="4"/>
      <c r="E398" s="5"/>
      <c r="F398" s="5"/>
    </row>
    <row r="399" ht="13.5" customHeight="1" spans="1:6">
      <c r="A399" s="21"/>
      <c r="D399" s="4"/>
      <c r="E399" s="5"/>
      <c r="F399" s="5"/>
    </row>
    <row r="400" ht="13.5" customHeight="1" spans="1:6">
      <c r="A400" s="21"/>
      <c r="D400" s="4"/>
      <c r="E400" s="5"/>
      <c r="F400" s="5"/>
    </row>
    <row r="401" ht="13.5" customHeight="1" spans="1:6">
      <c r="A401" s="21"/>
      <c r="D401" s="4"/>
      <c r="E401" s="5"/>
      <c r="F401" s="5"/>
    </row>
    <row r="402" ht="13.5" customHeight="1" spans="1:6">
      <c r="A402" s="21"/>
      <c r="D402" s="4"/>
      <c r="E402" s="5"/>
      <c r="F402" s="5"/>
    </row>
    <row r="403" ht="13.5" customHeight="1" spans="1:6">
      <c r="A403" s="21"/>
      <c r="D403" s="4"/>
      <c r="E403" s="5"/>
      <c r="F403" s="5"/>
    </row>
    <row r="404" ht="13.5" customHeight="1" spans="1:6">
      <c r="A404" s="21"/>
      <c r="D404" s="4"/>
      <c r="E404" s="5"/>
      <c r="F404" s="5"/>
    </row>
    <row r="405" ht="13.5" customHeight="1" spans="1:6">
      <c r="A405" s="21"/>
      <c r="D405" s="4"/>
      <c r="E405" s="5"/>
      <c r="F405" s="5"/>
    </row>
    <row r="406" ht="13.5" customHeight="1" spans="1:6">
      <c r="A406" s="21"/>
      <c r="D406" s="4"/>
      <c r="E406" s="5"/>
      <c r="F406" s="5"/>
    </row>
    <row r="407" ht="13.5" customHeight="1" spans="1:6">
      <c r="A407" s="21"/>
      <c r="D407" s="4"/>
      <c r="E407" s="5"/>
      <c r="F407" s="5"/>
    </row>
    <row r="408" ht="13.5" customHeight="1" spans="1:6">
      <c r="A408" s="21"/>
      <c r="D408" s="4"/>
      <c r="E408" s="5"/>
      <c r="F408" s="5"/>
    </row>
    <row r="409" ht="13.5" customHeight="1" spans="1:6">
      <c r="A409" s="21"/>
      <c r="D409" s="4"/>
      <c r="E409" s="5"/>
      <c r="F409" s="5"/>
    </row>
    <row r="410" ht="13.5" customHeight="1" spans="1:6">
      <c r="A410" s="21"/>
      <c r="D410" s="4"/>
      <c r="E410" s="5"/>
      <c r="F410" s="5"/>
    </row>
    <row r="411" ht="13.5" customHeight="1" spans="1:6">
      <c r="A411" s="21"/>
      <c r="D411" s="4"/>
      <c r="E411" s="5"/>
      <c r="F411" s="5"/>
    </row>
    <row r="412" ht="13.5" customHeight="1" spans="1:6">
      <c r="A412" s="21"/>
      <c r="D412" s="4"/>
      <c r="E412" s="5"/>
      <c r="F412" s="5"/>
    </row>
    <row r="413" ht="13.5" customHeight="1" spans="1:6">
      <c r="A413" s="21"/>
      <c r="D413" s="4"/>
      <c r="E413" s="5"/>
      <c r="F413" s="5"/>
    </row>
    <row r="414" ht="13.5" customHeight="1" spans="1:6">
      <c r="A414" s="21"/>
      <c r="D414" s="4"/>
      <c r="E414" s="5"/>
      <c r="F414" s="5"/>
    </row>
    <row r="415" ht="13.5" customHeight="1" spans="1:6">
      <c r="A415" s="21"/>
      <c r="D415" s="4"/>
      <c r="E415" s="5"/>
      <c r="F415" s="5"/>
    </row>
    <row r="416" ht="13.5" customHeight="1" spans="1:6">
      <c r="A416" s="21"/>
      <c r="D416" s="4"/>
      <c r="E416" s="5"/>
      <c r="F416" s="5"/>
    </row>
    <row r="417" ht="13.5" customHeight="1" spans="1:6">
      <c r="A417" s="21"/>
      <c r="D417" s="4"/>
      <c r="E417" s="5"/>
      <c r="F417" s="5"/>
    </row>
    <row r="418" ht="13.5" customHeight="1" spans="1:6">
      <c r="A418" s="21"/>
      <c r="D418" s="4"/>
      <c r="E418" s="5"/>
      <c r="F418" s="5"/>
    </row>
    <row r="419" ht="13.5" customHeight="1" spans="1:6">
      <c r="A419" s="21"/>
      <c r="D419" s="4"/>
      <c r="E419" s="5"/>
      <c r="F419" s="5"/>
    </row>
    <row r="420" ht="13.5" customHeight="1" spans="1:6">
      <c r="A420" s="21"/>
      <c r="D420" s="4"/>
      <c r="E420" s="5"/>
      <c r="F420" s="5"/>
    </row>
    <row r="421" ht="13.5" customHeight="1" spans="1:6">
      <c r="A421" s="21"/>
      <c r="D421" s="4"/>
      <c r="E421" s="5"/>
      <c r="F421" s="5"/>
    </row>
    <row r="422" ht="13.5" customHeight="1" spans="1:6">
      <c r="A422" s="21"/>
      <c r="D422" s="4"/>
      <c r="E422" s="5"/>
      <c r="F422" s="5"/>
    </row>
    <row r="423" ht="13.5" customHeight="1" spans="1:6">
      <c r="A423" s="21"/>
      <c r="D423" s="4"/>
      <c r="E423" s="5"/>
      <c r="F423" s="5"/>
    </row>
    <row r="424" ht="13.5" customHeight="1" spans="1:6">
      <c r="A424" s="21"/>
      <c r="D424" s="4"/>
      <c r="E424" s="5"/>
      <c r="F424" s="5"/>
    </row>
    <row r="425" ht="13.5" customHeight="1" spans="1:6">
      <c r="A425" s="21"/>
      <c r="D425" s="4"/>
      <c r="E425" s="5"/>
      <c r="F425" s="5"/>
    </row>
    <row r="426" ht="13.5" customHeight="1" spans="1:6">
      <c r="A426" s="21"/>
      <c r="D426" s="4"/>
      <c r="E426" s="5"/>
      <c r="F426" s="5"/>
    </row>
    <row r="427" ht="13.5" customHeight="1" spans="1:6">
      <c r="A427" s="21"/>
      <c r="D427" s="4"/>
      <c r="E427" s="5"/>
      <c r="F427" s="5"/>
    </row>
    <row r="428" ht="13.5" customHeight="1" spans="1:6">
      <c r="A428" s="21"/>
      <c r="D428" s="4"/>
      <c r="E428" s="5"/>
      <c r="F428" s="5"/>
    </row>
    <row r="429" ht="13.5" customHeight="1" spans="1:6">
      <c r="A429" s="21"/>
      <c r="D429" s="4"/>
      <c r="E429" s="5"/>
      <c r="F429" s="5"/>
    </row>
    <row r="430" ht="13.5" customHeight="1" spans="1:6">
      <c r="A430" s="21"/>
      <c r="D430" s="4"/>
      <c r="E430" s="5"/>
      <c r="F430" s="5"/>
    </row>
    <row r="431" ht="13.5" customHeight="1" spans="1:6">
      <c r="A431" s="21"/>
      <c r="D431" s="4"/>
      <c r="E431" s="5"/>
      <c r="F431" s="5"/>
    </row>
    <row r="432" ht="13.5" customHeight="1" spans="1:6">
      <c r="A432" s="21"/>
      <c r="D432" s="4"/>
      <c r="E432" s="5"/>
      <c r="F432" s="5"/>
    </row>
    <row r="433" ht="13.5" customHeight="1" spans="1:6">
      <c r="A433" s="21"/>
      <c r="D433" s="4"/>
      <c r="E433" s="5"/>
      <c r="F433" s="5"/>
    </row>
    <row r="434" ht="13.5" customHeight="1" spans="1:6">
      <c r="A434" s="21"/>
      <c r="D434" s="4"/>
      <c r="E434" s="5"/>
      <c r="F434" s="5"/>
    </row>
    <row r="435" ht="13.5" customHeight="1" spans="1:6">
      <c r="A435" s="21"/>
      <c r="D435" s="4"/>
      <c r="E435" s="5"/>
      <c r="F435" s="5"/>
    </row>
    <row r="436" ht="13.5" customHeight="1" spans="1:6">
      <c r="A436" s="21"/>
      <c r="D436" s="4"/>
      <c r="E436" s="5"/>
      <c r="F436" s="5"/>
    </row>
    <row r="437" ht="13.5" customHeight="1" spans="1:6">
      <c r="A437" s="21"/>
      <c r="D437" s="4"/>
      <c r="E437" s="5"/>
      <c r="F437" s="5"/>
    </row>
    <row r="438" ht="13.5" customHeight="1" spans="1:6">
      <c r="A438" s="21"/>
      <c r="D438" s="4"/>
      <c r="E438" s="5"/>
      <c r="F438" s="5"/>
    </row>
    <row r="439" ht="13.5" customHeight="1" spans="1:6">
      <c r="A439" s="21"/>
      <c r="D439" s="4"/>
      <c r="E439" s="5"/>
      <c r="F439" s="5"/>
    </row>
    <row r="440" ht="13.5" customHeight="1" spans="1:6">
      <c r="A440" s="21"/>
      <c r="D440" s="4"/>
      <c r="E440" s="5"/>
      <c r="F440" s="5"/>
    </row>
    <row r="441" ht="13.5" customHeight="1" spans="1:6">
      <c r="A441" s="21"/>
      <c r="D441" s="4"/>
      <c r="E441" s="5"/>
      <c r="F441" s="5"/>
    </row>
    <row r="442" ht="13.5" customHeight="1" spans="1:6">
      <c r="A442" s="21"/>
      <c r="D442" s="4"/>
      <c r="E442" s="5"/>
      <c r="F442" s="5"/>
    </row>
    <row r="443" ht="13.5" customHeight="1" spans="1:6">
      <c r="A443" s="21"/>
      <c r="D443" s="4"/>
      <c r="E443" s="5"/>
      <c r="F443" s="5"/>
    </row>
    <row r="444" ht="13.5" customHeight="1" spans="1:6">
      <c r="A444" s="21"/>
      <c r="D444" s="4"/>
      <c r="E444" s="5"/>
      <c r="F444" s="5"/>
    </row>
    <row r="445" ht="13.5" customHeight="1" spans="1:6">
      <c r="A445" s="21"/>
      <c r="D445" s="4"/>
      <c r="E445" s="5"/>
      <c r="F445" s="5"/>
    </row>
    <row r="446" ht="13.5" customHeight="1" spans="1:6">
      <c r="A446" s="21"/>
      <c r="D446" s="4"/>
      <c r="E446" s="5"/>
      <c r="F446" s="5"/>
    </row>
    <row r="447" ht="13.5" customHeight="1" spans="1:6">
      <c r="A447" s="21"/>
      <c r="D447" s="4"/>
      <c r="E447" s="5"/>
      <c r="F447" s="5"/>
    </row>
    <row r="448" ht="13.5" customHeight="1" spans="1:6">
      <c r="A448" s="21"/>
      <c r="D448" s="4"/>
      <c r="E448" s="5"/>
      <c r="F448" s="5"/>
    </row>
    <row r="449" ht="13.5" customHeight="1" spans="1:6">
      <c r="A449" s="21"/>
      <c r="D449" s="4"/>
      <c r="E449" s="5"/>
      <c r="F449" s="5"/>
    </row>
    <row r="450" ht="13.5" customHeight="1" spans="1:6">
      <c r="A450" s="21"/>
      <c r="D450" s="4"/>
      <c r="E450" s="5"/>
      <c r="F450" s="5"/>
    </row>
    <row r="451" ht="13.5" customHeight="1" spans="1:6">
      <c r="A451" s="21"/>
      <c r="D451" s="4"/>
      <c r="E451" s="5"/>
      <c r="F451" s="5"/>
    </row>
    <row r="452" ht="13.5" customHeight="1" spans="1:6">
      <c r="A452" s="21"/>
      <c r="D452" s="4"/>
      <c r="E452" s="5"/>
      <c r="F452" s="5"/>
    </row>
    <row r="453" ht="13.5" customHeight="1" spans="1:6">
      <c r="A453" s="21"/>
      <c r="D453" s="4"/>
      <c r="E453" s="5"/>
      <c r="F453" s="5"/>
    </row>
    <row r="454" ht="13.5" customHeight="1" spans="1:6">
      <c r="A454" s="21"/>
      <c r="D454" s="4"/>
      <c r="E454" s="5"/>
      <c r="F454" s="5"/>
    </row>
    <row r="455" ht="13.5" customHeight="1" spans="1:6">
      <c r="A455" s="21"/>
      <c r="D455" s="4"/>
      <c r="E455" s="5"/>
      <c r="F455" s="5"/>
    </row>
    <row r="456" ht="13.5" customHeight="1" spans="1:6">
      <c r="A456" s="21"/>
      <c r="D456" s="4"/>
      <c r="E456" s="5"/>
      <c r="F456" s="5"/>
    </row>
    <row r="457" ht="13.5" customHeight="1" spans="1:6">
      <c r="A457" s="21"/>
      <c r="D457" s="4"/>
      <c r="E457" s="5"/>
      <c r="F457" s="5"/>
    </row>
    <row r="458" ht="13.5" customHeight="1" spans="1:6">
      <c r="A458" s="21"/>
      <c r="D458" s="4"/>
      <c r="E458" s="5"/>
      <c r="F458" s="5"/>
    </row>
    <row r="459" ht="13.5" customHeight="1" spans="1:6">
      <c r="A459" s="21"/>
      <c r="D459" s="4"/>
      <c r="E459" s="5"/>
      <c r="F459" s="5"/>
    </row>
    <row r="460" ht="13.5" customHeight="1" spans="1:6">
      <c r="A460" s="21"/>
      <c r="D460" s="4"/>
      <c r="E460" s="5"/>
      <c r="F460" s="5"/>
    </row>
    <row r="461" ht="13.5" customHeight="1" spans="1:6">
      <c r="A461" s="21"/>
      <c r="D461" s="4"/>
      <c r="E461" s="5"/>
      <c r="F461" s="5"/>
    </row>
    <row r="462" ht="13.5" customHeight="1" spans="1:6">
      <c r="A462" s="21"/>
      <c r="D462" s="4"/>
      <c r="E462" s="5"/>
      <c r="F462" s="5"/>
    </row>
    <row r="463" ht="13.5" customHeight="1" spans="1:6">
      <c r="A463" s="21"/>
      <c r="D463" s="4"/>
      <c r="E463" s="5"/>
      <c r="F463" s="5"/>
    </row>
    <row r="464" ht="13.5" customHeight="1" spans="1:6">
      <c r="A464" s="21"/>
      <c r="D464" s="4"/>
      <c r="E464" s="5"/>
      <c r="F464" s="5"/>
    </row>
    <row r="465" ht="13.5" customHeight="1" spans="1:6">
      <c r="A465" s="21"/>
      <c r="D465" s="4"/>
      <c r="E465" s="5"/>
      <c r="F465" s="5"/>
    </row>
    <row r="466" ht="13.5" customHeight="1" spans="1:6">
      <c r="A466" s="21"/>
      <c r="D466" s="4"/>
      <c r="E466" s="5"/>
      <c r="F466" s="5"/>
    </row>
    <row r="467" ht="13.5" customHeight="1" spans="1:6">
      <c r="A467" s="21"/>
      <c r="D467" s="4"/>
      <c r="E467" s="5"/>
      <c r="F467" s="5"/>
    </row>
    <row r="468" ht="13.5" customHeight="1" spans="1:6">
      <c r="A468" s="21"/>
      <c r="D468" s="4"/>
      <c r="E468" s="5"/>
      <c r="F468" s="5"/>
    </row>
    <row r="469" ht="13.5" customHeight="1" spans="1:6">
      <c r="A469" s="21"/>
      <c r="D469" s="4"/>
      <c r="E469" s="5"/>
      <c r="F469" s="5"/>
    </row>
    <row r="470" ht="13.5" customHeight="1" spans="1:6">
      <c r="A470" s="21"/>
      <c r="D470" s="4"/>
      <c r="E470" s="5"/>
      <c r="F470" s="5"/>
    </row>
    <row r="471" ht="13.5" customHeight="1" spans="1:6">
      <c r="A471" s="21"/>
      <c r="D471" s="4"/>
      <c r="E471" s="5"/>
      <c r="F471" s="5"/>
    </row>
    <row r="472" ht="13.5" customHeight="1" spans="1:6">
      <c r="A472" s="21"/>
      <c r="D472" s="4"/>
      <c r="E472" s="5"/>
      <c r="F472" s="5"/>
    </row>
    <row r="473" ht="13.5" customHeight="1" spans="1:6">
      <c r="A473" s="21"/>
      <c r="D473" s="4"/>
      <c r="E473" s="5"/>
      <c r="F473" s="5"/>
    </row>
    <row r="474" ht="13.5" customHeight="1" spans="1:6">
      <c r="A474" s="21"/>
      <c r="D474" s="4"/>
      <c r="E474" s="5"/>
      <c r="F474" s="5"/>
    </row>
    <row r="475" ht="13.5" customHeight="1" spans="1:6">
      <c r="A475" s="21"/>
      <c r="D475" s="4"/>
      <c r="E475" s="5"/>
      <c r="F475" s="5"/>
    </row>
    <row r="476" ht="13.5" customHeight="1" spans="1:6">
      <c r="A476" s="21"/>
      <c r="D476" s="4"/>
      <c r="E476" s="5"/>
      <c r="F476" s="5"/>
    </row>
    <row r="477" ht="13.5" customHeight="1" spans="1:6">
      <c r="A477" s="21"/>
      <c r="D477" s="4"/>
      <c r="E477" s="5"/>
      <c r="F477" s="5"/>
    </row>
    <row r="478" ht="13.5" customHeight="1" spans="1:6">
      <c r="A478" s="21"/>
      <c r="D478" s="4"/>
      <c r="E478" s="5"/>
      <c r="F478" s="5"/>
    </row>
    <row r="479" ht="13.5" customHeight="1" spans="1:6">
      <c r="A479" s="21"/>
      <c r="D479" s="4"/>
      <c r="E479" s="5"/>
      <c r="F479" s="5"/>
    </row>
    <row r="480" ht="13.5" customHeight="1" spans="1:6">
      <c r="A480" s="21"/>
      <c r="D480" s="4"/>
      <c r="E480" s="5"/>
      <c r="F480" s="5"/>
    </row>
    <row r="481" ht="13.5" customHeight="1" spans="1:6">
      <c r="A481" s="21"/>
      <c r="D481" s="4"/>
      <c r="E481" s="5"/>
      <c r="F481" s="5"/>
    </row>
    <row r="482" ht="13.5" customHeight="1" spans="1:6">
      <c r="A482" s="21"/>
      <c r="D482" s="4"/>
      <c r="E482" s="5"/>
      <c r="F482" s="5"/>
    </row>
    <row r="483" ht="13.5" customHeight="1" spans="1:6">
      <c r="A483" s="21"/>
      <c r="D483" s="4"/>
      <c r="E483" s="5"/>
      <c r="F483" s="5"/>
    </row>
    <row r="484" ht="13.5" customHeight="1" spans="1:6">
      <c r="A484" s="21"/>
      <c r="D484" s="4"/>
      <c r="E484" s="5"/>
      <c r="F484" s="5"/>
    </row>
    <row r="485" ht="13.5" customHeight="1" spans="1:6">
      <c r="A485" s="21"/>
      <c r="D485" s="4"/>
      <c r="E485" s="5"/>
      <c r="F485" s="5"/>
    </row>
    <row r="486" ht="13.5" customHeight="1" spans="1:6">
      <c r="A486" s="21"/>
      <c r="D486" s="4"/>
      <c r="E486" s="5"/>
      <c r="F486" s="5"/>
    </row>
    <row r="487" ht="13.5" customHeight="1" spans="1:6">
      <c r="A487" s="21"/>
      <c r="D487" s="4"/>
      <c r="E487" s="5"/>
      <c r="F487" s="5"/>
    </row>
    <row r="488" ht="13.5" customHeight="1" spans="1:6">
      <c r="A488" s="21"/>
      <c r="D488" s="4"/>
      <c r="E488" s="5"/>
      <c r="F488" s="5"/>
    </row>
    <row r="489" ht="13.5" customHeight="1" spans="1:6">
      <c r="A489" s="21"/>
      <c r="D489" s="4"/>
      <c r="E489" s="5"/>
      <c r="F489" s="5"/>
    </row>
    <row r="490" ht="13.5" customHeight="1" spans="1:6">
      <c r="A490" s="21"/>
      <c r="D490" s="4"/>
      <c r="E490" s="5"/>
      <c r="F490" s="5"/>
    </row>
    <row r="491" ht="13.5" customHeight="1" spans="1:6">
      <c r="A491" s="21"/>
      <c r="D491" s="4"/>
      <c r="E491" s="5"/>
      <c r="F491" s="5"/>
    </row>
    <row r="492" ht="13.5" customHeight="1" spans="1:6">
      <c r="A492" s="21"/>
      <c r="D492" s="4"/>
      <c r="E492" s="5"/>
      <c r="F492" s="5"/>
    </row>
    <row r="493" ht="13.5" customHeight="1" spans="1:6">
      <c r="A493" s="21"/>
      <c r="D493" s="4"/>
      <c r="E493" s="5"/>
      <c r="F493" s="5"/>
    </row>
    <row r="494" ht="13.5" customHeight="1" spans="1:6">
      <c r="A494" s="21"/>
      <c r="D494" s="4"/>
      <c r="E494" s="5"/>
      <c r="F494" s="5"/>
    </row>
    <row r="495" ht="13.5" customHeight="1" spans="1:6">
      <c r="A495" s="21"/>
      <c r="D495" s="4"/>
      <c r="E495" s="5"/>
      <c r="F495" s="5"/>
    </row>
    <row r="496" ht="13.5" customHeight="1" spans="1:6">
      <c r="A496" s="21"/>
      <c r="D496" s="4"/>
      <c r="E496" s="5"/>
      <c r="F496" s="5"/>
    </row>
    <row r="497" ht="13.5" customHeight="1" spans="1:6">
      <c r="A497" s="21"/>
      <c r="D497" s="4"/>
      <c r="E497" s="5"/>
      <c r="F497" s="5"/>
    </row>
    <row r="498" ht="13.5" customHeight="1" spans="1:6">
      <c r="A498" s="21"/>
      <c r="D498" s="4"/>
      <c r="E498" s="5"/>
      <c r="F498" s="5"/>
    </row>
    <row r="499" ht="13.5" customHeight="1" spans="1:6">
      <c r="A499" s="21"/>
      <c r="D499" s="4"/>
      <c r="E499" s="5"/>
      <c r="F499" s="5"/>
    </row>
    <row r="500" ht="13.5" customHeight="1" spans="1:6">
      <c r="A500" s="21"/>
      <c r="D500" s="4"/>
      <c r="E500" s="5"/>
      <c r="F500" s="5"/>
    </row>
    <row r="501" ht="13.5" customHeight="1" spans="1:6">
      <c r="A501" s="21"/>
      <c r="D501" s="4"/>
      <c r="E501" s="5"/>
      <c r="F501" s="5"/>
    </row>
    <row r="502" ht="13.5" customHeight="1" spans="1:6">
      <c r="A502" s="21"/>
      <c r="D502" s="4"/>
      <c r="E502" s="5"/>
      <c r="F502" s="5"/>
    </row>
    <row r="503" ht="13.5" customHeight="1" spans="1:6">
      <c r="A503" s="21"/>
      <c r="D503" s="4"/>
      <c r="E503" s="5"/>
      <c r="F503" s="5"/>
    </row>
    <row r="504" ht="13.5" customHeight="1" spans="1:6">
      <c r="A504" s="21"/>
      <c r="D504" s="4"/>
      <c r="E504" s="5"/>
      <c r="F504" s="5"/>
    </row>
    <row r="505" ht="13.5" customHeight="1" spans="1:6">
      <c r="A505" s="21"/>
      <c r="D505" s="4"/>
      <c r="E505" s="5"/>
      <c r="F505" s="5"/>
    </row>
    <row r="506" ht="13.5" customHeight="1" spans="1:6">
      <c r="A506" s="21"/>
      <c r="D506" s="4"/>
      <c r="E506" s="5"/>
      <c r="F506" s="5"/>
    </row>
    <row r="507" ht="13.5" customHeight="1" spans="1:6">
      <c r="A507" s="21"/>
      <c r="D507" s="4"/>
      <c r="E507" s="5"/>
      <c r="F507" s="5"/>
    </row>
    <row r="508" ht="13.5" customHeight="1" spans="1:6">
      <c r="A508" s="21"/>
      <c r="D508" s="4"/>
      <c r="E508" s="5"/>
      <c r="F508" s="5"/>
    </row>
    <row r="509" ht="13.5" customHeight="1" spans="1:6">
      <c r="A509" s="21"/>
      <c r="D509" s="4"/>
      <c r="E509" s="5"/>
      <c r="F509" s="5"/>
    </row>
    <row r="510" ht="13.5" customHeight="1" spans="1:6">
      <c r="A510" s="21"/>
      <c r="D510" s="4"/>
      <c r="E510" s="5"/>
      <c r="F510" s="5"/>
    </row>
    <row r="511" ht="13.5" customHeight="1" spans="1:6">
      <c r="A511" s="21"/>
      <c r="D511" s="4"/>
      <c r="E511" s="5"/>
      <c r="F511" s="5"/>
    </row>
    <row r="512" ht="13.5" customHeight="1" spans="1:6">
      <c r="A512" s="21"/>
      <c r="D512" s="4"/>
      <c r="E512" s="5"/>
      <c r="F512" s="5"/>
    </row>
    <row r="513" ht="13.5" customHeight="1" spans="1:6">
      <c r="A513" s="21"/>
      <c r="D513" s="4"/>
      <c r="E513" s="5"/>
      <c r="F513" s="5"/>
    </row>
    <row r="514" ht="13.5" customHeight="1" spans="1:6">
      <c r="A514" s="21"/>
      <c r="D514" s="4"/>
      <c r="E514" s="5"/>
      <c r="F514" s="5"/>
    </row>
    <row r="515" ht="13.5" customHeight="1" spans="1:6">
      <c r="A515" s="21"/>
      <c r="D515" s="4"/>
      <c r="E515" s="5"/>
      <c r="F515" s="5"/>
    </row>
    <row r="516" ht="13.5" customHeight="1" spans="1:6">
      <c r="A516" s="21"/>
      <c r="D516" s="4"/>
      <c r="E516" s="5"/>
      <c r="F516" s="5"/>
    </row>
    <row r="517" ht="13.5" customHeight="1" spans="1:6">
      <c r="A517" s="21"/>
      <c r="D517" s="4"/>
      <c r="E517" s="5"/>
      <c r="F517" s="5"/>
    </row>
    <row r="518" ht="13.5" customHeight="1" spans="1:6">
      <c r="A518" s="21"/>
      <c r="D518" s="4"/>
      <c r="E518" s="5"/>
      <c r="F518" s="5"/>
    </row>
    <row r="519" ht="13.5" customHeight="1" spans="1:6">
      <c r="A519" s="21"/>
      <c r="D519" s="4"/>
      <c r="E519" s="5"/>
      <c r="F519" s="5"/>
    </row>
    <row r="520" ht="13.5" customHeight="1" spans="1:6">
      <c r="A520" s="21"/>
      <c r="D520" s="4"/>
      <c r="E520" s="5"/>
      <c r="F520" s="5"/>
    </row>
    <row r="521" ht="13.5" customHeight="1" spans="1:6">
      <c r="A521" s="21"/>
      <c r="D521" s="4"/>
      <c r="E521" s="5"/>
      <c r="F521" s="5"/>
    </row>
    <row r="522" ht="13.5" customHeight="1" spans="1:6">
      <c r="A522" s="21"/>
      <c r="D522" s="4"/>
      <c r="E522" s="5"/>
      <c r="F522" s="5"/>
    </row>
    <row r="523" ht="13.5" customHeight="1" spans="1:6">
      <c r="A523" s="21"/>
      <c r="D523" s="4"/>
      <c r="E523" s="5"/>
      <c r="F523" s="5"/>
    </row>
    <row r="524" ht="13.5" customHeight="1" spans="1:6">
      <c r="A524" s="21"/>
      <c r="D524" s="4"/>
      <c r="E524" s="5"/>
      <c r="F524" s="5"/>
    </row>
    <row r="525" ht="13.5" customHeight="1" spans="1:6">
      <c r="A525" s="21"/>
      <c r="D525" s="4"/>
      <c r="E525" s="5"/>
      <c r="F525" s="5"/>
    </row>
    <row r="526" ht="13.5" customHeight="1" spans="1:6">
      <c r="A526" s="21"/>
      <c r="D526" s="4"/>
      <c r="E526" s="5"/>
      <c r="F526" s="5"/>
    </row>
    <row r="527" ht="13.5" customHeight="1" spans="1:6">
      <c r="A527" s="21"/>
      <c r="D527" s="4"/>
      <c r="E527" s="5"/>
      <c r="F527" s="5"/>
    </row>
    <row r="528" ht="13.5" customHeight="1" spans="1:6">
      <c r="A528" s="21"/>
      <c r="D528" s="4"/>
      <c r="E528" s="5"/>
      <c r="F528" s="5"/>
    </row>
    <row r="529" ht="13.5" customHeight="1" spans="1:6">
      <c r="A529" s="21"/>
      <c r="D529" s="4"/>
      <c r="E529" s="5"/>
      <c r="F529" s="5"/>
    </row>
    <row r="530" ht="13.5" customHeight="1" spans="1:6">
      <c r="A530" s="21"/>
      <c r="D530" s="4"/>
      <c r="E530" s="5"/>
      <c r="F530" s="5"/>
    </row>
    <row r="531" ht="13.5" customHeight="1" spans="1:6">
      <c r="A531" s="21"/>
      <c r="D531" s="4"/>
      <c r="E531" s="5"/>
      <c r="F531" s="5"/>
    </row>
    <row r="532" ht="13.5" customHeight="1" spans="1:6">
      <c r="A532" s="21"/>
      <c r="D532" s="4"/>
      <c r="E532" s="5"/>
      <c r="F532" s="5"/>
    </row>
    <row r="533" ht="13.5" customHeight="1" spans="1:6">
      <c r="A533" s="21"/>
      <c r="D533" s="4"/>
      <c r="E533" s="5"/>
      <c r="F533" s="5"/>
    </row>
    <row r="534" ht="13.5" customHeight="1" spans="1:6">
      <c r="A534" s="21"/>
      <c r="D534" s="4"/>
      <c r="E534" s="5"/>
      <c r="F534" s="5"/>
    </row>
    <row r="535" ht="13.5" customHeight="1" spans="1:6">
      <c r="A535" s="21"/>
      <c r="D535" s="4"/>
      <c r="E535" s="5"/>
      <c r="F535" s="5"/>
    </row>
    <row r="536" ht="13.5" customHeight="1" spans="1:6">
      <c r="A536" s="21"/>
      <c r="D536" s="4"/>
      <c r="E536" s="5"/>
      <c r="F536" s="5"/>
    </row>
    <row r="537" ht="13.5" customHeight="1" spans="1:6">
      <c r="A537" s="21"/>
      <c r="D537" s="4"/>
      <c r="E537" s="5"/>
      <c r="F537" s="5"/>
    </row>
    <row r="538" ht="13.5" customHeight="1" spans="1:6">
      <c r="A538" s="21"/>
      <c r="D538" s="4"/>
      <c r="E538" s="5"/>
      <c r="F538" s="5"/>
    </row>
    <row r="539" ht="13.5" customHeight="1" spans="1:6">
      <c r="A539" s="21"/>
      <c r="D539" s="4"/>
      <c r="E539" s="5"/>
      <c r="F539" s="5"/>
    </row>
    <row r="540" ht="13.5" customHeight="1" spans="1:6">
      <c r="A540" s="21"/>
      <c r="D540" s="4"/>
      <c r="E540" s="5"/>
      <c r="F540" s="5"/>
    </row>
    <row r="541" ht="13.5" customHeight="1" spans="1:6">
      <c r="A541" s="21"/>
      <c r="D541" s="4"/>
      <c r="E541" s="5"/>
      <c r="F541" s="5"/>
    </row>
    <row r="542" ht="13.5" customHeight="1" spans="1:6">
      <c r="A542" s="21"/>
      <c r="D542" s="4"/>
      <c r="E542" s="5"/>
      <c r="F542" s="5"/>
    </row>
    <row r="543" ht="13.5" customHeight="1" spans="1:6">
      <c r="A543" s="21"/>
      <c r="D543" s="4"/>
      <c r="E543" s="5"/>
      <c r="F543" s="5"/>
    </row>
    <row r="544" ht="13.5" customHeight="1" spans="1:6">
      <c r="A544" s="21"/>
      <c r="D544" s="4"/>
      <c r="E544" s="5"/>
      <c r="F544" s="5"/>
    </row>
    <row r="545" ht="13.5" customHeight="1" spans="1:6">
      <c r="A545" s="21"/>
      <c r="D545" s="4"/>
      <c r="E545" s="5"/>
      <c r="F545" s="5"/>
    </row>
    <row r="546" ht="13.5" customHeight="1" spans="1:6">
      <c r="A546" s="21"/>
      <c r="D546" s="4"/>
      <c r="E546" s="5"/>
      <c r="F546" s="5"/>
    </row>
    <row r="547" ht="13.5" customHeight="1" spans="1:6">
      <c r="A547" s="21"/>
      <c r="D547" s="4"/>
      <c r="E547" s="5"/>
      <c r="F547" s="5"/>
    </row>
    <row r="548" ht="13.5" customHeight="1" spans="1:6">
      <c r="A548" s="21"/>
      <c r="D548" s="4"/>
      <c r="E548" s="5"/>
      <c r="F548" s="5"/>
    </row>
    <row r="549" ht="13.5" customHeight="1" spans="1:6">
      <c r="A549" s="21"/>
      <c r="D549" s="4"/>
      <c r="E549" s="5"/>
      <c r="F549" s="5"/>
    </row>
    <row r="550" ht="13.5" customHeight="1" spans="1:6">
      <c r="A550" s="21"/>
      <c r="D550" s="4"/>
      <c r="E550" s="5"/>
      <c r="F550" s="5"/>
    </row>
    <row r="551" ht="13.5" customHeight="1" spans="1:6">
      <c r="A551" s="21"/>
      <c r="D551" s="4"/>
      <c r="E551" s="5"/>
      <c r="F551" s="5"/>
    </row>
    <row r="552" ht="13.5" customHeight="1" spans="1:6">
      <c r="A552" s="21"/>
      <c r="D552" s="4"/>
      <c r="E552" s="5"/>
      <c r="F552" s="5"/>
    </row>
    <row r="553" ht="13.5" customHeight="1" spans="1:6">
      <c r="A553" s="21"/>
      <c r="D553" s="4"/>
      <c r="E553" s="5"/>
      <c r="F553" s="5"/>
    </row>
    <row r="554" ht="13.5" customHeight="1" spans="1:6">
      <c r="A554" s="21"/>
      <c r="D554" s="4"/>
      <c r="E554" s="5"/>
      <c r="F554" s="5"/>
    </row>
    <row r="555" ht="13.5" customHeight="1" spans="1:6">
      <c r="A555" s="21"/>
      <c r="D555" s="4"/>
      <c r="E555" s="5"/>
      <c r="F555" s="5"/>
    </row>
    <row r="556" ht="13.5" customHeight="1" spans="1:6">
      <c r="A556" s="21"/>
      <c r="D556" s="4"/>
      <c r="E556" s="5"/>
      <c r="F556" s="5"/>
    </row>
    <row r="557" ht="13.5" customHeight="1" spans="1:6">
      <c r="A557" s="21"/>
      <c r="D557" s="4"/>
      <c r="E557" s="5"/>
      <c r="F557" s="5"/>
    </row>
    <row r="558" ht="13.5" customHeight="1" spans="1:6">
      <c r="A558" s="21"/>
      <c r="D558" s="4"/>
      <c r="E558" s="5"/>
      <c r="F558" s="5"/>
    </row>
    <row r="559" ht="13.5" customHeight="1" spans="1:6">
      <c r="A559" s="21"/>
      <c r="D559" s="4"/>
      <c r="E559" s="5"/>
      <c r="F559" s="5"/>
    </row>
    <row r="560" ht="13.5" customHeight="1" spans="1:6">
      <c r="A560" s="21"/>
      <c r="D560" s="4"/>
      <c r="E560" s="5"/>
      <c r="F560" s="5"/>
    </row>
    <row r="561" ht="13.5" customHeight="1" spans="1:6">
      <c r="A561" s="21"/>
      <c r="D561" s="4"/>
      <c r="E561" s="5"/>
      <c r="F561" s="5"/>
    </row>
    <row r="562" ht="13.5" customHeight="1" spans="1:6">
      <c r="A562" s="21"/>
      <c r="D562" s="4"/>
      <c r="E562" s="5"/>
      <c r="F562" s="5"/>
    </row>
    <row r="563" ht="13.5" customHeight="1" spans="1:6">
      <c r="A563" s="21"/>
      <c r="D563" s="4"/>
      <c r="E563" s="5"/>
      <c r="F563" s="5"/>
    </row>
    <row r="564" ht="13.5" customHeight="1" spans="1:6">
      <c r="A564" s="21"/>
      <c r="D564" s="4"/>
      <c r="E564" s="5"/>
      <c r="F564" s="5"/>
    </row>
    <row r="565" ht="13.5" customHeight="1" spans="1:6">
      <c r="A565" s="21"/>
      <c r="D565" s="4"/>
      <c r="E565" s="5"/>
      <c r="F565" s="5"/>
    </row>
    <row r="566" ht="13.5" customHeight="1" spans="1:6">
      <c r="A566" s="21"/>
      <c r="D566" s="4"/>
      <c r="E566" s="5"/>
      <c r="F566" s="5"/>
    </row>
    <row r="567" ht="13.5" customHeight="1" spans="1:6">
      <c r="A567" s="21"/>
      <c r="D567" s="4"/>
      <c r="E567" s="5"/>
      <c r="F567" s="5"/>
    </row>
    <row r="568" ht="13.5" customHeight="1" spans="1:6">
      <c r="A568" s="21"/>
      <c r="D568" s="4"/>
      <c r="E568" s="5"/>
      <c r="F568" s="5"/>
    </row>
    <row r="569" ht="13.5" customHeight="1" spans="1:6">
      <c r="A569" s="21"/>
      <c r="D569" s="4"/>
      <c r="E569" s="5"/>
      <c r="F569" s="5"/>
    </row>
    <row r="570" ht="13.5" customHeight="1" spans="1:6">
      <c r="A570" s="21"/>
      <c r="D570" s="4"/>
      <c r="E570" s="5"/>
      <c r="F570" s="5"/>
    </row>
    <row r="571" ht="13.5" customHeight="1" spans="1:6">
      <c r="A571" s="21"/>
      <c r="D571" s="4"/>
      <c r="E571" s="5"/>
      <c r="F571" s="5"/>
    </row>
    <row r="572" ht="13.5" customHeight="1" spans="1:6">
      <c r="A572" s="21"/>
      <c r="D572" s="4"/>
      <c r="E572" s="5"/>
      <c r="F572" s="5"/>
    </row>
    <row r="573" ht="13.5" customHeight="1" spans="1:6">
      <c r="A573" s="21"/>
      <c r="D573" s="4"/>
      <c r="E573" s="5"/>
      <c r="F573" s="5"/>
    </row>
    <row r="574" ht="13.5" customHeight="1" spans="1:6">
      <c r="A574" s="21"/>
      <c r="D574" s="4"/>
      <c r="E574" s="5"/>
      <c r="F574" s="5"/>
    </row>
    <row r="575" ht="13.5" customHeight="1" spans="1:6">
      <c r="A575" s="21"/>
      <c r="D575" s="4"/>
      <c r="E575" s="5"/>
      <c r="F575" s="5"/>
    </row>
    <row r="576" ht="13.5" customHeight="1" spans="1:6">
      <c r="A576" s="21"/>
      <c r="D576" s="4"/>
      <c r="E576" s="5"/>
      <c r="F576" s="5"/>
    </row>
    <row r="577" ht="13.5" customHeight="1" spans="1:6">
      <c r="A577" s="21"/>
      <c r="D577" s="4"/>
      <c r="E577" s="5"/>
      <c r="F577" s="5"/>
    </row>
    <row r="578" ht="13.5" customHeight="1" spans="1:6">
      <c r="A578" s="21"/>
      <c r="D578" s="4"/>
      <c r="E578" s="5"/>
      <c r="F578" s="5"/>
    </row>
    <row r="579" ht="13.5" customHeight="1" spans="1:6">
      <c r="A579" s="21"/>
      <c r="D579" s="4"/>
      <c r="E579" s="5"/>
      <c r="F579" s="5"/>
    </row>
    <row r="580" ht="13.5" customHeight="1" spans="1:6">
      <c r="A580" s="21"/>
      <c r="D580" s="4"/>
      <c r="E580" s="5"/>
      <c r="F580" s="5"/>
    </row>
    <row r="581" ht="13.5" customHeight="1" spans="1:6">
      <c r="A581" s="21"/>
      <c r="D581" s="4"/>
      <c r="E581" s="5"/>
      <c r="F581" s="5"/>
    </row>
    <row r="582" ht="13.5" customHeight="1" spans="1:6">
      <c r="A582" s="21"/>
      <c r="D582" s="4"/>
      <c r="E582" s="5"/>
      <c r="F582" s="5"/>
    </row>
    <row r="583" ht="13.5" customHeight="1" spans="1:6">
      <c r="A583" s="21"/>
      <c r="D583" s="4"/>
      <c r="E583" s="5"/>
      <c r="F583" s="5"/>
    </row>
    <row r="584" ht="13.5" customHeight="1" spans="1:6">
      <c r="A584" s="21"/>
      <c r="D584" s="4"/>
      <c r="E584" s="5"/>
      <c r="F584" s="5"/>
    </row>
    <row r="585" ht="13.5" customHeight="1" spans="1:6">
      <c r="A585" s="21"/>
      <c r="D585" s="4"/>
      <c r="E585" s="5"/>
      <c r="F585" s="5"/>
    </row>
    <row r="586" ht="13.5" customHeight="1" spans="1:6">
      <c r="A586" s="21"/>
      <c r="D586" s="4"/>
      <c r="E586" s="5"/>
      <c r="F586" s="5"/>
    </row>
    <row r="587" ht="13.5" customHeight="1" spans="1:6">
      <c r="A587" s="21"/>
      <c r="D587" s="4"/>
      <c r="E587" s="5"/>
      <c r="F587" s="5"/>
    </row>
    <row r="588" ht="13.5" customHeight="1" spans="1:6">
      <c r="A588" s="21"/>
      <c r="D588" s="4"/>
      <c r="E588" s="5"/>
      <c r="F588" s="5"/>
    </row>
    <row r="589" ht="13.5" customHeight="1" spans="1:6">
      <c r="A589" s="21"/>
      <c r="D589" s="4"/>
      <c r="E589" s="5"/>
      <c r="F589" s="5"/>
    </row>
    <row r="590" ht="13.5" customHeight="1" spans="1:6">
      <c r="A590" s="21"/>
      <c r="D590" s="4"/>
      <c r="E590" s="5"/>
      <c r="F590" s="5"/>
    </row>
    <row r="591" ht="13.5" customHeight="1" spans="1:6">
      <c r="A591" s="21"/>
      <c r="D591" s="4"/>
      <c r="E591" s="5"/>
      <c r="F591" s="5"/>
    </row>
    <row r="592" ht="13.5" customHeight="1" spans="1:6">
      <c r="A592" s="21"/>
      <c r="D592" s="4"/>
      <c r="E592" s="5"/>
      <c r="F592" s="5"/>
    </row>
    <row r="593" ht="13.5" customHeight="1" spans="1:6">
      <c r="A593" s="21"/>
      <c r="D593" s="4"/>
      <c r="E593" s="5"/>
      <c r="F593" s="5"/>
    </row>
    <row r="594" ht="13.5" customHeight="1" spans="1:6">
      <c r="A594" s="21"/>
      <c r="D594" s="4"/>
      <c r="E594" s="5"/>
      <c r="F594" s="5"/>
    </row>
    <row r="595" ht="13.5" customHeight="1" spans="1:6">
      <c r="A595" s="21"/>
      <c r="D595" s="4"/>
      <c r="E595" s="5"/>
      <c r="F595" s="5"/>
    </row>
    <row r="596" ht="13.5" customHeight="1" spans="1:6">
      <c r="A596" s="21"/>
      <c r="D596" s="4"/>
      <c r="E596" s="5"/>
      <c r="F596" s="5"/>
    </row>
    <row r="597" ht="13.5" customHeight="1" spans="1:6">
      <c r="A597" s="21"/>
      <c r="D597" s="4"/>
      <c r="E597" s="5"/>
      <c r="F597" s="5"/>
    </row>
    <row r="598" ht="13.5" customHeight="1" spans="1:6">
      <c r="A598" s="21"/>
      <c r="D598" s="4"/>
      <c r="E598" s="5"/>
      <c r="F598" s="5"/>
    </row>
    <row r="599" ht="13.5" customHeight="1" spans="1:6">
      <c r="A599" s="21"/>
      <c r="D599" s="4"/>
      <c r="E599" s="5"/>
      <c r="F599" s="5"/>
    </row>
    <row r="600" ht="13.5" customHeight="1" spans="1:6">
      <c r="A600" s="21"/>
      <c r="D600" s="4"/>
      <c r="E600" s="5"/>
      <c r="F600" s="5"/>
    </row>
    <row r="601" ht="13.5" customHeight="1" spans="1:6">
      <c r="A601" s="21"/>
      <c r="D601" s="4"/>
      <c r="E601" s="5"/>
      <c r="F601" s="5"/>
    </row>
    <row r="602" ht="13.5" customHeight="1" spans="1:6">
      <c r="A602" s="21"/>
      <c r="D602" s="4"/>
      <c r="E602" s="5"/>
      <c r="F602" s="5"/>
    </row>
    <row r="603" ht="13.5" customHeight="1" spans="1:6">
      <c r="A603" s="21"/>
      <c r="D603" s="4"/>
      <c r="E603" s="5"/>
      <c r="F603" s="5"/>
    </row>
    <row r="604" ht="13.5" customHeight="1" spans="1:6">
      <c r="A604" s="21"/>
      <c r="D604" s="4"/>
      <c r="E604" s="5"/>
      <c r="F604" s="5"/>
    </row>
    <row r="605" ht="13.5" customHeight="1" spans="1:6">
      <c r="A605" s="21"/>
      <c r="D605" s="4"/>
      <c r="E605" s="5"/>
      <c r="F605" s="5"/>
    </row>
    <row r="606" ht="13.5" customHeight="1" spans="1:6">
      <c r="A606" s="21"/>
      <c r="D606" s="4"/>
      <c r="E606" s="5"/>
      <c r="F606" s="5"/>
    </row>
    <row r="607" ht="13.5" customHeight="1" spans="1:6">
      <c r="A607" s="21"/>
      <c r="D607" s="4"/>
      <c r="E607" s="5"/>
      <c r="F607" s="5"/>
    </row>
    <row r="608" ht="13.5" customHeight="1" spans="1:6">
      <c r="A608" s="21"/>
      <c r="D608" s="4"/>
      <c r="E608" s="5"/>
      <c r="F608" s="5"/>
    </row>
    <row r="609" ht="13.5" customHeight="1" spans="1:6">
      <c r="A609" s="21"/>
      <c r="D609" s="4"/>
      <c r="E609" s="5"/>
      <c r="F609" s="5"/>
    </row>
    <row r="610" ht="13.5" customHeight="1" spans="1:6">
      <c r="A610" s="21"/>
      <c r="D610" s="4"/>
      <c r="E610" s="5"/>
      <c r="F610" s="5"/>
    </row>
    <row r="611" ht="13.5" customHeight="1" spans="1:6">
      <c r="A611" s="21"/>
      <c r="D611" s="4"/>
      <c r="E611" s="5"/>
      <c r="F611" s="5"/>
    </row>
    <row r="612" ht="13.5" customHeight="1" spans="1:6">
      <c r="A612" s="21"/>
      <c r="D612" s="4"/>
      <c r="E612" s="5"/>
      <c r="F612" s="5"/>
    </row>
    <row r="613" ht="13.5" customHeight="1" spans="1:6">
      <c r="A613" s="21"/>
      <c r="D613" s="4"/>
      <c r="E613" s="5"/>
      <c r="F613" s="5"/>
    </row>
    <row r="614" ht="13.5" customHeight="1" spans="1:6">
      <c r="A614" s="21"/>
      <c r="D614" s="4"/>
      <c r="E614" s="5"/>
      <c r="F614" s="5"/>
    </row>
    <row r="615" ht="13.5" customHeight="1" spans="1:6">
      <c r="A615" s="21"/>
      <c r="D615" s="4"/>
      <c r="E615" s="5"/>
      <c r="F615" s="5"/>
    </row>
    <row r="616" ht="13.5" customHeight="1" spans="1:6">
      <c r="A616" s="21"/>
      <c r="D616" s="4"/>
      <c r="E616" s="5"/>
      <c r="F616" s="5"/>
    </row>
    <row r="617" ht="13.5" customHeight="1" spans="1:6">
      <c r="A617" s="21"/>
      <c r="D617" s="4"/>
      <c r="E617" s="5"/>
      <c r="F617" s="5"/>
    </row>
    <row r="618" ht="13.5" customHeight="1" spans="1:6">
      <c r="A618" s="21"/>
      <c r="D618" s="4"/>
      <c r="E618" s="5"/>
      <c r="F618" s="5"/>
    </row>
    <row r="619" ht="13.5" customHeight="1" spans="1:6">
      <c r="A619" s="21"/>
      <c r="D619" s="4"/>
      <c r="E619" s="5"/>
      <c r="F619" s="5"/>
    </row>
    <row r="620" ht="13.5" customHeight="1" spans="1:6">
      <c r="A620" s="21"/>
      <c r="D620" s="4"/>
      <c r="E620" s="5"/>
      <c r="F620" s="5"/>
    </row>
    <row r="621" ht="13.5" customHeight="1" spans="1:6">
      <c r="A621" s="21"/>
      <c r="D621" s="4"/>
      <c r="E621" s="5"/>
      <c r="F621" s="5"/>
    </row>
    <row r="622" ht="13.5" customHeight="1" spans="1:6">
      <c r="A622" s="21"/>
      <c r="D622" s="4"/>
      <c r="E622" s="5"/>
      <c r="F622" s="5"/>
    </row>
    <row r="623" ht="13.5" customHeight="1" spans="1:6">
      <c r="A623" s="21"/>
      <c r="D623" s="4"/>
      <c r="E623" s="5"/>
      <c r="F623" s="5"/>
    </row>
    <row r="624" ht="13.5" customHeight="1" spans="1:6">
      <c r="A624" s="21"/>
      <c r="D624" s="4"/>
      <c r="E624" s="5"/>
      <c r="F624" s="5"/>
    </row>
    <row r="625" ht="13.5" customHeight="1" spans="1:6">
      <c r="A625" s="21"/>
      <c r="D625" s="4"/>
      <c r="E625" s="5"/>
      <c r="F625" s="5"/>
    </row>
    <row r="626" ht="13.5" customHeight="1" spans="1:6">
      <c r="A626" s="21"/>
      <c r="D626" s="4"/>
      <c r="E626" s="5"/>
      <c r="F626" s="5"/>
    </row>
    <row r="627" ht="13.5" customHeight="1" spans="1:6">
      <c r="A627" s="21"/>
      <c r="D627" s="4"/>
      <c r="E627" s="5"/>
      <c r="F627" s="5"/>
    </row>
    <row r="628" ht="13.5" customHeight="1" spans="1:6">
      <c r="A628" s="21"/>
      <c r="D628" s="4"/>
      <c r="E628" s="5"/>
      <c r="F628" s="5"/>
    </row>
    <row r="629" ht="13.5" customHeight="1" spans="1:6">
      <c r="A629" s="21"/>
      <c r="D629" s="4"/>
      <c r="E629" s="5"/>
      <c r="F629" s="5"/>
    </row>
    <row r="630" ht="13.5" customHeight="1" spans="1:6">
      <c r="A630" s="21"/>
      <c r="D630" s="4"/>
      <c r="E630" s="5"/>
      <c r="F630" s="5"/>
    </row>
    <row r="631" ht="13.5" customHeight="1" spans="1:6">
      <c r="A631" s="21"/>
      <c r="D631" s="4"/>
      <c r="E631" s="5"/>
      <c r="F631" s="5"/>
    </row>
    <row r="632" ht="13.5" customHeight="1" spans="1:6">
      <c r="A632" s="21"/>
      <c r="D632" s="4"/>
      <c r="E632" s="5"/>
      <c r="F632" s="5"/>
    </row>
    <row r="633" ht="13.5" customHeight="1" spans="1:6">
      <c r="A633" s="21"/>
      <c r="D633" s="4"/>
      <c r="E633" s="5"/>
      <c r="F633" s="5"/>
    </row>
    <row r="634" ht="13.5" customHeight="1" spans="1:6">
      <c r="A634" s="21"/>
      <c r="D634" s="4"/>
      <c r="E634" s="5"/>
      <c r="F634" s="5"/>
    </row>
    <row r="635" ht="13.5" customHeight="1" spans="1:6">
      <c r="A635" s="21"/>
      <c r="D635" s="4"/>
      <c r="E635" s="5"/>
      <c r="F635" s="5"/>
    </row>
    <row r="636" ht="13.5" customHeight="1" spans="1:6">
      <c r="A636" s="21"/>
      <c r="D636" s="4"/>
      <c r="E636" s="5"/>
      <c r="F636" s="5"/>
    </row>
    <row r="637" ht="13.5" customHeight="1" spans="1:6">
      <c r="A637" s="21"/>
      <c r="D637" s="4"/>
      <c r="E637" s="5"/>
      <c r="F637" s="5"/>
    </row>
    <row r="638" ht="13.5" customHeight="1" spans="1:6">
      <c r="A638" s="21"/>
      <c r="D638" s="4"/>
      <c r="E638" s="5"/>
      <c r="F638" s="5"/>
    </row>
    <row r="639" ht="13.5" customHeight="1" spans="1:6">
      <c r="A639" s="21"/>
      <c r="D639" s="4"/>
      <c r="E639" s="5"/>
      <c r="F639" s="5"/>
    </row>
    <row r="640" ht="13.5" customHeight="1" spans="1:6">
      <c r="A640" s="21"/>
      <c r="D640" s="4"/>
      <c r="E640" s="5"/>
      <c r="F640" s="5"/>
    </row>
    <row r="641" ht="13.5" customHeight="1" spans="1:6">
      <c r="A641" s="21"/>
      <c r="D641" s="4"/>
      <c r="E641" s="5"/>
      <c r="F641" s="5"/>
    </row>
    <row r="642" ht="13.5" customHeight="1" spans="1:6">
      <c r="A642" s="21"/>
      <c r="D642" s="4"/>
      <c r="E642" s="5"/>
      <c r="F642" s="5"/>
    </row>
    <row r="643" ht="13.5" customHeight="1" spans="1:6">
      <c r="A643" s="21"/>
      <c r="D643" s="4"/>
      <c r="E643" s="5"/>
      <c r="F643" s="5"/>
    </row>
    <row r="644" ht="13.5" customHeight="1" spans="1:6">
      <c r="A644" s="21"/>
      <c r="D644" s="4"/>
      <c r="E644" s="5"/>
      <c r="F644" s="5"/>
    </row>
    <row r="645" ht="13.5" customHeight="1" spans="1:6">
      <c r="A645" s="21"/>
      <c r="D645" s="4"/>
      <c r="E645" s="5"/>
      <c r="F645" s="5"/>
    </row>
    <row r="646" ht="13.5" customHeight="1" spans="1:6">
      <c r="A646" s="21"/>
      <c r="D646" s="4"/>
      <c r="E646" s="5"/>
      <c r="F646" s="5"/>
    </row>
    <row r="647" ht="13.5" customHeight="1" spans="1:6">
      <c r="A647" s="21"/>
      <c r="D647" s="4"/>
      <c r="E647" s="5"/>
      <c r="F647" s="5"/>
    </row>
    <row r="648" ht="13.5" customHeight="1" spans="1:6">
      <c r="A648" s="21"/>
      <c r="D648" s="4"/>
      <c r="E648" s="5"/>
      <c r="F648" s="5"/>
    </row>
    <row r="649" ht="13.5" customHeight="1" spans="1:6">
      <c r="A649" s="21"/>
      <c r="D649" s="4"/>
      <c r="E649" s="5"/>
      <c r="F649" s="5"/>
    </row>
    <row r="650" ht="13.5" customHeight="1" spans="1:6">
      <c r="A650" s="21"/>
      <c r="D650" s="4"/>
      <c r="E650" s="5"/>
      <c r="F650" s="5"/>
    </row>
    <row r="651" ht="13.5" customHeight="1" spans="1:6">
      <c r="A651" s="21"/>
      <c r="D651" s="4"/>
      <c r="E651" s="5"/>
      <c r="F651" s="5"/>
    </row>
    <row r="652" ht="13.5" customHeight="1" spans="1:6">
      <c r="A652" s="21"/>
      <c r="D652" s="4"/>
      <c r="E652" s="5"/>
      <c r="F652" s="5"/>
    </row>
    <row r="653" ht="13.5" customHeight="1" spans="1:6">
      <c r="A653" s="21"/>
      <c r="D653" s="4"/>
      <c r="E653" s="5"/>
      <c r="F653" s="5"/>
    </row>
    <row r="654" ht="13.5" customHeight="1" spans="1:6">
      <c r="A654" s="21"/>
      <c r="D654" s="4"/>
      <c r="E654" s="5"/>
      <c r="F654" s="5"/>
    </row>
    <row r="655" ht="13.5" customHeight="1" spans="1:6">
      <c r="A655" s="21"/>
      <c r="D655" s="4"/>
      <c r="E655" s="5"/>
      <c r="F655" s="5"/>
    </row>
    <row r="656" ht="13.5" customHeight="1" spans="1:6">
      <c r="A656" s="21"/>
      <c r="D656" s="4"/>
      <c r="E656" s="5"/>
      <c r="F656" s="5"/>
    </row>
    <row r="657" ht="13.5" customHeight="1" spans="1:6">
      <c r="A657" s="21"/>
      <c r="D657" s="4"/>
      <c r="E657" s="5"/>
      <c r="F657" s="5"/>
    </row>
    <row r="658" ht="13.5" customHeight="1" spans="1:6">
      <c r="A658" s="21"/>
      <c r="D658" s="4"/>
      <c r="E658" s="5"/>
      <c r="F658" s="5"/>
    </row>
    <row r="659" ht="13.5" customHeight="1" spans="1:6">
      <c r="A659" s="21"/>
      <c r="D659" s="4"/>
      <c r="E659" s="5"/>
      <c r="F659" s="5"/>
    </row>
    <row r="660" ht="13.5" customHeight="1" spans="1:6">
      <c r="A660" s="21"/>
      <c r="D660" s="4"/>
      <c r="E660" s="5"/>
      <c r="F660" s="5"/>
    </row>
    <row r="661" ht="13.5" customHeight="1" spans="1:6">
      <c r="A661" s="21"/>
      <c r="D661" s="4"/>
      <c r="E661" s="5"/>
      <c r="F661" s="5"/>
    </row>
    <row r="662" ht="13.5" customHeight="1" spans="1:6">
      <c r="A662" s="21"/>
      <c r="D662" s="4"/>
      <c r="E662" s="5"/>
      <c r="F662" s="5"/>
    </row>
    <row r="663" ht="13.5" customHeight="1" spans="1:6">
      <c r="A663" s="21"/>
      <c r="D663" s="4"/>
      <c r="E663" s="5"/>
      <c r="F663" s="5"/>
    </row>
    <row r="664" ht="13.5" customHeight="1" spans="1:6">
      <c r="A664" s="21"/>
      <c r="D664" s="4"/>
      <c r="E664" s="5"/>
      <c r="F664" s="5"/>
    </row>
    <row r="665" ht="13.5" customHeight="1" spans="1:6">
      <c r="A665" s="21"/>
      <c r="D665" s="4"/>
      <c r="E665" s="5"/>
      <c r="F665" s="5"/>
    </row>
    <row r="666" ht="13.5" customHeight="1" spans="1:6">
      <c r="A666" s="21"/>
      <c r="D666" s="4"/>
      <c r="E666" s="5"/>
      <c r="F666" s="5"/>
    </row>
    <row r="667" ht="13.5" customHeight="1" spans="1:6">
      <c r="A667" s="21"/>
      <c r="D667" s="4"/>
      <c r="E667" s="5"/>
      <c r="F667" s="5"/>
    </row>
    <row r="668" ht="13.5" customHeight="1" spans="1:6">
      <c r="A668" s="21"/>
      <c r="D668" s="4"/>
      <c r="E668" s="5"/>
      <c r="F668" s="5"/>
    </row>
    <row r="669" ht="13.5" customHeight="1" spans="1:6">
      <c r="A669" s="21"/>
      <c r="D669" s="4"/>
      <c r="E669" s="5"/>
      <c r="F669" s="5"/>
    </row>
    <row r="670" ht="13.5" customHeight="1" spans="1:6">
      <c r="A670" s="21"/>
      <c r="D670" s="4"/>
      <c r="E670" s="5"/>
      <c r="F670" s="5"/>
    </row>
    <row r="671" ht="13.5" customHeight="1" spans="1:6">
      <c r="A671" s="21"/>
      <c r="D671" s="4"/>
      <c r="E671" s="5"/>
      <c r="F671" s="5"/>
    </row>
    <row r="672" ht="13.5" customHeight="1" spans="1:6">
      <c r="A672" s="21"/>
      <c r="D672" s="4"/>
      <c r="E672" s="5"/>
      <c r="F672" s="5"/>
    </row>
    <row r="673" ht="13.5" customHeight="1" spans="1:6">
      <c r="A673" s="21"/>
      <c r="D673" s="4"/>
      <c r="E673" s="5"/>
      <c r="F673" s="5"/>
    </row>
    <row r="674" ht="13.5" customHeight="1" spans="1:6">
      <c r="A674" s="21"/>
      <c r="D674" s="4"/>
      <c r="E674" s="5"/>
      <c r="F674" s="5"/>
    </row>
    <row r="675" ht="13.5" customHeight="1" spans="1:6">
      <c r="A675" s="21"/>
      <c r="D675" s="4"/>
      <c r="E675" s="5"/>
      <c r="F675" s="5"/>
    </row>
    <row r="676" ht="13.5" customHeight="1" spans="1:6">
      <c r="A676" s="21"/>
      <c r="D676" s="4"/>
      <c r="E676" s="5"/>
      <c r="F676" s="5"/>
    </row>
    <row r="677" ht="13.5" customHeight="1" spans="1:6">
      <c r="A677" s="21"/>
      <c r="D677" s="4"/>
      <c r="E677" s="5"/>
      <c r="F677" s="5"/>
    </row>
    <row r="678" ht="13.5" customHeight="1" spans="1:6">
      <c r="A678" s="21"/>
      <c r="D678" s="4"/>
      <c r="E678" s="5"/>
      <c r="F678" s="5"/>
    </row>
    <row r="679" ht="13.5" customHeight="1" spans="1:6">
      <c r="A679" s="21"/>
      <c r="D679" s="4"/>
      <c r="E679" s="5"/>
      <c r="F679" s="5"/>
    </row>
    <row r="680" ht="13.5" customHeight="1" spans="1:6">
      <c r="A680" s="21"/>
      <c r="D680" s="4"/>
      <c r="E680" s="5"/>
      <c r="F680" s="5"/>
    </row>
    <row r="681" ht="13.5" customHeight="1" spans="1:6">
      <c r="A681" s="21"/>
      <c r="D681" s="4"/>
      <c r="E681" s="5"/>
      <c r="F681" s="5"/>
    </row>
    <row r="682" ht="13.5" customHeight="1" spans="1:6">
      <c r="A682" s="21"/>
      <c r="D682" s="4"/>
      <c r="E682" s="5"/>
      <c r="F682" s="5"/>
    </row>
    <row r="683" ht="13.5" customHeight="1" spans="1:6">
      <c r="A683" s="21"/>
      <c r="D683" s="4"/>
      <c r="E683" s="5"/>
      <c r="F683" s="5"/>
    </row>
    <row r="684" ht="13.5" customHeight="1" spans="1:6">
      <c r="A684" s="21"/>
      <c r="D684" s="4"/>
      <c r="E684" s="5"/>
      <c r="F684" s="5"/>
    </row>
    <row r="685" ht="13.5" customHeight="1" spans="1:6">
      <c r="A685" s="21"/>
      <c r="D685" s="4"/>
      <c r="E685" s="5"/>
      <c r="F685" s="5"/>
    </row>
    <row r="686" ht="13.5" customHeight="1" spans="1:6">
      <c r="A686" s="21"/>
      <c r="D686" s="4"/>
      <c r="E686" s="5"/>
      <c r="F686" s="5"/>
    </row>
    <row r="687" ht="13.5" customHeight="1" spans="1:6">
      <c r="A687" s="21"/>
      <c r="D687" s="4"/>
      <c r="E687" s="5"/>
      <c r="F687" s="5"/>
    </row>
    <row r="688" ht="13.5" customHeight="1" spans="1:6">
      <c r="A688" s="21"/>
      <c r="D688" s="4"/>
      <c r="E688" s="5"/>
      <c r="F688" s="5"/>
    </row>
    <row r="689" ht="13.5" customHeight="1" spans="1:6">
      <c r="A689" s="21"/>
      <c r="D689" s="4"/>
      <c r="E689" s="5"/>
      <c r="F689" s="5"/>
    </row>
    <row r="690" ht="13.5" customHeight="1" spans="1:6">
      <c r="A690" s="21"/>
      <c r="D690" s="4"/>
      <c r="E690" s="5"/>
      <c r="F690" s="5"/>
    </row>
    <row r="691" ht="13.5" customHeight="1" spans="1:6">
      <c r="A691" s="21"/>
      <c r="D691" s="4"/>
      <c r="E691" s="5"/>
      <c r="F691" s="5"/>
    </row>
    <row r="692" ht="13.5" customHeight="1" spans="1:6">
      <c r="A692" s="21"/>
      <c r="D692" s="4"/>
      <c r="E692" s="5"/>
      <c r="F692" s="5"/>
    </row>
    <row r="693" ht="13.5" customHeight="1" spans="1:6">
      <c r="A693" s="21"/>
      <c r="D693" s="4"/>
      <c r="E693" s="5"/>
      <c r="F693" s="5"/>
    </row>
    <row r="694" ht="13.5" customHeight="1" spans="1:6">
      <c r="A694" s="21"/>
      <c r="D694" s="4"/>
      <c r="E694" s="5"/>
      <c r="F694" s="5"/>
    </row>
    <row r="695" ht="13.5" customHeight="1" spans="1:6">
      <c r="A695" s="21"/>
      <c r="D695" s="4"/>
      <c r="E695" s="5"/>
      <c r="F695" s="5"/>
    </row>
    <row r="696" ht="13.5" customHeight="1" spans="1:6">
      <c r="A696" s="21"/>
      <c r="D696" s="4"/>
      <c r="E696" s="5"/>
      <c r="F696" s="5"/>
    </row>
    <row r="697" ht="13.5" customHeight="1" spans="1:6">
      <c r="A697" s="21"/>
      <c r="D697" s="4"/>
      <c r="E697" s="5"/>
      <c r="F697" s="5"/>
    </row>
    <row r="698" ht="13.5" customHeight="1" spans="1:6">
      <c r="A698" s="21"/>
      <c r="D698" s="4"/>
      <c r="E698" s="5"/>
      <c r="F698" s="5"/>
    </row>
    <row r="699" ht="13.5" customHeight="1" spans="1:6">
      <c r="A699" s="21"/>
      <c r="D699" s="4"/>
      <c r="E699" s="5"/>
      <c r="F699" s="5"/>
    </row>
    <row r="700" ht="13.5" customHeight="1" spans="1:6">
      <c r="A700" s="21"/>
      <c r="D700" s="4"/>
      <c r="E700" s="5"/>
      <c r="F700" s="5"/>
    </row>
    <row r="701" ht="13.5" customHeight="1" spans="1:6">
      <c r="A701" s="21"/>
      <c r="D701" s="4"/>
      <c r="E701" s="5"/>
      <c r="F701" s="5"/>
    </row>
    <row r="702" ht="13.5" customHeight="1" spans="1:6">
      <c r="A702" s="21"/>
      <c r="D702" s="4"/>
      <c r="E702" s="5"/>
      <c r="F702" s="5"/>
    </row>
    <row r="703" ht="13.5" customHeight="1" spans="1:6">
      <c r="A703" s="21"/>
      <c r="D703" s="4"/>
      <c r="E703" s="5"/>
      <c r="F703" s="5"/>
    </row>
    <row r="704" ht="13.5" customHeight="1" spans="1:6">
      <c r="A704" s="21"/>
      <c r="D704" s="4"/>
      <c r="E704" s="5"/>
      <c r="F704" s="5"/>
    </row>
    <row r="705" ht="13.5" customHeight="1" spans="1:6">
      <c r="A705" s="21"/>
      <c r="D705" s="4"/>
      <c r="E705" s="5"/>
      <c r="F705" s="5"/>
    </row>
    <row r="706" ht="13.5" customHeight="1" spans="1:6">
      <c r="A706" s="21"/>
      <c r="D706" s="4"/>
      <c r="E706" s="5"/>
      <c r="F706" s="5"/>
    </row>
    <row r="707" ht="13.5" customHeight="1" spans="1:6">
      <c r="A707" s="21"/>
      <c r="D707" s="4"/>
      <c r="E707" s="5"/>
      <c r="F707" s="5"/>
    </row>
    <row r="708" ht="13.5" customHeight="1" spans="1:6">
      <c r="A708" s="21"/>
      <c r="D708" s="4"/>
      <c r="E708" s="5"/>
      <c r="F708" s="5"/>
    </row>
    <row r="709" ht="13.5" customHeight="1" spans="1:6">
      <c r="A709" s="21"/>
      <c r="D709" s="4"/>
      <c r="E709" s="5"/>
      <c r="F709" s="5"/>
    </row>
    <row r="710" ht="13.5" customHeight="1" spans="1:6">
      <c r="A710" s="21"/>
      <c r="D710" s="4"/>
      <c r="E710" s="5"/>
      <c r="F710" s="5"/>
    </row>
    <row r="711" ht="13.5" customHeight="1" spans="1:6">
      <c r="A711" s="21"/>
      <c r="D711" s="4"/>
      <c r="E711" s="5"/>
      <c r="F711" s="5"/>
    </row>
    <row r="712" ht="13.5" customHeight="1" spans="1:6">
      <c r="A712" s="21"/>
      <c r="D712" s="4"/>
      <c r="E712" s="5"/>
      <c r="F712" s="5"/>
    </row>
    <row r="713" ht="13.5" customHeight="1" spans="1:6">
      <c r="A713" s="21"/>
      <c r="D713" s="4"/>
      <c r="E713" s="5"/>
      <c r="F713" s="5"/>
    </row>
    <row r="714" ht="13.5" customHeight="1" spans="1:6">
      <c r="A714" s="21"/>
      <c r="D714" s="4"/>
      <c r="E714" s="5"/>
      <c r="F714" s="5"/>
    </row>
    <row r="715" ht="13.5" customHeight="1" spans="1:6">
      <c r="A715" s="21"/>
      <c r="D715" s="4"/>
      <c r="E715" s="5"/>
      <c r="F715" s="5"/>
    </row>
    <row r="716" ht="13.5" customHeight="1" spans="1:6">
      <c r="A716" s="21"/>
      <c r="D716" s="4"/>
      <c r="E716" s="5"/>
      <c r="F716" s="5"/>
    </row>
    <row r="717" ht="13.5" customHeight="1" spans="1:6">
      <c r="A717" s="21"/>
      <c r="D717" s="4"/>
      <c r="E717" s="5"/>
      <c r="F717" s="5"/>
    </row>
    <row r="718" ht="13.5" customHeight="1" spans="1:6">
      <c r="A718" s="21"/>
      <c r="D718" s="4"/>
      <c r="E718" s="5"/>
      <c r="F718" s="5"/>
    </row>
    <row r="719" ht="13.5" customHeight="1" spans="1:6">
      <c r="A719" s="21"/>
      <c r="D719" s="4"/>
      <c r="E719" s="5"/>
      <c r="F719" s="5"/>
    </row>
    <row r="720" ht="13.5" customHeight="1" spans="1:6">
      <c r="A720" s="21"/>
      <c r="D720" s="4"/>
      <c r="E720" s="5"/>
      <c r="F720" s="5"/>
    </row>
    <row r="721" ht="13.5" customHeight="1" spans="1:6">
      <c r="A721" s="21"/>
      <c r="D721" s="4"/>
      <c r="E721" s="5"/>
      <c r="F721" s="5"/>
    </row>
    <row r="722" ht="13.5" customHeight="1" spans="1:6">
      <c r="A722" s="21"/>
      <c r="D722" s="4"/>
      <c r="E722" s="5"/>
      <c r="F722" s="5"/>
    </row>
    <row r="723" ht="13.5" customHeight="1" spans="1:6">
      <c r="A723" s="21"/>
      <c r="D723" s="4"/>
      <c r="E723" s="5"/>
      <c r="F723" s="5"/>
    </row>
    <row r="724" ht="13.5" customHeight="1" spans="1:6">
      <c r="A724" s="21"/>
      <c r="D724" s="4"/>
      <c r="E724" s="5"/>
      <c r="F724" s="5"/>
    </row>
    <row r="725" ht="13.5" customHeight="1" spans="1:6">
      <c r="A725" s="21"/>
      <c r="D725" s="4"/>
      <c r="E725" s="5"/>
      <c r="F725" s="5"/>
    </row>
    <row r="726" ht="13.5" customHeight="1" spans="1:6">
      <c r="A726" s="21"/>
      <c r="D726" s="4"/>
      <c r="E726" s="5"/>
      <c r="F726" s="5"/>
    </row>
    <row r="727" ht="13.5" customHeight="1" spans="1:6">
      <c r="A727" s="21"/>
      <c r="D727" s="4"/>
      <c r="E727" s="5"/>
      <c r="F727" s="5"/>
    </row>
    <row r="728" ht="13.5" customHeight="1" spans="1:6">
      <c r="A728" s="21"/>
      <c r="D728" s="4"/>
      <c r="E728" s="5"/>
      <c r="F728" s="5"/>
    </row>
    <row r="729" ht="13.5" customHeight="1" spans="1:6">
      <c r="A729" s="21"/>
      <c r="D729" s="4"/>
      <c r="E729" s="5"/>
      <c r="F729" s="5"/>
    </row>
    <row r="730" ht="13.5" customHeight="1" spans="1:6">
      <c r="A730" s="21"/>
      <c r="D730" s="4"/>
      <c r="E730" s="5"/>
      <c r="F730" s="5"/>
    </row>
    <row r="731" ht="13.5" customHeight="1" spans="1:6">
      <c r="A731" s="21"/>
      <c r="D731" s="4"/>
      <c r="E731" s="5"/>
      <c r="F731" s="5"/>
    </row>
    <row r="732" ht="13.5" customHeight="1" spans="1:6">
      <c r="A732" s="21"/>
      <c r="D732" s="4"/>
      <c r="E732" s="5"/>
      <c r="F732" s="5"/>
    </row>
    <row r="733" ht="13.5" customHeight="1" spans="1:6">
      <c r="A733" s="21"/>
      <c r="D733" s="4"/>
      <c r="E733" s="5"/>
      <c r="F733" s="5"/>
    </row>
    <row r="734" ht="13.5" customHeight="1" spans="1:6">
      <c r="A734" s="21"/>
      <c r="D734" s="4"/>
      <c r="E734" s="5"/>
      <c r="F734" s="5"/>
    </row>
    <row r="735" ht="13.5" customHeight="1" spans="1:6">
      <c r="A735" s="21"/>
      <c r="D735" s="4"/>
      <c r="E735" s="5"/>
      <c r="F735" s="5"/>
    </row>
    <row r="736" ht="13.5" customHeight="1" spans="1:6">
      <c r="A736" s="21"/>
      <c r="D736" s="4"/>
      <c r="E736" s="5"/>
      <c r="F736" s="5"/>
    </row>
    <row r="737" ht="13.5" customHeight="1" spans="1:6">
      <c r="A737" s="21"/>
      <c r="D737" s="4"/>
      <c r="E737" s="5"/>
      <c r="F737" s="5"/>
    </row>
    <row r="738" ht="13.5" customHeight="1" spans="1:6">
      <c r="A738" s="21"/>
      <c r="D738" s="4"/>
      <c r="E738" s="5"/>
      <c r="F738" s="5"/>
    </row>
    <row r="739" ht="13.5" customHeight="1" spans="1:6">
      <c r="A739" s="21"/>
      <c r="D739" s="4"/>
      <c r="E739" s="5"/>
      <c r="F739" s="5"/>
    </row>
    <row r="740" ht="13.5" customHeight="1" spans="1:6">
      <c r="A740" s="21"/>
      <c r="D740" s="4"/>
      <c r="E740" s="5"/>
      <c r="F740" s="5"/>
    </row>
    <row r="741" ht="13.5" customHeight="1" spans="1:6">
      <c r="A741" s="21"/>
      <c r="D741" s="4"/>
      <c r="E741" s="5"/>
      <c r="F741" s="5"/>
    </row>
    <row r="742" ht="13.5" customHeight="1" spans="1:6">
      <c r="A742" s="21"/>
      <c r="D742" s="4"/>
      <c r="E742" s="5"/>
      <c r="F742" s="5"/>
    </row>
    <row r="743" ht="13.5" customHeight="1" spans="1:6">
      <c r="A743" s="21"/>
      <c r="D743" s="4"/>
      <c r="E743" s="5"/>
      <c r="F743" s="5"/>
    </row>
    <row r="744" ht="13.5" customHeight="1" spans="1:6">
      <c r="A744" s="21"/>
      <c r="D744" s="4"/>
      <c r="E744" s="5"/>
      <c r="F744" s="5"/>
    </row>
    <row r="745" ht="13.5" customHeight="1" spans="1:6">
      <c r="A745" s="21"/>
      <c r="D745" s="4"/>
      <c r="E745" s="5"/>
      <c r="F745" s="5"/>
    </row>
    <row r="746" ht="13.5" customHeight="1" spans="1:6">
      <c r="A746" s="21"/>
      <c r="D746" s="4"/>
      <c r="E746" s="5"/>
      <c r="F746" s="5"/>
    </row>
    <row r="747" ht="13.5" customHeight="1" spans="1:6">
      <c r="A747" s="21"/>
      <c r="D747" s="4"/>
      <c r="E747" s="5"/>
      <c r="F747" s="5"/>
    </row>
    <row r="748" ht="13.5" customHeight="1" spans="1:6">
      <c r="A748" s="21"/>
      <c r="D748" s="4"/>
      <c r="E748" s="5"/>
      <c r="F748" s="5"/>
    </row>
    <row r="749" ht="13.5" customHeight="1" spans="1:6">
      <c r="A749" s="21"/>
      <c r="D749" s="4"/>
      <c r="E749" s="5"/>
      <c r="F749" s="5"/>
    </row>
    <row r="750" ht="13.5" customHeight="1" spans="1:6">
      <c r="A750" s="21"/>
      <c r="D750" s="4"/>
      <c r="E750" s="5"/>
      <c r="F750" s="5"/>
    </row>
    <row r="751" ht="13.5" customHeight="1" spans="1:6">
      <c r="A751" s="21"/>
      <c r="D751" s="4"/>
      <c r="E751" s="5"/>
      <c r="F751" s="5"/>
    </row>
    <row r="752" ht="13.5" customHeight="1" spans="1:6">
      <c r="A752" s="21"/>
      <c r="D752" s="4"/>
      <c r="E752" s="5"/>
      <c r="F752" s="5"/>
    </row>
    <row r="753" ht="13.5" customHeight="1" spans="1:6">
      <c r="A753" s="21"/>
      <c r="D753" s="4"/>
      <c r="E753" s="5"/>
      <c r="F753" s="5"/>
    </row>
    <row r="754" ht="13.5" customHeight="1" spans="1:6">
      <c r="A754" s="21"/>
      <c r="D754" s="4"/>
      <c r="E754" s="5"/>
      <c r="F754" s="5"/>
    </row>
    <row r="755" ht="13.5" customHeight="1" spans="1:6">
      <c r="A755" s="21"/>
      <c r="D755" s="4"/>
      <c r="E755" s="5"/>
      <c r="F755" s="5"/>
    </row>
    <row r="756" ht="13.5" customHeight="1" spans="1:6">
      <c r="A756" s="21"/>
      <c r="D756" s="4"/>
      <c r="E756" s="5"/>
      <c r="F756" s="5"/>
    </row>
    <row r="757" ht="13.5" customHeight="1" spans="1:6">
      <c r="A757" s="21"/>
      <c r="D757" s="4"/>
      <c r="E757" s="5"/>
      <c r="F757" s="5"/>
    </row>
    <row r="758" ht="13.5" customHeight="1" spans="1:6">
      <c r="A758" s="21"/>
      <c r="D758" s="4"/>
      <c r="E758" s="5"/>
      <c r="F758" s="5"/>
    </row>
    <row r="759" ht="13.5" customHeight="1" spans="1:6">
      <c r="A759" s="21"/>
      <c r="D759" s="4"/>
      <c r="E759" s="5"/>
      <c r="F759" s="5"/>
    </row>
    <row r="760" ht="13.5" customHeight="1" spans="1:6">
      <c r="A760" s="21"/>
      <c r="D760" s="4"/>
      <c r="E760" s="5"/>
      <c r="F760" s="5"/>
    </row>
    <row r="761" ht="13.5" customHeight="1" spans="1:6">
      <c r="A761" s="21"/>
      <c r="D761" s="4"/>
      <c r="E761" s="5"/>
      <c r="F761" s="5"/>
    </row>
    <row r="762" ht="13.5" customHeight="1" spans="1:6">
      <c r="A762" s="21"/>
      <c r="D762" s="4"/>
      <c r="E762" s="5"/>
      <c r="F762" s="5"/>
    </row>
    <row r="763" ht="13.5" customHeight="1" spans="1:6">
      <c r="A763" s="21"/>
      <c r="D763" s="4"/>
      <c r="E763" s="5"/>
      <c r="F763" s="5"/>
    </row>
    <row r="764" ht="13.5" customHeight="1" spans="1:6">
      <c r="A764" s="21"/>
      <c r="D764" s="4"/>
      <c r="E764" s="5"/>
      <c r="F764" s="5"/>
    </row>
    <row r="765" ht="13.5" customHeight="1" spans="1:6">
      <c r="A765" s="21"/>
      <c r="D765" s="4"/>
      <c r="E765" s="5"/>
      <c r="F765" s="5"/>
    </row>
    <row r="766" ht="13.5" customHeight="1" spans="1:6">
      <c r="A766" s="21"/>
      <c r="D766" s="4"/>
      <c r="E766" s="5"/>
      <c r="F766" s="5"/>
    </row>
    <row r="767" ht="13.5" customHeight="1" spans="1:6">
      <c r="A767" s="21"/>
      <c r="D767" s="4"/>
      <c r="E767" s="5"/>
      <c r="F767" s="5"/>
    </row>
    <row r="768" ht="13.5" customHeight="1" spans="1:6">
      <c r="A768" s="21"/>
      <c r="D768" s="4"/>
      <c r="E768" s="5"/>
      <c r="F768" s="5"/>
    </row>
    <row r="769" ht="13.5" customHeight="1" spans="1:6">
      <c r="A769" s="21"/>
      <c r="D769" s="4"/>
      <c r="E769" s="5"/>
      <c r="F769" s="5"/>
    </row>
    <row r="770" ht="13.5" customHeight="1" spans="1:6">
      <c r="A770" s="21"/>
      <c r="D770" s="4"/>
      <c r="E770" s="5"/>
      <c r="F770" s="5"/>
    </row>
    <row r="771" ht="13.5" customHeight="1" spans="1:6">
      <c r="A771" s="21"/>
      <c r="D771" s="4"/>
      <c r="E771" s="5"/>
      <c r="F771" s="5"/>
    </row>
    <row r="772" ht="13.5" customHeight="1" spans="1:6">
      <c r="A772" s="21"/>
      <c r="D772" s="4"/>
      <c r="E772" s="5"/>
      <c r="F772" s="5"/>
    </row>
    <row r="773" ht="13.5" customHeight="1" spans="1:6">
      <c r="A773" s="21"/>
      <c r="D773" s="4"/>
      <c r="E773" s="5"/>
      <c r="F773" s="5"/>
    </row>
    <row r="774" ht="13.5" customHeight="1" spans="1:6">
      <c r="A774" s="21"/>
      <c r="D774" s="4"/>
      <c r="E774" s="5"/>
      <c r="F774" s="5"/>
    </row>
    <row r="775" ht="13.5" customHeight="1" spans="1:6">
      <c r="A775" s="21"/>
      <c r="D775" s="4"/>
      <c r="E775" s="5"/>
      <c r="F775" s="5"/>
    </row>
    <row r="776" ht="13.5" customHeight="1" spans="1:6">
      <c r="A776" s="21"/>
      <c r="D776" s="4"/>
      <c r="E776" s="5"/>
      <c r="F776" s="5"/>
    </row>
    <row r="777" ht="13.5" customHeight="1" spans="1:6">
      <c r="A777" s="21"/>
      <c r="D777" s="4"/>
      <c r="E777" s="5"/>
      <c r="F777" s="5"/>
    </row>
    <row r="778" ht="13.5" customHeight="1" spans="1:6">
      <c r="A778" s="21"/>
      <c r="D778" s="4"/>
      <c r="E778" s="5"/>
      <c r="F778" s="5"/>
    </row>
    <row r="779" ht="13.5" customHeight="1" spans="1:6">
      <c r="A779" s="21"/>
      <c r="D779" s="4"/>
      <c r="E779" s="5"/>
      <c r="F779" s="5"/>
    </row>
    <row r="780" ht="13.5" customHeight="1" spans="1:6">
      <c r="A780" s="21"/>
      <c r="D780" s="4"/>
      <c r="E780" s="5"/>
      <c r="F780" s="5"/>
    </row>
    <row r="781" ht="13.5" customHeight="1" spans="1:6">
      <c r="A781" s="21"/>
      <c r="D781" s="4"/>
      <c r="E781" s="5"/>
      <c r="F781" s="5"/>
    </row>
    <row r="782" ht="13.5" customHeight="1" spans="1:6">
      <c r="A782" s="21"/>
      <c r="D782" s="4"/>
      <c r="E782" s="5"/>
      <c r="F782" s="5"/>
    </row>
    <row r="783" ht="13.5" customHeight="1" spans="1:6">
      <c r="A783" s="21"/>
      <c r="D783" s="4"/>
      <c r="E783" s="5"/>
      <c r="F783" s="5"/>
    </row>
    <row r="784" ht="13.5" customHeight="1" spans="1:6">
      <c r="A784" s="21"/>
      <c r="D784" s="4"/>
      <c r="E784" s="5"/>
      <c r="F784" s="5"/>
    </row>
    <row r="785" ht="13.5" customHeight="1" spans="1:6">
      <c r="A785" s="21"/>
      <c r="D785" s="4"/>
      <c r="E785" s="5"/>
      <c r="F785" s="5"/>
    </row>
    <row r="786" ht="13.5" customHeight="1" spans="1:6">
      <c r="A786" s="21"/>
      <c r="D786" s="4"/>
      <c r="E786" s="5"/>
      <c r="F786" s="5"/>
    </row>
    <row r="787" ht="13.5" customHeight="1" spans="1:6">
      <c r="A787" s="21"/>
      <c r="D787" s="4"/>
      <c r="E787" s="5"/>
      <c r="F787" s="5"/>
    </row>
    <row r="788" ht="13.5" customHeight="1" spans="1:6">
      <c r="A788" s="21"/>
      <c r="D788" s="4"/>
      <c r="E788" s="5"/>
      <c r="F788" s="5"/>
    </row>
    <row r="789" ht="13.5" customHeight="1" spans="1:6">
      <c r="A789" s="21"/>
      <c r="D789" s="4"/>
      <c r="E789" s="5"/>
      <c r="F789" s="5"/>
    </row>
    <row r="790" ht="13.5" customHeight="1" spans="1:6">
      <c r="A790" s="21"/>
      <c r="D790" s="4"/>
      <c r="E790" s="5"/>
      <c r="F790" s="5"/>
    </row>
    <row r="791" ht="13.5" customHeight="1" spans="1:6">
      <c r="A791" s="21"/>
      <c r="D791" s="4"/>
      <c r="E791" s="5"/>
      <c r="F791" s="5"/>
    </row>
    <row r="792" ht="13.5" customHeight="1" spans="1:6">
      <c r="A792" s="21"/>
      <c r="D792" s="4"/>
      <c r="E792" s="5"/>
      <c r="F792" s="5"/>
    </row>
    <row r="793" ht="13.5" customHeight="1" spans="1:6">
      <c r="A793" s="21"/>
      <c r="D793" s="4"/>
      <c r="E793" s="5"/>
      <c r="F793" s="5"/>
    </row>
    <row r="794" ht="13.5" customHeight="1" spans="1:6">
      <c r="A794" s="21"/>
      <c r="D794" s="4"/>
      <c r="E794" s="5"/>
      <c r="F794" s="5"/>
    </row>
    <row r="795" ht="13.5" customHeight="1" spans="1:6">
      <c r="A795" s="21"/>
      <c r="D795" s="4"/>
      <c r="E795" s="5"/>
      <c r="F795" s="5"/>
    </row>
    <row r="796" ht="13.5" customHeight="1" spans="1:6">
      <c r="A796" s="21"/>
      <c r="D796" s="4"/>
      <c r="E796" s="5"/>
      <c r="F796" s="5"/>
    </row>
    <row r="797" ht="13.5" customHeight="1" spans="1:6">
      <c r="A797" s="21"/>
      <c r="D797" s="4"/>
      <c r="E797" s="5"/>
      <c r="F797" s="5"/>
    </row>
    <row r="798" ht="13.5" customHeight="1" spans="1:6">
      <c r="A798" s="21"/>
      <c r="D798" s="4"/>
      <c r="E798" s="5"/>
      <c r="F798" s="5"/>
    </row>
    <row r="799" ht="13.5" customHeight="1" spans="1:6">
      <c r="A799" s="21"/>
      <c r="D799" s="4"/>
      <c r="E799" s="5"/>
      <c r="F799" s="5"/>
    </row>
    <row r="800" ht="13.5" customHeight="1" spans="1:6">
      <c r="A800" s="21"/>
      <c r="D800" s="4"/>
      <c r="E800" s="5"/>
      <c r="F800" s="5"/>
    </row>
    <row r="801" ht="13.5" customHeight="1" spans="1:6">
      <c r="A801" s="21"/>
      <c r="D801" s="4"/>
      <c r="E801" s="5"/>
      <c r="F801" s="5"/>
    </row>
    <row r="802" ht="13.5" customHeight="1" spans="1:6">
      <c r="A802" s="21"/>
      <c r="D802" s="4"/>
      <c r="E802" s="5"/>
      <c r="F802" s="5"/>
    </row>
    <row r="803" ht="13.5" customHeight="1" spans="1:6">
      <c r="A803" s="21"/>
      <c r="D803" s="4"/>
      <c r="E803" s="5"/>
      <c r="F803" s="5"/>
    </row>
    <row r="804" ht="13.5" customHeight="1" spans="1:6">
      <c r="A804" s="21"/>
      <c r="D804" s="4"/>
      <c r="E804" s="5"/>
      <c r="F804" s="5"/>
    </row>
    <row r="805" ht="13.5" customHeight="1" spans="1:6">
      <c r="A805" s="21"/>
      <c r="D805" s="4"/>
      <c r="E805" s="5"/>
      <c r="F805" s="5"/>
    </row>
    <row r="806" ht="13.5" customHeight="1" spans="1:6">
      <c r="A806" s="21"/>
      <c r="D806" s="4"/>
      <c r="E806" s="5"/>
      <c r="F806" s="5"/>
    </row>
    <row r="807" ht="13.5" customHeight="1" spans="1:6">
      <c r="A807" s="21"/>
      <c r="D807" s="4"/>
      <c r="E807" s="5"/>
      <c r="F807" s="5"/>
    </row>
    <row r="808" ht="13.5" customHeight="1" spans="1:6">
      <c r="A808" s="21"/>
      <c r="D808" s="4"/>
      <c r="E808" s="5"/>
      <c r="F808" s="5"/>
    </row>
    <row r="809" ht="13.5" customHeight="1" spans="1:6">
      <c r="A809" s="21"/>
      <c r="D809" s="4"/>
      <c r="E809" s="5"/>
      <c r="F809" s="5"/>
    </row>
    <row r="810" ht="13.5" customHeight="1" spans="1:6">
      <c r="A810" s="21"/>
      <c r="D810" s="4"/>
      <c r="E810" s="5"/>
      <c r="F810" s="5"/>
    </row>
    <row r="811" ht="13.5" customHeight="1" spans="1:6">
      <c r="A811" s="21"/>
      <c r="D811" s="4"/>
      <c r="E811" s="5"/>
      <c r="F811" s="5"/>
    </row>
    <row r="812" ht="13.5" customHeight="1" spans="1:6">
      <c r="A812" s="21"/>
      <c r="D812" s="4"/>
      <c r="E812" s="5"/>
      <c r="F812" s="5"/>
    </row>
    <row r="813" ht="13.5" customHeight="1" spans="1:6">
      <c r="A813" s="21"/>
      <c r="D813" s="4"/>
      <c r="E813" s="5"/>
      <c r="F813" s="5"/>
    </row>
    <row r="814" ht="13.5" customHeight="1" spans="1:6">
      <c r="A814" s="21"/>
      <c r="D814" s="4"/>
      <c r="E814" s="5"/>
      <c r="F814" s="5"/>
    </row>
    <row r="815" ht="13.5" customHeight="1" spans="1:6">
      <c r="A815" s="21"/>
      <c r="D815" s="4"/>
      <c r="E815" s="5"/>
      <c r="F815" s="5"/>
    </row>
    <row r="816" ht="13.5" customHeight="1" spans="1:6">
      <c r="A816" s="21"/>
      <c r="D816" s="4"/>
      <c r="E816" s="5"/>
      <c r="F816" s="5"/>
    </row>
    <row r="817" ht="13.5" customHeight="1" spans="1:6">
      <c r="A817" s="21"/>
      <c r="D817" s="4"/>
      <c r="E817" s="5"/>
      <c r="F817" s="5"/>
    </row>
    <row r="818" ht="13.5" customHeight="1" spans="1:6">
      <c r="A818" s="21"/>
      <c r="D818" s="4"/>
      <c r="E818" s="5"/>
      <c r="F818" s="5"/>
    </row>
    <row r="819" ht="13.5" customHeight="1" spans="1:6">
      <c r="A819" s="21"/>
      <c r="D819" s="4"/>
      <c r="E819" s="5"/>
      <c r="F819" s="5"/>
    </row>
    <row r="820" ht="13.5" customHeight="1" spans="1:6">
      <c r="A820" s="21"/>
      <c r="D820" s="4"/>
      <c r="E820" s="5"/>
      <c r="F820" s="5"/>
    </row>
    <row r="821" ht="13.5" customHeight="1" spans="1:6">
      <c r="A821" s="21"/>
      <c r="D821" s="4"/>
      <c r="E821" s="5"/>
      <c r="F821" s="5"/>
    </row>
    <row r="822" ht="13.5" customHeight="1" spans="1:6">
      <c r="A822" s="21"/>
      <c r="D822" s="4"/>
      <c r="E822" s="5"/>
      <c r="F822" s="5"/>
    </row>
    <row r="823" ht="13.5" customHeight="1" spans="1:6">
      <c r="A823" s="21"/>
      <c r="D823" s="4"/>
      <c r="E823" s="5"/>
      <c r="F823" s="5"/>
    </row>
    <row r="824" ht="13.5" customHeight="1" spans="1:6">
      <c r="A824" s="21"/>
      <c r="D824" s="4"/>
      <c r="E824" s="5"/>
      <c r="F824" s="5"/>
    </row>
    <row r="825" ht="13.5" customHeight="1" spans="1:6">
      <c r="A825" s="21"/>
      <c r="D825" s="4"/>
      <c r="E825" s="5"/>
      <c r="F825" s="5"/>
    </row>
    <row r="826" ht="13.5" customHeight="1" spans="1:6">
      <c r="A826" s="21"/>
      <c r="D826" s="4"/>
      <c r="E826" s="5"/>
      <c r="F826" s="5"/>
    </row>
    <row r="827" ht="13.5" customHeight="1" spans="1:6">
      <c r="A827" s="21"/>
      <c r="D827" s="4"/>
      <c r="E827" s="5"/>
      <c r="F827" s="5"/>
    </row>
    <row r="828" ht="13.5" customHeight="1" spans="1:6">
      <c r="A828" s="21"/>
      <c r="D828" s="4"/>
      <c r="E828" s="5"/>
      <c r="F828" s="5"/>
    </row>
    <row r="829" ht="13.5" customHeight="1" spans="1:6">
      <c r="A829" s="21"/>
      <c r="D829" s="4"/>
      <c r="E829" s="5"/>
      <c r="F829" s="5"/>
    </row>
    <row r="830" ht="13.5" customHeight="1" spans="1:6">
      <c r="A830" s="21"/>
      <c r="D830" s="4"/>
      <c r="E830" s="5"/>
      <c r="F830" s="5"/>
    </row>
    <row r="831" ht="13.5" customHeight="1" spans="1:6">
      <c r="A831" s="21"/>
      <c r="D831" s="4"/>
      <c r="E831" s="5"/>
      <c r="F831" s="5"/>
    </row>
    <row r="832" ht="13.5" customHeight="1" spans="1:6">
      <c r="A832" s="21"/>
      <c r="D832" s="4"/>
      <c r="E832" s="5"/>
      <c r="F832" s="5"/>
    </row>
    <row r="833" ht="13.5" customHeight="1" spans="1:6">
      <c r="A833" s="21"/>
      <c r="D833" s="4"/>
      <c r="E833" s="5"/>
      <c r="F833" s="5"/>
    </row>
    <row r="834" ht="13.5" customHeight="1" spans="1:6">
      <c r="A834" s="21"/>
      <c r="D834" s="4"/>
      <c r="E834" s="5"/>
      <c r="F834" s="5"/>
    </row>
    <row r="835" ht="13.5" customHeight="1" spans="1:6">
      <c r="A835" s="21"/>
      <c r="D835" s="4"/>
      <c r="E835" s="5"/>
      <c r="F835" s="5"/>
    </row>
    <row r="836" ht="13.5" customHeight="1" spans="1:6">
      <c r="A836" s="21"/>
      <c r="D836" s="4"/>
      <c r="E836" s="5"/>
      <c r="F836" s="5"/>
    </row>
    <row r="837" ht="13.5" customHeight="1" spans="1:6">
      <c r="A837" s="21"/>
      <c r="D837" s="4"/>
      <c r="E837" s="5"/>
      <c r="F837" s="5"/>
    </row>
    <row r="838" ht="13.5" customHeight="1" spans="1:6">
      <c r="A838" s="21"/>
      <c r="D838" s="4"/>
      <c r="E838" s="5"/>
      <c r="F838" s="5"/>
    </row>
    <row r="839" ht="13.5" customHeight="1" spans="1:6">
      <c r="A839" s="21"/>
      <c r="D839" s="4"/>
      <c r="E839" s="5"/>
      <c r="F839" s="5"/>
    </row>
    <row r="840" ht="13.5" customHeight="1" spans="1:6">
      <c r="A840" s="21"/>
      <c r="D840" s="4"/>
      <c r="E840" s="5"/>
      <c r="F840" s="5"/>
    </row>
    <row r="841" ht="13.5" customHeight="1" spans="1:6">
      <c r="A841" s="21"/>
      <c r="D841" s="4"/>
      <c r="E841" s="5"/>
      <c r="F841" s="5"/>
    </row>
    <row r="842" ht="13.5" customHeight="1" spans="1:6">
      <c r="A842" s="21"/>
      <c r="D842" s="4"/>
      <c r="E842" s="5"/>
      <c r="F842" s="5"/>
    </row>
    <row r="843" ht="13.5" customHeight="1" spans="1:6">
      <c r="A843" s="21"/>
      <c r="D843" s="4"/>
      <c r="E843" s="5"/>
      <c r="F843" s="5"/>
    </row>
    <row r="844" ht="13.5" customHeight="1" spans="1:6">
      <c r="A844" s="21"/>
      <c r="D844" s="4"/>
      <c r="E844" s="5"/>
      <c r="F844" s="5"/>
    </row>
    <row r="845" ht="13.5" customHeight="1" spans="1:6">
      <c r="A845" s="21"/>
      <c r="D845" s="4"/>
      <c r="E845" s="5"/>
      <c r="F845" s="5"/>
    </row>
    <row r="846" ht="13.5" customHeight="1" spans="1:6">
      <c r="A846" s="21"/>
      <c r="D846" s="4"/>
      <c r="E846" s="5"/>
      <c r="F846" s="5"/>
    </row>
    <row r="847" ht="13.5" customHeight="1" spans="1:6">
      <c r="A847" s="21"/>
      <c r="D847" s="4"/>
      <c r="E847" s="5"/>
      <c r="F847" s="5"/>
    </row>
    <row r="848" ht="13.5" customHeight="1" spans="1:6">
      <c r="A848" s="21"/>
      <c r="D848" s="4"/>
      <c r="E848" s="5"/>
      <c r="F848" s="5"/>
    </row>
    <row r="849" ht="13.5" customHeight="1" spans="1:6">
      <c r="A849" s="21"/>
      <c r="D849" s="4"/>
      <c r="E849" s="5"/>
      <c r="F849" s="5"/>
    </row>
    <row r="850" ht="13.5" customHeight="1" spans="1:6">
      <c r="A850" s="21"/>
      <c r="D850" s="4"/>
      <c r="E850" s="5"/>
      <c r="F850" s="5"/>
    </row>
    <row r="851" ht="13.5" customHeight="1" spans="1:6">
      <c r="A851" s="21"/>
      <c r="D851" s="4"/>
      <c r="E851" s="5"/>
      <c r="F851" s="5"/>
    </row>
    <row r="852" ht="13.5" customHeight="1" spans="1:6">
      <c r="A852" s="21"/>
      <c r="D852" s="4"/>
      <c r="E852" s="5"/>
      <c r="F852" s="5"/>
    </row>
    <row r="853" ht="13.5" customHeight="1" spans="1:6">
      <c r="A853" s="21"/>
      <c r="D853" s="4"/>
      <c r="E853" s="5"/>
      <c r="F853" s="5"/>
    </row>
    <row r="854" ht="13.5" customHeight="1" spans="1:6">
      <c r="A854" s="21"/>
      <c r="D854" s="4"/>
      <c r="E854" s="5"/>
      <c r="F854" s="5"/>
    </row>
    <row r="855" ht="13.5" customHeight="1" spans="1:6">
      <c r="A855" s="21"/>
      <c r="D855" s="4"/>
      <c r="E855" s="5"/>
      <c r="F855" s="5"/>
    </row>
    <row r="856" ht="13.5" customHeight="1" spans="1:6">
      <c r="A856" s="21"/>
      <c r="D856" s="4"/>
      <c r="E856" s="5"/>
      <c r="F856" s="5"/>
    </row>
    <row r="857" ht="13.5" customHeight="1" spans="1:6">
      <c r="A857" s="21"/>
      <c r="D857" s="4"/>
      <c r="E857" s="5"/>
      <c r="F857" s="5"/>
    </row>
    <row r="858" ht="13.5" customHeight="1" spans="1:6">
      <c r="A858" s="21"/>
      <c r="D858" s="4"/>
      <c r="E858" s="5"/>
      <c r="F858" s="5"/>
    </row>
    <row r="859" ht="13.5" customHeight="1" spans="1:6">
      <c r="A859" s="21"/>
      <c r="D859" s="4"/>
      <c r="E859" s="5"/>
      <c r="F859" s="5"/>
    </row>
    <row r="860" ht="13.5" customHeight="1" spans="1:6">
      <c r="A860" s="21"/>
      <c r="D860" s="4"/>
      <c r="E860" s="5"/>
      <c r="F860" s="5"/>
    </row>
    <row r="861" ht="13.5" customHeight="1" spans="1:6">
      <c r="A861" s="21"/>
      <c r="D861" s="4"/>
      <c r="E861" s="5"/>
      <c r="F861" s="5"/>
    </row>
    <row r="862" ht="13.5" customHeight="1" spans="1:6">
      <c r="A862" s="21"/>
      <c r="D862" s="4"/>
      <c r="E862" s="5"/>
      <c r="F862" s="5"/>
    </row>
    <row r="863" ht="13.5" customHeight="1" spans="1:6">
      <c r="A863" s="21"/>
      <c r="D863" s="4"/>
      <c r="E863" s="5"/>
      <c r="F863" s="5"/>
    </row>
    <row r="864" ht="13.5" customHeight="1" spans="1:6">
      <c r="A864" s="21"/>
      <c r="D864" s="4"/>
      <c r="E864" s="5"/>
      <c r="F864" s="5"/>
    </row>
    <row r="865" ht="13.5" customHeight="1" spans="1:6">
      <c r="A865" s="21"/>
      <c r="D865" s="4"/>
      <c r="E865" s="5"/>
      <c r="F865" s="5"/>
    </row>
    <row r="866" ht="13.5" customHeight="1" spans="1:6">
      <c r="A866" s="21"/>
      <c r="D866" s="4"/>
      <c r="E866" s="5"/>
      <c r="F866" s="5"/>
    </row>
    <row r="867" ht="13.5" customHeight="1" spans="1:6">
      <c r="A867" s="21"/>
      <c r="D867" s="4"/>
      <c r="E867" s="5"/>
      <c r="F867" s="5"/>
    </row>
    <row r="868" ht="13.5" customHeight="1" spans="1:6">
      <c r="A868" s="21"/>
      <c r="D868" s="4"/>
      <c r="E868" s="5"/>
      <c r="F868" s="5"/>
    </row>
    <row r="869" ht="13.5" customHeight="1" spans="1:6">
      <c r="A869" s="21"/>
      <c r="D869" s="4"/>
      <c r="E869" s="5"/>
      <c r="F869" s="5"/>
    </row>
    <row r="870" ht="13.5" customHeight="1" spans="1:6">
      <c r="A870" s="21"/>
      <c r="D870" s="4"/>
      <c r="E870" s="5"/>
      <c r="F870" s="5"/>
    </row>
    <row r="871" ht="13.5" customHeight="1" spans="1:6">
      <c r="A871" s="21"/>
      <c r="D871" s="4"/>
      <c r="E871" s="5"/>
      <c r="F871" s="5"/>
    </row>
    <row r="872" ht="13.5" customHeight="1" spans="1:6">
      <c r="A872" s="21"/>
      <c r="D872" s="4"/>
      <c r="E872" s="5"/>
      <c r="F872" s="5"/>
    </row>
    <row r="873" ht="13.5" customHeight="1" spans="1:6">
      <c r="A873" s="21"/>
      <c r="D873" s="4"/>
      <c r="E873" s="5"/>
      <c r="F873" s="5"/>
    </row>
    <row r="874" ht="13.5" customHeight="1" spans="1:6">
      <c r="A874" s="21"/>
      <c r="D874" s="4"/>
      <c r="E874" s="5"/>
      <c r="F874" s="5"/>
    </row>
    <row r="875" ht="13.5" customHeight="1" spans="1:6">
      <c r="A875" s="21"/>
      <c r="D875" s="4"/>
      <c r="E875" s="5"/>
      <c r="F875" s="5"/>
    </row>
    <row r="876" ht="13.5" customHeight="1" spans="1:6">
      <c r="A876" s="21"/>
      <c r="D876" s="4"/>
      <c r="E876" s="5"/>
      <c r="F876" s="5"/>
    </row>
    <row r="877" ht="13.5" customHeight="1" spans="1:6">
      <c r="A877" s="21"/>
      <c r="D877" s="4"/>
      <c r="E877" s="5"/>
      <c r="F877" s="5"/>
    </row>
    <row r="878" ht="13.5" customHeight="1" spans="1:6">
      <c r="A878" s="21"/>
      <c r="D878" s="4"/>
      <c r="E878" s="5"/>
      <c r="F878" s="5"/>
    </row>
    <row r="879" ht="13.5" customHeight="1" spans="1:6">
      <c r="A879" s="21"/>
      <c r="D879" s="4"/>
      <c r="E879" s="5"/>
      <c r="F879" s="5"/>
    </row>
    <row r="880" ht="13.5" customHeight="1" spans="1:6">
      <c r="A880" s="21"/>
      <c r="D880" s="4"/>
      <c r="E880" s="5"/>
      <c r="F880" s="5"/>
    </row>
    <row r="881" ht="13.5" customHeight="1" spans="1:6">
      <c r="A881" s="21"/>
      <c r="D881" s="4"/>
      <c r="E881" s="5"/>
      <c r="F881" s="5"/>
    </row>
    <row r="882" ht="13.5" customHeight="1" spans="1:6">
      <c r="A882" s="21"/>
      <c r="D882" s="4"/>
      <c r="E882" s="5"/>
      <c r="F882" s="5"/>
    </row>
    <row r="883" ht="13.5" customHeight="1" spans="1:6">
      <c r="A883" s="21"/>
      <c r="D883" s="4"/>
      <c r="E883" s="5"/>
      <c r="F883" s="5"/>
    </row>
    <row r="884" ht="13.5" customHeight="1" spans="1:6">
      <c r="A884" s="21"/>
      <c r="D884" s="4"/>
      <c r="E884" s="5"/>
      <c r="F884" s="5"/>
    </row>
    <row r="885" ht="13.5" customHeight="1" spans="1:6">
      <c r="A885" s="21"/>
      <c r="D885" s="4"/>
      <c r="E885" s="5"/>
      <c r="F885" s="5"/>
    </row>
    <row r="886" ht="13.5" customHeight="1" spans="1:6">
      <c r="A886" s="21"/>
      <c r="D886" s="4"/>
      <c r="E886" s="5"/>
      <c r="F886" s="5"/>
    </row>
    <row r="887" ht="13.5" customHeight="1" spans="1:6">
      <c r="A887" s="21"/>
      <c r="D887" s="4"/>
      <c r="E887" s="5"/>
      <c r="F887" s="5"/>
    </row>
    <row r="888" ht="13.5" customHeight="1" spans="1:6">
      <c r="A888" s="21"/>
      <c r="D888" s="4"/>
      <c r="E888" s="5"/>
      <c r="F888" s="5"/>
    </row>
    <row r="889" ht="13.5" customHeight="1" spans="1:6">
      <c r="A889" s="21"/>
      <c r="D889" s="4"/>
      <c r="E889" s="5"/>
      <c r="F889" s="5"/>
    </row>
    <row r="890" ht="13.5" customHeight="1" spans="1:6">
      <c r="A890" s="21"/>
      <c r="D890" s="4"/>
      <c r="E890" s="5"/>
      <c r="F890" s="5"/>
    </row>
    <row r="891" ht="13.5" customHeight="1" spans="1:6">
      <c r="A891" s="21"/>
      <c r="D891" s="4"/>
      <c r="E891" s="5"/>
      <c r="F891" s="5"/>
    </row>
    <row r="892" ht="13.5" customHeight="1" spans="1:6">
      <c r="A892" s="21"/>
      <c r="D892" s="4"/>
      <c r="E892" s="5"/>
      <c r="F892" s="5"/>
    </row>
    <row r="893" ht="13.5" customHeight="1" spans="1:6">
      <c r="A893" s="21"/>
      <c r="D893" s="4"/>
      <c r="E893" s="5"/>
      <c r="F893" s="5"/>
    </row>
    <row r="894" ht="13.5" customHeight="1" spans="1:6">
      <c r="A894" s="21"/>
      <c r="D894" s="4"/>
      <c r="E894" s="5"/>
      <c r="F894" s="5"/>
    </row>
    <row r="895" ht="13.5" customHeight="1" spans="1:6">
      <c r="A895" s="21"/>
      <c r="D895" s="4"/>
      <c r="E895" s="5"/>
      <c r="F895" s="5"/>
    </row>
    <row r="896" ht="13.5" customHeight="1" spans="1:6">
      <c r="A896" s="21"/>
      <c r="D896" s="4"/>
      <c r="E896" s="5"/>
      <c r="F896" s="5"/>
    </row>
    <row r="897" ht="13.5" customHeight="1" spans="1:6">
      <c r="A897" s="21"/>
      <c r="D897" s="4"/>
      <c r="E897" s="5"/>
      <c r="F897" s="5"/>
    </row>
    <row r="898" ht="13.5" customHeight="1" spans="1:6">
      <c r="A898" s="21"/>
      <c r="D898" s="4"/>
      <c r="E898" s="5"/>
      <c r="F898" s="5"/>
    </row>
    <row r="899" ht="13.5" customHeight="1" spans="1:6">
      <c r="A899" s="21"/>
      <c r="D899" s="4"/>
      <c r="E899" s="5"/>
      <c r="F899" s="5"/>
    </row>
    <row r="900" ht="13.5" customHeight="1" spans="1:6">
      <c r="A900" s="21"/>
      <c r="D900" s="4"/>
      <c r="E900" s="5"/>
      <c r="F900" s="5"/>
    </row>
    <row r="901" ht="13.5" customHeight="1" spans="1:6">
      <c r="A901" s="21"/>
      <c r="D901" s="4"/>
      <c r="E901" s="5"/>
      <c r="F901" s="5"/>
    </row>
    <row r="902" ht="13.5" customHeight="1" spans="1:6">
      <c r="A902" s="21"/>
      <c r="D902" s="4"/>
      <c r="E902" s="5"/>
      <c r="F902" s="5"/>
    </row>
    <row r="903" ht="13.5" customHeight="1" spans="1:6">
      <c r="A903" s="21"/>
      <c r="D903" s="4"/>
      <c r="E903" s="5"/>
      <c r="F903" s="5"/>
    </row>
    <row r="904" ht="13.5" customHeight="1" spans="1:6">
      <c r="A904" s="21"/>
      <c r="D904" s="4"/>
      <c r="E904" s="5"/>
      <c r="F904" s="5"/>
    </row>
    <row r="905" ht="13.5" customHeight="1" spans="1:6">
      <c r="A905" s="21"/>
      <c r="D905" s="4"/>
      <c r="E905" s="5"/>
      <c r="F905" s="5"/>
    </row>
    <row r="906" ht="13.5" customHeight="1" spans="1:6">
      <c r="A906" s="21"/>
      <c r="D906" s="4"/>
      <c r="E906" s="5"/>
      <c r="F906" s="5"/>
    </row>
    <row r="907" ht="13.5" customHeight="1" spans="1:6">
      <c r="A907" s="21"/>
      <c r="D907" s="4"/>
      <c r="E907" s="5"/>
      <c r="F907" s="5"/>
    </row>
    <row r="908" ht="13.5" customHeight="1" spans="1:6">
      <c r="A908" s="21"/>
      <c r="D908" s="4"/>
      <c r="E908" s="5"/>
      <c r="F908" s="5"/>
    </row>
    <row r="909" ht="13.5" customHeight="1" spans="1:6">
      <c r="A909" s="21"/>
      <c r="D909" s="4"/>
      <c r="E909" s="5"/>
      <c r="F909" s="5"/>
    </row>
    <row r="910" ht="13.5" customHeight="1" spans="1:6">
      <c r="A910" s="21"/>
      <c r="D910" s="4"/>
      <c r="E910" s="5"/>
      <c r="F910" s="5"/>
    </row>
    <row r="911" ht="13.5" customHeight="1" spans="1:6">
      <c r="A911" s="21"/>
      <c r="D911" s="4"/>
      <c r="E911" s="5"/>
      <c r="F911" s="5"/>
    </row>
    <row r="912" ht="13.5" customHeight="1" spans="1:6">
      <c r="A912" s="21"/>
      <c r="D912" s="4"/>
      <c r="E912" s="5"/>
      <c r="F912" s="5"/>
    </row>
    <row r="913" ht="13.5" customHeight="1" spans="1:6">
      <c r="A913" s="21"/>
      <c r="D913" s="4"/>
      <c r="E913" s="5"/>
      <c r="F913" s="5"/>
    </row>
    <row r="914" ht="13.5" customHeight="1" spans="1:6">
      <c r="A914" s="21"/>
      <c r="D914" s="4"/>
      <c r="E914" s="5"/>
      <c r="F914" s="5"/>
    </row>
    <row r="915" ht="13.5" customHeight="1" spans="1:6">
      <c r="A915" s="21"/>
      <c r="D915" s="4"/>
      <c r="E915" s="5"/>
      <c r="F915" s="5"/>
    </row>
    <row r="916" ht="13.5" customHeight="1" spans="1:6">
      <c r="A916" s="21"/>
      <c r="D916" s="4"/>
      <c r="E916" s="5"/>
      <c r="F916" s="5"/>
    </row>
    <row r="917" ht="13.5" customHeight="1" spans="1:6">
      <c r="A917" s="21"/>
      <c r="D917" s="4"/>
      <c r="E917" s="5"/>
      <c r="F917" s="5"/>
    </row>
    <row r="918" ht="13.5" customHeight="1" spans="1:6">
      <c r="A918" s="21"/>
      <c r="D918" s="4"/>
      <c r="E918" s="5"/>
      <c r="F918" s="5"/>
    </row>
    <row r="919" ht="13.5" customHeight="1" spans="1:6">
      <c r="A919" s="21"/>
      <c r="D919" s="4"/>
      <c r="E919" s="5"/>
      <c r="F919" s="5"/>
    </row>
    <row r="920" ht="13.5" customHeight="1" spans="1:6">
      <c r="A920" s="21"/>
      <c r="D920" s="4"/>
      <c r="E920" s="5"/>
      <c r="F920" s="5"/>
    </row>
    <row r="921" ht="13.5" customHeight="1" spans="1:6">
      <c r="A921" s="21"/>
      <c r="D921" s="4"/>
      <c r="E921" s="5"/>
      <c r="F921" s="5"/>
    </row>
    <row r="922" ht="13.5" customHeight="1" spans="1:6">
      <c r="A922" s="21"/>
      <c r="D922" s="4"/>
      <c r="E922" s="5"/>
      <c r="F922" s="5"/>
    </row>
    <row r="923" ht="13.5" customHeight="1" spans="1:6">
      <c r="A923" s="21"/>
      <c r="D923" s="4"/>
      <c r="E923" s="5"/>
      <c r="F923" s="5"/>
    </row>
    <row r="924" ht="13.5" customHeight="1" spans="1:6">
      <c r="A924" s="21"/>
      <c r="D924" s="4"/>
      <c r="E924" s="5"/>
      <c r="F924" s="5"/>
    </row>
    <row r="925" ht="13.5" customHeight="1" spans="1:6">
      <c r="A925" s="21"/>
      <c r="D925" s="4"/>
      <c r="E925" s="5"/>
      <c r="F925" s="5"/>
    </row>
    <row r="926" ht="13.5" customHeight="1" spans="1:6">
      <c r="A926" s="21"/>
      <c r="D926" s="4"/>
      <c r="E926" s="5"/>
      <c r="F926" s="5"/>
    </row>
    <row r="927" ht="13.5" customHeight="1" spans="1:6">
      <c r="A927" s="21"/>
      <c r="D927" s="4"/>
      <c r="E927" s="5"/>
      <c r="F927" s="5"/>
    </row>
    <row r="928" ht="13.5" customHeight="1" spans="1:6">
      <c r="A928" s="21"/>
      <c r="D928" s="4"/>
      <c r="E928" s="5"/>
      <c r="F928" s="5"/>
    </row>
    <row r="929" ht="13.5" customHeight="1" spans="1:6">
      <c r="A929" s="21"/>
      <c r="D929" s="4"/>
      <c r="E929" s="5"/>
      <c r="F929" s="5"/>
    </row>
    <row r="930" ht="13.5" customHeight="1" spans="1:6">
      <c r="A930" s="21"/>
      <c r="D930" s="4"/>
      <c r="E930" s="5"/>
      <c r="F930" s="5"/>
    </row>
    <row r="931" ht="13.5" customHeight="1" spans="1:6">
      <c r="A931" s="21"/>
      <c r="D931" s="4"/>
      <c r="E931" s="5"/>
      <c r="F931" s="5"/>
    </row>
    <row r="932" ht="13.5" customHeight="1" spans="1:6">
      <c r="A932" s="21"/>
      <c r="D932" s="4"/>
      <c r="E932" s="5"/>
      <c r="F932" s="5"/>
    </row>
    <row r="933" ht="13.5" customHeight="1" spans="1:6">
      <c r="A933" s="21"/>
      <c r="D933" s="4"/>
      <c r="E933" s="5"/>
      <c r="F933" s="5"/>
    </row>
    <row r="934" ht="13.5" customHeight="1" spans="1:6">
      <c r="A934" s="21"/>
      <c r="D934" s="4"/>
      <c r="E934" s="5"/>
      <c r="F934" s="5"/>
    </row>
    <row r="935" ht="13.5" customHeight="1" spans="1:6">
      <c r="A935" s="21"/>
      <c r="D935" s="4"/>
      <c r="E935" s="5"/>
      <c r="F935" s="5"/>
    </row>
    <row r="936" ht="13.5" customHeight="1" spans="1:6">
      <c r="A936" s="21"/>
      <c r="D936" s="4"/>
      <c r="E936" s="5"/>
      <c r="F936" s="5"/>
    </row>
    <row r="937" ht="13.5" customHeight="1" spans="1:6">
      <c r="A937" s="21"/>
      <c r="D937" s="4"/>
      <c r="E937" s="5"/>
      <c r="F937" s="5"/>
    </row>
    <row r="938" ht="13.5" customHeight="1" spans="1:6">
      <c r="A938" s="21"/>
      <c r="D938" s="4"/>
      <c r="E938" s="5"/>
      <c r="F938" s="5"/>
    </row>
    <row r="939" ht="13.5" customHeight="1" spans="1:6">
      <c r="A939" s="21"/>
      <c r="D939" s="4"/>
      <c r="E939" s="5"/>
      <c r="F939" s="5"/>
    </row>
    <row r="940" ht="13.5" customHeight="1" spans="1:6">
      <c r="A940" s="21"/>
      <c r="D940" s="4"/>
      <c r="E940" s="5"/>
      <c r="F940" s="5"/>
    </row>
    <row r="941" ht="13.5" customHeight="1" spans="1:6">
      <c r="A941" s="21"/>
      <c r="D941" s="4"/>
      <c r="E941" s="5"/>
      <c r="F941" s="5"/>
    </row>
    <row r="942" ht="13.5" customHeight="1" spans="1:6">
      <c r="A942" s="21"/>
      <c r="D942" s="4"/>
      <c r="E942" s="5"/>
      <c r="F942" s="5"/>
    </row>
    <row r="943" ht="13.5" customHeight="1" spans="1:6">
      <c r="A943" s="21"/>
      <c r="D943" s="4"/>
      <c r="E943" s="5"/>
      <c r="F943" s="5"/>
    </row>
    <row r="944" ht="13.5" customHeight="1" spans="1:6">
      <c r="A944" s="21"/>
      <c r="D944" s="4"/>
      <c r="E944" s="5"/>
      <c r="F944" s="5"/>
    </row>
    <row r="945" ht="13.5" customHeight="1" spans="1:6">
      <c r="A945" s="21"/>
      <c r="D945" s="4"/>
      <c r="E945" s="5"/>
      <c r="F945" s="5"/>
    </row>
    <row r="946" ht="13.5" customHeight="1" spans="1:6">
      <c r="A946" s="21"/>
      <c r="D946" s="4"/>
      <c r="E946" s="5"/>
      <c r="F946" s="5"/>
    </row>
    <row r="947" ht="13.5" customHeight="1" spans="1:6">
      <c r="A947" s="21"/>
      <c r="D947" s="4"/>
      <c r="E947" s="5"/>
      <c r="F947" s="5"/>
    </row>
    <row r="948" ht="13.5" customHeight="1" spans="1:6">
      <c r="A948" s="21"/>
      <c r="D948" s="4"/>
      <c r="E948" s="5"/>
      <c r="F948" s="5"/>
    </row>
    <row r="949" ht="13.5" customHeight="1" spans="1:6">
      <c r="A949" s="21"/>
      <c r="D949" s="4"/>
      <c r="E949" s="5"/>
      <c r="F949" s="5"/>
    </row>
    <row r="950" ht="13.5" customHeight="1" spans="1:6">
      <c r="A950" s="21"/>
      <c r="D950" s="4"/>
      <c r="E950" s="5"/>
      <c r="F950" s="5"/>
    </row>
    <row r="951" ht="13.5" customHeight="1" spans="1:6">
      <c r="A951" s="21"/>
      <c r="D951" s="4"/>
      <c r="E951" s="5"/>
      <c r="F951" s="5"/>
    </row>
    <row r="952" ht="13.5" customHeight="1" spans="1:6">
      <c r="A952" s="21"/>
      <c r="D952" s="4"/>
      <c r="E952" s="5"/>
      <c r="F952" s="5"/>
    </row>
    <row r="953" ht="13.5" customHeight="1" spans="1:6">
      <c r="A953" s="21"/>
      <c r="D953" s="4"/>
      <c r="E953" s="5"/>
      <c r="F953" s="5"/>
    </row>
    <row r="954" ht="13.5" customHeight="1" spans="1:6">
      <c r="A954" s="21"/>
      <c r="D954" s="4"/>
      <c r="E954" s="5"/>
      <c r="F954" s="5"/>
    </row>
    <row r="955" ht="13.5" customHeight="1" spans="1:6">
      <c r="A955" s="21"/>
      <c r="D955" s="4"/>
      <c r="E955" s="5"/>
      <c r="F955" s="5"/>
    </row>
    <row r="956" ht="13.5" customHeight="1" spans="1:6">
      <c r="A956" s="21"/>
      <c r="D956" s="4"/>
      <c r="E956" s="5"/>
      <c r="F956" s="5"/>
    </row>
    <row r="957" ht="13.5" customHeight="1" spans="1:6">
      <c r="A957" s="21"/>
      <c r="D957" s="4"/>
      <c r="E957" s="5"/>
      <c r="F957" s="5"/>
    </row>
    <row r="958" ht="13.5" customHeight="1" spans="1:6">
      <c r="A958" s="21"/>
      <c r="D958" s="4"/>
      <c r="E958" s="5"/>
      <c r="F958" s="5"/>
    </row>
    <row r="959" ht="13.5" customHeight="1" spans="1:6">
      <c r="A959" s="21"/>
      <c r="D959" s="4"/>
      <c r="E959" s="5"/>
      <c r="F959" s="5"/>
    </row>
    <row r="960" ht="13.5" customHeight="1" spans="1:6">
      <c r="A960" s="21"/>
      <c r="D960" s="4"/>
      <c r="E960" s="5"/>
      <c r="F960" s="5"/>
    </row>
    <row r="961" ht="13.5" customHeight="1" spans="1:6">
      <c r="A961" s="21"/>
      <c r="D961" s="4"/>
      <c r="E961" s="5"/>
      <c r="F961" s="5"/>
    </row>
    <row r="962" ht="13.5" customHeight="1" spans="1:6">
      <c r="A962" s="21"/>
      <c r="D962" s="4"/>
      <c r="E962" s="5"/>
      <c r="F962" s="5"/>
    </row>
    <row r="963" ht="13.5" customHeight="1" spans="1:6">
      <c r="A963" s="21"/>
      <c r="D963" s="4"/>
      <c r="E963" s="5"/>
      <c r="F963" s="5"/>
    </row>
    <row r="964" ht="13.5" customHeight="1" spans="1:6">
      <c r="A964" s="21"/>
      <c r="D964" s="4"/>
      <c r="E964" s="5"/>
      <c r="F964" s="5"/>
    </row>
    <row r="965" ht="13.5" customHeight="1" spans="1:6">
      <c r="A965" s="21"/>
      <c r="D965" s="4"/>
      <c r="E965" s="5"/>
      <c r="F965" s="5"/>
    </row>
    <row r="966" ht="13.5" customHeight="1" spans="1:6">
      <c r="A966" s="21"/>
      <c r="D966" s="4"/>
      <c r="E966" s="5"/>
      <c r="F966" s="5"/>
    </row>
    <row r="967" ht="13.5" customHeight="1" spans="1:6">
      <c r="A967" s="21"/>
      <c r="D967" s="4"/>
      <c r="E967" s="5"/>
      <c r="F967" s="5"/>
    </row>
    <row r="968" ht="13.5" customHeight="1" spans="1:6">
      <c r="A968" s="21"/>
      <c r="D968" s="4"/>
      <c r="E968" s="5"/>
      <c r="F968" s="5"/>
    </row>
    <row r="969" ht="13.5" customHeight="1" spans="1:6">
      <c r="A969" s="21"/>
      <c r="D969" s="4"/>
      <c r="E969" s="5"/>
      <c r="F969" s="5"/>
    </row>
    <row r="970" ht="13.5" customHeight="1" spans="1:6">
      <c r="A970" s="21"/>
      <c r="D970" s="4"/>
      <c r="E970" s="5"/>
      <c r="F970" s="5"/>
    </row>
    <row r="971" ht="13.5" customHeight="1" spans="1:6">
      <c r="A971" s="21"/>
      <c r="D971" s="4"/>
      <c r="E971" s="5"/>
      <c r="F971" s="5"/>
    </row>
    <row r="972" ht="13.5" customHeight="1" spans="1:6">
      <c r="A972" s="21"/>
      <c r="D972" s="4"/>
      <c r="E972" s="5"/>
      <c r="F972" s="5"/>
    </row>
    <row r="973" ht="13.5" customHeight="1" spans="1:6">
      <c r="A973" s="21"/>
      <c r="D973" s="4"/>
      <c r="E973" s="5"/>
      <c r="F973" s="5"/>
    </row>
    <row r="974" ht="13.5" customHeight="1" spans="1:6">
      <c r="A974" s="21"/>
      <c r="D974" s="4"/>
      <c r="E974" s="5"/>
      <c r="F974" s="5"/>
    </row>
    <row r="975" ht="13.5" customHeight="1" spans="1:6">
      <c r="A975" s="21"/>
      <c r="D975" s="4"/>
      <c r="E975" s="5"/>
      <c r="F975" s="5"/>
    </row>
    <row r="976" ht="13.5" customHeight="1" spans="1:6">
      <c r="A976" s="21"/>
      <c r="D976" s="4"/>
      <c r="E976" s="5"/>
      <c r="F976" s="5"/>
    </row>
    <row r="977" ht="13.5" customHeight="1" spans="1:6">
      <c r="A977" s="21"/>
      <c r="D977" s="4"/>
      <c r="E977" s="5"/>
      <c r="F977" s="5"/>
    </row>
    <row r="978" ht="13.5" customHeight="1" spans="1:6">
      <c r="A978" s="21"/>
      <c r="D978" s="4"/>
      <c r="E978" s="5"/>
      <c r="F978" s="5"/>
    </row>
    <row r="979" ht="13.5" customHeight="1" spans="1:6">
      <c r="A979" s="21"/>
      <c r="D979" s="4"/>
      <c r="E979" s="5"/>
      <c r="F979" s="5"/>
    </row>
    <row r="980" ht="13.5" customHeight="1" spans="1:6">
      <c r="A980" s="21"/>
      <c r="D980" s="4"/>
      <c r="E980" s="5"/>
      <c r="F980" s="5"/>
    </row>
    <row r="981" ht="13.5" customHeight="1" spans="1:6">
      <c r="A981" s="21"/>
      <c r="D981" s="4"/>
      <c r="E981" s="5"/>
      <c r="F981" s="5"/>
    </row>
    <row r="982" ht="13.5" customHeight="1" spans="1:6">
      <c r="A982" s="21"/>
      <c r="D982" s="4"/>
      <c r="E982" s="5"/>
      <c r="F982" s="5"/>
    </row>
    <row r="983" ht="13.5" customHeight="1" spans="1:6">
      <c r="A983" s="21"/>
      <c r="D983" s="4"/>
      <c r="E983" s="5"/>
      <c r="F983" s="5"/>
    </row>
    <row r="984" ht="13.5" customHeight="1" spans="1:6">
      <c r="A984" s="21"/>
      <c r="D984" s="4"/>
      <c r="E984" s="5"/>
      <c r="F984" s="5"/>
    </row>
    <row r="985" ht="13.5" customHeight="1" spans="1:6">
      <c r="A985" s="21"/>
      <c r="D985" s="4"/>
      <c r="E985" s="5"/>
      <c r="F985" s="5"/>
    </row>
    <row r="986" ht="13.5" customHeight="1" spans="1:6">
      <c r="A986" s="21"/>
      <c r="D986" s="4"/>
      <c r="E986" s="5"/>
      <c r="F986" s="5"/>
    </row>
    <row r="987" ht="13.5" customHeight="1" spans="1:6">
      <c r="A987" s="21"/>
      <c r="D987" s="4"/>
      <c r="E987" s="5"/>
      <c r="F987" s="5"/>
    </row>
    <row r="988" ht="13.5" customHeight="1" spans="1:6">
      <c r="A988" s="21"/>
      <c r="D988" s="4"/>
      <c r="E988" s="5"/>
      <c r="F988" s="5"/>
    </row>
    <row r="989" ht="13.5" customHeight="1" spans="1:6">
      <c r="A989" s="21"/>
      <c r="D989" s="4"/>
      <c r="E989" s="5"/>
      <c r="F989" s="5"/>
    </row>
    <row r="990" ht="13.5" customHeight="1" spans="1:6">
      <c r="A990" s="21"/>
      <c r="D990" s="4"/>
      <c r="E990" s="5"/>
      <c r="F990" s="5"/>
    </row>
    <row r="991" ht="13.5" customHeight="1" spans="1:6">
      <c r="A991" s="21"/>
      <c r="D991" s="4"/>
      <c r="E991" s="5"/>
      <c r="F991" s="5"/>
    </row>
    <row r="992" ht="13.5" customHeight="1" spans="1:6">
      <c r="A992" s="21"/>
      <c r="D992" s="4"/>
      <c r="E992" s="5"/>
      <c r="F992" s="5"/>
    </row>
    <row r="993" ht="13.5" customHeight="1" spans="1:6">
      <c r="A993" s="21"/>
      <c r="D993" s="4"/>
      <c r="E993" s="5"/>
      <c r="F993" s="5"/>
    </row>
    <row r="994" ht="13.5" customHeight="1" spans="1:6">
      <c r="A994" s="21"/>
      <c r="D994" s="4"/>
      <c r="E994" s="5"/>
      <c r="F994" s="5"/>
    </row>
    <row r="995" ht="13.5" customHeight="1" spans="1:6">
      <c r="A995" s="21"/>
      <c r="D995" s="4"/>
      <c r="E995" s="5"/>
      <c r="F995" s="5"/>
    </row>
    <row r="996" ht="13.5" customHeight="1" spans="1:6">
      <c r="A996" s="21"/>
      <c r="D996" s="4"/>
      <c r="E996" s="5"/>
      <c r="F996" s="5"/>
    </row>
    <row r="997" ht="13.5" customHeight="1" spans="1:6">
      <c r="A997" s="21"/>
      <c r="D997" s="4"/>
      <c r="E997" s="5"/>
      <c r="F997" s="5"/>
    </row>
    <row r="998" ht="13.5" customHeight="1" spans="1:6">
      <c r="A998" s="21"/>
      <c r="D998" s="4"/>
      <c r="E998" s="5"/>
      <c r="F998" s="5"/>
    </row>
    <row r="999" ht="13.5" customHeight="1" spans="1:6">
      <c r="A999" s="21"/>
      <c r="D999" s="4"/>
      <c r="E999" s="5"/>
      <c r="F999" s="5"/>
    </row>
    <row r="1000" ht="13.5" customHeight="1" spans="1:6">
      <c r="A1000" s="21"/>
      <c r="D1000" s="4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1.8571428571429" customWidth="1"/>
    <col min="2" max="2" width="16.2857142857143" customWidth="1"/>
    <col min="3" max="3" width="36.4285714285714" customWidth="1"/>
    <col min="4" max="4" width="12.7142857142857" customWidth="1"/>
    <col min="5" max="5" width="10.2857142857143" customWidth="1"/>
    <col min="6" max="6" width="13" customWidth="1"/>
    <col min="7" max="7" width="13.2857142857143" customWidth="1"/>
    <col min="8" max="8" width="11.8571428571429" customWidth="1"/>
    <col min="9" max="26" width="9.14285714285714" customWidth="1"/>
  </cols>
  <sheetData>
    <row r="1" ht="13.5" customHeight="1" spans="1:6">
      <c r="A1" s="21" t="s">
        <v>0</v>
      </c>
      <c r="B1" s="3" t="s">
        <v>1</v>
      </c>
      <c r="C1" s="3" t="s">
        <v>2</v>
      </c>
      <c r="D1" s="4" t="s">
        <v>3</v>
      </c>
      <c r="E1" s="5"/>
      <c r="F1" s="5"/>
    </row>
    <row r="2" ht="13.5" customHeight="1" spans="1:6">
      <c r="A2" s="2">
        <v>43511</v>
      </c>
      <c r="B2" s="5" t="s">
        <v>44</v>
      </c>
      <c r="C2" s="5" t="s">
        <v>1174</v>
      </c>
      <c r="D2" s="11">
        <v>50.4</v>
      </c>
      <c r="E2" s="5"/>
      <c r="F2" s="5"/>
    </row>
    <row r="3" ht="13.5" customHeight="1" spans="1:6">
      <c r="A3" s="2">
        <v>43497</v>
      </c>
      <c r="B3" s="5" t="s">
        <v>294</v>
      </c>
      <c r="C3" s="5" t="s">
        <v>239</v>
      </c>
      <c r="D3" s="4">
        <v>470</v>
      </c>
      <c r="E3" s="5"/>
      <c r="F3" s="5"/>
    </row>
    <row r="4" ht="13.5" customHeight="1" spans="1:6">
      <c r="A4" s="2">
        <v>43518</v>
      </c>
      <c r="B4" s="5" t="s">
        <v>11</v>
      </c>
      <c r="C4" s="5" t="s">
        <v>1048</v>
      </c>
      <c r="D4" s="11">
        <v>17</v>
      </c>
      <c r="E4" s="5"/>
      <c r="F4" s="5"/>
    </row>
    <row r="5" ht="13.5" customHeight="1" spans="1:6">
      <c r="A5" s="2">
        <v>43505</v>
      </c>
      <c r="B5" s="5" t="s">
        <v>11</v>
      </c>
      <c r="C5" s="5" t="s">
        <v>1200</v>
      </c>
      <c r="D5" s="4">
        <v>30</v>
      </c>
      <c r="E5" s="5"/>
      <c r="F5" s="5"/>
    </row>
    <row r="6" ht="13.5" customHeight="1" spans="1:7">
      <c r="A6" s="2">
        <v>43512</v>
      </c>
      <c r="B6" s="5" t="s">
        <v>11</v>
      </c>
      <c r="C6" s="5" t="s">
        <v>780</v>
      </c>
      <c r="D6" s="4">
        <v>17</v>
      </c>
      <c r="E6" s="5"/>
      <c r="F6" s="5"/>
      <c r="G6" s="3" t="s">
        <v>286</v>
      </c>
    </row>
    <row r="7" ht="13.5" customHeight="1" spans="1:8">
      <c r="A7" s="2">
        <v>43498</v>
      </c>
      <c r="B7" s="5" t="s">
        <v>11</v>
      </c>
      <c r="C7" s="5" t="s">
        <v>1201</v>
      </c>
      <c r="D7" s="4">
        <v>30</v>
      </c>
      <c r="E7" s="5"/>
      <c r="F7" s="5"/>
      <c r="G7" s="3" t="s">
        <v>44</v>
      </c>
      <c r="H7" s="4">
        <f>SUM(D2)</f>
        <v>50.4</v>
      </c>
    </row>
    <row r="8" ht="13.5" customHeight="1" spans="1:8">
      <c r="A8" s="2">
        <v>43518</v>
      </c>
      <c r="B8" s="5" t="s">
        <v>11</v>
      </c>
      <c r="C8" s="5" t="s">
        <v>824</v>
      </c>
      <c r="D8" s="4">
        <v>26.5</v>
      </c>
      <c r="E8" s="5"/>
      <c r="F8" s="5"/>
      <c r="G8" s="3" t="s">
        <v>294</v>
      </c>
      <c r="H8" s="4">
        <f>SUM(D3)</f>
        <v>470</v>
      </c>
    </row>
    <row r="9" ht="13.5" customHeight="1" spans="1:8">
      <c r="A9" s="2">
        <v>43503</v>
      </c>
      <c r="B9" s="5" t="s">
        <v>11</v>
      </c>
      <c r="C9" s="10" t="s">
        <v>824</v>
      </c>
      <c r="D9" s="4">
        <v>25.5</v>
      </c>
      <c r="E9" s="5"/>
      <c r="F9" s="5"/>
      <c r="G9" s="3" t="s">
        <v>11</v>
      </c>
      <c r="H9" s="4">
        <f>SUM(D4:D11)</f>
        <v>432.17</v>
      </c>
    </row>
    <row r="10" ht="13.5" customHeight="1" spans="1:8">
      <c r="A10" s="2">
        <v>43497</v>
      </c>
      <c r="B10" s="5" t="s">
        <v>11</v>
      </c>
      <c r="C10" s="5" t="s">
        <v>777</v>
      </c>
      <c r="D10" s="4">
        <v>180</v>
      </c>
      <c r="E10" s="5"/>
      <c r="F10" s="5"/>
      <c r="G10" s="3" t="s">
        <v>68</v>
      </c>
      <c r="H10" s="4">
        <f>SUM(D12:D24)</f>
        <v>983.64</v>
      </c>
    </row>
    <row r="11" ht="13.5" customHeight="1" spans="1:8">
      <c r="A11" s="2">
        <v>43513</v>
      </c>
      <c r="B11" s="5" t="s">
        <v>11</v>
      </c>
      <c r="C11" s="5" t="s">
        <v>727</v>
      </c>
      <c r="D11" s="4">
        <v>106.17</v>
      </c>
      <c r="E11" s="5"/>
      <c r="F11" s="5"/>
      <c r="G11" s="3" t="s">
        <v>197</v>
      </c>
      <c r="H11" s="4">
        <f>SUM(D25)</f>
        <v>9.6</v>
      </c>
    </row>
    <row r="12" ht="13.5" customHeight="1" spans="1:8">
      <c r="A12" s="2">
        <v>43511</v>
      </c>
      <c r="B12" s="5" t="s">
        <v>68</v>
      </c>
      <c r="C12" s="5" t="s">
        <v>372</v>
      </c>
      <c r="D12" s="4">
        <v>8.45</v>
      </c>
      <c r="E12" s="5"/>
      <c r="F12" s="5"/>
      <c r="G12" s="3" t="s">
        <v>125</v>
      </c>
      <c r="H12" s="4">
        <f>SUM(D26:D28)</f>
        <v>715.5</v>
      </c>
    </row>
    <row r="13" ht="13.5" customHeight="1" spans="1:8">
      <c r="A13" s="2">
        <v>43511</v>
      </c>
      <c r="B13" s="5" t="s">
        <v>68</v>
      </c>
      <c r="C13" s="5" t="s">
        <v>991</v>
      </c>
      <c r="D13" s="4">
        <v>31.6</v>
      </c>
      <c r="E13" s="5"/>
      <c r="F13" s="5"/>
      <c r="G13" s="3" t="s">
        <v>644</v>
      </c>
      <c r="H13" s="4">
        <f>SUM(D31:D32)</f>
        <v>1650</v>
      </c>
    </row>
    <row r="14" ht="13.5" customHeight="1" spans="1:8">
      <c r="A14" s="2">
        <v>43498</v>
      </c>
      <c r="B14" s="5" t="s">
        <v>68</v>
      </c>
      <c r="C14" s="5" t="s">
        <v>22</v>
      </c>
      <c r="D14" s="4">
        <v>125.85</v>
      </c>
      <c r="E14" s="5"/>
      <c r="F14" s="5"/>
      <c r="G14" s="3" t="s">
        <v>646</v>
      </c>
      <c r="H14" s="4">
        <f>SUM(D33)</f>
        <v>976</v>
      </c>
    </row>
    <row r="15" ht="13.5" customHeight="1" spans="1:8">
      <c r="A15" s="2">
        <v>43512</v>
      </c>
      <c r="B15" s="5" t="s">
        <v>68</v>
      </c>
      <c r="C15" s="5" t="s">
        <v>22</v>
      </c>
      <c r="D15" s="4">
        <v>146.65</v>
      </c>
      <c r="E15" s="5"/>
      <c r="F15" s="5"/>
      <c r="G15" s="3" t="s">
        <v>163</v>
      </c>
      <c r="H15" s="4">
        <f>SUM(0)</f>
        <v>0</v>
      </c>
    </row>
    <row r="16" ht="13.5" customHeight="1" spans="1:8">
      <c r="A16" s="2">
        <v>43506</v>
      </c>
      <c r="B16" s="5" t="s">
        <v>68</v>
      </c>
      <c r="C16" s="5" t="s">
        <v>20</v>
      </c>
      <c r="D16" s="11">
        <v>124.95</v>
      </c>
      <c r="E16" s="5"/>
      <c r="F16" s="5"/>
      <c r="G16" s="3" t="s">
        <v>134</v>
      </c>
      <c r="H16" s="4">
        <f>SUM(D34)</f>
        <v>23</v>
      </c>
    </row>
    <row r="17" ht="13.5" customHeight="1" spans="1:8">
      <c r="A17" s="2">
        <v>43504</v>
      </c>
      <c r="B17" s="5" t="s">
        <v>68</v>
      </c>
      <c r="C17" s="5" t="s">
        <v>20</v>
      </c>
      <c r="D17" s="11">
        <v>21.5</v>
      </c>
      <c r="E17" s="5"/>
      <c r="F17" s="5"/>
      <c r="G17" s="3" t="s">
        <v>34</v>
      </c>
      <c r="H17" s="4">
        <f>SUM(D35:D37)</f>
        <v>55.55</v>
      </c>
    </row>
    <row r="18" ht="13.5" customHeight="1" spans="1:8">
      <c r="A18" s="2">
        <v>43500</v>
      </c>
      <c r="B18" s="5" t="s">
        <v>68</v>
      </c>
      <c r="C18" s="5" t="s">
        <v>20</v>
      </c>
      <c r="D18" s="4">
        <v>111.65</v>
      </c>
      <c r="E18" s="5"/>
      <c r="F18" s="5"/>
      <c r="G18" s="3" t="s">
        <v>36</v>
      </c>
      <c r="H18" s="4">
        <f>SUM(D38:D42)</f>
        <v>1577.05</v>
      </c>
    </row>
    <row r="19" ht="13.5" customHeight="1" spans="1:8">
      <c r="A19" s="2">
        <v>43499</v>
      </c>
      <c r="B19" s="5" t="s">
        <v>68</v>
      </c>
      <c r="C19" s="5" t="s">
        <v>20</v>
      </c>
      <c r="D19" s="4">
        <v>139.27</v>
      </c>
      <c r="E19" s="5"/>
      <c r="F19" s="5"/>
      <c r="G19" s="3" t="s">
        <v>39</v>
      </c>
      <c r="H19" s="4">
        <f>SUM(D43:D49)</f>
        <v>517.27</v>
      </c>
    </row>
    <row r="20" ht="13.5" customHeight="1" spans="1:8">
      <c r="A20" s="2">
        <v>43523</v>
      </c>
      <c r="B20" s="5" t="s">
        <v>68</v>
      </c>
      <c r="C20" s="5" t="s">
        <v>20</v>
      </c>
      <c r="D20" s="4">
        <v>182.2</v>
      </c>
      <c r="E20" s="5"/>
      <c r="F20" s="5"/>
      <c r="G20" s="3" t="s">
        <v>375</v>
      </c>
      <c r="H20" s="4">
        <f>SUM(D50:D53)</f>
        <v>338</v>
      </c>
    </row>
    <row r="21" ht="13.5" customHeight="1" spans="1:26">
      <c r="A21" s="2">
        <v>43524</v>
      </c>
      <c r="B21" s="5" t="s">
        <v>68</v>
      </c>
      <c r="C21" s="10" t="s">
        <v>20</v>
      </c>
      <c r="D21" s="4">
        <v>15.87</v>
      </c>
      <c r="E21" s="10"/>
      <c r="F21" s="10"/>
      <c r="G21" s="10" t="s">
        <v>841</v>
      </c>
      <c r="H21" s="10">
        <f>SUM(D29:D30)</f>
        <v>1909.04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43516</v>
      </c>
      <c r="B22" s="5" t="s">
        <v>68</v>
      </c>
      <c r="C22" s="5" t="s">
        <v>122</v>
      </c>
      <c r="D22" s="4">
        <v>18</v>
      </c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43522</v>
      </c>
      <c r="B23" s="5" t="s">
        <v>68</v>
      </c>
      <c r="C23" s="10" t="s">
        <v>122</v>
      </c>
      <c r="D23" s="4">
        <v>39.4</v>
      </c>
      <c r="E23" s="5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43504</v>
      </c>
      <c r="B24" s="5" t="s">
        <v>68</v>
      </c>
      <c r="C24" s="5" t="s">
        <v>218</v>
      </c>
      <c r="D24" s="11">
        <v>18.25</v>
      </c>
      <c r="E24" s="5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43498</v>
      </c>
      <c r="B25" s="5" t="s">
        <v>197</v>
      </c>
      <c r="C25" s="5" t="s">
        <v>842</v>
      </c>
      <c r="D25" s="4">
        <v>9.6</v>
      </c>
      <c r="E25" s="5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43497</v>
      </c>
      <c r="B26" s="5" t="s">
        <v>125</v>
      </c>
      <c r="C26" s="5" t="s">
        <v>509</v>
      </c>
      <c r="D26" s="4">
        <v>55.5</v>
      </c>
      <c r="E26" s="5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43497</v>
      </c>
      <c r="B27" s="5" t="s">
        <v>125</v>
      </c>
      <c r="C27" s="5" t="s">
        <v>640</v>
      </c>
      <c r="D27" s="4">
        <v>60</v>
      </c>
      <c r="E27" s="5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43497</v>
      </c>
      <c r="B28" s="5" t="s">
        <v>125</v>
      </c>
      <c r="C28" s="5" t="s">
        <v>641</v>
      </c>
      <c r="D28" s="4">
        <v>600</v>
      </c>
      <c r="E28" s="10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43505</v>
      </c>
      <c r="B29" s="5" t="s">
        <v>841</v>
      </c>
      <c r="C29" s="5" t="s">
        <v>1202</v>
      </c>
      <c r="D29" s="4">
        <v>558.4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43505</v>
      </c>
      <c r="B30" s="5" t="s">
        <v>841</v>
      </c>
      <c r="C30" s="5" t="s">
        <v>1203</v>
      </c>
      <c r="D30" s="4">
        <v>1350.64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43497</v>
      </c>
      <c r="B31" s="5" t="s">
        <v>644</v>
      </c>
      <c r="C31" s="5" t="s">
        <v>645</v>
      </c>
      <c r="D31" s="4">
        <v>750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43497</v>
      </c>
      <c r="B32" s="5" t="s">
        <v>644</v>
      </c>
      <c r="C32" s="5" t="s">
        <v>684</v>
      </c>
      <c r="D32" s="4">
        <v>900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43497</v>
      </c>
      <c r="B33" s="5" t="s">
        <v>646</v>
      </c>
      <c r="C33" s="5" t="s">
        <v>1145</v>
      </c>
      <c r="D33" s="4">
        <v>976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43517</v>
      </c>
      <c r="B34" s="5" t="s">
        <v>134</v>
      </c>
      <c r="C34" s="5" t="s">
        <v>898</v>
      </c>
      <c r="D34" s="4">
        <v>23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43508</v>
      </c>
      <c r="B35" s="5" t="s">
        <v>34</v>
      </c>
      <c r="C35" s="5" t="s">
        <v>994</v>
      </c>
      <c r="D35" s="4">
        <v>38.9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43514</v>
      </c>
      <c r="B36" s="5" t="s">
        <v>34</v>
      </c>
      <c r="C36" s="5" t="s">
        <v>1204</v>
      </c>
      <c r="D36" s="4">
        <v>4.85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43523</v>
      </c>
      <c r="B37" s="5" t="s">
        <v>34</v>
      </c>
      <c r="C37" s="10" t="s">
        <v>1205</v>
      </c>
      <c r="D37" s="4">
        <v>11.8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43498</v>
      </c>
      <c r="B38" s="5" t="s">
        <v>36</v>
      </c>
      <c r="C38" s="5" t="s">
        <v>1206</v>
      </c>
      <c r="D38" s="4">
        <v>79.2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43498</v>
      </c>
      <c r="B39" s="5" t="s">
        <v>36</v>
      </c>
      <c r="C39" s="5" t="s">
        <v>1207</v>
      </c>
      <c r="D39" s="4">
        <v>351.45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43497</v>
      </c>
      <c r="B40" s="5" t="s">
        <v>36</v>
      </c>
      <c r="C40" s="5" t="s">
        <v>37</v>
      </c>
      <c r="D40" s="4">
        <v>600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43497</v>
      </c>
      <c r="B41" s="5" t="s">
        <v>36</v>
      </c>
      <c r="C41" s="5" t="s">
        <v>38</v>
      </c>
      <c r="D41" s="4">
        <v>400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43508</v>
      </c>
      <c r="B42" s="5" t="s">
        <v>36</v>
      </c>
      <c r="C42" s="5" t="s">
        <v>1208</v>
      </c>
      <c r="D42" s="4">
        <v>146.4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43514</v>
      </c>
      <c r="B43" s="5" t="s">
        <v>39</v>
      </c>
      <c r="C43" s="5" t="s">
        <v>391</v>
      </c>
      <c r="D43" s="11">
        <v>100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43514</v>
      </c>
      <c r="B44" s="5" t="s">
        <v>39</v>
      </c>
      <c r="C44" s="5" t="s">
        <v>391</v>
      </c>
      <c r="D44" s="4">
        <v>70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43497</v>
      </c>
      <c r="B45" s="5" t="s">
        <v>39</v>
      </c>
      <c r="C45" s="5" t="s">
        <v>42</v>
      </c>
      <c r="D45" s="4">
        <v>110</v>
      </c>
      <c r="E45" s="10"/>
      <c r="F45" s="4"/>
      <c r="G45" s="3" t="s">
        <v>1082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43499</v>
      </c>
      <c r="B46" s="5" t="s">
        <v>39</v>
      </c>
      <c r="C46" s="5" t="s">
        <v>83</v>
      </c>
      <c r="D46" s="4">
        <v>71</v>
      </c>
      <c r="E46" s="10"/>
      <c r="F46" s="4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43516</v>
      </c>
      <c r="B47" s="5" t="s">
        <v>39</v>
      </c>
      <c r="C47" s="5" t="s">
        <v>83</v>
      </c>
      <c r="D47" s="4">
        <v>68.87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43501</v>
      </c>
      <c r="B48" s="5" t="s">
        <v>39</v>
      </c>
      <c r="C48" s="10" t="s">
        <v>83</v>
      </c>
      <c r="D48" s="10">
        <v>74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43523</v>
      </c>
      <c r="B49" s="5" t="s">
        <v>39</v>
      </c>
      <c r="C49" s="10" t="s">
        <v>306</v>
      </c>
      <c r="D49" s="4">
        <v>23.4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43497</v>
      </c>
      <c r="B50" s="5" t="s">
        <v>375</v>
      </c>
      <c r="C50" s="5" t="s">
        <v>550</v>
      </c>
      <c r="D50" s="4">
        <v>50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43497</v>
      </c>
      <c r="B51" s="5" t="s">
        <v>375</v>
      </c>
      <c r="C51" s="5" t="s">
        <v>549</v>
      </c>
      <c r="D51" s="4">
        <v>44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43497</v>
      </c>
      <c r="B52" s="5" t="s">
        <v>375</v>
      </c>
      <c r="C52" s="5" t="s">
        <v>548</v>
      </c>
      <c r="D52" s="4">
        <v>44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43497</v>
      </c>
      <c r="B53" s="5" t="s">
        <v>375</v>
      </c>
      <c r="C53" s="5" t="s">
        <v>547</v>
      </c>
      <c r="D53" s="4">
        <v>200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/>
      <c r="C54" s="10"/>
      <c r="D54" s="4"/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/>
      <c r="C55" s="10"/>
      <c r="D55" s="4"/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1"/>
      <c r="D56" s="4">
        <f>SUM(D2:D53)</f>
        <v>9707.22</v>
      </c>
      <c r="E56" s="5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1"/>
      <c r="D57" s="4"/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1"/>
      <c r="D58" s="4"/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1"/>
      <c r="D59" s="4"/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6">
      <c r="A60" s="21"/>
      <c r="D60" s="4"/>
      <c r="E60" s="5"/>
      <c r="F60" s="5"/>
    </row>
    <row r="61" ht="13.5" customHeight="1" spans="1:6">
      <c r="A61" s="21"/>
      <c r="D61" s="4"/>
      <c r="E61" s="5"/>
      <c r="F61" s="5"/>
    </row>
    <row r="62" ht="13.5" customHeight="1" spans="1:6">
      <c r="A62" s="21"/>
      <c r="D62" s="4"/>
      <c r="E62" s="5"/>
      <c r="F62" s="5"/>
    </row>
    <row r="63" ht="13.5" customHeight="1" spans="1:6">
      <c r="A63" s="21"/>
      <c r="D63" s="4"/>
      <c r="E63" s="5"/>
      <c r="F63" s="5"/>
    </row>
    <row r="64" ht="13.5" customHeight="1" spans="1:6">
      <c r="A64" s="21"/>
      <c r="D64" s="4"/>
      <c r="E64" s="5"/>
      <c r="F64" s="5"/>
    </row>
    <row r="65" ht="13.5" customHeight="1" spans="1:6">
      <c r="A65" s="21"/>
      <c r="D65" s="4"/>
      <c r="E65" s="5"/>
      <c r="F65" s="5"/>
    </row>
    <row r="66" ht="13.5" customHeight="1" spans="1:6">
      <c r="A66" s="21"/>
      <c r="D66" s="4"/>
      <c r="E66" s="5"/>
      <c r="F66" s="5"/>
    </row>
    <row r="67" ht="13.5" customHeight="1" spans="1:6">
      <c r="A67" s="21"/>
      <c r="D67" s="4"/>
      <c r="E67" s="5"/>
      <c r="F67" s="5"/>
    </row>
    <row r="68" ht="13.5" customHeight="1" spans="1:6">
      <c r="A68" s="21"/>
      <c r="D68" s="4"/>
      <c r="E68" s="5"/>
      <c r="F68" s="5"/>
    </row>
    <row r="69" ht="13.5" customHeight="1" spans="1:6">
      <c r="A69" s="21"/>
      <c r="D69" s="4"/>
      <c r="E69" s="5"/>
      <c r="F69" s="5"/>
    </row>
    <row r="70" ht="13.5" customHeight="1" spans="1:6">
      <c r="A70" s="21"/>
      <c r="D70" s="4"/>
      <c r="E70" s="5"/>
      <c r="F70" s="5"/>
    </row>
    <row r="71" ht="13.5" customHeight="1" spans="1:6">
      <c r="A71" s="21"/>
      <c r="D71" s="4"/>
      <c r="E71" s="5"/>
      <c r="F71" s="5"/>
    </row>
    <row r="72" ht="13.5" customHeight="1" spans="1:6">
      <c r="A72" s="21"/>
      <c r="D72" s="4"/>
      <c r="E72" s="5"/>
      <c r="F72" s="5"/>
    </row>
    <row r="73" ht="13.5" customHeight="1" spans="1:6">
      <c r="A73" s="21"/>
      <c r="D73" s="4"/>
      <c r="E73" s="5"/>
      <c r="F73" s="5"/>
    </row>
    <row r="74" ht="13.5" customHeight="1" spans="1:6">
      <c r="A74" s="21"/>
      <c r="D74" s="4"/>
      <c r="E74" s="5"/>
      <c r="F74" s="5"/>
    </row>
    <row r="75" ht="13.5" customHeight="1" spans="1:6">
      <c r="A75" s="21"/>
      <c r="D75" s="4"/>
      <c r="E75" s="5"/>
      <c r="F75" s="5"/>
    </row>
    <row r="76" ht="13.5" customHeight="1" spans="1:6">
      <c r="A76" s="21"/>
      <c r="D76" s="4"/>
      <c r="E76" s="5"/>
      <c r="F76" s="5"/>
    </row>
    <row r="77" ht="13.5" customHeight="1" spans="1:6">
      <c r="A77" s="21"/>
      <c r="D77" s="4"/>
      <c r="E77" s="5"/>
      <c r="F77" s="5"/>
    </row>
    <row r="78" ht="13.5" customHeight="1" spans="1:6">
      <c r="A78" s="21"/>
      <c r="D78" s="4"/>
      <c r="E78" s="5"/>
      <c r="F78" s="5"/>
    </row>
    <row r="79" ht="13.5" customHeight="1" spans="1:6">
      <c r="A79" s="21"/>
      <c r="D79" s="4"/>
      <c r="E79" s="5"/>
      <c r="F79" s="5"/>
    </row>
    <row r="80" ht="13.5" customHeight="1" spans="1:6">
      <c r="A80" s="21"/>
      <c r="D80" s="4"/>
      <c r="E80" s="5"/>
      <c r="F80" s="5"/>
    </row>
    <row r="81" ht="13.5" customHeight="1" spans="1:6">
      <c r="A81" s="21"/>
      <c r="D81" s="4"/>
      <c r="E81" s="5"/>
      <c r="F81" s="5"/>
    </row>
    <row r="82" ht="13.5" customHeight="1" spans="1:6">
      <c r="A82" s="21"/>
      <c r="D82" s="4"/>
      <c r="E82" s="5"/>
      <c r="F82" s="5"/>
    </row>
    <row r="83" ht="13.5" customHeight="1" spans="1:6">
      <c r="A83" s="21"/>
      <c r="D83" s="4"/>
      <c r="E83" s="5"/>
      <c r="F83" s="5"/>
    </row>
    <row r="84" ht="13.5" customHeight="1" spans="1:6">
      <c r="A84" s="21"/>
      <c r="D84" s="4"/>
      <c r="E84" s="5"/>
      <c r="F84" s="5"/>
    </row>
    <row r="85" ht="13.5" customHeight="1" spans="1:6">
      <c r="A85" s="21"/>
      <c r="D85" s="4"/>
      <c r="E85" s="5"/>
      <c r="F85" s="5"/>
    </row>
    <row r="86" ht="13.5" customHeight="1" spans="1:6">
      <c r="A86" s="21"/>
      <c r="D86" s="4"/>
      <c r="E86" s="5"/>
      <c r="F86" s="5"/>
    </row>
    <row r="87" ht="13.5" customHeight="1" spans="1:6">
      <c r="A87" s="21"/>
      <c r="D87" s="4"/>
      <c r="E87" s="5"/>
      <c r="F87" s="5"/>
    </row>
    <row r="88" ht="13.5" customHeight="1" spans="1:6">
      <c r="A88" s="21"/>
      <c r="D88" s="4"/>
      <c r="E88" s="5"/>
      <c r="F88" s="5"/>
    </row>
    <row r="89" ht="13.5" customHeight="1" spans="1:6">
      <c r="A89" s="21"/>
      <c r="D89" s="4"/>
      <c r="E89" s="5"/>
      <c r="F89" s="5"/>
    </row>
    <row r="90" ht="13.5" customHeight="1" spans="1:6">
      <c r="A90" s="21"/>
      <c r="D90" s="4"/>
      <c r="E90" s="5"/>
      <c r="F90" s="5"/>
    </row>
    <row r="91" ht="13.5" customHeight="1" spans="1:6">
      <c r="A91" s="21"/>
      <c r="D91" s="4"/>
      <c r="E91" s="5"/>
      <c r="F91" s="5"/>
    </row>
    <row r="92" ht="13.5" customHeight="1" spans="1:6">
      <c r="A92" s="21"/>
      <c r="D92" s="4"/>
      <c r="E92" s="5"/>
      <c r="F92" s="5"/>
    </row>
    <row r="93" ht="13.5" customHeight="1" spans="1:6">
      <c r="A93" s="21"/>
      <c r="D93" s="4"/>
      <c r="E93" s="5"/>
      <c r="F93" s="5"/>
    </row>
    <row r="94" ht="13.5" customHeight="1" spans="1:6">
      <c r="A94" s="21"/>
      <c r="D94" s="4"/>
      <c r="E94" s="5"/>
      <c r="F94" s="5"/>
    </row>
    <row r="95" ht="13.5" customHeight="1" spans="1:6">
      <c r="A95" s="21"/>
      <c r="D95" s="4"/>
      <c r="E95" s="5"/>
      <c r="F95" s="5"/>
    </row>
    <row r="96" ht="13.5" customHeight="1" spans="1:6">
      <c r="A96" s="21"/>
      <c r="D96" s="4"/>
      <c r="E96" s="5"/>
      <c r="F96" s="5"/>
    </row>
    <row r="97" ht="13.5" customHeight="1" spans="1:6">
      <c r="A97" s="21"/>
      <c r="D97" s="4"/>
      <c r="E97" s="5"/>
      <c r="F97" s="5"/>
    </row>
    <row r="98" ht="13.5" customHeight="1" spans="1:6">
      <c r="A98" s="21"/>
      <c r="D98" s="4"/>
      <c r="E98" s="5"/>
      <c r="F98" s="5"/>
    </row>
    <row r="99" ht="13.5" customHeight="1" spans="1:6">
      <c r="A99" s="21"/>
      <c r="D99" s="4"/>
      <c r="E99" s="5"/>
      <c r="F99" s="5"/>
    </row>
    <row r="100" ht="13.5" customHeight="1" spans="1:6">
      <c r="A100" s="21"/>
      <c r="D100" s="4"/>
      <c r="E100" s="5"/>
      <c r="F100" s="5"/>
    </row>
    <row r="101" ht="13.5" customHeight="1" spans="1:6">
      <c r="A101" s="21"/>
      <c r="D101" s="4"/>
      <c r="E101" s="5"/>
      <c r="F101" s="5"/>
    </row>
    <row r="102" ht="13.5" customHeight="1" spans="1:6">
      <c r="A102" s="21"/>
      <c r="D102" s="4"/>
      <c r="E102" s="5"/>
      <c r="F102" s="5"/>
    </row>
    <row r="103" ht="13.5" customHeight="1" spans="1:6">
      <c r="A103" s="21"/>
      <c r="D103" s="4"/>
      <c r="E103" s="5"/>
      <c r="F103" s="5"/>
    </row>
    <row r="104" ht="13.5" customHeight="1" spans="1:6">
      <c r="A104" s="21"/>
      <c r="D104" s="4"/>
      <c r="E104" s="5"/>
      <c r="F104" s="5"/>
    </row>
    <row r="105" ht="13.5" customHeight="1" spans="1:6">
      <c r="A105" s="21"/>
      <c r="D105" s="4"/>
      <c r="E105" s="5"/>
      <c r="F105" s="5"/>
    </row>
    <row r="106" ht="13.5" customHeight="1" spans="1:6">
      <c r="A106" s="21"/>
      <c r="D106" s="4"/>
      <c r="E106" s="5"/>
      <c r="F106" s="5"/>
    </row>
    <row r="107" ht="13.5" customHeight="1" spans="1:6">
      <c r="A107" s="21"/>
      <c r="D107" s="4"/>
      <c r="E107" s="5"/>
      <c r="F107" s="5"/>
    </row>
    <row r="108" ht="13.5" customHeight="1" spans="1:6">
      <c r="A108" s="21"/>
      <c r="D108" s="4"/>
      <c r="E108" s="5"/>
      <c r="F108" s="5"/>
    </row>
    <row r="109" ht="13.5" customHeight="1" spans="1:6">
      <c r="A109" s="21"/>
      <c r="D109" s="4"/>
      <c r="E109" s="5"/>
      <c r="F109" s="5"/>
    </row>
    <row r="110" ht="13.5" customHeight="1" spans="1:6">
      <c r="A110" s="21"/>
      <c r="D110" s="4"/>
      <c r="E110" s="5"/>
      <c r="F110" s="5"/>
    </row>
    <row r="111" ht="13.5" customHeight="1" spans="1:6">
      <c r="A111" s="21"/>
      <c r="D111" s="4"/>
      <c r="E111" s="5"/>
      <c r="F111" s="5"/>
    </row>
    <row r="112" ht="13.5" customHeight="1" spans="1:6">
      <c r="A112" s="21"/>
      <c r="D112" s="4"/>
      <c r="E112" s="5"/>
      <c r="F112" s="5"/>
    </row>
    <row r="113" ht="13.5" customHeight="1" spans="1:6">
      <c r="A113" s="21"/>
      <c r="D113" s="4"/>
      <c r="E113" s="5"/>
      <c r="F113" s="5"/>
    </row>
    <row r="114" ht="13.5" customHeight="1" spans="1:6">
      <c r="A114" s="21"/>
      <c r="D114" s="4"/>
      <c r="E114" s="5"/>
      <c r="F114" s="5"/>
    </row>
    <row r="115" ht="13.5" customHeight="1" spans="1:6">
      <c r="A115" s="21"/>
      <c r="D115" s="4"/>
      <c r="E115" s="5"/>
      <c r="F115" s="5"/>
    </row>
    <row r="116" ht="13.5" customHeight="1" spans="1:6">
      <c r="A116" s="21"/>
      <c r="D116" s="4"/>
      <c r="E116" s="5"/>
      <c r="F116" s="5"/>
    </row>
    <row r="117" ht="13.5" customHeight="1" spans="1:6">
      <c r="A117" s="21"/>
      <c r="D117" s="4"/>
      <c r="E117" s="5"/>
      <c r="F117" s="5"/>
    </row>
    <row r="118" ht="13.5" customHeight="1" spans="1:6">
      <c r="A118" s="21"/>
      <c r="D118" s="4"/>
      <c r="E118" s="5"/>
      <c r="F118" s="5"/>
    </row>
    <row r="119" ht="13.5" customHeight="1" spans="1:6">
      <c r="A119" s="21"/>
      <c r="D119" s="4"/>
      <c r="E119" s="5"/>
      <c r="F119" s="5"/>
    </row>
    <row r="120" ht="13.5" customHeight="1" spans="1:6">
      <c r="A120" s="21"/>
      <c r="D120" s="4"/>
      <c r="E120" s="5"/>
      <c r="F120" s="5"/>
    </row>
    <row r="121" ht="13.5" customHeight="1" spans="1:6">
      <c r="A121" s="21"/>
      <c r="D121" s="4"/>
      <c r="E121" s="5"/>
      <c r="F121" s="5"/>
    </row>
    <row r="122" ht="13.5" customHeight="1" spans="1:6">
      <c r="A122" s="21"/>
      <c r="D122" s="4"/>
      <c r="E122" s="5"/>
      <c r="F122" s="5"/>
    </row>
    <row r="123" ht="13.5" customHeight="1" spans="1:6">
      <c r="A123" s="21"/>
      <c r="D123" s="4"/>
      <c r="E123" s="5"/>
      <c r="F123" s="5"/>
    </row>
    <row r="124" ht="13.5" customHeight="1" spans="1:6">
      <c r="A124" s="21"/>
      <c r="D124" s="4"/>
      <c r="E124" s="5"/>
      <c r="F124" s="5"/>
    </row>
    <row r="125" ht="13.5" customHeight="1" spans="1:6">
      <c r="A125" s="21"/>
      <c r="D125" s="4"/>
      <c r="E125" s="5"/>
      <c r="F125" s="5"/>
    </row>
    <row r="126" ht="13.5" customHeight="1" spans="1:6">
      <c r="A126" s="21"/>
      <c r="D126" s="4"/>
      <c r="E126" s="5"/>
      <c r="F126" s="5"/>
    </row>
    <row r="127" ht="13.5" customHeight="1" spans="1:6">
      <c r="A127" s="21"/>
      <c r="D127" s="4"/>
      <c r="E127" s="5"/>
      <c r="F127" s="5"/>
    </row>
    <row r="128" ht="13.5" customHeight="1" spans="1:6">
      <c r="A128" s="21"/>
      <c r="D128" s="4"/>
      <c r="E128" s="5"/>
      <c r="F128" s="5"/>
    </row>
    <row r="129" ht="13.5" customHeight="1" spans="1:6">
      <c r="A129" s="21"/>
      <c r="D129" s="4"/>
      <c r="E129" s="5"/>
      <c r="F129" s="5"/>
    </row>
    <row r="130" ht="13.5" customHeight="1" spans="1:6">
      <c r="A130" s="21"/>
      <c r="D130" s="4"/>
      <c r="E130" s="5"/>
      <c r="F130" s="5"/>
    </row>
    <row r="131" ht="13.5" customHeight="1" spans="1:6">
      <c r="A131" s="21"/>
      <c r="D131" s="4"/>
      <c r="E131" s="5"/>
      <c r="F131" s="5"/>
    </row>
    <row r="132" ht="13.5" customHeight="1" spans="1:6">
      <c r="A132" s="21"/>
      <c r="D132" s="4"/>
      <c r="E132" s="5"/>
      <c r="F132" s="5"/>
    </row>
    <row r="133" ht="13.5" customHeight="1" spans="1:6">
      <c r="A133" s="21"/>
      <c r="D133" s="4"/>
      <c r="E133" s="5"/>
      <c r="F133" s="5"/>
    </row>
    <row r="134" ht="13.5" customHeight="1" spans="1:6">
      <c r="A134" s="21"/>
      <c r="D134" s="4"/>
      <c r="E134" s="5"/>
      <c r="F134" s="5"/>
    </row>
    <row r="135" ht="13.5" customHeight="1" spans="1:6">
      <c r="A135" s="21"/>
      <c r="D135" s="4"/>
      <c r="E135" s="5"/>
      <c r="F135" s="5"/>
    </row>
    <row r="136" ht="13.5" customHeight="1" spans="1:6">
      <c r="A136" s="21"/>
      <c r="D136" s="4"/>
      <c r="E136" s="5"/>
      <c r="F136" s="5"/>
    </row>
    <row r="137" ht="13.5" customHeight="1" spans="1:6">
      <c r="A137" s="21"/>
      <c r="D137" s="4"/>
      <c r="E137" s="5"/>
      <c r="F137" s="5"/>
    </row>
    <row r="138" ht="13.5" customHeight="1" spans="1:6">
      <c r="A138" s="21"/>
      <c r="D138" s="4"/>
      <c r="E138" s="5"/>
      <c r="F138" s="5"/>
    </row>
    <row r="139" ht="13.5" customHeight="1" spans="1:6">
      <c r="A139" s="21"/>
      <c r="D139" s="4"/>
      <c r="E139" s="5"/>
      <c r="F139" s="5"/>
    </row>
    <row r="140" ht="13.5" customHeight="1" spans="1:6">
      <c r="A140" s="21"/>
      <c r="D140" s="4"/>
      <c r="E140" s="5"/>
      <c r="F140" s="5"/>
    </row>
    <row r="141" ht="13.5" customHeight="1" spans="1:6">
      <c r="A141" s="21"/>
      <c r="D141" s="4"/>
      <c r="E141" s="5"/>
      <c r="F141" s="5"/>
    </row>
    <row r="142" ht="13.5" customHeight="1" spans="1:6">
      <c r="A142" s="21"/>
      <c r="D142" s="4"/>
      <c r="E142" s="5"/>
      <c r="F142" s="5"/>
    </row>
    <row r="143" ht="13.5" customHeight="1" spans="1:6">
      <c r="A143" s="21"/>
      <c r="D143" s="4"/>
      <c r="E143" s="5"/>
      <c r="F143" s="5"/>
    </row>
    <row r="144" ht="13.5" customHeight="1" spans="1:6">
      <c r="A144" s="21"/>
      <c r="D144" s="4"/>
      <c r="E144" s="5"/>
      <c r="F144" s="5"/>
    </row>
    <row r="145" ht="13.5" customHeight="1" spans="1:6">
      <c r="A145" s="21"/>
      <c r="D145" s="4"/>
      <c r="E145" s="5"/>
      <c r="F145" s="5"/>
    </row>
    <row r="146" ht="13.5" customHeight="1" spans="1:6">
      <c r="A146" s="21"/>
      <c r="D146" s="4"/>
      <c r="E146" s="5"/>
      <c r="F146" s="5"/>
    </row>
    <row r="147" ht="13.5" customHeight="1" spans="1:6">
      <c r="A147" s="21"/>
      <c r="D147" s="4"/>
      <c r="E147" s="5"/>
      <c r="F147" s="5"/>
    </row>
    <row r="148" ht="13.5" customHeight="1" spans="1:6">
      <c r="A148" s="21"/>
      <c r="D148" s="4"/>
      <c r="E148" s="5"/>
      <c r="F148" s="5"/>
    </row>
    <row r="149" ht="13.5" customHeight="1" spans="1:6">
      <c r="A149" s="21"/>
      <c r="D149" s="4"/>
      <c r="E149" s="5"/>
      <c r="F149" s="5"/>
    </row>
    <row r="150" ht="13.5" customHeight="1" spans="1:6">
      <c r="A150" s="21"/>
      <c r="D150" s="4"/>
      <c r="E150" s="5"/>
      <c r="F150" s="5"/>
    </row>
    <row r="151" ht="13.5" customHeight="1" spans="1:6">
      <c r="A151" s="21"/>
      <c r="D151" s="4"/>
      <c r="E151" s="5"/>
      <c r="F151" s="5"/>
    </row>
    <row r="152" ht="13.5" customHeight="1" spans="1:6">
      <c r="A152" s="21"/>
      <c r="D152" s="4"/>
      <c r="E152" s="5"/>
      <c r="F152" s="5"/>
    </row>
    <row r="153" ht="13.5" customHeight="1" spans="1:6">
      <c r="A153" s="21"/>
      <c r="D153" s="4"/>
      <c r="E153" s="5"/>
      <c r="F153" s="5"/>
    </row>
    <row r="154" ht="13.5" customHeight="1" spans="1:6">
      <c r="A154" s="21"/>
      <c r="D154" s="4"/>
      <c r="E154" s="5"/>
      <c r="F154" s="5"/>
    </row>
    <row r="155" ht="13.5" customHeight="1" spans="1:6">
      <c r="A155" s="21"/>
      <c r="D155" s="4"/>
      <c r="E155" s="5"/>
      <c r="F155" s="5"/>
    </row>
    <row r="156" ht="13.5" customHeight="1" spans="1:6">
      <c r="A156" s="21"/>
      <c r="D156" s="4"/>
      <c r="E156" s="5"/>
      <c r="F156" s="5"/>
    </row>
    <row r="157" ht="13.5" customHeight="1" spans="1:6">
      <c r="A157" s="21"/>
      <c r="D157" s="4"/>
      <c r="E157" s="5"/>
      <c r="F157" s="5"/>
    </row>
    <row r="158" ht="13.5" customHeight="1" spans="1:6">
      <c r="A158" s="21"/>
      <c r="D158" s="4"/>
      <c r="E158" s="5"/>
      <c r="F158" s="5"/>
    </row>
    <row r="159" ht="13.5" customHeight="1" spans="1:6">
      <c r="A159" s="21"/>
      <c r="D159" s="4"/>
      <c r="E159" s="5"/>
      <c r="F159" s="5"/>
    </row>
    <row r="160" ht="13.5" customHeight="1" spans="1:6">
      <c r="A160" s="21"/>
      <c r="D160" s="4"/>
      <c r="E160" s="5"/>
      <c r="F160" s="5"/>
    </row>
    <row r="161" ht="13.5" customHeight="1" spans="1:6">
      <c r="A161" s="21"/>
      <c r="D161" s="4"/>
      <c r="E161" s="5"/>
      <c r="F161" s="5"/>
    </row>
    <row r="162" ht="13.5" customHeight="1" spans="1:6">
      <c r="A162" s="21"/>
      <c r="D162" s="4"/>
      <c r="E162" s="5"/>
      <c r="F162" s="5"/>
    </row>
    <row r="163" ht="13.5" customHeight="1" spans="1:6">
      <c r="A163" s="21"/>
      <c r="D163" s="4"/>
      <c r="E163" s="5"/>
      <c r="F163" s="5"/>
    </row>
    <row r="164" ht="13.5" customHeight="1" spans="1:6">
      <c r="A164" s="21"/>
      <c r="D164" s="4"/>
      <c r="E164" s="5"/>
      <c r="F164" s="5"/>
    </row>
    <row r="165" ht="13.5" customHeight="1" spans="1:6">
      <c r="A165" s="21"/>
      <c r="D165" s="4"/>
      <c r="E165" s="5"/>
      <c r="F165" s="5"/>
    </row>
    <row r="166" ht="13.5" customHeight="1" spans="1:6">
      <c r="A166" s="21"/>
      <c r="D166" s="4"/>
      <c r="E166" s="5"/>
      <c r="F166" s="5"/>
    </row>
    <row r="167" ht="13.5" customHeight="1" spans="1:6">
      <c r="A167" s="21"/>
      <c r="D167" s="4"/>
      <c r="E167" s="5"/>
      <c r="F167" s="5"/>
    </row>
    <row r="168" ht="13.5" customHeight="1" spans="1:6">
      <c r="A168" s="21"/>
      <c r="D168" s="4"/>
      <c r="E168" s="5"/>
      <c r="F168" s="5"/>
    </row>
    <row r="169" ht="13.5" customHeight="1" spans="1:6">
      <c r="A169" s="21"/>
      <c r="D169" s="4"/>
      <c r="E169" s="5"/>
      <c r="F169" s="5"/>
    </row>
    <row r="170" ht="13.5" customHeight="1" spans="1:6">
      <c r="A170" s="21"/>
      <c r="D170" s="4"/>
      <c r="E170" s="5"/>
      <c r="F170" s="5"/>
    </row>
    <row r="171" ht="13.5" customHeight="1" spans="1:6">
      <c r="A171" s="21"/>
      <c r="D171" s="4"/>
      <c r="E171" s="5"/>
      <c r="F171" s="5"/>
    </row>
    <row r="172" ht="13.5" customHeight="1" spans="1:6">
      <c r="A172" s="21"/>
      <c r="D172" s="4"/>
      <c r="E172" s="5"/>
      <c r="F172" s="5"/>
    </row>
    <row r="173" ht="13.5" customHeight="1" spans="1:6">
      <c r="A173" s="21"/>
      <c r="D173" s="4"/>
      <c r="E173" s="5"/>
      <c r="F173" s="5"/>
    </row>
    <row r="174" ht="13.5" customHeight="1" spans="1:6">
      <c r="A174" s="21"/>
      <c r="D174" s="4"/>
      <c r="E174" s="5"/>
      <c r="F174" s="5"/>
    </row>
    <row r="175" ht="13.5" customHeight="1" spans="1:6">
      <c r="A175" s="21"/>
      <c r="D175" s="4"/>
      <c r="E175" s="5"/>
      <c r="F175" s="5"/>
    </row>
    <row r="176" ht="13.5" customHeight="1" spans="1:6">
      <c r="A176" s="21"/>
      <c r="D176" s="4"/>
      <c r="E176" s="5"/>
      <c r="F176" s="5"/>
    </row>
    <row r="177" ht="13.5" customHeight="1" spans="1:6">
      <c r="A177" s="21"/>
      <c r="D177" s="4"/>
      <c r="E177" s="5"/>
      <c r="F177" s="5"/>
    </row>
    <row r="178" ht="13.5" customHeight="1" spans="1:6">
      <c r="A178" s="21"/>
      <c r="D178" s="4"/>
      <c r="E178" s="5"/>
      <c r="F178" s="5"/>
    </row>
    <row r="179" ht="13.5" customHeight="1" spans="1:6">
      <c r="A179" s="21"/>
      <c r="D179" s="4"/>
      <c r="E179" s="5"/>
      <c r="F179" s="5"/>
    </row>
    <row r="180" ht="13.5" customHeight="1" spans="1:6">
      <c r="A180" s="21"/>
      <c r="D180" s="4"/>
      <c r="E180" s="5"/>
      <c r="F180" s="5"/>
    </row>
    <row r="181" ht="13.5" customHeight="1" spans="1:6">
      <c r="A181" s="21"/>
      <c r="D181" s="4"/>
      <c r="E181" s="5"/>
      <c r="F181" s="5"/>
    </row>
    <row r="182" ht="13.5" customHeight="1" spans="1:6">
      <c r="A182" s="21"/>
      <c r="D182" s="4"/>
      <c r="E182" s="5"/>
      <c r="F182" s="5"/>
    </row>
    <row r="183" ht="13.5" customHeight="1" spans="1:6">
      <c r="A183" s="21"/>
      <c r="D183" s="4"/>
      <c r="E183" s="5"/>
      <c r="F183" s="5"/>
    </row>
    <row r="184" ht="13.5" customHeight="1" spans="1:6">
      <c r="A184" s="21"/>
      <c r="D184" s="4"/>
      <c r="E184" s="5"/>
      <c r="F184" s="5"/>
    </row>
    <row r="185" ht="13.5" customHeight="1" spans="1:6">
      <c r="A185" s="21"/>
      <c r="D185" s="4"/>
      <c r="E185" s="5"/>
      <c r="F185" s="5"/>
    </row>
    <row r="186" ht="13.5" customHeight="1" spans="1:6">
      <c r="A186" s="21"/>
      <c r="D186" s="4"/>
      <c r="E186" s="5"/>
      <c r="F186" s="5"/>
    </row>
    <row r="187" ht="13.5" customHeight="1" spans="1:6">
      <c r="A187" s="21"/>
      <c r="D187" s="4"/>
      <c r="E187" s="5"/>
      <c r="F187" s="5"/>
    </row>
    <row r="188" ht="13.5" customHeight="1" spans="1:6">
      <c r="A188" s="21"/>
      <c r="D188" s="4"/>
      <c r="E188" s="5"/>
      <c r="F188" s="5"/>
    </row>
    <row r="189" ht="13.5" customHeight="1" spans="1:6">
      <c r="A189" s="21"/>
      <c r="D189" s="4"/>
      <c r="E189" s="5"/>
      <c r="F189" s="5"/>
    </row>
    <row r="190" ht="13.5" customHeight="1" spans="1:6">
      <c r="A190" s="21"/>
      <c r="D190" s="4"/>
      <c r="E190" s="5"/>
      <c r="F190" s="5"/>
    </row>
    <row r="191" ht="13.5" customHeight="1" spans="1:6">
      <c r="A191" s="21"/>
      <c r="D191" s="4"/>
      <c r="E191" s="5"/>
      <c r="F191" s="5"/>
    </row>
    <row r="192" ht="13.5" customHeight="1" spans="1:6">
      <c r="A192" s="21"/>
      <c r="D192" s="4"/>
      <c r="E192" s="5"/>
      <c r="F192" s="5"/>
    </row>
    <row r="193" ht="13.5" customHeight="1" spans="1:6">
      <c r="A193" s="21"/>
      <c r="D193" s="4"/>
      <c r="E193" s="5"/>
      <c r="F193" s="5"/>
    </row>
    <row r="194" ht="13.5" customHeight="1" spans="1:6">
      <c r="A194" s="21"/>
      <c r="D194" s="4"/>
      <c r="E194" s="5"/>
      <c r="F194" s="5"/>
    </row>
    <row r="195" ht="13.5" customHeight="1" spans="1:6">
      <c r="A195" s="21"/>
      <c r="D195" s="4"/>
      <c r="E195" s="5"/>
      <c r="F195" s="5"/>
    </row>
    <row r="196" ht="13.5" customHeight="1" spans="1:6">
      <c r="A196" s="21"/>
      <c r="D196" s="4"/>
      <c r="E196" s="5"/>
      <c r="F196" s="5"/>
    </row>
    <row r="197" ht="13.5" customHeight="1" spans="1:6">
      <c r="A197" s="21"/>
      <c r="D197" s="4"/>
      <c r="E197" s="5"/>
      <c r="F197" s="5"/>
    </row>
    <row r="198" ht="13.5" customHeight="1" spans="1:6">
      <c r="A198" s="21"/>
      <c r="D198" s="4"/>
      <c r="E198" s="5"/>
      <c r="F198" s="5"/>
    </row>
    <row r="199" ht="13.5" customHeight="1" spans="1:6">
      <c r="A199" s="21"/>
      <c r="D199" s="4"/>
      <c r="E199" s="5"/>
      <c r="F199" s="5"/>
    </row>
    <row r="200" ht="13.5" customHeight="1" spans="1:6">
      <c r="A200" s="21"/>
      <c r="D200" s="4"/>
      <c r="E200" s="5"/>
      <c r="F200" s="5"/>
    </row>
    <row r="201" ht="13.5" customHeight="1" spans="1:6">
      <c r="A201" s="21"/>
      <c r="D201" s="4"/>
      <c r="E201" s="5"/>
      <c r="F201" s="5"/>
    </row>
    <row r="202" ht="13.5" customHeight="1" spans="1:6">
      <c r="A202" s="21"/>
      <c r="D202" s="4"/>
      <c r="E202" s="5"/>
      <c r="F202" s="5"/>
    </row>
    <row r="203" ht="13.5" customHeight="1" spans="1:6">
      <c r="A203" s="21"/>
      <c r="D203" s="4"/>
      <c r="E203" s="5"/>
      <c r="F203" s="5"/>
    </row>
    <row r="204" ht="13.5" customHeight="1" spans="1:6">
      <c r="A204" s="21"/>
      <c r="D204" s="4"/>
      <c r="E204" s="5"/>
      <c r="F204" s="5"/>
    </row>
    <row r="205" ht="13.5" customHeight="1" spans="1:6">
      <c r="A205" s="21"/>
      <c r="D205" s="4"/>
      <c r="E205" s="5"/>
      <c r="F205" s="5"/>
    </row>
    <row r="206" ht="13.5" customHeight="1" spans="1:6">
      <c r="A206" s="21"/>
      <c r="D206" s="4"/>
      <c r="E206" s="5"/>
      <c r="F206" s="5"/>
    </row>
    <row r="207" ht="13.5" customHeight="1" spans="1:6">
      <c r="A207" s="21"/>
      <c r="D207" s="4"/>
      <c r="E207" s="5"/>
      <c r="F207" s="5"/>
    </row>
    <row r="208" ht="13.5" customHeight="1" spans="1:6">
      <c r="A208" s="21"/>
      <c r="D208" s="4"/>
      <c r="E208" s="5"/>
      <c r="F208" s="5"/>
    </row>
    <row r="209" ht="13.5" customHeight="1" spans="1:6">
      <c r="A209" s="21"/>
      <c r="D209" s="4"/>
      <c r="E209" s="5"/>
      <c r="F209" s="5"/>
    </row>
    <row r="210" ht="13.5" customHeight="1" spans="1:6">
      <c r="A210" s="21"/>
      <c r="D210" s="4"/>
      <c r="E210" s="5"/>
      <c r="F210" s="5"/>
    </row>
    <row r="211" ht="13.5" customHeight="1" spans="1:6">
      <c r="A211" s="21"/>
      <c r="D211" s="4"/>
      <c r="E211" s="5"/>
      <c r="F211" s="5"/>
    </row>
    <row r="212" ht="13.5" customHeight="1" spans="1:6">
      <c r="A212" s="21"/>
      <c r="D212" s="4"/>
      <c r="E212" s="5"/>
      <c r="F212" s="5"/>
    </row>
    <row r="213" ht="13.5" customHeight="1" spans="1:6">
      <c r="A213" s="21"/>
      <c r="D213" s="4"/>
      <c r="E213" s="5"/>
      <c r="F213" s="5"/>
    </row>
    <row r="214" ht="13.5" customHeight="1" spans="1:6">
      <c r="A214" s="21"/>
      <c r="D214" s="4"/>
      <c r="E214" s="5"/>
      <c r="F214" s="5"/>
    </row>
    <row r="215" ht="13.5" customHeight="1" spans="1:6">
      <c r="A215" s="21"/>
      <c r="D215" s="4"/>
      <c r="E215" s="5"/>
      <c r="F215" s="5"/>
    </row>
    <row r="216" ht="13.5" customHeight="1" spans="1:6">
      <c r="A216" s="21"/>
      <c r="D216" s="4"/>
      <c r="E216" s="5"/>
      <c r="F216" s="5"/>
    </row>
    <row r="217" ht="13.5" customHeight="1" spans="1:6">
      <c r="A217" s="21"/>
      <c r="D217" s="4"/>
      <c r="E217" s="5"/>
      <c r="F217" s="5"/>
    </row>
    <row r="218" ht="13.5" customHeight="1" spans="1:6">
      <c r="A218" s="21"/>
      <c r="D218" s="4"/>
      <c r="E218" s="5"/>
      <c r="F218" s="5"/>
    </row>
    <row r="219" ht="13.5" customHeight="1" spans="1:6">
      <c r="A219" s="21"/>
      <c r="D219" s="4"/>
      <c r="E219" s="5"/>
      <c r="F219" s="5"/>
    </row>
    <row r="220" ht="13.5" customHeight="1" spans="1:6">
      <c r="A220" s="21"/>
      <c r="D220" s="4"/>
      <c r="E220" s="5"/>
      <c r="F220" s="5"/>
    </row>
    <row r="221" ht="13.5" customHeight="1" spans="1:6">
      <c r="A221" s="21"/>
      <c r="D221" s="4"/>
      <c r="E221" s="5"/>
      <c r="F221" s="5"/>
    </row>
    <row r="222" ht="13.5" customHeight="1" spans="1:6">
      <c r="A222" s="21"/>
      <c r="D222" s="4"/>
      <c r="E222" s="5"/>
      <c r="F222" s="5"/>
    </row>
    <row r="223" ht="13.5" customHeight="1" spans="1:6">
      <c r="A223" s="21"/>
      <c r="D223" s="4"/>
      <c r="E223" s="5"/>
      <c r="F223" s="5"/>
    </row>
    <row r="224" ht="13.5" customHeight="1" spans="1:6">
      <c r="A224" s="21"/>
      <c r="D224" s="4"/>
      <c r="E224" s="5"/>
      <c r="F224" s="5"/>
    </row>
    <row r="225" ht="13.5" customHeight="1" spans="1:6">
      <c r="A225" s="21"/>
      <c r="D225" s="4"/>
      <c r="E225" s="5"/>
      <c r="F225" s="5"/>
    </row>
    <row r="226" ht="13.5" customHeight="1" spans="1:6">
      <c r="A226" s="21"/>
      <c r="D226" s="4"/>
      <c r="E226" s="5"/>
      <c r="F226" s="5"/>
    </row>
    <row r="227" ht="13.5" customHeight="1" spans="1:6">
      <c r="A227" s="21"/>
      <c r="D227" s="4"/>
      <c r="E227" s="5"/>
      <c r="F227" s="5"/>
    </row>
    <row r="228" ht="13.5" customHeight="1" spans="1:6">
      <c r="A228" s="21"/>
      <c r="D228" s="4"/>
      <c r="E228" s="5"/>
      <c r="F228" s="5"/>
    </row>
    <row r="229" ht="13.5" customHeight="1" spans="1:6">
      <c r="A229" s="21"/>
      <c r="D229" s="4"/>
      <c r="E229" s="5"/>
      <c r="F229" s="5"/>
    </row>
    <row r="230" ht="13.5" customHeight="1" spans="1:6">
      <c r="A230" s="21"/>
      <c r="D230" s="4"/>
      <c r="E230" s="5"/>
      <c r="F230" s="5"/>
    </row>
    <row r="231" ht="13.5" customHeight="1" spans="1:6">
      <c r="A231" s="21"/>
      <c r="D231" s="4"/>
      <c r="E231" s="5"/>
      <c r="F231" s="5"/>
    </row>
    <row r="232" ht="13.5" customHeight="1" spans="1:6">
      <c r="A232" s="21"/>
      <c r="D232" s="4"/>
      <c r="E232" s="5"/>
      <c r="F232" s="5"/>
    </row>
    <row r="233" ht="13.5" customHeight="1" spans="1:6">
      <c r="A233" s="21"/>
      <c r="D233" s="4"/>
      <c r="E233" s="5"/>
      <c r="F233" s="5"/>
    </row>
    <row r="234" ht="13.5" customHeight="1" spans="1:6">
      <c r="A234" s="21"/>
      <c r="D234" s="4"/>
      <c r="E234" s="5"/>
      <c r="F234" s="5"/>
    </row>
    <row r="235" ht="13.5" customHeight="1" spans="1:6">
      <c r="A235" s="21"/>
      <c r="D235" s="4"/>
      <c r="E235" s="5"/>
      <c r="F235" s="5"/>
    </row>
    <row r="236" ht="13.5" customHeight="1" spans="1:6">
      <c r="A236" s="21"/>
      <c r="D236" s="4"/>
      <c r="E236" s="5"/>
      <c r="F236" s="5"/>
    </row>
    <row r="237" ht="13.5" customHeight="1" spans="1:6">
      <c r="A237" s="21"/>
      <c r="D237" s="4"/>
      <c r="E237" s="5"/>
      <c r="F237" s="5"/>
    </row>
    <row r="238" ht="13.5" customHeight="1" spans="1:6">
      <c r="A238" s="21"/>
      <c r="D238" s="4"/>
      <c r="E238" s="5"/>
      <c r="F238" s="5"/>
    </row>
    <row r="239" ht="13.5" customHeight="1" spans="1:6">
      <c r="A239" s="21"/>
      <c r="D239" s="4"/>
      <c r="E239" s="5"/>
      <c r="F239" s="5"/>
    </row>
    <row r="240" ht="13.5" customHeight="1" spans="1:6">
      <c r="A240" s="21"/>
      <c r="D240" s="4"/>
      <c r="E240" s="5"/>
      <c r="F240" s="5"/>
    </row>
    <row r="241" ht="13.5" customHeight="1" spans="1:6">
      <c r="A241" s="21"/>
      <c r="D241" s="4"/>
      <c r="E241" s="5"/>
      <c r="F241" s="5"/>
    </row>
    <row r="242" ht="13.5" customHeight="1" spans="1:6">
      <c r="A242" s="21"/>
      <c r="D242" s="4"/>
      <c r="E242" s="5"/>
      <c r="F242" s="5"/>
    </row>
    <row r="243" ht="13.5" customHeight="1" spans="1:6">
      <c r="A243" s="21"/>
      <c r="D243" s="4"/>
      <c r="E243" s="5"/>
      <c r="F243" s="5"/>
    </row>
    <row r="244" ht="13.5" customHeight="1" spans="1:6">
      <c r="A244" s="21"/>
      <c r="D244" s="4"/>
      <c r="E244" s="5"/>
      <c r="F244" s="5"/>
    </row>
    <row r="245" ht="13.5" customHeight="1" spans="1:6">
      <c r="A245" s="21"/>
      <c r="D245" s="4"/>
      <c r="E245" s="5"/>
      <c r="F245" s="5"/>
    </row>
    <row r="246" ht="13.5" customHeight="1" spans="1:6">
      <c r="A246" s="21"/>
      <c r="D246" s="4"/>
      <c r="E246" s="5"/>
      <c r="F246" s="5"/>
    </row>
    <row r="247" ht="13.5" customHeight="1" spans="1:6">
      <c r="A247" s="21"/>
      <c r="D247" s="4"/>
      <c r="E247" s="5"/>
      <c r="F247" s="5"/>
    </row>
    <row r="248" ht="13.5" customHeight="1" spans="1:6">
      <c r="A248" s="21"/>
      <c r="D248" s="4"/>
      <c r="E248" s="5"/>
      <c r="F248" s="5"/>
    </row>
    <row r="249" ht="13.5" customHeight="1" spans="1:6">
      <c r="A249" s="21"/>
      <c r="D249" s="4"/>
      <c r="E249" s="5"/>
      <c r="F249" s="5"/>
    </row>
    <row r="250" ht="13.5" customHeight="1" spans="1:6">
      <c r="A250" s="21"/>
      <c r="D250" s="4"/>
      <c r="E250" s="5"/>
      <c r="F250" s="5"/>
    </row>
    <row r="251" ht="13.5" customHeight="1" spans="1:6">
      <c r="A251" s="21"/>
      <c r="D251" s="4"/>
      <c r="E251" s="5"/>
      <c r="F251" s="5"/>
    </row>
    <row r="252" ht="13.5" customHeight="1" spans="1:6">
      <c r="A252" s="21"/>
      <c r="D252" s="4"/>
      <c r="E252" s="5"/>
      <c r="F252" s="5"/>
    </row>
    <row r="253" ht="13.5" customHeight="1" spans="1:6">
      <c r="A253" s="21"/>
      <c r="D253" s="4"/>
      <c r="E253" s="5"/>
      <c r="F253" s="5"/>
    </row>
    <row r="254" ht="13.5" customHeight="1" spans="1:6">
      <c r="A254" s="21"/>
      <c r="D254" s="4"/>
      <c r="E254" s="5"/>
      <c r="F254" s="5"/>
    </row>
    <row r="255" ht="13.5" customHeight="1" spans="1:6">
      <c r="A255" s="21"/>
      <c r="D255" s="4"/>
      <c r="E255" s="5"/>
      <c r="F255" s="5"/>
    </row>
    <row r="256" ht="13.5" customHeight="1" spans="1:6">
      <c r="A256" s="21"/>
      <c r="D256" s="4"/>
      <c r="E256" s="5"/>
      <c r="F256" s="5"/>
    </row>
    <row r="257" ht="13.5" customHeight="1" spans="1:6">
      <c r="A257" s="21"/>
      <c r="D257" s="4"/>
      <c r="E257" s="5"/>
      <c r="F257" s="5"/>
    </row>
    <row r="258" ht="13.5" customHeight="1" spans="1:6">
      <c r="A258" s="21"/>
      <c r="D258" s="4"/>
      <c r="E258" s="5"/>
      <c r="F258" s="5"/>
    </row>
    <row r="259" ht="13.5" customHeight="1" spans="1:6">
      <c r="A259" s="21"/>
      <c r="D259" s="4"/>
      <c r="E259" s="5"/>
      <c r="F259" s="5"/>
    </row>
    <row r="260" ht="13.5" customHeight="1" spans="1:6">
      <c r="A260" s="21"/>
      <c r="D260" s="4"/>
      <c r="E260" s="5"/>
      <c r="F260" s="5"/>
    </row>
    <row r="261" ht="13.5" customHeight="1" spans="1:6">
      <c r="A261" s="21"/>
      <c r="D261" s="4"/>
      <c r="E261" s="5"/>
      <c r="F261" s="5"/>
    </row>
    <row r="262" ht="13.5" customHeight="1" spans="1:6">
      <c r="A262" s="21"/>
      <c r="D262" s="4"/>
      <c r="E262" s="5"/>
      <c r="F262" s="5"/>
    </row>
    <row r="263" ht="13.5" customHeight="1" spans="1:6">
      <c r="A263" s="21"/>
      <c r="D263" s="4"/>
      <c r="E263" s="5"/>
      <c r="F263" s="5"/>
    </row>
    <row r="264" ht="13.5" customHeight="1" spans="1:6">
      <c r="A264" s="21"/>
      <c r="D264" s="4"/>
      <c r="E264" s="5"/>
      <c r="F264" s="5"/>
    </row>
    <row r="265" ht="13.5" customHeight="1" spans="1:6">
      <c r="A265" s="21"/>
      <c r="D265" s="4"/>
      <c r="E265" s="5"/>
      <c r="F265" s="5"/>
    </row>
    <row r="266" ht="13.5" customHeight="1" spans="1:6">
      <c r="A266" s="21"/>
      <c r="D266" s="4"/>
      <c r="E266" s="5"/>
      <c r="F266" s="5"/>
    </row>
    <row r="267" ht="13.5" customHeight="1" spans="1:6">
      <c r="A267" s="21"/>
      <c r="D267" s="4"/>
      <c r="E267" s="5"/>
      <c r="F267" s="5"/>
    </row>
    <row r="268" ht="13.5" customHeight="1" spans="1:6">
      <c r="A268" s="21"/>
      <c r="D268" s="4"/>
      <c r="E268" s="5"/>
      <c r="F268" s="5"/>
    </row>
    <row r="269" ht="13.5" customHeight="1" spans="1:6">
      <c r="A269" s="21"/>
      <c r="D269" s="4"/>
      <c r="E269" s="5"/>
      <c r="F269" s="5"/>
    </row>
    <row r="270" ht="13.5" customHeight="1" spans="1:6">
      <c r="A270" s="21"/>
      <c r="D270" s="4"/>
      <c r="E270" s="5"/>
      <c r="F270" s="5"/>
    </row>
    <row r="271" ht="13.5" customHeight="1" spans="1:6">
      <c r="A271" s="21"/>
      <c r="D271" s="4"/>
      <c r="E271" s="5"/>
      <c r="F271" s="5"/>
    </row>
    <row r="272" ht="13.5" customHeight="1" spans="1:6">
      <c r="A272" s="21"/>
      <c r="D272" s="4"/>
      <c r="E272" s="5"/>
      <c r="F272" s="5"/>
    </row>
    <row r="273" ht="13.5" customHeight="1" spans="1:6">
      <c r="A273" s="21"/>
      <c r="D273" s="4"/>
      <c r="E273" s="5"/>
      <c r="F273" s="5"/>
    </row>
    <row r="274" ht="13.5" customHeight="1" spans="1:6">
      <c r="A274" s="21"/>
      <c r="D274" s="4"/>
      <c r="E274" s="5"/>
      <c r="F274" s="5"/>
    </row>
    <row r="275" ht="13.5" customHeight="1" spans="1:6">
      <c r="A275" s="21"/>
      <c r="D275" s="4"/>
      <c r="E275" s="5"/>
      <c r="F275" s="5"/>
    </row>
    <row r="276" ht="13.5" customHeight="1" spans="1:6">
      <c r="A276" s="21"/>
      <c r="D276" s="4"/>
      <c r="E276" s="5"/>
      <c r="F276" s="5"/>
    </row>
    <row r="277" ht="13.5" customHeight="1" spans="1:6">
      <c r="A277" s="21"/>
      <c r="D277" s="4"/>
      <c r="E277" s="5"/>
      <c r="F277" s="5"/>
    </row>
    <row r="278" ht="13.5" customHeight="1" spans="1:6">
      <c r="A278" s="21"/>
      <c r="D278" s="4"/>
      <c r="E278" s="5"/>
      <c r="F278" s="5"/>
    </row>
    <row r="279" ht="13.5" customHeight="1" spans="1:6">
      <c r="A279" s="21"/>
      <c r="D279" s="4"/>
      <c r="E279" s="5"/>
      <c r="F279" s="5"/>
    </row>
    <row r="280" ht="13.5" customHeight="1" spans="1:6">
      <c r="A280" s="21"/>
      <c r="D280" s="4"/>
      <c r="E280" s="5"/>
      <c r="F280" s="5"/>
    </row>
    <row r="281" ht="13.5" customHeight="1" spans="1:6">
      <c r="A281" s="21"/>
      <c r="D281" s="4"/>
      <c r="E281" s="5"/>
      <c r="F281" s="5"/>
    </row>
    <row r="282" ht="13.5" customHeight="1" spans="1:6">
      <c r="A282" s="21"/>
      <c r="D282" s="4"/>
      <c r="E282" s="5"/>
      <c r="F282" s="5"/>
    </row>
    <row r="283" ht="13.5" customHeight="1" spans="1:6">
      <c r="A283" s="21"/>
      <c r="D283" s="4"/>
      <c r="E283" s="5"/>
      <c r="F283" s="5"/>
    </row>
    <row r="284" ht="13.5" customHeight="1" spans="1:6">
      <c r="A284" s="21"/>
      <c r="D284" s="4"/>
      <c r="E284" s="5"/>
      <c r="F284" s="5"/>
    </row>
    <row r="285" ht="13.5" customHeight="1" spans="1:6">
      <c r="A285" s="21"/>
      <c r="D285" s="4"/>
      <c r="E285" s="5"/>
      <c r="F285" s="5"/>
    </row>
    <row r="286" ht="13.5" customHeight="1" spans="1:6">
      <c r="A286" s="21"/>
      <c r="D286" s="4"/>
      <c r="E286" s="5"/>
      <c r="F286" s="5"/>
    </row>
    <row r="287" ht="13.5" customHeight="1" spans="1:6">
      <c r="A287" s="21"/>
      <c r="D287" s="4"/>
      <c r="E287" s="5"/>
      <c r="F287" s="5"/>
    </row>
    <row r="288" ht="13.5" customHeight="1" spans="1:6">
      <c r="A288" s="21"/>
      <c r="D288" s="4"/>
      <c r="E288" s="5"/>
      <c r="F288" s="5"/>
    </row>
    <row r="289" ht="13.5" customHeight="1" spans="1:6">
      <c r="A289" s="21"/>
      <c r="D289" s="4"/>
      <c r="E289" s="5"/>
      <c r="F289" s="5"/>
    </row>
    <row r="290" ht="13.5" customHeight="1" spans="1:6">
      <c r="A290" s="21"/>
      <c r="D290" s="4"/>
      <c r="E290" s="5"/>
      <c r="F290" s="5"/>
    </row>
    <row r="291" ht="13.5" customHeight="1" spans="1:6">
      <c r="A291" s="21"/>
      <c r="D291" s="4"/>
      <c r="E291" s="5"/>
      <c r="F291" s="5"/>
    </row>
    <row r="292" ht="13.5" customHeight="1" spans="1:6">
      <c r="A292" s="21"/>
      <c r="D292" s="4"/>
      <c r="E292" s="5"/>
      <c r="F292" s="5"/>
    </row>
    <row r="293" ht="13.5" customHeight="1" spans="1:6">
      <c r="A293" s="21"/>
      <c r="D293" s="4"/>
      <c r="E293" s="5"/>
      <c r="F293" s="5"/>
    </row>
    <row r="294" ht="13.5" customHeight="1" spans="1:6">
      <c r="A294" s="21"/>
      <c r="D294" s="4"/>
      <c r="E294" s="5"/>
      <c r="F294" s="5"/>
    </row>
    <row r="295" ht="13.5" customHeight="1" spans="1:6">
      <c r="A295" s="21"/>
      <c r="D295" s="4"/>
      <c r="E295" s="5"/>
      <c r="F295" s="5"/>
    </row>
    <row r="296" ht="13.5" customHeight="1" spans="1:6">
      <c r="A296" s="21"/>
      <c r="D296" s="4"/>
      <c r="E296" s="5"/>
      <c r="F296" s="5"/>
    </row>
    <row r="297" ht="13.5" customHeight="1" spans="1:6">
      <c r="A297" s="21"/>
      <c r="D297" s="4"/>
      <c r="E297" s="5"/>
      <c r="F297" s="5"/>
    </row>
    <row r="298" ht="13.5" customHeight="1" spans="1:6">
      <c r="A298" s="21"/>
      <c r="D298" s="4"/>
      <c r="E298" s="5"/>
      <c r="F298" s="5"/>
    </row>
    <row r="299" ht="13.5" customHeight="1" spans="1:6">
      <c r="A299" s="21"/>
      <c r="D299" s="4"/>
      <c r="E299" s="5"/>
      <c r="F299" s="5"/>
    </row>
    <row r="300" ht="13.5" customHeight="1" spans="1:6">
      <c r="A300" s="21"/>
      <c r="D300" s="4"/>
      <c r="E300" s="5"/>
      <c r="F300" s="5"/>
    </row>
    <row r="301" ht="13.5" customHeight="1" spans="1:6">
      <c r="A301" s="21"/>
      <c r="D301" s="4"/>
      <c r="E301" s="5"/>
      <c r="F301" s="5"/>
    </row>
    <row r="302" ht="13.5" customHeight="1" spans="1:6">
      <c r="A302" s="21"/>
      <c r="D302" s="4"/>
      <c r="E302" s="5"/>
      <c r="F302" s="5"/>
    </row>
    <row r="303" ht="13.5" customHeight="1" spans="1:6">
      <c r="A303" s="21"/>
      <c r="D303" s="4"/>
      <c r="E303" s="5"/>
      <c r="F303" s="5"/>
    </row>
    <row r="304" ht="13.5" customHeight="1" spans="1:6">
      <c r="A304" s="21"/>
      <c r="D304" s="4"/>
      <c r="E304" s="5"/>
      <c r="F304" s="5"/>
    </row>
    <row r="305" ht="13.5" customHeight="1" spans="1:6">
      <c r="A305" s="21"/>
      <c r="D305" s="4"/>
      <c r="E305" s="5"/>
      <c r="F305" s="5"/>
    </row>
    <row r="306" ht="13.5" customHeight="1" spans="1:6">
      <c r="A306" s="21"/>
      <c r="D306" s="4"/>
      <c r="E306" s="5"/>
      <c r="F306" s="5"/>
    </row>
    <row r="307" ht="13.5" customHeight="1" spans="1:6">
      <c r="A307" s="21"/>
      <c r="D307" s="4"/>
      <c r="E307" s="5"/>
      <c r="F307" s="5"/>
    </row>
    <row r="308" ht="13.5" customHeight="1" spans="1:6">
      <c r="A308" s="21"/>
      <c r="D308" s="4"/>
      <c r="E308" s="5"/>
      <c r="F308" s="5"/>
    </row>
    <row r="309" ht="13.5" customHeight="1" spans="1:6">
      <c r="A309" s="21"/>
      <c r="D309" s="4"/>
      <c r="E309" s="5"/>
      <c r="F309" s="5"/>
    </row>
    <row r="310" ht="13.5" customHeight="1" spans="1:6">
      <c r="A310" s="21"/>
      <c r="D310" s="4"/>
      <c r="E310" s="5"/>
      <c r="F310" s="5"/>
    </row>
    <row r="311" ht="13.5" customHeight="1" spans="1:6">
      <c r="A311" s="21"/>
      <c r="D311" s="4"/>
      <c r="E311" s="5"/>
      <c r="F311" s="5"/>
    </row>
    <row r="312" ht="13.5" customHeight="1" spans="1:6">
      <c r="A312" s="21"/>
      <c r="D312" s="4"/>
      <c r="E312" s="5"/>
      <c r="F312" s="5"/>
    </row>
    <row r="313" ht="13.5" customHeight="1" spans="1:6">
      <c r="A313" s="21"/>
      <c r="D313" s="4"/>
      <c r="E313" s="5"/>
      <c r="F313" s="5"/>
    </row>
    <row r="314" ht="13.5" customHeight="1" spans="1:6">
      <c r="A314" s="21"/>
      <c r="D314" s="4"/>
      <c r="E314" s="5"/>
      <c r="F314" s="5"/>
    </row>
    <row r="315" ht="13.5" customHeight="1" spans="1:6">
      <c r="A315" s="21"/>
      <c r="D315" s="4"/>
      <c r="E315" s="5"/>
      <c r="F315" s="5"/>
    </row>
    <row r="316" ht="13.5" customHeight="1" spans="1:6">
      <c r="A316" s="21"/>
      <c r="D316" s="4"/>
      <c r="E316" s="5"/>
      <c r="F316" s="5"/>
    </row>
    <row r="317" ht="13.5" customHeight="1" spans="1:6">
      <c r="A317" s="21"/>
      <c r="D317" s="4"/>
      <c r="E317" s="5"/>
      <c r="F317" s="5"/>
    </row>
    <row r="318" ht="13.5" customHeight="1" spans="1:6">
      <c r="A318" s="21"/>
      <c r="D318" s="4"/>
      <c r="E318" s="5"/>
      <c r="F318" s="5"/>
    </row>
    <row r="319" ht="13.5" customHeight="1" spans="1:6">
      <c r="A319" s="21"/>
      <c r="D319" s="4"/>
      <c r="E319" s="5"/>
      <c r="F319" s="5"/>
    </row>
    <row r="320" ht="13.5" customHeight="1" spans="1:6">
      <c r="A320" s="21"/>
      <c r="D320" s="4"/>
      <c r="E320" s="5"/>
      <c r="F320" s="5"/>
    </row>
    <row r="321" ht="13.5" customHeight="1" spans="1:6">
      <c r="A321" s="21"/>
      <c r="D321" s="4"/>
      <c r="E321" s="5"/>
      <c r="F321" s="5"/>
    </row>
    <row r="322" ht="13.5" customHeight="1" spans="1:6">
      <c r="A322" s="21"/>
      <c r="D322" s="4"/>
      <c r="E322" s="5"/>
      <c r="F322" s="5"/>
    </row>
    <row r="323" ht="13.5" customHeight="1" spans="1:6">
      <c r="A323" s="21"/>
      <c r="D323" s="4"/>
      <c r="E323" s="5"/>
      <c r="F323" s="5"/>
    </row>
    <row r="324" ht="13.5" customHeight="1" spans="1:6">
      <c r="A324" s="21"/>
      <c r="D324" s="4"/>
      <c r="E324" s="5"/>
      <c r="F324" s="5"/>
    </row>
    <row r="325" ht="13.5" customHeight="1" spans="1:6">
      <c r="A325" s="21"/>
      <c r="D325" s="4"/>
      <c r="E325" s="5"/>
      <c r="F325" s="5"/>
    </row>
    <row r="326" ht="13.5" customHeight="1" spans="1:6">
      <c r="A326" s="21"/>
      <c r="D326" s="4"/>
      <c r="E326" s="5"/>
      <c r="F326" s="5"/>
    </row>
    <row r="327" ht="13.5" customHeight="1" spans="1:6">
      <c r="A327" s="21"/>
      <c r="D327" s="4"/>
      <c r="E327" s="5"/>
      <c r="F327" s="5"/>
    </row>
    <row r="328" ht="13.5" customHeight="1" spans="1:6">
      <c r="A328" s="21"/>
      <c r="D328" s="4"/>
      <c r="E328" s="5"/>
      <c r="F328" s="5"/>
    </row>
    <row r="329" ht="13.5" customHeight="1" spans="1:6">
      <c r="A329" s="21"/>
      <c r="D329" s="4"/>
      <c r="E329" s="5"/>
      <c r="F329" s="5"/>
    </row>
    <row r="330" ht="13.5" customHeight="1" spans="1:6">
      <c r="A330" s="21"/>
      <c r="D330" s="4"/>
      <c r="E330" s="5"/>
      <c r="F330" s="5"/>
    </row>
    <row r="331" ht="13.5" customHeight="1" spans="1:6">
      <c r="A331" s="21"/>
      <c r="D331" s="4"/>
      <c r="E331" s="5"/>
      <c r="F331" s="5"/>
    </row>
    <row r="332" ht="13.5" customHeight="1" spans="1:6">
      <c r="A332" s="21"/>
      <c r="D332" s="4"/>
      <c r="E332" s="5"/>
      <c r="F332" s="5"/>
    </row>
    <row r="333" ht="13.5" customHeight="1" spans="1:6">
      <c r="A333" s="21"/>
      <c r="D333" s="4"/>
      <c r="E333" s="5"/>
      <c r="F333" s="5"/>
    </row>
    <row r="334" ht="13.5" customHeight="1" spans="1:6">
      <c r="A334" s="21"/>
      <c r="D334" s="4"/>
      <c r="E334" s="5"/>
      <c r="F334" s="5"/>
    </row>
    <row r="335" ht="13.5" customHeight="1" spans="1:6">
      <c r="A335" s="21"/>
      <c r="D335" s="4"/>
      <c r="E335" s="5"/>
      <c r="F335" s="5"/>
    </row>
    <row r="336" ht="13.5" customHeight="1" spans="1:6">
      <c r="A336" s="21"/>
      <c r="D336" s="4"/>
      <c r="E336" s="5"/>
      <c r="F336" s="5"/>
    </row>
    <row r="337" ht="13.5" customHeight="1" spans="1:6">
      <c r="A337" s="21"/>
      <c r="D337" s="4"/>
      <c r="E337" s="5"/>
      <c r="F337" s="5"/>
    </row>
    <row r="338" ht="13.5" customHeight="1" spans="1:6">
      <c r="A338" s="21"/>
      <c r="D338" s="4"/>
      <c r="E338" s="5"/>
      <c r="F338" s="5"/>
    </row>
    <row r="339" ht="13.5" customHeight="1" spans="1:6">
      <c r="A339" s="21"/>
      <c r="D339" s="4"/>
      <c r="E339" s="5"/>
      <c r="F339" s="5"/>
    </row>
    <row r="340" ht="13.5" customHeight="1" spans="1:6">
      <c r="A340" s="21"/>
      <c r="D340" s="4"/>
      <c r="E340" s="5"/>
      <c r="F340" s="5"/>
    </row>
    <row r="341" ht="13.5" customHeight="1" spans="1:6">
      <c r="A341" s="21"/>
      <c r="D341" s="4"/>
      <c r="E341" s="5"/>
      <c r="F341" s="5"/>
    </row>
    <row r="342" ht="13.5" customHeight="1" spans="1:6">
      <c r="A342" s="21"/>
      <c r="D342" s="4"/>
      <c r="E342" s="5"/>
      <c r="F342" s="5"/>
    </row>
    <row r="343" ht="13.5" customHeight="1" spans="1:6">
      <c r="A343" s="21"/>
      <c r="D343" s="4"/>
      <c r="E343" s="5"/>
      <c r="F343" s="5"/>
    </row>
    <row r="344" ht="13.5" customHeight="1" spans="1:6">
      <c r="A344" s="21"/>
      <c r="D344" s="4"/>
      <c r="E344" s="5"/>
      <c r="F344" s="5"/>
    </row>
    <row r="345" ht="13.5" customHeight="1" spans="1:6">
      <c r="A345" s="21"/>
      <c r="D345" s="4"/>
      <c r="E345" s="5"/>
      <c r="F345" s="5"/>
    </row>
    <row r="346" ht="13.5" customHeight="1" spans="1:6">
      <c r="A346" s="21"/>
      <c r="D346" s="4"/>
      <c r="E346" s="5"/>
      <c r="F346" s="5"/>
    </row>
    <row r="347" ht="13.5" customHeight="1" spans="1:6">
      <c r="A347" s="21"/>
      <c r="D347" s="4"/>
      <c r="E347" s="5"/>
      <c r="F347" s="5"/>
    </row>
    <row r="348" ht="13.5" customHeight="1" spans="1:6">
      <c r="A348" s="21"/>
      <c r="D348" s="4"/>
      <c r="E348" s="5"/>
      <c r="F348" s="5"/>
    </row>
    <row r="349" ht="13.5" customHeight="1" spans="1:6">
      <c r="A349" s="21"/>
      <c r="D349" s="4"/>
      <c r="E349" s="5"/>
      <c r="F349" s="5"/>
    </row>
    <row r="350" ht="13.5" customHeight="1" spans="1:6">
      <c r="A350" s="21"/>
      <c r="D350" s="4"/>
      <c r="E350" s="5"/>
      <c r="F350" s="5"/>
    </row>
    <row r="351" ht="13.5" customHeight="1" spans="1:6">
      <c r="A351" s="21"/>
      <c r="D351" s="4"/>
      <c r="E351" s="5"/>
      <c r="F351" s="5"/>
    </row>
    <row r="352" ht="13.5" customHeight="1" spans="1:6">
      <c r="A352" s="21"/>
      <c r="D352" s="4"/>
      <c r="E352" s="5"/>
      <c r="F352" s="5"/>
    </row>
    <row r="353" ht="13.5" customHeight="1" spans="1:6">
      <c r="A353" s="21"/>
      <c r="D353" s="4"/>
      <c r="E353" s="5"/>
      <c r="F353" s="5"/>
    </row>
    <row r="354" ht="13.5" customHeight="1" spans="1:6">
      <c r="A354" s="21"/>
      <c r="D354" s="4"/>
      <c r="E354" s="5"/>
      <c r="F354" s="5"/>
    </row>
    <row r="355" ht="13.5" customHeight="1" spans="1:6">
      <c r="A355" s="21"/>
      <c r="D355" s="4"/>
      <c r="E355" s="5"/>
      <c r="F355" s="5"/>
    </row>
    <row r="356" ht="13.5" customHeight="1" spans="1:6">
      <c r="A356" s="21"/>
      <c r="D356" s="4"/>
      <c r="E356" s="5"/>
      <c r="F356" s="5"/>
    </row>
    <row r="357" ht="13.5" customHeight="1" spans="1:6">
      <c r="A357" s="21"/>
      <c r="D357" s="4"/>
      <c r="E357" s="5"/>
      <c r="F357" s="5"/>
    </row>
    <row r="358" ht="13.5" customHeight="1" spans="1:6">
      <c r="A358" s="21"/>
      <c r="D358" s="4"/>
      <c r="E358" s="5"/>
      <c r="F358" s="5"/>
    </row>
    <row r="359" ht="13.5" customHeight="1" spans="1:6">
      <c r="A359" s="21"/>
      <c r="D359" s="4"/>
      <c r="E359" s="5"/>
      <c r="F359" s="5"/>
    </row>
    <row r="360" ht="13.5" customHeight="1" spans="1:6">
      <c r="A360" s="21"/>
      <c r="D360" s="4"/>
      <c r="E360" s="5"/>
      <c r="F360" s="5"/>
    </row>
    <row r="361" ht="13.5" customHeight="1" spans="1:6">
      <c r="A361" s="21"/>
      <c r="D361" s="4"/>
      <c r="E361" s="5"/>
      <c r="F361" s="5"/>
    </row>
    <row r="362" ht="13.5" customHeight="1" spans="1:6">
      <c r="A362" s="21"/>
      <c r="D362" s="4"/>
      <c r="E362" s="5"/>
      <c r="F362" s="5"/>
    </row>
    <row r="363" ht="13.5" customHeight="1" spans="1:6">
      <c r="A363" s="21"/>
      <c r="D363" s="4"/>
      <c r="E363" s="5"/>
      <c r="F363" s="5"/>
    </row>
    <row r="364" ht="13.5" customHeight="1" spans="1:6">
      <c r="A364" s="21"/>
      <c r="D364" s="4"/>
      <c r="E364" s="5"/>
      <c r="F364" s="5"/>
    </row>
    <row r="365" ht="13.5" customHeight="1" spans="1:6">
      <c r="A365" s="21"/>
      <c r="D365" s="4"/>
      <c r="E365" s="5"/>
      <c r="F365" s="5"/>
    </row>
    <row r="366" ht="13.5" customHeight="1" spans="1:6">
      <c r="A366" s="21"/>
      <c r="D366" s="4"/>
      <c r="E366" s="5"/>
      <c r="F366" s="5"/>
    </row>
    <row r="367" ht="13.5" customHeight="1" spans="1:6">
      <c r="A367" s="21"/>
      <c r="D367" s="4"/>
      <c r="E367" s="5"/>
      <c r="F367" s="5"/>
    </row>
    <row r="368" ht="13.5" customHeight="1" spans="1:6">
      <c r="A368" s="21"/>
      <c r="D368" s="4"/>
      <c r="E368" s="5"/>
      <c r="F368" s="5"/>
    </row>
    <row r="369" ht="13.5" customHeight="1" spans="1:6">
      <c r="A369" s="21"/>
      <c r="D369" s="4"/>
      <c r="E369" s="5"/>
      <c r="F369" s="5"/>
    </row>
    <row r="370" ht="13.5" customHeight="1" spans="1:6">
      <c r="A370" s="21"/>
      <c r="D370" s="4"/>
      <c r="E370" s="5"/>
      <c r="F370" s="5"/>
    </row>
    <row r="371" ht="13.5" customHeight="1" spans="1:6">
      <c r="A371" s="21"/>
      <c r="D371" s="4"/>
      <c r="E371" s="5"/>
      <c r="F371" s="5"/>
    </row>
    <row r="372" ht="13.5" customHeight="1" spans="1:6">
      <c r="A372" s="21"/>
      <c r="D372" s="4"/>
      <c r="E372" s="5"/>
      <c r="F372" s="5"/>
    </row>
    <row r="373" ht="13.5" customHeight="1" spans="1:6">
      <c r="A373" s="21"/>
      <c r="D373" s="4"/>
      <c r="E373" s="5"/>
      <c r="F373" s="5"/>
    </row>
    <row r="374" ht="13.5" customHeight="1" spans="1:6">
      <c r="A374" s="21"/>
      <c r="D374" s="4"/>
      <c r="E374" s="5"/>
      <c r="F374" s="5"/>
    </row>
    <row r="375" ht="13.5" customHeight="1" spans="1:6">
      <c r="A375" s="21"/>
      <c r="D375" s="4"/>
      <c r="E375" s="5"/>
      <c r="F375" s="5"/>
    </row>
    <row r="376" ht="13.5" customHeight="1" spans="1:6">
      <c r="A376" s="21"/>
      <c r="D376" s="4"/>
      <c r="E376" s="5"/>
      <c r="F376" s="5"/>
    </row>
    <row r="377" ht="13.5" customHeight="1" spans="1:6">
      <c r="A377" s="21"/>
      <c r="D377" s="4"/>
      <c r="E377" s="5"/>
      <c r="F377" s="5"/>
    </row>
    <row r="378" ht="13.5" customHeight="1" spans="1:6">
      <c r="A378" s="21"/>
      <c r="D378" s="4"/>
      <c r="E378" s="5"/>
      <c r="F378" s="5"/>
    </row>
    <row r="379" ht="13.5" customHeight="1" spans="1:6">
      <c r="A379" s="21"/>
      <c r="D379" s="4"/>
      <c r="E379" s="5"/>
      <c r="F379" s="5"/>
    </row>
    <row r="380" ht="13.5" customHeight="1" spans="1:6">
      <c r="A380" s="21"/>
      <c r="D380" s="4"/>
      <c r="E380" s="5"/>
      <c r="F380" s="5"/>
    </row>
    <row r="381" ht="13.5" customHeight="1" spans="1:6">
      <c r="A381" s="21"/>
      <c r="D381" s="4"/>
      <c r="E381" s="5"/>
      <c r="F381" s="5"/>
    </row>
    <row r="382" ht="13.5" customHeight="1" spans="1:6">
      <c r="A382" s="21"/>
      <c r="D382" s="4"/>
      <c r="E382" s="5"/>
      <c r="F382" s="5"/>
    </row>
    <row r="383" ht="13.5" customHeight="1" spans="1:6">
      <c r="A383" s="21"/>
      <c r="D383" s="4"/>
      <c r="E383" s="5"/>
      <c r="F383" s="5"/>
    </row>
    <row r="384" ht="13.5" customHeight="1" spans="1:6">
      <c r="A384" s="21"/>
      <c r="D384" s="4"/>
      <c r="E384" s="5"/>
      <c r="F384" s="5"/>
    </row>
    <row r="385" ht="13.5" customHeight="1" spans="1:6">
      <c r="A385" s="21"/>
      <c r="D385" s="4"/>
      <c r="E385" s="5"/>
      <c r="F385" s="5"/>
    </row>
    <row r="386" ht="13.5" customHeight="1" spans="1:6">
      <c r="A386" s="21"/>
      <c r="D386" s="4"/>
      <c r="E386" s="5"/>
      <c r="F386" s="5"/>
    </row>
    <row r="387" ht="13.5" customHeight="1" spans="1:6">
      <c r="A387" s="21"/>
      <c r="D387" s="4"/>
      <c r="E387" s="5"/>
      <c r="F387" s="5"/>
    </row>
    <row r="388" ht="13.5" customHeight="1" spans="1:6">
      <c r="A388" s="21"/>
      <c r="D388" s="4"/>
      <c r="E388" s="5"/>
      <c r="F388" s="5"/>
    </row>
    <row r="389" ht="13.5" customHeight="1" spans="1:6">
      <c r="A389" s="21"/>
      <c r="D389" s="4"/>
      <c r="E389" s="5"/>
      <c r="F389" s="5"/>
    </row>
    <row r="390" ht="13.5" customHeight="1" spans="1:6">
      <c r="A390" s="21"/>
      <c r="D390" s="4"/>
      <c r="E390" s="5"/>
      <c r="F390" s="5"/>
    </row>
    <row r="391" ht="13.5" customHeight="1" spans="1:6">
      <c r="A391" s="21"/>
      <c r="D391" s="4"/>
      <c r="E391" s="5"/>
      <c r="F391" s="5"/>
    </row>
    <row r="392" ht="13.5" customHeight="1" spans="1:6">
      <c r="A392" s="21"/>
      <c r="D392" s="4"/>
      <c r="E392" s="5"/>
      <c r="F392" s="5"/>
    </row>
    <row r="393" ht="13.5" customHeight="1" spans="1:6">
      <c r="A393" s="21"/>
      <c r="D393" s="4"/>
      <c r="E393" s="5"/>
      <c r="F393" s="5"/>
    </row>
    <row r="394" ht="13.5" customHeight="1" spans="1:6">
      <c r="A394" s="21"/>
      <c r="D394" s="4"/>
      <c r="E394" s="5"/>
      <c r="F394" s="5"/>
    </row>
    <row r="395" ht="13.5" customHeight="1" spans="1:6">
      <c r="A395" s="21"/>
      <c r="D395" s="4"/>
      <c r="E395" s="5"/>
      <c r="F395" s="5"/>
    </row>
    <row r="396" ht="13.5" customHeight="1" spans="1:6">
      <c r="A396" s="21"/>
      <c r="D396" s="4"/>
      <c r="E396" s="5"/>
      <c r="F396" s="5"/>
    </row>
    <row r="397" ht="13.5" customHeight="1" spans="1:6">
      <c r="A397" s="21"/>
      <c r="D397" s="4"/>
      <c r="E397" s="5"/>
      <c r="F397" s="5"/>
    </row>
    <row r="398" ht="13.5" customHeight="1" spans="1:6">
      <c r="A398" s="21"/>
      <c r="D398" s="4"/>
      <c r="E398" s="5"/>
      <c r="F398" s="5"/>
    </row>
    <row r="399" ht="13.5" customHeight="1" spans="1:6">
      <c r="A399" s="21"/>
      <c r="D399" s="4"/>
      <c r="E399" s="5"/>
      <c r="F399" s="5"/>
    </row>
    <row r="400" ht="13.5" customHeight="1" spans="1:6">
      <c r="A400" s="21"/>
      <c r="D400" s="4"/>
      <c r="E400" s="5"/>
      <c r="F400" s="5"/>
    </row>
    <row r="401" ht="13.5" customHeight="1" spans="1:6">
      <c r="A401" s="21"/>
      <c r="D401" s="4"/>
      <c r="E401" s="5"/>
      <c r="F401" s="5"/>
    </row>
    <row r="402" ht="13.5" customHeight="1" spans="1:6">
      <c r="A402" s="21"/>
      <c r="D402" s="4"/>
      <c r="E402" s="5"/>
      <c r="F402" s="5"/>
    </row>
    <row r="403" ht="13.5" customHeight="1" spans="1:6">
      <c r="A403" s="21"/>
      <c r="D403" s="4"/>
      <c r="E403" s="5"/>
      <c r="F403" s="5"/>
    </row>
    <row r="404" ht="13.5" customHeight="1" spans="1:6">
      <c r="A404" s="21"/>
      <c r="D404" s="4"/>
      <c r="E404" s="5"/>
      <c r="F404" s="5"/>
    </row>
    <row r="405" ht="13.5" customHeight="1" spans="1:6">
      <c r="A405" s="21"/>
      <c r="D405" s="4"/>
      <c r="E405" s="5"/>
      <c r="F405" s="5"/>
    </row>
    <row r="406" ht="13.5" customHeight="1" spans="1:6">
      <c r="A406" s="21"/>
      <c r="D406" s="4"/>
      <c r="E406" s="5"/>
      <c r="F406" s="5"/>
    </row>
    <row r="407" ht="13.5" customHeight="1" spans="1:6">
      <c r="A407" s="21"/>
      <c r="D407" s="4"/>
      <c r="E407" s="5"/>
      <c r="F407" s="5"/>
    </row>
    <row r="408" ht="13.5" customHeight="1" spans="1:6">
      <c r="A408" s="21"/>
      <c r="D408" s="4"/>
      <c r="E408" s="5"/>
      <c r="F408" s="5"/>
    </row>
    <row r="409" ht="13.5" customHeight="1" spans="1:6">
      <c r="A409" s="21"/>
      <c r="D409" s="4"/>
      <c r="E409" s="5"/>
      <c r="F409" s="5"/>
    </row>
    <row r="410" ht="13.5" customHeight="1" spans="1:6">
      <c r="A410" s="21"/>
      <c r="D410" s="4"/>
      <c r="E410" s="5"/>
      <c r="F410" s="5"/>
    </row>
    <row r="411" ht="13.5" customHeight="1" spans="1:6">
      <c r="A411" s="21"/>
      <c r="D411" s="4"/>
      <c r="E411" s="5"/>
      <c r="F411" s="5"/>
    </row>
    <row r="412" ht="13.5" customHeight="1" spans="1:6">
      <c r="A412" s="21"/>
      <c r="D412" s="4"/>
      <c r="E412" s="5"/>
      <c r="F412" s="5"/>
    </row>
    <row r="413" ht="13.5" customHeight="1" spans="1:6">
      <c r="A413" s="21"/>
      <c r="D413" s="4"/>
      <c r="E413" s="5"/>
      <c r="F413" s="5"/>
    </row>
    <row r="414" ht="13.5" customHeight="1" spans="1:6">
      <c r="A414" s="21"/>
      <c r="D414" s="4"/>
      <c r="E414" s="5"/>
      <c r="F414" s="5"/>
    </row>
    <row r="415" ht="13.5" customHeight="1" spans="1:6">
      <c r="A415" s="21"/>
      <c r="D415" s="4"/>
      <c r="E415" s="5"/>
      <c r="F415" s="5"/>
    </row>
    <row r="416" ht="13.5" customHeight="1" spans="1:6">
      <c r="A416" s="21"/>
      <c r="D416" s="4"/>
      <c r="E416" s="5"/>
      <c r="F416" s="5"/>
    </row>
    <row r="417" ht="13.5" customHeight="1" spans="1:6">
      <c r="A417" s="21"/>
      <c r="D417" s="4"/>
      <c r="E417" s="5"/>
      <c r="F417" s="5"/>
    </row>
    <row r="418" ht="13.5" customHeight="1" spans="1:6">
      <c r="A418" s="21"/>
      <c r="D418" s="4"/>
      <c r="E418" s="5"/>
      <c r="F418" s="5"/>
    </row>
    <row r="419" ht="13.5" customHeight="1" spans="1:6">
      <c r="A419" s="21"/>
      <c r="D419" s="4"/>
      <c r="E419" s="5"/>
      <c r="F419" s="5"/>
    </row>
    <row r="420" ht="13.5" customHeight="1" spans="1:6">
      <c r="A420" s="21"/>
      <c r="D420" s="4"/>
      <c r="E420" s="5"/>
      <c r="F420" s="5"/>
    </row>
    <row r="421" ht="13.5" customHeight="1" spans="1:6">
      <c r="A421" s="21"/>
      <c r="D421" s="4"/>
      <c r="E421" s="5"/>
      <c r="F421" s="5"/>
    </row>
    <row r="422" ht="13.5" customHeight="1" spans="1:6">
      <c r="A422" s="21"/>
      <c r="D422" s="4"/>
      <c r="E422" s="5"/>
      <c r="F422" s="5"/>
    </row>
    <row r="423" ht="13.5" customHeight="1" spans="1:6">
      <c r="A423" s="21"/>
      <c r="D423" s="4"/>
      <c r="E423" s="5"/>
      <c r="F423" s="5"/>
    </row>
    <row r="424" ht="13.5" customHeight="1" spans="1:6">
      <c r="A424" s="21"/>
      <c r="D424" s="4"/>
      <c r="E424" s="5"/>
      <c r="F424" s="5"/>
    </row>
    <row r="425" ht="13.5" customHeight="1" spans="1:6">
      <c r="A425" s="21"/>
      <c r="D425" s="4"/>
      <c r="E425" s="5"/>
      <c r="F425" s="5"/>
    </row>
    <row r="426" ht="13.5" customHeight="1" spans="1:6">
      <c r="A426" s="21"/>
      <c r="D426" s="4"/>
      <c r="E426" s="5"/>
      <c r="F426" s="5"/>
    </row>
    <row r="427" ht="13.5" customHeight="1" spans="1:6">
      <c r="A427" s="21"/>
      <c r="D427" s="4"/>
      <c r="E427" s="5"/>
      <c r="F427" s="5"/>
    </row>
    <row r="428" ht="13.5" customHeight="1" spans="1:6">
      <c r="A428" s="21"/>
      <c r="D428" s="4"/>
      <c r="E428" s="5"/>
      <c r="F428" s="5"/>
    </row>
    <row r="429" ht="13.5" customHeight="1" spans="1:6">
      <c r="A429" s="21"/>
      <c r="D429" s="4"/>
      <c r="E429" s="5"/>
      <c r="F429" s="5"/>
    </row>
    <row r="430" ht="13.5" customHeight="1" spans="1:6">
      <c r="A430" s="21"/>
      <c r="D430" s="4"/>
      <c r="E430" s="5"/>
      <c r="F430" s="5"/>
    </row>
    <row r="431" ht="13.5" customHeight="1" spans="1:6">
      <c r="A431" s="21"/>
      <c r="D431" s="4"/>
      <c r="E431" s="5"/>
      <c r="F431" s="5"/>
    </row>
    <row r="432" ht="13.5" customHeight="1" spans="1:6">
      <c r="A432" s="21"/>
      <c r="D432" s="4"/>
      <c r="E432" s="5"/>
      <c r="F432" s="5"/>
    </row>
    <row r="433" ht="13.5" customHeight="1" spans="1:6">
      <c r="A433" s="21"/>
      <c r="D433" s="4"/>
      <c r="E433" s="5"/>
      <c r="F433" s="5"/>
    </row>
    <row r="434" ht="13.5" customHeight="1" spans="1:6">
      <c r="A434" s="21"/>
      <c r="D434" s="4"/>
      <c r="E434" s="5"/>
      <c r="F434" s="5"/>
    </row>
    <row r="435" ht="13.5" customHeight="1" spans="1:6">
      <c r="A435" s="21"/>
      <c r="D435" s="4"/>
      <c r="E435" s="5"/>
      <c r="F435" s="5"/>
    </row>
    <row r="436" ht="13.5" customHeight="1" spans="1:6">
      <c r="A436" s="21"/>
      <c r="D436" s="4"/>
      <c r="E436" s="5"/>
      <c r="F436" s="5"/>
    </row>
    <row r="437" ht="13.5" customHeight="1" spans="1:6">
      <c r="A437" s="21"/>
      <c r="D437" s="4"/>
      <c r="E437" s="5"/>
      <c r="F437" s="5"/>
    </row>
    <row r="438" ht="13.5" customHeight="1" spans="1:6">
      <c r="A438" s="21"/>
      <c r="D438" s="4"/>
      <c r="E438" s="5"/>
      <c r="F438" s="5"/>
    </row>
    <row r="439" ht="13.5" customHeight="1" spans="1:6">
      <c r="A439" s="21"/>
      <c r="D439" s="4"/>
      <c r="E439" s="5"/>
      <c r="F439" s="5"/>
    </row>
    <row r="440" ht="13.5" customHeight="1" spans="1:6">
      <c r="A440" s="21"/>
      <c r="D440" s="4"/>
      <c r="E440" s="5"/>
      <c r="F440" s="5"/>
    </row>
    <row r="441" ht="13.5" customHeight="1" spans="1:6">
      <c r="A441" s="21"/>
      <c r="D441" s="4"/>
      <c r="E441" s="5"/>
      <c r="F441" s="5"/>
    </row>
    <row r="442" ht="13.5" customHeight="1" spans="1:6">
      <c r="A442" s="21"/>
      <c r="D442" s="4"/>
      <c r="E442" s="5"/>
      <c r="F442" s="5"/>
    </row>
    <row r="443" ht="13.5" customHeight="1" spans="1:6">
      <c r="A443" s="21"/>
      <c r="D443" s="4"/>
      <c r="E443" s="5"/>
      <c r="F443" s="5"/>
    </row>
    <row r="444" ht="13.5" customHeight="1" spans="1:6">
      <c r="A444" s="21"/>
      <c r="D444" s="4"/>
      <c r="E444" s="5"/>
      <c r="F444" s="5"/>
    </row>
    <row r="445" ht="13.5" customHeight="1" spans="1:6">
      <c r="A445" s="21"/>
      <c r="D445" s="4"/>
      <c r="E445" s="5"/>
      <c r="F445" s="5"/>
    </row>
    <row r="446" ht="13.5" customHeight="1" spans="1:6">
      <c r="A446" s="21"/>
      <c r="D446" s="4"/>
      <c r="E446" s="5"/>
      <c r="F446" s="5"/>
    </row>
    <row r="447" ht="13.5" customHeight="1" spans="1:6">
      <c r="A447" s="21"/>
      <c r="D447" s="4"/>
      <c r="E447" s="5"/>
      <c r="F447" s="5"/>
    </row>
    <row r="448" ht="13.5" customHeight="1" spans="1:6">
      <c r="A448" s="21"/>
      <c r="D448" s="4"/>
      <c r="E448" s="5"/>
      <c r="F448" s="5"/>
    </row>
    <row r="449" ht="13.5" customHeight="1" spans="1:6">
      <c r="A449" s="21"/>
      <c r="D449" s="4"/>
      <c r="E449" s="5"/>
      <c r="F449" s="5"/>
    </row>
    <row r="450" ht="13.5" customHeight="1" spans="1:6">
      <c r="A450" s="21"/>
      <c r="D450" s="4"/>
      <c r="E450" s="5"/>
      <c r="F450" s="5"/>
    </row>
    <row r="451" ht="13.5" customHeight="1" spans="1:6">
      <c r="A451" s="21"/>
      <c r="D451" s="4"/>
      <c r="E451" s="5"/>
      <c r="F451" s="5"/>
    </row>
    <row r="452" ht="13.5" customHeight="1" spans="1:6">
      <c r="A452" s="21"/>
      <c r="D452" s="4"/>
      <c r="E452" s="5"/>
      <c r="F452" s="5"/>
    </row>
    <row r="453" ht="13.5" customHeight="1" spans="1:6">
      <c r="A453" s="21"/>
      <c r="D453" s="4"/>
      <c r="E453" s="5"/>
      <c r="F453" s="5"/>
    </row>
    <row r="454" ht="13.5" customHeight="1" spans="1:6">
      <c r="A454" s="21"/>
      <c r="D454" s="4"/>
      <c r="E454" s="5"/>
      <c r="F454" s="5"/>
    </row>
    <row r="455" ht="13.5" customHeight="1" spans="1:6">
      <c r="A455" s="21"/>
      <c r="D455" s="4"/>
      <c r="E455" s="5"/>
      <c r="F455" s="5"/>
    </row>
    <row r="456" ht="13.5" customHeight="1" spans="1:6">
      <c r="A456" s="21"/>
      <c r="D456" s="4"/>
      <c r="E456" s="5"/>
      <c r="F456" s="5"/>
    </row>
    <row r="457" ht="13.5" customHeight="1" spans="1:6">
      <c r="A457" s="21"/>
      <c r="D457" s="4"/>
      <c r="E457" s="5"/>
      <c r="F457" s="5"/>
    </row>
    <row r="458" ht="13.5" customHeight="1" spans="1:6">
      <c r="A458" s="21"/>
      <c r="D458" s="4"/>
      <c r="E458" s="5"/>
      <c r="F458" s="5"/>
    </row>
    <row r="459" ht="13.5" customHeight="1" spans="1:6">
      <c r="A459" s="21"/>
      <c r="D459" s="4"/>
      <c r="E459" s="5"/>
      <c r="F459" s="5"/>
    </row>
    <row r="460" ht="13.5" customHeight="1" spans="1:6">
      <c r="A460" s="21"/>
      <c r="D460" s="4"/>
      <c r="E460" s="5"/>
      <c r="F460" s="5"/>
    </row>
    <row r="461" ht="13.5" customHeight="1" spans="1:6">
      <c r="A461" s="21"/>
      <c r="D461" s="4"/>
      <c r="E461" s="5"/>
      <c r="F461" s="5"/>
    </row>
    <row r="462" ht="13.5" customHeight="1" spans="1:6">
      <c r="A462" s="21"/>
      <c r="D462" s="4"/>
      <c r="E462" s="5"/>
      <c r="F462" s="5"/>
    </row>
    <row r="463" ht="13.5" customHeight="1" spans="1:6">
      <c r="A463" s="21"/>
      <c r="D463" s="4"/>
      <c r="E463" s="5"/>
      <c r="F463" s="5"/>
    </row>
    <row r="464" ht="13.5" customHeight="1" spans="1:6">
      <c r="A464" s="21"/>
      <c r="D464" s="4"/>
      <c r="E464" s="5"/>
      <c r="F464" s="5"/>
    </row>
    <row r="465" ht="13.5" customHeight="1" spans="1:6">
      <c r="A465" s="21"/>
      <c r="D465" s="4"/>
      <c r="E465" s="5"/>
      <c r="F465" s="5"/>
    </row>
    <row r="466" ht="13.5" customHeight="1" spans="1:6">
      <c r="A466" s="21"/>
      <c r="D466" s="4"/>
      <c r="E466" s="5"/>
      <c r="F466" s="5"/>
    </row>
    <row r="467" ht="13.5" customHeight="1" spans="1:6">
      <c r="A467" s="21"/>
      <c r="D467" s="4"/>
      <c r="E467" s="5"/>
      <c r="F467" s="5"/>
    </row>
    <row r="468" ht="13.5" customHeight="1" spans="1:6">
      <c r="A468" s="21"/>
      <c r="D468" s="4"/>
      <c r="E468" s="5"/>
      <c r="F468" s="5"/>
    </row>
    <row r="469" ht="13.5" customHeight="1" spans="1:6">
      <c r="A469" s="21"/>
      <c r="D469" s="4"/>
      <c r="E469" s="5"/>
      <c r="F469" s="5"/>
    </row>
    <row r="470" ht="13.5" customHeight="1" spans="1:6">
      <c r="A470" s="21"/>
      <c r="D470" s="4"/>
      <c r="E470" s="5"/>
      <c r="F470" s="5"/>
    </row>
    <row r="471" ht="13.5" customHeight="1" spans="1:6">
      <c r="A471" s="21"/>
      <c r="D471" s="4"/>
      <c r="E471" s="5"/>
      <c r="F471" s="5"/>
    </row>
    <row r="472" ht="13.5" customHeight="1" spans="1:6">
      <c r="A472" s="21"/>
      <c r="D472" s="4"/>
      <c r="E472" s="5"/>
      <c r="F472" s="5"/>
    </row>
    <row r="473" ht="13.5" customHeight="1" spans="1:6">
      <c r="A473" s="21"/>
      <c r="D473" s="4"/>
      <c r="E473" s="5"/>
      <c r="F473" s="5"/>
    </row>
    <row r="474" ht="13.5" customHeight="1" spans="1:6">
      <c r="A474" s="21"/>
      <c r="D474" s="4"/>
      <c r="E474" s="5"/>
      <c r="F474" s="5"/>
    </row>
    <row r="475" ht="13.5" customHeight="1" spans="1:6">
      <c r="A475" s="21"/>
      <c r="D475" s="4"/>
      <c r="E475" s="5"/>
      <c r="F475" s="5"/>
    </row>
    <row r="476" ht="13.5" customHeight="1" spans="1:6">
      <c r="A476" s="21"/>
      <c r="D476" s="4"/>
      <c r="E476" s="5"/>
      <c r="F476" s="5"/>
    </row>
    <row r="477" ht="13.5" customHeight="1" spans="1:6">
      <c r="A477" s="21"/>
      <c r="D477" s="4"/>
      <c r="E477" s="5"/>
      <c r="F477" s="5"/>
    </row>
    <row r="478" ht="13.5" customHeight="1" spans="1:6">
      <c r="A478" s="21"/>
      <c r="D478" s="4"/>
      <c r="E478" s="5"/>
      <c r="F478" s="5"/>
    </row>
    <row r="479" ht="13.5" customHeight="1" spans="1:6">
      <c r="A479" s="21"/>
      <c r="D479" s="4"/>
      <c r="E479" s="5"/>
      <c r="F479" s="5"/>
    </row>
    <row r="480" ht="13.5" customHeight="1" spans="1:6">
      <c r="A480" s="21"/>
      <c r="D480" s="4"/>
      <c r="E480" s="5"/>
      <c r="F480" s="5"/>
    </row>
    <row r="481" ht="13.5" customHeight="1" spans="1:6">
      <c r="A481" s="21"/>
      <c r="D481" s="4"/>
      <c r="E481" s="5"/>
      <c r="F481" s="5"/>
    </row>
    <row r="482" ht="13.5" customHeight="1" spans="1:6">
      <c r="A482" s="21"/>
      <c r="D482" s="4"/>
      <c r="E482" s="5"/>
      <c r="F482" s="5"/>
    </row>
    <row r="483" ht="13.5" customHeight="1" spans="1:6">
      <c r="A483" s="21"/>
      <c r="D483" s="4"/>
      <c r="E483" s="5"/>
      <c r="F483" s="5"/>
    </row>
    <row r="484" ht="13.5" customHeight="1" spans="1:6">
      <c r="A484" s="21"/>
      <c r="D484" s="4"/>
      <c r="E484" s="5"/>
      <c r="F484" s="5"/>
    </row>
    <row r="485" ht="13.5" customHeight="1" spans="1:6">
      <c r="A485" s="21"/>
      <c r="D485" s="4"/>
      <c r="E485" s="5"/>
      <c r="F485" s="5"/>
    </row>
    <row r="486" ht="13.5" customHeight="1" spans="1:6">
      <c r="A486" s="21"/>
      <c r="D486" s="4"/>
      <c r="E486" s="5"/>
      <c r="F486" s="5"/>
    </row>
    <row r="487" ht="13.5" customHeight="1" spans="1:6">
      <c r="A487" s="21"/>
      <c r="D487" s="4"/>
      <c r="E487" s="5"/>
      <c r="F487" s="5"/>
    </row>
    <row r="488" ht="13.5" customHeight="1" spans="1:6">
      <c r="A488" s="21"/>
      <c r="D488" s="4"/>
      <c r="E488" s="5"/>
      <c r="F488" s="5"/>
    </row>
    <row r="489" ht="13.5" customHeight="1" spans="1:6">
      <c r="A489" s="21"/>
      <c r="D489" s="4"/>
      <c r="E489" s="5"/>
      <c r="F489" s="5"/>
    </row>
    <row r="490" ht="13.5" customHeight="1" spans="1:6">
      <c r="A490" s="21"/>
      <c r="D490" s="4"/>
      <c r="E490" s="5"/>
      <c r="F490" s="5"/>
    </row>
    <row r="491" ht="13.5" customHeight="1" spans="1:6">
      <c r="A491" s="21"/>
      <c r="D491" s="4"/>
      <c r="E491" s="5"/>
      <c r="F491" s="5"/>
    </row>
    <row r="492" ht="13.5" customHeight="1" spans="1:6">
      <c r="A492" s="21"/>
      <c r="D492" s="4"/>
      <c r="E492" s="5"/>
      <c r="F492" s="5"/>
    </row>
    <row r="493" ht="13.5" customHeight="1" spans="1:6">
      <c r="A493" s="21"/>
      <c r="D493" s="4"/>
      <c r="E493" s="5"/>
      <c r="F493" s="5"/>
    </row>
    <row r="494" ht="13.5" customHeight="1" spans="1:6">
      <c r="A494" s="21"/>
      <c r="D494" s="4"/>
      <c r="E494" s="5"/>
      <c r="F494" s="5"/>
    </row>
    <row r="495" ht="13.5" customHeight="1" spans="1:6">
      <c r="A495" s="21"/>
      <c r="D495" s="4"/>
      <c r="E495" s="5"/>
      <c r="F495" s="5"/>
    </row>
    <row r="496" ht="13.5" customHeight="1" spans="1:6">
      <c r="A496" s="21"/>
      <c r="D496" s="4"/>
      <c r="E496" s="5"/>
      <c r="F496" s="5"/>
    </row>
    <row r="497" ht="13.5" customHeight="1" spans="1:6">
      <c r="A497" s="21"/>
      <c r="D497" s="4"/>
      <c r="E497" s="5"/>
      <c r="F497" s="5"/>
    </row>
    <row r="498" ht="13.5" customHeight="1" spans="1:6">
      <c r="A498" s="21"/>
      <c r="D498" s="4"/>
      <c r="E498" s="5"/>
      <c r="F498" s="5"/>
    </row>
    <row r="499" ht="13.5" customHeight="1" spans="1:6">
      <c r="A499" s="21"/>
      <c r="D499" s="4"/>
      <c r="E499" s="5"/>
      <c r="F499" s="5"/>
    </row>
    <row r="500" ht="13.5" customHeight="1" spans="1:6">
      <c r="A500" s="21"/>
      <c r="D500" s="4"/>
      <c r="E500" s="5"/>
      <c r="F500" s="5"/>
    </row>
    <row r="501" ht="13.5" customHeight="1" spans="1:6">
      <c r="A501" s="21"/>
      <c r="D501" s="4"/>
      <c r="E501" s="5"/>
      <c r="F501" s="5"/>
    </row>
    <row r="502" ht="13.5" customHeight="1" spans="1:6">
      <c r="A502" s="21"/>
      <c r="D502" s="4"/>
      <c r="E502" s="5"/>
      <c r="F502" s="5"/>
    </row>
    <row r="503" ht="13.5" customHeight="1" spans="1:6">
      <c r="A503" s="21"/>
      <c r="D503" s="4"/>
      <c r="E503" s="5"/>
      <c r="F503" s="5"/>
    </row>
    <row r="504" ht="13.5" customHeight="1" spans="1:6">
      <c r="A504" s="21"/>
      <c r="D504" s="4"/>
      <c r="E504" s="5"/>
      <c r="F504" s="5"/>
    </row>
    <row r="505" ht="13.5" customHeight="1" spans="1:6">
      <c r="A505" s="21"/>
      <c r="D505" s="4"/>
      <c r="E505" s="5"/>
      <c r="F505" s="5"/>
    </row>
    <row r="506" ht="13.5" customHeight="1" spans="1:6">
      <c r="A506" s="21"/>
      <c r="D506" s="4"/>
      <c r="E506" s="5"/>
      <c r="F506" s="5"/>
    </row>
    <row r="507" ht="13.5" customHeight="1" spans="1:6">
      <c r="A507" s="21"/>
      <c r="D507" s="4"/>
      <c r="E507" s="5"/>
      <c r="F507" s="5"/>
    </row>
    <row r="508" ht="13.5" customHeight="1" spans="1:6">
      <c r="A508" s="21"/>
      <c r="D508" s="4"/>
      <c r="E508" s="5"/>
      <c r="F508" s="5"/>
    </row>
    <row r="509" ht="13.5" customHeight="1" spans="1:6">
      <c r="A509" s="21"/>
      <c r="D509" s="4"/>
      <c r="E509" s="5"/>
      <c r="F509" s="5"/>
    </row>
    <row r="510" ht="13.5" customHeight="1" spans="1:6">
      <c r="A510" s="21"/>
      <c r="D510" s="4"/>
      <c r="E510" s="5"/>
      <c r="F510" s="5"/>
    </row>
    <row r="511" ht="13.5" customHeight="1" spans="1:6">
      <c r="A511" s="21"/>
      <c r="D511" s="4"/>
      <c r="E511" s="5"/>
      <c r="F511" s="5"/>
    </row>
    <row r="512" ht="13.5" customHeight="1" spans="1:6">
      <c r="A512" s="21"/>
      <c r="D512" s="4"/>
      <c r="E512" s="5"/>
      <c r="F512" s="5"/>
    </row>
    <row r="513" ht="13.5" customHeight="1" spans="1:6">
      <c r="A513" s="21"/>
      <c r="D513" s="4"/>
      <c r="E513" s="5"/>
      <c r="F513" s="5"/>
    </row>
    <row r="514" ht="13.5" customHeight="1" spans="1:6">
      <c r="A514" s="21"/>
      <c r="D514" s="4"/>
      <c r="E514" s="5"/>
      <c r="F514" s="5"/>
    </row>
    <row r="515" ht="13.5" customHeight="1" spans="1:6">
      <c r="A515" s="21"/>
      <c r="D515" s="4"/>
      <c r="E515" s="5"/>
      <c r="F515" s="5"/>
    </row>
    <row r="516" ht="13.5" customHeight="1" spans="1:6">
      <c r="A516" s="21"/>
      <c r="D516" s="4"/>
      <c r="E516" s="5"/>
      <c r="F516" s="5"/>
    </row>
    <row r="517" ht="13.5" customHeight="1" spans="1:6">
      <c r="A517" s="21"/>
      <c r="D517" s="4"/>
      <c r="E517" s="5"/>
      <c r="F517" s="5"/>
    </row>
    <row r="518" ht="13.5" customHeight="1" spans="1:6">
      <c r="A518" s="21"/>
      <c r="D518" s="4"/>
      <c r="E518" s="5"/>
      <c r="F518" s="5"/>
    </row>
    <row r="519" ht="13.5" customHeight="1" spans="1:6">
      <c r="A519" s="21"/>
      <c r="D519" s="4"/>
      <c r="E519" s="5"/>
      <c r="F519" s="5"/>
    </row>
    <row r="520" ht="13.5" customHeight="1" spans="1:6">
      <c r="A520" s="21"/>
      <c r="D520" s="4"/>
      <c r="E520" s="5"/>
      <c r="F520" s="5"/>
    </row>
    <row r="521" ht="13.5" customHeight="1" spans="1:6">
      <c r="A521" s="21"/>
      <c r="D521" s="4"/>
      <c r="E521" s="5"/>
      <c r="F521" s="5"/>
    </row>
    <row r="522" ht="13.5" customHeight="1" spans="1:6">
      <c r="A522" s="21"/>
      <c r="D522" s="4"/>
      <c r="E522" s="5"/>
      <c r="F522" s="5"/>
    </row>
    <row r="523" ht="13.5" customHeight="1" spans="1:6">
      <c r="A523" s="21"/>
      <c r="D523" s="4"/>
      <c r="E523" s="5"/>
      <c r="F523" s="5"/>
    </row>
    <row r="524" ht="13.5" customHeight="1" spans="1:6">
      <c r="A524" s="21"/>
      <c r="D524" s="4"/>
      <c r="E524" s="5"/>
      <c r="F524" s="5"/>
    </row>
    <row r="525" ht="13.5" customHeight="1" spans="1:6">
      <c r="A525" s="21"/>
      <c r="D525" s="4"/>
      <c r="E525" s="5"/>
      <c r="F525" s="5"/>
    </row>
    <row r="526" ht="13.5" customHeight="1" spans="1:6">
      <c r="A526" s="21"/>
      <c r="D526" s="4"/>
      <c r="E526" s="5"/>
      <c r="F526" s="5"/>
    </row>
    <row r="527" ht="13.5" customHeight="1" spans="1:6">
      <c r="A527" s="21"/>
      <c r="D527" s="4"/>
      <c r="E527" s="5"/>
      <c r="F527" s="5"/>
    </row>
    <row r="528" ht="13.5" customHeight="1" spans="1:6">
      <c r="A528" s="21"/>
      <c r="D528" s="4"/>
      <c r="E528" s="5"/>
      <c r="F528" s="5"/>
    </row>
    <row r="529" ht="13.5" customHeight="1" spans="1:6">
      <c r="A529" s="21"/>
      <c r="D529" s="4"/>
      <c r="E529" s="5"/>
      <c r="F529" s="5"/>
    </row>
    <row r="530" ht="13.5" customHeight="1" spans="1:6">
      <c r="A530" s="21"/>
      <c r="D530" s="4"/>
      <c r="E530" s="5"/>
      <c r="F530" s="5"/>
    </row>
    <row r="531" ht="13.5" customHeight="1" spans="1:6">
      <c r="A531" s="21"/>
      <c r="D531" s="4"/>
      <c r="E531" s="5"/>
      <c r="F531" s="5"/>
    </row>
    <row r="532" ht="13.5" customHeight="1" spans="1:6">
      <c r="A532" s="21"/>
      <c r="D532" s="4"/>
      <c r="E532" s="5"/>
      <c r="F532" s="5"/>
    </row>
    <row r="533" ht="13.5" customHeight="1" spans="1:6">
      <c r="A533" s="21"/>
      <c r="D533" s="4"/>
      <c r="E533" s="5"/>
      <c r="F533" s="5"/>
    </row>
    <row r="534" ht="13.5" customHeight="1" spans="1:6">
      <c r="A534" s="21"/>
      <c r="D534" s="4"/>
      <c r="E534" s="5"/>
      <c r="F534" s="5"/>
    </row>
    <row r="535" ht="13.5" customHeight="1" spans="1:6">
      <c r="A535" s="21"/>
      <c r="D535" s="4"/>
      <c r="E535" s="5"/>
      <c r="F535" s="5"/>
    </row>
    <row r="536" ht="13.5" customHeight="1" spans="1:6">
      <c r="A536" s="21"/>
      <c r="D536" s="4"/>
      <c r="E536" s="5"/>
      <c r="F536" s="5"/>
    </row>
    <row r="537" ht="13.5" customHeight="1" spans="1:6">
      <c r="A537" s="21"/>
      <c r="D537" s="4"/>
      <c r="E537" s="5"/>
      <c r="F537" s="5"/>
    </row>
    <row r="538" ht="13.5" customHeight="1" spans="1:6">
      <c r="A538" s="21"/>
      <c r="D538" s="4"/>
      <c r="E538" s="5"/>
      <c r="F538" s="5"/>
    </row>
    <row r="539" ht="13.5" customHeight="1" spans="1:6">
      <c r="A539" s="21"/>
      <c r="D539" s="4"/>
      <c r="E539" s="5"/>
      <c r="F539" s="5"/>
    </row>
    <row r="540" ht="13.5" customHeight="1" spans="1:6">
      <c r="A540" s="21"/>
      <c r="D540" s="4"/>
      <c r="E540" s="5"/>
      <c r="F540" s="5"/>
    </row>
    <row r="541" ht="13.5" customHeight="1" spans="1:6">
      <c r="A541" s="21"/>
      <c r="D541" s="4"/>
      <c r="E541" s="5"/>
      <c r="F541" s="5"/>
    </row>
    <row r="542" ht="13.5" customHeight="1" spans="1:6">
      <c r="A542" s="21"/>
      <c r="D542" s="4"/>
      <c r="E542" s="5"/>
      <c r="F542" s="5"/>
    </row>
    <row r="543" ht="13.5" customHeight="1" spans="1:6">
      <c r="A543" s="21"/>
      <c r="D543" s="4"/>
      <c r="E543" s="5"/>
      <c r="F543" s="5"/>
    </row>
    <row r="544" ht="13.5" customHeight="1" spans="1:6">
      <c r="A544" s="21"/>
      <c r="D544" s="4"/>
      <c r="E544" s="5"/>
      <c r="F544" s="5"/>
    </row>
    <row r="545" ht="13.5" customHeight="1" spans="1:6">
      <c r="A545" s="21"/>
      <c r="D545" s="4"/>
      <c r="E545" s="5"/>
      <c r="F545" s="5"/>
    </row>
    <row r="546" ht="13.5" customHeight="1" spans="1:6">
      <c r="A546" s="21"/>
      <c r="D546" s="4"/>
      <c r="E546" s="5"/>
      <c r="F546" s="5"/>
    </row>
    <row r="547" ht="13.5" customHeight="1" spans="1:6">
      <c r="A547" s="21"/>
      <c r="D547" s="4"/>
      <c r="E547" s="5"/>
      <c r="F547" s="5"/>
    </row>
    <row r="548" ht="13.5" customHeight="1" spans="1:6">
      <c r="A548" s="21"/>
      <c r="D548" s="4"/>
      <c r="E548" s="5"/>
      <c r="F548" s="5"/>
    </row>
    <row r="549" ht="13.5" customHeight="1" spans="1:6">
      <c r="A549" s="21"/>
      <c r="D549" s="4"/>
      <c r="E549" s="5"/>
      <c r="F549" s="5"/>
    </row>
    <row r="550" ht="13.5" customHeight="1" spans="1:6">
      <c r="A550" s="21"/>
      <c r="D550" s="4"/>
      <c r="E550" s="5"/>
      <c r="F550" s="5"/>
    </row>
    <row r="551" ht="13.5" customHeight="1" spans="1:6">
      <c r="A551" s="21"/>
      <c r="D551" s="4"/>
      <c r="E551" s="5"/>
      <c r="F551" s="5"/>
    </row>
    <row r="552" ht="13.5" customHeight="1" spans="1:6">
      <c r="A552" s="21"/>
      <c r="D552" s="4"/>
      <c r="E552" s="5"/>
      <c r="F552" s="5"/>
    </row>
    <row r="553" ht="13.5" customHeight="1" spans="1:6">
      <c r="A553" s="21"/>
      <c r="D553" s="4"/>
      <c r="E553" s="5"/>
      <c r="F553" s="5"/>
    </row>
    <row r="554" ht="13.5" customHeight="1" spans="1:6">
      <c r="A554" s="21"/>
      <c r="D554" s="4"/>
      <c r="E554" s="5"/>
      <c r="F554" s="5"/>
    </row>
    <row r="555" ht="13.5" customHeight="1" spans="1:6">
      <c r="A555" s="21"/>
      <c r="D555" s="4"/>
      <c r="E555" s="5"/>
      <c r="F555" s="5"/>
    </row>
    <row r="556" ht="13.5" customHeight="1" spans="1:6">
      <c r="A556" s="21"/>
      <c r="D556" s="4"/>
      <c r="E556" s="5"/>
      <c r="F556" s="5"/>
    </row>
    <row r="557" ht="13.5" customHeight="1" spans="1:6">
      <c r="A557" s="21"/>
      <c r="D557" s="4"/>
      <c r="E557" s="5"/>
      <c r="F557" s="5"/>
    </row>
    <row r="558" ht="13.5" customHeight="1" spans="1:6">
      <c r="A558" s="21"/>
      <c r="D558" s="4"/>
      <c r="E558" s="5"/>
      <c r="F558" s="5"/>
    </row>
    <row r="559" ht="13.5" customHeight="1" spans="1:6">
      <c r="A559" s="21"/>
      <c r="D559" s="4"/>
      <c r="E559" s="5"/>
      <c r="F559" s="5"/>
    </row>
    <row r="560" ht="13.5" customHeight="1" spans="1:6">
      <c r="A560" s="21"/>
      <c r="D560" s="4"/>
      <c r="E560" s="5"/>
      <c r="F560" s="5"/>
    </row>
    <row r="561" ht="13.5" customHeight="1" spans="1:6">
      <c r="A561" s="21"/>
      <c r="D561" s="4"/>
      <c r="E561" s="5"/>
      <c r="F561" s="5"/>
    </row>
    <row r="562" ht="13.5" customHeight="1" spans="1:6">
      <c r="A562" s="21"/>
      <c r="D562" s="4"/>
      <c r="E562" s="5"/>
      <c r="F562" s="5"/>
    </row>
    <row r="563" ht="13.5" customHeight="1" spans="1:6">
      <c r="A563" s="21"/>
      <c r="D563" s="4"/>
      <c r="E563" s="5"/>
      <c r="F563" s="5"/>
    </row>
    <row r="564" ht="13.5" customHeight="1" spans="1:6">
      <c r="A564" s="21"/>
      <c r="D564" s="4"/>
      <c r="E564" s="5"/>
      <c r="F564" s="5"/>
    </row>
    <row r="565" ht="13.5" customHeight="1" spans="1:6">
      <c r="A565" s="21"/>
      <c r="D565" s="4"/>
      <c r="E565" s="5"/>
      <c r="F565" s="5"/>
    </row>
    <row r="566" ht="13.5" customHeight="1" spans="1:6">
      <c r="A566" s="21"/>
      <c r="D566" s="4"/>
      <c r="E566" s="5"/>
      <c r="F566" s="5"/>
    </row>
    <row r="567" ht="13.5" customHeight="1" spans="1:6">
      <c r="A567" s="21"/>
      <c r="D567" s="4"/>
      <c r="E567" s="5"/>
      <c r="F567" s="5"/>
    </row>
    <row r="568" ht="13.5" customHeight="1" spans="1:6">
      <c r="A568" s="21"/>
      <c r="D568" s="4"/>
      <c r="E568" s="5"/>
      <c r="F568" s="5"/>
    </row>
    <row r="569" ht="13.5" customHeight="1" spans="1:6">
      <c r="A569" s="21"/>
      <c r="D569" s="4"/>
      <c r="E569" s="5"/>
      <c r="F569" s="5"/>
    </row>
    <row r="570" ht="13.5" customHeight="1" spans="1:6">
      <c r="A570" s="21"/>
      <c r="D570" s="4"/>
      <c r="E570" s="5"/>
      <c r="F570" s="5"/>
    </row>
    <row r="571" ht="13.5" customHeight="1" spans="1:6">
      <c r="A571" s="21"/>
      <c r="D571" s="4"/>
      <c r="E571" s="5"/>
      <c r="F571" s="5"/>
    </row>
    <row r="572" ht="13.5" customHeight="1" spans="1:6">
      <c r="A572" s="21"/>
      <c r="D572" s="4"/>
      <c r="E572" s="5"/>
      <c r="F572" s="5"/>
    </row>
    <row r="573" ht="13.5" customHeight="1" spans="1:6">
      <c r="A573" s="21"/>
      <c r="D573" s="4"/>
      <c r="E573" s="5"/>
      <c r="F573" s="5"/>
    </row>
    <row r="574" ht="13.5" customHeight="1" spans="1:6">
      <c r="A574" s="21"/>
      <c r="D574" s="4"/>
      <c r="E574" s="5"/>
      <c r="F574" s="5"/>
    </row>
    <row r="575" ht="13.5" customHeight="1" spans="1:6">
      <c r="A575" s="21"/>
      <c r="D575" s="4"/>
      <c r="E575" s="5"/>
      <c r="F575" s="5"/>
    </row>
    <row r="576" ht="13.5" customHeight="1" spans="1:6">
      <c r="A576" s="21"/>
      <c r="D576" s="4"/>
      <c r="E576" s="5"/>
      <c r="F576" s="5"/>
    </row>
    <row r="577" ht="13.5" customHeight="1" spans="1:6">
      <c r="A577" s="21"/>
      <c r="D577" s="4"/>
      <c r="E577" s="5"/>
      <c r="F577" s="5"/>
    </row>
    <row r="578" ht="13.5" customHeight="1" spans="1:6">
      <c r="A578" s="21"/>
      <c r="D578" s="4"/>
      <c r="E578" s="5"/>
      <c r="F578" s="5"/>
    </row>
    <row r="579" ht="13.5" customHeight="1" spans="1:6">
      <c r="A579" s="21"/>
      <c r="D579" s="4"/>
      <c r="E579" s="5"/>
      <c r="F579" s="5"/>
    </row>
    <row r="580" ht="13.5" customHeight="1" spans="1:6">
      <c r="A580" s="21"/>
      <c r="D580" s="4"/>
      <c r="E580" s="5"/>
      <c r="F580" s="5"/>
    </row>
    <row r="581" ht="13.5" customHeight="1" spans="1:6">
      <c r="A581" s="21"/>
      <c r="D581" s="4"/>
      <c r="E581" s="5"/>
      <c r="F581" s="5"/>
    </row>
    <row r="582" ht="13.5" customHeight="1" spans="1:6">
      <c r="A582" s="21"/>
      <c r="D582" s="4"/>
      <c r="E582" s="5"/>
      <c r="F582" s="5"/>
    </row>
    <row r="583" ht="13.5" customHeight="1" spans="1:6">
      <c r="A583" s="21"/>
      <c r="D583" s="4"/>
      <c r="E583" s="5"/>
      <c r="F583" s="5"/>
    </row>
    <row r="584" ht="13.5" customHeight="1" spans="1:6">
      <c r="A584" s="21"/>
      <c r="D584" s="4"/>
      <c r="E584" s="5"/>
      <c r="F584" s="5"/>
    </row>
    <row r="585" ht="13.5" customHeight="1" spans="1:6">
      <c r="A585" s="21"/>
      <c r="D585" s="4"/>
      <c r="E585" s="5"/>
      <c r="F585" s="5"/>
    </row>
    <row r="586" ht="13.5" customHeight="1" spans="1:6">
      <c r="A586" s="21"/>
      <c r="D586" s="4"/>
      <c r="E586" s="5"/>
      <c r="F586" s="5"/>
    </row>
    <row r="587" ht="13.5" customHeight="1" spans="1:6">
      <c r="A587" s="21"/>
      <c r="D587" s="4"/>
      <c r="E587" s="5"/>
      <c r="F587" s="5"/>
    </row>
    <row r="588" ht="13.5" customHeight="1" spans="1:6">
      <c r="A588" s="21"/>
      <c r="D588" s="4"/>
      <c r="E588" s="5"/>
      <c r="F588" s="5"/>
    </row>
    <row r="589" ht="13.5" customHeight="1" spans="1:6">
      <c r="A589" s="21"/>
      <c r="D589" s="4"/>
      <c r="E589" s="5"/>
      <c r="F589" s="5"/>
    </row>
    <row r="590" ht="13.5" customHeight="1" spans="1:6">
      <c r="A590" s="21"/>
      <c r="D590" s="4"/>
      <c r="E590" s="5"/>
      <c r="F590" s="5"/>
    </row>
    <row r="591" ht="13.5" customHeight="1" spans="1:6">
      <c r="A591" s="21"/>
      <c r="D591" s="4"/>
      <c r="E591" s="5"/>
      <c r="F591" s="5"/>
    </row>
    <row r="592" ht="13.5" customHeight="1" spans="1:6">
      <c r="A592" s="21"/>
      <c r="D592" s="4"/>
      <c r="E592" s="5"/>
      <c r="F592" s="5"/>
    </row>
    <row r="593" ht="13.5" customHeight="1" spans="1:6">
      <c r="A593" s="21"/>
      <c r="D593" s="4"/>
      <c r="E593" s="5"/>
      <c r="F593" s="5"/>
    </row>
    <row r="594" ht="13.5" customHeight="1" spans="1:6">
      <c r="A594" s="21"/>
      <c r="D594" s="4"/>
      <c r="E594" s="5"/>
      <c r="F594" s="5"/>
    </row>
    <row r="595" ht="13.5" customHeight="1" spans="1:6">
      <c r="A595" s="21"/>
      <c r="D595" s="4"/>
      <c r="E595" s="5"/>
      <c r="F595" s="5"/>
    </row>
    <row r="596" ht="13.5" customHeight="1" spans="1:6">
      <c r="A596" s="21"/>
      <c r="D596" s="4"/>
      <c r="E596" s="5"/>
      <c r="F596" s="5"/>
    </row>
    <row r="597" ht="13.5" customHeight="1" spans="1:6">
      <c r="A597" s="21"/>
      <c r="D597" s="4"/>
      <c r="E597" s="5"/>
      <c r="F597" s="5"/>
    </row>
    <row r="598" ht="13.5" customHeight="1" spans="1:6">
      <c r="A598" s="21"/>
      <c r="D598" s="4"/>
      <c r="E598" s="5"/>
      <c r="F598" s="5"/>
    </row>
    <row r="599" ht="13.5" customHeight="1" spans="1:6">
      <c r="A599" s="21"/>
      <c r="D599" s="4"/>
      <c r="E599" s="5"/>
      <c r="F599" s="5"/>
    </row>
    <row r="600" ht="13.5" customHeight="1" spans="1:6">
      <c r="A600" s="21"/>
      <c r="D600" s="4"/>
      <c r="E600" s="5"/>
      <c r="F600" s="5"/>
    </row>
    <row r="601" ht="13.5" customHeight="1" spans="1:6">
      <c r="A601" s="21"/>
      <c r="D601" s="4"/>
      <c r="E601" s="5"/>
      <c r="F601" s="5"/>
    </row>
    <row r="602" ht="13.5" customHeight="1" spans="1:6">
      <c r="A602" s="21"/>
      <c r="D602" s="4"/>
      <c r="E602" s="5"/>
      <c r="F602" s="5"/>
    </row>
    <row r="603" ht="13.5" customHeight="1" spans="1:6">
      <c r="A603" s="21"/>
      <c r="D603" s="4"/>
      <c r="E603" s="5"/>
      <c r="F603" s="5"/>
    </row>
    <row r="604" ht="13.5" customHeight="1" spans="1:6">
      <c r="A604" s="21"/>
      <c r="D604" s="4"/>
      <c r="E604" s="5"/>
      <c r="F604" s="5"/>
    </row>
    <row r="605" ht="13.5" customHeight="1" spans="1:6">
      <c r="A605" s="21"/>
      <c r="D605" s="4"/>
      <c r="E605" s="5"/>
      <c r="F605" s="5"/>
    </row>
    <row r="606" ht="13.5" customHeight="1" spans="1:6">
      <c r="A606" s="21"/>
      <c r="D606" s="4"/>
      <c r="E606" s="5"/>
      <c r="F606" s="5"/>
    </row>
    <row r="607" ht="13.5" customHeight="1" spans="1:6">
      <c r="A607" s="21"/>
      <c r="D607" s="4"/>
      <c r="E607" s="5"/>
      <c r="F607" s="5"/>
    </row>
    <row r="608" ht="13.5" customHeight="1" spans="1:6">
      <c r="A608" s="21"/>
      <c r="D608" s="4"/>
      <c r="E608" s="5"/>
      <c r="F608" s="5"/>
    </row>
    <row r="609" ht="13.5" customHeight="1" spans="1:6">
      <c r="A609" s="21"/>
      <c r="D609" s="4"/>
      <c r="E609" s="5"/>
      <c r="F609" s="5"/>
    </row>
    <row r="610" ht="13.5" customHeight="1" spans="1:6">
      <c r="A610" s="21"/>
      <c r="D610" s="4"/>
      <c r="E610" s="5"/>
      <c r="F610" s="5"/>
    </row>
    <row r="611" ht="13.5" customHeight="1" spans="1:6">
      <c r="A611" s="21"/>
      <c r="D611" s="4"/>
      <c r="E611" s="5"/>
      <c r="F611" s="5"/>
    </row>
    <row r="612" ht="13.5" customHeight="1" spans="1:6">
      <c r="A612" s="21"/>
      <c r="D612" s="4"/>
      <c r="E612" s="5"/>
      <c r="F612" s="5"/>
    </row>
    <row r="613" ht="13.5" customHeight="1" spans="1:6">
      <c r="A613" s="21"/>
      <c r="D613" s="4"/>
      <c r="E613" s="5"/>
      <c r="F613" s="5"/>
    </row>
    <row r="614" ht="13.5" customHeight="1" spans="1:6">
      <c r="A614" s="21"/>
      <c r="D614" s="4"/>
      <c r="E614" s="5"/>
      <c r="F614" s="5"/>
    </row>
    <row r="615" ht="13.5" customHeight="1" spans="1:6">
      <c r="A615" s="21"/>
      <c r="D615" s="4"/>
      <c r="E615" s="5"/>
      <c r="F615" s="5"/>
    </row>
    <row r="616" ht="13.5" customHeight="1" spans="1:6">
      <c r="A616" s="21"/>
      <c r="D616" s="4"/>
      <c r="E616" s="5"/>
      <c r="F616" s="5"/>
    </row>
    <row r="617" ht="13.5" customHeight="1" spans="1:6">
      <c r="A617" s="21"/>
      <c r="D617" s="4"/>
      <c r="E617" s="5"/>
      <c r="F617" s="5"/>
    </row>
    <row r="618" ht="13.5" customHeight="1" spans="1:6">
      <c r="A618" s="21"/>
      <c r="D618" s="4"/>
      <c r="E618" s="5"/>
      <c r="F618" s="5"/>
    </row>
    <row r="619" ht="13.5" customHeight="1" spans="1:6">
      <c r="A619" s="21"/>
      <c r="D619" s="4"/>
      <c r="E619" s="5"/>
      <c r="F619" s="5"/>
    </row>
    <row r="620" ht="13.5" customHeight="1" spans="1:6">
      <c r="A620" s="21"/>
      <c r="D620" s="4"/>
      <c r="E620" s="5"/>
      <c r="F620" s="5"/>
    </row>
    <row r="621" ht="13.5" customHeight="1" spans="1:6">
      <c r="A621" s="21"/>
      <c r="D621" s="4"/>
      <c r="E621" s="5"/>
      <c r="F621" s="5"/>
    </row>
    <row r="622" ht="13.5" customHeight="1" spans="1:6">
      <c r="A622" s="21"/>
      <c r="D622" s="4"/>
      <c r="E622" s="5"/>
      <c r="F622" s="5"/>
    </row>
    <row r="623" ht="13.5" customHeight="1" spans="1:6">
      <c r="A623" s="21"/>
      <c r="D623" s="4"/>
      <c r="E623" s="5"/>
      <c r="F623" s="5"/>
    </row>
    <row r="624" ht="13.5" customHeight="1" spans="1:6">
      <c r="A624" s="21"/>
      <c r="D624" s="4"/>
      <c r="E624" s="5"/>
      <c r="F624" s="5"/>
    </row>
    <row r="625" ht="13.5" customHeight="1" spans="1:6">
      <c r="A625" s="21"/>
      <c r="D625" s="4"/>
      <c r="E625" s="5"/>
      <c r="F625" s="5"/>
    </row>
    <row r="626" ht="13.5" customHeight="1" spans="1:6">
      <c r="A626" s="21"/>
      <c r="D626" s="4"/>
      <c r="E626" s="5"/>
      <c r="F626" s="5"/>
    </row>
    <row r="627" ht="13.5" customHeight="1" spans="1:6">
      <c r="A627" s="21"/>
      <c r="D627" s="4"/>
      <c r="E627" s="5"/>
      <c r="F627" s="5"/>
    </row>
    <row r="628" ht="13.5" customHeight="1" spans="1:6">
      <c r="A628" s="21"/>
      <c r="D628" s="4"/>
      <c r="E628" s="5"/>
      <c r="F628" s="5"/>
    </row>
    <row r="629" ht="13.5" customHeight="1" spans="1:6">
      <c r="A629" s="21"/>
      <c r="D629" s="4"/>
      <c r="E629" s="5"/>
      <c r="F629" s="5"/>
    </row>
    <row r="630" ht="13.5" customHeight="1" spans="1:6">
      <c r="A630" s="21"/>
      <c r="D630" s="4"/>
      <c r="E630" s="5"/>
      <c r="F630" s="5"/>
    </row>
    <row r="631" ht="13.5" customHeight="1" spans="1:6">
      <c r="A631" s="21"/>
      <c r="D631" s="4"/>
      <c r="E631" s="5"/>
      <c r="F631" s="5"/>
    </row>
    <row r="632" ht="13.5" customHeight="1" spans="1:6">
      <c r="A632" s="21"/>
      <c r="D632" s="4"/>
      <c r="E632" s="5"/>
      <c r="F632" s="5"/>
    </row>
    <row r="633" ht="13.5" customHeight="1" spans="1:6">
      <c r="A633" s="21"/>
      <c r="D633" s="4"/>
      <c r="E633" s="5"/>
      <c r="F633" s="5"/>
    </row>
    <row r="634" ht="13.5" customHeight="1" spans="1:6">
      <c r="A634" s="21"/>
      <c r="D634" s="4"/>
      <c r="E634" s="5"/>
      <c r="F634" s="5"/>
    </row>
    <row r="635" ht="13.5" customHeight="1" spans="1:6">
      <c r="A635" s="21"/>
      <c r="D635" s="4"/>
      <c r="E635" s="5"/>
      <c r="F635" s="5"/>
    </row>
    <row r="636" ht="13.5" customHeight="1" spans="1:6">
      <c r="A636" s="21"/>
      <c r="D636" s="4"/>
      <c r="E636" s="5"/>
      <c r="F636" s="5"/>
    </row>
    <row r="637" ht="13.5" customHeight="1" spans="1:6">
      <c r="A637" s="21"/>
      <c r="D637" s="4"/>
      <c r="E637" s="5"/>
      <c r="F637" s="5"/>
    </row>
    <row r="638" ht="13.5" customHeight="1" spans="1:6">
      <c r="A638" s="21"/>
      <c r="D638" s="4"/>
      <c r="E638" s="5"/>
      <c r="F638" s="5"/>
    </row>
    <row r="639" ht="13.5" customHeight="1" spans="1:6">
      <c r="A639" s="21"/>
      <c r="D639" s="4"/>
      <c r="E639" s="5"/>
      <c r="F639" s="5"/>
    </row>
    <row r="640" ht="13.5" customHeight="1" spans="1:6">
      <c r="A640" s="21"/>
      <c r="D640" s="4"/>
      <c r="E640" s="5"/>
      <c r="F640" s="5"/>
    </row>
    <row r="641" ht="13.5" customHeight="1" spans="1:6">
      <c r="A641" s="21"/>
      <c r="D641" s="4"/>
      <c r="E641" s="5"/>
      <c r="F641" s="5"/>
    </row>
    <row r="642" ht="13.5" customHeight="1" spans="1:6">
      <c r="A642" s="21"/>
      <c r="D642" s="4"/>
      <c r="E642" s="5"/>
      <c r="F642" s="5"/>
    </row>
    <row r="643" ht="13.5" customHeight="1" spans="1:6">
      <c r="A643" s="21"/>
      <c r="D643" s="4"/>
      <c r="E643" s="5"/>
      <c r="F643" s="5"/>
    </row>
    <row r="644" ht="13.5" customHeight="1" spans="1:6">
      <c r="A644" s="21"/>
      <c r="D644" s="4"/>
      <c r="E644" s="5"/>
      <c r="F644" s="5"/>
    </row>
    <row r="645" ht="13.5" customHeight="1" spans="1:6">
      <c r="A645" s="21"/>
      <c r="D645" s="4"/>
      <c r="E645" s="5"/>
      <c r="F645" s="5"/>
    </row>
    <row r="646" ht="13.5" customHeight="1" spans="1:6">
      <c r="A646" s="21"/>
      <c r="D646" s="4"/>
      <c r="E646" s="5"/>
      <c r="F646" s="5"/>
    </row>
    <row r="647" ht="13.5" customHeight="1" spans="1:6">
      <c r="A647" s="21"/>
      <c r="D647" s="4"/>
      <c r="E647" s="5"/>
      <c r="F647" s="5"/>
    </row>
    <row r="648" ht="13.5" customHeight="1" spans="1:6">
      <c r="A648" s="21"/>
      <c r="D648" s="4"/>
      <c r="E648" s="5"/>
      <c r="F648" s="5"/>
    </row>
    <row r="649" ht="13.5" customHeight="1" spans="1:6">
      <c r="A649" s="21"/>
      <c r="D649" s="4"/>
      <c r="E649" s="5"/>
      <c r="F649" s="5"/>
    </row>
    <row r="650" ht="13.5" customHeight="1" spans="1:6">
      <c r="A650" s="21"/>
      <c r="D650" s="4"/>
      <c r="E650" s="5"/>
      <c r="F650" s="5"/>
    </row>
    <row r="651" ht="13.5" customHeight="1" spans="1:6">
      <c r="A651" s="21"/>
      <c r="D651" s="4"/>
      <c r="E651" s="5"/>
      <c r="F651" s="5"/>
    </row>
    <row r="652" ht="13.5" customHeight="1" spans="1:6">
      <c r="A652" s="21"/>
      <c r="D652" s="4"/>
      <c r="E652" s="5"/>
      <c r="F652" s="5"/>
    </row>
    <row r="653" ht="13.5" customHeight="1" spans="1:6">
      <c r="A653" s="21"/>
      <c r="D653" s="4"/>
      <c r="E653" s="5"/>
      <c r="F653" s="5"/>
    </row>
    <row r="654" ht="13.5" customHeight="1" spans="1:6">
      <c r="A654" s="21"/>
      <c r="D654" s="4"/>
      <c r="E654" s="5"/>
      <c r="F654" s="5"/>
    </row>
    <row r="655" ht="13.5" customHeight="1" spans="1:6">
      <c r="A655" s="21"/>
      <c r="D655" s="4"/>
      <c r="E655" s="5"/>
      <c r="F655" s="5"/>
    </row>
    <row r="656" ht="13.5" customHeight="1" spans="1:6">
      <c r="A656" s="21"/>
      <c r="D656" s="4"/>
      <c r="E656" s="5"/>
      <c r="F656" s="5"/>
    </row>
    <row r="657" ht="13.5" customHeight="1" spans="1:6">
      <c r="A657" s="21"/>
      <c r="D657" s="4"/>
      <c r="E657" s="5"/>
      <c r="F657" s="5"/>
    </row>
    <row r="658" ht="13.5" customHeight="1" spans="1:6">
      <c r="A658" s="21"/>
      <c r="D658" s="4"/>
      <c r="E658" s="5"/>
      <c r="F658" s="5"/>
    </row>
    <row r="659" ht="13.5" customHeight="1" spans="1:6">
      <c r="A659" s="21"/>
      <c r="D659" s="4"/>
      <c r="E659" s="5"/>
      <c r="F659" s="5"/>
    </row>
    <row r="660" ht="13.5" customHeight="1" spans="1:6">
      <c r="A660" s="21"/>
      <c r="D660" s="4"/>
      <c r="E660" s="5"/>
      <c r="F660" s="5"/>
    </row>
    <row r="661" ht="13.5" customHeight="1" spans="1:6">
      <c r="A661" s="21"/>
      <c r="D661" s="4"/>
      <c r="E661" s="5"/>
      <c r="F661" s="5"/>
    </row>
    <row r="662" ht="13.5" customHeight="1" spans="1:6">
      <c r="A662" s="21"/>
      <c r="D662" s="4"/>
      <c r="E662" s="5"/>
      <c r="F662" s="5"/>
    </row>
    <row r="663" ht="13.5" customHeight="1" spans="1:6">
      <c r="A663" s="21"/>
      <c r="D663" s="4"/>
      <c r="E663" s="5"/>
      <c r="F663" s="5"/>
    </row>
    <row r="664" ht="13.5" customHeight="1" spans="1:6">
      <c r="A664" s="21"/>
      <c r="D664" s="4"/>
      <c r="E664" s="5"/>
      <c r="F664" s="5"/>
    </row>
    <row r="665" ht="13.5" customHeight="1" spans="1:6">
      <c r="A665" s="21"/>
      <c r="D665" s="4"/>
      <c r="E665" s="5"/>
      <c r="F665" s="5"/>
    </row>
    <row r="666" ht="13.5" customHeight="1" spans="1:6">
      <c r="A666" s="21"/>
      <c r="D666" s="4"/>
      <c r="E666" s="5"/>
      <c r="F666" s="5"/>
    </row>
    <row r="667" ht="13.5" customHeight="1" spans="1:6">
      <c r="A667" s="21"/>
      <c r="D667" s="4"/>
      <c r="E667" s="5"/>
      <c r="F667" s="5"/>
    </row>
    <row r="668" ht="13.5" customHeight="1" spans="1:6">
      <c r="A668" s="21"/>
      <c r="D668" s="4"/>
      <c r="E668" s="5"/>
      <c r="F668" s="5"/>
    </row>
    <row r="669" ht="13.5" customHeight="1" spans="1:6">
      <c r="A669" s="21"/>
      <c r="D669" s="4"/>
      <c r="E669" s="5"/>
      <c r="F669" s="5"/>
    </row>
    <row r="670" ht="13.5" customHeight="1" spans="1:6">
      <c r="A670" s="21"/>
      <c r="D670" s="4"/>
      <c r="E670" s="5"/>
      <c r="F670" s="5"/>
    </row>
    <row r="671" ht="13.5" customHeight="1" spans="1:6">
      <c r="A671" s="21"/>
      <c r="D671" s="4"/>
      <c r="E671" s="5"/>
      <c r="F671" s="5"/>
    </row>
    <row r="672" ht="13.5" customHeight="1" spans="1:6">
      <c r="A672" s="21"/>
      <c r="D672" s="4"/>
      <c r="E672" s="5"/>
      <c r="F672" s="5"/>
    </row>
    <row r="673" ht="13.5" customHeight="1" spans="1:6">
      <c r="A673" s="21"/>
      <c r="D673" s="4"/>
      <c r="E673" s="5"/>
      <c r="F673" s="5"/>
    </row>
    <row r="674" ht="13.5" customHeight="1" spans="1:6">
      <c r="A674" s="21"/>
      <c r="D674" s="4"/>
      <c r="E674" s="5"/>
      <c r="F674" s="5"/>
    </row>
    <row r="675" ht="13.5" customHeight="1" spans="1:6">
      <c r="A675" s="21"/>
      <c r="D675" s="4"/>
      <c r="E675" s="5"/>
      <c r="F675" s="5"/>
    </row>
    <row r="676" ht="13.5" customHeight="1" spans="1:6">
      <c r="A676" s="21"/>
      <c r="D676" s="4"/>
      <c r="E676" s="5"/>
      <c r="F676" s="5"/>
    </row>
    <row r="677" ht="13.5" customHeight="1" spans="1:6">
      <c r="A677" s="21"/>
      <c r="D677" s="4"/>
      <c r="E677" s="5"/>
      <c r="F677" s="5"/>
    </row>
    <row r="678" ht="13.5" customHeight="1" spans="1:6">
      <c r="A678" s="21"/>
      <c r="D678" s="4"/>
      <c r="E678" s="5"/>
      <c r="F678" s="5"/>
    </row>
    <row r="679" ht="13.5" customHeight="1" spans="1:6">
      <c r="A679" s="21"/>
      <c r="D679" s="4"/>
      <c r="E679" s="5"/>
      <c r="F679" s="5"/>
    </row>
    <row r="680" ht="13.5" customHeight="1" spans="1:6">
      <c r="A680" s="21"/>
      <c r="D680" s="4"/>
      <c r="E680" s="5"/>
      <c r="F680" s="5"/>
    </row>
    <row r="681" ht="13.5" customHeight="1" spans="1:6">
      <c r="A681" s="21"/>
      <c r="D681" s="4"/>
      <c r="E681" s="5"/>
      <c r="F681" s="5"/>
    </row>
    <row r="682" ht="13.5" customHeight="1" spans="1:6">
      <c r="A682" s="21"/>
      <c r="D682" s="4"/>
      <c r="E682" s="5"/>
      <c r="F682" s="5"/>
    </row>
    <row r="683" ht="13.5" customHeight="1" spans="1:6">
      <c r="A683" s="21"/>
      <c r="D683" s="4"/>
      <c r="E683" s="5"/>
      <c r="F683" s="5"/>
    </row>
    <row r="684" ht="13.5" customHeight="1" spans="1:6">
      <c r="A684" s="21"/>
      <c r="D684" s="4"/>
      <c r="E684" s="5"/>
      <c r="F684" s="5"/>
    </row>
    <row r="685" ht="13.5" customHeight="1" spans="1:6">
      <c r="A685" s="21"/>
      <c r="D685" s="4"/>
      <c r="E685" s="5"/>
      <c r="F685" s="5"/>
    </row>
    <row r="686" ht="13.5" customHeight="1" spans="1:6">
      <c r="A686" s="21"/>
      <c r="D686" s="4"/>
      <c r="E686" s="5"/>
      <c r="F686" s="5"/>
    </row>
    <row r="687" ht="13.5" customHeight="1" spans="1:6">
      <c r="A687" s="21"/>
      <c r="D687" s="4"/>
      <c r="E687" s="5"/>
      <c r="F687" s="5"/>
    </row>
    <row r="688" ht="13.5" customHeight="1" spans="1:6">
      <c r="A688" s="21"/>
      <c r="D688" s="4"/>
      <c r="E688" s="5"/>
      <c r="F688" s="5"/>
    </row>
    <row r="689" ht="13.5" customHeight="1" spans="1:6">
      <c r="A689" s="21"/>
      <c r="D689" s="4"/>
      <c r="E689" s="5"/>
      <c r="F689" s="5"/>
    </row>
    <row r="690" ht="13.5" customHeight="1" spans="1:6">
      <c r="A690" s="21"/>
      <c r="D690" s="4"/>
      <c r="E690" s="5"/>
      <c r="F690" s="5"/>
    </row>
    <row r="691" ht="13.5" customHeight="1" spans="1:6">
      <c r="A691" s="21"/>
      <c r="D691" s="4"/>
      <c r="E691" s="5"/>
      <c r="F691" s="5"/>
    </row>
    <row r="692" ht="13.5" customHeight="1" spans="1:6">
      <c r="A692" s="21"/>
      <c r="D692" s="4"/>
      <c r="E692" s="5"/>
      <c r="F692" s="5"/>
    </row>
    <row r="693" ht="13.5" customHeight="1" spans="1:6">
      <c r="A693" s="21"/>
      <c r="D693" s="4"/>
      <c r="E693" s="5"/>
      <c r="F693" s="5"/>
    </row>
    <row r="694" ht="13.5" customHeight="1" spans="1:6">
      <c r="A694" s="21"/>
      <c r="D694" s="4"/>
      <c r="E694" s="5"/>
      <c r="F694" s="5"/>
    </row>
    <row r="695" ht="13.5" customHeight="1" spans="1:6">
      <c r="A695" s="21"/>
      <c r="D695" s="4"/>
      <c r="E695" s="5"/>
      <c r="F695" s="5"/>
    </row>
    <row r="696" ht="13.5" customHeight="1" spans="1:6">
      <c r="A696" s="21"/>
      <c r="D696" s="4"/>
      <c r="E696" s="5"/>
      <c r="F696" s="5"/>
    </row>
    <row r="697" ht="13.5" customHeight="1" spans="1:6">
      <c r="A697" s="21"/>
      <c r="D697" s="4"/>
      <c r="E697" s="5"/>
      <c r="F697" s="5"/>
    </row>
    <row r="698" ht="13.5" customHeight="1" spans="1:6">
      <c r="A698" s="21"/>
      <c r="D698" s="4"/>
      <c r="E698" s="5"/>
      <c r="F698" s="5"/>
    </row>
    <row r="699" ht="13.5" customHeight="1" spans="1:6">
      <c r="A699" s="21"/>
      <c r="D699" s="4"/>
      <c r="E699" s="5"/>
      <c r="F699" s="5"/>
    </row>
    <row r="700" ht="13.5" customHeight="1" spans="1:6">
      <c r="A700" s="21"/>
      <c r="D700" s="4"/>
      <c r="E700" s="5"/>
      <c r="F700" s="5"/>
    </row>
    <row r="701" ht="13.5" customHeight="1" spans="1:6">
      <c r="A701" s="21"/>
      <c r="D701" s="4"/>
      <c r="E701" s="5"/>
      <c r="F701" s="5"/>
    </row>
    <row r="702" ht="13.5" customHeight="1" spans="1:6">
      <c r="A702" s="21"/>
      <c r="D702" s="4"/>
      <c r="E702" s="5"/>
      <c r="F702" s="5"/>
    </row>
    <row r="703" ht="13.5" customHeight="1" spans="1:6">
      <c r="A703" s="21"/>
      <c r="D703" s="4"/>
      <c r="E703" s="5"/>
      <c r="F703" s="5"/>
    </row>
    <row r="704" ht="13.5" customHeight="1" spans="1:6">
      <c r="A704" s="21"/>
      <c r="D704" s="4"/>
      <c r="E704" s="5"/>
      <c r="F704" s="5"/>
    </row>
    <row r="705" ht="13.5" customHeight="1" spans="1:6">
      <c r="A705" s="21"/>
      <c r="D705" s="4"/>
      <c r="E705" s="5"/>
      <c r="F705" s="5"/>
    </row>
    <row r="706" ht="13.5" customHeight="1" spans="1:6">
      <c r="A706" s="21"/>
      <c r="D706" s="4"/>
      <c r="E706" s="5"/>
      <c r="F706" s="5"/>
    </row>
    <row r="707" ht="13.5" customHeight="1" spans="1:6">
      <c r="A707" s="21"/>
      <c r="D707" s="4"/>
      <c r="E707" s="5"/>
      <c r="F707" s="5"/>
    </row>
    <row r="708" ht="13.5" customHeight="1" spans="1:6">
      <c r="A708" s="21"/>
      <c r="D708" s="4"/>
      <c r="E708" s="5"/>
      <c r="F708" s="5"/>
    </row>
    <row r="709" ht="13.5" customHeight="1" spans="1:6">
      <c r="A709" s="21"/>
      <c r="D709" s="4"/>
      <c r="E709" s="5"/>
      <c r="F709" s="5"/>
    </row>
    <row r="710" ht="13.5" customHeight="1" spans="1:6">
      <c r="A710" s="21"/>
      <c r="D710" s="4"/>
      <c r="E710" s="5"/>
      <c r="F710" s="5"/>
    </row>
    <row r="711" ht="13.5" customHeight="1" spans="1:6">
      <c r="A711" s="21"/>
      <c r="D711" s="4"/>
      <c r="E711" s="5"/>
      <c r="F711" s="5"/>
    </row>
    <row r="712" ht="13.5" customHeight="1" spans="1:6">
      <c r="A712" s="21"/>
      <c r="D712" s="4"/>
      <c r="E712" s="5"/>
      <c r="F712" s="5"/>
    </row>
    <row r="713" ht="13.5" customHeight="1" spans="1:6">
      <c r="A713" s="21"/>
      <c r="D713" s="4"/>
      <c r="E713" s="5"/>
      <c r="F713" s="5"/>
    </row>
    <row r="714" ht="13.5" customHeight="1" spans="1:6">
      <c r="A714" s="21"/>
      <c r="D714" s="4"/>
      <c r="E714" s="5"/>
      <c r="F714" s="5"/>
    </row>
    <row r="715" ht="13.5" customHeight="1" spans="1:6">
      <c r="A715" s="21"/>
      <c r="D715" s="4"/>
      <c r="E715" s="5"/>
      <c r="F715" s="5"/>
    </row>
    <row r="716" ht="13.5" customHeight="1" spans="1:6">
      <c r="A716" s="21"/>
      <c r="D716" s="4"/>
      <c r="E716" s="5"/>
      <c r="F716" s="5"/>
    </row>
    <row r="717" ht="13.5" customHeight="1" spans="1:6">
      <c r="A717" s="21"/>
      <c r="D717" s="4"/>
      <c r="E717" s="5"/>
      <c r="F717" s="5"/>
    </row>
    <row r="718" ht="13.5" customHeight="1" spans="1:6">
      <c r="A718" s="21"/>
      <c r="D718" s="4"/>
      <c r="E718" s="5"/>
      <c r="F718" s="5"/>
    </row>
    <row r="719" ht="13.5" customHeight="1" spans="1:6">
      <c r="A719" s="21"/>
      <c r="D719" s="4"/>
      <c r="E719" s="5"/>
      <c r="F719" s="5"/>
    </row>
    <row r="720" ht="13.5" customHeight="1" spans="1:6">
      <c r="A720" s="21"/>
      <c r="D720" s="4"/>
      <c r="E720" s="5"/>
      <c r="F720" s="5"/>
    </row>
    <row r="721" ht="13.5" customHeight="1" spans="1:6">
      <c r="A721" s="21"/>
      <c r="D721" s="4"/>
      <c r="E721" s="5"/>
      <c r="F721" s="5"/>
    </row>
    <row r="722" ht="13.5" customHeight="1" spans="1:6">
      <c r="A722" s="21"/>
      <c r="D722" s="4"/>
      <c r="E722" s="5"/>
      <c r="F722" s="5"/>
    </row>
    <row r="723" ht="13.5" customHeight="1" spans="1:6">
      <c r="A723" s="21"/>
      <c r="D723" s="4"/>
      <c r="E723" s="5"/>
      <c r="F723" s="5"/>
    </row>
    <row r="724" ht="13.5" customHeight="1" spans="1:6">
      <c r="A724" s="21"/>
      <c r="D724" s="4"/>
      <c r="E724" s="5"/>
      <c r="F724" s="5"/>
    </row>
    <row r="725" ht="13.5" customHeight="1" spans="1:6">
      <c r="A725" s="21"/>
      <c r="D725" s="4"/>
      <c r="E725" s="5"/>
      <c r="F725" s="5"/>
    </row>
    <row r="726" ht="13.5" customHeight="1" spans="1:6">
      <c r="A726" s="21"/>
      <c r="D726" s="4"/>
      <c r="E726" s="5"/>
      <c r="F726" s="5"/>
    </row>
    <row r="727" ht="13.5" customHeight="1" spans="1:6">
      <c r="A727" s="21"/>
      <c r="D727" s="4"/>
      <c r="E727" s="5"/>
      <c r="F727" s="5"/>
    </row>
    <row r="728" ht="13.5" customHeight="1" spans="1:6">
      <c r="A728" s="21"/>
      <c r="D728" s="4"/>
      <c r="E728" s="5"/>
      <c r="F728" s="5"/>
    </row>
    <row r="729" ht="13.5" customHeight="1" spans="1:6">
      <c r="A729" s="21"/>
      <c r="D729" s="4"/>
      <c r="E729" s="5"/>
      <c r="F729" s="5"/>
    </row>
    <row r="730" ht="13.5" customHeight="1" spans="1:6">
      <c r="A730" s="21"/>
      <c r="D730" s="4"/>
      <c r="E730" s="5"/>
      <c r="F730" s="5"/>
    </row>
    <row r="731" ht="13.5" customHeight="1" spans="1:6">
      <c r="A731" s="21"/>
      <c r="D731" s="4"/>
      <c r="E731" s="5"/>
      <c r="F731" s="5"/>
    </row>
    <row r="732" ht="13.5" customHeight="1" spans="1:6">
      <c r="A732" s="21"/>
      <c r="D732" s="4"/>
      <c r="E732" s="5"/>
      <c r="F732" s="5"/>
    </row>
    <row r="733" ht="13.5" customHeight="1" spans="1:6">
      <c r="A733" s="21"/>
      <c r="D733" s="4"/>
      <c r="E733" s="5"/>
      <c r="F733" s="5"/>
    </row>
    <row r="734" ht="13.5" customHeight="1" spans="1:6">
      <c r="A734" s="21"/>
      <c r="D734" s="4"/>
      <c r="E734" s="5"/>
      <c r="F734" s="5"/>
    </row>
    <row r="735" ht="13.5" customHeight="1" spans="1:6">
      <c r="A735" s="21"/>
      <c r="D735" s="4"/>
      <c r="E735" s="5"/>
      <c r="F735" s="5"/>
    </row>
    <row r="736" ht="13.5" customHeight="1" spans="1:6">
      <c r="A736" s="21"/>
      <c r="D736" s="4"/>
      <c r="E736" s="5"/>
      <c r="F736" s="5"/>
    </row>
    <row r="737" ht="13.5" customHeight="1" spans="1:6">
      <c r="A737" s="21"/>
      <c r="D737" s="4"/>
      <c r="E737" s="5"/>
      <c r="F737" s="5"/>
    </row>
    <row r="738" ht="13.5" customHeight="1" spans="1:6">
      <c r="A738" s="21"/>
      <c r="D738" s="4"/>
      <c r="E738" s="5"/>
      <c r="F738" s="5"/>
    </row>
    <row r="739" ht="13.5" customHeight="1" spans="1:6">
      <c r="A739" s="21"/>
      <c r="D739" s="4"/>
      <c r="E739" s="5"/>
      <c r="F739" s="5"/>
    </row>
    <row r="740" ht="13.5" customHeight="1" spans="1:6">
      <c r="A740" s="21"/>
      <c r="D740" s="4"/>
      <c r="E740" s="5"/>
      <c r="F740" s="5"/>
    </row>
    <row r="741" ht="13.5" customHeight="1" spans="1:6">
      <c r="A741" s="21"/>
      <c r="D741" s="4"/>
      <c r="E741" s="5"/>
      <c r="F741" s="5"/>
    </row>
    <row r="742" ht="13.5" customHeight="1" spans="1:6">
      <c r="A742" s="21"/>
      <c r="D742" s="4"/>
      <c r="E742" s="5"/>
      <c r="F742" s="5"/>
    </row>
    <row r="743" ht="13.5" customHeight="1" spans="1:6">
      <c r="A743" s="21"/>
      <c r="D743" s="4"/>
      <c r="E743" s="5"/>
      <c r="F743" s="5"/>
    </row>
    <row r="744" ht="13.5" customHeight="1" spans="1:6">
      <c r="A744" s="21"/>
      <c r="D744" s="4"/>
      <c r="E744" s="5"/>
      <c r="F744" s="5"/>
    </row>
    <row r="745" ht="13.5" customHeight="1" spans="1:6">
      <c r="A745" s="21"/>
      <c r="D745" s="4"/>
      <c r="E745" s="5"/>
      <c r="F745" s="5"/>
    </row>
    <row r="746" ht="13.5" customHeight="1" spans="1:6">
      <c r="A746" s="21"/>
      <c r="D746" s="4"/>
      <c r="E746" s="5"/>
      <c r="F746" s="5"/>
    </row>
    <row r="747" ht="13.5" customHeight="1" spans="1:6">
      <c r="A747" s="21"/>
      <c r="D747" s="4"/>
      <c r="E747" s="5"/>
      <c r="F747" s="5"/>
    </row>
    <row r="748" ht="13.5" customHeight="1" spans="1:6">
      <c r="A748" s="21"/>
      <c r="D748" s="4"/>
      <c r="E748" s="5"/>
      <c r="F748" s="5"/>
    </row>
    <row r="749" ht="13.5" customHeight="1" spans="1:6">
      <c r="A749" s="21"/>
      <c r="D749" s="4"/>
      <c r="E749" s="5"/>
      <c r="F749" s="5"/>
    </row>
    <row r="750" ht="13.5" customHeight="1" spans="1:6">
      <c r="A750" s="21"/>
      <c r="D750" s="4"/>
      <c r="E750" s="5"/>
      <c r="F750" s="5"/>
    </row>
    <row r="751" ht="13.5" customHeight="1" spans="1:6">
      <c r="A751" s="21"/>
      <c r="D751" s="4"/>
      <c r="E751" s="5"/>
      <c r="F751" s="5"/>
    </row>
    <row r="752" ht="13.5" customHeight="1" spans="1:6">
      <c r="A752" s="21"/>
      <c r="D752" s="4"/>
      <c r="E752" s="5"/>
      <c r="F752" s="5"/>
    </row>
    <row r="753" ht="13.5" customHeight="1" spans="1:6">
      <c r="A753" s="21"/>
      <c r="D753" s="4"/>
      <c r="E753" s="5"/>
      <c r="F753" s="5"/>
    </row>
    <row r="754" ht="13.5" customHeight="1" spans="1:6">
      <c r="A754" s="21"/>
      <c r="D754" s="4"/>
      <c r="E754" s="5"/>
      <c r="F754" s="5"/>
    </row>
    <row r="755" ht="13.5" customHeight="1" spans="1:6">
      <c r="A755" s="21"/>
      <c r="D755" s="4"/>
      <c r="E755" s="5"/>
      <c r="F755" s="5"/>
    </row>
    <row r="756" ht="13.5" customHeight="1" spans="1:6">
      <c r="A756" s="21"/>
      <c r="D756" s="4"/>
      <c r="E756" s="5"/>
      <c r="F756" s="5"/>
    </row>
    <row r="757" ht="13.5" customHeight="1" spans="1:6">
      <c r="A757" s="21"/>
      <c r="D757" s="4"/>
      <c r="E757" s="5"/>
      <c r="F757" s="5"/>
    </row>
    <row r="758" ht="13.5" customHeight="1" spans="1:6">
      <c r="A758" s="21"/>
      <c r="D758" s="4"/>
      <c r="E758" s="5"/>
      <c r="F758" s="5"/>
    </row>
    <row r="759" ht="13.5" customHeight="1" spans="1:6">
      <c r="A759" s="21"/>
      <c r="D759" s="4"/>
      <c r="E759" s="5"/>
      <c r="F759" s="5"/>
    </row>
    <row r="760" ht="13.5" customHeight="1" spans="1:6">
      <c r="A760" s="21"/>
      <c r="D760" s="4"/>
      <c r="E760" s="5"/>
      <c r="F760" s="5"/>
    </row>
    <row r="761" ht="13.5" customHeight="1" spans="1:6">
      <c r="A761" s="21"/>
      <c r="D761" s="4"/>
      <c r="E761" s="5"/>
      <c r="F761" s="5"/>
    </row>
    <row r="762" ht="13.5" customHeight="1" spans="1:6">
      <c r="A762" s="21"/>
      <c r="D762" s="4"/>
      <c r="E762" s="5"/>
      <c r="F762" s="5"/>
    </row>
    <row r="763" ht="13.5" customHeight="1" spans="1:6">
      <c r="A763" s="21"/>
      <c r="D763" s="4"/>
      <c r="E763" s="5"/>
      <c r="F763" s="5"/>
    </row>
    <row r="764" ht="13.5" customHeight="1" spans="1:6">
      <c r="A764" s="21"/>
      <c r="D764" s="4"/>
      <c r="E764" s="5"/>
      <c r="F764" s="5"/>
    </row>
    <row r="765" ht="13.5" customHeight="1" spans="1:6">
      <c r="A765" s="21"/>
      <c r="D765" s="4"/>
      <c r="E765" s="5"/>
      <c r="F765" s="5"/>
    </row>
    <row r="766" ht="13.5" customHeight="1" spans="1:6">
      <c r="A766" s="21"/>
      <c r="D766" s="4"/>
      <c r="E766" s="5"/>
      <c r="F766" s="5"/>
    </row>
    <row r="767" ht="13.5" customHeight="1" spans="1:6">
      <c r="A767" s="21"/>
      <c r="D767" s="4"/>
      <c r="E767" s="5"/>
      <c r="F767" s="5"/>
    </row>
    <row r="768" ht="13.5" customHeight="1" spans="1:6">
      <c r="A768" s="21"/>
      <c r="D768" s="4"/>
      <c r="E768" s="5"/>
      <c r="F768" s="5"/>
    </row>
    <row r="769" ht="13.5" customHeight="1" spans="1:6">
      <c r="A769" s="21"/>
      <c r="D769" s="4"/>
      <c r="E769" s="5"/>
      <c r="F769" s="5"/>
    </row>
    <row r="770" ht="13.5" customHeight="1" spans="1:6">
      <c r="A770" s="21"/>
      <c r="D770" s="4"/>
      <c r="E770" s="5"/>
      <c r="F770" s="5"/>
    </row>
    <row r="771" ht="13.5" customHeight="1" spans="1:6">
      <c r="A771" s="21"/>
      <c r="D771" s="4"/>
      <c r="E771" s="5"/>
      <c r="F771" s="5"/>
    </row>
    <row r="772" ht="13.5" customHeight="1" spans="1:6">
      <c r="A772" s="21"/>
      <c r="D772" s="4"/>
      <c r="E772" s="5"/>
      <c r="F772" s="5"/>
    </row>
    <row r="773" ht="13.5" customHeight="1" spans="1:6">
      <c r="A773" s="21"/>
      <c r="D773" s="4"/>
      <c r="E773" s="5"/>
      <c r="F773" s="5"/>
    </row>
    <row r="774" ht="13.5" customHeight="1" spans="1:6">
      <c r="A774" s="21"/>
      <c r="D774" s="4"/>
      <c r="E774" s="5"/>
      <c r="F774" s="5"/>
    </row>
    <row r="775" ht="13.5" customHeight="1" spans="1:6">
      <c r="A775" s="21"/>
      <c r="D775" s="4"/>
      <c r="E775" s="5"/>
      <c r="F775" s="5"/>
    </row>
    <row r="776" ht="13.5" customHeight="1" spans="1:6">
      <c r="A776" s="21"/>
      <c r="D776" s="4"/>
      <c r="E776" s="5"/>
      <c r="F776" s="5"/>
    </row>
    <row r="777" ht="13.5" customHeight="1" spans="1:6">
      <c r="A777" s="21"/>
      <c r="D777" s="4"/>
      <c r="E777" s="5"/>
      <c r="F777" s="5"/>
    </row>
    <row r="778" ht="13.5" customHeight="1" spans="1:6">
      <c r="A778" s="21"/>
      <c r="D778" s="4"/>
      <c r="E778" s="5"/>
      <c r="F778" s="5"/>
    </row>
    <row r="779" ht="13.5" customHeight="1" spans="1:6">
      <c r="A779" s="21"/>
      <c r="D779" s="4"/>
      <c r="E779" s="5"/>
      <c r="F779" s="5"/>
    </row>
    <row r="780" ht="13.5" customHeight="1" spans="1:6">
      <c r="A780" s="21"/>
      <c r="D780" s="4"/>
      <c r="E780" s="5"/>
      <c r="F780" s="5"/>
    </row>
    <row r="781" ht="13.5" customHeight="1" spans="1:6">
      <c r="A781" s="21"/>
      <c r="D781" s="4"/>
      <c r="E781" s="5"/>
      <c r="F781" s="5"/>
    </row>
    <row r="782" ht="13.5" customHeight="1" spans="1:6">
      <c r="A782" s="21"/>
      <c r="D782" s="4"/>
      <c r="E782" s="5"/>
      <c r="F782" s="5"/>
    </row>
    <row r="783" ht="13.5" customHeight="1" spans="1:6">
      <c r="A783" s="21"/>
      <c r="D783" s="4"/>
      <c r="E783" s="5"/>
      <c r="F783" s="5"/>
    </row>
    <row r="784" ht="13.5" customHeight="1" spans="1:6">
      <c r="A784" s="21"/>
      <c r="D784" s="4"/>
      <c r="E784" s="5"/>
      <c r="F784" s="5"/>
    </row>
    <row r="785" ht="13.5" customHeight="1" spans="1:6">
      <c r="A785" s="21"/>
      <c r="D785" s="4"/>
      <c r="E785" s="5"/>
      <c r="F785" s="5"/>
    </row>
    <row r="786" ht="13.5" customHeight="1" spans="1:6">
      <c r="A786" s="21"/>
      <c r="D786" s="4"/>
      <c r="E786" s="5"/>
      <c r="F786" s="5"/>
    </row>
    <row r="787" ht="13.5" customHeight="1" spans="1:6">
      <c r="A787" s="21"/>
      <c r="D787" s="4"/>
      <c r="E787" s="5"/>
      <c r="F787" s="5"/>
    </row>
    <row r="788" ht="13.5" customHeight="1" spans="1:6">
      <c r="A788" s="21"/>
      <c r="D788" s="4"/>
      <c r="E788" s="5"/>
      <c r="F788" s="5"/>
    </row>
    <row r="789" ht="13.5" customHeight="1" spans="1:6">
      <c r="A789" s="21"/>
      <c r="D789" s="4"/>
      <c r="E789" s="5"/>
      <c r="F789" s="5"/>
    </row>
    <row r="790" ht="13.5" customHeight="1" spans="1:6">
      <c r="A790" s="21"/>
      <c r="D790" s="4"/>
      <c r="E790" s="5"/>
      <c r="F790" s="5"/>
    </row>
    <row r="791" ht="13.5" customHeight="1" spans="1:6">
      <c r="A791" s="21"/>
      <c r="D791" s="4"/>
      <c r="E791" s="5"/>
      <c r="F791" s="5"/>
    </row>
    <row r="792" ht="13.5" customHeight="1" spans="1:6">
      <c r="A792" s="21"/>
      <c r="D792" s="4"/>
      <c r="E792" s="5"/>
      <c r="F792" s="5"/>
    </row>
    <row r="793" ht="13.5" customHeight="1" spans="1:6">
      <c r="A793" s="21"/>
      <c r="D793" s="4"/>
      <c r="E793" s="5"/>
      <c r="F793" s="5"/>
    </row>
    <row r="794" ht="13.5" customHeight="1" spans="1:6">
      <c r="A794" s="21"/>
      <c r="D794" s="4"/>
      <c r="E794" s="5"/>
      <c r="F794" s="5"/>
    </row>
    <row r="795" ht="13.5" customHeight="1" spans="1:6">
      <c r="A795" s="21"/>
      <c r="D795" s="4"/>
      <c r="E795" s="5"/>
      <c r="F795" s="5"/>
    </row>
    <row r="796" ht="13.5" customHeight="1" spans="1:6">
      <c r="A796" s="21"/>
      <c r="D796" s="4"/>
      <c r="E796" s="5"/>
      <c r="F796" s="5"/>
    </row>
    <row r="797" ht="13.5" customHeight="1" spans="1:6">
      <c r="A797" s="21"/>
      <c r="D797" s="4"/>
      <c r="E797" s="5"/>
      <c r="F797" s="5"/>
    </row>
    <row r="798" ht="13.5" customHeight="1" spans="1:6">
      <c r="A798" s="21"/>
      <c r="D798" s="4"/>
      <c r="E798" s="5"/>
      <c r="F798" s="5"/>
    </row>
    <row r="799" ht="13.5" customHeight="1" spans="1:6">
      <c r="A799" s="21"/>
      <c r="D799" s="4"/>
      <c r="E799" s="5"/>
      <c r="F799" s="5"/>
    </row>
    <row r="800" ht="13.5" customHeight="1" spans="1:6">
      <c r="A800" s="21"/>
      <c r="D800" s="4"/>
      <c r="E800" s="5"/>
      <c r="F800" s="5"/>
    </row>
    <row r="801" ht="13.5" customHeight="1" spans="1:6">
      <c r="A801" s="21"/>
      <c r="D801" s="4"/>
      <c r="E801" s="5"/>
      <c r="F801" s="5"/>
    </row>
    <row r="802" ht="13.5" customHeight="1" spans="1:6">
      <c r="A802" s="21"/>
      <c r="D802" s="4"/>
      <c r="E802" s="5"/>
      <c r="F802" s="5"/>
    </row>
    <row r="803" ht="13.5" customHeight="1" spans="1:6">
      <c r="A803" s="21"/>
      <c r="D803" s="4"/>
      <c r="E803" s="5"/>
      <c r="F803" s="5"/>
    </row>
    <row r="804" ht="13.5" customHeight="1" spans="1:6">
      <c r="A804" s="21"/>
      <c r="D804" s="4"/>
      <c r="E804" s="5"/>
      <c r="F804" s="5"/>
    </row>
    <row r="805" ht="13.5" customHeight="1" spans="1:6">
      <c r="A805" s="21"/>
      <c r="D805" s="4"/>
      <c r="E805" s="5"/>
      <c r="F805" s="5"/>
    </row>
    <row r="806" ht="13.5" customHeight="1" spans="1:6">
      <c r="A806" s="21"/>
      <c r="D806" s="4"/>
      <c r="E806" s="5"/>
      <c r="F806" s="5"/>
    </row>
    <row r="807" ht="13.5" customHeight="1" spans="1:6">
      <c r="A807" s="21"/>
      <c r="D807" s="4"/>
      <c r="E807" s="5"/>
      <c r="F807" s="5"/>
    </row>
    <row r="808" ht="13.5" customHeight="1" spans="1:6">
      <c r="A808" s="21"/>
      <c r="D808" s="4"/>
      <c r="E808" s="5"/>
      <c r="F808" s="5"/>
    </row>
    <row r="809" ht="13.5" customHeight="1" spans="1:6">
      <c r="A809" s="21"/>
      <c r="D809" s="4"/>
      <c r="E809" s="5"/>
      <c r="F809" s="5"/>
    </row>
    <row r="810" ht="13.5" customHeight="1" spans="1:6">
      <c r="A810" s="21"/>
      <c r="D810" s="4"/>
      <c r="E810" s="5"/>
      <c r="F810" s="5"/>
    </row>
    <row r="811" ht="13.5" customHeight="1" spans="1:6">
      <c r="A811" s="21"/>
      <c r="D811" s="4"/>
      <c r="E811" s="5"/>
      <c r="F811" s="5"/>
    </row>
    <row r="812" ht="13.5" customHeight="1" spans="1:6">
      <c r="A812" s="21"/>
      <c r="D812" s="4"/>
      <c r="E812" s="5"/>
      <c r="F812" s="5"/>
    </row>
    <row r="813" ht="13.5" customHeight="1" spans="1:6">
      <c r="A813" s="21"/>
      <c r="D813" s="4"/>
      <c r="E813" s="5"/>
      <c r="F813" s="5"/>
    </row>
    <row r="814" ht="13.5" customHeight="1" spans="1:6">
      <c r="A814" s="21"/>
      <c r="D814" s="4"/>
      <c r="E814" s="5"/>
      <c r="F814" s="5"/>
    </row>
    <row r="815" ht="13.5" customHeight="1" spans="1:6">
      <c r="A815" s="21"/>
      <c r="D815" s="4"/>
      <c r="E815" s="5"/>
      <c r="F815" s="5"/>
    </row>
    <row r="816" ht="13.5" customHeight="1" spans="1:6">
      <c r="A816" s="21"/>
      <c r="D816" s="4"/>
      <c r="E816" s="5"/>
      <c r="F816" s="5"/>
    </row>
    <row r="817" ht="13.5" customHeight="1" spans="1:6">
      <c r="A817" s="21"/>
      <c r="D817" s="4"/>
      <c r="E817" s="5"/>
      <c r="F817" s="5"/>
    </row>
    <row r="818" ht="13.5" customHeight="1" spans="1:6">
      <c r="A818" s="21"/>
      <c r="D818" s="4"/>
      <c r="E818" s="5"/>
      <c r="F818" s="5"/>
    </row>
    <row r="819" ht="13.5" customHeight="1" spans="1:6">
      <c r="A819" s="21"/>
      <c r="D819" s="4"/>
      <c r="E819" s="5"/>
      <c r="F819" s="5"/>
    </row>
    <row r="820" ht="13.5" customHeight="1" spans="1:6">
      <c r="A820" s="21"/>
      <c r="D820" s="4"/>
      <c r="E820" s="5"/>
      <c r="F820" s="5"/>
    </row>
    <row r="821" ht="13.5" customHeight="1" spans="1:6">
      <c r="A821" s="21"/>
      <c r="D821" s="4"/>
      <c r="E821" s="5"/>
      <c r="F821" s="5"/>
    </row>
    <row r="822" ht="13.5" customHeight="1" spans="1:6">
      <c r="A822" s="21"/>
      <c r="D822" s="4"/>
      <c r="E822" s="5"/>
      <c r="F822" s="5"/>
    </row>
    <row r="823" ht="13.5" customHeight="1" spans="1:6">
      <c r="A823" s="21"/>
      <c r="D823" s="4"/>
      <c r="E823" s="5"/>
      <c r="F823" s="5"/>
    </row>
    <row r="824" ht="13.5" customHeight="1" spans="1:6">
      <c r="A824" s="21"/>
      <c r="D824" s="4"/>
      <c r="E824" s="5"/>
      <c r="F824" s="5"/>
    </row>
    <row r="825" ht="13.5" customHeight="1" spans="1:6">
      <c r="A825" s="21"/>
      <c r="D825" s="4"/>
      <c r="E825" s="5"/>
      <c r="F825" s="5"/>
    </row>
    <row r="826" ht="13.5" customHeight="1" spans="1:6">
      <c r="A826" s="21"/>
      <c r="D826" s="4"/>
      <c r="E826" s="5"/>
      <c r="F826" s="5"/>
    </row>
    <row r="827" ht="13.5" customHeight="1" spans="1:6">
      <c r="A827" s="21"/>
      <c r="D827" s="4"/>
      <c r="E827" s="5"/>
      <c r="F827" s="5"/>
    </row>
    <row r="828" ht="13.5" customHeight="1" spans="1:6">
      <c r="A828" s="21"/>
      <c r="D828" s="4"/>
      <c r="E828" s="5"/>
      <c r="F828" s="5"/>
    </row>
    <row r="829" ht="13.5" customHeight="1" spans="1:6">
      <c r="A829" s="21"/>
      <c r="D829" s="4"/>
      <c r="E829" s="5"/>
      <c r="F829" s="5"/>
    </row>
    <row r="830" ht="13.5" customHeight="1" spans="1:6">
      <c r="A830" s="21"/>
      <c r="D830" s="4"/>
      <c r="E830" s="5"/>
      <c r="F830" s="5"/>
    </row>
    <row r="831" ht="13.5" customHeight="1" spans="1:6">
      <c r="A831" s="21"/>
      <c r="D831" s="4"/>
      <c r="E831" s="5"/>
      <c r="F831" s="5"/>
    </row>
    <row r="832" ht="13.5" customHeight="1" spans="1:6">
      <c r="A832" s="21"/>
      <c r="D832" s="4"/>
      <c r="E832" s="5"/>
      <c r="F832" s="5"/>
    </row>
    <row r="833" ht="13.5" customHeight="1" spans="1:6">
      <c r="A833" s="21"/>
      <c r="D833" s="4"/>
      <c r="E833" s="5"/>
      <c r="F833" s="5"/>
    </row>
    <row r="834" ht="13.5" customHeight="1" spans="1:6">
      <c r="A834" s="21"/>
      <c r="D834" s="4"/>
      <c r="E834" s="5"/>
      <c r="F834" s="5"/>
    </row>
    <row r="835" ht="13.5" customHeight="1" spans="1:6">
      <c r="A835" s="21"/>
      <c r="D835" s="4"/>
      <c r="E835" s="5"/>
      <c r="F835" s="5"/>
    </row>
    <row r="836" ht="13.5" customHeight="1" spans="1:6">
      <c r="A836" s="21"/>
      <c r="D836" s="4"/>
      <c r="E836" s="5"/>
      <c r="F836" s="5"/>
    </row>
    <row r="837" ht="13.5" customHeight="1" spans="1:6">
      <c r="A837" s="21"/>
      <c r="D837" s="4"/>
      <c r="E837" s="5"/>
      <c r="F837" s="5"/>
    </row>
    <row r="838" ht="13.5" customHeight="1" spans="1:6">
      <c r="A838" s="21"/>
      <c r="D838" s="4"/>
      <c r="E838" s="5"/>
      <c r="F838" s="5"/>
    </row>
    <row r="839" ht="13.5" customHeight="1" spans="1:6">
      <c r="A839" s="21"/>
      <c r="D839" s="4"/>
      <c r="E839" s="5"/>
      <c r="F839" s="5"/>
    </row>
    <row r="840" ht="13.5" customHeight="1" spans="1:6">
      <c r="A840" s="21"/>
      <c r="D840" s="4"/>
      <c r="E840" s="5"/>
      <c r="F840" s="5"/>
    </row>
    <row r="841" ht="13.5" customHeight="1" spans="1:6">
      <c r="A841" s="21"/>
      <c r="D841" s="4"/>
      <c r="E841" s="5"/>
      <c r="F841" s="5"/>
    </row>
    <row r="842" ht="13.5" customHeight="1" spans="1:6">
      <c r="A842" s="21"/>
      <c r="D842" s="4"/>
      <c r="E842" s="5"/>
      <c r="F842" s="5"/>
    </row>
    <row r="843" ht="13.5" customHeight="1" spans="1:6">
      <c r="A843" s="21"/>
      <c r="D843" s="4"/>
      <c r="E843" s="5"/>
      <c r="F843" s="5"/>
    </row>
    <row r="844" ht="13.5" customHeight="1" spans="1:6">
      <c r="A844" s="21"/>
      <c r="D844" s="4"/>
      <c r="E844" s="5"/>
      <c r="F844" s="5"/>
    </row>
    <row r="845" ht="13.5" customHeight="1" spans="1:6">
      <c r="A845" s="21"/>
      <c r="D845" s="4"/>
      <c r="E845" s="5"/>
      <c r="F845" s="5"/>
    </row>
    <row r="846" ht="13.5" customHeight="1" spans="1:6">
      <c r="A846" s="21"/>
      <c r="D846" s="4"/>
      <c r="E846" s="5"/>
      <c r="F846" s="5"/>
    </row>
    <row r="847" ht="13.5" customHeight="1" spans="1:6">
      <c r="A847" s="21"/>
      <c r="D847" s="4"/>
      <c r="E847" s="5"/>
      <c r="F847" s="5"/>
    </row>
    <row r="848" ht="13.5" customHeight="1" spans="1:6">
      <c r="A848" s="21"/>
      <c r="D848" s="4"/>
      <c r="E848" s="5"/>
      <c r="F848" s="5"/>
    </row>
    <row r="849" ht="13.5" customHeight="1" spans="1:6">
      <c r="A849" s="21"/>
      <c r="D849" s="4"/>
      <c r="E849" s="5"/>
      <c r="F849" s="5"/>
    </row>
    <row r="850" ht="13.5" customHeight="1" spans="1:6">
      <c r="A850" s="21"/>
      <c r="D850" s="4"/>
      <c r="E850" s="5"/>
      <c r="F850" s="5"/>
    </row>
    <row r="851" ht="13.5" customHeight="1" spans="1:6">
      <c r="A851" s="21"/>
      <c r="D851" s="4"/>
      <c r="E851" s="5"/>
      <c r="F851" s="5"/>
    </row>
    <row r="852" ht="13.5" customHeight="1" spans="1:6">
      <c r="A852" s="21"/>
      <c r="D852" s="4"/>
      <c r="E852" s="5"/>
      <c r="F852" s="5"/>
    </row>
    <row r="853" ht="13.5" customHeight="1" spans="1:6">
      <c r="A853" s="21"/>
      <c r="D853" s="4"/>
      <c r="E853" s="5"/>
      <c r="F853" s="5"/>
    </row>
    <row r="854" ht="13.5" customHeight="1" spans="1:6">
      <c r="A854" s="21"/>
      <c r="D854" s="4"/>
      <c r="E854" s="5"/>
      <c r="F854" s="5"/>
    </row>
    <row r="855" ht="13.5" customHeight="1" spans="1:6">
      <c r="A855" s="21"/>
      <c r="D855" s="4"/>
      <c r="E855" s="5"/>
      <c r="F855" s="5"/>
    </row>
    <row r="856" ht="13.5" customHeight="1" spans="1:6">
      <c r="A856" s="21"/>
      <c r="D856" s="4"/>
      <c r="E856" s="5"/>
      <c r="F856" s="5"/>
    </row>
    <row r="857" ht="13.5" customHeight="1" spans="1:6">
      <c r="A857" s="21"/>
      <c r="D857" s="4"/>
      <c r="E857" s="5"/>
      <c r="F857" s="5"/>
    </row>
    <row r="858" ht="13.5" customHeight="1" spans="1:6">
      <c r="A858" s="21"/>
      <c r="D858" s="4"/>
      <c r="E858" s="5"/>
      <c r="F858" s="5"/>
    </row>
    <row r="859" ht="13.5" customHeight="1" spans="1:6">
      <c r="A859" s="21"/>
      <c r="D859" s="4"/>
      <c r="E859" s="5"/>
      <c r="F859" s="5"/>
    </row>
    <row r="860" ht="13.5" customHeight="1" spans="1:6">
      <c r="A860" s="21"/>
      <c r="D860" s="4"/>
      <c r="E860" s="5"/>
      <c r="F860" s="5"/>
    </row>
    <row r="861" ht="13.5" customHeight="1" spans="1:6">
      <c r="A861" s="21"/>
      <c r="D861" s="4"/>
      <c r="E861" s="5"/>
      <c r="F861" s="5"/>
    </row>
    <row r="862" ht="13.5" customHeight="1" spans="1:6">
      <c r="A862" s="21"/>
      <c r="D862" s="4"/>
      <c r="E862" s="5"/>
      <c r="F862" s="5"/>
    </row>
    <row r="863" ht="13.5" customHeight="1" spans="1:6">
      <c r="A863" s="21"/>
      <c r="D863" s="4"/>
      <c r="E863" s="5"/>
      <c r="F863" s="5"/>
    </row>
    <row r="864" ht="13.5" customHeight="1" spans="1:6">
      <c r="A864" s="21"/>
      <c r="D864" s="4"/>
      <c r="E864" s="5"/>
      <c r="F864" s="5"/>
    </row>
    <row r="865" ht="13.5" customHeight="1" spans="1:6">
      <c r="A865" s="21"/>
      <c r="D865" s="4"/>
      <c r="E865" s="5"/>
      <c r="F865" s="5"/>
    </row>
    <row r="866" ht="13.5" customHeight="1" spans="1:6">
      <c r="A866" s="21"/>
      <c r="D866" s="4"/>
      <c r="E866" s="5"/>
      <c r="F866" s="5"/>
    </row>
    <row r="867" ht="13.5" customHeight="1" spans="1:6">
      <c r="A867" s="21"/>
      <c r="D867" s="4"/>
      <c r="E867" s="5"/>
      <c r="F867" s="5"/>
    </row>
    <row r="868" ht="13.5" customHeight="1" spans="1:6">
      <c r="A868" s="21"/>
      <c r="D868" s="4"/>
      <c r="E868" s="5"/>
      <c r="F868" s="5"/>
    </row>
    <row r="869" ht="13.5" customHeight="1" spans="1:6">
      <c r="A869" s="21"/>
      <c r="D869" s="4"/>
      <c r="E869" s="5"/>
      <c r="F869" s="5"/>
    </row>
    <row r="870" ht="13.5" customHeight="1" spans="1:6">
      <c r="A870" s="21"/>
      <c r="D870" s="4"/>
      <c r="E870" s="5"/>
      <c r="F870" s="5"/>
    </row>
    <row r="871" ht="13.5" customHeight="1" spans="1:6">
      <c r="A871" s="21"/>
      <c r="D871" s="4"/>
      <c r="E871" s="5"/>
      <c r="F871" s="5"/>
    </row>
    <row r="872" ht="13.5" customHeight="1" spans="1:6">
      <c r="A872" s="21"/>
      <c r="D872" s="4"/>
      <c r="E872" s="5"/>
      <c r="F872" s="5"/>
    </row>
    <row r="873" ht="13.5" customHeight="1" spans="1:6">
      <c r="A873" s="21"/>
      <c r="D873" s="4"/>
      <c r="E873" s="5"/>
      <c r="F873" s="5"/>
    </row>
    <row r="874" ht="13.5" customHeight="1" spans="1:6">
      <c r="A874" s="21"/>
      <c r="D874" s="4"/>
      <c r="E874" s="5"/>
      <c r="F874" s="5"/>
    </row>
    <row r="875" ht="13.5" customHeight="1" spans="1:6">
      <c r="A875" s="21"/>
      <c r="D875" s="4"/>
      <c r="E875" s="5"/>
      <c r="F875" s="5"/>
    </row>
    <row r="876" ht="13.5" customHeight="1" spans="1:6">
      <c r="A876" s="21"/>
      <c r="D876" s="4"/>
      <c r="E876" s="5"/>
      <c r="F876" s="5"/>
    </row>
    <row r="877" ht="13.5" customHeight="1" spans="1:6">
      <c r="A877" s="21"/>
      <c r="D877" s="4"/>
      <c r="E877" s="5"/>
      <c r="F877" s="5"/>
    </row>
    <row r="878" ht="13.5" customHeight="1" spans="1:6">
      <c r="A878" s="21"/>
      <c r="D878" s="4"/>
      <c r="E878" s="5"/>
      <c r="F878" s="5"/>
    </row>
    <row r="879" ht="13.5" customHeight="1" spans="1:6">
      <c r="A879" s="21"/>
      <c r="D879" s="4"/>
      <c r="E879" s="5"/>
      <c r="F879" s="5"/>
    </row>
    <row r="880" ht="13.5" customHeight="1" spans="1:6">
      <c r="A880" s="21"/>
      <c r="D880" s="4"/>
      <c r="E880" s="5"/>
      <c r="F880" s="5"/>
    </row>
    <row r="881" ht="13.5" customHeight="1" spans="1:6">
      <c r="A881" s="21"/>
      <c r="D881" s="4"/>
      <c r="E881" s="5"/>
      <c r="F881" s="5"/>
    </row>
    <row r="882" ht="13.5" customHeight="1" spans="1:6">
      <c r="A882" s="21"/>
      <c r="D882" s="4"/>
      <c r="E882" s="5"/>
      <c r="F882" s="5"/>
    </row>
    <row r="883" ht="13.5" customHeight="1" spans="1:6">
      <c r="A883" s="21"/>
      <c r="D883" s="4"/>
      <c r="E883" s="5"/>
      <c r="F883" s="5"/>
    </row>
    <row r="884" ht="13.5" customHeight="1" spans="1:6">
      <c r="A884" s="21"/>
      <c r="D884" s="4"/>
      <c r="E884" s="5"/>
      <c r="F884" s="5"/>
    </row>
    <row r="885" ht="13.5" customHeight="1" spans="1:6">
      <c r="A885" s="21"/>
      <c r="D885" s="4"/>
      <c r="E885" s="5"/>
      <c r="F885" s="5"/>
    </row>
    <row r="886" ht="13.5" customHeight="1" spans="1:6">
      <c r="A886" s="21"/>
      <c r="D886" s="4"/>
      <c r="E886" s="5"/>
      <c r="F886" s="5"/>
    </row>
    <row r="887" ht="13.5" customHeight="1" spans="1:6">
      <c r="A887" s="21"/>
      <c r="D887" s="4"/>
      <c r="E887" s="5"/>
      <c r="F887" s="5"/>
    </row>
    <row r="888" ht="13.5" customHeight="1" spans="1:6">
      <c r="A888" s="21"/>
      <c r="D888" s="4"/>
      <c r="E888" s="5"/>
      <c r="F888" s="5"/>
    </row>
    <row r="889" ht="13.5" customHeight="1" spans="1:6">
      <c r="A889" s="21"/>
      <c r="D889" s="4"/>
      <c r="E889" s="5"/>
      <c r="F889" s="5"/>
    </row>
    <row r="890" ht="13.5" customHeight="1" spans="1:6">
      <c r="A890" s="21"/>
      <c r="D890" s="4"/>
      <c r="E890" s="5"/>
      <c r="F890" s="5"/>
    </row>
    <row r="891" ht="13.5" customHeight="1" spans="1:6">
      <c r="A891" s="21"/>
      <c r="D891" s="4"/>
      <c r="E891" s="5"/>
      <c r="F891" s="5"/>
    </row>
    <row r="892" ht="13.5" customHeight="1" spans="1:6">
      <c r="A892" s="21"/>
      <c r="D892" s="4"/>
      <c r="E892" s="5"/>
      <c r="F892" s="5"/>
    </row>
    <row r="893" ht="13.5" customHeight="1" spans="1:6">
      <c r="A893" s="21"/>
      <c r="D893" s="4"/>
      <c r="E893" s="5"/>
      <c r="F893" s="5"/>
    </row>
    <row r="894" ht="13.5" customHeight="1" spans="1:6">
      <c r="A894" s="21"/>
      <c r="D894" s="4"/>
      <c r="E894" s="5"/>
      <c r="F894" s="5"/>
    </row>
    <row r="895" ht="13.5" customHeight="1" spans="1:6">
      <c r="A895" s="21"/>
      <c r="D895" s="4"/>
      <c r="E895" s="5"/>
      <c r="F895" s="5"/>
    </row>
    <row r="896" ht="13.5" customHeight="1" spans="1:6">
      <c r="A896" s="21"/>
      <c r="D896" s="4"/>
      <c r="E896" s="5"/>
      <c r="F896" s="5"/>
    </row>
    <row r="897" ht="13.5" customHeight="1" spans="1:6">
      <c r="A897" s="21"/>
      <c r="D897" s="4"/>
      <c r="E897" s="5"/>
      <c r="F897" s="5"/>
    </row>
    <row r="898" ht="13.5" customHeight="1" spans="1:6">
      <c r="A898" s="21"/>
      <c r="D898" s="4"/>
      <c r="E898" s="5"/>
      <c r="F898" s="5"/>
    </row>
    <row r="899" ht="13.5" customHeight="1" spans="1:6">
      <c r="A899" s="21"/>
      <c r="D899" s="4"/>
      <c r="E899" s="5"/>
      <c r="F899" s="5"/>
    </row>
    <row r="900" ht="13.5" customHeight="1" spans="1:6">
      <c r="A900" s="21"/>
      <c r="D900" s="4"/>
      <c r="E900" s="5"/>
      <c r="F900" s="5"/>
    </row>
    <row r="901" ht="13.5" customHeight="1" spans="1:6">
      <c r="A901" s="21"/>
      <c r="D901" s="4"/>
      <c r="E901" s="5"/>
      <c r="F901" s="5"/>
    </row>
    <row r="902" ht="13.5" customHeight="1" spans="1:6">
      <c r="A902" s="21"/>
      <c r="D902" s="4"/>
      <c r="E902" s="5"/>
      <c r="F902" s="5"/>
    </row>
    <row r="903" ht="13.5" customHeight="1" spans="1:6">
      <c r="A903" s="21"/>
      <c r="D903" s="4"/>
      <c r="E903" s="5"/>
      <c r="F903" s="5"/>
    </row>
    <row r="904" ht="13.5" customHeight="1" spans="1:6">
      <c r="A904" s="21"/>
      <c r="D904" s="4"/>
      <c r="E904" s="5"/>
      <c r="F904" s="5"/>
    </row>
    <row r="905" ht="13.5" customHeight="1" spans="1:6">
      <c r="A905" s="21"/>
      <c r="D905" s="4"/>
      <c r="E905" s="5"/>
      <c r="F905" s="5"/>
    </row>
    <row r="906" ht="13.5" customHeight="1" spans="1:6">
      <c r="A906" s="21"/>
      <c r="D906" s="4"/>
      <c r="E906" s="5"/>
      <c r="F906" s="5"/>
    </row>
    <row r="907" ht="13.5" customHeight="1" spans="1:6">
      <c r="A907" s="21"/>
      <c r="D907" s="4"/>
      <c r="E907" s="5"/>
      <c r="F907" s="5"/>
    </row>
    <row r="908" ht="13.5" customHeight="1" spans="1:6">
      <c r="A908" s="21"/>
      <c r="D908" s="4"/>
      <c r="E908" s="5"/>
      <c r="F908" s="5"/>
    </row>
    <row r="909" ht="13.5" customHeight="1" spans="1:6">
      <c r="A909" s="21"/>
      <c r="D909" s="4"/>
      <c r="E909" s="5"/>
      <c r="F909" s="5"/>
    </row>
    <row r="910" ht="13.5" customHeight="1" spans="1:6">
      <c r="A910" s="21"/>
      <c r="D910" s="4"/>
      <c r="E910" s="5"/>
      <c r="F910" s="5"/>
    </row>
    <row r="911" ht="13.5" customHeight="1" spans="1:6">
      <c r="A911" s="21"/>
      <c r="D911" s="4"/>
      <c r="E911" s="5"/>
      <c r="F911" s="5"/>
    </row>
    <row r="912" ht="13.5" customHeight="1" spans="1:6">
      <c r="A912" s="21"/>
      <c r="D912" s="4"/>
      <c r="E912" s="5"/>
      <c r="F912" s="5"/>
    </row>
    <row r="913" ht="13.5" customHeight="1" spans="1:6">
      <c r="A913" s="21"/>
      <c r="D913" s="4"/>
      <c r="E913" s="5"/>
      <c r="F913" s="5"/>
    </row>
    <row r="914" ht="13.5" customHeight="1" spans="1:6">
      <c r="A914" s="21"/>
      <c r="D914" s="4"/>
      <c r="E914" s="5"/>
      <c r="F914" s="5"/>
    </row>
    <row r="915" ht="13.5" customHeight="1" spans="1:6">
      <c r="A915" s="21"/>
      <c r="D915" s="4"/>
      <c r="E915" s="5"/>
      <c r="F915" s="5"/>
    </row>
    <row r="916" ht="13.5" customHeight="1" spans="1:6">
      <c r="A916" s="21"/>
      <c r="D916" s="4"/>
      <c r="E916" s="5"/>
      <c r="F916" s="5"/>
    </row>
    <row r="917" ht="13.5" customHeight="1" spans="1:6">
      <c r="A917" s="21"/>
      <c r="D917" s="4"/>
      <c r="E917" s="5"/>
      <c r="F917" s="5"/>
    </row>
    <row r="918" ht="13.5" customHeight="1" spans="1:6">
      <c r="A918" s="21"/>
      <c r="D918" s="4"/>
      <c r="E918" s="5"/>
      <c r="F918" s="5"/>
    </row>
    <row r="919" ht="13.5" customHeight="1" spans="1:6">
      <c r="A919" s="21"/>
      <c r="D919" s="4"/>
      <c r="E919" s="5"/>
      <c r="F919" s="5"/>
    </row>
    <row r="920" ht="13.5" customHeight="1" spans="1:6">
      <c r="A920" s="21"/>
      <c r="D920" s="4"/>
      <c r="E920" s="5"/>
      <c r="F920" s="5"/>
    </row>
    <row r="921" ht="13.5" customHeight="1" spans="1:6">
      <c r="A921" s="21"/>
      <c r="D921" s="4"/>
      <c r="E921" s="5"/>
      <c r="F921" s="5"/>
    </row>
    <row r="922" ht="13.5" customHeight="1" spans="1:6">
      <c r="A922" s="21"/>
      <c r="D922" s="4"/>
      <c r="E922" s="5"/>
      <c r="F922" s="5"/>
    </row>
    <row r="923" ht="13.5" customHeight="1" spans="1:6">
      <c r="A923" s="21"/>
      <c r="D923" s="4"/>
      <c r="E923" s="5"/>
      <c r="F923" s="5"/>
    </row>
    <row r="924" ht="13.5" customHeight="1" spans="1:6">
      <c r="A924" s="21"/>
      <c r="D924" s="4"/>
      <c r="E924" s="5"/>
      <c r="F924" s="5"/>
    </row>
    <row r="925" ht="13.5" customHeight="1" spans="1:6">
      <c r="A925" s="21"/>
      <c r="D925" s="4"/>
      <c r="E925" s="5"/>
      <c r="F925" s="5"/>
    </row>
    <row r="926" ht="13.5" customHeight="1" spans="1:6">
      <c r="A926" s="21"/>
      <c r="D926" s="4"/>
      <c r="E926" s="5"/>
      <c r="F926" s="5"/>
    </row>
    <row r="927" ht="13.5" customHeight="1" spans="1:6">
      <c r="A927" s="21"/>
      <c r="D927" s="4"/>
      <c r="E927" s="5"/>
      <c r="F927" s="5"/>
    </row>
    <row r="928" ht="13.5" customHeight="1" spans="1:6">
      <c r="A928" s="21"/>
      <c r="D928" s="4"/>
      <c r="E928" s="5"/>
      <c r="F928" s="5"/>
    </row>
    <row r="929" ht="13.5" customHeight="1" spans="1:6">
      <c r="A929" s="21"/>
      <c r="D929" s="4"/>
      <c r="E929" s="5"/>
      <c r="F929" s="5"/>
    </row>
    <row r="930" ht="13.5" customHeight="1" spans="1:6">
      <c r="A930" s="21"/>
      <c r="D930" s="4"/>
      <c r="E930" s="5"/>
      <c r="F930" s="5"/>
    </row>
    <row r="931" ht="13.5" customHeight="1" spans="1:6">
      <c r="A931" s="21"/>
      <c r="D931" s="4"/>
      <c r="E931" s="5"/>
      <c r="F931" s="5"/>
    </row>
    <row r="932" ht="13.5" customHeight="1" spans="1:6">
      <c r="A932" s="21"/>
      <c r="D932" s="4"/>
      <c r="E932" s="5"/>
      <c r="F932" s="5"/>
    </row>
    <row r="933" ht="13.5" customHeight="1" spans="1:6">
      <c r="A933" s="21"/>
      <c r="D933" s="4"/>
      <c r="E933" s="5"/>
      <c r="F933" s="5"/>
    </row>
    <row r="934" ht="13.5" customHeight="1" spans="1:6">
      <c r="A934" s="21"/>
      <c r="D934" s="4"/>
      <c r="E934" s="5"/>
      <c r="F934" s="5"/>
    </row>
    <row r="935" ht="13.5" customHeight="1" spans="1:6">
      <c r="A935" s="21"/>
      <c r="D935" s="4"/>
      <c r="E935" s="5"/>
      <c r="F935" s="5"/>
    </row>
    <row r="936" ht="13.5" customHeight="1" spans="1:6">
      <c r="A936" s="21"/>
      <c r="D936" s="4"/>
      <c r="E936" s="5"/>
      <c r="F936" s="5"/>
    </row>
    <row r="937" ht="13.5" customHeight="1" spans="1:6">
      <c r="A937" s="21"/>
      <c r="D937" s="4"/>
      <c r="E937" s="5"/>
      <c r="F937" s="5"/>
    </row>
    <row r="938" ht="13.5" customHeight="1" spans="1:6">
      <c r="A938" s="21"/>
      <c r="D938" s="4"/>
      <c r="E938" s="5"/>
      <c r="F938" s="5"/>
    </row>
    <row r="939" ht="13.5" customHeight="1" spans="1:6">
      <c r="A939" s="21"/>
      <c r="D939" s="4"/>
      <c r="E939" s="5"/>
      <c r="F939" s="5"/>
    </row>
    <row r="940" ht="13.5" customHeight="1" spans="1:6">
      <c r="A940" s="21"/>
      <c r="D940" s="4"/>
      <c r="E940" s="5"/>
      <c r="F940" s="5"/>
    </row>
    <row r="941" ht="13.5" customHeight="1" spans="1:6">
      <c r="A941" s="21"/>
      <c r="D941" s="4"/>
      <c r="E941" s="5"/>
      <c r="F941" s="5"/>
    </row>
    <row r="942" ht="13.5" customHeight="1" spans="1:6">
      <c r="A942" s="21"/>
      <c r="D942" s="4"/>
      <c r="E942" s="5"/>
      <c r="F942" s="5"/>
    </row>
    <row r="943" ht="13.5" customHeight="1" spans="1:6">
      <c r="A943" s="21"/>
      <c r="D943" s="4"/>
      <c r="E943" s="5"/>
      <c r="F943" s="5"/>
    </row>
    <row r="944" ht="13.5" customHeight="1" spans="1:6">
      <c r="A944" s="21"/>
      <c r="D944" s="4"/>
      <c r="E944" s="5"/>
      <c r="F944" s="5"/>
    </row>
    <row r="945" ht="13.5" customHeight="1" spans="1:6">
      <c r="A945" s="21"/>
      <c r="D945" s="4"/>
      <c r="E945" s="5"/>
      <c r="F945" s="5"/>
    </row>
    <row r="946" ht="13.5" customHeight="1" spans="1:6">
      <c r="A946" s="21"/>
      <c r="D946" s="4"/>
      <c r="E946" s="5"/>
      <c r="F946" s="5"/>
    </row>
    <row r="947" ht="13.5" customHeight="1" spans="1:6">
      <c r="A947" s="21"/>
      <c r="D947" s="4"/>
      <c r="E947" s="5"/>
      <c r="F947" s="5"/>
    </row>
    <row r="948" ht="13.5" customHeight="1" spans="1:6">
      <c r="A948" s="21"/>
      <c r="D948" s="4"/>
      <c r="E948" s="5"/>
      <c r="F948" s="5"/>
    </row>
    <row r="949" ht="13.5" customHeight="1" spans="1:6">
      <c r="A949" s="21"/>
      <c r="D949" s="4"/>
      <c r="E949" s="5"/>
      <c r="F949" s="5"/>
    </row>
    <row r="950" ht="13.5" customHeight="1" spans="1:6">
      <c r="A950" s="21"/>
      <c r="D950" s="4"/>
      <c r="E950" s="5"/>
      <c r="F950" s="5"/>
    </row>
    <row r="951" ht="13.5" customHeight="1" spans="1:6">
      <c r="A951" s="21"/>
      <c r="D951" s="4"/>
      <c r="E951" s="5"/>
      <c r="F951" s="5"/>
    </row>
    <row r="952" ht="13.5" customHeight="1" spans="1:6">
      <c r="A952" s="21"/>
      <c r="D952" s="4"/>
      <c r="E952" s="5"/>
      <c r="F952" s="5"/>
    </row>
    <row r="953" ht="13.5" customHeight="1" spans="1:6">
      <c r="A953" s="21"/>
      <c r="D953" s="4"/>
      <c r="E953" s="5"/>
      <c r="F953" s="5"/>
    </row>
    <row r="954" ht="13.5" customHeight="1" spans="1:6">
      <c r="A954" s="21"/>
      <c r="D954" s="4"/>
      <c r="E954" s="5"/>
      <c r="F954" s="5"/>
    </row>
    <row r="955" ht="13.5" customHeight="1" spans="1:6">
      <c r="A955" s="21"/>
      <c r="D955" s="4"/>
      <c r="E955" s="5"/>
      <c r="F955" s="5"/>
    </row>
    <row r="956" ht="13.5" customHeight="1" spans="1:6">
      <c r="A956" s="21"/>
      <c r="D956" s="4"/>
      <c r="E956" s="5"/>
      <c r="F956" s="5"/>
    </row>
    <row r="957" ht="13.5" customHeight="1" spans="1:6">
      <c r="A957" s="21"/>
      <c r="D957" s="4"/>
      <c r="E957" s="5"/>
      <c r="F957" s="5"/>
    </row>
    <row r="958" ht="13.5" customHeight="1" spans="1:6">
      <c r="A958" s="21"/>
      <c r="D958" s="4"/>
      <c r="E958" s="5"/>
      <c r="F958" s="5"/>
    </row>
    <row r="959" ht="13.5" customHeight="1" spans="1:6">
      <c r="A959" s="21"/>
      <c r="D959" s="4"/>
      <c r="E959" s="5"/>
      <c r="F959" s="5"/>
    </row>
    <row r="960" ht="13.5" customHeight="1" spans="1:6">
      <c r="A960" s="21"/>
      <c r="D960" s="4"/>
      <c r="E960" s="5"/>
      <c r="F960" s="5"/>
    </row>
    <row r="961" ht="13.5" customHeight="1" spans="1:6">
      <c r="A961" s="21"/>
      <c r="D961" s="4"/>
      <c r="E961" s="5"/>
      <c r="F961" s="5"/>
    </row>
    <row r="962" ht="13.5" customHeight="1" spans="1:6">
      <c r="A962" s="21"/>
      <c r="D962" s="4"/>
      <c r="E962" s="5"/>
      <c r="F962" s="5"/>
    </row>
    <row r="963" ht="13.5" customHeight="1" spans="1:6">
      <c r="A963" s="21"/>
      <c r="D963" s="4"/>
      <c r="E963" s="5"/>
      <c r="F963" s="5"/>
    </row>
    <row r="964" ht="13.5" customHeight="1" spans="1:6">
      <c r="A964" s="21"/>
      <c r="D964" s="4"/>
      <c r="E964" s="5"/>
      <c r="F964" s="5"/>
    </row>
    <row r="965" ht="13.5" customHeight="1" spans="1:6">
      <c r="A965" s="21"/>
      <c r="D965" s="4"/>
      <c r="E965" s="5"/>
      <c r="F965" s="5"/>
    </row>
    <row r="966" ht="13.5" customHeight="1" spans="1:6">
      <c r="A966" s="21"/>
      <c r="D966" s="4"/>
      <c r="E966" s="5"/>
      <c r="F966" s="5"/>
    </row>
    <row r="967" ht="13.5" customHeight="1" spans="1:6">
      <c r="A967" s="21"/>
      <c r="D967" s="4"/>
      <c r="E967" s="5"/>
      <c r="F967" s="5"/>
    </row>
    <row r="968" ht="13.5" customHeight="1" spans="1:6">
      <c r="A968" s="21"/>
      <c r="D968" s="4"/>
      <c r="E968" s="5"/>
      <c r="F968" s="5"/>
    </row>
    <row r="969" ht="13.5" customHeight="1" spans="1:6">
      <c r="A969" s="21"/>
      <c r="D969" s="4"/>
      <c r="E969" s="5"/>
      <c r="F969" s="5"/>
    </row>
    <row r="970" ht="13.5" customHeight="1" spans="1:6">
      <c r="A970" s="21"/>
      <c r="D970" s="4"/>
      <c r="E970" s="5"/>
      <c r="F970" s="5"/>
    </row>
    <row r="971" ht="13.5" customHeight="1" spans="1:6">
      <c r="A971" s="21"/>
      <c r="D971" s="4"/>
      <c r="E971" s="5"/>
      <c r="F971" s="5"/>
    </row>
    <row r="972" ht="13.5" customHeight="1" spans="1:6">
      <c r="A972" s="21"/>
      <c r="D972" s="4"/>
      <c r="E972" s="5"/>
      <c r="F972" s="5"/>
    </row>
    <row r="973" ht="13.5" customHeight="1" spans="1:6">
      <c r="A973" s="21"/>
      <c r="D973" s="4"/>
      <c r="E973" s="5"/>
      <c r="F973" s="5"/>
    </row>
    <row r="974" ht="13.5" customHeight="1" spans="1:6">
      <c r="A974" s="21"/>
      <c r="D974" s="4"/>
      <c r="E974" s="5"/>
      <c r="F974" s="5"/>
    </row>
    <row r="975" ht="13.5" customHeight="1" spans="1:6">
      <c r="A975" s="21"/>
      <c r="D975" s="4"/>
      <c r="E975" s="5"/>
      <c r="F975" s="5"/>
    </row>
    <row r="976" ht="13.5" customHeight="1" spans="1:6">
      <c r="A976" s="21"/>
      <c r="D976" s="4"/>
      <c r="E976" s="5"/>
      <c r="F976" s="5"/>
    </row>
    <row r="977" ht="13.5" customHeight="1" spans="1:6">
      <c r="A977" s="21"/>
      <c r="D977" s="4"/>
      <c r="E977" s="5"/>
      <c r="F977" s="5"/>
    </row>
    <row r="978" ht="13.5" customHeight="1" spans="1:6">
      <c r="A978" s="21"/>
      <c r="D978" s="4"/>
      <c r="E978" s="5"/>
      <c r="F978" s="5"/>
    </row>
    <row r="979" ht="13.5" customHeight="1" spans="1:6">
      <c r="A979" s="21"/>
      <c r="D979" s="4"/>
      <c r="E979" s="5"/>
      <c r="F979" s="5"/>
    </row>
    <row r="980" ht="13.5" customHeight="1" spans="1:6">
      <c r="A980" s="21"/>
      <c r="D980" s="4"/>
      <c r="E980" s="5"/>
      <c r="F980" s="5"/>
    </row>
    <row r="981" ht="13.5" customHeight="1" spans="1:6">
      <c r="A981" s="21"/>
      <c r="D981" s="4"/>
      <c r="E981" s="5"/>
      <c r="F981" s="5"/>
    </row>
    <row r="982" ht="13.5" customHeight="1" spans="1:6">
      <c r="A982" s="21"/>
      <c r="D982" s="4"/>
      <c r="E982" s="5"/>
      <c r="F982" s="5"/>
    </row>
    <row r="983" ht="13.5" customHeight="1" spans="1:6">
      <c r="A983" s="21"/>
      <c r="D983" s="4"/>
      <c r="E983" s="5"/>
      <c r="F983" s="5"/>
    </row>
    <row r="984" ht="13.5" customHeight="1" spans="1:6">
      <c r="A984" s="21"/>
      <c r="D984" s="4"/>
      <c r="E984" s="5"/>
      <c r="F984" s="5"/>
    </row>
    <row r="985" ht="13.5" customHeight="1" spans="1:6">
      <c r="A985" s="21"/>
      <c r="D985" s="4"/>
      <c r="E985" s="5"/>
      <c r="F985" s="5"/>
    </row>
    <row r="986" ht="13.5" customHeight="1" spans="1:6">
      <c r="A986" s="21"/>
      <c r="D986" s="4"/>
      <c r="E986" s="5"/>
      <c r="F986" s="5"/>
    </row>
    <row r="987" ht="13.5" customHeight="1" spans="1:6">
      <c r="A987" s="21"/>
      <c r="D987" s="4"/>
      <c r="E987" s="5"/>
      <c r="F987" s="5"/>
    </row>
    <row r="988" ht="13.5" customHeight="1" spans="1:6">
      <c r="A988" s="21"/>
      <c r="D988" s="4"/>
      <c r="E988" s="5"/>
      <c r="F988" s="5"/>
    </row>
    <row r="989" ht="13.5" customHeight="1" spans="1:6">
      <c r="A989" s="21"/>
      <c r="D989" s="4"/>
      <c r="E989" s="5"/>
      <c r="F989" s="5"/>
    </row>
    <row r="990" ht="13.5" customHeight="1" spans="1:6">
      <c r="A990" s="21"/>
      <c r="D990" s="4"/>
      <c r="E990" s="5"/>
      <c r="F990" s="5"/>
    </row>
    <row r="991" ht="13.5" customHeight="1" spans="1:6">
      <c r="A991" s="21"/>
      <c r="D991" s="4"/>
      <c r="E991" s="5"/>
      <c r="F991" s="5"/>
    </row>
    <row r="992" ht="13.5" customHeight="1" spans="1:6">
      <c r="A992" s="21"/>
      <c r="D992" s="4"/>
      <c r="E992" s="5"/>
      <c r="F992" s="5"/>
    </row>
    <row r="993" ht="13.5" customHeight="1" spans="1:6">
      <c r="A993" s="21"/>
      <c r="D993" s="4"/>
      <c r="E993" s="5"/>
      <c r="F993" s="5"/>
    </row>
    <row r="994" ht="13.5" customHeight="1" spans="1:6">
      <c r="A994" s="21"/>
      <c r="D994" s="4"/>
      <c r="E994" s="5"/>
      <c r="F994" s="5"/>
    </row>
    <row r="995" ht="13.5" customHeight="1" spans="1:6">
      <c r="A995" s="21"/>
      <c r="D995" s="4"/>
      <c r="E995" s="5"/>
      <c r="F995" s="5"/>
    </row>
    <row r="996" ht="13.5" customHeight="1" spans="1:6">
      <c r="A996" s="21"/>
      <c r="D996" s="4"/>
      <c r="E996" s="5"/>
      <c r="F996" s="5"/>
    </row>
    <row r="997" ht="13.5" customHeight="1" spans="1:6">
      <c r="A997" s="21"/>
      <c r="D997" s="4"/>
      <c r="E997" s="5"/>
      <c r="F997" s="5"/>
    </row>
    <row r="998" ht="13.5" customHeight="1" spans="1:6">
      <c r="A998" s="21"/>
      <c r="D998" s="4"/>
      <c r="E998" s="5"/>
      <c r="F998" s="5"/>
    </row>
    <row r="999" ht="13.5" customHeight="1" spans="1:6">
      <c r="A999" s="21"/>
      <c r="D999" s="4"/>
      <c r="E999" s="5"/>
      <c r="F999" s="5"/>
    </row>
    <row r="1000" ht="13.5" customHeight="1" spans="1:6">
      <c r="A1000" s="21"/>
      <c r="D1000" s="4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1.8571428571429" customWidth="1"/>
    <col min="2" max="2" width="16.2857142857143" customWidth="1"/>
    <col min="3" max="3" width="36.4285714285714" customWidth="1"/>
    <col min="4" max="4" width="12.7142857142857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1" t="s">
        <v>0</v>
      </c>
      <c r="B1" s="3" t="s">
        <v>1</v>
      </c>
      <c r="C1" s="3" t="s">
        <v>2</v>
      </c>
      <c r="D1" s="4" t="s">
        <v>3</v>
      </c>
      <c r="E1" s="5"/>
      <c r="F1" s="5"/>
    </row>
    <row r="2" ht="13.5" customHeight="1" spans="1:6">
      <c r="A2" s="2">
        <v>43536</v>
      </c>
      <c r="B2" s="5" t="s">
        <v>44</v>
      </c>
      <c r="C2" s="5" t="s">
        <v>103</v>
      </c>
      <c r="D2" s="11">
        <v>40</v>
      </c>
      <c r="E2" s="5"/>
      <c r="F2" s="5"/>
    </row>
    <row r="3" ht="13.5" customHeight="1" spans="1:6">
      <c r="A3" s="2">
        <v>43540</v>
      </c>
      <c r="B3" s="5" t="s">
        <v>44</v>
      </c>
      <c r="C3" s="5" t="s">
        <v>1152</v>
      </c>
      <c r="D3" s="4">
        <v>340</v>
      </c>
      <c r="E3" s="5"/>
      <c r="F3" s="5"/>
    </row>
    <row r="4" ht="13.5" customHeight="1" spans="1:6">
      <c r="A4" s="2">
        <v>43546</v>
      </c>
      <c r="B4" s="5" t="s">
        <v>44</v>
      </c>
      <c r="C4" s="5" t="s">
        <v>1115</v>
      </c>
      <c r="D4" s="4">
        <v>50</v>
      </c>
      <c r="E4" s="5"/>
      <c r="F4" s="5"/>
    </row>
    <row r="5" ht="13.5" customHeight="1" spans="1:7">
      <c r="A5" s="2">
        <v>43552</v>
      </c>
      <c r="B5" s="5" t="s">
        <v>44</v>
      </c>
      <c r="C5" s="5" t="s">
        <v>366</v>
      </c>
      <c r="D5" s="4">
        <v>43.8</v>
      </c>
      <c r="E5" s="5"/>
      <c r="F5" s="5"/>
      <c r="G5" s="3" t="s">
        <v>286</v>
      </c>
    </row>
    <row r="6" ht="13.5" customHeight="1" spans="1:8">
      <c r="A6" s="2">
        <v>43525</v>
      </c>
      <c r="B6" s="5" t="s">
        <v>294</v>
      </c>
      <c r="C6" s="5" t="s">
        <v>239</v>
      </c>
      <c r="D6" s="4">
        <v>470</v>
      </c>
      <c r="E6" s="5"/>
      <c r="F6" s="5"/>
      <c r="G6" s="3" t="s">
        <v>44</v>
      </c>
      <c r="H6" s="4">
        <f>SUM(D2:D5)</f>
        <v>473.8</v>
      </c>
    </row>
    <row r="7" ht="13.5" customHeight="1" spans="1:8">
      <c r="A7" s="2">
        <v>43532</v>
      </c>
      <c r="B7" s="5" t="s">
        <v>294</v>
      </c>
      <c r="C7" s="5" t="s">
        <v>143</v>
      </c>
      <c r="D7" s="4">
        <v>834.6</v>
      </c>
      <c r="E7" s="5"/>
      <c r="F7" s="5"/>
      <c r="G7" s="3" t="s">
        <v>294</v>
      </c>
      <c r="H7" s="4">
        <f>SUM(D6:D8)</f>
        <v>1314.5</v>
      </c>
    </row>
    <row r="8" ht="13.5" customHeight="1" spans="1:8">
      <c r="A8" s="2">
        <v>43528</v>
      </c>
      <c r="B8" s="5" t="s">
        <v>294</v>
      </c>
      <c r="C8" s="5" t="s">
        <v>432</v>
      </c>
      <c r="D8" s="11">
        <v>9.9</v>
      </c>
      <c r="E8" s="5"/>
      <c r="F8" s="5"/>
      <c r="G8" s="3" t="s">
        <v>11</v>
      </c>
      <c r="H8" s="4">
        <f>SUM(D9:D12)</f>
        <v>265</v>
      </c>
    </row>
    <row r="9" ht="13.5" customHeight="1" spans="1:8">
      <c r="A9" s="2">
        <v>43525</v>
      </c>
      <c r="B9" s="5" t="s">
        <v>11</v>
      </c>
      <c r="C9" s="5" t="s">
        <v>777</v>
      </c>
      <c r="D9" s="4">
        <v>180</v>
      </c>
      <c r="E9" s="5"/>
      <c r="F9" s="5"/>
      <c r="G9" s="3" t="s">
        <v>68</v>
      </c>
      <c r="H9" s="4">
        <f>SUM(D13:D21)</f>
        <v>769.11</v>
      </c>
    </row>
    <row r="10" ht="13.5" customHeight="1" spans="1:8">
      <c r="A10" s="2">
        <v>43554</v>
      </c>
      <c r="B10" s="5" t="s">
        <v>11</v>
      </c>
      <c r="C10" s="5" t="s">
        <v>727</v>
      </c>
      <c r="D10" s="4">
        <v>30</v>
      </c>
      <c r="E10" s="5"/>
      <c r="F10" s="5"/>
      <c r="G10" s="3" t="s">
        <v>197</v>
      </c>
      <c r="H10" s="4">
        <f>SUM(D22:D26)</f>
        <v>281.25</v>
      </c>
    </row>
    <row r="11" ht="13.5" customHeight="1" spans="1:8">
      <c r="A11" s="2">
        <v>43546</v>
      </c>
      <c r="B11" s="5" t="s">
        <v>11</v>
      </c>
      <c r="C11" s="5" t="s">
        <v>727</v>
      </c>
      <c r="D11" s="11">
        <v>18</v>
      </c>
      <c r="E11" s="5"/>
      <c r="F11" s="5"/>
      <c r="G11" s="3" t="s">
        <v>125</v>
      </c>
      <c r="H11" s="4">
        <f>SUM(D27:D29)</f>
        <v>715.5</v>
      </c>
    </row>
    <row r="12" ht="13.5" customHeight="1" spans="1:8">
      <c r="A12" s="2">
        <v>43543</v>
      </c>
      <c r="B12" s="5" t="s">
        <v>11</v>
      </c>
      <c r="C12" s="5" t="s">
        <v>60</v>
      </c>
      <c r="D12" s="4">
        <v>37</v>
      </c>
      <c r="E12" s="5"/>
      <c r="F12" s="5"/>
      <c r="G12" s="3" t="s">
        <v>644</v>
      </c>
      <c r="H12" s="4">
        <f>SUM(D30:D31)</f>
        <v>1650</v>
      </c>
    </row>
    <row r="13" ht="13.5" customHeight="1" spans="1:8">
      <c r="A13" s="2">
        <v>43534</v>
      </c>
      <c r="B13" s="5" t="s">
        <v>68</v>
      </c>
      <c r="C13" s="5" t="s">
        <v>20</v>
      </c>
      <c r="D13" s="4">
        <v>195.6</v>
      </c>
      <c r="E13" s="5"/>
      <c r="F13" s="5"/>
      <c r="G13" s="3" t="s">
        <v>646</v>
      </c>
      <c r="H13" s="4">
        <f>SUM(D32)</f>
        <v>976</v>
      </c>
    </row>
    <row r="14" ht="13.5" customHeight="1" spans="1:8">
      <c r="A14" s="2">
        <v>43540</v>
      </c>
      <c r="B14" s="5" t="s">
        <v>68</v>
      </c>
      <c r="C14" s="5" t="s">
        <v>20</v>
      </c>
      <c r="D14" s="11">
        <v>152.5</v>
      </c>
      <c r="E14" s="5"/>
      <c r="F14" s="5"/>
      <c r="G14" s="3" t="s">
        <v>163</v>
      </c>
      <c r="H14" s="4">
        <f>SUM(0)</f>
        <v>0</v>
      </c>
    </row>
    <row r="15" ht="13.5" customHeight="1" spans="1:8">
      <c r="A15" s="2">
        <v>43527</v>
      </c>
      <c r="B15" s="5" t="s">
        <v>68</v>
      </c>
      <c r="C15" s="5" t="s">
        <v>926</v>
      </c>
      <c r="D15" s="11">
        <v>30.6</v>
      </c>
      <c r="E15" s="5"/>
      <c r="F15" s="5"/>
      <c r="G15" s="3" t="s">
        <v>134</v>
      </c>
      <c r="H15" s="4">
        <f>SUM(D33:D35)</f>
        <v>229.9</v>
      </c>
    </row>
    <row r="16" ht="13.5" customHeight="1" spans="1:8">
      <c r="A16" s="2">
        <v>43528</v>
      </c>
      <c r="B16" s="5" t="s">
        <v>68</v>
      </c>
      <c r="C16" s="5" t="s">
        <v>20</v>
      </c>
      <c r="D16" s="4">
        <v>161.4</v>
      </c>
      <c r="E16" s="5"/>
      <c r="F16" s="5"/>
      <c r="G16" s="3" t="s">
        <v>34</v>
      </c>
      <c r="H16" s="4">
        <f>SUM(D36:D37)</f>
        <v>75.7</v>
      </c>
    </row>
    <row r="17" ht="13.5" customHeight="1" spans="1:8">
      <c r="A17" s="2">
        <v>43540</v>
      </c>
      <c r="B17" s="5" t="s">
        <v>68</v>
      </c>
      <c r="C17" s="5" t="s">
        <v>122</v>
      </c>
      <c r="D17" s="4">
        <v>25.2</v>
      </c>
      <c r="E17" s="5"/>
      <c r="F17" s="5"/>
      <c r="G17" s="3" t="s">
        <v>36</v>
      </c>
      <c r="H17" s="4">
        <f>SUM(D38:D41)</f>
        <v>1165</v>
      </c>
    </row>
    <row r="18" ht="13.5" customHeight="1" spans="1:8">
      <c r="A18" s="2">
        <v>43550</v>
      </c>
      <c r="B18" s="5" t="s">
        <v>68</v>
      </c>
      <c r="C18" s="5" t="s">
        <v>122</v>
      </c>
      <c r="D18" s="4">
        <v>20.1</v>
      </c>
      <c r="E18" s="5"/>
      <c r="F18" s="5"/>
      <c r="G18" s="3" t="s">
        <v>39</v>
      </c>
      <c r="H18" s="4">
        <f>SUM(D42:D47)</f>
        <v>301.82</v>
      </c>
    </row>
    <row r="19" ht="13.5" customHeight="1" spans="1:8">
      <c r="A19" s="2">
        <v>43554</v>
      </c>
      <c r="B19" s="5" t="s">
        <v>68</v>
      </c>
      <c r="C19" s="5" t="s">
        <v>22</v>
      </c>
      <c r="D19" s="4">
        <v>33.15</v>
      </c>
      <c r="E19" s="5"/>
      <c r="F19" s="5"/>
      <c r="G19" s="3" t="s">
        <v>375</v>
      </c>
      <c r="H19" s="4">
        <f>SUM(D48:D51)</f>
        <v>338</v>
      </c>
    </row>
    <row r="20" ht="13.5" customHeight="1" spans="1:26">
      <c r="A20" s="2">
        <v>43547</v>
      </c>
      <c r="B20" s="5" t="s">
        <v>68</v>
      </c>
      <c r="C20" s="5" t="s">
        <v>705</v>
      </c>
      <c r="D20" s="4">
        <v>9</v>
      </c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3.5" customHeight="1" spans="1:26">
      <c r="A21" s="2">
        <v>43547</v>
      </c>
      <c r="B21" s="5" t="s">
        <v>68</v>
      </c>
      <c r="C21" s="10" t="s">
        <v>20</v>
      </c>
      <c r="D21" s="4">
        <v>141.56</v>
      </c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43533</v>
      </c>
      <c r="B22" s="5" t="s">
        <v>197</v>
      </c>
      <c r="C22" s="5" t="s">
        <v>612</v>
      </c>
      <c r="D22" s="10">
        <v>14.25</v>
      </c>
      <c r="E22" s="5"/>
      <c r="F22" s="5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43527</v>
      </c>
      <c r="B23" s="5" t="s">
        <v>197</v>
      </c>
      <c r="C23" s="5" t="s">
        <v>842</v>
      </c>
      <c r="D23" s="4">
        <v>41.15</v>
      </c>
      <c r="E23" s="5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43528</v>
      </c>
      <c r="B24" s="5" t="s">
        <v>197</v>
      </c>
      <c r="C24" s="5" t="s">
        <v>842</v>
      </c>
      <c r="D24" s="4">
        <v>42.85</v>
      </c>
      <c r="E24" s="5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43533</v>
      </c>
      <c r="B25" s="5" t="s">
        <v>197</v>
      </c>
      <c r="C25" s="5" t="s">
        <v>523</v>
      </c>
      <c r="D25" s="4">
        <v>43</v>
      </c>
      <c r="E25" s="5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43553</v>
      </c>
      <c r="B26" s="5" t="s">
        <v>197</v>
      </c>
      <c r="C26" s="10" t="s">
        <v>1209</v>
      </c>
      <c r="D26" s="4">
        <v>140</v>
      </c>
      <c r="E26" s="5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43525</v>
      </c>
      <c r="B27" s="5" t="s">
        <v>125</v>
      </c>
      <c r="C27" s="5" t="s">
        <v>640</v>
      </c>
      <c r="D27" s="4">
        <v>60</v>
      </c>
      <c r="E27" s="10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43525</v>
      </c>
      <c r="B28" s="5" t="s">
        <v>125</v>
      </c>
      <c r="C28" s="5" t="s">
        <v>641</v>
      </c>
      <c r="D28" s="4">
        <v>600</v>
      </c>
      <c r="E28" s="10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43525</v>
      </c>
      <c r="B29" s="5" t="s">
        <v>125</v>
      </c>
      <c r="C29" s="5" t="s">
        <v>509</v>
      </c>
      <c r="D29" s="4">
        <v>55.5</v>
      </c>
      <c r="E29" s="10"/>
      <c r="F29" s="4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43525</v>
      </c>
      <c r="B30" s="5" t="s">
        <v>644</v>
      </c>
      <c r="C30" s="5" t="s">
        <v>645</v>
      </c>
      <c r="D30" s="4">
        <v>750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43525</v>
      </c>
      <c r="B31" s="5" t="s">
        <v>644</v>
      </c>
      <c r="C31" s="5" t="s">
        <v>684</v>
      </c>
      <c r="D31" s="4">
        <v>900</v>
      </c>
      <c r="E31" s="10"/>
      <c r="F31" s="4"/>
      <c r="G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43525</v>
      </c>
      <c r="B32" s="5" t="s">
        <v>646</v>
      </c>
      <c r="C32" s="5" t="s">
        <v>1145</v>
      </c>
      <c r="D32" s="4">
        <v>976</v>
      </c>
      <c r="E32" s="10"/>
      <c r="F32" s="4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43533</v>
      </c>
      <c r="B33" s="5" t="s">
        <v>134</v>
      </c>
      <c r="C33" s="5" t="s">
        <v>349</v>
      </c>
      <c r="D33" s="4">
        <v>19.9</v>
      </c>
      <c r="E33" s="10"/>
      <c r="F33" s="4"/>
      <c r="G33" s="5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43539</v>
      </c>
      <c r="B34" s="5" t="s">
        <v>134</v>
      </c>
      <c r="C34" s="5" t="s">
        <v>98</v>
      </c>
      <c r="D34" s="4">
        <v>138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43554</v>
      </c>
      <c r="B35" s="5" t="s">
        <v>134</v>
      </c>
      <c r="C35" s="10" t="s">
        <v>377</v>
      </c>
      <c r="D35" s="4">
        <v>72</v>
      </c>
      <c r="E35" s="10"/>
      <c r="F35" s="4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43540</v>
      </c>
      <c r="B36" s="5" t="s">
        <v>34</v>
      </c>
      <c r="C36" s="5" t="s">
        <v>1116</v>
      </c>
      <c r="D36" s="4">
        <v>40.3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43555</v>
      </c>
      <c r="B37" s="5" t="s">
        <v>34</v>
      </c>
      <c r="C37" s="10" t="s">
        <v>81</v>
      </c>
      <c r="D37" s="4">
        <v>35.4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43525</v>
      </c>
      <c r="B38" s="5" t="s">
        <v>36</v>
      </c>
      <c r="C38" s="5" t="s">
        <v>37</v>
      </c>
      <c r="D38" s="4">
        <v>600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43525</v>
      </c>
      <c r="B39" s="5" t="s">
        <v>36</v>
      </c>
      <c r="C39" s="5" t="s">
        <v>38</v>
      </c>
      <c r="D39" s="4">
        <v>400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43542</v>
      </c>
      <c r="B40" s="5" t="s">
        <v>36</v>
      </c>
      <c r="C40" s="10" t="s">
        <v>1210</v>
      </c>
      <c r="D40" s="10">
        <v>85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43542</v>
      </c>
      <c r="B41" s="5" t="s">
        <v>36</v>
      </c>
      <c r="C41" s="5" t="s">
        <v>1211</v>
      </c>
      <c r="D41" s="4">
        <v>80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43525</v>
      </c>
      <c r="B42" s="5" t="s">
        <v>39</v>
      </c>
      <c r="C42" s="5" t="s">
        <v>42</v>
      </c>
      <c r="D42" s="4">
        <v>110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43534</v>
      </c>
      <c r="B43" s="5" t="s">
        <v>39</v>
      </c>
      <c r="C43" s="5" t="s">
        <v>83</v>
      </c>
      <c r="D43" s="4">
        <v>71.42</v>
      </c>
      <c r="E43" s="10"/>
      <c r="F43" s="4"/>
      <c r="G43" s="3" t="s">
        <v>1082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43529</v>
      </c>
      <c r="B44" s="5" t="s">
        <v>39</v>
      </c>
      <c r="C44" s="5" t="s">
        <v>391</v>
      </c>
      <c r="D44" s="11">
        <v>50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43528</v>
      </c>
      <c r="B45" s="5" t="s">
        <v>39</v>
      </c>
      <c r="C45" s="5" t="s">
        <v>306</v>
      </c>
      <c r="D45" s="4">
        <v>9</v>
      </c>
      <c r="E45" s="10"/>
      <c r="F45" s="4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43532</v>
      </c>
      <c r="B46" s="5" t="s">
        <v>39</v>
      </c>
      <c r="C46" s="5" t="s">
        <v>306</v>
      </c>
      <c r="D46" s="4">
        <v>11.4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43553</v>
      </c>
      <c r="B47" s="5" t="s">
        <v>39</v>
      </c>
      <c r="C47" s="5" t="s">
        <v>391</v>
      </c>
      <c r="D47" s="4">
        <v>50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43525</v>
      </c>
      <c r="B48" s="5" t="s">
        <v>375</v>
      </c>
      <c r="C48" s="5" t="s">
        <v>547</v>
      </c>
      <c r="D48" s="4">
        <v>200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43525</v>
      </c>
      <c r="B49" s="5" t="s">
        <v>375</v>
      </c>
      <c r="C49" s="5" t="s">
        <v>548</v>
      </c>
      <c r="D49" s="4">
        <v>44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43525</v>
      </c>
      <c r="B50" s="5" t="s">
        <v>375</v>
      </c>
      <c r="C50" s="5" t="s">
        <v>549</v>
      </c>
      <c r="D50" s="4">
        <v>44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43525</v>
      </c>
      <c r="B51" s="5" t="s">
        <v>375</v>
      </c>
      <c r="C51" s="5" t="s">
        <v>550</v>
      </c>
      <c r="D51" s="4">
        <v>50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/>
      <c r="C52" s="10"/>
      <c r="D52" s="4"/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/>
      <c r="C53" s="10"/>
      <c r="D53" s="4"/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/>
      <c r="C54" s="10"/>
      <c r="D54" s="4"/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/>
      <c r="C55" s="10"/>
      <c r="D55" s="4"/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/>
      <c r="C56" s="10"/>
      <c r="D56" s="4"/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1"/>
      <c r="D57" s="4">
        <f>SUM(D2:D51)</f>
        <v>8555.58</v>
      </c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1"/>
      <c r="D58" s="4"/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1"/>
      <c r="D59" s="4"/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1"/>
      <c r="D60" s="4"/>
      <c r="E60" s="5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6">
      <c r="A61" s="21"/>
      <c r="D61" s="4"/>
      <c r="E61" s="5"/>
      <c r="F61" s="5"/>
    </row>
    <row r="62" ht="13.5" customHeight="1" spans="1:6">
      <c r="A62" s="21"/>
      <c r="D62" s="4"/>
      <c r="E62" s="5"/>
      <c r="F62" s="5"/>
    </row>
    <row r="63" ht="13.5" customHeight="1" spans="1:6">
      <c r="A63" s="21"/>
      <c r="D63" s="4"/>
      <c r="E63" s="5"/>
      <c r="F63" s="5"/>
    </row>
    <row r="64" ht="13.5" customHeight="1" spans="1:6">
      <c r="A64" s="21"/>
      <c r="D64" s="4"/>
      <c r="E64" s="5"/>
      <c r="F64" s="5"/>
    </row>
    <row r="65" ht="13.5" customHeight="1" spans="1:6">
      <c r="A65" s="21"/>
      <c r="D65" s="4"/>
      <c r="E65" s="5"/>
      <c r="F65" s="5"/>
    </row>
    <row r="66" ht="13.5" customHeight="1" spans="1:6">
      <c r="A66" s="21"/>
      <c r="D66" s="4"/>
      <c r="E66" s="5"/>
      <c r="F66" s="5"/>
    </row>
    <row r="67" ht="13.5" customHeight="1" spans="1:6">
      <c r="A67" s="21"/>
      <c r="D67" s="4"/>
      <c r="E67" s="5"/>
      <c r="F67" s="5"/>
    </row>
    <row r="68" ht="13.5" customHeight="1" spans="1:6">
      <c r="A68" s="21"/>
      <c r="D68" s="4"/>
      <c r="E68" s="5"/>
      <c r="F68" s="5"/>
    </row>
    <row r="69" ht="13.5" customHeight="1" spans="1:6">
      <c r="A69" s="21"/>
      <c r="D69" s="4"/>
      <c r="E69" s="5"/>
      <c r="F69" s="5"/>
    </row>
    <row r="70" ht="13.5" customHeight="1" spans="1:6">
      <c r="A70" s="21"/>
      <c r="D70" s="4"/>
      <c r="E70" s="5"/>
      <c r="F70" s="5"/>
    </row>
    <row r="71" ht="13.5" customHeight="1" spans="1:6">
      <c r="A71" s="21"/>
      <c r="D71" s="4"/>
      <c r="E71" s="5"/>
      <c r="F71" s="5"/>
    </row>
    <row r="72" ht="13.5" customHeight="1" spans="1:6">
      <c r="A72" s="21"/>
      <c r="D72" s="4"/>
      <c r="E72" s="5"/>
      <c r="F72" s="5"/>
    </row>
    <row r="73" ht="13.5" customHeight="1" spans="1:6">
      <c r="A73" s="21"/>
      <c r="D73" s="4"/>
      <c r="E73" s="5"/>
      <c r="F73" s="5"/>
    </row>
    <row r="74" ht="13.5" customHeight="1" spans="1:6">
      <c r="A74" s="21"/>
      <c r="D74" s="4"/>
      <c r="E74" s="5"/>
      <c r="F74" s="5"/>
    </row>
    <row r="75" ht="13.5" customHeight="1" spans="1:6">
      <c r="A75" s="21"/>
      <c r="D75" s="4"/>
      <c r="E75" s="5"/>
      <c r="F75" s="5"/>
    </row>
    <row r="76" ht="13.5" customHeight="1" spans="1:6">
      <c r="A76" s="21"/>
      <c r="D76" s="4"/>
      <c r="E76" s="5"/>
      <c r="F76" s="5"/>
    </row>
    <row r="77" ht="13.5" customHeight="1" spans="1:6">
      <c r="A77" s="21"/>
      <c r="D77" s="4"/>
      <c r="E77" s="5"/>
      <c r="F77" s="5"/>
    </row>
    <row r="78" ht="13.5" customHeight="1" spans="1:6">
      <c r="A78" s="21"/>
      <c r="D78" s="4"/>
      <c r="E78" s="5"/>
      <c r="F78" s="5"/>
    </row>
    <row r="79" ht="13.5" customHeight="1" spans="1:6">
      <c r="A79" s="21"/>
      <c r="D79" s="4"/>
      <c r="E79" s="5"/>
      <c r="F79" s="5"/>
    </row>
    <row r="80" ht="13.5" customHeight="1" spans="1:6">
      <c r="A80" s="21"/>
      <c r="D80" s="4"/>
      <c r="E80" s="5"/>
      <c r="F80" s="5"/>
    </row>
    <row r="81" ht="13.5" customHeight="1" spans="1:6">
      <c r="A81" s="21"/>
      <c r="D81" s="4"/>
      <c r="E81" s="5"/>
      <c r="F81" s="5"/>
    </row>
    <row r="82" ht="13.5" customHeight="1" spans="1:6">
      <c r="A82" s="21"/>
      <c r="D82" s="4"/>
      <c r="E82" s="5"/>
      <c r="F82" s="5"/>
    </row>
    <row r="83" ht="13.5" customHeight="1" spans="1:6">
      <c r="A83" s="21"/>
      <c r="D83" s="4"/>
      <c r="E83" s="5"/>
      <c r="F83" s="5"/>
    </row>
    <row r="84" ht="13.5" customHeight="1" spans="1:6">
      <c r="A84" s="21"/>
      <c r="D84" s="4"/>
      <c r="E84" s="5"/>
      <c r="F84" s="5"/>
    </row>
    <row r="85" ht="13.5" customHeight="1" spans="1:6">
      <c r="A85" s="21"/>
      <c r="D85" s="4"/>
      <c r="E85" s="5"/>
      <c r="F85" s="5"/>
    </row>
    <row r="86" ht="13.5" customHeight="1" spans="1:6">
      <c r="A86" s="21"/>
      <c r="D86" s="4"/>
      <c r="E86" s="5"/>
      <c r="F86" s="5"/>
    </row>
    <row r="87" ht="13.5" customHeight="1" spans="1:6">
      <c r="A87" s="21"/>
      <c r="D87" s="4"/>
      <c r="E87" s="5"/>
      <c r="F87" s="5"/>
    </row>
    <row r="88" ht="13.5" customHeight="1" spans="1:6">
      <c r="A88" s="21"/>
      <c r="D88" s="4"/>
      <c r="E88" s="5"/>
      <c r="F88" s="5"/>
    </row>
    <row r="89" ht="13.5" customHeight="1" spans="1:6">
      <c r="A89" s="21"/>
      <c r="D89" s="4"/>
      <c r="E89" s="5"/>
      <c r="F89" s="5"/>
    </row>
    <row r="90" ht="13.5" customHeight="1" spans="1:6">
      <c r="A90" s="21"/>
      <c r="D90" s="4"/>
      <c r="E90" s="5"/>
      <c r="F90" s="5"/>
    </row>
    <row r="91" ht="13.5" customHeight="1" spans="1:6">
      <c r="A91" s="21"/>
      <c r="D91" s="4"/>
      <c r="E91" s="5"/>
      <c r="F91" s="5"/>
    </row>
    <row r="92" ht="13.5" customHeight="1" spans="1:6">
      <c r="A92" s="21"/>
      <c r="D92" s="4"/>
      <c r="E92" s="5"/>
      <c r="F92" s="5"/>
    </row>
    <row r="93" ht="13.5" customHeight="1" spans="1:6">
      <c r="A93" s="21"/>
      <c r="D93" s="4"/>
      <c r="E93" s="5"/>
      <c r="F93" s="5"/>
    </row>
    <row r="94" ht="13.5" customHeight="1" spans="1:6">
      <c r="A94" s="21"/>
      <c r="D94" s="4"/>
      <c r="E94" s="5"/>
      <c r="F94" s="5"/>
    </row>
    <row r="95" ht="13.5" customHeight="1" spans="1:6">
      <c r="A95" s="21"/>
      <c r="D95" s="4"/>
      <c r="E95" s="5"/>
      <c r="F95" s="5"/>
    </row>
    <row r="96" ht="13.5" customHeight="1" spans="1:6">
      <c r="A96" s="21"/>
      <c r="D96" s="4"/>
      <c r="E96" s="5"/>
      <c r="F96" s="5"/>
    </row>
    <row r="97" ht="13.5" customHeight="1" spans="1:6">
      <c r="A97" s="21"/>
      <c r="D97" s="4"/>
      <c r="E97" s="5"/>
      <c r="F97" s="5"/>
    </row>
    <row r="98" ht="13.5" customHeight="1" spans="1:6">
      <c r="A98" s="21"/>
      <c r="D98" s="4"/>
      <c r="E98" s="5"/>
      <c r="F98" s="5"/>
    </row>
    <row r="99" ht="13.5" customHeight="1" spans="1:6">
      <c r="A99" s="21"/>
      <c r="D99" s="4"/>
      <c r="E99" s="5"/>
      <c r="F99" s="5"/>
    </row>
    <row r="100" ht="13.5" customHeight="1" spans="1:6">
      <c r="A100" s="21"/>
      <c r="D100" s="4"/>
      <c r="E100" s="5"/>
      <c r="F100" s="5"/>
    </row>
    <row r="101" ht="13.5" customHeight="1" spans="1:6">
      <c r="A101" s="21"/>
      <c r="D101" s="4"/>
      <c r="E101" s="5"/>
      <c r="F101" s="5"/>
    </row>
    <row r="102" ht="13.5" customHeight="1" spans="1:6">
      <c r="A102" s="21"/>
      <c r="D102" s="4"/>
      <c r="E102" s="5"/>
      <c r="F102" s="5"/>
    </row>
    <row r="103" ht="13.5" customHeight="1" spans="1:6">
      <c r="A103" s="21"/>
      <c r="D103" s="4"/>
      <c r="E103" s="5"/>
      <c r="F103" s="5"/>
    </row>
    <row r="104" ht="13.5" customHeight="1" spans="1:6">
      <c r="A104" s="21"/>
      <c r="D104" s="4"/>
      <c r="E104" s="5"/>
      <c r="F104" s="5"/>
    </row>
    <row r="105" ht="13.5" customHeight="1" spans="1:6">
      <c r="A105" s="21"/>
      <c r="D105" s="4"/>
      <c r="E105" s="5"/>
      <c r="F105" s="5"/>
    </row>
    <row r="106" ht="13.5" customHeight="1" spans="1:6">
      <c r="A106" s="21"/>
      <c r="D106" s="4"/>
      <c r="E106" s="5"/>
      <c r="F106" s="5"/>
    </row>
    <row r="107" ht="13.5" customHeight="1" spans="1:6">
      <c r="A107" s="21"/>
      <c r="D107" s="4"/>
      <c r="E107" s="5"/>
      <c r="F107" s="5"/>
    </row>
    <row r="108" ht="13.5" customHeight="1" spans="1:6">
      <c r="A108" s="21"/>
      <c r="D108" s="4"/>
      <c r="E108" s="5"/>
      <c r="F108" s="5"/>
    </row>
    <row r="109" ht="13.5" customHeight="1" spans="1:6">
      <c r="A109" s="21"/>
      <c r="D109" s="4"/>
      <c r="E109" s="5"/>
      <c r="F109" s="5"/>
    </row>
    <row r="110" ht="13.5" customHeight="1" spans="1:6">
      <c r="A110" s="21"/>
      <c r="D110" s="4"/>
      <c r="E110" s="5"/>
      <c r="F110" s="5"/>
    </row>
    <row r="111" ht="13.5" customHeight="1" spans="1:6">
      <c r="A111" s="21"/>
      <c r="D111" s="4"/>
      <c r="E111" s="5"/>
      <c r="F111" s="5"/>
    </row>
    <row r="112" ht="13.5" customHeight="1" spans="1:6">
      <c r="A112" s="21"/>
      <c r="D112" s="4"/>
      <c r="E112" s="5"/>
      <c r="F112" s="5"/>
    </row>
    <row r="113" ht="13.5" customHeight="1" spans="1:6">
      <c r="A113" s="21"/>
      <c r="D113" s="4"/>
      <c r="E113" s="5"/>
      <c r="F113" s="5"/>
    </row>
    <row r="114" ht="13.5" customHeight="1" spans="1:6">
      <c r="A114" s="21"/>
      <c r="D114" s="4"/>
      <c r="E114" s="5"/>
      <c r="F114" s="5"/>
    </row>
    <row r="115" ht="13.5" customHeight="1" spans="1:6">
      <c r="A115" s="21"/>
      <c r="D115" s="4"/>
      <c r="E115" s="5"/>
      <c r="F115" s="5"/>
    </row>
    <row r="116" ht="13.5" customHeight="1" spans="1:6">
      <c r="A116" s="21"/>
      <c r="D116" s="4"/>
      <c r="E116" s="5"/>
      <c r="F116" s="5"/>
    </row>
    <row r="117" ht="13.5" customHeight="1" spans="1:6">
      <c r="A117" s="21"/>
      <c r="D117" s="4"/>
      <c r="E117" s="5"/>
      <c r="F117" s="5"/>
    </row>
    <row r="118" ht="13.5" customHeight="1" spans="1:6">
      <c r="A118" s="21"/>
      <c r="D118" s="4"/>
      <c r="E118" s="5"/>
      <c r="F118" s="5"/>
    </row>
    <row r="119" ht="13.5" customHeight="1" spans="1:6">
      <c r="A119" s="21"/>
      <c r="D119" s="4"/>
      <c r="E119" s="5"/>
      <c r="F119" s="5"/>
    </row>
    <row r="120" ht="13.5" customHeight="1" spans="1:6">
      <c r="A120" s="21"/>
      <c r="D120" s="4"/>
      <c r="E120" s="5"/>
      <c r="F120" s="5"/>
    </row>
    <row r="121" ht="13.5" customHeight="1" spans="1:6">
      <c r="A121" s="21"/>
      <c r="D121" s="4"/>
      <c r="E121" s="5"/>
      <c r="F121" s="5"/>
    </row>
    <row r="122" ht="13.5" customHeight="1" spans="1:6">
      <c r="A122" s="21"/>
      <c r="D122" s="4"/>
      <c r="E122" s="5"/>
      <c r="F122" s="5"/>
    </row>
    <row r="123" ht="13.5" customHeight="1" spans="1:6">
      <c r="A123" s="21"/>
      <c r="D123" s="4"/>
      <c r="E123" s="5"/>
      <c r="F123" s="5"/>
    </row>
    <row r="124" ht="13.5" customHeight="1" spans="1:6">
      <c r="A124" s="21"/>
      <c r="D124" s="4"/>
      <c r="E124" s="5"/>
      <c r="F124" s="5"/>
    </row>
    <row r="125" ht="13.5" customHeight="1" spans="1:6">
      <c r="A125" s="21"/>
      <c r="D125" s="4"/>
      <c r="E125" s="5"/>
      <c r="F125" s="5"/>
    </row>
    <row r="126" ht="13.5" customHeight="1" spans="1:6">
      <c r="A126" s="21"/>
      <c r="D126" s="4"/>
      <c r="E126" s="5"/>
      <c r="F126" s="5"/>
    </row>
    <row r="127" ht="13.5" customHeight="1" spans="1:6">
      <c r="A127" s="21"/>
      <c r="D127" s="4"/>
      <c r="E127" s="5"/>
      <c r="F127" s="5"/>
    </row>
    <row r="128" ht="13.5" customHeight="1" spans="1:6">
      <c r="A128" s="21"/>
      <c r="D128" s="4"/>
      <c r="E128" s="5"/>
      <c r="F128" s="5"/>
    </row>
    <row r="129" ht="13.5" customHeight="1" spans="1:6">
      <c r="A129" s="21"/>
      <c r="D129" s="4"/>
      <c r="E129" s="5"/>
      <c r="F129" s="5"/>
    </row>
    <row r="130" ht="13.5" customHeight="1" spans="1:6">
      <c r="A130" s="21"/>
      <c r="D130" s="4"/>
      <c r="E130" s="5"/>
      <c r="F130" s="5"/>
    </row>
    <row r="131" ht="13.5" customHeight="1" spans="1:6">
      <c r="A131" s="21"/>
      <c r="D131" s="4"/>
      <c r="E131" s="5"/>
      <c r="F131" s="5"/>
    </row>
    <row r="132" ht="13.5" customHeight="1" spans="1:6">
      <c r="A132" s="21"/>
      <c r="D132" s="4"/>
      <c r="E132" s="5"/>
      <c r="F132" s="5"/>
    </row>
    <row r="133" ht="13.5" customHeight="1" spans="1:6">
      <c r="A133" s="21"/>
      <c r="D133" s="4"/>
      <c r="E133" s="5"/>
      <c r="F133" s="5"/>
    </row>
    <row r="134" ht="13.5" customHeight="1" spans="1:6">
      <c r="A134" s="21"/>
      <c r="D134" s="4"/>
      <c r="E134" s="5"/>
      <c r="F134" s="5"/>
    </row>
    <row r="135" ht="13.5" customHeight="1" spans="1:6">
      <c r="A135" s="21"/>
      <c r="D135" s="4"/>
      <c r="E135" s="5"/>
      <c r="F135" s="5"/>
    </row>
    <row r="136" ht="13.5" customHeight="1" spans="1:6">
      <c r="A136" s="21"/>
      <c r="D136" s="4"/>
      <c r="E136" s="5"/>
      <c r="F136" s="5"/>
    </row>
    <row r="137" ht="13.5" customHeight="1" spans="1:6">
      <c r="A137" s="21"/>
      <c r="D137" s="4"/>
      <c r="E137" s="5"/>
      <c r="F137" s="5"/>
    </row>
    <row r="138" ht="13.5" customHeight="1" spans="1:6">
      <c r="A138" s="21"/>
      <c r="D138" s="4"/>
      <c r="E138" s="5"/>
      <c r="F138" s="5"/>
    </row>
    <row r="139" ht="13.5" customHeight="1" spans="1:6">
      <c r="A139" s="21"/>
      <c r="D139" s="4"/>
      <c r="E139" s="5"/>
      <c r="F139" s="5"/>
    </row>
    <row r="140" ht="13.5" customHeight="1" spans="1:6">
      <c r="A140" s="21"/>
      <c r="D140" s="4"/>
      <c r="E140" s="5"/>
      <c r="F140" s="5"/>
    </row>
    <row r="141" ht="13.5" customHeight="1" spans="1:6">
      <c r="A141" s="21"/>
      <c r="D141" s="4"/>
      <c r="E141" s="5"/>
      <c r="F141" s="5"/>
    </row>
    <row r="142" ht="13.5" customHeight="1" spans="1:6">
      <c r="A142" s="21"/>
      <c r="D142" s="4"/>
      <c r="E142" s="5"/>
      <c r="F142" s="5"/>
    </row>
    <row r="143" ht="13.5" customHeight="1" spans="1:6">
      <c r="A143" s="21"/>
      <c r="D143" s="4"/>
      <c r="E143" s="5"/>
      <c r="F143" s="5"/>
    </row>
    <row r="144" ht="13.5" customHeight="1" spans="1:6">
      <c r="A144" s="21"/>
      <c r="D144" s="4"/>
      <c r="E144" s="5"/>
      <c r="F144" s="5"/>
    </row>
    <row r="145" ht="13.5" customHeight="1" spans="1:6">
      <c r="A145" s="21"/>
      <c r="D145" s="4"/>
      <c r="E145" s="5"/>
      <c r="F145" s="5"/>
    </row>
    <row r="146" ht="13.5" customHeight="1" spans="1:6">
      <c r="A146" s="21"/>
      <c r="D146" s="4"/>
      <c r="E146" s="5"/>
      <c r="F146" s="5"/>
    </row>
    <row r="147" ht="13.5" customHeight="1" spans="1:6">
      <c r="A147" s="21"/>
      <c r="D147" s="4"/>
      <c r="E147" s="5"/>
      <c r="F147" s="5"/>
    </row>
    <row r="148" ht="13.5" customHeight="1" spans="1:6">
      <c r="A148" s="21"/>
      <c r="D148" s="4"/>
      <c r="E148" s="5"/>
      <c r="F148" s="5"/>
    </row>
    <row r="149" ht="13.5" customHeight="1" spans="1:6">
      <c r="A149" s="21"/>
      <c r="D149" s="4"/>
      <c r="E149" s="5"/>
      <c r="F149" s="5"/>
    </row>
    <row r="150" ht="13.5" customHeight="1" spans="1:6">
      <c r="A150" s="21"/>
      <c r="D150" s="4"/>
      <c r="E150" s="5"/>
      <c r="F150" s="5"/>
    </row>
    <row r="151" ht="13.5" customHeight="1" spans="1:6">
      <c r="A151" s="21"/>
      <c r="D151" s="4"/>
      <c r="E151" s="5"/>
      <c r="F151" s="5"/>
    </row>
    <row r="152" ht="13.5" customHeight="1" spans="1:6">
      <c r="A152" s="21"/>
      <c r="D152" s="4"/>
      <c r="E152" s="5"/>
      <c r="F152" s="5"/>
    </row>
    <row r="153" ht="13.5" customHeight="1" spans="1:6">
      <c r="A153" s="21"/>
      <c r="D153" s="4"/>
      <c r="E153" s="5"/>
      <c r="F153" s="5"/>
    </row>
    <row r="154" ht="13.5" customHeight="1" spans="1:6">
      <c r="A154" s="21"/>
      <c r="D154" s="4"/>
      <c r="E154" s="5"/>
      <c r="F154" s="5"/>
    </row>
    <row r="155" ht="13.5" customHeight="1" spans="1:6">
      <c r="A155" s="21"/>
      <c r="D155" s="4"/>
      <c r="E155" s="5"/>
      <c r="F155" s="5"/>
    </row>
    <row r="156" ht="13.5" customHeight="1" spans="1:6">
      <c r="A156" s="21"/>
      <c r="D156" s="4"/>
      <c r="E156" s="5"/>
      <c r="F156" s="5"/>
    </row>
    <row r="157" ht="13.5" customHeight="1" spans="1:6">
      <c r="A157" s="21"/>
      <c r="D157" s="4"/>
      <c r="E157" s="5"/>
      <c r="F157" s="5"/>
    </row>
    <row r="158" ht="13.5" customHeight="1" spans="1:6">
      <c r="A158" s="21"/>
      <c r="D158" s="4"/>
      <c r="E158" s="5"/>
      <c r="F158" s="5"/>
    </row>
    <row r="159" ht="13.5" customHeight="1" spans="1:6">
      <c r="A159" s="21"/>
      <c r="D159" s="4"/>
      <c r="E159" s="5"/>
      <c r="F159" s="5"/>
    </row>
    <row r="160" ht="13.5" customHeight="1" spans="1:6">
      <c r="A160" s="21"/>
      <c r="D160" s="4"/>
      <c r="E160" s="5"/>
      <c r="F160" s="5"/>
    </row>
    <row r="161" ht="13.5" customHeight="1" spans="1:6">
      <c r="A161" s="21"/>
      <c r="D161" s="4"/>
      <c r="E161" s="5"/>
      <c r="F161" s="5"/>
    </row>
    <row r="162" ht="13.5" customHeight="1" spans="1:6">
      <c r="A162" s="21"/>
      <c r="D162" s="4"/>
      <c r="E162" s="5"/>
      <c r="F162" s="5"/>
    </row>
    <row r="163" ht="13.5" customHeight="1" spans="1:6">
      <c r="A163" s="21"/>
      <c r="D163" s="4"/>
      <c r="E163" s="5"/>
      <c r="F163" s="5"/>
    </row>
    <row r="164" ht="13.5" customHeight="1" spans="1:6">
      <c r="A164" s="21"/>
      <c r="D164" s="4"/>
      <c r="E164" s="5"/>
      <c r="F164" s="5"/>
    </row>
    <row r="165" ht="13.5" customHeight="1" spans="1:6">
      <c r="A165" s="21"/>
      <c r="D165" s="4"/>
      <c r="E165" s="5"/>
      <c r="F165" s="5"/>
    </row>
    <row r="166" ht="13.5" customHeight="1" spans="1:6">
      <c r="A166" s="21"/>
      <c r="D166" s="4"/>
      <c r="E166" s="5"/>
      <c r="F166" s="5"/>
    </row>
    <row r="167" ht="13.5" customHeight="1" spans="1:6">
      <c r="A167" s="21"/>
      <c r="D167" s="4"/>
      <c r="E167" s="5"/>
      <c r="F167" s="5"/>
    </row>
    <row r="168" ht="13.5" customHeight="1" spans="1:6">
      <c r="A168" s="21"/>
      <c r="D168" s="4"/>
      <c r="E168" s="5"/>
      <c r="F168" s="5"/>
    </row>
    <row r="169" ht="13.5" customHeight="1" spans="1:6">
      <c r="A169" s="21"/>
      <c r="D169" s="4"/>
      <c r="E169" s="5"/>
      <c r="F169" s="5"/>
    </row>
    <row r="170" ht="13.5" customHeight="1" spans="1:6">
      <c r="A170" s="21"/>
      <c r="D170" s="4"/>
      <c r="E170" s="5"/>
      <c r="F170" s="5"/>
    </row>
    <row r="171" ht="13.5" customHeight="1" spans="1:6">
      <c r="A171" s="21"/>
      <c r="D171" s="4"/>
      <c r="E171" s="5"/>
      <c r="F171" s="5"/>
    </row>
    <row r="172" ht="13.5" customHeight="1" spans="1:6">
      <c r="A172" s="21"/>
      <c r="D172" s="4"/>
      <c r="E172" s="5"/>
      <c r="F172" s="5"/>
    </row>
    <row r="173" ht="13.5" customHeight="1" spans="1:6">
      <c r="A173" s="21"/>
      <c r="D173" s="4"/>
      <c r="E173" s="5"/>
      <c r="F173" s="5"/>
    </row>
    <row r="174" ht="13.5" customHeight="1" spans="1:6">
      <c r="A174" s="21"/>
      <c r="D174" s="4"/>
      <c r="E174" s="5"/>
      <c r="F174" s="5"/>
    </row>
    <row r="175" ht="13.5" customHeight="1" spans="1:6">
      <c r="A175" s="21"/>
      <c r="D175" s="4"/>
      <c r="E175" s="5"/>
      <c r="F175" s="5"/>
    </row>
    <row r="176" ht="13.5" customHeight="1" spans="1:6">
      <c r="A176" s="21"/>
      <c r="D176" s="4"/>
      <c r="E176" s="5"/>
      <c r="F176" s="5"/>
    </row>
    <row r="177" ht="13.5" customHeight="1" spans="1:6">
      <c r="A177" s="21"/>
      <c r="D177" s="4"/>
      <c r="E177" s="5"/>
      <c r="F177" s="5"/>
    </row>
    <row r="178" ht="13.5" customHeight="1" spans="1:6">
      <c r="A178" s="21"/>
      <c r="D178" s="4"/>
      <c r="E178" s="5"/>
      <c r="F178" s="5"/>
    </row>
    <row r="179" ht="13.5" customHeight="1" spans="1:6">
      <c r="A179" s="21"/>
      <c r="D179" s="4"/>
      <c r="E179" s="5"/>
      <c r="F179" s="5"/>
    </row>
    <row r="180" ht="13.5" customHeight="1" spans="1:6">
      <c r="A180" s="21"/>
      <c r="D180" s="4"/>
      <c r="E180" s="5"/>
      <c r="F180" s="5"/>
    </row>
    <row r="181" ht="13.5" customHeight="1" spans="1:6">
      <c r="A181" s="21"/>
      <c r="D181" s="4"/>
      <c r="E181" s="5"/>
      <c r="F181" s="5"/>
    </row>
    <row r="182" ht="13.5" customHeight="1" spans="1:6">
      <c r="A182" s="21"/>
      <c r="D182" s="4"/>
      <c r="E182" s="5"/>
      <c r="F182" s="5"/>
    </row>
    <row r="183" ht="13.5" customHeight="1" spans="1:6">
      <c r="A183" s="21"/>
      <c r="D183" s="4"/>
      <c r="E183" s="5"/>
      <c r="F183" s="5"/>
    </row>
    <row r="184" ht="13.5" customHeight="1" spans="1:6">
      <c r="A184" s="21"/>
      <c r="D184" s="4"/>
      <c r="E184" s="5"/>
      <c r="F184" s="5"/>
    </row>
    <row r="185" ht="13.5" customHeight="1" spans="1:6">
      <c r="A185" s="21"/>
      <c r="D185" s="4"/>
      <c r="E185" s="5"/>
      <c r="F185" s="5"/>
    </row>
    <row r="186" ht="13.5" customHeight="1" spans="1:6">
      <c r="A186" s="21"/>
      <c r="D186" s="4"/>
      <c r="E186" s="5"/>
      <c r="F186" s="5"/>
    </row>
    <row r="187" ht="13.5" customHeight="1" spans="1:6">
      <c r="A187" s="21"/>
      <c r="D187" s="4"/>
      <c r="E187" s="5"/>
      <c r="F187" s="5"/>
    </row>
    <row r="188" ht="13.5" customHeight="1" spans="1:6">
      <c r="A188" s="21"/>
      <c r="D188" s="4"/>
      <c r="E188" s="5"/>
      <c r="F188" s="5"/>
    </row>
    <row r="189" ht="13.5" customHeight="1" spans="1:6">
      <c r="A189" s="21"/>
      <c r="D189" s="4"/>
      <c r="E189" s="5"/>
      <c r="F189" s="5"/>
    </row>
    <row r="190" ht="13.5" customHeight="1" spans="1:6">
      <c r="A190" s="21"/>
      <c r="D190" s="4"/>
      <c r="E190" s="5"/>
      <c r="F190" s="5"/>
    </row>
    <row r="191" ht="13.5" customHeight="1" spans="1:6">
      <c r="A191" s="21"/>
      <c r="D191" s="4"/>
      <c r="E191" s="5"/>
      <c r="F191" s="5"/>
    </row>
    <row r="192" ht="13.5" customHeight="1" spans="1:6">
      <c r="A192" s="21"/>
      <c r="D192" s="4"/>
      <c r="E192" s="5"/>
      <c r="F192" s="5"/>
    </row>
    <row r="193" ht="13.5" customHeight="1" spans="1:6">
      <c r="A193" s="21"/>
      <c r="D193" s="4"/>
      <c r="E193" s="5"/>
      <c r="F193" s="5"/>
    </row>
    <row r="194" ht="13.5" customHeight="1" spans="1:6">
      <c r="A194" s="21"/>
      <c r="D194" s="4"/>
      <c r="E194" s="5"/>
      <c r="F194" s="5"/>
    </row>
    <row r="195" ht="13.5" customHeight="1" spans="1:6">
      <c r="A195" s="21"/>
      <c r="D195" s="4"/>
      <c r="E195" s="5"/>
      <c r="F195" s="5"/>
    </row>
    <row r="196" ht="13.5" customHeight="1" spans="1:6">
      <c r="A196" s="21"/>
      <c r="D196" s="4"/>
      <c r="E196" s="5"/>
      <c r="F196" s="5"/>
    </row>
    <row r="197" ht="13.5" customHeight="1" spans="1:6">
      <c r="A197" s="21"/>
      <c r="D197" s="4"/>
      <c r="E197" s="5"/>
      <c r="F197" s="5"/>
    </row>
    <row r="198" ht="13.5" customHeight="1" spans="1:6">
      <c r="A198" s="21"/>
      <c r="D198" s="4"/>
      <c r="E198" s="5"/>
      <c r="F198" s="5"/>
    </row>
    <row r="199" ht="13.5" customHeight="1" spans="1:6">
      <c r="A199" s="21"/>
      <c r="D199" s="4"/>
      <c r="E199" s="5"/>
      <c r="F199" s="5"/>
    </row>
    <row r="200" ht="13.5" customHeight="1" spans="1:6">
      <c r="A200" s="21"/>
      <c r="D200" s="4"/>
      <c r="E200" s="5"/>
      <c r="F200" s="5"/>
    </row>
    <row r="201" ht="13.5" customHeight="1" spans="1:6">
      <c r="A201" s="21"/>
      <c r="D201" s="4"/>
      <c r="E201" s="5"/>
      <c r="F201" s="5"/>
    </row>
    <row r="202" ht="13.5" customHeight="1" spans="1:6">
      <c r="A202" s="21"/>
      <c r="D202" s="4"/>
      <c r="E202" s="5"/>
      <c r="F202" s="5"/>
    </row>
    <row r="203" ht="13.5" customHeight="1" spans="1:6">
      <c r="A203" s="21"/>
      <c r="D203" s="4"/>
      <c r="E203" s="5"/>
      <c r="F203" s="5"/>
    </row>
    <row r="204" ht="13.5" customHeight="1" spans="1:6">
      <c r="A204" s="21"/>
      <c r="D204" s="4"/>
      <c r="E204" s="5"/>
      <c r="F204" s="5"/>
    </row>
    <row r="205" ht="13.5" customHeight="1" spans="1:6">
      <c r="A205" s="21"/>
      <c r="D205" s="4"/>
      <c r="E205" s="5"/>
      <c r="F205" s="5"/>
    </row>
    <row r="206" ht="13.5" customHeight="1" spans="1:6">
      <c r="A206" s="21"/>
      <c r="D206" s="4"/>
      <c r="E206" s="5"/>
      <c r="F206" s="5"/>
    </row>
    <row r="207" ht="13.5" customHeight="1" spans="1:6">
      <c r="A207" s="21"/>
      <c r="D207" s="4"/>
      <c r="E207" s="5"/>
      <c r="F207" s="5"/>
    </row>
    <row r="208" ht="13.5" customHeight="1" spans="1:6">
      <c r="A208" s="21"/>
      <c r="D208" s="4"/>
      <c r="E208" s="5"/>
      <c r="F208" s="5"/>
    </row>
    <row r="209" ht="13.5" customHeight="1" spans="1:6">
      <c r="A209" s="21"/>
      <c r="D209" s="4"/>
      <c r="E209" s="5"/>
      <c r="F209" s="5"/>
    </row>
    <row r="210" ht="13.5" customHeight="1" spans="1:6">
      <c r="A210" s="21"/>
      <c r="D210" s="4"/>
      <c r="E210" s="5"/>
      <c r="F210" s="5"/>
    </row>
    <row r="211" ht="13.5" customHeight="1" spans="1:6">
      <c r="A211" s="21"/>
      <c r="D211" s="4"/>
      <c r="E211" s="5"/>
      <c r="F211" s="5"/>
    </row>
    <row r="212" ht="13.5" customHeight="1" spans="1:6">
      <c r="A212" s="21"/>
      <c r="D212" s="4"/>
      <c r="E212" s="5"/>
      <c r="F212" s="5"/>
    </row>
    <row r="213" ht="13.5" customHeight="1" spans="1:6">
      <c r="A213" s="21"/>
      <c r="D213" s="4"/>
      <c r="E213" s="5"/>
      <c r="F213" s="5"/>
    </row>
    <row r="214" ht="13.5" customHeight="1" spans="1:6">
      <c r="A214" s="21"/>
      <c r="D214" s="4"/>
      <c r="E214" s="5"/>
      <c r="F214" s="5"/>
    </row>
    <row r="215" ht="13.5" customHeight="1" spans="1:6">
      <c r="A215" s="21"/>
      <c r="D215" s="4"/>
      <c r="E215" s="5"/>
      <c r="F215" s="5"/>
    </row>
    <row r="216" ht="13.5" customHeight="1" spans="1:6">
      <c r="A216" s="21"/>
      <c r="D216" s="4"/>
      <c r="E216" s="5"/>
      <c r="F216" s="5"/>
    </row>
    <row r="217" ht="13.5" customHeight="1" spans="1:6">
      <c r="A217" s="21"/>
      <c r="D217" s="4"/>
      <c r="E217" s="5"/>
      <c r="F217" s="5"/>
    </row>
    <row r="218" ht="13.5" customHeight="1" spans="1:6">
      <c r="A218" s="21"/>
      <c r="D218" s="4"/>
      <c r="E218" s="5"/>
      <c r="F218" s="5"/>
    </row>
    <row r="219" ht="13.5" customHeight="1" spans="1:6">
      <c r="A219" s="21"/>
      <c r="D219" s="4"/>
      <c r="E219" s="5"/>
      <c r="F219" s="5"/>
    </row>
    <row r="220" ht="13.5" customHeight="1" spans="1:6">
      <c r="A220" s="21"/>
      <c r="D220" s="4"/>
      <c r="E220" s="5"/>
      <c r="F220" s="5"/>
    </row>
    <row r="221" ht="13.5" customHeight="1" spans="1:6">
      <c r="A221" s="21"/>
      <c r="D221" s="4"/>
      <c r="E221" s="5"/>
      <c r="F221" s="5"/>
    </row>
    <row r="222" ht="13.5" customHeight="1" spans="1:6">
      <c r="A222" s="21"/>
      <c r="D222" s="4"/>
      <c r="E222" s="5"/>
      <c r="F222" s="5"/>
    </row>
    <row r="223" ht="13.5" customHeight="1" spans="1:6">
      <c r="A223" s="21"/>
      <c r="D223" s="4"/>
      <c r="E223" s="5"/>
      <c r="F223" s="5"/>
    </row>
    <row r="224" ht="13.5" customHeight="1" spans="1:6">
      <c r="A224" s="21"/>
      <c r="D224" s="4"/>
      <c r="E224" s="5"/>
      <c r="F224" s="5"/>
    </row>
    <row r="225" ht="13.5" customHeight="1" spans="1:6">
      <c r="A225" s="21"/>
      <c r="D225" s="4"/>
      <c r="E225" s="5"/>
      <c r="F225" s="5"/>
    </row>
    <row r="226" ht="13.5" customHeight="1" spans="1:6">
      <c r="A226" s="21"/>
      <c r="D226" s="4"/>
      <c r="E226" s="5"/>
      <c r="F226" s="5"/>
    </row>
    <row r="227" ht="13.5" customHeight="1" spans="1:6">
      <c r="A227" s="21"/>
      <c r="D227" s="4"/>
      <c r="E227" s="5"/>
      <c r="F227" s="5"/>
    </row>
    <row r="228" ht="13.5" customHeight="1" spans="1:6">
      <c r="A228" s="21"/>
      <c r="D228" s="4"/>
      <c r="E228" s="5"/>
      <c r="F228" s="5"/>
    </row>
    <row r="229" ht="13.5" customHeight="1" spans="1:6">
      <c r="A229" s="21"/>
      <c r="D229" s="4"/>
      <c r="E229" s="5"/>
      <c r="F229" s="5"/>
    </row>
    <row r="230" ht="13.5" customHeight="1" spans="1:6">
      <c r="A230" s="21"/>
      <c r="D230" s="4"/>
      <c r="E230" s="5"/>
      <c r="F230" s="5"/>
    </row>
    <row r="231" ht="13.5" customHeight="1" spans="1:6">
      <c r="A231" s="21"/>
      <c r="D231" s="4"/>
      <c r="E231" s="5"/>
      <c r="F231" s="5"/>
    </row>
    <row r="232" ht="13.5" customHeight="1" spans="1:6">
      <c r="A232" s="21"/>
      <c r="D232" s="4"/>
      <c r="E232" s="5"/>
      <c r="F232" s="5"/>
    </row>
    <row r="233" ht="13.5" customHeight="1" spans="1:6">
      <c r="A233" s="21"/>
      <c r="D233" s="4"/>
      <c r="E233" s="5"/>
      <c r="F233" s="5"/>
    </row>
    <row r="234" ht="13.5" customHeight="1" spans="1:6">
      <c r="A234" s="21"/>
      <c r="D234" s="4"/>
      <c r="E234" s="5"/>
      <c r="F234" s="5"/>
    </row>
    <row r="235" ht="13.5" customHeight="1" spans="1:6">
      <c r="A235" s="21"/>
      <c r="D235" s="4"/>
      <c r="E235" s="5"/>
      <c r="F235" s="5"/>
    </row>
    <row r="236" ht="13.5" customHeight="1" spans="1:6">
      <c r="A236" s="21"/>
      <c r="D236" s="4"/>
      <c r="E236" s="5"/>
      <c r="F236" s="5"/>
    </row>
    <row r="237" ht="13.5" customHeight="1" spans="1:6">
      <c r="A237" s="21"/>
      <c r="D237" s="4"/>
      <c r="E237" s="5"/>
      <c r="F237" s="5"/>
    </row>
    <row r="238" ht="13.5" customHeight="1" spans="1:6">
      <c r="A238" s="21"/>
      <c r="D238" s="4"/>
      <c r="E238" s="5"/>
      <c r="F238" s="5"/>
    </row>
    <row r="239" ht="13.5" customHeight="1" spans="1:6">
      <c r="A239" s="21"/>
      <c r="D239" s="4"/>
      <c r="E239" s="5"/>
      <c r="F239" s="5"/>
    </row>
    <row r="240" ht="13.5" customHeight="1" spans="1:6">
      <c r="A240" s="21"/>
      <c r="D240" s="4"/>
      <c r="E240" s="5"/>
      <c r="F240" s="5"/>
    </row>
    <row r="241" ht="13.5" customHeight="1" spans="1:6">
      <c r="A241" s="21"/>
      <c r="D241" s="4"/>
      <c r="E241" s="5"/>
      <c r="F241" s="5"/>
    </row>
    <row r="242" ht="13.5" customHeight="1" spans="1:6">
      <c r="A242" s="21"/>
      <c r="D242" s="4"/>
      <c r="E242" s="5"/>
      <c r="F242" s="5"/>
    </row>
    <row r="243" ht="13.5" customHeight="1" spans="1:6">
      <c r="A243" s="21"/>
      <c r="D243" s="4"/>
      <c r="E243" s="5"/>
      <c r="F243" s="5"/>
    </row>
    <row r="244" ht="13.5" customHeight="1" spans="1:6">
      <c r="A244" s="21"/>
      <c r="D244" s="4"/>
      <c r="E244" s="5"/>
      <c r="F244" s="5"/>
    </row>
    <row r="245" ht="13.5" customHeight="1" spans="1:6">
      <c r="A245" s="21"/>
      <c r="D245" s="4"/>
      <c r="E245" s="5"/>
      <c r="F245" s="5"/>
    </row>
    <row r="246" ht="13.5" customHeight="1" spans="1:6">
      <c r="A246" s="21"/>
      <c r="D246" s="4"/>
      <c r="E246" s="5"/>
      <c r="F246" s="5"/>
    </row>
    <row r="247" ht="13.5" customHeight="1" spans="1:6">
      <c r="A247" s="21"/>
      <c r="D247" s="4"/>
      <c r="E247" s="5"/>
      <c r="F247" s="5"/>
    </row>
    <row r="248" ht="13.5" customHeight="1" spans="1:6">
      <c r="A248" s="21"/>
      <c r="D248" s="4"/>
      <c r="E248" s="5"/>
      <c r="F248" s="5"/>
    </row>
    <row r="249" ht="13.5" customHeight="1" spans="1:6">
      <c r="A249" s="21"/>
      <c r="D249" s="4"/>
      <c r="E249" s="5"/>
      <c r="F249" s="5"/>
    </row>
    <row r="250" ht="13.5" customHeight="1" spans="1:6">
      <c r="A250" s="21"/>
      <c r="D250" s="4"/>
      <c r="E250" s="5"/>
      <c r="F250" s="5"/>
    </row>
    <row r="251" ht="13.5" customHeight="1" spans="1:6">
      <c r="A251" s="21"/>
      <c r="D251" s="4"/>
      <c r="E251" s="5"/>
      <c r="F251" s="5"/>
    </row>
    <row r="252" ht="13.5" customHeight="1" spans="1:6">
      <c r="A252" s="21"/>
      <c r="D252" s="4"/>
      <c r="E252" s="5"/>
      <c r="F252" s="5"/>
    </row>
    <row r="253" ht="13.5" customHeight="1" spans="1:6">
      <c r="A253" s="21"/>
      <c r="D253" s="4"/>
      <c r="E253" s="5"/>
      <c r="F253" s="5"/>
    </row>
    <row r="254" ht="13.5" customHeight="1" spans="1:6">
      <c r="A254" s="21"/>
      <c r="D254" s="4"/>
      <c r="E254" s="5"/>
      <c r="F254" s="5"/>
    </row>
    <row r="255" ht="13.5" customHeight="1" spans="1:6">
      <c r="A255" s="21"/>
      <c r="D255" s="4"/>
      <c r="E255" s="5"/>
      <c r="F255" s="5"/>
    </row>
    <row r="256" ht="13.5" customHeight="1" spans="1:6">
      <c r="A256" s="21"/>
      <c r="D256" s="4"/>
      <c r="E256" s="5"/>
      <c r="F256" s="5"/>
    </row>
    <row r="257" ht="13.5" customHeight="1" spans="1:6">
      <c r="A257" s="21"/>
      <c r="D257" s="4"/>
      <c r="E257" s="5"/>
      <c r="F257" s="5"/>
    </row>
    <row r="258" ht="13.5" customHeight="1" spans="1:6">
      <c r="A258" s="21"/>
      <c r="D258" s="4"/>
      <c r="E258" s="5"/>
      <c r="F258" s="5"/>
    </row>
    <row r="259" ht="13.5" customHeight="1" spans="1:6">
      <c r="A259" s="21"/>
      <c r="D259" s="4"/>
      <c r="E259" s="5"/>
      <c r="F259" s="5"/>
    </row>
    <row r="260" ht="13.5" customHeight="1" spans="1:6">
      <c r="A260" s="21"/>
      <c r="D260" s="4"/>
      <c r="E260" s="5"/>
      <c r="F260" s="5"/>
    </row>
    <row r="261" ht="13.5" customHeight="1" spans="1:6">
      <c r="A261" s="21"/>
      <c r="D261" s="4"/>
      <c r="E261" s="5"/>
      <c r="F261" s="5"/>
    </row>
    <row r="262" ht="13.5" customHeight="1" spans="1:6">
      <c r="A262" s="21"/>
      <c r="D262" s="4"/>
      <c r="E262" s="5"/>
      <c r="F262" s="5"/>
    </row>
    <row r="263" ht="13.5" customHeight="1" spans="1:6">
      <c r="A263" s="21"/>
      <c r="D263" s="4"/>
      <c r="E263" s="5"/>
      <c r="F263" s="5"/>
    </row>
    <row r="264" ht="13.5" customHeight="1" spans="1:6">
      <c r="A264" s="21"/>
      <c r="D264" s="4"/>
      <c r="E264" s="5"/>
      <c r="F264" s="5"/>
    </row>
    <row r="265" ht="13.5" customHeight="1" spans="1:6">
      <c r="A265" s="21"/>
      <c r="D265" s="4"/>
      <c r="E265" s="5"/>
      <c r="F265" s="5"/>
    </row>
    <row r="266" ht="13.5" customHeight="1" spans="1:6">
      <c r="A266" s="21"/>
      <c r="D266" s="4"/>
      <c r="E266" s="5"/>
      <c r="F266" s="5"/>
    </row>
    <row r="267" ht="13.5" customHeight="1" spans="1:6">
      <c r="A267" s="21"/>
      <c r="D267" s="4"/>
      <c r="E267" s="5"/>
      <c r="F267" s="5"/>
    </row>
    <row r="268" ht="13.5" customHeight="1" spans="1:6">
      <c r="A268" s="21"/>
      <c r="D268" s="4"/>
      <c r="E268" s="5"/>
      <c r="F268" s="5"/>
    </row>
    <row r="269" ht="13.5" customHeight="1" spans="1:6">
      <c r="A269" s="21"/>
      <c r="D269" s="4"/>
      <c r="E269" s="5"/>
      <c r="F269" s="5"/>
    </row>
    <row r="270" ht="13.5" customHeight="1" spans="1:6">
      <c r="A270" s="21"/>
      <c r="D270" s="4"/>
      <c r="E270" s="5"/>
      <c r="F270" s="5"/>
    </row>
    <row r="271" ht="13.5" customHeight="1" spans="1:6">
      <c r="A271" s="21"/>
      <c r="D271" s="4"/>
      <c r="E271" s="5"/>
      <c r="F271" s="5"/>
    </row>
    <row r="272" ht="13.5" customHeight="1" spans="1:6">
      <c r="A272" s="21"/>
      <c r="D272" s="4"/>
      <c r="E272" s="5"/>
      <c r="F272" s="5"/>
    </row>
    <row r="273" ht="13.5" customHeight="1" spans="1:6">
      <c r="A273" s="21"/>
      <c r="D273" s="4"/>
      <c r="E273" s="5"/>
      <c r="F273" s="5"/>
    </row>
    <row r="274" ht="13.5" customHeight="1" spans="1:6">
      <c r="A274" s="21"/>
      <c r="D274" s="4"/>
      <c r="E274" s="5"/>
      <c r="F274" s="5"/>
    </row>
    <row r="275" ht="13.5" customHeight="1" spans="1:6">
      <c r="A275" s="21"/>
      <c r="D275" s="4"/>
      <c r="E275" s="5"/>
      <c r="F275" s="5"/>
    </row>
    <row r="276" ht="13.5" customHeight="1" spans="1:6">
      <c r="A276" s="21"/>
      <c r="D276" s="4"/>
      <c r="E276" s="5"/>
      <c r="F276" s="5"/>
    </row>
    <row r="277" ht="13.5" customHeight="1" spans="1:6">
      <c r="A277" s="21"/>
      <c r="D277" s="4"/>
      <c r="E277" s="5"/>
      <c r="F277" s="5"/>
    </row>
    <row r="278" ht="13.5" customHeight="1" spans="1:6">
      <c r="A278" s="21"/>
      <c r="D278" s="4"/>
      <c r="E278" s="5"/>
      <c r="F278" s="5"/>
    </row>
    <row r="279" ht="13.5" customHeight="1" spans="1:6">
      <c r="A279" s="21"/>
      <c r="D279" s="4"/>
      <c r="E279" s="5"/>
      <c r="F279" s="5"/>
    </row>
    <row r="280" ht="13.5" customHeight="1" spans="1:6">
      <c r="A280" s="21"/>
      <c r="D280" s="4"/>
      <c r="E280" s="5"/>
      <c r="F280" s="5"/>
    </row>
    <row r="281" ht="13.5" customHeight="1" spans="1:6">
      <c r="A281" s="21"/>
      <c r="D281" s="4"/>
      <c r="E281" s="5"/>
      <c r="F281" s="5"/>
    </row>
    <row r="282" ht="13.5" customHeight="1" spans="1:6">
      <c r="A282" s="21"/>
      <c r="D282" s="4"/>
      <c r="E282" s="5"/>
      <c r="F282" s="5"/>
    </row>
    <row r="283" ht="13.5" customHeight="1" spans="1:6">
      <c r="A283" s="21"/>
      <c r="D283" s="4"/>
      <c r="E283" s="5"/>
      <c r="F283" s="5"/>
    </row>
    <row r="284" ht="13.5" customHeight="1" spans="1:6">
      <c r="A284" s="21"/>
      <c r="D284" s="4"/>
      <c r="E284" s="5"/>
      <c r="F284" s="5"/>
    </row>
    <row r="285" ht="13.5" customHeight="1" spans="1:6">
      <c r="A285" s="21"/>
      <c r="D285" s="4"/>
      <c r="E285" s="5"/>
      <c r="F285" s="5"/>
    </row>
    <row r="286" ht="13.5" customHeight="1" spans="1:6">
      <c r="A286" s="21"/>
      <c r="D286" s="4"/>
      <c r="E286" s="5"/>
      <c r="F286" s="5"/>
    </row>
    <row r="287" ht="13.5" customHeight="1" spans="1:6">
      <c r="A287" s="21"/>
      <c r="D287" s="4"/>
      <c r="E287" s="5"/>
      <c r="F287" s="5"/>
    </row>
    <row r="288" ht="13.5" customHeight="1" spans="1:6">
      <c r="A288" s="21"/>
      <c r="D288" s="4"/>
      <c r="E288" s="5"/>
      <c r="F288" s="5"/>
    </row>
    <row r="289" ht="13.5" customHeight="1" spans="1:6">
      <c r="A289" s="21"/>
      <c r="D289" s="4"/>
      <c r="E289" s="5"/>
      <c r="F289" s="5"/>
    </row>
    <row r="290" ht="13.5" customHeight="1" spans="1:6">
      <c r="A290" s="21"/>
      <c r="D290" s="4"/>
      <c r="E290" s="5"/>
      <c r="F290" s="5"/>
    </row>
    <row r="291" ht="13.5" customHeight="1" spans="1:6">
      <c r="A291" s="21"/>
      <c r="D291" s="4"/>
      <c r="E291" s="5"/>
      <c r="F291" s="5"/>
    </row>
    <row r="292" ht="13.5" customHeight="1" spans="1:6">
      <c r="A292" s="21"/>
      <c r="D292" s="4"/>
      <c r="E292" s="5"/>
      <c r="F292" s="5"/>
    </row>
    <row r="293" ht="13.5" customHeight="1" spans="1:6">
      <c r="A293" s="21"/>
      <c r="D293" s="4"/>
      <c r="E293" s="5"/>
      <c r="F293" s="5"/>
    </row>
    <row r="294" ht="13.5" customHeight="1" spans="1:6">
      <c r="A294" s="21"/>
      <c r="D294" s="4"/>
      <c r="E294" s="5"/>
      <c r="F294" s="5"/>
    </row>
    <row r="295" ht="13.5" customHeight="1" spans="1:6">
      <c r="A295" s="21"/>
      <c r="D295" s="4"/>
      <c r="E295" s="5"/>
      <c r="F295" s="5"/>
    </row>
    <row r="296" ht="13.5" customHeight="1" spans="1:6">
      <c r="A296" s="21"/>
      <c r="D296" s="4"/>
      <c r="E296" s="5"/>
      <c r="F296" s="5"/>
    </row>
    <row r="297" ht="13.5" customHeight="1" spans="1:6">
      <c r="A297" s="21"/>
      <c r="D297" s="4"/>
      <c r="E297" s="5"/>
      <c r="F297" s="5"/>
    </row>
    <row r="298" ht="13.5" customHeight="1" spans="1:6">
      <c r="A298" s="21"/>
      <c r="D298" s="4"/>
      <c r="E298" s="5"/>
      <c r="F298" s="5"/>
    </row>
    <row r="299" ht="13.5" customHeight="1" spans="1:6">
      <c r="A299" s="21"/>
      <c r="D299" s="4"/>
      <c r="E299" s="5"/>
      <c r="F299" s="5"/>
    </row>
    <row r="300" ht="13.5" customHeight="1" spans="1:6">
      <c r="A300" s="21"/>
      <c r="D300" s="4"/>
      <c r="E300" s="5"/>
      <c r="F300" s="5"/>
    </row>
    <row r="301" ht="13.5" customHeight="1" spans="1:6">
      <c r="A301" s="21"/>
      <c r="D301" s="4"/>
      <c r="E301" s="5"/>
      <c r="F301" s="5"/>
    </row>
    <row r="302" ht="13.5" customHeight="1" spans="1:6">
      <c r="A302" s="21"/>
      <c r="D302" s="4"/>
      <c r="E302" s="5"/>
      <c r="F302" s="5"/>
    </row>
    <row r="303" ht="13.5" customHeight="1" spans="1:6">
      <c r="A303" s="21"/>
      <c r="D303" s="4"/>
      <c r="E303" s="5"/>
      <c r="F303" s="5"/>
    </row>
    <row r="304" ht="13.5" customHeight="1" spans="1:6">
      <c r="A304" s="21"/>
      <c r="D304" s="4"/>
      <c r="E304" s="5"/>
      <c r="F304" s="5"/>
    </row>
    <row r="305" ht="13.5" customHeight="1" spans="1:6">
      <c r="A305" s="21"/>
      <c r="D305" s="4"/>
      <c r="E305" s="5"/>
      <c r="F305" s="5"/>
    </row>
    <row r="306" ht="13.5" customHeight="1" spans="1:6">
      <c r="A306" s="21"/>
      <c r="D306" s="4"/>
      <c r="E306" s="5"/>
      <c r="F306" s="5"/>
    </row>
    <row r="307" ht="13.5" customHeight="1" spans="1:6">
      <c r="A307" s="21"/>
      <c r="D307" s="4"/>
      <c r="E307" s="5"/>
      <c r="F307" s="5"/>
    </row>
    <row r="308" ht="13.5" customHeight="1" spans="1:6">
      <c r="A308" s="21"/>
      <c r="D308" s="4"/>
      <c r="E308" s="5"/>
      <c r="F308" s="5"/>
    </row>
    <row r="309" ht="13.5" customHeight="1" spans="1:6">
      <c r="A309" s="21"/>
      <c r="D309" s="4"/>
      <c r="E309" s="5"/>
      <c r="F309" s="5"/>
    </row>
    <row r="310" ht="13.5" customHeight="1" spans="1:6">
      <c r="A310" s="21"/>
      <c r="D310" s="4"/>
      <c r="E310" s="5"/>
      <c r="F310" s="5"/>
    </row>
    <row r="311" ht="13.5" customHeight="1" spans="1:6">
      <c r="A311" s="21"/>
      <c r="D311" s="4"/>
      <c r="E311" s="5"/>
      <c r="F311" s="5"/>
    </row>
    <row r="312" ht="13.5" customHeight="1" spans="1:6">
      <c r="A312" s="21"/>
      <c r="D312" s="4"/>
      <c r="E312" s="5"/>
      <c r="F312" s="5"/>
    </row>
    <row r="313" ht="13.5" customHeight="1" spans="1:6">
      <c r="A313" s="21"/>
      <c r="D313" s="4"/>
      <c r="E313" s="5"/>
      <c r="F313" s="5"/>
    </row>
    <row r="314" ht="13.5" customHeight="1" spans="1:6">
      <c r="A314" s="21"/>
      <c r="D314" s="4"/>
      <c r="E314" s="5"/>
      <c r="F314" s="5"/>
    </row>
    <row r="315" ht="13.5" customHeight="1" spans="1:6">
      <c r="A315" s="21"/>
      <c r="D315" s="4"/>
      <c r="E315" s="5"/>
      <c r="F315" s="5"/>
    </row>
    <row r="316" ht="13.5" customHeight="1" spans="1:6">
      <c r="A316" s="21"/>
      <c r="D316" s="4"/>
      <c r="E316" s="5"/>
      <c r="F316" s="5"/>
    </row>
    <row r="317" ht="13.5" customHeight="1" spans="1:6">
      <c r="A317" s="21"/>
      <c r="D317" s="4"/>
      <c r="E317" s="5"/>
      <c r="F317" s="5"/>
    </row>
    <row r="318" ht="13.5" customHeight="1" spans="1:6">
      <c r="A318" s="21"/>
      <c r="D318" s="4"/>
      <c r="E318" s="5"/>
      <c r="F318" s="5"/>
    </row>
    <row r="319" ht="13.5" customHeight="1" spans="1:6">
      <c r="A319" s="21"/>
      <c r="D319" s="4"/>
      <c r="E319" s="5"/>
      <c r="F319" s="5"/>
    </row>
    <row r="320" ht="13.5" customHeight="1" spans="1:6">
      <c r="A320" s="21"/>
      <c r="D320" s="4"/>
      <c r="E320" s="5"/>
      <c r="F320" s="5"/>
    </row>
    <row r="321" ht="13.5" customHeight="1" spans="1:6">
      <c r="A321" s="21"/>
      <c r="D321" s="4"/>
      <c r="E321" s="5"/>
      <c r="F321" s="5"/>
    </row>
    <row r="322" ht="13.5" customHeight="1" spans="1:6">
      <c r="A322" s="21"/>
      <c r="D322" s="4"/>
      <c r="E322" s="5"/>
      <c r="F322" s="5"/>
    </row>
    <row r="323" ht="13.5" customHeight="1" spans="1:6">
      <c r="A323" s="21"/>
      <c r="D323" s="4"/>
      <c r="E323" s="5"/>
      <c r="F323" s="5"/>
    </row>
    <row r="324" ht="13.5" customHeight="1" spans="1:6">
      <c r="A324" s="21"/>
      <c r="D324" s="4"/>
      <c r="E324" s="5"/>
      <c r="F324" s="5"/>
    </row>
    <row r="325" ht="13.5" customHeight="1" spans="1:6">
      <c r="A325" s="21"/>
      <c r="D325" s="4"/>
      <c r="E325" s="5"/>
      <c r="F325" s="5"/>
    </row>
    <row r="326" ht="13.5" customHeight="1" spans="1:6">
      <c r="A326" s="21"/>
      <c r="D326" s="4"/>
      <c r="E326" s="5"/>
      <c r="F326" s="5"/>
    </row>
    <row r="327" ht="13.5" customHeight="1" spans="1:6">
      <c r="A327" s="21"/>
      <c r="D327" s="4"/>
      <c r="E327" s="5"/>
      <c r="F327" s="5"/>
    </row>
    <row r="328" ht="13.5" customHeight="1" spans="1:6">
      <c r="A328" s="21"/>
      <c r="D328" s="4"/>
      <c r="E328" s="5"/>
      <c r="F328" s="5"/>
    </row>
    <row r="329" ht="13.5" customHeight="1" spans="1:6">
      <c r="A329" s="21"/>
      <c r="D329" s="4"/>
      <c r="E329" s="5"/>
      <c r="F329" s="5"/>
    </row>
    <row r="330" ht="13.5" customHeight="1" spans="1:6">
      <c r="A330" s="21"/>
      <c r="D330" s="4"/>
      <c r="E330" s="5"/>
      <c r="F330" s="5"/>
    </row>
    <row r="331" ht="13.5" customHeight="1" spans="1:6">
      <c r="A331" s="21"/>
      <c r="D331" s="4"/>
      <c r="E331" s="5"/>
      <c r="F331" s="5"/>
    </row>
    <row r="332" ht="13.5" customHeight="1" spans="1:6">
      <c r="A332" s="21"/>
      <c r="D332" s="4"/>
      <c r="E332" s="5"/>
      <c r="F332" s="5"/>
    </row>
    <row r="333" ht="13.5" customHeight="1" spans="1:6">
      <c r="A333" s="21"/>
      <c r="D333" s="4"/>
      <c r="E333" s="5"/>
      <c r="F333" s="5"/>
    </row>
    <row r="334" ht="13.5" customHeight="1" spans="1:6">
      <c r="A334" s="21"/>
      <c r="D334" s="4"/>
      <c r="E334" s="5"/>
      <c r="F334" s="5"/>
    </row>
    <row r="335" ht="13.5" customHeight="1" spans="1:6">
      <c r="A335" s="21"/>
      <c r="D335" s="4"/>
      <c r="E335" s="5"/>
      <c r="F335" s="5"/>
    </row>
    <row r="336" ht="13.5" customHeight="1" spans="1:6">
      <c r="A336" s="21"/>
      <c r="D336" s="4"/>
      <c r="E336" s="5"/>
      <c r="F336" s="5"/>
    </row>
    <row r="337" ht="13.5" customHeight="1" spans="1:6">
      <c r="A337" s="21"/>
      <c r="D337" s="4"/>
      <c r="E337" s="5"/>
      <c r="F337" s="5"/>
    </row>
    <row r="338" ht="13.5" customHeight="1" spans="1:6">
      <c r="A338" s="21"/>
      <c r="D338" s="4"/>
      <c r="E338" s="5"/>
      <c r="F338" s="5"/>
    </row>
    <row r="339" ht="13.5" customHeight="1" spans="1:6">
      <c r="A339" s="21"/>
      <c r="D339" s="4"/>
      <c r="E339" s="5"/>
      <c r="F339" s="5"/>
    </row>
    <row r="340" ht="13.5" customHeight="1" spans="1:6">
      <c r="A340" s="21"/>
      <c r="D340" s="4"/>
      <c r="E340" s="5"/>
      <c r="F340" s="5"/>
    </row>
    <row r="341" ht="13.5" customHeight="1" spans="1:6">
      <c r="A341" s="21"/>
      <c r="D341" s="4"/>
      <c r="E341" s="5"/>
      <c r="F341" s="5"/>
    </row>
    <row r="342" ht="13.5" customHeight="1" spans="1:6">
      <c r="A342" s="21"/>
      <c r="D342" s="4"/>
      <c r="E342" s="5"/>
      <c r="F342" s="5"/>
    </row>
    <row r="343" ht="13.5" customHeight="1" spans="1:6">
      <c r="A343" s="21"/>
      <c r="D343" s="4"/>
      <c r="E343" s="5"/>
      <c r="F343" s="5"/>
    </row>
    <row r="344" ht="13.5" customHeight="1" spans="1:6">
      <c r="A344" s="21"/>
      <c r="D344" s="4"/>
      <c r="E344" s="5"/>
      <c r="F344" s="5"/>
    </row>
    <row r="345" ht="13.5" customHeight="1" spans="1:6">
      <c r="A345" s="21"/>
      <c r="D345" s="4"/>
      <c r="E345" s="5"/>
      <c r="F345" s="5"/>
    </row>
    <row r="346" ht="13.5" customHeight="1" spans="1:6">
      <c r="A346" s="21"/>
      <c r="D346" s="4"/>
      <c r="E346" s="5"/>
      <c r="F346" s="5"/>
    </row>
    <row r="347" ht="13.5" customHeight="1" spans="1:6">
      <c r="A347" s="21"/>
      <c r="D347" s="4"/>
      <c r="E347" s="5"/>
      <c r="F347" s="5"/>
    </row>
    <row r="348" ht="13.5" customHeight="1" spans="1:6">
      <c r="A348" s="21"/>
      <c r="D348" s="4"/>
      <c r="E348" s="5"/>
      <c r="F348" s="5"/>
    </row>
    <row r="349" ht="13.5" customHeight="1" spans="1:6">
      <c r="A349" s="21"/>
      <c r="D349" s="4"/>
      <c r="E349" s="5"/>
      <c r="F349" s="5"/>
    </row>
    <row r="350" ht="13.5" customHeight="1" spans="1:6">
      <c r="A350" s="21"/>
      <c r="D350" s="4"/>
      <c r="E350" s="5"/>
      <c r="F350" s="5"/>
    </row>
    <row r="351" ht="13.5" customHeight="1" spans="1:6">
      <c r="A351" s="21"/>
      <c r="D351" s="4"/>
      <c r="E351" s="5"/>
      <c r="F351" s="5"/>
    </row>
    <row r="352" ht="13.5" customHeight="1" spans="1:6">
      <c r="A352" s="21"/>
      <c r="D352" s="4"/>
      <c r="E352" s="5"/>
      <c r="F352" s="5"/>
    </row>
    <row r="353" ht="13.5" customHeight="1" spans="1:6">
      <c r="A353" s="21"/>
      <c r="D353" s="4"/>
      <c r="E353" s="5"/>
      <c r="F353" s="5"/>
    </row>
    <row r="354" ht="13.5" customHeight="1" spans="1:6">
      <c r="A354" s="21"/>
      <c r="D354" s="4"/>
      <c r="E354" s="5"/>
      <c r="F354" s="5"/>
    </row>
    <row r="355" ht="13.5" customHeight="1" spans="1:6">
      <c r="A355" s="21"/>
      <c r="D355" s="4"/>
      <c r="E355" s="5"/>
      <c r="F355" s="5"/>
    </row>
    <row r="356" ht="13.5" customHeight="1" spans="1:6">
      <c r="A356" s="21"/>
      <c r="D356" s="4"/>
      <c r="E356" s="5"/>
      <c r="F356" s="5"/>
    </row>
    <row r="357" ht="13.5" customHeight="1" spans="1:6">
      <c r="A357" s="21"/>
      <c r="D357" s="4"/>
      <c r="E357" s="5"/>
      <c r="F357" s="5"/>
    </row>
    <row r="358" ht="13.5" customHeight="1" spans="1:6">
      <c r="A358" s="21"/>
      <c r="D358" s="4"/>
      <c r="E358" s="5"/>
      <c r="F358" s="5"/>
    </row>
    <row r="359" ht="13.5" customHeight="1" spans="1:6">
      <c r="A359" s="21"/>
      <c r="D359" s="4"/>
      <c r="E359" s="5"/>
      <c r="F359" s="5"/>
    </row>
    <row r="360" ht="13.5" customHeight="1" spans="1:6">
      <c r="A360" s="21"/>
      <c r="D360" s="4"/>
      <c r="E360" s="5"/>
      <c r="F360" s="5"/>
    </row>
    <row r="361" ht="13.5" customHeight="1" spans="1:6">
      <c r="A361" s="21"/>
      <c r="D361" s="4"/>
      <c r="E361" s="5"/>
      <c r="F361" s="5"/>
    </row>
    <row r="362" ht="13.5" customHeight="1" spans="1:6">
      <c r="A362" s="21"/>
      <c r="D362" s="4"/>
      <c r="E362" s="5"/>
      <c r="F362" s="5"/>
    </row>
    <row r="363" ht="13.5" customHeight="1" spans="1:6">
      <c r="A363" s="21"/>
      <c r="D363" s="4"/>
      <c r="E363" s="5"/>
      <c r="F363" s="5"/>
    </row>
    <row r="364" ht="13.5" customHeight="1" spans="1:6">
      <c r="A364" s="21"/>
      <c r="D364" s="4"/>
      <c r="E364" s="5"/>
      <c r="F364" s="5"/>
    </row>
    <row r="365" ht="13.5" customHeight="1" spans="1:6">
      <c r="A365" s="21"/>
      <c r="D365" s="4"/>
      <c r="E365" s="5"/>
      <c r="F365" s="5"/>
    </row>
    <row r="366" ht="13.5" customHeight="1" spans="1:6">
      <c r="A366" s="21"/>
      <c r="D366" s="4"/>
      <c r="E366" s="5"/>
      <c r="F366" s="5"/>
    </row>
    <row r="367" ht="13.5" customHeight="1" spans="1:6">
      <c r="A367" s="21"/>
      <c r="D367" s="4"/>
      <c r="E367" s="5"/>
      <c r="F367" s="5"/>
    </row>
    <row r="368" ht="13.5" customHeight="1" spans="1:6">
      <c r="A368" s="21"/>
      <c r="D368" s="4"/>
      <c r="E368" s="5"/>
      <c r="F368" s="5"/>
    </row>
    <row r="369" ht="13.5" customHeight="1" spans="1:6">
      <c r="A369" s="21"/>
      <c r="D369" s="4"/>
      <c r="E369" s="5"/>
      <c r="F369" s="5"/>
    </row>
    <row r="370" ht="13.5" customHeight="1" spans="1:6">
      <c r="A370" s="21"/>
      <c r="D370" s="4"/>
      <c r="E370" s="5"/>
      <c r="F370" s="5"/>
    </row>
    <row r="371" ht="13.5" customHeight="1" spans="1:6">
      <c r="A371" s="21"/>
      <c r="D371" s="4"/>
      <c r="E371" s="5"/>
      <c r="F371" s="5"/>
    </row>
    <row r="372" ht="13.5" customHeight="1" spans="1:6">
      <c r="A372" s="21"/>
      <c r="D372" s="4"/>
      <c r="E372" s="5"/>
      <c r="F372" s="5"/>
    </row>
    <row r="373" ht="13.5" customHeight="1" spans="1:6">
      <c r="A373" s="21"/>
      <c r="D373" s="4"/>
      <c r="E373" s="5"/>
      <c r="F373" s="5"/>
    </row>
    <row r="374" ht="13.5" customHeight="1" spans="1:6">
      <c r="A374" s="21"/>
      <c r="D374" s="4"/>
      <c r="E374" s="5"/>
      <c r="F374" s="5"/>
    </row>
    <row r="375" ht="13.5" customHeight="1" spans="1:6">
      <c r="A375" s="21"/>
      <c r="D375" s="4"/>
      <c r="E375" s="5"/>
      <c r="F375" s="5"/>
    </row>
    <row r="376" ht="13.5" customHeight="1" spans="1:6">
      <c r="A376" s="21"/>
      <c r="D376" s="4"/>
      <c r="E376" s="5"/>
      <c r="F376" s="5"/>
    </row>
    <row r="377" ht="13.5" customHeight="1" spans="1:6">
      <c r="A377" s="21"/>
      <c r="D377" s="4"/>
      <c r="E377" s="5"/>
      <c r="F377" s="5"/>
    </row>
    <row r="378" ht="13.5" customHeight="1" spans="1:6">
      <c r="A378" s="21"/>
      <c r="D378" s="4"/>
      <c r="E378" s="5"/>
      <c r="F378" s="5"/>
    </row>
    <row r="379" ht="13.5" customHeight="1" spans="1:6">
      <c r="A379" s="21"/>
      <c r="D379" s="4"/>
      <c r="E379" s="5"/>
      <c r="F379" s="5"/>
    </row>
    <row r="380" ht="13.5" customHeight="1" spans="1:6">
      <c r="A380" s="21"/>
      <c r="D380" s="4"/>
      <c r="E380" s="5"/>
      <c r="F380" s="5"/>
    </row>
    <row r="381" ht="13.5" customHeight="1" spans="1:6">
      <c r="A381" s="21"/>
      <c r="D381" s="4"/>
      <c r="E381" s="5"/>
      <c r="F381" s="5"/>
    </row>
    <row r="382" ht="13.5" customHeight="1" spans="1:6">
      <c r="A382" s="21"/>
      <c r="D382" s="4"/>
      <c r="E382" s="5"/>
      <c r="F382" s="5"/>
    </row>
    <row r="383" ht="13.5" customHeight="1" spans="1:6">
      <c r="A383" s="21"/>
      <c r="D383" s="4"/>
      <c r="E383" s="5"/>
      <c r="F383" s="5"/>
    </row>
    <row r="384" ht="13.5" customHeight="1" spans="1:6">
      <c r="A384" s="21"/>
      <c r="D384" s="4"/>
      <c r="E384" s="5"/>
      <c r="F384" s="5"/>
    </row>
    <row r="385" ht="13.5" customHeight="1" spans="1:6">
      <c r="A385" s="21"/>
      <c r="D385" s="4"/>
      <c r="E385" s="5"/>
      <c r="F385" s="5"/>
    </row>
    <row r="386" ht="13.5" customHeight="1" spans="1:6">
      <c r="A386" s="21"/>
      <c r="D386" s="4"/>
      <c r="E386" s="5"/>
      <c r="F386" s="5"/>
    </row>
    <row r="387" ht="13.5" customHeight="1" spans="1:6">
      <c r="A387" s="21"/>
      <c r="D387" s="4"/>
      <c r="E387" s="5"/>
      <c r="F387" s="5"/>
    </row>
    <row r="388" ht="13.5" customHeight="1" spans="1:6">
      <c r="A388" s="21"/>
      <c r="D388" s="4"/>
      <c r="E388" s="5"/>
      <c r="F388" s="5"/>
    </row>
    <row r="389" ht="13.5" customHeight="1" spans="1:6">
      <c r="A389" s="21"/>
      <c r="D389" s="4"/>
      <c r="E389" s="5"/>
      <c r="F389" s="5"/>
    </row>
    <row r="390" ht="13.5" customHeight="1" spans="1:6">
      <c r="A390" s="21"/>
      <c r="D390" s="4"/>
      <c r="E390" s="5"/>
      <c r="F390" s="5"/>
    </row>
    <row r="391" ht="13.5" customHeight="1" spans="1:6">
      <c r="A391" s="21"/>
      <c r="D391" s="4"/>
      <c r="E391" s="5"/>
      <c r="F391" s="5"/>
    </row>
    <row r="392" ht="13.5" customHeight="1" spans="1:6">
      <c r="A392" s="21"/>
      <c r="D392" s="4"/>
      <c r="E392" s="5"/>
      <c r="F392" s="5"/>
    </row>
    <row r="393" ht="13.5" customHeight="1" spans="1:6">
      <c r="A393" s="21"/>
      <c r="D393" s="4"/>
      <c r="E393" s="5"/>
      <c r="F393" s="5"/>
    </row>
    <row r="394" ht="13.5" customHeight="1" spans="1:6">
      <c r="A394" s="21"/>
      <c r="D394" s="4"/>
      <c r="E394" s="5"/>
      <c r="F394" s="5"/>
    </row>
    <row r="395" ht="13.5" customHeight="1" spans="1:6">
      <c r="A395" s="21"/>
      <c r="D395" s="4"/>
      <c r="E395" s="5"/>
      <c r="F395" s="5"/>
    </row>
    <row r="396" ht="13.5" customHeight="1" spans="1:6">
      <c r="A396" s="21"/>
      <c r="D396" s="4"/>
      <c r="E396" s="5"/>
      <c r="F396" s="5"/>
    </row>
    <row r="397" ht="13.5" customHeight="1" spans="1:6">
      <c r="A397" s="21"/>
      <c r="D397" s="4"/>
      <c r="E397" s="5"/>
      <c r="F397" s="5"/>
    </row>
    <row r="398" ht="13.5" customHeight="1" spans="1:6">
      <c r="A398" s="21"/>
      <c r="D398" s="4"/>
      <c r="E398" s="5"/>
      <c r="F398" s="5"/>
    </row>
    <row r="399" ht="13.5" customHeight="1" spans="1:6">
      <c r="A399" s="21"/>
      <c r="D399" s="4"/>
      <c r="E399" s="5"/>
      <c r="F399" s="5"/>
    </row>
    <row r="400" ht="13.5" customHeight="1" spans="1:6">
      <c r="A400" s="21"/>
      <c r="D400" s="4"/>
      <c r="E400" s="5"/>
      <c r="F400" s="5"/>
    </row>
    <row r="401" ht="13.5" customHeight="1" spans="1:6">
      <c r="A401" s="21"/>
      <c r="D401" s="4"/>
      <c r="E401" s="5"/>
      <c r="F401" s="5"/>
    </row>
    <row r="402" ht="13.5" customHeight="1" spans="1:6">
      <c r="A402" s="21"/>
      <c r="D402" s="4"/>
      <c r="E402" s="5"/>
      <c r="F402" s="5"/>
    </row>
    <row r="403" ht="13.5" customHeight="1" spans="1:6">
      <c r="A403" s="21"/>
      <c r="D403" s="4"/>
      <c r="E403" s="5"/>
      <c r="F403" s="5"/>
    </row>
    <row r="404" ht="13.5" customHeight="1" spans="1:6">
      <c r="A404" s="21"/>
      <c r="D404" s="4"/>
      <c r="E404" s="5"/>
      <c r="F404" s="5"/>
    </row>
    <row r="405" ht="13.5" customHeight="1" spans="1:6">
      <c r="A405" s="21"/>
      <c r="D405" s="4"/>
      <c r="E405" s="5"/>
      <c r="F405" s="5"/>
    </row>
    <row r="406" ht="13.5" customHeight="1" spans="1:6">
      <c r="A406" s="21"/>
      <c r="D406" s="4"/>
      <c r="E406" s="5"/>
      <c r="F406" s="5"/>
    </row>
    <row r="407" ht="13.5" customHeight="1" spans="1:6">
      <c r="A407" s="21"/>
      <c r="D407" s="4"/>
      <c r="E407" s="5"/>
      <c r="F407" s="5"/>
    </row>
    <row r="408" ht="13.5" customHeight="1" spans="1:6">
      <c r="A408" s="21"/>
      <c r="D408" s="4"/>
      <c r="E408" s="5"/>
      <c r="F408" s="5"/>
    </row>
    <row r="409" ht="13.5" customHeight="1" spans="1:6">
      <c r="A409" s="21"/>
      <c r="D409" s="4"/>
      <c r="E409" s="5"/>
      <c r="F409" s="5"/>
    </row>
    <row r="410" ht="13.5" customHeight="1" spans="1:6">
      <c r="A410" s="21"/>
      <c r="D410" s="4"/>
      <c r="E410" s="5"/>
      <c r="F410" s="5"/>
    </row>
    <row r="411" ht="13.5" customHeight="1" spans="1:6">
      <c r="A411" s="21"/>
      <c r="D411" s="4"/>
      <c r="E411" s="5"/>
      <c r="F411" s="5"/>
    </row>
    <row r="412" ht="13.5" customHeight="1" spans="1:6">
      <c r="A412" s="21"/>
      <c r="D412" s="4"/>
      <c r="E412" s="5"/>
      <c r="F412" s="5"/>
    </row>
    <row r="413" ht="13.5" customHeight="1" spans="1:6">
      <c r="A413" s="21"/>
      <c r="D413" s="4"/>
      <c r="E413" s="5"/>
      <c r="F413" s="5"/>
    </row>
    <row r="414" ht="13.5" customHeight="1" spans="1:6">
      <c r="A414" s="21"/>
      <c r="D414" s="4"/>
      <c r="E414" s="5"/>
      <c r="F414" s="5"/>
    </row>
    <row r="415" ht="13.5" customHeight="1" spans="1:6">
      <c r="A415" s="21"/>
      <c r="D415" s="4"/>
      <c r="E415" s="5"/>
      <c r="F415" s="5"/>
    </row>
    <row r="416" ht="13.5" customHeight="1" spans="1:6">
      <c r="A416" s="21"/>
      <c r="D416" s="4"/>
      <c r="E416" s="5"/>
      <c r="F416" s="5"/>
    </row>
    <row r="417" ht="13.5" customHeight="1" spans="1:6">
      <c r="A417" s="21"/>
      <c r="D417" s="4"/>
      <c r="E417" s="5"/>
      <c r="F417" s="5"/>
    </row>
    <row r="418" ht="13.5" customHeight="1" spans="1:6">
      <c r="A418" s="21"/>
      <c r="D418" s="4"/>
      <c r="E418" s="5"/>
      <c r="F418" s="5"/>
    </row>
    <row r="419" ht="13.5" customHeight="1" spans="1:6">
      <c r="A419" s="21"/>
      <c r="D419" s="4"/>
      <c r="E419" s="5"/>
      <c r="F419" s="5"/>
    </row>
    <row r="420" ht="13.5" customHeight="1" spans="1:6">
      <c r="A420" s="21"/>
      <c r="D420" s="4"/>
      <c r="E420" s="5"/>
      <c r="F420" s="5"/>
    </row>
    <row r="421" ht="13.5" customHeight="1" spans="1:6">
      <c r="A421" s="21"/>
      <c r="D421" s="4"/>
      <c r="E421" s="5"/>
      <c r="F421" s="5"/>
    </row>
    <row r="422" ht="13.5" customHeight="1" spans="1:6">
      <c r="A422" s="21"/>
      <c r="D422" s="4"/>
      <c r="E422" s="5"/>
      <c r="F422" s="5"/>
    </row>
    <row r="423" ht="13.5" customHeight="1" spans="1:6">
      <c r="A423" s="21"/>
      <c r="D423" s="4"/>
      <c r="E423" s="5"/>
      <c r="F423" s="5"/>
    </row>
    <row r="424" ht="13.5" customHeight="1" spans="1:6">
      <c r="A424" s="21"/>
      <c r="D424" s="4"/>
      <c r="E424" s="5"/>
      <c r="F424" s="5"/>
    </row>
    <row r="425" ht="13.5" customHeight="1" spans="1:6">
      <c r="A425" s="21"/>
      <c r="D425" s="4"/>
      <c r="E425" s="5"/>
      <c r="F425" s="5"/>
    </row>
    <row r="426" ht="13.5" customHeight="1" spans="1:6">
      <c r="A426" s="21"/>
      <c r="D426" s="4"/>
      <c r="E426" s="5"/>
      <c r="F426" s="5"/>
    </row>
    <row r="427" ht="13.5" customHeight="1" spans="1:6">
      <c r="A427" s="21"/>
      <c r="D427" s="4"/>
      <c r="E427" s="5"/>
      <c r="F427" s="5"/>
    </row>
    <row r="428" ht="13.5" customHeight="1" spans="1:6">
      <c r="A428" s="21"/>
      <c r="D428" s="4"/>
      <c r="E428" s="5"/>
      <c r="F428" s="5"/>
    </row>
    <row r="429" ht="13.5" customHeight="1" spans="1:6">
      <c r="A429" s="21"/>
      <c r="D429" s="4"/>
      <c r="E429" s="5"/>
      <c r="F429" s="5"/>
    </row>
    <row r="430" ht="13.5" customHeight="1" spans="1:6">
      <c r="A430" s="21"/>
      <c r="D430" s="4"/>
      <c r="E430" s="5"/>
      <c r="F430" s="5"/>
    </row>
    <row r="431" ht="13.5" customHeight="1" spans="1:6">
      <c r="A431" s="21"/>
      <c r="D431" s="4"/>
      <c r="E431" s="5"/>
      <c r="F431" s="5"/>
    </row>
    <row r="432" ht="13.5" customHeight="1" spans="1:6">
      <c r="A432" s="21"/>
      <c r="D432" s="4"/>
      <c r="E432" s="5"/>
      <c r="F432" s="5"/>
    </row>
    <row r="433" ht="13.5" customHeight="1" spans="1:6">
      <c r="A433" s="21"/>
      <c r="D433" s="4"/>
      <c r="E433" s="5"/>
      <c r="F433" s="5"/>
    </row>
    <row r="434" ht="13.5" customHeight="1" spans="1:6">
      <c r="A434" s="21"/>
      <c r="D434" s="4"/>
      <c r="E434" s="5"/>
      <c r="F434" s="5"/>
    </row>
    <row r="435" ht="13.5" customHeight="1" spans="1:6">
      <c r="A435" s="21"/>
      <c r="D435" s="4"/>
      <c r="E435" s="5"/>
      <c r="F435" s="5"/>
    </row>
    <row r="436" ht="13.5" customHeight="1" spans="1:6">
      <c r="A436" s="21"/>
      <c r="D436" s="4"/>
      <c r="E436" s="5"/>
      <c r="F436" s="5"/>
    </row>
    <row r="437" ht="13.5" customHeight="1" spans="1:6">
      <c r="A437" s="21"/>
      <c r="D437" s="4"/>
      <c r="E437" s="5"/>
      <c r="F437" s="5"/>
    </row>
    <row r="438" ht="13.5" customHeight="1" spans="1:6">
      <c r="A438" s="21"/>
      <c r="D438" s="4"/>
      <c r="E438" s="5"/>
      <c r="F438" s="5"/>
    </row>
    <row r="439" ht="13.5" customHeight="1" spans="1:6">
      <c r="A439" s="21"/>
      <c r="D439" s="4"/>
      <c r="E439" s="5"/>
      <c r="F439" s="5"/>
    </row>
    <row r="440" ht="13.5" customHeight="1" spans="1:6">
      <c r="A440" s="21"/>
      <c r="D440" s="4"/>
      <c r="E440" s="5"/>
      <c r="F440" s="5"/>
    </row>
    <row r="441" ht="13.5" customHeight="1" spans="1:6">
      <c r="A441" s="21"/>
      <c r="D441" s="4"/>
      <c r="E441" s="5"/>
      <c r="F441" s="5"/>
    </row>
    <row r="442" ht="13.5" customHeight="1" spans="1:6">
      <c r="A442" s="21"/>
      <c r="D442" s="4"/>
      <c r="E442" s="5"/>
      <c r="F442" s="5"/>
    </row>
    <row r="443" ht="13.5" customHeight="1" spans="1:6">
      <c r="A443" s="21"/>
      <c r="D443" s="4"/>
      <c r="E443" s="5"/>
      <c r="F443" s="5"/>
    </row>
    <row r="444" ht="13.5" customHeight="1" spans="1:6">
      <c r="A444" s="21"/>
      <c r="D444" s="4"/>
      <c r="E444" s="5"/>
      <c r="F444" s="5"/>
    </row>
    <row r="445" ht="13.5" customHeight="1" spans="1:6">
      <c r="A445" s="21"/>
      <c r="D445" s="4"/>
      <c r="E445" s="5"/>
      <c r="F445" s="5"/>
    </row>
    <row r="446" ht="13.5" customHeight="1" spans="1:6">
      <c r="A446" s="21"/>
      <c r="D446" s="4"/>
      <c r="E446" s="5"/>
      <c r="F446" s="5"/>
    </row>
    <row r="447" ht="13.5" customHeight="1" spans="1:6">
      <c r="A447" s="21"/>
      <c r="D447" s="4"/>
      <c r="E447" s="5"/>
      <c r="F447" s="5"/>
    </row>
    <row r="448" ht="13.5" customHeight="1" spans="1:6">
      <c r="A448" s="21"/>
      <c r="D448" s="4"/>
      <c r="E448" s="5"/>
      <c r="F448" s="5"/>
    </row>
    <row r="449" ht="13.5" customHeight="1" spans="1:6">
      <c r="A449" s="21"/>
      <c r="D449" s="4"/>
      <c r="E449" s="5"/>
      <c r="F449" s="5"/>
    </row>
    <row r="450" ht="13.5" customHeight="1" spans="1:6">
      <c r="A450" s="21"/>
      <c r="D450" s="4"/>
      <c r="E450" s="5"/>
      <c r="F450" s="5"/>
    </row>
    <row r="451" ht="13.5" customHeight="1" spans="1:6">
      <c r="A451" s="21"/>
      <c r="D451" s="4"/>
      <c r="E451" s="5"/>
      <c r="F451" s="5"/>
    </row>
    <row r="452" ht="13.5" customHeight="1" spans="1:6">
      <c r="A452" s="21"/>
      <c r="D452" s="4"/>
      <c r="E452" s="5"/>
      <c r="F452" s="5"/>
    </row>
    <row r="453" ht="13.5" customHeight="1" spans="1:6">
      <c r="A453" s="21"/>
      <c r="D453" s="4"/>
      <c r="E453" s="5"/>
      <c r="F453" s="5"/>
    </row>
    <row r="454" ht="13.5" customHeight="1" spans="1:6">
      <c r="A454" s="21"/>
      <c r="D454" s="4"/>
      <c r="E454" s="5"/>
      <c r="F454" s="5"/>
    </row>
    <row r="455" ht="13.5" customHeight="1" spans="1:6">
      <c r="A455" s="21"/>
      <c r="D455" s="4"/>
      <c r="E455" s="5"/>
      <c r="F455" s="5"/>
    </row>
    <row r="456" ht="13.5" customHeight="1" spans="1:6">
      <c r="A456" s="21"/>
      <c r="D456" s="4"/>
      <c r="E456" s="5"/>
      <c r="F456" s="5"/>
    </row>
    <row r="457" ht="13.5" customHeight="1" spans="1:6">
      <c r="A457" s="21"/>
      <c r="D457" s="4"/>
      <c r="E457" s="5"/>
      <c r="F457" s="5"/>
    </row>
    <row r="458" ht="13.5" customHeight="1" spans="1:6">
      <c r="A458" s="21"/>
      <c r="D458" s="4"/>
      <c r="E458" s="5"/>
      <c r="F458" s="5"/>
    </row>
    <row r="459" ht="13.5" customHeight="1" spans="1:6">
      <c r="A459" s="21"/>
      <c r="D459" s="4"/>
      <c r="E459" s="5"/>
      <c r="F459" s="5"/>
    </row>
    <row r="460" ht="13.5" customHeight="1" spans="1:6">
      <c r="A460" s="21"/>
      <c r="D460" s="4"/>
      <c r="E460" s="5"/>
      <c r="F460" s="5"/>
    </row>
    <row r="461" ht="13.5" customHeight="1" spans="1:6">
      <c r="A461" s="21"/>
      <c r="D461" s="4"/>
      <c r="E461" s="5"/>
      <c r="F461" s="5"/>
    </row>
    <row r="462" ht="13.5" customHeight="1" spans="1:6">
      <c r="A462" s="21"/>
      <c r="D462" s="4"/>
      <c r="E462" s="5"/>
      <c r="F462" s="5"/>
    </row>
    <row r="463" ht="13.5" customHeight="1" spans="1:6">
      <c r="A463" s="21"/>
      <c r="D463" s="4"/>
      <c r="E463" s="5"/>
      <c r="F463" s="5"/>
    </row>
    <row r="464" ht="13.5" customHeight="1" spans="1:6">
      <c r="A464" s="21"/>
      <c r="D464" s="4"/>
      <c r="E464" s="5"/>
      <c r="F464" s="5"/>
    </row>
    <row r="465" ht="13.5" customHeight="1" spans="1:6">
      <c r="A465" s="21"/>
      <c r="D465" s="4"/>
      <c r="E465" s="5"/>
      <c r="F465" s="5"/>
    </row>
    <row r="466" ht="13.5" customHeight="1" spans="1:6">
      <c r="A466" s="21"/>
      <c r="D466" s="4"/>
      <c r="E466" s="5"/>
      <c r="F466" s="5"/>
    </row>
    <row r="467" ht="13.5" customHeight="1" spans="1:6">
      <c r="A467" s="21"/>
      <c r="D467" s="4"/>
      <c r="E467" s="5"/>
      <c r="F467" s="5"/>
    </row>
    <row r="468" ht="13.5" customHeight="1" spans="1:6">
      <c r="A468" s="21"/>
      <c r="D468" s="4"/>
      <c r="E468" s="5"/>
      <c r="F468" s="5"/>
    </row>
    <row r="469" ht="13.5" customHeight="1" spans="1:6">
      <c r="A469" s="21"/>
      <c r="D469" s="4"/>
      <c r="E469" s="5"/>
      <c r="F469" s="5"/>
    </row>
    <row r="470" ht="13.5" customHeight="1" spans="1:6">
      <c r="A470" s="21"/>
      <c r="D470" s="4"/>
      <c r="E470" s="5"/>
      <c r="F470" s="5"/>
    </row>
    <row r="471" ht="13.5" customHeight="1" spans="1:6">
      <c r="A471" s="21"/>
      <c r="D471" s="4"/>
      <c r="E471" s="5"/>
      <c r="F471" s="5"/>
    </row>
    <row r="472" ht="13.5" customHeight="1" spans="1:6">
      <c r="A472" s="21"/>
      <c r="D472" s="4"/>
      <c r="E472" s="5"/>
      <c r="F472" s="5"/>
    </row>
    <row r="473" ht="13.5" customHeight="1" spans="1:6">
      <c r="A473" s="21"/>
      <c r="D473" s="4"/>
      <c r="E473" s="5"/>
      <c r="F473" s="5"/>
    </row>
    <row r="474" ht="13.5" customHeight="1" spans="1:6">
      <c r="A474" s="21"/>
      <c r="D474" s="4"/>
      <c r="E474" s="5"/>
      <c r="F474" s="5"/>
    </row>
    <row r="475" ht="13.5" customHeight="1" spans="1:6">
      <c r="A475" s="21"/>
      <c r="D475" s="4"/>
      <c r="E475" s="5"/>
      <c r="F475" s="5"/>
    </row>
    <row r="476" ht="13.5" customHeight="1" spans="1:6">
      <c r="A476" s="21"/>
      <c r="D476" s="4"/>
      <c r="E476" s="5"/>
      <c r="F476" s="5"/>
    </row>
    <row r="477" ht="13.5" customHeight="1" spans="1:6">
      <c r="A477" s="21"/>
      <c r="D477" s="4"/>
      <c r="E477" s="5"/>
      <c r="F477" s="5"/>
    </row>
    <row r="478" ht="13.5" customHeight="1" spans="1:6">
      <c r="A478" s="21"/>
      <c r="D478" s="4"/>
      <c r="E478" s="5"/>
      <c r="F478" s="5"/>
    </row>
    <row r="479" ht="13.5" customHeight="1" spans="1:6">
      <c r="A479" s="21"/>
      <c r="D479" s="4"/>
      <c r="E479" s="5"/>
      <c r="F479" s="5"/>
    </row>
    <row r="480" ht="13.5" customHeight="1" spans="1:6">
      <c r="A480" s="21"/>
      <c r="D480" s="4"/>
      <c r="E480" s="5"/>
      <c r="F480" s="5"/>
    </row>
    <row r="481" ht="13.5" customHeight="1" spans="1:6">
      <c r="A481" s="21"/>
      <c r="D481" s="4"/>
      <c r="E481" s="5"/>
      <c r="F481" s="5"/>
    </row>
    <row r="482" ht="13.5" customHeight="1" spans="1:6">
      <c r="A482" s="21"/>
      <c r="D482" s="4"/>
      <c r="E482" s="5"/>
      <c r="F482" s="5"/>
    </row>
    <row r="483" ht="13.5" customHeight="1" spans="1:6">
      <c r="A483" s="21"/>
      <c r="D483" s="4"/>
      <c r="E483" s="5"/>
      <c r="F483" s="5"/>
    </row>
    <row r="484" ht="13.5" customHeight="1" spans="1:6">
      <c r="A484" s="21"/>
      <c r="D484" s="4"/>
      <c r="E484" s="5"/>
      <c r="F484" s="5"/>
    </row>
    <row r="485" ht="13.5" customHeight="1" spans="1:6">
      <c r="A485" s="21"/>
      <c r="D485" s="4"/>
      <c r="E485" s="5"/>
      <c r="F485" s="5"/>
    </row>
    <row r="486" ht="13.5" customHeight="1" spans="1:6">
      <c r="A486" s="21"/>
      <c r="D486" s="4"/>
      <c r="E486" s="5"/>
      <c r="F486" s="5"/>
    </row>
    <row r="487" ht="13.5" customHeight="1" spans="1:6">
      <c r="A487" s="21"/>
      <c r="D487" s="4"/>
      <c r="E487" s="5"/>
      <c r="F487" s="5"/>
    </row>
    <row r="488" ht="13.5" customHeight="1" spans="1:6">
      <c r="A488" s="21"/>
      <c r="D488" s="4"/>
      <c r="E488" s="5"/>
      <c r="F488" s="5"/>
    </row>
    <row r="489" ht="13.5" customHeight="1" spans="1:6">
      <c r="A489" s="21"/>
      <c r="D489" s="4"/>
      <c r="E489" s="5"/>
      <c r="F489" s="5"/>
    </row>
    <row r="490" ht="13.5" customHeight="1" spans="1:6">
      <c r="A490" s="21"/>
      <c r="D490" s="4"/>
      <c r="E490" s="5"/>
      <c r="F490" s="5"/>
    </row>
    <row r="491" ht="13.5" customHeight="1" spans="1:6">
      <c r="A491" s="21"/>
      <c r="D491" s="4"/>
      <c r="E491" s="5"/>
      <c r="F491" s="5"/>
    </row>
    <row r="492" ht="13.5" customHeight="1" spans="1:6">
      <c r="A492" s="21"/>
      <c r="D492" s="4"/>
      <c r="E492" s="5"/>
      <c r="F492" s="5"/>
    </row>
    <row r="493" ht="13.5" customHeight="1" spans="1:6">
      <c r="A493" s="21"/>
      <c r="D493" s="4"/>
      <c r="E493" s="5"/>
      <c r="F493" s="5"/>
    </row>
    <row r="494" ht="13.5" customHeight="1" spans="1:6">
      <c r="A494" s="21"/>
      <c r="D494" s="4"/>
      <c r="E494" s="5"/>
      <c r="F494" s="5"/>
    </row>
    <row r="495" ht="13.5" customHeight="1" spans="1:6">
      <c r="A495" s="21"/>
      <c r="D495" s="4"/>
      <c r="E495" s="5"/>
      <c r="F495" s="5"/>
    </row>
    <row r="496" ht="13.5" customHeight="1" spans="1:6">
      <c r="A496" s="21"/>
      <c r="D496" s="4"/>
      <c r="E496" s="5"/>
      <c r="F496" s="5"/>
    </row>
    <row r="497" ht="13.5" customHeight="1" spans="1:6">
      <c r="A497" s="21"/>
      <c r="D497" s="4"/>
      <c r="E497" s="5"/>
      <c r="F497" s="5"/>
    </row>
    <row r="498" ht="13.5" customHeight="1" spans="1:6">
      <c r="A498" s="21"/>
      <c r="D498" s="4"/>
      <c r="E498" s="5"/>
      <c r="F498" s="5"/>
    </row>
    <row r="499" ht="13.5" customHeight="1" spans="1:6">
      <c r="A499" s="21"/>
      <c r="D499" s="4"/>
      <c r="E499" s="5"/>
      <c r="F499" s="5"/>
    </row>
    <row r="500" ht="13.5" customHeight="1" spans="1:6">
      <c r="A500" s="21"/>
      <c r="D500" s="4"/>
      <c r="E500" s="5"/>
      <c r="F500" s="5"/>
    </row>
    <row r="501" ht="13.5" customHeight="1" spans="1:6">
      <c r="A501" s="21"/>
      <c r="D501" s="4"/>
      <c r="E501" s="5"/>
      <c r="F501" s="5"/>
    </row>
    <row r="502" ht="13.5" customHeight="1" spans="1:6">
      <c r="A502" s="21"/>
      <c r="D502" s="4"/>
      <c r="E502" s="5"/>
      <c r="F502" s="5"/>
    </row>
    <row r="503" ht="13.5" customHeight="1" spans="1:6">
      <c r="A503" s="21"/>
      <c r="D503" s="4"/>
      <c r="E503" s="5"/>
      <c r="F503" s="5"/>
    </row>
    <row r="504" ht="13.5" customHeight="1" spans="1:6">
      <c r="A504" s="21"/>
      <c r="D504" s="4"/>
      <c r="E504" s="5"/>
      <c r="F504" s="5"/>
    </row>
    <row r="505" ht="13.5" customHeight="1" spans="1:6">
      <c r="A505" s="21"/>
      <c r="D505" s="4"/>
      <c r="E505" s="5"/>
      <c r="F505" s="5"/>
    </row>
    <row r="506" ht="13.5" customHeight="1" spans="1:6">
      <c r="A506" s="21"/>
      <c r="D506" s="4"/>
      <c r="E506" s="5"/>
      <c r="F506" s="5"/>
    </row>
    <row r="507" ht="13.5" customHeight="1" spans="1:6">
      <c r="A507" s="21"/>
      <c r="D507" s="4"/>
      <c r="E507" s="5"/>
      <c r="F507" s="5"/>
    </row>
    <row r="508" ht="13.5" customHeight="1" spans="1:6">
      <c r="A508" s="21"/>
      <c r="D508" s="4"/>
      <c r="E508" s="5"/>
      <c r="F508" s="5"/>
    </row>
    <row r="509" ht="13.5" customHeight="1" spans="1:6">
      <c r="A509" s="21"/>
      <c r="D509" s="4"/>
      <c r="E509" s="5"/>
      <c r="F509" s="5"/>
    </row>
    <row r="510" ht="13.5" customHeight="1" spans="1:6">
      <c r="A510" s="21"/>
      <c r="D510" s="4"/>
      <c r="E510" s="5"/>
      <c r="F510" s="5"/>
    </row>
    <row r="511" ht="13.5" customHeight="1" spans="1:6">
      <c r="A511" s="21"/>
      <c r="D511" s="4"/>
      <c r="E511" s="5"/>
      <c r="F511" s="5"/>
    </row>
    <row r="512" ht="13.5" customHeight="1" spans="1:6">
      <c r="A512" s="21"/>
      <c r="D512" s="4"/>
      <c r="E512" s="5"/>
      <c r="F512" s="5"/>
    </row>
    <row r="513" ht="13.5" customHeight="1" spans="1:6">
      <c r="A513" s="21"/>
      <c r="D513" s="4"/>
      <c r="E513" s="5"/>
      <c r="F513" s="5"/>
    </row>
    <row r="514" ht="13.5" customHeight="1" spans="1:6">
      <c r="A514" s="21"/>
      <c r="D514" s="4"/>
      <c r="E514" s="5"/>
      <c r="F514" s="5"/>
    </row>
    <row r="515" ht="13.5" customHeight="1" spans="1:6">
      <c r="A515" s="21"/>
      <c r="D515" s="4"/>
      <c r="E515" s="5"/>
      <c r="F515" s="5"/>
    </row>
    <row r="516" ht="13.5" customHeight="1" spans="1:6">
      <c r="A516" s="21"/>
      <c r="D516" s="4"/>
      <c r="E516" s="5"/>
      <c r="F516" s="5"/>
    </row>
    <row r="517" ht="13.5" customHeight="1" spans="1:6">
      <c r="A517" s="21"/>
      <c r="D517" s="4"/>
      <c r="E517" s="5"/>
      <c r="F517" s="5"/>
    </row>
    <row r="518" ht="13.5" customHeight="1" spans="1:6">
      <c r="A518" s="21"/>
      <c r="D518" s="4"/>
      <c r="E518" s="5"/>
      <c r="F518" s="5"/>
    </row>
    <row r="519" ht="13.5" customHeight="1" spans="1:6">
      <c r="A519" s="21"/>
      <c r="D519" s="4"/>
      <c r="E519" s="5"/>
      <c r="F519" s="5"/>
    </row>
    <row r="520" ht="13.5" customHeight="1" spans="1:6">
      <c r="A520" s="21"/>
      <c r="D520" s="4"/>
      <c r="E520" s="5"/>
      <c r="F520" s="5"/>
    </row>
    <row r="521" ht="13.5" customHeight="1" spans="1:6">
      <c r="A521" s="21"/>
      <c r="D521" s="4"/>
      <c r="E521" s="5"/>
      <c r="F521" s="5"/>
    </row>
    <row r="522" ht="13.5" customHeight="1" spans="1:6">
      <c r="A522" s="21"/>
      <c r="D522" s="4"/>
      <c r="E522" s="5"/>
      <c r="F522" s="5"/>
    </row>
    <row r="523" ht="13.5" customHeight="1" spans="1:6">
      <c r="A523" s="21"/>
      <c r="D523" s="4"/>
      <c r="E523" s="5"/>
      <c r="F523" s="5"/>
    </row>
    <row r="524" ht="13.5" customHeight="1" spans="1:6">
      <c r="A524" s="21"/>
      <c r="D524" s="4"/>
      <c r="E524" s="5"/>
      <c r="F524" s="5"/>
    </row>
    <row r="525" ht="13.5" customHeight="1" spans="1:6">
      <c r="A525" s="21"/>
      <c r="D525" s="4"/>
      <c r="E525" s="5"/>
      <c r="F525" s="5"/>
    </row>
    <row r="526" ht="13.5" customHeight="1" spans="1:6">
      <c r="A526" s="21"/>
      <c r="D526" s="4"/>
      <c r="E526" s="5"/>
      <c r="F526" s="5"/>
    </row>
    <row r="527" ht="13.5" customHeight="1" spans="1:6">
      <c r="A527" s="21"/>
      <c r="D527" s="4"/>
      <c r="E527" s="5"/>
      <c r="F527" s="5"/>
    </row>
    <row r="528" ht="13.5" customHeight="1" spans="1:6">
      <c r="A528" s="21"/>
      <c r="D528" s="4"/>
      <c r="E528" s="5"/>
      <c r="F528" s="5"/>
    </row>
    <row r="529" ht="13.5" customHeight="1" spans="1:6">
      <c r="A529" s="21"/>
      <c r="D529" s="4"/>
      <c r="E529" s="5"/>
      <c r="F529" s="5"/>
    </row>
    <row r="530" ht="13.5" customHeight="1" spans="1:6">
      <c r="A530" s="21"/>
      <c r="D530" s="4"/>
      <c r="E530" s="5"/>
      <c r="F530" s="5"/>
    </row>
    <row r="531" ht="13.5" customHeight="1" spans="1:6">
      <c r="A531" s="21"/>
      <c r="D531" s="4"/>
      <c r="E531" s="5"/>
      <c r="F531" s="5"/>
    </row>
    <row r="532" ht="13.5" customHeight="1" spans="1:6">
      <c r="A532" s="21"/>
      <c r="D532" s="4"/>
      <c r="E532" s="5"/>
      <c r="F532" s="5"/>
    </row>
    <row r="533" ht="13.5" customHeight="1" spans="1:6">
      <c r="A533" s="21"/>
      <c r="D533" s="4"/>
      <c r="E533" s="5"/>
      <c r="F533" s="5"/>
    </row>
    <row r="534" ht="13.5" customHeight="1" spans="1:6">
      <c r="A534" s="21"/>
      <c r="D534" s="4"/>
      <c r="E534" s="5"/>
      <c r="F534" s="5"/>
    </row>
    <row r="535" ht="13.5" customHeight="1" spans="1:6">
      <c r="A535" s="21"/>
      <c r="D535" s="4"/>
      <c r="E535" s="5"/>
      <c r="F535" s="5"/>
    </row>
    <row r="536" ht="13.5" customHeight="1" spans="1:6">
      <c r="A536" s="21"/>
      <c r="D536" s="4"/>
      <c r="E536" s="5"/>
      <c r="F536" s="5"/>
    </row>
    <row r="537" ht="13.5" customHeight="1" spans="1:6">
      <c r="A537" s="21"/>
      <c r="D537" s="4"/>
      <c r="E537" s="5"/>
      <c r="F537" s="5"/>
    </row>
    <row r="538" ht="13.5" customHeight="1" spans="1:6">
      <c r="A538" s="21"/>
      <c r="D538" s="4"/>
      <c r="E538" s="5"/>
      <c r="F538" s="5"/>
    </row>
    <row r="539" ht="13.5" customHeight="1" spans="1:6">
      <c r="A539" s="21"/>
      <c r="D539" s="4"/>
      <c r="E539" s="5"/>
      <c r="F539" s="5"/>
    </row>
    <row r="540" ht="13.5" customHeight="1" spans="1:6">
      <c r="A540" s="21"/>
      <c r="D540" s="4"/>
      <c r="E540" s="5"/>
      <c r="F540" s="5"/>
    </row>
    <row r="541" ht="13.5" customHeight="1" spans="1:6">
      <c r="A541" s="21"/>
      <c r="D541" s="4"/>
      <c r="E541" s="5"/>
      <c r="F541" s="5"/>
    </row>
    <row r="542" ht="13.5" customHeight="1" spans="1:6">
      <c r="A542" s="21"/>
      <c r="D542" s="4"/>
      <c r="E542" s="5"/>
      <c r="F542" s="5"/>
    </row>
    <row r="543" ht="13.5" customHeight="1" spans="1:6">
      <c r="A543" s="21"/>
      <c r="D543" s="4"/>
      <c r="E543" s="5"/>
      <c r="F543" s="5"/>
    </row>
    <row r="544" ht="13.5" customHeight="1" spans="1:6">
      <c r="A544" s="21"/>
      <c r="D544" s="4"/>
      <c r="E544" s="5"/>
      <c r="F544" s="5"/>
    </row>
    <row r="545" ht="13.5" customHeight="1" spans="1:6">
      <c r="A545" s="21"/>
      <c r="D545" s="4"/>
      <c r="E545" s="5"/>
      <c r="F545" s="5"/>
    </row>
    <row r="546" ht="13.5" customHeight="1" spans="1:6">
      <c r="A546" s="21"/>
      <c r="D546" s="4"/>
      <c r="E546" s="5"/>
      <c r="F546" s="5"/>
    </row>
    <row r="547" ht="13.5" customHeight="1" spans="1:6">
      <c r="A547" s="21"/>
      <c r="D547" s="4"/>
      <c r="E547" s="5"/>
      <c r="F547" s="5"/>
    </row>
    <row r="548" ht="13.5" customHeight="1" spans="1:6">
      <c r="A548" s="21"/>
      <c r="D548" s="4"/>
      <c r="E548" s="5"/>
      <c r="F548" s="5"/>
    </row>
    <row r="549" ht="13.5" customHeight="1" spans="1:6">
      <c r="A549" s="21"/>
      <c r="D549" s="4"/>
      <c r="E549" s="5"/>
      <c r="F549" s="5"/>
    </row>
    <row r="550" ht="13.5" customHeight="1" spans="1:6">
      <c r="A550" s="21"/>
      <c r="D550" s="4"/>
      <c r="E550" s="5"/>
      <c r="F550" s="5"/>
    </row>
    <row r="551" ht="13.5" customHeight="1" spans="1:6">
      <c r="A551" s="21"/>
      <c r="D551" s="4"/>
      <c r="E551" s="5"/>
      <c r="F551" s="5"/>
    </row>
    <row r="552" ht="13.5" customHeight="1" spans="1:6">
      <c r="A552" s="21"/>
      <c r="D552" s="4"/>
      <c r="E552" s="5"/>
      <c r="F552" s="5"/>
    </row>
    <row r="553" ht="13.5" customHeight="1" spans="1:6">
      <c r="A553" s="21"/>
      <c r="D553" s="4"/>
      <c r="E553" s="5"/>
      <c r="F553" s="5"/>
    </row>
    <row r="554" ht="13.5" customHeight="1" spans="1:6">
      <c r="A554" s="21"/>
      <c r="D554" s="4"/>
      <c r="E554" s="5"/>
      <c r="F554" s="5"/>
    </row>
    <row r="555" ht="13.5" customHeight="1" spans="1:6">
      <c r="A555" s="21"/>
      <c r="D555" s="4"/>
      <c r="E555" s="5"/>
      <c r="F555" s="5"/>
    </row>
    <row r="556" ht="13.5" customHeight="1" spans="1:6">
      <c r="A556" s="21"/>
      <c r="D556" s="4"/>
      <c r="E556" s="5"/>
      <c r="F556" s="5"/>
    </row>
    <row r="557" ht="13.5" customHeight="1" spans="1:6">
      <c r="A557" s="21"/>
      <c r="D557" s="4"/>
      <c r="E557" s="5"/>
      <c r="F557" s="5"/>
    </row>
    <row r="558" ht="13.5" customHeight="1" spans="1:6">
      <c r="A558" s="21"/>
      <c r="D558" s="4"/>
      <c r="E558" s="5"/>
      <c r="F558" s="5"/>
    </row>
    <row r="559" ht="13.5" customHeight="1" spans="1:6">
      <c r="A559" s="21"/>
      <c r="D559" s="4"/>
      <c r="E559" s="5"/>
      <c r="F559" s="5"/>
    </row>
    <row r="560" ht="13.5" customHeight="1" spans="1:6">
      <c r="A560" s="21"/>
      <c r="D560" s="4"/>
      <c r="E560" s="5"/>
      <c r="F560" s="5"/>
    </row>
    <row r="561" ht="13.5" customHeight="1" spans="1:6">
      <c r="A561" s="21"/>
      <c r="D561" s="4"/>
      <c r="E561" s="5"/>
      <c r="F561" s="5"/>
    </row>
    <row r="562" ht="13.5" customHeight="1" spans="1:6">
      <c r="A562" s="21"/>
      <c r="D562" s="4"/>
      <c r="E562" s="5"/>
      <c r="F562" s="5"/>
    </row>
    <row r="563" ht="13.5" customHeight="1" spans="1:6">
      <c r="A563" s="21"/>
      <c r="D563" s="4"/>
      <c r="E563" s="5"/>
      <c r="F563" s="5"/>
    </row>
    <row r="564" ht="13.5" customHeight="1" spans="1:6">
      <c r="A564" s="21"/>
      <c r="D564" s="4"/>
      <c r="E564" s="5"/>
      <c r="F564" s="5"/>
    </row>
    <row r="565" ht="13.5" customHeight="1" spans="1:6">
      <c r="A565" s="21"/>
      <c r="D565" s="4"/>
      <c r="E565" s="5"/>
      <c r="F565" s="5"/>
    </row>
    <row r="566" ht="13.5" customHeight="1" spans="1:6">
      <c r="A566" s="21"/>
      <c r="D566" s="4"/>
      <c r="E566" s="5"/>
      <c r="F566" s="5"/>
    </row>
    <row r="567" ht="13.5" customHeight="1" spans="1:6">
      <c r="A567" s="21"/>
      <c r="D567" s="4"/>
      <c r="E567" s="5"/>
      <c r="F567" s="5"/>
    </row>
    <row r="568" ht="13.5" customHeight="1" spans="1:6">
      <c r="A568" s="21"/>
      <c r="D568" s="4"/>
      <c r="E568" s="5"/>
      <c r="F568" s="5"/>
    </row>
    <row r="569" ht="13.5" customHeight="1" spans="1:6">
      <c r="A569" s="21"/>
      <c r="D569" s="4"/>
      <c r="E569" s="5"/>
      <c r="F569" s="5"/>
    </row>
    <row r="570" ht="13.5" customHeight="1" spans="1:6">
      <c r="A570" s="21"/>
      <c r="D570" s="4"/>
      <c r="E570" s="5"/>
      <c r="F570" s="5"/>
    </row>
    <row r="571" ht="13.5" customHeight="1" spans="1:6">
      <c r="A571" s="21"/>
      <c r="D571" s="4"/>
      <c r="E571" s="5"/>
      <c r="F571" s="5"/>
    </row>
    <row r="572" ht="13.5" customHeight="1" spans="1:6">
      <c r="A572" s="21"/>
      <c r="D572" s="4"/>
      <c r="E572" s="5"/>
      <c r="F572" s="5"/>
    </row>
    <row r="573" ht="13.5" customHeight="1" spans="1:6">
      <c r="A573" s="21"/>
      <c r="D573" s="4"/>
      <c r="E573" s="5"/>
      <c r="F573" s="5"/>
    </row>
    <row r="574" ht="13.5" customHeight="1" spans="1:6">
      <c r="A574" s="21"/>
      <c r="D574" s="4"/>
      <c r="E574" s="5"/>
      <c r="F574" s="5"/>
    </row>
    <row r="575" ht="13.5" customHeight="1" spans="1:6">
      <c r="A575" s="21"/>
      <c r="D575" s="4"/>
      <c r="E575" s="5"/>
      <c r="F575" s="5"/>
    </row>
    <row r="576" ht="13.5" customHeight="1" spans="1:6">
      <c r="A576" s="21"/>
      <c r="D576" s="4"/>
      <c r="E576" s="5"/>
      <c r="F576" s="5"/>
    </row>
    <row r="577" ht="13.5" customHeight="1" spans="1:6">
      <c r="A577" s="21"/>
      <c r="D577" s="4"/>
      <c r="E577" s="5"/>
      <c r="F577" s="5"/>
    </row>
    <row r="578" ht="13.5" customHeight="1" spans="1:6">
      <c r="A578" s="21"/>
      <c r="D578" s="4"/>
      <c r="E578" s="5"/>
      <c r="F578" s="5"/>
    </row>
    <row r="579" ht="13.5" customHeight="1" spans="1:6">
      <c r="A579" s="21"/>
      <c r="D579" s="4"/>
      <c r="E579" s="5"/>
      <c r="F579" s="5"/>
    </row>
    <row r="580" ht="13.5" customHeight="1" spans="1:6">
      <c r="A580" s="21"/>
      <c r="D580" s="4"/>
      <c r="E580" s="5"/>
      <c r="F580" s="5"/>
    </row>
    <row r="581" ht="13.5" customHeight="1" spans="1:6">
      <c r="A581" s="21"/>
      <c r="D581" s="4"/>
      <c r="E581" s="5"/>
      <c r="F581" s="5"/>
    </row>
    <row r="582" ht="13.5" customHeight="1" spans="1:6">
      <c r="A582" s="21"/>
      <c r="D582" s="4"/>
      <c r="E582" s="5"/>
      <c r="F582" s="5"/>
    </row>
    <row r="583" ht="13.5" customHeight="1" spans="1:6">
      <c r="A583" s="21"/>
      <c r="D583" s="4"/>
      <c r="E583" s="5"/>
      <c r="F583" s="5"/>
    </row>
    <row r="584" ht="13.5" customHeight="1" spans="1:6">
      <c r="A584" s="21"/>
      <c r="D584" s="4"/>
      <c r="E584" s="5"/>
      <c r="F584" s="5"/>
    </row>
    <row r="585" ht="13.5" customHeight="1" spans="1:6">
      <c r="A585" s="21"/>
      <c r="D585" s="4"/>
      <c r="E585" s="5"/>
      <c r="F585" s="5"/>
    </row>
    <row r="586" ht="13.5" customHeight="1" spans="1:6">
      <c r="A586" s="21"/>
      <c r="D586" s="4"/>
      <c r="E586" s="5"/>
      <c r="F586" s="5"/>
    </row>
    <row r="587" ht="13.5" customHeight="1" spans="1:6">
      <c r="A587" s="21"/>
      <c r="D587" s="4"/>
      <c r="E587" s="5"/>
      <c r="F587" s="5"/>
    </row>
    <row r="588" ht="13.5" customHeight="1" spans="1:6">
      <c r="A588" s="21"/>
      <c r="D588" s="4"/>
      <c r="E588" s="5"/>
      <c r="F588" s="5"/>
    </row>
    <row r="589" ht="13.5" customHeight="1" spans="1:6">
      <c r="A589" s="21"/>
      <c r="D589" s="4"/>
      <c r="E589" s="5"/>
      <c r="F589" s="5"/>
    </row>
    <row r="590" ht="13.5" customHeight="1" spans="1:6">
      <c r="A590" s="21"/>
      <c r="D590" s="4"/>
      <c r="E590" s="5"/>
      <c r="F590" s="5"/>
    </row>
    <row r="591" ht="13.5" customHeight="1" spans="1:6">
      <c r="A591" s="21"/>
      <c r="D591" s="4"/>
      <c r="E591" s="5"/>
      <c r="F591" s="5"/>
    </row>
    <row r="592" ht="13.5" customHeight="1" spans="1:6">
      <c r="A592" s="21"/>
      <c r="D592" s="4"/>
      <c r="E592" s="5"/>
      <c r="F592" s="5"/>
    </row>
    <row r="593" ht="13.5" customHeight="1" spans="1:6">
      <c r="A593" s="21"/>
      <c r="D593" s="4"/>
      <c r="E593" s="5"/>
      <c r="F593" s="5"/>
    </row>
    <row r="594" ht="13.5" customHeight="1" spans="1:6">
      <c r="A594" s="21"/>
      <c r="D594" s="4"/>
      <c r="E594" s="5"/>
      <c r="F594" s="5"/>
    </row>
    <row r="595" ht="13.5" customHeight="1" spans="1:6">
      <c r="A595" s="21"/>
      <c r="D595" s="4"/>
      <c r="E595" s="5"/>
      <c r="F595" s="5"/>
    </row>
    <row r="596" ht="13.5" customHeight="1" spans="1:6">
      <c r="A596" s="21"/>
      <c r="D596" s="4"/>
      <c r="E596" s="5"/>
      <c r="F596" s="5"/>
    </row>
    <row r="597" ht="13.5" customHeight="1" spans="1:6">
      <c r="A597" s="21"/>
      <c r="D597" s="4"/>
      <c r="E597" s="5"/>
      <c r="F597" s="5"/>
    </row>
    <row r="598" ht="13.5" customHeight="1" spans="1:6">
      <c r="A598" s="21"/>
      <c r="D598" s="4"/>
      <c r="E598" s="5"/>
      <c r="F598" s="5"/>
    </row>
    <row r="599" ht="13.5" customHeight="1" spans="1:6">
      <c r="A599" s="21"/>
      <c r="D599" s="4"/>
      <c r="E599" s="5"/>
      <c r="F599" s="5"/>
    </row>
    <row r="600" ht="13.5" customHeight="1" spans="1:6">
      <c r="A600" s="21"/>
      <c r="D600" s="4"/>
      <c r="E600" s="5"/>
      <c r="F600" s="5"/>
    </row>
    <row r="601" ht="13.5" customHeight="1" spans="1:6">
      <c r="A601" s="21"/>
      <c r="D601" s="4"/>
      <c r="E601" s="5"/>
      <c r="F601" s="5"/>
    </row>
    <row r="602" ht="13.5" customHeight="1" spans="1:6">
      <c r="A602" s="21"/>
      <c r="D602" s="4"/>
      <c r="E602" s="5"/>
      <c r="F602" s="5"/>
    </row>
    <row r="603" ht="13.5" customHeight="1" spans="1:6">
      <c r="A603" s="21"/>
      <c r="D603" s="4"/>
      <c r="E603" s="5"/>
      <c r="F603" s="5"/>
    </row>
    <row r="604" ht="13.5" customHeight="1" spans="1:6">
      <c r="A604" s="21"/>
      <c r="D604" s="4"/>
      <c r="E604" s="5"/>
      <c r="F604" s="5"/>
    </row>
    <row r="605" ht="13.5" customHeight="1" spans="1:6">
      <c r="A605" s="21"/>
      <c r="D605" s="4"/>
      <c r="E605" s="5"/>
      <c r="F605" s="5"/>
    </row>
    <row r="606" ht="13.5" customHeight="1" spans="1:6">
      <c r="A606" s="21"/>
      <c r="D606" s="4"/>
      <c r="E606" s="5"/>
      <c r="F606" s="5"/>
    </row>
    <row r="607" ht="13.5" customHeight="1" spans="1:6">
      <c r="A607" s="21"/>
      <c r="D607" s="4"/>
      <c r="E607" s="5"/>
      <c r="F607" s="5"/>
    </row>
    <row r="608" ht="13.5" customHeight="1" spans="1:6">
      <c r="A608" s="21"/>
      <c r="D608" s="4"/>
      <c r="E608" s="5"/>
      <c r="F608" s="5"/>
    </row>
    <row r="609" ht="13.5" customHeight="1" spans="1:6">
      <c r="A609" s="21"/>
      <c r="D609" s="4"/>
      <c r="E609" s="5"/>
      <c r="F609" s="5"/>
    </row>
    <row r="610" ht="13.5" customHeight="1" spans="1:6">
      <c r="A610" s="21"/>
      <c r="D610" s="4"/>
      <c r="E610" s="5"/>
      <c r="F610" s="5"/>
    </row>
    <row r="611" ht="13.5" customHeight="1" spans="1:6">
      <c r="A611" s="21"/>
      <c r="D611" s="4"/>
      <c r="E611" s="5"/>
      <c r="F611" s="5"/>
    </row>
    <row r="612" ht="13.5" customHeight="1" spans="1:6">
      <c r="A612" s="21"/>
      <c r="D612" s="4"/>
      <c r="E612" s="5"/>
      <c r="F612" s="5"/>
    </row>
    <row r="613" ht="13.5" customHeight="1" spans="1:6">
      <c r="A613" s="21"/>
      <c r="D613" s="4"/>
      <c r="E613" s="5"/>
      <c r="F613" s="5"/>
    </row>
    <row r="614" ht="13.5" customHeight="1" spans="1:6">
      <c r="A614" s="21"/>
      <c r="D614" s="4"/>
      <c r="E614" s="5"/>
      <c r="F614" s="5"/>
    </row>
    <row r="615" ht="13.5" customHeight="1" spans="1:6">
      <c r="A615" s="21"/>
      <c r="D615" s="4"/>
      <c r="E615" s="5"/>
      <c r="F615" s="5"/>
    </row>
    <row r="616" ht="13.5" customHeight="1" spans="1:6">
      <c r="A616" s="21"/>
      <c r="D616" s="4"/>
      <c r="E616" s="5"/>
      <c r="F616" s="5"/>
    </row>
    <row r="617" ht="13.5" customHeight="1" spans="1:6">
      <c r="A617" s="21"/>
      <c r="D617" s="4"/>
      <c r="E617" s="5"/>
      <c r="F617" s="5"/>
    </row>
    <row r="618" ht="13.5" customHeight="1" spans="1:6">
      <c r="A618" s="21"/>
      <c r="D618" s="4"/>
      <c r="E618" s="5"/>
      <c r="F618" s="5"/>
    </row>
    <row r="619" ht="13.5" customHeight="1" spans="1:6">
      <c r="A619" s="21"/>
      <c r="D619" s="4"/>
      <c r="E619" s="5"/>
      <c r="F619" s="5"/>
    </row>
    <row r="620" ht="13.5" customHeight="1" spans="1:6">
      <c r="A620" s="21"/>
      <c r="D620" s="4"/>
      <c r="E620" s="5"/>
      <c r="F620" s="5"/>
    </row>
    <row r="621" ht="13.5" customHeight="1" spans="1:6">
      <c r="A621" s="21"/>
      <c r="D621" s="4"/>
      <c r="E621" s="5"/>
      <c r="F621" s="5"/>
    </row>
    <row r="622" ht="13.5" customHeight="1" spans="1:6">
      <c r="A622" s="21"/>
      <c r="D622" s="4"/>
      <c r="E622" s="5"/>
      <c r="F622" s="5"/>
    </row>
    <row r="623" ht="13.5" customHeight="1" spans="1:6">
      <c r="A623" s="21"/>
      <c r="D623" s="4"/>
      <c r="E623" s="5"/>
      <c r="F623" s="5"/>
    </row>
    <row r="624" ht="13.5" customHeight="1" spans="1:6">
      <c r="A624" s="21"/>
      <c r="D624" s="4"/>
      <c r="E624" s="5"/>
      <c r="F624" s="5"/>
    </row>
    <row r="625" ht="13.5" customHeight="1" spans="1:6">
      <c r="A625" s="21"/>
      <c r="D625" s="4"/>
      <c r="E625" s="5"/>
      <c r="F625" s="5"/>
    </row>
    <row r="626" ht="13.5" customHeight="1" spans="1:6">
      <c r="A626" s="21"/>
      <c r="D626" s="4"/>
      <c r="E626" s="5"/>
      <c r="F626" s="5"/>
    </row>
    <row r="627" ht="13.5" customHeight="1" spans="1:6">
      <c r="A627" s="21"/>
      <c r="D627" s="4"/>
      <c r="E627" s="5"/>
      <c r="F627" s="5"/>
    </row>
    <row r="628" ht="13.5" customHeight="1" spans="1:6">
      <c r="A628" s="21"/>
      <c r="D628" s="4"/>
      <c r="E628" s="5"/>
      <c r="F628" s="5"/>
    </row>
    <row r="629" ht="13.5" customHeight="1" spans="1:6">
      <c r="A629" s="21"/>
      <c r="D629" s="4"/>
      <c r="E629" s="5"/>
      <c r="F629" s="5"/>
    </row>
    <row r="630" ht="13.5" customHeight="1" spans="1:6">
      <c r="A630" s="21"/>
      <c r="D630" s="4"/>
      <c r="E630" s="5"/>
      <c r="F630" s="5"/>
    </row>
    <row r="631" ht="13.5" customHeight="1" spans="1:6">
      <c r="A631" s="21"/>
      <c r="D631" s="4"/>
      <c r="E631" s="5"/>
      <c r="F631" s="5"/>
    </row>
    <row r="632" ht="13.5" customHeight="1" spans="1:6">
      <c r="A632" s="21"/>
      <c r="D632" s="4"/>
      <c r="E632" s="5"/>
      <c r="F632" s="5"/>
    </row>
    <row r="633" ht="13.5" customHeight="1" spans="1:6">
      <c r="A633" s="21"/>
      <c r="D633" s="4"/>
      <c r="E633" s="5"/>
      <c r="F633" s="5"/>
    </row>
    <row r="634" ht="13.5" customHeight="1" spans="1:6">
      <c r="A634" s="21"/>
      <c r="D634" s="4"/>
      <c r="E634" s="5"/>
      <c r="F634" s="5"/>
    </row>
    <row r="635" ht="13.5" customHeight="1" spans="1:6">
      <c r="A635" s="21"/>
      <c r="D635" s="4"/>
      <c r="E635" s="5"/>
      <c r="F635" s="5"/>
    </row>
    <row r="636" ht="13.5" customHeight="1" spans="1:6">
      <c r="A636" s="21"/>
      <c r="D636" s="4"/>
      <c r="E636" s="5"/>
      <c r="F636" s="5"/>
    </row>
    <row r="637" ht="13.5" customHeight="1" spans="1:6">
      <c r="A637" s="21"/>
      <c r="D637" s="4"/>
      <c r="E637" s="5"/>
      <c r="F637" s="5"/>
    </row>
    <row r="638" ht="13.5" customHeight="1" spans="1:6">
      <c r="A638" s="21"/>
      <c r="D638" s="4"/>
      <c r="E638" s="5"/>
      <c r="F638" s="5"/>
    </row>
    <row r="639" ht="13.5" customHeight="1" spans="1:6">
      <c r="A639" s="21"/>
      <c r="D639" s="4"/>
      <c r="E639" s="5"/>
      <c r="F639" s="5"/>
    </row>
    <row r="640" ht="13.5" customHeight="1" spans="1:6">
      <c r="A640" s="21"/>
      <c r="D640" s="4"/>
      <c r="E640" s="5"/>
      <c r="F640" s="5"/>
    </row>
    <row r="641" ht="13.5" customHeight="1" spans="1:6">
      <c r="A641" s="21"/>
      <c r="D641" s="4"/>
      <c r="E641" s="5"/>
      <c r="F641" s="5"/>
    </row>
    <row r="642" ht="13.5" customHeight="1" spans="1:6">
      <c r="A642" s="21"/>
      <c r="D642" s="4"/>
      <c r="E642" s="5"/>
      <c r="F642" s="5"/>
    </row>
    <row r="643" ht="13.5" customHeight="1" spans="1:6">
      <c r="A643" s="21"/>
      <c r="D643" s="4"/>
      <c r="E643" s="5"/>
      <c r="F643" s="5"/>
    </row>
    <row r="644" ht="13.5" customHeight="1" spans="1:6">
      <c r="A644" s="21"/>
      <c r="D644" s="4"/>
      <c r="E644" s="5"/>
      <c r="F644" s="5"/>
    </row>
    <row r="645" ht="13.5" customHeight="1" spans="1:6">
      <c r="A645" s="21"/>
      <c r="D645" s="4"/>
      <c r="E645" s="5"/>
      <c r="F645" s="5"/>
    </row>
    <row r="646" ht="13.5" customHeight="1" spans="1:6">
      <c r="A646" s="21"/>
      <c r="D646" s="4"/>
      <c r="E646" s="5"/>
      <c r="F646" s="5"/>
    </row>
    <row r="647" ht="13.5" customHeight="1" spans="1:6">
      <c r="A647" s="21"/>
      <c r="D647" s="4"/>
      <c r="E647" s="5"/>
      <c r="F647" s="5"/>
    </row>
    <row r="648" ht="13.5" customHeight="1" spans="1:6">
      <c r="A648" s="21"/>
      <c r="D648" s="4"/>
      <c r="E648" s="5"/>
      <c r="F648" s="5"/>
    </row>
    <row r="649" ht="13.5" customHeight="1" spans="1:6">
      <c r="A649" s="21"/>
      <c r="D649" s="4"/>
      <c r="E649" s="5"/>
      <c r="F649" s="5"/>
    </row>
    <row r="650" ht="13.5" customHeight="1" spans="1:6">
      <c r="A650" s="21"/>
      <c r="D650" s="4"/>
      <c r="E650" s="5"/>
      <c r="F650" s="5"/>
    </row>
    <row r="651" ht="13.5" customHeight="1" spans="1:6">
      <c r="A651" s="21"/>
      <c r="D651" s="4"/>
      <c r="E651" s="5"/>
      <c r="F651" s="5"/>
    </row>
    <row r="652" ht="13.5" customHeight="1" spans="1:6">
      <c r="A652" s="21"/>
      <c r="D652" s="4"/>
      <c r="E652" s="5"/>
      <c r="F652" s="5"/>
    </row>
    <row r="653" ht="13.5" customHeight="1" spans="1:6">
      <c r="A653" s="21"/>
      <c r="D653" s="4"/>
      <c r="E653" s="5"/>
      <c r="F653" s="5"/>
    </row>
    <row r="654" ht="13.5" customHeight="1" spans="1:6">
      <c r="A654" s="21"/>
      <c r="D654" s="4"/>
      <c r="E654" s="5"/>
      <c r="F654" s="5"/>
    </row>
    <row r="655" ht="13.5" customHeight="1" spans="1:6">
      <c r="A655" s="21"/>
      <c r="D655" s="4"/>
      <c r="E655" s="5"/>
      <c r="F655" s="5"/>
    </row>
    <row r="656" ht="13.5" customHeight="1" spans="1:6">
      <c r="A656" s="21"/>
      <c r="D656" s="4"/>
      <c r="E656" s="5"/>
      <c r="F656" s="5"/>
    </row>
    <row r="657" ht="13.5" customHeight="1" spans="1:6">
      <c r="A657" s="21"/>
      <c r="D657" s="4"/>
      <c r="E657" s="5"/>
      <c r="F657" s="5"/>
    </row>
    <row r="658" ht="13.5" customHeight="1" spans="1:6">
      <c r="A658" s="21"/>
      <c r="D658" s="4"/>
      <c r="E658" s="5"/>
      <c r="F658" s="5"/>
    </row>
    <row r="659" ht="13.5" customHeight="1" spans="1:6">
      <c r="A659" s="21"/>
      <c r="D659" s="4"/>
      <c r="E659" s="5"/>
      <c r="F659" s="5"/>
    </row>
    <row r="660" ht="13.5" customHeight="1" spans="1:6">
      <c r="A660" s="21"/>
      <c r="D660" s="4"/>
      <c r="E660" s="5"/>
      <c r="F660" s="5"/>
    </row>
    <row r="661" ht="13.5" customHeight="1" spans="1:6">
      <c r="A661" s="21"/>
      <c r="D661" s="4"/>
      <c r="E661" s="5"/>
      <c r="F661" s="5"/>
    </row>
    <row r="662" ht="13.5" customHeight="1" spans="1:6">
      <c r="A662" s="21"/>
      <c r="D662" s="4"/>
      <c r="E662" s="5"/>
      <c r="F662" s="5"/>
    </row>
    <row r="663" ht="13.5" customHeight="1" spans="1:6">
      <c r="A663" s="21"/>
      <c r="D663" s="4"/>
      <c r="E663" s="5"/>
      <c r="F663" s="5"/>
    </row>
    <row r="664" ht="13.5" customHeight="1" spans="1:6">
      <c r="A664" s="21"/>
      <c r="D664" s="4"/>
      <c r="E664" s="5"/>
      <c r="F664" s="5"/>
    </row>
    <row r="665" ht="13.5" customHeight="1" spans="1:6">
      <c r="A665" s="21"/>
      <c r="D665" s="4"/>
      <c r="E665" s="5"/>
      <c r="F665" s="5"/>
    </row>
    <row r="666" ht="13.5" customHeight="1" spans="1:6">
      <c r="A666" s="21"/>
      <c r="D666" s="4"/>
      <c r="E666" s="5"/>
      <c r="F666" s="5"/>
    </row>
    <row r="667" ht="13.5" customHeight="1" spans="1:6">
      <c r="A667" s="21"/>
      <c r="D667" s="4"/>
      <c r="E667" s="5"/>
      <c r="F667" s="5"/>
    </row>
    <row r="668" ht="13.5" customHeight="1" spans="1:6">
      <c r="A668" s="21"/>
      <c r="D668" s="4"/>
      <c r="E668" s="5"/>
      <c r="F668" s="5"/>
    </row>
    <row r="669" ht="13.5" customHeight="1" spans="1:6">
      <c r="A669" s="21"/>
      <c r="D669" s="4"/>
      <c r="E669" s="5"/>
      <c r="F669" s="5"/>
    </row>
    <row r="670" ht="13.5" customHeight="1" spans="1:6">
      <c r="A670" s="21"/>
      <c r="D670" s="4"/>
      <c r="E670" s="5"/>
      <c r="F670" s="5"/>
    </row>
    <row r="671" ht="13.5" customHeight="1" spans="1:6">
      <c r="A671" s="21"/>
      <c r="D671" s="4"/>
      <c r="E671" s="5"/>
      <c r="F671" s="5"/>
    </row>
    <row r="672" ht="13.5" customHeight="1" spans="1:6">
      <c r="A672" s="21"/>
      <c r="D672" s="4"/>
      <c r="E672" s="5"/>
      <c r="F672" s="5"/>
    </row>
    <row r="673" ht="13.5" customHeight="1" spans="1:6">
      <c r="A673" s="21"/>
      <c r="D673" s="4"/>
      <c r="E673" s="5"/>
      <c r="F673" s="5"/>
    </row>
    <row r="674" ht="13.5" customHeight="1" spans="1:6">
      <c r="A674" s="21"/>
      <c r="D674" s="4"/>
      <c r="E674" s="5"/>
      <c r="F674" s="5"/>
    </row>
    <row r="675" ht="13.5" customHeight="1" spans="1:6">
      <c r="A675" s="21"/>
      <c r="D675" s="4"/>
      <c r="E675" s="5"/>
      <c r="F675" s="5"/>
    </row>
    <row r="676" ht="13.5" customHeight="1" spans="1:6">
      <c r="A676" s="21"/>
      <c r="D676" s="4"/>
      <c r="E676" s="5"/>
      <c r="F676" s="5"/>
    </row>
    <row r="677" ht="13.5" customHeight="1" spans="1:6">
      <c r="A677" s="21"/>
      <c r="D677" s="4"/>
      <c r="E677" s="5"/>
      <c r="F677" s="5"/>
    </row>
    <row r="678" ht="13.5" customHeight="1" spans="1:6">
      <c r="A678" s="21"/>
      <c r="D678" s="4"/>
      <c r="E678" s="5"/>
      <c r="F678" s="5"/>
    </row>
    <row r="679" ht="13.5" customHeight="1" spans="1:6">
      <c r="A679" s="21"/>
      <c r="D679" s="4"/>
      <c r="E679" s="5"/>
      <c r="F679" s="5"/>
    </row>
    <row r="680" ht="13.5" customHeight="1" spans="1:6">
      <c r="A680" s="21"/>
      <c r="D680" s="4"/>
      <c r="E680" s="5"/>
      <c r="F680" s="5"/>
    </row>
    <row r="681" ht="13.5" customHeight="1" spans="1:6">
      <c r="A681" s="21"/>
      <c r="D681" s="4"/>
      <c r="E681" s="5"/>
      <c r="F681" s="5"/>
    </row>
    <row r="682" ht="13.5" customHeight="1" spans="1:6">
      <c r="A682" s="21"/>
      <c r="D682" s="4"/>
      <c r="E682" s="5"/>
      <c r="F682" s="5"/>
    </row>
    <row r="683" ht="13.5" customHeight="1" spans="1:6">
      <c r="A683" s="21"/>
      <c r="D683" s="4"/>
      <c r="E683" s="5"/>
      <c r="F683" s="5"/>
    </row>
    <row r="684" ht="13.5" customHeight="1" spans="1:6">
      <c r="A684" s="21"/>
      <c r="D684" s="4"/>
      <c r="E684" s="5"/>
      <c r="F684" s="5"/>
    </row>
    <row r="685" ht="13.5" customHeight="1" spans="1:6">
      <c r="A685" s="21"/>
      <c r="D685" s="4"/>
      <c r="E685" s="5"/>
      <c r="F685" s="5"/>
    </row>
    <row r="686" ht="13.5" customHeight="1" spans="1:6">
      <c r="A686" s="21"/>
      <c r="D686" s="4"/>
      <c r="E686" s="5"/>
      <c r="F686" s="5"/>
    </row>
    <row r="687" ht="13.5" customHeight="1" spans="1:6">
      <c r="A687" s="21"/>
      <c r="D687" s="4"/>
      <c r="E687" s="5"/>
      <c r="F687" s="5"/>
    </row>
    <row r="688" ht="13.5" customHeight="1" spans="1:6">
      <c r="A688" s="21"/>
      <c r="D688" s="4"/>
      <c r="E688" s="5"/>
      <c r="F688" s="5"/>
    </row>
    <row r="689" ht="13.5" customHeight="1" spans="1:6">
      <c r="A689" s="21"/>
      <c r="D689" s="4"/>
      <c r="E689" s="5"/>
      <c r="F689" s="5"/>
    </row>
    <row r="690" ht="13.5" customHeight="1" spans="1:6">
      <c r="A690" s="21"/>
      <c r="D690" s="4"/>
      <c r="E690" s="5"/>
      <c r="F690" s="5"/>
    </row>
    <row r="691" ht="13.5" customHeight="1" spans="1:6">
      <c r="A691" s="21"/>
      <c r="D691" s="4"/>
      <c r="E691" s="5"/>
      <c r="F691" s="5"/>
    </row>
    <row r="692" ht="13.5" customHeight="1" spans="1:6">
      <c r="A692" s="21"/>
      <c r="D692" s="4"/>
      <c r="E692" s="5"/>
      <c r="F692" s="5"/>
    </row>
    <row r="693" ht="13.5" customHeight="1" spans="1:6">
      <c r="A693" s="21"/>
      <c r="D693" s="4"/>
      <c r="E693" s="5"/>
      <c r="F693" s="5"/>
    </row>
    <row r="694" ht="13.5" customHeight="1" spans="1:6">
      <c r="A694" s="21"/>
      <c r="D694" s="4"/>
      <c r="E694" s="5"/>
      <c r="F694" s="5"/>
    </row>
    <row r="695" ht="13.5" customHeight="1" spans="1:6">
      <c r="A695" s="21"/>
      <c r="D695" s="4"/>
      <c r="E695" s="5"/>
      <c r="F695" s="5"/>
    </row>
    <row r="696" ht="13.5" customHeight="1" spans="1:6">
      <c r="A696" s="21"/>
      <c r="D696" s="4"/>
      <c r="E696" s="5"/>
      <c r="F696" s="5"/>
    </row>
    <row r="697" ht="13.5" customHeight="1" spans="1:6">
      <c r="A697" s="21"/>
      <c r="D697" s="4"/>
      <c r="E697" s="5"/>
      <c r="F697" s="5"/>
    </row>
    <row r="698" ht="13.5" customHeight="1" spans="1:6">
      <c r="A698" s="21"/>
      <c r="D698" s="4"/>
      <c r="E698" s="5"/>
      <c r="F698" s="5"/>
    </row>
    <row r="699" ht="13.5" customHeight="1" spans="1:6">
      <c r="A699" s="21"/>
      <c r="D699" s="4"/>
      <c r="E699" s="5"/>
      <c r="F699" s="5"/>
    </row>
    <row r="700" ht="13.5" customHeight="1" spans="1:6">
      <c r="A700" s="21"/>
      <c r="D700" s="4"/>
      <c r="E700" s="5"/>
      <c r="F700" s="5"/>
    </row>
    <row r="701" ht="13.5" customHeight="1" spans="1:6">
      <c r="A701" s="21"/>
      <c r="D701" s="4"/>
      <c r="E701" s="5"/>
      <c r="F701" s="5"/>
    </row>
    <row r="702" ht="13.5" customHeight="1" spans="1:6">
      <c r="A702" s="21"/>
      <c r="D702" s="4"/>
      <c r="E702" s="5"/>
      <c r="F702" s="5"/>
    </row>
    <row r="703" ht="13.5" customHeight="1" spans="1:6">
      <c r="A703" s="21"/>
      <c r="D703" s="4"/>
      <c r="E703" s="5"/>
      <c r="F703" s="5"/>
    </row>
    <row r="704" ht="13.5" customHeight="1" spans="1:6">
      <c r="A704" s="21"/>
      <c r="D704" s="4"/>
      <c r="E704" s="5"/>
      <c r="F704" s="5"/>
    </row>
    <row r="705" ht="13.5" customHeight="1" spans="1:6">
      <c r="A705" s="21"/>
      <c r="D705" s="4"/>
      <c r="E705" s="5"/>
      <c r="F705" s="5"/>
    </row>
    <row r="706" ht="13.5" customHeight="1" spans="1:6">
      <c r="A706" s="21"/>
      <c r="D706" s="4"/>
      <c r="E706" s="5"/>
      <c r="F706" s="5"/>
    </row>
    <row r="707" ht="13.5" customHeight="1" spans="1:6">
      <c r="A707" s="21"/>
      <c r="D707" s="4"/>
      <c r="E707" s="5"/>
      <c r="F707" s="5"/>
    </row>
    <row r="708" ht="13.5" customHeight="1" spans="1:6">
      <c r="A708" s="21"/>
      <c r="D708" s="4"/>
      <c r="E708" s="5"/>
      <c r="F708" s="5"/>
    </row>
    <row r="709" ht="13.5" customHeight="1" spans="1:6">
      <c r="A709" s="21"/>
      <c r="D709" s="4"/>
      <c r="E709" s="5"/>
      <c r="F709" s="5"/>
    </row>
    <row r="710" ht="13.5" customHeight="1" spans="1:6">
      <c r="A710" s="21"/>
      <c r="D710" s="4"/>
      <c r="E710" s="5"/>
      <c r="F710" s="5"/>
    </row>
    <row r="711" ht="13.5" customHeight="1" spans="1:6">
      <c r="A711" s="21"/>
      <c r="D711" s="4"/>
      <c r="E711" s="5"/>
      <c r="F711" s="5"/>
    </row>
    <row r="712" ht="13.5" customHeight="1" spans="1:6">
      <c r="A712" s="21"/>
      <c r="D712" s="4"/>
      <c r="E712" s="5"/>
      <c r="F712" s="5"/>
    </row>
    <row r="713" ht="13.5" customHeight="1" spans="1:6">
      <c r="A713" s="21"/>
      <c r="D713" s="4"/>
      <c r="E713" s="5"/>
      <c r="F713" s="5"/>
    </row>
    <row r="714" ht="13.5" customHeight="1" spans="1:6">
      <c r="A714" s="21"/>
      <c r="D714" s="4"/>
      <c r="E714" s="5"/>
      <c r="F714" s="5"/>
    </row>
    <row r="715" ht="13.5" customHeight="1" spans="1:6">
      <c r="A715" s="21"/>
      <c r="D715" s="4"/>
      <c r="E715" s="5"/>
      <c r="F715" s="5"/>
    </row>
    <row r="716" ht="13.5" customHeight="1" spans="1:6">
      <c r="A716" s="21"/>
      <c r="D716" s="4"/>
      <c r="E716" s="5"/>
      <c r="F716" s="5"/>
    </row>
    <row r="717" ht="13.5" customHeight="1" spans="1:6">
      <c r="A717" s="21"/>
      <c r="D717" s="4"/>
      <c r="E717" s="5"/>
      <c r="F717" s="5"/>
    </row>
    <row r="718" ht="13.5" customHeight="1" spans="1:6">
      <c r="A718" s="21"/>
      <c r="D718" s="4"/>
      <c r="E718" s="5"/>
      <c r="F718" s="5"/>
    </row>
    <row r="719" ht="13.5" customHeight="1" spans="1:6">
      <c r="A719" s="21"/>
      <c r="D719" s="4"/>
      <c r="E719" s="5"/>
      <c r="F719" s="5"/>
    </row>
    <row r="720" ht="13.5" customHeight="1" spans="1:6">
      <c r="A720" s="21"/>
      <c r="D720" s="4"/>
      <c r="E720" s="5"/>
      <c r="F720" s="5"/>
    </row>
    <row r="721" ht="13.5" customHeight="1" spans="1:6">
      <c r="A721" s="21"/>
      <c r="D721" s="4"/>
      <c r="E721" s="5"/>
      <c r="F721" s="5"/>
    </row>
    <row r="722" ht="13.5" customHeight="1" spans="1:6">
      <c r="A722" s="21"/>
      <c r="D722" s="4"/>
      <c r="E722" s="5"/>
      <c r="F722" s="5"/>
    </row>
    <row r="723" ht="13.5" customHeight="1" spans="1:6">
      <c r="A723" s="21"/>
      <c r="D723" s="4"/>
      <c r="E723" s="5"/>
      <c r="F723" s="5"/>
    </row>
    <row r="724" ht="13.5" customHeight="1" spans="1:6">
      <c r="A724" s="21"/>
      <c r="D724" s="4"/>
      <c r="E724" s="5"/>
      <c r="F724" s="5"/>
    </row>
    <row r="725" ht="13.5" customHeight="1" spans="1:6">
      <c r="A725" s="21"/>
      <c r="D725" s="4"/>
      <c r="E725" s="5"/>
      <c r="F725" s="5"/>
    </row>
    <row r="726" ht="13.5" customHeight="1" spans="1:6">
      <c r="A726" s="21"/>
      <c r="D726" s="4"/>
      <c r="E726" s="5"/>
      <c r="F726" s="5"/>
    </row>
    <row r="727" ht="13.5" customHeight="1" spans="1:6">
      <c r="A727" s="21"/>
      <c r="D727" s="4"/>
      <c r="E727" s="5"/>
      <c r="F727" s="5"/>
    </row>
    <row r="728" ht="13.5" customHeight="1" spans="1:6">
      <c r="A728" s="21"/>
      <c r="D728" s="4"/>
      <c r="E728" s="5"/>
      <c r="F728" s="5"/>
    </row>
    <row r="729" ht="13.5" customHeight="1" spans="1:6">
      <c r="A729" s="21"/>
      <c r="D729" s="4"/>
      <c r="E729" s="5"/>
      <c r="F729" s="5"/>
    </row>
    <row r="730" ht="13.5" customHeight="1" spans="1:6">
      <c r="A730" s="21"/>
      <c r="D730" s="4"/>
      <c r="E730" s="5"/>
      <c r="F730" s="5"/>
    </row>
    <row r="731" ht="13.5" customHeight="1" spans="1:6">
      <c r="A731" s="21"/>
      <c r="D731" s="4"/>
      <c r="E731" s="5"/>
      <c r="F731" s="5"/>
    </row>
    <row r="732" ht="13.5" customHeight="1" spans="1:6">
      <c r="A732" s="21"/>
      <c r="D732" s="4"/>
      <c r="E732" s="5"/>
      <c r="F732" s="5"/>
    </row>
    <row r="733" ht="13.5" customHeight="1" spans="1:6">
      <c r="A733" s="21"/>
      <c r="D733" s="4"/>
      <c r="E733" s="5"/>
      <c r="F733" s="5"/>
    </row>
    <row r="734" ht="13.5" customHeight="1" spans="1:6">
      <c r="A734" s="21"/>
      <c r="D734" s="4"/>
      <c r="E734" s="5"/>
      <c r="F734" s="5"/>
    </row>
    <row r="735" ht="13.5" customHeight="1" spans="1:6">
      <c r="A735" s="21"/>
      <c r="D735" s="4"/>
      <c r="E735" s="5"/>
      <c r="F735" s="5"/>
    </row>
    <row r="736" ht="13.5" customHeight="1" spans="1:6">
      <c r="A736" s="21"/>
      <c r="D736" s="4"/>
      <c r="E736" s="5"/>
      <c r="F736" s="5"/>
    </row>
    <row r="737" ht="13.5" customHeight="1" spans="1:6">
      <c r="A737" s="21"/>
      <c r="D737" s="4"/>
      <c r="E737" s="5"/>
      <c r="F737" s="5"/>
    </row>
    <row r="738" ht="13.5" customHeight="1" spans="1:6">
      <c r="A738" s="21"/>
      <c r="D738" s="4"/>
      <c r="E738" s="5"/>
      <c r="F738" s="5"/>
    </row>
    <row r="739" ht="13.5" customHeight="1" spans="1:6">
      <c r="A739" s="21"/>
      <c r="D739" s="4"/>
      <c r="E739" s="5"/>
      <c r="F739" s="5"/>
    </row>
    <row r="740" ht="13.5" customHeight="1" spans="1:6">
      <c r="A740" s="21"/>
      <c r="D740" s="4"/>
      <c r="E740" s="5"/>
      <c r="F740" s="5"/>
    </row>
    <row r="741" ht="13.5" customHeight="1" spans="1:6">
      <c r="A741" s="21"/>
      <c r="D741" s="4"/>
      <c r="E741" s="5"/>
      <c r="F741" s="5"/>
    </row>
    <row r="742" ht="13.5" customHeight="1" spans="1:6">
      <c r="A742" s="21"/>
      <c r="D742" s="4"/>
      <c r="E742" s="5"/>
      <c r="F742" s="5"/>
    </row>
    <row r="743" ht="13.5" customHeight="1" spans="1:6">
      <c r="A743" s="21"/>
      <c r="D743" s="4"/>
      <c r="E743" s="5"/>
      <c r="F743" s="5"/>
    </row>
    <row r="744" ht="13.5" customHeight="1" spans="1:6">
      <c r="A744" s="21"/>
      <c r="D744" s="4"/>
      <c r="E744" s="5"/>
      <c r="F744" s="5"/>
    </row>
    <row r="745" ht="13.5" customHeight="1" spans="1:6">
      <c r="A745" s="21"/>
      <c r="D745" s="4"/>
      <c r="E745" s="5"/>
      <c r="F745" s="5"/>
    </row>
    <row r="746" ht="13.5" customHeight="1" spans="1:6">
      <c r="A746" s="21"/>
      <c r="D746" s="4"/>
      <c r="E746" s="5"/>
      <c r="F746" s="5"/>
    </row>
    <row r="747" ht="13.5" customHeight="1" spans="1:6">
      <c r="A747" s="21"/>
      <c r="D747" s="4"/>
      <c r="E747" s="5"/>
      <c r="F747" s="5"/>
    </row>
    <row r="748" ht="13.5" customHeight="1" spans="1:6">
      <c r="A748" s="21"/>
      <c r="D748" s="4"/>
      <c r="E748" s="5"/>
      <c r="F748" s="5"/>
    </row>
    <row r="749" ht="13.5" customHeight="1" spans="1:6">
      <c r="A749" s="21"/>
      <c r="D749" s="4"/>
      <c r="E749" s="5"/>
      <c r="F749" s="5"/>
    </row>
    <row r="750" ht="13.5" customHeight="1" spans="1:6">
      <c r="A750" s="21"/>
      <c r="D750" s="4"/>
      <c r="E750" s="5"/>
      <c r="F750" s="5"/>
    </row>
    <row r="751" ht="13.5" customHeight="1" spans="1:6">
      <c r="A751" s="21"/>
      <c r="D751" s="4"/>
      <c r="E751" s="5"/>
      <c r="F751" s="5"/>
    </row>
    <row r="752" ht="13.5" customHeight="1" spans="1:6">
      <c r="A752" s="21"/>
      <c r="D752" s="4"/>
      <c r="E752" s="5"/>
      <c r="F752" s="5"/>
    </row>
    <row r="753" ht="13.5" customHeight="1" spans="1:6">
      <c r="A753" s="21"/>
      <c r="D753" s="4"/>
      <c r="E753" s="5"/>
      <c r="F753" s="5"/>
    </row>
    <row r="754" ht="13.5" customHeight="1" spans="1:6">
      <c r="A754" s="21"/>
      <c r="D754" s="4"/>
      <c r="E754" s="5"/>
      <c r="F754" s="5"/>
    </row>
    <row r="755" ht="13.5" customHeight="1" spans="1:6">
      <c r="A755" s="21"/>
      <c r="D755" s="4"/>
      <c r="E755" s="5"/>
      <c r="F755" s="5"/>
    </row>
    <row r="756" ht="13.5" customHeight="1" spans="1:6">
      <c r="A756" s="21"/>
      <c r="D756" s="4"/>
      <c r="E756" s="5"/>
      <c r="F756" s="5"/>
    </row>
    <row r="757" ht="13.5" customHeight="1" spans="1:6">
      <c r="A757" s="21"/>
      <c r="D757" s="4"/>
      <c r="E757" s="5"/>
      <c r="F757" s="5"/>
    </row>
    <row r="758" ht="13.5" customHeight="1" spans="1:6">
      <c r="A758" s="21"/>
      <c r="D758" s="4"/>
      <c r="E758" s="5"/>
      <c r="F758" s="5"/>
    </row>
    <row r="759" ht="13.5" customHeight="1" spans="1:6">
      <c r="A759" s="21"/>
      <c r="D759" s="4"/>
      <c r="E759" s="5"/>
      <c r="F759" s="5"/>
    </row>
    <row r="760" ht="13.5" customHeight="1" spans="1:6">
      <c r="A760" s="21"/>
      <c r="D760" s="4"/>
      <c r="E760" s="5"/>
      <c r="F760" s="5"/>
    </row>
    <row r="761" ht="13.5" customHeight="1" spans="1:6">
      <c r="A761" s="21"/>
      <c r="D761" s="4"/>
      <c r="E761" s="5"/>
      <c r="F761" s="5"/>
    </row>
    <row r="762" ht="13.5" customHeight="1" spans="1:6">
      <c r="A762" s="21"/>
      <c r="D762" s="4"/>
      <c r="E762" s="5"/>
      <c r="F762" s="5"/>
    </row>
    <row r="763" ht="13.5" customHeight="1" spans="1:6">
      <c r="A763" s="21"/>
      <c r="D763" s="4"/>
      <c r="E763" s="5"/>
      <c r="F763" s="5"/>
    </row>
    <row r="764" ht="13.5" customHeight="1" spans="1:6">
      <c r="A764" s="21"/>
      <c r="D764" s="4"/>
      <c r="E764" s="5"/>
      <c r="F764" s="5"/>
    </row>
    <row r="765" ht="13.5" customHeight="1" spans="1:6">
      <c r="A765" s="21"/>
      <c r="D765" s="4"/>
      <c r="E765" s="5"/>
      <c r="F765" s="5"/>
    </row>
    <row r="766" ht="13.5" customHeight="1" spans="1:6">
      <c r="A766" s="21"/>
      <c r="D766" s="4"/>
      <c r="E766" s="5"/>
      <c r="F766" s="5"/>
    </row>
    <row r="767" ht="13.5" customHeight="1" spans="1:6">
      <c r="A767" s="21"/>
      <c r="D767" s="4"/>
      <c r="E767" s="5"/>
      <c r="F767" s="5"/>
    </row>
    <row r="768" ht="13.5" customHeight="1" spans="1:6">
      <c r="A768" s="21"/>
      <c r="D768" s="4"/>
      <c r="E768" s="5"/>
      <c r="F768" s="5"/>
    </row>
    <row r="769" ht="13.5" customHeight="1" spans="1:6">
      <c r="A769" s="21"/>
      <c r="D769" s="4"/>
      <c r="E769" s="5"/>
      <c r="F769" s="5"/>
    </row>
    <row r="770" ht="13.5" customHeight="1" spans="1:6">
      <c r="A770" s="21"/>
      <c r="D770" s="4"/>
      <c r="E770" s="5"/>
      <c r="F770" s="5"/>
    </row>
    <row r="771" ht="13.5" customHeight="1" spans="1:6">
      <c r="A771" s="21"/>
      <c r="D771" s="4"/>
      <c r="E771" s="5"/>
      <c r="F771" s="5"/>
    </row>
    <row r="772" ht="13.5" customHeight="1" spans="1:6">
      <c r="A772" s="21"/>
      <c r="D772" s="4"/>
      <c r="E772" s="5"/>
      <c r="F772" s="5"/>
    </row>
    <row r="773" ht="13.5" customHeight="1" spans="1:6">
      <c r="A773" s="21"/>
      <c r="D773" s="4"/>
      <c r="E773" s="5"/>
      <c r="F773" s="5"/>
    </row>
    <row r="774" ht="13.5" customHeight="1" spans="1:6">
      <c r="A774" s="21"/>
      <c r="D774" s="4"/>
      <c r="E774" s="5"/>
      <c r="F774" s="5"/>
    </row>
    <row r="775" ht="13.5" customHeight="1" spans="1:6">
      <c r="A775" s="21"/>
      <c r="D775" s="4"/>
      <c r="E775" s="5"/>
      <c r="F775" s="5"/>
    </row>
    <row r="776" ht="13.5" customHeight="1" spans="1:6">
      <c r="A776" s="21"/>
      <c r="D776" s="4"/>
      <c r="E776" s="5"/>
      <c r="F776" s="5"/>
    </row>
    <row r="777" ht="13.5" customHeight="1" spans="1:6">
      <c r="A777" s="21"/>
      <c r="D777" s="4"/>
      <c r="E777" s="5"/>
      <c r="F777" s="5"/>
    </row>
    <row r="778" ht="13.5" customHeight="1" spans="1:6">
      <c r="A778" s="21"/>
      <c r="D778" s="4"/>
      <c r="E778" s="5"/>
      <c r="F778" s="5"/>
    </row>
    <row r="779" ht="13.5" customHeight="1" spans="1:6">
      <c r="A779" s="21"/>
      <c r="D779" s="4"/>
      <c r="E779" s="5"/>
      <c r="F779" s="5"/>
    </row>
    <row r="780" ht="13.5" customHeight="1" spans="1:6">
      <c r="A780" s="21"/>
      <c r="D780" s="4"/>
      <c r="E780" s="5"/>
      <c r="F780" s="5"/>
    </row>
    <row r="781" ht="13.5" customHeight="1" spans="1:6">
      <c r="A781" s="21"/>
      <c r="D781" s="4"/>
      <c r="E781" s="5"/>
      <c r="F781" s="5"/>
    </row>
    <row r="782" ht="13.5" customHeight="1" spans="1:6">
      <c r="A782" s="21"/>
      <c r="D782" s="4"/>
      <c r="E782" s="5"/>
      <c r="F782" s="5"/>
    </row>
    <row r="783" ht="13.5" customHeight="1" spans="1:6">
      <c r="A783" s="21"/>
      <c r="D783" s="4"/>
      <c r="E783" s="5"/>
      <c r="F783" s="5"/>
    </row>
    <row r="784" ht="13.5" customHeight="1" spans="1:6">
      <c r="A784" s="21"/>
      <c r="D784" s="4"/>
      <c r="E784" s="5"/>
      <c r="F784" s="5"/>
    </row>
    <row r="785" ht="13.5" customHeight="1" spans="1:6">
      <c r="A785" s="21"/>
      <c r="D785" s="4"/>
      <c r="E785" s="5"/>
      <c r="F785" s="5"/>
    </row>
    <row r="786" ht="13.5" customHeight="1" spans="1:6">
      <c r="A786" s="21"/>
      <c r="D786" s="4"/>
      <c r="E786" s="5"/>
      <c r="F786" s="5"/>
    </row>
    <row r="787" ht="13.5" customHeight="1" spans="1:6">
      <c r="A787" s="21"/>
      <c r="D787" s="4"/>
      <c r="E787" s="5"/>
      <c r="F787" s="5"/>
    </row>
    <row r="788" ht="13.5" customHeight="1" spans="1:6">
      <c r="A788" s="21"/>
      <c r="D788" s="4"/>
      <c r="E788" s="5"/>
      <c r="F788" s="5"/>
    </row>
    <row r="789" ht="13.5" customHeight="1" spans="1:6">
      <c r="A789" s="21"/>
      <c r="D789" s="4"/>
      <c r="E789" s="5"/>
      <c r="F789" s="5"/>
    </row>
    <row r="790" ht="13.5" customHeight="1" spans="1:6">
      <c r="A790" s="21"/>
      <c r="D790" s="4"/>
      <c r="E790" s="5"/>
      <c r="F790" s="5"/>
    </row>
    <row r="791" ht="13.5" customHeight="1" spans="1:6">
      <c r="A791" s="21"/>
      <c r="D791" s="4"/>
      <c r="E791" s="5"/>
      <c r="F791" s="5"/>
    </row>
    <row r="792" ht="13.5" customHeight="1" spans="1:6">
      <c r="A792" s="21"/>
      <c r="D792" s="4"/>
      <c r="E792" s="5"/>
      <c r="F792" s="5"/>
    </row>
    <row r="793" ht="13.5" customHeight="1" spans="1:6">
      <c r="A793" s="21"/>
      <c r="D793" s="4"/>
      <c r="E793" s="5"/>
      <c r="F793" s="5"/>
    </row>
    <row r="794" ht="13.5" customHeight="1" spans="1:6">
      <c r="A794" s="21"/>
      <c r="D794" s="4"/>
      <c r="E794" s="5"/>
      <c r="F794" s="5"/>
    </row>
    <row r="795" ht="13.5" customHeight="1" spans="1:6">
      <c r="A795" s="21"/>
      <c r="D795" s="4"/>
      <c r="E795" s="5"/>
      <c r="F795" s="5"/>
    </row>
    <row r="796" ht="13.5" customHeight="1" spans="1:6">
      <c r="A796" s="21"/>
      <c r="D796" s="4"/>
      <c r="E796" s="5"/>
      <c r="F796" s="5"/>
    </row>
    <row r="797" ht="13.5" customHeight="1" spans="1:6">
      <c r="A797" s="21"/>
      <c r="D797" s="4"/>
      <c r="E797" s="5"/>
      <c r="F797" s="5"/>
    </row>
    <row r="798" ht="13.5" customHeight="1" spans="1:6">
      <c r="A798" s="21"/>
      <c r="D798" s="4"/>
      <c r="E798" s="5"/>
      <c r="F798" s="5"/>
    </row>
    <row r="799" ht="13.5" customHeight="1" spans="1:6">
      <c r="A799" s="21"/>
      <c r="D799" s="4"/>
      <c r="E799" s="5"/>
      <c r="F799" s="5"/>
    </row>
    <row r="800" ht="13.5" customHeight="1" spans="1:6">
      <c r="A800" s="21"/>
      <c r="D800" s="4"/>
      <c r="E800" s="5"/>
      <c r="F800" s="5"/>
    </row>
    <row r="801" ht="13.5" customHeight="1" spans="1:6">
      <c r="A801" s="21"/>
      <c r="D801" s="4"/>
      <c r="E801" s="5"/>
      <c r="F801" s="5"/>
    </row>
    <row r="802" ht="13.5" customHeight="1" spans="1:6">
      <c r="A802" s="21"/>
      <c r="D802" s="4"/>
      <c r="E802" s="5"/>
      <c r="F802" s="5"/>
    </row>
    <row r="803" ht="13.5" customHeight="1" spans="1:6">
      <c r="A803" s="21"/>
      <c r="D803" s="4"/>
      <c r="E803" s="5"/>
      <c r="F803" s="5"/>
    </row>
    <row r="804" ht="13.5" customHeight="1" spans="1:6">
      <c r="A804" s="21"/>
      <c r="D804" s="4"/>
      <c r="E804" s="5"/>
      <c r="F804" s="5"/>
    </row>
    <row r="805" ht="13.5" customHeight="1" spans="1:6">
      <c r="A805" s="21"/>
      <c r="D805" s="4"/>
      <c r="E805" s="5"/>
      <c r="F805" s="5"/>
    </row>
    <row r="806" ht="13.5" customHeight="1" spans="1:6">
      <c r="A806" s="21"/>
      <c r="D806" s="4"/>
      <c r="E806" s="5"/>
      <c r="F806" s="5"/>
    </row>
    <row r="807" ht="13.5" customHeight="1" spans="1:6">
      <c r="A807" s="21"/>
      <c r="D807" s="4"/>
      <c r="E807" s="5"/>
      <c r="F807" s="5"/>
    </row>
    <row r="808" ht="13.5" customHeight="1" spans="1:6">
      <c r="A808" s="21"/>
      <c r="D808" s="4"/>
      <c r="E808" s="5"/>
      <c r="F808" s="5"/>
    </row>
    <row r="809" ht="13.5" customHeight="1" spans="1:6">
      <c r="A809" s="21"/>
      <c r="D809" s="4"/>
      <c r="E809" s="5"/>
      <c r="F809" s="5"/>
    </row>
    <row r="810" ht="13.5" customHeight="1" spans="1:6">
      <c r="A810" s="21"/>
      <c r="D810" s="4"/>
      <c r="E810" s="5"/>
      <c r="F810" s="5"/>
    </row>
    <row r="811" ht="13.5" customHeight="1" spans="1:6">
      <c r="A811" s="21"/>
      <c r="D811" s="4"/>
      <c r="E811" s="5"/>
      <c r="F811" s="5"/>
    </row>
    <row r="812" ht="13.5" customHeight="1" spans="1:6">
      <c r="A812" s="21"/>
      <c r="D812" s="4"/>
      <c r="E812" s="5"/>
      <c r="F812" s="5"/>
    </row>
    <row r="813" ht="13.5" customHeight="1" spans="1:6">
      <c r="A813" s="21"/>
      <c r="D813" s="4"/>
      <c r="E813" s="5"/>
      <c r="F813" s="5"/>
    </row>
    <row r="814" ht="13.5" customHeight="1" spans="1:6">
      <c r="A814" s="21"/>
      <c r="D814" s="4"/>
      <c r="E814" s="5"/>
      <c r="F814" s="5"/>
    </row>
    <row r="815" ht="13.5" customHeight="1" spans="1:6">
      <c r="A815" s="21"/>
      <c r="D815" s="4"/>
      <c r="E815" s="5"/>
      <c r="F815" s="5"/>
    </row>
    <row r="816" ht="13.5" customHeight="1" spans="1:6">
      <c r="A816" s="21"/>
      <c r="D816" s="4"/>
      <c r="E816" s="5"/>
      <c r="F816" s="5"/>
    </row>
    <row r="817" ht="13.5" customHeight="1" spans="1:6">
      <c r="A817" s="21"/>
      <c r="D817" s="4"/>
      <c r="E817" s="5"/>
      <c r="F817" s="5"/>
    </row>
    <row r="818" ht="13.5" customHeight="1" spans="1:6">
      <c r="A818" s="21"/>
      <c r="D818" s="4"/>
      <c r="E818" s="5"/>
      <c r="F818" s="5"/>
    </row>
    <row r="819" ht="13.5" customHeight="1" spans="1:6">
      <c r="A819" s="21"/>
      <c r="D819" s="4"/>
      <c r="E819" s="5"/>
      <c r="F819" s="5"/>
    </row>
    <row r="820" ht="13.5" customHeight="1" spans="1:6">
      <c r="A820" s="21"/>
      <c r="D820" s="4"/>
      <c r="E820" s="5"/>
      <c r="F820" s="5"/>
    </row>
    <row r="821" ht="13.5" customHeight="1" spans="1:6">
      <c r="A821" s="21"/>
      <c r="D821" s="4"/>
      <c r="E821" s="5"/>
      <c r="F821" s="5"/>
    </row>
    <row r="822" ht="13.5" customHeight="1" spans="1:6">
      <c r="A822" s="21"/>
      <c r="D822" s="4"/>
      <c r="E822" s="5"/>
      <c r="F822" s="5"/>
    </row>
    <row r="823" ht="13.5" customHeight="1" spans="1:6">
      <c r="A823" s="21"/>
      <c r="D823" s="4"/>
      <c r="E823" s="5"/>
      <c r="F823" s="5"/>
    </row>
    <row r="824" ht="13.5" customHeight="1" spans="1:6">
      <c r="A824" s="21"/>
      <c r="D824" s="4"/>
      <c r="E824" s="5"/>
      <c r="F824" s="5"/>
    </row>
    <row r="825" ht="13.5" customHeight="1" spans="1:6">
      <c r="A825" s="21"/>
      <c r="D825" s="4"/>
      <c r="E825" s="5"/>
      <c r="F825" s="5"/>
    </row>
    <row r="826" ht="13.5" customHeight="1" spans="1:6">
      <c r="A826" s="21"/>
      <c r="D826" s="4"/>
      <c r="E826" s="5"/>
      <c r="F826" s="5"/>
    </row>
    <row r="827" ht="13.5" customHeight="1" spans="1:6">
      <c r="A827" s="21"/>
      <c r="D827" s="4"/>
      <c r="E827" s="5"/>
      <c r="F827" s="5"/>
    </row>
    <row r="828" ht="13.5" customHeight="1" spans="1:6">
      <c r="A828" s="21"/>
      <c r="D828" s="4"/>
      <c r="E828" s="5"/>
      <c r="F828" s="5"/>
    </row>
    <row r="829" ht="13.5" customHeight="1" spans="1:6">
      <c r="A829" s="21"/>
      <c r="D829" s="4"/>
      <c r="E829" s="5"/>
      <c r="F829" s="5"/>
    </row>
    <row r="830" ht="13.5" customHeight="1" spans="1:6">
      <c r="A830" s="21"/>
      <c r="D830" s="4"/>
      <c r="E830" s="5"/>
      <c r="F830" s="5"/>
    </row>
    <row r="831" ht="13.5" customHeight="1" spans="1:6">
      <c r="A831" s="21"/>
      <c r="D831" s="4"/>
      <c r="E831" s="5"/>
      <c r="F831" s="5"/>
    </row>
    <row r="832" ht="13.5" customHeight="1" spans="1:6">
      <c r="A832" s="21"/>
      <c r="D832" s="4"/>
      <c r="E832" s="5"/>
      <c r="F832" s="5"/>
    </row>
    <row r="833" ht="13.5" customHeight="1" spans="1:6">
      <c r="A833" s="21"/>
      <c r="D833" s="4"/>
      <c r="E833" s="5"/>
      <c r="F833" s="5"/>
    </row>
    <row r="834" ht="13.5" customHeight="1" spans="1:6">
      <c r="A834" s="21"/>
      <c r="D834" s="4"/>
      <c r="E834" s="5"/>
      <c r="F834" s="5"/>
    </row>
    <row r="835" ht="13.5" customHeight="1" spans="1:6">
      <c r="A835" s="21"/>
      <c r="D835" s="4"/>
      <c r="E835" s="5"/>
      <c r="F835" s="5"/>
    </row>
    <row r="836" ht="13.5" customHeight="1" spans="1:6">
      <c r="A836" s="21"/>
      <c r="D836" s="4"/>
      <c r="E836" s="5"/>
      <c r="F836" s="5"/>
    </row>
    <row r="837" ht="13.5" customHeight="1" spans="1:6">
      <c r="A837" s="21"/>
      <c r="D837" s="4"/>
      <c r="E837" s="5"/>
      <c r="F837" s="5"/>
    </row>
    <row r="838" ht="13.5" customHeight="1" spans="1:6">
      <c r="A838" s="21"/>
      <c r="D838" s="4"/>
      <c r="E838" s="5"/>
      <c r="F838" s="5"/>
    </row>
    <row r="839" ht="13.5" customHeight="1" spans="1:6">
      <c r="A839" s="21"/>
      <c r="D839" s="4"/>
      <c r="E839" s="5"/>
      <c r="F839" s="5"/>
    </row>
    <row r="840" ht="13.5" customHeight="1" spans="1:6">
      <c r="A840" s="21"/>
      <c r="D840" s="4"/>
      <c r="E840" s="5"/>
      <c r="F840" s="5"/>
    </row>
    <row r="841" ht="13.5" customHeight="1" spans="1:6">
      <c r="A841" s="21"/>
      <c r="D841" s="4"/>
      <c r="E841" s="5"/>
      <c r="F841" s="5"/>
    </row>
    <row r="842" ht="13.5" customHeight="1" spans="1:6">
      <c r="A842" s="21"/>
      <c r="D842" s="4"/>
      <c r="E842" s="5"/>
      <c r="F842" s="5"/>
    </row>
    <row r="843" ht="13.5" customHeight="1" spans="1:6">
      <c r="A843" s="21"/>
      <c r="D843" s="4"/>
      <c r="E843" s="5"/>
      <c r="F843" s="5"/>
    </row>
    <row r="844" ht="13.5" customHeight="1" spans="1:6">
      <c r="A844" s="21"/>
      <c r="D844" s="4"/>
      <c r="E844" s="5"/>
      <c r="F844" s="5"/>
    </row>
    <row r="845" ht="13.5" customHeight="1" spans="1:6">
      <c r="A845" s="21"/>
      <c r="D845" s="4"/>
      <c r="E845" s="5"/>
      <c r="F845" s="5"/>
    </row>
    <row r="846" ht="13.5" customHeight="1" spans="1:6">
      <c r="A846" s="21"/>
      <c r="D846" s="4"/>
      <c r="E846" s="5"/>
      <c r="F846" s="5"/>
    </row>
    <row r="847" ht="13.5" customHeight="1" spans="1:6">
      <c r="A847" s="21"/>
      <c r="D847" s="4"/>
      <c r="E847" s="5"/>
      <c r="F847" s="5"/>
    </row>
    <row r="848" ht="13.5" customHeight="1" spans="1:6">
      <c r="A848" s="21"/>
      <c r="D848" s="4"/>
      <c r="E848" s="5"/>
      <c r="F848" s="5"/>
    </row>
    <row r="849" ht="13.5" customHeight="1" spans="1:6">
      <c r="A849" s="21"/>
      <c r="D849" s="4"/>
      <c r="E849" s="5"/>
      <c r="F849" s="5"/>
    </row>
    <row r="850" ht="13.5" customHeight="1" spans="1:6">
      <c r="A850" s="21"/>
      <c r="D850" s="4"/>
      <c r="E850" s="5"/>
      <c r="F850" s="5"/>
    </row>
    <row r="851" ht="13.5" customHeight="1" spans="1:6">
      <c r="A851" s="21"/>
      <c r="D851" s="4"/>
      <c r="E851" s="5"/>
      <c r="F851" s="5"/>
    </row>
    <row r="852" ht="13.5" customHeight="1" spans="1:6">
      <c r="A852" s="21"/>
      <c r="D852" s="4"/>
      <c r="E852" s="5"/>
      <c r="F852" s="5"/>
    </row>
    <row r="853" ht="13.5" customHeight="1" spans="1:6">
      <c r="A853" s="21"/>
      <c r="D853" s="4"/>
      <c r="E853" s="5"/>
      <c r="F853" s="5"/>
    </row>
    <row r="854" ht="13.5" customHeight="1" spans="1:6">
      <c r="A854" s="21"/>
      <c r="D854" s="4"/>
      <c r="E854" s="5"/>
      <c r="F854" s="5"/>
    </row>
    <row r="855" ht="13.5" customHeight="1" spans="1:6">
      <c r="A855" s="21"/>
      <c r="D855" s="4"/>
      <c r="E855" s="5"/>
      <c r="F855" s="5"/>
    </row>
    <row r="856" ht="13.5" customHeight="1" spans="1:6">
      <c r="A856" s="21"/>
      <c r="D856" s="4"/>
      <c r="E856" s="5"/>
      <c r="F856" s="5"/>
    </row>
    <row r="857" ht="13.5" customHeight="1" spans="1:6">
      <c r="A857" s="21"/>
      <c r="D857" s="4"/>
      <c r="E857" s="5"/>
      <c r="F857" s="5"/>
    </row>
    <row r="858" ht="13.5" customHeight="1" spans="1:6">
      <c r="A858" s="21"/>
      <c r="D858" s="4"/>
      <c r="E858" s="5"/>
      <c r="F858" s="5"/>
    </row>
    <row r="859" ht="13.5" customHeight="1" spans="1:6">
      <c r="A859" s="21"/>
      <c r="D859" s="4"/>
      <c r="E859" s="5"/>
      <c r="F859" s="5"/>
    </row>
    <row r="860" ht="13.5" customHeight="1" spans="1:6">
      <c r="A860" s="21"/>
      <c r="D860" s="4"/>
      <c r="E860" s="5"/>
      <c r="F860" s="5"/>
    </row>
    <row r="861" ht="13.5" customHeight="1" spans="1:6">
      <c r="A861" s="21"/>
      <c r="D861" s="4"/>
      <c r="E861" s="5"/>
      <c r="F861" s="5"/>
    </row>
    <row r="862" ht="13.5" customHeight="1" spans="1:6">
      <c r="A862" s="21"/>
      <c r="D862" s="4"/>
      <c r="E862" s="5"/>
      <c r="F862" s="5"/>
    </row>
    <row r="863" ht="13.5" customHeight="1" spans="1:6">
      <c r="A863" s="21"/>
      <c r="D863" s="4"/>
      <c r="E863" s="5"/>
      <c r="F863" s="5"/>
    </row>
    <row r="864" ht="13.5" customHeight="1" spans="1:6">
      <c r="A864" s="21"/>
      <c r="D864" s="4"/>
      <c r="E864" s="5"/>
      <c r="F864" s="5"/>
    </row>
    <row r="865" ht="13.5" customHeight="1" spans="1:6">
      <c r="A865" s="21"/>
      <c r="D865" s="4"/>
      <c r="E865" s="5"/>
      <c r="F865" s="5"/>
    </row>
    <row r="866" ht="13.5" customHeight="1" spans="1:6">
      <c r="A866" s="21"/>
      <c r="D866" s="4"/>
      <c r="E866" s="5"/>
      <c r="F866" s="5"/>
    </row>
    <row r="867" ht="13.5" customHeight="1" spans="1:6">
      <c r="A867" s="21"/>
      <c r="D867" s="4"/>
      <c r="E867" s="5"/>
      <c r="F867" s="5"/>
    </row>
    <row r="868" ht="13.5" customHeight="1" spans="1:6">
      <c r="A868" s="21"/>
      <c r="D868" s="4"/>
      <c r="E868" s="5"/>
      <c r="F868" s="5"/>
    </row>
    <row r="869" ht="13.5" customHeight="1" spans="1:6">
      <c r="A869" s="21"/>
      <c r="D869" s="4"/>
      <c r="E869" s="5"/>
      <c r="F869" s="5"/>
    </row>
    <row r="870" ht="13.5" customHeight="1" spans="1:6">
      <c r="A870" s="21"/>
      <c r="D870" s="4"/>
      <c r="E870" s="5"/>
      <c r="F870" s="5"/>
    </row>
    <row r="871" ht="13.5" customHeight="1" spans="1:6">
      <c r="A871" s="21"/>
      <c r="D871" s="4"/>
      <c r="E871" s="5"/>
      <c r="F871" s="5"/>
    </row>
    <row r="872" ht="13.5" customHeight="1" spans="1:6">
      <c r="A872" s="21"/>
      <c r="D872" s="4"/>
      <c r="E872" s="5"/>
      <c r="F872" s="5"/>
    </row>
    <row r="873" ht="13.5" customHeight="1" spans="1:6">
      <c r="A873" s="21"/>
      <c r="D873" s="4"/>
      <c r="E873" s="5"/>
      <c r="F873" s="5"/>
    </row>
    <row r="874" ht="13.5" customHeight="1" spans="1:6">
      <c r="A874" s="21"/>
      <c r="D874" s="4"/>
      <c r="E874" s="5"/>
      <c r="F874" s="5"/>
    </row>
    <row r="875" ht="13.5" customHeight="1" spans="1:6">
      <c r="A875" s="21"/>
      <c r="D875" s="4"/>
      <c r="E875" s="5"/>
      <c r="F875" s="5"/>
    </row>
    <row r="876" ht="13.5" customHeight="1" spans="1:6">
      <c r="A876" s="21"/>
      <c r="D876" s="4"/>
      <c r="E876" s="5"/>
      <c r="F876" s="5"/>
    </row>
    <row r="877" ht="13.5" customHeight="1" spans="1:6">
      <c r="A877" s="21"/>
      <c r="D877" s="4"/>
      <c r="E877" s="5"/>
      <c r="F877" s="5"/>
    </row>
    <row r="878" ht="13.5" customHeight="1" spans="1:6">
      <c r="A878" s="21"/>
      <c r="D878" s="4"/>
      <c r="E878" s="5"/>
      <c r="F878" s="5"/>
    </row>
    <row r="879" ht="13.5" customHeight="1" spans="1:6">
      <c r="A879" s="21"/>
      <c r="D879" s="4"/>
      <c r="E879" s="5"/>
      <c r="F879" s="5"/>
    </row>
    <row r="880" ht="13.5" customHeight="1" spans="1:6">
      <c r="A880" s="21"/>
      <c r="D880" s="4"/>
      <c r="E880" s="5"/>
      <c r="F880" s="5"/>
    </row>
    <row r="881" ht="13.5" customHeight="1" spans="1:6">
      <c r="A881" s="21"/>
      <c r="D881" s="4"/>
      <c r="E881" s="5"/>
      <c r="F881" s="5"/>
    </row>
    <row r="882" ht="13.5" customHeight="1" spans="1:6">
      <c r="A882" s="21"/>
      <c r="D882" s="4"/>
      <c r="E882" s="5"/>
      <c r="F882" s="5"/>
    </row>
    <row r="883" ht="13.5" customHeight="1" spans="1:6">
      <c r="A883" s="21"/>
      <c r="D883" s="4"/>
      <c r="E883" s="5"/>
      <c r="F883" s="5"/>
    </row>
    <row r="884" ht="13.5" customHeight="1" spans="1:6">
      <c r="A884" s="21"/>
      <c r="D884" s="4"/>
      <c r="E884" s="5"/>
      <c r="F884" s="5"/>
    </row>
    <row r="885" ht="13.5" customHeight="1" spans="1:6">
      <c r="A885" s="21"/>
      <c r="D885" s="4"/>
      <c r="E885" s="5"/>
      <c r="F885" s="5"/>
    </row>
    <row r="886" ht="13.5" customHeight="1" spans="1:6">
      <c r="A886" s="21"/>
      <c r="D886" s="4"/>
      <c r="E886" s="5"/>
      <c r="F886" s="5"/>
    </row>
    <row r="887" ht="13.5" customHeight="1" spans="1:6">
      <c r="A887" s="21"/>
      <c r="D887" s="4"/>
      <c r="E887" s="5"/>
      <c r="F887" s="5"/>
    </row>
    <row r="888" ht="13.5" customHeight="1" spans="1:6">
      <c r="A888" s="21"/>
      <c r="D888" s="4"/>
      <c r="E888" s="5"/>
      <c r="F888" s="5"/>
    </row>
    <row r="889" ht="13.5" customHeight="1" spans="1:6">
      <c r="A889" s="21"/>
      <c r="D889" s="4"/>
      <c r="E889" s="5"/>
      <c r="F889" s="5"/>
    </row>
    <row r="890" ht="13.5" customHeight="1" spans="1:6">
      <c r="A890" s="21"/>
      <c r="D890" s="4"/>
      <c r="E890" s="5"/>
      <c r="F890" s="5"/>
    </row>
    <row r="891" ht="13.5" customHeight="1" spans="1:6">
      <c r="A891" s="21"/>
      <c r="D891" s="4"/>
      <c r="E891" s="5"/>
      <c r="F891" s="5"/>
    </row>
    <row r="892" ht="13.5" customHeight="1" spans="1:6">
      <c r="A892" s="21"/>
      <c r="D892" s="4"/>
      <c r="E892" s="5"/>
      <c r="F892" s="5"/>
    </row>
    <row r="893" ht="13.5" customHeight="1" spans="1:6">
      <c r="A893" s="21"/>
      <c r="D893" s="4"/>
      <c r="E893" s="5"/>
      <c r="F893" s="5"/>
    </row>
    <row r="894" ht="13.5" customHeight="1" spans="1:6">
      <c r="A894" s="21"/>
      <c r="D894" s="4"/>
      <c r="E894" s="5"/>
      <c r="F894" s="5"/>
    </row>
    <row r="895" ht="13.5" customHeight="1" spans="1:6">
      <c r="A895" s="21"/>
      <c r="D895" s="4"/>
      <c r="E895" s="5"/>
      <c r="F895" s="5"/>
    </row>
    <row r="896" ht="13.5" customHeight="1" spans="1:6">
      <c r="A896" s="21"/>
      <c r="D896" s="4"/>
      <c r="E896" s="5"/>
      <c r="F896" s="5"/>
    </row>
    <row r="897" ht="13.5" customHeight="1" spans="1:6">
      <c r="A897" s="21"/>
      <c r="D897" s="4"/>
      <c r="E897" s="5"/>
      <c r="F897" s="5"/>
    </row>
    <row r="898" ht="13.5" customHeight="1" spans="1:6">
      <c r="A898" s="21"/>
      <c r="D898" s="4"/>
      <c r="E898" s="5"/>
      <c r="F898" s="5"/>
    </row>
    <row r="899" ht="13.5" customHeight="1" spans="1:6">
      <c r="A899" s="21"/>
      <c r="D899" s="4"/>
      <c r="E899" s="5"/>
      <c r="F899" s="5"/>
    </row>
    <row r="900" ht="13.5" customHeight="1" spans="1:6">
      <c r="A900" s="21"/>
      <c r="D900" s="4"/>
      <c r="E900" s="5"/>
      <c r="F900" s="5"/>
    </row>
    <row r="901" ht="13.5" customHeight="1" spans="1:6">
      <c r="A901" s="21"/>
      <c r="D901" s="4"/>
      <c r="E901" s="5"/>
      <c r="F901" s="5"/>
    </row>
    <row r="902" ht="13.5" customHeight="1" spans="1:6">
      <c r="A902" s="21"/>
      <c r="D902" s="4"/>
      <c r="E902" s="5"/>
      <c r="F902" s="5"/>
    </row>
    <row r="903" ht="13.5" customHeight="1" spans="1:6">
      <c r="A903" s="21"/>
      <c r="D903" s="4"/>
      <c r="E903" s="5"/>
      <c r="F903" s="5"/>
    </row>
    <row r="904" ht="13.5" customHeight="1" spans="1:6">
      <c r="A904" s="21"/>
      <c r="D904" s="4"/>
      <c r="E904" s="5"/>
      <c r="F904" s="5"/>
    </row>
    <row r="905" ht="13.5" customHeight="1" spans="1:6">
      <c r="A905" s="21"/>
      <c r="D905" s="4"/>
      <c r="E905" s="5"/>
      <c r="F905" s="5"/>
    </row>
    <row r="906" ht="13.5" customHeight="1" spans="1:6">
      <c r="A906" s="21"/>
      <c r="D906" s="4"/>
      <c r="E906" s="5"/>
      <c r="F906" s="5"/>
    </row>
    <row r="907" ht="13.5" customHeight="1" spans="1:6">
      <c r="A907" s="21"/>
      <c r="D907" s="4"/>
      <c r="E907" s="5"/>
      <c r="F907" s="5"/>
    </row>
    <row r="908" ht="13.5" customHeight="1" spans="1:6">
      <c r="A908" s="21"/>
      <c r="D908" s="4"/>
      <c r="E908" s="5"/>
      <c r="F908" s="5"/>
    </row>
    <row r="909" ht="13.5" customHeight="1" spans="1:6">
      <c r="A909" s="21"/>
      <c r="D909" s="4"/>
      <c r="E909" s="5"/>
      <c r="F909" s="5"/>
    </row>
    <row r="910" ht="13.5" customHeight="1" spans="1:6">
      <c r="A910" s="21"/>
      <c r="D910" s="4"/>
      <c r="E910" s="5"/>
      <c r="F910" s="5"/>
    </row>
    <row r="911" ht="13.5" customHeight="1" spans="1:6">
      <c r="A911" s="21"/>
      <c r="D911" s="4"/>
      <c r="E911" s="5"/>
      <c r="F911" s="5"/>
    </row>
    <row r="912" ht="13.5" customHeight="1" spans="1:6">
      <c r="A912" s="21"/>
      <c r="D912" s="4"/>
      <c r="E912" s="5"/>
      <c r="F912" s="5"/>
    </row>
    <row r="913" ht="13.5" customHeight="1" spans="1:6">
      <c r="A913" s="21"/>
      <c r="D913" s="4"/>
      <c r="E913" s="5"/>
      <c r="F913" s="5"/>
    </row>
    <row r="914" ht="13.5" customHeight="1" spans="1:6">
      <c r="A914" s="21"/>
      <c r="D914" s="4"/>
      <c r="E914" s="5"/>
      <c r="F914" s="5"/>
    </row>
    <row r="915" ht="13.5" customHeight="1" spans="1:6">
      <c r="A915" s="21"/>
      <c r="D915" s="4"/>
      <c r="E915" s="5"/>
      <c r="F915" s="5"/>
    </row>
    <row r="916" ht="13.5" customHeight="1" spans="1:6">
      <c r="A916" s="21"/>
      <c r="D916" s="4"/>
      <c r="E916" s="5"/>
      <c r="F916" s="5"/>
    </row>
    <row r="917" ht="13.5" customHeight="1" spans="1:6">
      <c r="A917" s="21"/>
      <c r="D917" s="4"/>
      <c r="E917" s="5"/>
      <c r="F917" s="5"/>
    </row>
    <row r="918" ht="13.5" customHeight="1" spans="1:6">
      <c r="A918" s="21"/>
      <c r="D918" s="4"/>
      <c r="E918" s="5"/>
      <c r="F918" s="5"/>
    </row>
    <row r="919" ht="13.5" customHeight="1" spans="1:6">
      <c r="A919" s="21"/>
      <c r="D919" s="4"/>
      <c r="E919" s="5"/>
      <c r="F919" s="5"/>
    </row>
    <row r="920" ht="13.5" customHeight="1" spans="1:6">
      <c r="A920" s="21"/>
      <c r="D920" s="4"/>
      <c r="E920" s="5"/>
      <c r="F920" s="5"/>
    </row>
    <row r="921" ht="13.5" customHeight="1" spans="1:6">
      <c r="A921" s="21"/>
      <c r="D921" s="4"/>
      <c r="E921" s="5"/>
      <c r="F921" s="5"/>
    </row>
    <row r="922" ht="13.5" customHeight="1" spans="1:6">
      <c r="A922" s="21"/>
      <c r="D922" s="4"/>
      <c r="E922" s="5"/>
      <c r="F922" s="5"/>
    </row>
    <row r="923" ht="13.5" customHeight="1" spans="1:6">
      <c r="A923" s="21"/>
      <c r="D923" s="4"/>
      <c r="E923" s="5"/>
      <c r="F923" s="5"/>
    </row>
    <row r="924" ht="13.5" customHeight="1" spans="1:6">
      <c r="A924" s="21"/>
      <c r="D924" s="4"/>
      <c r="E924" s="5"/>
      <c r="F924" s="5"/>
    </row>
    <row r="925" ht="13.5" customHeight="1" spans="1:6">
      <c r="A925" s="21"/>
      <c r="D925" s="4"/>
      <c r="E925" s="5"/>
      <c r="F925" s="5"/>
    </row>
    <row r="926" ht="13.5" customHeight="1" spans="1:6">
      <c r="A926" s="21"/>
      <c r="D926" s="4"/>
      <c r="E926" s="5"/>
      <c r="F926" s="5"/>
    </row>
    <row r="927" ht="13.5" customHeight="1" spans="1:6">
      <c r="A927" s="21"/>
      <c r="D927" s="4"/>
      <c r="E927" s="5"/>
      <c r="F927" s="5"/>
    </row>
    <row r="928" ht="13.5" customHeight="1" spans="1:6">
      <c r="A928" s="21"/>
      <c r="D928" s="4"/>
      <c r="E928" s="5"/>
      <c r="F928" s="5"/>
    </row>
    <row r="929" ht="13.5" customHeight="1" spans="1:6">
      <c r="A929" s="21"/>
      <c r="D929" s="4"/>
      <c r="E929" s="5"/>
      <c r="F929" s="5"/>
    </row>
    <row r="930" ht="13.5" customHeight="1" spans="1:6">
      <c r="A930" s="21"/>
      <c r="D930" s="4"/>
      <c r="E930" s="5"/>
      <c r="F930" s="5"/>
    </row>
    <row r="931" ht="13.5" customHeight="1" spans="1:6">
      <c r="A931" s="21"/>
      <c r="D931" s="4"/>
      <c r="E931" s="5"/>
      <c r="F931" s="5"/>
    </row>
    <row r="932" ht="13.5" customHeight="1" spans="1:6">
      <c r="A932" s="21"/>
      <c r="D932" s="4"/>
      <c r="E932" s="5"/>
      <c r="F932" s="5"/>
    </row>
    <row r="933" ht="13.5" customHeight="1" spans="1:6">
      <c r="A933" s="21"/>
      <c r="D933" s="4"/>
      <c r="E933" s="5"/>
      <c r="F933" s="5"/>
    </row>
    <row r="934" ht="13.5" customHeight="1" spans="1:6">
      <c r="A934" s="21"/>
      <c r="D934" s="4"/>
      <c r="E934" s="5"/>
      <c r="F934" s="5"/>
    </row>
    <row r="935" ht="13.5" customHeight="1" spans="1:6">
      <c r="A935" s="21"/>
      <c r="D935" s="4"/>
      <c r="E935" s="5"/>
      <c r="F935" s="5"/>
    </row>
    <row r="936" ht="13.5" customHeight="1" spans="1:6">
      <c r="A936" s="21"/>
      <c r="D936" s="4"/>
      <c r="E936" s="5"/>
      <c r="F936" s="5"/>
    </row>
    <row r="937" ht="13.5" customHeight="1" spans="1:6">
      <c r="A937" s="21"/>
      <c r="D937" s="4"/>
      <c r="E937" s="5"/>
      <c r="F937" s="5"/>
    </row>
    <row r="938" ht="13.5" customHeight="1" spans="1:6">
      <c r="A938" s="21"/>
      <c r="D938" s="4"/>
      <c r="E938" s="5"/>
      <c r="F938" s="5"/>
    </row>
    <row r="939" ht="13.5" customHeight="1" spans="1:6">
      <c r="A939" s="21"/>
      <c r="D939" s="4"/>
      <c r="E939" s="5"/>
      <c r="F939" s="5"/>
    </row>
    <row r="940" ht="13.5" customHeight="1" spans="1:6">
      <c r="A940" s="21"/>
      <c r="D940" s="4"/>
      <c r="E940" s="5"/>
      <c r="F940" s="5"/>
    </row>
    <row r="941" ht="13.5" customHeight="1" spans="1:6">
      <c r="A941" s="21"/>
      <c r="D941" s="4"/>
      <c r="E941" s="5"/>
      <c r="F941" s="5"/>
    </row>
    <row r="942" ht="13.5" customHeight="1" spans="1:6">
      <c r="A942" s="21"/>
      <c r="D942" s="4"/>
      <c r="E942" s="5"/>
      <c r="F942" s="5"/>
    </row>
    <row r="943" ht="13.5" customHeight="1" spans="1:6">
      <c r="A943" s="21"/>
      <c r="D943" s="4"/>
      <c r="E943" s="5"/>
      <c r="F943" s="5"/>
    </row>
    <row r="944" ht="13.5" customHeight="1" spans="1:6">
      <c r="A944" s="21"/>
      <c r="D944" s="4"/>
      <c r="E944" s="5"/>
      <c r="F944" s="5"/>
    </row>
    <row r="945" ht="13.5" customHeight="1" spans="1:6">
      <c r="A945" s="21"/>
      <c r="D945" s="4"/>
      <c r="E945" s="5"/>
      <c r="F945" s="5"/>
    </row>
    <row r="946" ht="13.5" customHeight="1" spans="1:6">
      <c r="A946" s="21"/>
      <c r="D946" s="4"/>
      <c r="E946" s="5"/>
      <c r="F946" s="5"/>
    </row>
    <row r="947" ht="13.5" customHeight="1" spans="1:6">
      <c r="A947" s="21"/>
      <c r="D947" s="4"/>
      <c r="E947" s="5"/>
      <c r="F947" s="5"/>
    </row>
    <row r="948" ht="13.5" customHeight="1" spans="1:6">
      <c r="A948" s="21"/>
      <c r="D948" s="4"/>
      <c r="E948" s="5"/>
      <c r="F948" s="5"/>
    </row>
    <row r="949" ht="13.5" customHeight="1" spans="1:6">
      <c r="A949" s="21"/>
      <c r="D949" s="4"/>
      <c r="E949" s="5"/>
      <c r="F949" s="5"/>
    </row>
    <row r="950" ht="13.5" customHeight="1" spans="1:6">
      <c r="A950" s="21"/>
      <c r="D950" s="4"/>
      <c r="E950" s="5"/>
      <c r="F950" s="5"/>
    </row>
    <row r="951" ht="13.5" customHeight="1" spans="1:6">
      <c r="A951" s="21"/>
      <c r="D951" s="4"/>
      <c r="E951" s="5"/>
      <c r="F951" s="5"/>
    </row>
    <row r="952" ht="13.5" customHeight="1" spans="1:6">
      <c r="A952" s="21"/>
      <c r="D952" s="4"/>
      <c r="E952" s="5"/>
      <c r="F952" s="5"/>
    </row>
    <row r="953" ht="13.5" customHeight="1" spans="1:6">
      <c r="A953" s="21"/>
      <c r="D953" s="4"/>
      <c r="E953" s="5"/>
      <c r="F953" s="5"/>
    </row>
    <row r="954" ht="13.5" customHeight="1" spans="1:6">
      <c r="A954" s="21"/>
      <c r="D954" s="4"/>
      <c r="E954" s="5"/>
      <c r="F954" s="5"/>
    </row>
    <row r="955" ht="13.5" customHeight="1" spans="1:6">
      <c r="A955" s="21"/>
      <c r="D955" s="4"/>
      <c r="E955" s="5"/>
      <c r="F955" s="5"/>
    </row>
    <row r="956" ht="13.5" customHeight="1" spans="1:6">
      <c r="A956" s="21"/>
      <c r="D956" s="4"/>
      <c r="E956" s="5"/>
      <c r="F956" s="5"/>
    </row>
    <row r="957" ht="13.5" customHeight="1" spans="1:6">
      <c r="A957" s="21"/>
      <c r="D957" s="4"/>
      <c r="E957" s="5"/>
      <c r="F957" s="5"/>
    </row>
    <row r="958" ht="13.5" customHeight="1" spans="1:6">
      <c r="A958" s="21"/>
      <c r="D958" s="4"/>
      <c r="E958" s="5"/>
      <c r="F958" s="5"/>
    </row>
    <row r="959" ht="13.5" customHeight="1" spans="1:6">
      <c r="A959" s="21"/>
      <c r="D959" s="4"/>
      <c r="E959" s="5"/>
      <c r="F959" s="5"/>
    </row>
    <row r="960" ht="13.5" customHeight="1" spans="1:6">
      <c r="A960" s="21"/>
      <c r="D960" s="4"/>
      <c r="E960" s="5"/>
      <c r="F960" s="5"/>
    </row>
    <row r="961" ht="13.5" customHeight="1" spans="1:6">
      <c r="A961" s="21"/>
      <c r="D961" s="4"/>
      <c r="E961" s="5"/>
      <c r="F961" s="5"/>
    </row>
    <row r="962" ht="13.5" customHeight="1" spans="1:6">
      <c r="A962" s="21"/>
      <c r="D962" s="4"/>
      <c r="E962" s="5"/>
      <c r="F962" s="5"/>
    </row>
    <row r="963" ht="13.5" customHeight="1" spans="1:6">
      <c r="A963" s="21"/>
      <c r="D963" s="4"/>
      <c r="E963" s="5"/>
      <c r="F963" s="5"/>
    </row>
    <row r="964" ht="13.5" customHeight="1" spans="1:6">
      <c r="A964" s="21"/>
      <c r="D964" s="4"/>
      <c r="E964" s="5"/>
      <c r="F964" s="5"/>
    </row>
    <row r="965" ht="13.5" customHeight="1" spans="1:6">
      <c r="A965" s="21"/>
      <c r="D965" s="4"/>
      <c r="E965" s="5"/>
      <c r="F965" s="5"/>
    </row>
    <row r="966" ht="13.5" customHeight="1" spans="1:6">
      <c r="A966" s="21"/>
      <c r="D966" s="4"/>
      <c r="E966" s="5"/>
      <c r="F966" s="5"/>
    </row>
    <row r="967" ht="13.5" customHeight="1" spans="1:6">
      <c r="A967" s="21"/>
      <c r="D967" s="4"/>
      <c r="E967" s="5"/>
      <c r="F967" s="5"/>
    </row>
    <row r="968" ht="13.5" customHeight="1" spans="1:6">
      <c r="A968" s="21"/>
      <c r="D968" s="4"/>
      <c r="E968" s="5"/>
      <c r="F968" s="5"/>
    </row>
    <row r="969" ht="13.5" customHeight="1" spans="1:6">
      <c r="A969" s="21"/>
      <c r="D969" s="4"/>
      <c r="E969" s="5"/>
      <c r="F969" s="5"/>
    </row>
    <row r="970" ht="13.5" customHeight="1" spans="1:6">
      <c r="A970" s="21"/>
      <c r="D970" s="4"/>
      <c r="E970" s="5"/>
      <c r="F970" s="5"/>
    </row>
    <row r="971" ht="13.5" customHeight="1" spans="1:6">
      <c r="A971" s="21"/>
      <c r="D971" s="4"/>
      <c r="E971" s="5"/>
      <c r="F971" s="5"/>
    </row>
    <row r="972" ht="13.5" customHeight="1" spans="1:6">
      <c r="A972" s="21"/>
      <c r="D972" s="4"/>
      <c r="E972" s="5"/>
      <c r="F972" s="5"/>
    </row>
    <row r="973" ht="13.5" customHeight="1" spans="1:6">
      <c r="A973" s="21"/>
      <c r="D973" s="4"/>
      <c r="E973" s="5"/>
      <c r="F973" s="5"/>
    </row>
    <row r="974" ht="13.5" customHeight="1" spans="1:6">
      <c r="A974" s="21"/>
      <c r="D974" s="4"/>
      <c r="E974" s="5"/>
      <c r="F974" s="5"/>
    </row>
    <row r="975" ht="13.5" customHeight="1" spans="1:6">
      <c r="A975" s="21"/>
      <c r="D975" s="4"/>
      <c r="E975" s="5"/>
      <c r="F975" s="5"/>
    </row>
    <row r="976" ht="13.5" customHeight="1" spans="1:6">
      <c r="A976" s="21"/>
      <c r="D976" s="4"/>
      <c r="E976" s="5"/>
      <c r="F976" s="5"/>
    </row>
    <row r="977" ht="13.5" customHeight="1" spans="1:6">
      <c r="A977" s="21"/>
      <c r="D977" s="4"/>
      <c r="E977" s="5"/>
      <c r="F977" s="5"/>
    </row>
    <row r="978" ht="13.5" customHeight="1" spans="1:6">
      <c r="A978" s="21"/>
      <c r="D978" s="4"/>
      <c r="E978" s="5"/>
      <c r="F978" s="5"/>
    </row>
    <row r="979" ht="13.5" customHeight="1" spans="1:6">
      <c r="A979" s="21"/>
      <c r="D979" s="4"/>
      <c r="E979" s="5"/>
      <c r="F979" s="5"/>
    </row>
    <row r="980" ht="13.5" customHeight="1" spans="1:6">
      <c r="A980" s="21"/>
      <c r="D980" s="4"/>
      <c r="E980" s="5"/>
      <c r="F980" s="5"/>
    </row>
    <row r="981" ht="13.5" customHeight="1" spans="1:6">
      <c r="A981" s="21"/>
      <c r="D981" s="4"/>
      <c r="E981" s="5"/>
      <c r="F981" s="5"/>
    </row>
    <row r="982" ht="13.5" customHeight="1" spans="1:6">
      <c r="A982" s="21"/>
      <c r="D982" s="4"/>
      <c r="E982" s="5"/>
      <c r="F982" s="5"/>
    </row>
    <row r="983" ht="13.5" customHeight="1" spans="1:6">
      <c r="A983" s="21"/>
      <c r="D983" s="4"/>
      <c r="E983" s="5"/>
      <c r="F983" s="5"/>
    </row>
    <row r="984" ht="13.5" customHeight="1" spans="1:6">
      <c r="A984" s="21"/>
      <c r="D984" s="4"/>
      <c r="E984" s="5"/>
      <c r="F984" s="5"/>
    </row>
    <row r="985" ht="13.5" customHeight="1" spans="1:6">
      <c r="A985" s="21"/>
      <c r="D985" s="4"/>
      <c r="E985" s="5"/>
      <c r="F985" s="5"/>
    </row>
    <row r="986" ht="13.5" customHeight="1" spans="1:6">
      <c r="A986" s="21"/>
      <c r="D986" s="4"/>
      <c r="E986" s="5"/>
      <c r="F986" s="5"/>
    </row>
    <row r="987" ht="13.5" customHeight="1" spans="1:6">
      <c r="A987" s="21"/>
      <c r="D987" s="4"/>
      <c r="E987" s="5"/>
      <c r="F987" s="5"/>
    </row>
    <row r="988" ht="13.5" customHeight="1" spans="1:6">
      <c r="A988" s="21"/>
      <c r="D988" s="4"/>
      <c r="E988" s="5"/>
      <c r="F988" s="5"/>
    </row>
    <row r="989" ht="13.5" customHeight="1" spans="1:6">
      <c r="A989" s="21"/>
      <c r="D989" s="4"/>
      <c r="E989" s="5"/>
      <c r="F989" s="5"/>
    </row>
    <row r="990" ht="13.5" customHeight="1" spans="1:6">
      <c r="A990" s="21"/>
      <c r="D990" s="4"/>
      <c r="E990" s="5"/>
      <c r="F990" s="5"/>
    </row>
    <row r="991" ht="13.5" customHeight="1" spans="1:6">
      <c r="A991" s="21"/>
      <c r="D991" s="4"/>
      <c r="E991" s="5"/>
      <c r="F991" s="5"/>
    </row>
    <row r="992" ht="13.5" customHeight="1" spans="1:6">
      <c r="A992" s="21"/>
      <c r="D992" s="4"/>
      <c r="E992" s="5"/>
      <c r="F992" s="5"/>
    </row>
    <row r="993" ht="13.5" customHeight="1" spans="1:6">
      <c r="A993" s="21"/>
      <c r="D993" s="4"/>
      <c r="E993" s="5"/>
      <c r="F993" s="5"/>
    </row>
    <row r="994" ht="13.5" customHeight="1" spans="1:6">
      <c r="A994" s="21"/>
      <c r="D994" s="4"/>
      <c r="E994" s="5"/>
      <c r="F994" s="5"/>
    </row>
    <row r="995" ht="13.5" customHeight="1" spans="1:6">
      <c r="A995" s="21"/>
      <c r="D995" s="4"/>
      <c r="E995" s="5"/>
      <c r="F995" s="5"/>
    </row>
    <row r="996" ht="13.5" customHeight="1" spans="1:6">
      <c r="A996" s="21"/>
      <c r="D996" s="4"/>
      <c r="E996" s="5"/>
      <c r="F996" s="5"/>
    </row>
    <row r="997" ht="13.5" customHeight="1" spans="1:6">
      <c r="A997" s="21"/>
      <c r="D997" s="4"/>
      <c r="E997" s="5"/>
      <c r="F997" s="5"/>
    </row>
    <row r="998" ht="13.5" customHeight="1" spans="1:6">
      <c r="A998" s="21"/>
      <c r="D998" s="4"/>
      <c r="E998" s="5"/>
      <c r="F998" s="5"/>
    </row>
    <row r="999" ht="13.5" customHeight="1" spans="1:6">
      <c r="A999" s="21"/>
      <c r="D999" s="4"/>
      <c r="E999" s="5"/>
      <c r="F999" s="5"/>
    </row>
    <row r="1000" ht="13.5" customHeight="1" spans="1:6">
      <c r="A1000" s="21"/>
      <c r="D1000" s="4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1.8571428571429" customWidth="1"/>
    <col min="2" max="2" width="16.2857142857143" customWidth="1"/>
    <col min="3" max="3" width="36.4285714285714" customWidth="1"/>
    <col min="4" max="4" width="12.7142857142857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1" t="s">
        <v>0</v>
      </c>
      <c r="B1" s="3" t="s">
        <v>1</v>
      </c>
      <c r="C1" s="3" t="s">
        <v>2</v>
      </c>
      <c r="D1" s="4" t="s">
        <v>3</v>
      </c>
      <c r="E1" s="5"/>
      <c r="F1" s="5"/>
    </row>
    <row r="2" ht="13.5" customHeight="1" spans="1:6">
      <c r="A2" s="2">
        <v>43562</v>
      </c>
      <c r="B2" s="5" t="s">
        <v>44</v>
      </c>
      <c r="C2" s="5" t="s">
        <v>1212</v>
      </c>
      <c r="D2" s="4">
        <v>616.3</v>
      </c>
      <c r="E2" s="5"/>
      <c r="F2" s="5"/>
    </row>
    <row r="3" ht="13.5" customHeight="1" spans="1:6">
      <c r="A3" s="2">
        <v>43568</v>
      </c>
      <c r="B3" s="5" t="s">
        <v>44</v>
      </c>
      <c r="C3" s="5" t="s">
        <v>1213</v>
      </c>
      <c r="D3" s="4">
        <v>132</v>
      </c>
      <c r="E3" s="5"/>
      <c r="F3" s="5"/>
    </row>
    <row r="4" ht="13.5" customHeight="1" spans="1:6">
      <c r="A4" s="2">
        <v>43568</v>
      </c>
      <c r="B4" s="5" t="s">
        <v>44</v>
      </c>
      <c r="C4" s="5" t="s">
        <v>1214</v>
      </c>
      <c r="D4" s="10">
        <v>68</v>
      </c>
      <c r="E4" s="5"/>
      <c r="F4" s="5"/>
    </row>
    <row r="5" ht="13.5" customHeight="1" spans="1:6">
      <c r="A5" s="2">
        <v>43556</v>
      </c>
      <c r="B5" s="5" t="s">
        <v>294</v>
      </c>
      <c r="C5" s="5" t="s">
        <v>239</v>
      </c>
      <c r="D5" s="4">
        <v>470</v>
      </c>
      <c r="E5" s="5"/>
      <c r="F5" s="5"/>
    </row>
    <row r="6" ht="13.5" customHeight="1" spans="1:7">
      <c r="A6" s="2">
        <v>43560</v>
      </c>
      <c r="B6" s="5" t="s">
        <v>294</v>
      </c>
      <c r="C6" s="5" t="s">
        <v>50</v>
      </c>
      <c r="D6" s="4">
        <v>15.75</v>
      </c>
      <c r="E6" s="5"/>
      <c r="F6" s="5"/>
      <c r="G6" s="3" t="s">
        <v>286</v>
      </c>
    </row>
    <row r="7" ht="13.5" customHeight="1" spans="1:8">
      <c r="A7" s="2">
        <v>43559</v>
      </c>
      <c r="B7" s="5" t="s">
        <v>294</v>
      </c>
      <c r="C7" s="5" t="s">
        <v>432</v>
      </c>
      <c r="D7" s="11">
        <v>29.85</v>
      </c>
      <c r="E7" s="5"/>
      <c r="F7" s="5"/>
      <c r="G7" s="3" t="s">
        <v>44</v>
      </c>
      <c r="H7" s="4">
        <f>SUM(D2:D4)</f>
        <v>816.3</v>
      </c>
    </row>
    <row r="8" ht="13.5" customHeight="1" spans="1:8">
      <c r="A8" s="2">
        <v>43566</v>
      </c>
      <c r="B8" s="5" t="s">
        <v>294</v>
      </c>
      <c r="C8" s="5" t="s">
        <v>1189</v>
      </c>
      <c r="D8" s="4">
        <v>22.8</v>
      </c>
      <c r="E8" s="5"/>
      <c r="F8" s="5"/>
      <c r="G8" s="3" t="s">
        <v>294</v>
      </c>
      <c r="H8" s="4">
        <f>SUM(D5:D8)</f>
        <v>538.4</v>
      </c>
    </row>
    <row r="9" ht="13.5" customHeight="1" spans="1:8">
      <c r="A9" s="2">
        <v>43556</v>
      </c>
      <c r="B9" s="5" t="s">
        <v>11</v>
      </c>
      <c r="C9" s="5" t="s">
        <v>777</v>
      </c>
      <c r="D9" s="4">
        <v>180</v>
      </c>
      <c r="E9" s="5"/>
      <c r="F9" s="5"/>
      <c r="G9" s="3" t="s">
        <v>11</v>
      </c>
      <c r="H9" s="4">
        <f>SUM(D9:D14)</f>
        <v>427.95</v>
      </c>
    </row>
    <row r="10" ht="13.5" customHeight="1" spans="1:8">
      <c r="A10" s="2">
        <v>43568</v>
      </c>
      <c r="B10" s="5" t="s">
        <v>11</v>
      </c>
      <c r="C10" s="5" t="s">
        <v>1215</v>
      </c>
      <c r="D10" s="4">
        <v>64.95</v>
      </c>
      <c r="E10" s="5"/>
      <c r="F10" s="5"/>
      <c r="G10" s="3" t="s">
        <v>68</v>
      </c>
      <c r="H10" s="4">
        <f>SUM(D15:D27)</f>
        <v>936.05</v>
      </c>
    </row>
    <row r="11" ht="13.5" customHeight="1" spans="1:8">
      <c r="A11" s="2">
        <v>43576</v>
      </c>
      <c r="B11" s="5" t="s">
        <v>11</v>
      </c>
      <c r="C11" s="5" t="s">
        <v>727</v>
      </c>
      <c r="D11" s="4">
        <v>35</v>
      </c>
      <c r="E11" s="5"/>
      <c r="F11" s="5"/>
      <c r="G11" s="3" t="s">
        <v>197</v>
      </c>
      <c r="H11" s="4">
        <f>SUM(D28)</f>
        <v>23.85</v>
      </c>
    </row>
    <row r="12" ht="13.5" customHeight="1" spans="1:8">
      <c r="A12" s="2">
        <v>43567</v>
      </c>
      <c r="B12" s="5" t="s">
        <v>11</v>
      </c>
      <c r="C12" s="5" t="s">
        <v>824</v>
      </c>
      <c r="D12" s="4">
        <v>20</v>
      </c>
      <c r="E12" s="5"/>
      <c r="F12" s="5"/>
      <c r="G12" s="3" t="s">
        <v>125</v>
      </c>
      <c r="H12" s="4">
        <f>SUM(D29:D32)</f>
        <v>813.5</v>
      </c>
    </row>
    <row r="13" ht="13.5" customHeight="1" spans="1:8">
      <c r="A13" s="2">
        <v>43574</v>
      </c>
      <c r="B13" s="5" t="s">
        <v>11</v>
      </c>
      <c r="C13" s="5" t="s">
        <v>1143</v>
      </c>
      <c r="D13" s="4">
        <v>100</v>
      </c>
      <c r="E13" s="5"/>
      <c r="F13" s="5"/>
      <c r="G13" s="3" t="s">
        <v>644</v>
      </c>
      <c r="H13" s="4">
        <f>SUM(D33:D34)</f>
        <v>1650</v>
      </c>
    </row>
    <row r="14" ht="13.5" customHeight="1" spans="1:8">
      <c r="A14" s="2">
        <v>43569</v>
      </c>
      <c r="B14" s="5" t="s">
        <v>11</v>
      </c>
      <c r="C14" s="10" t="s">
        <v>727</v>
      </c>
      <c r="D14" s="4">
        <v>28</v>
      </c>
      <c r="E14" s="5"/>
      <c r="F14" s="5"/>
      <c r="G14" s="3" t="s">
        <v>646</v>
      </c>
      <c r="H14" s="4">
        <f>SUM(D35)</f>
        <v>976</v>
      </c>
    </row>
    <row r="15" ht="13.5" customHeight="1" spans="1:8">
      <c r="A15" s="2">
        <v>43561</v>
      </c>
      <c r="B15" s="5" t="s">
        <v>68</v>
      </c>
      <c r="C15" s="5" t="s">
        <v>20</v>
      </c>
      <c r="D15" s="4">
        <v>132.61</v>
      </c>
      <c r="E15" s="5"/>
      <c r="F15" s="5"/>
      <c r="G15" s="3" t="s">
        <v>163</v>
      </c>
      <c r="H15" s="4">
        <f>SUM(D36)</f>
        <v>27</v>
      </c>
    </row>
    <row r="16" ht="13.5" customHeight="1" spans="1:8">
      <c r="A16" s="2">
        <v>43556</v>
      </c>
      <c r="B16" s="5" t="s">
        <v>68</v>
      </c>
      <c r="C16" s="5" t="s">
        <v>20</v>
      </c>
      <c r="D16" s="11">
        <v>25.75</v>
      </c>
      <c r="E16" s="5"/>
      <c r="F16" s="5"/>
      <c r="G16" s="3" t="s">
        <v>134</v>
      </c>
      <c r="H16" s="4">
        <f>SUM(D37:D40)</f>
        <v>331.6</v>
      </c>
    </row>
    <row r="17" ht="13.5" customHeight="1" spans="1:8">
      <c r="A17" s="2">
        <v>43575</v>
      </c>
      <c r="B17" s="5" t="s">
        <v>68</v>
      </c>
      <c r="C17" s="5" t="s">
        <v>20</v>
      </c>
      <c r="D17" s="11">
        <v>167.39</v>
      </c>
      <c r="E17" s="5"/>
      <c r="F17" s="5"/>
      <c r="G17" s="3" t="s">
        <v>34</v>
      </c>
      <c r="H17" s="4">
        <f>SUM(D41:D42)</f>
        <v>34.65</v>
      </c>
    </row>
    <row r="18" ht="13.5" customHeight="1" spans="1:8">
      <c r="A18" s="2">
        <v>43582</v>
      </c>
      <c r="B18" s="5" t="s">
        <v>68</v>
      </c>
      <c r="C18" s="5" t="s">
        <v>122</v>
      </c>
      <c r="D18" s="4">
        <v>90.6</v>
      </c>
      <c r="E18" s="5"/>
      <c r="F18" s="5"/>
      <c r="G18" s="3" t="s">
        <v>36</v>
      </c>
      <c r="H18" s="4">
        <f>SUM(D43:D46)</f>
        <v>1845</v>
      </c>
    </row>
    <row r="19" ht="13.5" customHeight="1" spans="1:8">
      <c r="A19" s="2">
        <v>43577</v>
      </c>
      <c r="B19" s="5" t="s">
        <v>68</v>
      </c>
      <c r="C19" s="5" t="s">
        <v>659</v>
      </c>
      <c r="D19" s="11">
        <v>71</v>
      </c>
      <c r="E19" s="5"/>
      <c r="F19" s="5"/>
      <c r="G19" s="3" t="s">
        <v>39</v>
      </c>
      <c r="H19" s="4">
        <f>SUM(D47:D52)</f>
        <v>415.6</v>
      </c>
    </row>
    <row r="20" ht="13.5" customHeight="1" spans="1:8">
      <c r="A20" s="2">
        <v>43560</v>
      </c>
      <c r="B20" s="5" t="s">
        <v>68</v>
      </c>
      <c r="C20" s="5" t="s">
        <v>20</v>
      </c>
      <c r="D20" s="4">
        <v>137.4</v>
      </c>
      <c r="E20" s="5"/>
      <c r="F20" s="5"/>
      <c r="G20" s="3" t="s">
        <v>375</v>
      </c>
      <c r="H20" s="4">
        <f>SUM(D53:D56)</f>
        <v>338</v>
      </c>
    </row>
    <row r="21" ht="13.5" customHeight="1" spans="1:26">
      <c r="A21" s="2">
        <v>43577</v>
      </c>
      <c r="B21" s="5" t="s">
        <v>68</v>
      </c>
      <c r="C21" s="5" t="s">
        <v>20</v>
      </c>
      <c r="D21" s="4">
        <v>17.95</v>
      </c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43573</v>
      </c>
      <c r="B22" s="5" t="s">
        <v>68</v>
      </c>
      <c r="C22" s="5" t="s">
        <v>20</v>
      </c>
      <c r="D22" s="4">
        <v>15.8</v>
      </c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43584</v>
      </c>
      <c r="B23" s="5" t="s">
        <v>68</v>
      </c>
      <c r="C23" s="10" t="s">
        <v>20</v>
      </c>
      <c r="D23" s="4">
        <v>13.5</v>
      </c>
      <c r="E23" s="5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43582</v>
      </c>
      <c r="B24" s="5" t="s">
        <v>68</v>
      </c>
      <c r="C24" s="10" t="s">
        <v>1216</v>
      </c>
      <c r="D24" s="4">
        <v>13</v>
      </c>
      <c r="E24" s="5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43568</v>
      </c>
      <c r="B25" s="5" t="s">
        <v>68</v>
      </c>
      <c r="C25" s="10" t="s">
        <v>20</v>
      </c>
      <c r="D25" s="4">
        <v>205.1</v>
      </c>
      <c r="E25" s="5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43574</v>
      </c>
      <c r="B26" s="5" t="s">
        <v>68</v>
      </c>
      <c r="C26" s="10" t="s">
        <v>122</v>
      </c>
      <c r="D26" s="4">
        <v>20.45</v>
      </c>
      <c r="E26" s="5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43569</v>
      </c>
      <c r="B27" s="5" t="s">
        <v>68</v>
      </c>
      <c r="C27" s="10" t="s">
        <v>1217</v>
      </c>
      <c r="D27" s="4">
        <v>25.5</v>
      </c>
      <c r="E27" s="5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43577</v>
      </c>
      <c r="B28" s="5" t="s">
        <v>197</v>
      </c>
      <c r="C28" s="5" t="s">
        <v>72</v>
      </c>
      <c r="D28" s="4">
        <v>23.85</v>
      </c>
      <c r="E28" s="10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43556</v>
      </c>
      <c r="B29" s="5" t="s">
        <v>125</v>
      </c>
      <c r="C29" s="5" t="s">
        <v>640</v>
      </c>
      <c r="D29" s="4">
        <v>60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43556</v>
      </c>
      <c r="B30" s="5" t="s">
        <v>125</v>
      </c>
      <c r="C30" s="5" t="s">
        <v>641</v>
      </c>
      <c r="D30" s="4">
        <v>600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43556</v>
      </c>
      <c r="B31" s="5" t="s">
        <v>125</v>
      </c>
      <c r="C31" s="5" t="s">
        <v>509</v>
      </c>
      <c r="D31" s="4">
        <v>55.5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43575</v>
      </c>
      <c r="B32" s="5" t="s">
        <v>125</v>
      </c>
      <c r="C32" s="5" t="s">
        <v>786</v>
      </c>
      <c r="D32" s="4">
        <v>98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43556</v>
      </c>
      <c r="B33" s="5" t="s">
        <v>644</v>
      </c>
      <c r="C33" s="5" t="s">
        <v>645</v>
      </c>
      <c r="D33" s="4">
        <v>750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43556</v>
      </c>
      <c r="B34" s="5" t="s">
        <v>644</v>
      </c>
      <c r="C34" s="5" t="s">
        <v>684</v>
      </c>
      <c r="D34" s="4">
        <v>900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43556</v>
      </c>
      <c r="B35" s="5" t="s">
        <v>646</v>
      </c>
      <c r="C35" s="5" t="s">
        <v>1145</v>
      </c>
      <c r="D35" s="4">
        <v>976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43567</v>
      </c>
      <c r="B36" s="5" t="s">
        <v>163</v>
      </c>
      <c r="C36" s="5" t="s">
        <v>348</v>
      </c>
      <c r="D36" s="4">
        <v>27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43563</v>
      </c>
      <c r="B37" s="5" t="s">
        <v>134</v>
      </c>
      <c r="C37" s="5" t="s">
        <v>99</v>
      </c>
      <c r="D37" s="11">
        <v>35.6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43582</v>
      </c>
      <c r="B38" s="5" t="s">
        <v>134</v>
      </c>
      <c r="C38" s="5" t="s">
        <v>446</v>
      </c>
      <c r="D38" s="4">
        <v>227.4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43569</v>
      </c>
      <c r="B39" s="5" t="s">
        <v>134</v>
      </c>
      <c r="C39" s="5" t="s">
        <v>1218</v>
      </c>
      <c r="D39" s="4">
        <v>38.7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43560</v>
      </c>
      <c r="B40" s="5" t="s">
        <v>134</v>
      </c>
      <c r="C40" s="5" t="s">
        <v>923</v>
      </c>
      <c r="D40" s="4">
        <v>29.9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43568</v>
      </c>
      <c r="B41" s="5" t="s">
        <v>34</v>
      </c>
      <c r="C41" s="5" t="s">
        <v>81</v>
      </c>
      <c r="D41" s="4">
        <v>7.1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43585</v>
      </c>
      <c r="B42" s="5" t="s">
        <v>34</v>
      </c>
      <c r="C42" s="10" t="s">
        <v>81</v>
      </c>
      <c r="D42" s="10">
        <v>27.55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43556</v>
      </c>
      <c r="B43" s="5" t="s">
        <v>36</v>
      </c>
      <c r="C43" s="5" t="s">
        <v>37</v>
      </c>
      <c r="D43" s="4">
        <v>600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43556</v>
      </c>
      <c r="B44" s="5" t="s">
        <v>36</v>
      </c>
      <c r="C44" s="5" t="s">
        <v>38</v>
      </c>
      <c r="D44" s="4">
        <v>400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43585</v>
      </c>
      <c r="B45" s="5" t="s">
        <v>36</v>
      </c>
      <c r="C45" s="5" t="s">
        <v>1013</v>
      </c>
      <c r="D45" s="4">
        <v>820</v>
      </c>
      <c r="E45" s="10"/>
      <c r="F45" s="4"/>
      <c r="G45" s="3" t="s">
        <v>1082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43582</v>
      </c>
      <c r="B46" s="5" t="s">
        <v>36</v>
      </c>
      <c r="C46" s="10" t="s">
        <v>1219</v>
      </c>
      <c r="D46" s="4">
        <v>25</v>
      </c>
      <c r="E46" s="10"/>
      <c r="F46" s="4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43556</v>
      </c>
      <c r="B47" s="5" t="s">
        <v>39</v>
      </c>
      <c r="C47" s="5" t="s">
        <v>42</v>
      </c>
      <c r="D47" s="4">
        <v>110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43561</v>
      </c>
      <c r="B48" s="5" t="s">
        <v>39</v>
      </c>
      <c r="C48" s="5" t="s">
        <v>83</v>
      </c>
      <c r="D48" s="11">
        <v>80.75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43563</v>
      </c>
      <c r="B49" s="5" t="s">
        <v>39</v>
      </c>
      <c r="C49" s="5" t="s">
        <v>391</v>
      </c>
      <c r="D49" s="4">
        <v>50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43585</v>
      </c>
      <c r="B50" s="5" t="s">
        <v>39</v>
      </c>
      <c r="C50" s="5" t="s">
        <v>391</v>
      </c>
      <c r="D50" s="4">
        <v>50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43584</v>
      </c>
      <c r="B51" s="5" t="s">
        <v>39</v>
      </c>
      <c r="C51" s="3" t="s">
        <v>83</v>
      </c>
      <c r="D51" s="4">
        <v>82.85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43585</v>
      </c>
      <c r="B52" s="5" t="s">
        <v>39</v>
      </c>
      <c r="C52" s="10" t="s">
        <v>1220</v>
      </c>
      <c r="D52" s="4">
        <v>42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43556</v>
      </c>
      <c r="B53" s="5" t="s">
        <v>375</v>
      </c>
      <c r="C53" s="5" t="s">
        <v>547</v>
      </c>
      <c r="D53" s="4">
        <v>200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43556</v>
      </c>
      <c r="B54" s="5" t="s">
        <v>375</v>
      </c>
      <c r="C54" s="5" t="s">
        <v>548</v>
      </c>
      <c r="D54" s="4">
        <v>44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43556</v>
      </c>
      <c r="B55" s="5" t="s">
        <v>375</v>
      </c>
      <c r="C55" s="5" t="s">
        <v>549</v>
      </c>
      <c r="D55" s="4">
        <v>44</v>
      </c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43556</v>
      </c>
      <c r="B56" s="5" t="s">
        <v>375</v>
      </c>
      <c r="C56" s="5" t="s">
        <v>550</v>
      </c>
      <c r="D56" s="4">
        <v>50</v>
      </c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C57" s="10"/>
      <c r="D57" s="4"/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C58" s="10"/>
      <c r="D58" s="4"/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1"/>
      <c r="D59" s="4">
        <f>SUM(D2:D56)</f>
        <v>9173.9</v>
      </c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1"/>
      <c r="D60" s="4"/>
      <c r="E60" s="5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1"/>
      <c r="D61" s="4"/>
      <c r="E61" s="5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1"/>
      <c r="D62" s="4"/>
      <c r="E62" s="5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6">
      <c r="A63" s="21"/>
      <c r="D63" s="4"/>
      <c r="E63" s="5"/>
      <c r="F63" s="5"/>
    </row>
    <row r="64" ht="13.5" customHeight="1" spans="1:6">
      <c r="A64" s="21"/>
      <c r="D64" s="4"/>
      <c r="E64" s="5"/>
      <c r="F64" s="5"/>
    </row>
    <row r="65" ht="13.5" customHeight="1" spans="1:6">
      <c r="A65" s="21"/>
      <c r="D65" s="4"/>
      <c r="E65" s="5"/>
      <c r="F65" s="5"/>
    </row>
    <row r="66" ht="13.5" customHeight="1" spans="1:6">
      <c r="A66" s="21"/>
      <c r="D66" s="4"/>
      <c r="E66" s="5"/>
      <c r="F66" s="5"/>
    </row>
    <row r="67" ht="13.5" customHeight="1" spans="1:6">
      <c r="A67" s="21"/>
      <c r="D67" s="4"/>
      <c r="E67" s="5"/>
      <c r="F67" s="5"/>
    </row>
    <row r="68" ht="13.5" customHeight="1" spans="1:6">
      <c r="A68" s="21"/>
      <c r="D68" s="4"/>
      <c r="E68" s="5"/>
      <c r="F68" s="5"/>
    </row>
    <row r="69" ht="13.5" customHeight="1" spans="1:6">
      <c r="A69" s="21"/>
      <c r="D69" s="4"/>
      <c r="E69" s="5"/>
      <c r="F69" s="5"/>
    </row>
    <row r="70" ht="13.5" customHeight="1" spans="1:6">
      <c r="A70" s="21"/>
      <c r="D70" s="4"/>
      <c r="E70" s="5"/>
      <c r="F70" s="5"/>
    </row>
    <row r="71" ht="13.5" customHeight="1" spans="1:6">
      <c r="A71" s="21"/>
      <c r="D71" s="4"/>
      <c r="E71" s="5"/>
      <c r="F71" s="5"/>
    </row>
    <row r="72" ht="13.5" customHeight="1" spans="1:6">
      <c r="A72" s="21"/>
      <c r="D72" s="4"/>
      <c r="E72" s="5"/>
      <c r="F72" s="5"/>
    </row>
    <row r="73" ht="13.5" customHeight="1" spans="1:6">
      <c r="A73" s="21"/>
      <c r="D73" s="4"/>
      <c r="E73" s="5"/>
      <c r="F73" s="5"/>
    </row>
    <row r="74" ht="13.5" customHeight="1" spans="1:6">
      <c r="A74" s="21"/>
      <c r="D74" s="4"/>
      <c r="E74" s="5"/>
      <c r="F74" s="5"/>
    </row>
    <row r="75" ht="13.5" customHeight="1" spans="1:6">
      <c r="A75" s="21"/>
      <c r="D75" s="4"/>
      <c r="E75" s="5"/>
      <c r="F75" s="5"/>
    </row>
    <row r="76" ht="13.5" customHeight="1" spans="1:6">
      <c r="A76" s="21"/>
      <c r="D76" s="4"/>
      <c r="E76" s="5"/>
      <c r="F76" s="5"/>
    </row>
    <row r="77" ht="13.5" customHeight="1" spans="1:6">
      <c r="A77" s="21"/>
      <c r="D77" s="4"/>
      <c r="E77" s="5"/>
      <c r="F77" s="5"/>
    </row>
    <row r="78" ht="13.5" customHeight="1" spans="1:6">
      <c r="A78" s="21"/>
      <c r="D78" s="4"/>
      <c r="E78" s="5"/>
      <c r="F78" s="5"/>
    </row>
    <row r="79" ht="13.5" customHeight="1" spans="1:6">
      <c r="A79" s="21"/>
      <c r="D79" s="4"/>
      <c r="E79" s="5"/>
      <c r="F79" s="5"/>
    </row>
    <row r="80" ht="13.5" customHeight="1" spans="1:6">
      <c r="A80" s="21"/>
      <c r="D80" s="4"/>
      <c r="E80" s="5"/>
      <c r="F80" s="5"/>
    </row>
    <row r="81" ht="13.5" customHeight="1" spans="1:6">
      <c r="A81" s="21"/>
      <c r="D81" s="4"/>
      <c r="E81" s="5"/>
      <c r="F81" s="5"/>
    </row>
    <row r="82" ht="13.5" customHeight="1" spans="1:6">
      <c r="A82" s="21"/>
      <c r="D82" s="4"/>
      <c r="E82" s="5"/>
      <c r="F82" s="5"/>
    </row>
    <row r="83" ht="13.5" customHeight="1" spans="1:6">
      <c r="A83" s="21"/>
      <c r="D83" s="4"/>
      <c r="E83" s="5"/>
      <c r="F83" s="5"/>
    </row>
    <row r="84" ht="13.5" customHeight="1" spans="1:6">
      <c r="A84" s="21"/>
      <c r="D84" s="4"/>
      <c r="E84" s="5"/>
      <c r="F84" s="5"/>
    </row>
    <row r="85" ht="13.5" customHeight="1" spans="1:6">
      <c r="A85" s="21"/>
      <c r="D85" s="4"/>
      <c r="E85" s="5"/>
      <c r="F85" s="5"/>
    </row>
    <row r="86" ht="13.5" customHeight="1" spans="1:6">
      <c r="A86" s="21"/>
      <c r="D86" s="4"/>
      <c r="E86" s="5"/>
      <c r="F86" s="5"/>
    </row>
    <row r="87" ht="13.5" customHeight="1" spans="1:6">
      <c r="A87" s="21"/>
      <c r="D87" s="4"/>
      <c r="E87" s="5"/>
      <c r="F87" s="5"/>
    </row>
    <row r="88" ht="13.5" customHeight="1" spans="1:6">
      <c r="A88" s="21"/>
      <c r="D88" s="4"/>
      <c r="E88" s="5"/>
      <c r="F88" s="5"/>
    </row>
    <row r="89" ht="13.5" customHeight="1" spans="1:6">
      <c r="A89" s="21"/>
      <c r="D89" s="4"/>
      <c r="E89" s="5"/>
      <c r="F89" s="5"/>
    </row>
    <row r="90" ht="13.5" customHeight="1" spans="1:6">
      <c r="A90" s="21"/>
      <c r="D90" s="4"/>
      <c r="E90" s="5"/>
      <c r="F90" s="5"/>
    </row>
    <row r="91" ht="13.5" customHeight="1" spans="1:6">
      <c r="A91" s="21"/>
      <c r="D91" s="4"/>
      <c r="E91" s="5"/>
      <c r="F91" s="5"/>
    </row>
    <row r="92" ht="13.5" customHeight="1" spans="1:6">
      <c r="A92" s="21"/>
      <c r="D92" s="4"/>
      <c r="E92" s="5"/>
      <c r="F92" s="5"/>
    </row>
    <row r="93" ht="13.5" customHeight="1" spans="1:6">
      <c r="A93" s="21"/>
      <c r="D93" s="4"/>
      <c r="E93" s="5"/>
      <c r="F93" s="5"/>
    </row>
    <row r="94" ht="13.5" customHeight="1" spans="1:6">
      <c r="A94" s="21"/>
      <c r="D94" s="4"/>
      <c r="E94" s="5"/>
      <c r="F94" s="5"/>
    </row>
    <row r="95" ht="13.5" customHeight="1" spans="1:6">
      <c r="A95" s="21"/>
      <c r="D95" s="4"/>
      <c r="E95" s="5"/>
      <c r="F95" s="5"/>
    </row>
    <row r="96" ht="13.5" customHeight="1" spans="1:6">
      <c r="A96" s="21"/>
      <c r="D96" s="4"/>
      <c r="E96" s="5"/>
      <c r="F96" s="5"/>
    </row>
    <row r="97" ht="13.5" customHeight="1" spans="1:6">
      <c r="A97" s="21"/>
      <c r="D97" s="4"/>
      <c r="E97" s="5"/>
      <c r="F97" s="5"/>
    </row>
    <row r="98" ht="13.5" customHeight="1" spans="1:6">
      <c r="A98" s="21"/>
      <c r="D98" s="4"/>
      <c r="E98" s="5"/>
      <c r="F98" s="5"/>
    </row>
    <row r="99" ht="13.5" customHeight="1" spans="1:6">
      <c r="A99" s="21"/>
      <c r="D99" s="4"/>
      <c r="E99" s="5"/>
      <c r="F99" s="5"/>
    </row>
    <row r="100" ht="13.5" customHeight="1" spans="1:6">
      <c r="A100" s="21"/>
      <c r="D100" s="4"/>
      <c r="E100" s="5"/>
      <c r="F100" s="5"/>
    </row>
    <row r="101" ht="13.5" customHeight="1" spans="1:6">
      <c r="A101" s="21"/>
      <c r="D101" s="4"/>
      <c r="E101" s="5"/>
      <c r="F101" s="5"/>
    </row>
    <row r="102" ht="13.5" customHeight="1" spans="1:6">
      <c r="A102" s="21"/>
      <c r="D102" s="4"/>
      <c r="E102" s="5"/>
      <c r="F102" s="5"/>
    </row>
    <row r="103" ht="13.5" customHeight="1" spans="1:6">
      <c r="A103" s="21"/>
      <c r="D103" s="4"/>
      <c r="E103" s="5"/>
      <c r="F103" s="5"/>
    </row>
    <row r="104" ht="13.5" customHeight="1" spans="1:6">
      <c r="A104" s="21"/>
      <c r="D104" s="4"/>
      <c r="E104" s="5"/>
      <c r="F104" s="5"/>
    </row>
    <row r="105" ht="13.5" customHeight="1" spans="1:6">
      <c r="A105" s="21"/>
      <c r="D105" s="4"/>
      <c r="E105" s="5"/>
      <c r="F105" s="5"/>
    </row>
    <row r="106" ht="13.5" customHeight="1" spans="1:6">
      <c r="A106" s="21"/>
      <c r="D106" s="4"/>
      <c r="E106" s="5"/>
      <c r="F106" s="5"/>
    </row>
    <row r="107" ht="13.5" customHeight="1" spans="1:6">
      <c r="A107" s="21"/>
      <c r="D107" s="4"/>
      <c r="E107" s="5"/>
      <c r="F107" s="5"/>
    </row>
    <row r="108" ht="13.5" customHeight="1" spans="1:6">
      <c r="A108" s="21"/>
      <c r="D108" s="4"/>
      <c r="E108" s="5"/>
      <c r="F108" s="5"/>
    </row>
    <row r="109" ht="13.5" customHeight="1" spans="1:6">
      <c r="A109" s="21"/>
      <c r="D109" s="4"/>
      <c r="E109" s="5"/>
      <c r="F109" s="5"/>
    </row>
    <row r="110" ht="13.5" customHeight="1" spans="1:6">
      <c r="A110" s="21"/>
      <c r="D110" s="4"/>
      <c r="E110" s="5"/>
      <c r="F110" s="5"/>
    </row>
    <row r="111" ht="13.5" customHeight="1" spans="1:6">
      <c r="A111" s="21"/>
      <c r="D111" s="4"/>
      <c r="E111" s="5"/>
      <c r="F111" s="5"/>
    </row>
    <row r="112" ht="13.5" customHeight="1" spans="1:6">
      <c r="A112" s="21"/>
      <c r="D112" s="4"/>
      <c r="E112" s="5"/>
      <c r="F112" s="5"/>
    </row>
    <row r="113" ht="13.5" customHeight="1" spans="1:6">
      <c r="A113" s="21"/>
      <c r="D113" s="4"/>
      <c r="E113" s="5"/>
      <c r="F113" s="5"/>
    </row>
    <row r="114" ht="13.5" customHeight="1" spans="1:6">
      <c r="A114" s="21"/>
      <c r="D114" s="4"/>
      <c r="E114" s="5"/>
      <c r="F114" s="5"/>
    </row>
    <row r="115" ht="13.5" customHeight="1" spans="1:6">
      <c r="A115" s="21"/>
      <c r="D115" s="4"/>
      <c r="E115" s="5"/>
      <c r="F115" s="5"/>
    </row>
    <row r="116" ht="13.5" customHeight="1" spans="1:6">
      <c r="A116" s="21"/>
      <c r="D116" s="4"/>
      <c r="E116" s="5"/>
      <c r="F116" s="5"/>
    </row>
    <row r="117" ht="13.5" customHeight="1" spans="1:6">
      <c r="A117" s="21"/>
      <c r="D117" s="4"/>
      <c r="E117" s="5"/>
      <c r="F117" s="5"/>
    </row>
    <row r="118" ht="13.5" customHeight="1" spans="1:6">
      <c r="A118" s="21"/>
      <c r="D118" s="4"/>
      <c r="E118" s="5"/>
      <c r="F118" s="5"/>
    </row>
    <row r="119" ht="13.5" customHeight="1" spans="1:6">
      <c r="A119" s="21"/>
      <c r="D119" s="4"/>
      <c r="E119" s="5"/>
      <c r="F119" s="5"/>
    </row>
    <row r="120" ht="13.5" customHeight="1" spans="1:6">
      <c r="A120" s="21"/>
      <c r="D120" s="4"/>
      <c r="E120" s="5"/>
      <c r="F120" s="5"/>
    </row>
    <row r="121" ht="13.5" customHeight="1" spans="1:6">
      <c r="A121" s="21"/>
      <c r="D121" s="4"/>
      <c r="E121" s="5"/>
      <c r="F121" s="5"/>
    </row>
    <row r="122" ht="13.5" customHeight="1" spans="1:6">
      <c r="A122" s="21"/>
      <c r="D122" s="4"/>
      <c r="E122" s="5"/>
      <c r="F122" s="5"/>
    </row>
    <row r="123" ht="13.5" customHeight="1" spans="1:6">
      <c r="A123" s="21"/>
      <c r="D123" s="4"/>
      <c r="E123" s="5"/>
      <c r="F123" s="5"/>
    </row>
    <row r="124" ht="13.5" customHeight="1" spans="1:6">
      <c r="A124" s="21"/>
      <c r="D124" s="4"/>
      <c r="E124" s="5"/>
      <c r="F124" s="5"/>
    </row>
    <row r="125" ht="13.5" customHeight="1" spans="1:6">
      <c r="A125" s="21"/>
      <c r="D125" s="4"/>
      <c r="E125" s="5"/>
      <c r="F125" s="5"/>
    </row>
    <row r="126" ht="13.5" customHeight="1" spans="1:6">
      <c r="A126" s="21"/>
      <c r="D126" s="4"/>
      <c r="E126" s="5"/>
      <c r="F126" s="5"/>
    </row>
    <row r="127" ht="13.5" customHeight="1" spans="1:6">
      <c r="A127" s="21"/>
      <c r="D127" s="4"/>
      <c r="E127" s="5"/>
      <c r="F127" s="5"/>
    </row>
    <row r="128" ht="13.5" customHeight="1" spans="1:6">
      <c r="A128" s="21"/>
      <c r="D128" s="4"/>
      <c r="E128" s="5"/>
      <c r="F128" s="5"/>
    </row>
    <row r="129" ht="13.5" customHeight="1" spans="1:6">
      <c r="A129" s="21"/>
      <c r="D129" s="4"/>
      <c r="E129" s="5"/>
      <c r="F129" s="5"/>
    </row>
    <row r="130" ht="13.5" customHeight="1" spans="1:6">
      <c r="A130" s="21"/>
      <c r="D130" s="4"/>
      <c r="E130" s="5"/>
      <c r="F130" s="5"/>
    </row>
    <row r="131" ht="13.5" customHeight="1" spans="1:6">
      <c r="A131" s="21"/>
      <c r="D131" s="4"/>
      <c r="E131" s="5"/>
      <c r="F131" s="5"/>
    </row>
    <row r="132" ht="13.5" customHeight="1" spans="1:6">
      <c r="A132" s="21"/>
      <c r="D132" s="4"/>
      <c r="E132" s="5"/>
      <c r="F132" s="5"/>
    </row>
    <row r="133" ht="13.5" customHeight="1" spans="1:6">
      <c r="A133" s="21"/>
      <c r="D133" s="4"/>
      <c r="E133" s="5"/>
      <c r="F133" s="5"/>
    </row>
    <row r="134" ht="13.5" customHeight="1" spans="1:6">
      <c r="A134" s="21"/>
      <c r="D134" s="4"/>
      <c r="E134" s="5"/>
      <c r="F134" s="5"/>
    </row>
    <row r="135" ht="13.5" customHeight="1" spans="1:6">
      <c r="A135" s="21"/>
      <c r="D135" s="4"/>
      <c r="E135" s="5"/>
      <c r="F135" s="5"/>
    </row>
    <row r="136" ht="13.5" customHeight="1" spans="1:6">
      <c r="A136" s="21"/>
      <c r="D136" s="4"/>
      <c r="E136" s="5"/>
      <c r="F136" s="5"/>
    </row>
    <row r="137" ht="13.5" customHeight="1" spans="1:6">
      <c r="A137" s="21"/>
      <c r="D137" s="4"/>
      <c r="E137" s="5"/>
      <c r="F137" s="5"/>
    </row>
    <row r="138" ht="13.5" customHeight="1" spans="1:6">
      <c r="A138" s="21"/>
      <c r="D138" s="4"/>
      <c r="E138" s="5"/>
      <c r="F138" s="5"/>
    </row>
    <row r="139" ht="13.5" customHeight="1" spans="1:6">
      <c r="A139" s="21"/>
      <c r="D139" s="4"/>
      <c r="E139" s="5"/>
      <c r="F139" s="5"/>
    </row>
    <row r="140" ht="13.5" customHeight="1" spans="1:6">
      <c r="A140" s="21"/>
      <c r="D140" s="4"/>
      <c r="E140" s="5"/>
      <c r="F140" s="5"/>
    </row>
    <row r="141" ht="13.5" customHeight="1" spans="1:6">
      <c r="A141" s="21"/>
      <c r="D141" s="4"/>
      <c r="E141" s="5"/>
      <c r="F141" s="5"/>
    </row>
    <row r="142" ht="13.5" customHeight="1" spans="1:6">
      <c r="A142" s="21"/>
      <c r="D142" s="4"/>
      <c r="E142" s="5"/>
      <c r="F142" s="5"/>
    </row>
    <row r="143" ht="13.5" customHeight="1" spans="1:6">
      <c r="A143" s="21"/>
      <c r="D143" s="4"/>
      <c r="E143" s="5"/>
      <c r="F143" s="5"/>
    </row>
    <row r="144" ht="13.5" customHeight="1" spans="1:6">
      <c r="A144" s="21"/>
      <c r="D144" s="4"/>
      <c r="E144" s="5"/>
      <c r="F144" s="5"/>
    </row>
    <row r="145" ht="13.5" customHeight="1" spans="1:6">
      <c r="A145" s="21"/>
      <c r="D145" s="4"/>
      <c r="E145" s="5"/>
      <c r="F145" s="5"/>
    </row>
    <row r="146" ht="13.5" customHeight="1" spans="1:6">
      <c r="A146" s="21"/>
      <c r="D146" s="4"/>
      <c r="E146" s="5"/>
      <c r="F146" s="5"/>
    </row>
    <row r="147" ht="13.5" customHeight="1" spans="1:6">
      <c r="A147" s="21"/>
      <c r="D147" s="4"/>
      <c r="E147" s="5"/>
      <c r="F147" s="5"/>
    </row>
    <row r="148" ht="13.5" customHeight="1" spans="1:6">
      <c r="A148" s="21"/>
      <c r="D148" s="4"/>
      <c r="E148" s="5"/>
      <c r="F148" s="5"/>
    </row>
    <row r="149" ht="13.5" customHeight="1" spans="1:6">
      <c r="A149" s="21"/>
      <c r="D149" s="4"/>
      <c r="E149" s="5"/>
      <c r="F149" s="5"/>
    </row>
    <row r="150" ht="13.5" customHeight="1" spans="1:6">
      <c r="A150" s="21"/>
      <c r="D150" s="4"/>
      <c r="E150" s="5"/>
      <c r="F150" s="5"/>
    </row>
    <row r="151" ht="13.5" customHeight="1" spans="1:6">
      <c r="A151" s="21"/>
      <c r="D151" s="4"/>
      <c r="E151" s="5"/>
      <c r="F151" s="5"/>
    </row>
    <row r="152" ht="13.5" customHeight="1" spans="1:6">
      <c r="A152" s="21"/>
      <c r="D152" s="4"/>
      <c r="E152" s="5"/>
      <c r="F152" s="5"/>
    </row>
    <row r="153" ht="13.5" customHeight="1" spans="1:6">
      <c r="A153" s="21"/>
      <c r="D153" s="4"/>
      <c r="E153" s="5"/>
      <c r="F153" s="5"/>
    </row>
    <row r="154" ht="13.5" customHeight="1" spans="1:6">
      <c r="A154" s="21"/>
      <c r="D154" s="4"/>
      <c r="E154" s="5"/>
      <c r="F154" s="5"/>
    </row>
    <row r="155" ht="13.5" customHeight="1" spans="1:6">
      <c r="A155" s="21"/>
      <c r="D155" s="4"/>
      <c r="E155" s="5"/>
      <c r="F155" s="5"/>
    </row>
    <row r="156" ht="13.5" customHeight="1" spans="1:6">
      <c r="A156" s="21"/>
      <c r="D156" s="4"/>
      <c r="E156" s="5"/>
      <c r="F156" s="5"/>
    </row>
    <row r="157" ht="13.5" customHeight="1" spans="1:6">
      <c r="A157" s="21"/>
      <c r="D157" s="4"/>
      <c r="E157" s="5"/>
      <c r="F157" s="5"/>
    </row>
    <row r="158" ht="13.5" customHeight="1" spans="1:6">
      <c r="A158" s="21"/>
      <c r="D158" s="4"/>
      <c r="E158" s="5"/>
      <c r="F158" s="5"/>
    </row>
    <row r="159" ht="13.5" customHeight="1" spans="1:6">
      <c r="A159" s="21"/>
      <c r="D159" s="4"/>
      <c r="E159" s="5"/>
      <c r="F159" s="5"/>
    </row>
    <row r="160" ht="13.5" customHeight="1" spans="1:6">
      <c r="A160" s="21"/>
      <c r="D160" s="4"/>
      <c r="E160" s="5"/>
      <c r="F160" s="5"/>
    </row>
    <row r="161" ht="13.5" customHeight="1" spans="1:6">
      <c r="A161" s="21"/>
      <c r="D161" s="4"/>
      <c r="E161" s="5"/>
      <c r="F161" s="5"/>
    </row>
    <row r="162" ht="13.5" customHeight="1" spans="1:6">
      <c r="A162" s="21"/>
      <c r="D162" s="4"/>
      <c r="E162" s="5"/>
      <c r="F162" s="5"/>
    </row>
    <row r="163" ht="13.5" customHeight="1" spans="1:6">
      <c r="A163" s="21"/>
      <c r="D163" s="4"/>
      <c r="E163" s="5"/>
      <c r="F163" s="5"/>
    </row>
    <row r="164" ht="13.5" customHeight="1" spans="1:6">
      <c r="A164" s="21"/>
      <c r="D164" s="4"/>
      <c r="E164" s="5"/>
      <c r="F164" s="5"/>
    </row>
    <row r="165" ht="13.5" customHeight="1" spans="1:6">
      <c r="A165" s="21"/>
      <c r="D165" s="4"/>
      <c r="E165" s="5"/>
      <c r="F165" s="5"/>
    </row>
    <row r="166" ht="13.5" customHeight="1" spans="1:6">
      <c r="A166" s="21"/>
      <c r="D166" s="4"/>
      <c r="E166" s="5"/>
      <c r="F166" s="5"/>
    </row>
    <row r="167" ht="13.5" customHeight="1" spans="1:6">
      <c r="A167" s="21"/>
      <c r="D167" s="4"/>
      <c r="E167" s="5"/>
      <c r="F167" s="5"/>
    </row>
    <row r="168" ht="13.5" customHeight="1" spans="1:6">
      <c r="A168" s="21"/>
      <c r="D168" s="4"/>
      <c r="E168" s="5"/>
      <c r="F168" s="5"/>
    </row>
    <row r="169" ht="13.5" customHeight="1" spans="1:6">
      <c r="A169" s="21"/>
      <c r="D169" s="4"/>
      <c r="E169" s="5"/>
      <c r="F169" s="5"/>
    </row>
    <row r="170" ht="13.5" customHeight="1" spans="1:6">
      <c r="A170" s="21"/>
      <c r="D170" s="4"/>
      <c r="E170" s="5"/>
      <c r="F170" s="5"/>
    </row>
    <row r="171" ht="13.5" customHeight="1" spans="1:6">
      <c r="A171" s="21"/>
      <c r="D171" s="4"/>
      <c r="E171" s="5"/>
      <c r="F171" s="5"/>
    </row>
    <row r="172" ht="13.5" customHeight="1" spans="1:6">
      <c r="A172" s="21"/>
      <c r="D172" s="4"/>
      <c r="E172" s="5"/>
      <c r="F172" s="5"/>
    </row>
    <row r="173" ht="13.5" customHeight="1" spans="1:6">
      <c r="A173" s="21"/>
      <c r="D173" s="4"/>
      <c r="E173" s="5"/>
      <c r="F173" s="5"/>
    </row>
    <row r="174" ht="13.5" customHeight="1" spans="1:6">
      <c r="A174" s="21"/>
      <c r="D174" s="4"/>
      <c r="E174" s="5"/>
      <c r="F174" s="5"/>
    </row>
    <row r="175" ht="13.5" customHeight="1" spans="1:6">
      <c r="A175" s="21"/>
      <c r="D175" s="4"/>
      <c r="E175" s="5"/>
      <c r="F175" s="5"/>
    </row>
    <row r="176" ht="13.5" customHeight="1" spans="1:6">
      <c r="A176" s="21"/>
      <c r="D176" s="4"/>
      <c r="E176" s="5"/>
      <c r="F176" s="5"/>
    </row>
    <row r="177" ht="13.5" customHeight="1" spans="1:6">
      <c r="A177" s="21"/>
      <c r="D177" s="4"/>
      <c r="E177" s="5"/>
      <c r="F177" s="5"/>
    </row>
    <row r="178" ht="13.5" customHeight="1" spans="1:6">
      <c r="A178" s="21"/>
      <c r="D178" s="4"/>
      <c r="E178" s="5"/>
      <c r="F178" s="5"/>
    </row>
    <row r="179" ht="13.5" customHeight="1" spans="1:6">
      <c r="A179" s="21"/>
      <c r="D179" s="4"/>
      <c r="E179" s="5"/>
      <c r="F179" s="5"/>
    </row>
    <row r="180" ht="13.5" customHeight="1" spans="1:6">
      <c r="A180" s="21"/>
      <c r="D180" s="4"/>
      <c r="E180" s="5"/>
      <c r="F180" s="5"/>
    </row>
    <row r="181" ht="13.5" customHeight="1" spans="1:6">
      <c r="A181" s="21"/>
      <c r="D181" s="4"/>
      <c r="E181" s="5"/>
      <c r="F181" s="5"/>
    </row>
    <row r="182" ht="13.5" customHeight="1" spans="1:6">
      <c r="A182" s="21"/>
      <c r="D182" s="4"/>
      <c r="E182" s="5"/>
      <c r="F182" s="5"/>
    </row>
    <row r="183" ht="13.5" customHeight="1" spans="1:6">
      <c r="A183" s="21"/>
      <c r="D183" s="4"/>
      <c r="E183" s="5"/>
      <c r="F183" s="5"/>
    </row>
    <row r="184" ht="13.5" customHeight="1" spans="1:6">
      <c r="A184" s="21"/>
      <c r="D184" s="4"/>
      <c r="E184" s="5"/>
      <c r="F184" s="5"/>
    </row>
    <row r="185" ht="13.5" customHeight="1" spans="1:6">
      <c r="A185" s="21"/>
      <c r="D185" s="4"/>
      <c r="E185" s="5"/>
      <c r="F185" s="5"/>
    </row>
    <row r="186" ht="13.5" customHeight="1" spans="1:6">
      <c r="A186" s="21"/>
      <c r="D186" s="4"/>
      <c r="E186" s="5"/>
      <c r="F186" s="5"/>
    </row>
    <row r="187" ht="13.5" customHeight="1" spans="1:6">
      <c r="A187" s="21"/>
      <c r="D187" s="4"/>
      <c r="E187" s="5"/>
      <c r="F187" s="5"/>
    </row>
    <row r="188" ht="13.5" customHeight="1" spans="1:6">
      <c r="A188" s="21"/>
      <c r="D188" s="4"/>
      <c r="E188" s="5"/>
      <c r="F188" s="5"/>
    </row>
    <row r="189" ht="13.5" customHeight="1" spans="1:6">
      <c r="A189" s="21"/>
      <c r="D189" s="4"/>
      <c r="E189" s="5"/>
      <c r="F189" s="5"/>
    </row>
    <row r="190" ht="13.5" customHeight="1" spans="1:6">
      <c r="A190" s="21"/>
      <c r="D190" s="4"/>
      <c r="E190" s="5"/>
      <c r="F190" s="5"/>
    </row>
    <row r="191" ht="13.5" customHeight="1" spans="1:6">
      <c r="A191" s="21"/>
      <c r="D191" s="4"/>
      <c r="E191" s="5"/>
      <c r="F191" s="5"/>
    </row>
    <row r="192" ht="13.5" customHeight="1" spans="1:6">
      <c r="A192" s="21"/>
      <c r="D192" s="4"/>
      <c r="E192" s="5"/>
      <c r="F192" s="5"/>
    </row>
    <row r="193" ht="13.5" customHeight="1" spans="1:6">
      <c r="A193" s="21"/>
      <c r="D193" s="4"/>
      <c r="E193" s="5"/>
      <c r="F193" s="5"/>
    </row>
    <row r="194" ht="13.5" customHeight="1" spans="1:6">
      <c r="A194" s="21"/>
      <c r="D194" s="4"/>
      <c r="E194" s="5"/>
      <c r="F194" s="5"/>
    </row>
    <row r="195" ht="13.5" customHeight="1" spans="1:6">
      <c r="A195" s="21"/>
      <c r="D195" s="4"/>
      <c r="E195" s="5"/>
      <c r="F195" s="5"/>
    </row>
    <row r="196" ht="13.5" customHeight="1" spans="1:6">
      <c r="A196" s="21"/>
      <c r="D196" s="4"/>
      <c r="E196" s="5"/>
      <c r="F196" s="5"/>
    </row>
    <row r="197" ht="13.5" customHeight="1" spans="1:6">
      <c r="A197" s="21"/>
      <c r="D197" s="4"/>
      <c r="E197" s="5"/>
      <c r="F197" s="5"/>
    </row>
    <row r="198" ht="13.5" customHeight="1" spans="1:6">
      <c r="A198" s="21"/>
      <c r="D198" s="4"/>
      <c r="E198" s="5"/>
      <c r="F198" s="5"/>
    </row>
    <row r="199" ht="13.5" customHeight="1" spans="1:6">
      <c r="A199" s="21"/>
      <c r="D199" s="4"/>
      <c r="E199" s="5"/>
      <c r="F199" s="5"/>
    </row>
    <row r="200" ht="13.5" customHeight="1" spans="1:6">
      <c r="A200" s="21"/>
      <c r="D200" s="4"/>
      <c r="E200" s="5"/>
      <c r="F200" s="5"/>
    </row>
    <row r="201" ht="13.5" customHeight="1" spans="1:6">
      <c r="A201" s="21"/>
      <c r="D201" s="4"/>
      <c r="E201" s="5"/>
      <c r="F201" s="5"/>
    </row>
    <row r="202" ht="13.5" customHeight="1" spans="1:6">
      <c r="A202" s="21"/>
      <c r="D202" s="4"/>
      <c r="E202" s="5"/>
      <c r="F202" s="5"/>
    </row>
    <row r="203" ht="13.5" customHeight="1" spans="1:6">
      <c r="A203" s="21"/>
      <c r="D203" s="4"/>
      <c r="E203" s="5"/>
      <c r="F203" s="5"/>
    </row>
    <row r="204" ht="13.5" customHeight="1" spans="1:6">
      <c r="A204" s="21"/>
      <c r="D204" s="4"/>
      <c r="E204" s="5"/>
      <c r="F204" s="5"/>
    </row>
    <row r="205" ht="13.5" customHeight="1" spans="1:6">
      <c r="A205" s="21"/>
      <c r="D205" s="4"/>
      <c r="E205" s="5"/>
      <c r="F205" s="5"/>
    </row>
    <row r="206" ht="13.5" customHeight="1" spans="1:6">
      <c r="A206" s="21"/>
      <c r="D206" s="4"/>
      <c r="E206" s="5"/>
      <c r="F206" s="5"/>
    </row>
    <row r="207" ht="13.5" customHeight="1" spans="1:6">
      <c r="A207" s="21"/>
      <c r="D207" s="4"/>
      <c r="E207" s="5"/>
      <c r="F207" s="5"/>
    </row>
    <row r="208" ht="13.5" customHeight="1" spans="1:6">
      <c r="A208" s="21"/>
      <c r="D208" s="4"/>
      <c r="E208" s="5"/>
      <c r="F208" s="5"/>
    </row>
    <row r="209" ht="13.5" customHeight="1" spans="1:6">
      <c r="A209" s="21"/>
      <c r="D209" s="4"/>
      <c r="E209" s="5"/>
      <c r="F209" s="5"/>
    </row>
    <row r="210" ht="13.5" customHeight="1" spans="1:6">
      <c r="A210" s="21"/>
      <c r="D210" s="4"/>
      <c r="E210" s="5"/>
      <c r="F210" s="5"/>
    </row>
    <row r="211" ht="13.5" customHeight="1" spans="1:6">
      <c r="A211" s="21"/>
      <c r="D211" s="4"/>
      <c r="E211" s="5"/>
      <c r="F211" s="5"/>
    </row>
    <row r="212" ht="13.5" customHeight="1" spans="1:6">
      <c r="A212" s="21"/>
      <c r="D212" s="4"/>
      <c r="E212" s="5"/>
      <c r="F212" s="5"/>
    </row>
    <row r="213" ht="13.5" customHeight="1" spans="1:6">
      <c r="A213" s="21"/>
      <c r="D213" s="4"/>
      <c r="E213" s="5"/>
      <c r="F213" s="5"/>
    </row>
    <row r="214" ht="13.5" customHeight="1" spans="1:6">
      <c r="A214" s="21"/>
      <c r="D214" s="4"/>
      <c r="E214" s="5"/>
      <c r="F214" s="5"/>
    </row>
    <row r="215" ht="13.5" customHeight="1" spans="1:6">
      <c r="A215" s="21"/>
      <c r="D215" s="4"/>
      <c r="E215" s="5"/>
      <c r="F215" s="5"/>
    </row>
    <row r="216" ht="13.5" customHeight="1" spans="1:6">
      <c r="A216" s="21"/>
      <c r="D216" s="4"/>
      <c r="E216" s="5"/>
      <c r="F216" s="5"/>
    </row>
    <row r="217" ht="13.5" customHeight="1" spans="1:6">
      <c r="A217" s="21"/>
      <c r="D217" s="4"/>
      <c r="E217" s="5"/>
      <c r="F217" s="5"/>
    </row>
    <row r="218" ht="13.5" customHeight="1" spans="1:6">
      <c r="A218" s="21"/>
      <c r="D218" s="4"/>
      <c r="E218" s="5"/>
      <c r="F218" s="5"/>
    </row>
    <row r="219" ht="13.5" customHeight="1" spans="1:6">
      <c r="A219" s="21"/>
      <c r="D219" s="4"/>
      <c r="E219" s="5"/>
      <c r="F219" s="5"/>
    </row>
    <row r="220" ht="13.5" customHeight="1" spans="1:6">
      <c r="A220" s="21"/>
      <c r="D220" s="4"/>
      <c r="E220" s="5"/>
      <c r="F220" s="5"/>
    </row>
    <row r="221" ht="13.5" customHeight="1" spans="1:6">
      <c r="A221" s="21"/>
      <c r="D221" s="4"/>
      <c r="E221" s="5"/>
      <c r="F221" s="5"/>
    </row>
    <row r="222" ht="13.5" customHeight="1" spans="1:6">
      <c r="A222" s="21"/>
      <c r="D222" s="4"/>
      <c r="E222" s="5"/>
      <c r="F222" s="5"/>
    </row>
    <row r="223" ht="13.5" customHeight="1" spans="1:6">
      <c r="A223" s="21"/>
      <c r="D223" s="4"/>
      <c r="E223" s="5"/>
      <c r="F223" s="5"/>
    </row>
    <row r="224" ht="13.5" customHeight="1" spans="1:6">
      <c r="A224" s="21"/>
      <c r="D224" s="4"/>
      <c r="E224" s="5"/>
      <c r="F224" s="5"/>
    </row>
    <row r="225" ht="13.5" customHeight="1" spans="1:6">
      <c r="A225" s="21"/>
      <c r="D225" s="4"/>
      <c r="E225" s="5"/>
      <c r="F225" s="5"/>
    </row>
    <row r="226" ht="13.5" customHeight="1" spans="1:6">
      <c r="A226" s="21"/>
      <c r="D226" s="4"/>
      <c r="E226" s="5"/>
      <c r="F226" s="5"/>
    </row>
    <row r="227" ht="13.5" customHeight="1" spans="1:6">
      <c r="A227" s="21"/>
      <c r="D227" s="4"/>
      <c r="E227" s="5"/>
      <c r="F227" s="5"/>
    </row>
    <row r="228" ht="13.5" customHeight="1" spans="1:6">
      <c r="A228" s="21"/>
      <c r="D228" s="4"/>
      <c r="E228" s="5"/>
      <c r="F228" s="5"/>
    </row>
    <row r="229" ht="13.5" customHeight="1" spans="1:6">
      <c r="A229" s="21"/>
      <c r="D229" s="4"/>
      <c r="E229" s="5"/>
      <c r="F229" s="5"/>
    </row>
    <row r="230" ht="13.5" customHeight="1" spans="1:6">
      <c r="A230" s="21"/>
      <c r="D230" s="4"/>
      <c r="E230" s="5"/>
      <c r="F230" s="5"/>
    </row>
    <row r="231" ht="13.5" customHeight="1" spans="1:6">
      <c r="A231" s="21"/>
      <c r="D231" s="4"/>
      <c r="E231" s="5"/>
      <c r="F231" s="5"/>
    </row>
    <row r="232" ht="13.5" customHeight="1" spans="1:6">
      <c r="A232" s="21"/>
      <c r="D232" s="4"/>
      <c r="E232" s="5"/>
      <c r="F232" s="5"/>
    </row>
    <row r="233" ht="13.5" customHeight="1" spans="1:6">
      <c r="A233" s="21"/>
      <c r="D233" s="4"/>
      <c r="E233" s="5"/>
      <c r="F233" s="5"/>
    </row>
    <row r="234" ht="13.5" customHeight="1" spans="1:6">
      <c r="A234" s="21"/>
      <c r="D234" s="4"/>
      <c r="E234" s="5"/>
      <c r="F234" s="5"/>
    </row>
    <row r="235" ht="13.5" customHeight="1" spans="1:6">
      <c r="A235" s="21"/>
      <c r="D235" s="4"/>
      <c r="E235" s="5"/>
      <c r="F235" s="5"/>
    </row>
    <row r="236" ht="13.5" customHeight="1" spans="1:6">
      <c r="A236" s="21"/>
      <c r="D236" s="4"/>
      <c r="E236" s="5"/>
      <c r="F236" s="5"/>
    </row>
    <row r="237" ht="13.5" customHeight="1" spans="1:6">
      <c r="A237" s="21"/>
      <c r="D237" s="4"/>
      <c r="E237" s="5"/>
      <c r="F237" s="5"/>
    </row>
    <row r="238" ht="13.5" customHeight="1" spans="1:6">
      <c r="A238" s="21"/>
      <c r="D238" s="4"/>
      <c r="E238" s="5"/>
      <c r="F238" s="5"/>
    </row>
    <row r="239" ht="13.5" customHeight="1" spans="1:6">
      <c r="A239" s="21"/>
      <c r="D239" s="4"/>
      <c r="E239" s="5"/>
      <c r="F239" s="5"/>
    </row>
    <row r="240" ht="13.5" customHeight="1" spans="1:6">
      <c r="A240" s="21"/>
      <c r="D240" s="4"/>
      <c r="E240" s="5"/>
      <c r="F240" s="5"/>
    </row>
    <row r="241" ht="13.5" customHeight="1" spans="1:6">
      <c r="A241" s="21"/>
      <c r="D241" s="4"/>
      <c r="E241" s="5"/>
      <c r="F241" s="5"/>
    </row>
    <row r="242" ht="13.5" customHeight="1" spans="1:6">
      <c r="A242" s="21"/>
      <c r="D242" s="4"/>
      <c r="E242" s="5"/>
      <c r="F242" s="5"/>
    </row>
    <row r="243" ht="13.5" customHeight="1" spans="1:6">
      <c r="A243" s="21"/>
      <c r="D243" s="4"/>
      <c r="E243" s="5"/>
      <c r="F243" s="5"/>
    </row>
    <row r="244" ht="13.5" customHeight="1" spans="1:6">
      <c r="A244" s="21"/>
      <c r="D244" s="4"/>
      <c r="E244" s="5"/>
      <c r="F244" s="5"/>
    </row>
    <row r="245" ht="13.5" customHeight="1" spans="1:6">
      <c r="A245" s="21"/>
      <c r="D245" s="4"/>
      <c r="E245" s="5"/>
      <c r="F245" s="5"/>
    </row>
    <row r="246" ht="13.5" customHeight="1" spans="1:6">
      <c r="A246" s="21"/>
      <c r="D246" s="4"/>
      <c r="E246" s="5"/>
      <c r="F246" s="5"/>
    </row>
    <row r="247" ht="13.5" customHeight="1" spans="1:6">
      <c r="A247" s="21"/>
      <c r="D247" s="4"/>
      <c r="E247" s="5"/>
      <c r="F247" s="5"/>
    </row>
    <row r="248" ht="13.5" customHeight="1" spans="1:6">
      <c r="A248" s="21"/>
      <c r="D248" s="4"/>
      <c r="E248" s="5"/>
      <c r="F248" s="5"/>
    </row>
    <row r="249" ht="13.5" customHeight="1" spans="1:6">
      <c r="A249" s="21"/>
      <c r="D249" s="4"/>
      <c r="E249" s="5"/>
      <c r="F249" s="5"/>
    </row>
    <row r="250" ht="13.5" customHeight="1" spans="1:6">
      <c r="A250" s="21"/>
      <c r="D250" s="4"/>
      <c r="E250" s="5"/>
      <c r="F250" s="5"/>
    </row>
    <row r="251" ht="13.5" customHeight="1" spans="1:6">
      <c r="A251" s="21"/>
      <c r="D251" s="4"/>
      <c r="E251" s="5"/>
      <c r="F251" s="5"/>
    </row>
    <row r="252" ht="13.5" customHeight="1" spans="1:6">
      <c r="A252" s="21"/>
      <c r="D252" s="4"/>
      <c r="E252" s="5"/>
      <c r="F252" s="5"/>
    </row>
    <row r="253" ht="13.5" customHeight="1" spans="1:6">
      <c r="A253" s="21"/>
      <c r="D253" s="4"/>
      <c r="E253" s="5"/>
      <c r="F253" s="5"/>
    </row>
    <row r="254" ht="13.5" customHeight="1" spans="1:6">
      <c r="A254" s="21"/>
      <c r="D254" s="4"/>
      <c r="E254" s="5"/>
      <c r="F254" s="5"/>
    </row>
    <row r="255" ht="13.5" customHeight="1" spans="1:6">
      <c r="A255" s="21"/>
      <c r="D255" s="4"/>
      <c r="E255" s="5"/>
      <c r="F255" s="5"/>
    </row>
    <row r="256" ht="13.5" customHeight="1" spans="1:6">
      <c r="A256" s="21"/>
      <c r="D256" s="4"/>
      <c r="E256" s="5"/>
      <c r="F256" s="5"/>
    </row>
    <row r="257" ht="13.5" customHeight="1" spans="1:6">
      <c r="A257" s="21"/>
      <c r="D257" s="4"/>
      <c r="E257" s="5"/>
      <c r="F257" s="5"/>
    </row>
    <row r="258" ht="13.5" customHeight="1" spans="1:6">
      <c r="A258" s="21"/>
      <c r="D258" s="4"/>
      <c r="E258" s="5"/>
      <c r="F258" s="5"/>
    </row>
    <row r="259" ht="13.5" customHeight="1" spans="1:6">
      <c r="A259" s="21"/>
      <c r="D259" s="4"/>
      <c r="E259" s="5"/>
      <c r="F259" s="5"/>
    </row>
    <row r="260" ht="13.5" customHeight="1" spans="1:6">
      <c r="A260" s="21"/>
      <c r="D260" s="4"/>
      <c r="E260" s="5"/>
      <c r="F260" s="5"/>
    </row>
    <row r="261" ht="13.5" customHeight="1" spans="1:6">
      <c r="A261" s="21"/>
      <c r="D261" s="4"/>
      <c r="E261" s="5"/>
      <c r="F261" s="5"/>
    </row>
    <row r="262" ht="13.5" customHeight="1" spans="1:6">
      <c r="A262" s="21"/>
      <c r="D262" s="4"/>
      <c r="E262" s="5"/>
      <c r="F262" s="5"/>
    </row>
    <row r="263" ht="13.5" customHeight="1" spans="1:6">
      <c r="A263" s="21"/>
      <c r="D263" s="4"/>
      <c r="E263" s="5"/>
      <c r="F263" s="5"/>
    </row>
    <row r="264" ht="13.5" customHeight="1" spans="1:6">
      <c r="A264" s="21"/>
      <c r="D264" s="4"/>
      <c r="E264" s="5"/>
      <c r="F264" s="5"/>
    </row>
    <row r="265" ht="13.5" customHeight="1" spans="1:6">
      <c r="A265" s="21"/>
      <c r="D265" s="4"/>
      <c r="E265" s="5"/>
      <c r="F265" s="5"/>
    </row>
    <row r="266" ht="13.5" customHeight="1" spans="1:6">
      <c r="A266" s="21"/>
      <c r="D266" s="4"/>
      <c r="E266" s="5"/>
      <c r="F266" s="5"/>
    </row>
    <row r="267" ht="13.5" customHeight="1" spans="1:6">
      <c r="A267" s="21"/>
      <c r="D267" s="4"/>
      <c r="E267" s="5"/>
      <c r="F267" s="5"/>
    </row>
    <row r="268" ht="13.5" customHeight="1" spans="1:6">
      <c r="A268" s="21"/>
      <c r="D268" s="4"/>
      <c r="E268" s="5"/>
      <c r="F268" s="5"/>
    </row>
    <row r="269" ht="13.5" customHeight="1" spans="1:6">
      <c r="A269" s="21"/>
      <c r="D269" s="4"/>
      <c r="E269" s="5"/>
      <c r="F269" s="5"/>
    </row>
    <row r="270" ht="13.5" customHeight="1" spans="1:6">
      <c r="A270" s="21"/>
      <c r="D270" s="4"/>
      <c r="E270" s="5"/>
      <c r="F270" s="5"/>
    </row>
    <row r="271" ht="13.5" customHeight="1" spans="1:6">
      <c r="A271" s="21"/>
      <c r="D271" s="4"/>
      <c r="E271" s="5"/>
      <c r="F271" s="5"/>
    </row>
    <row r="272" ht="13.5" customHeight="1" spans="1:6">
      <c r="A272" s="21"/>
      <c r="D272" s="4"/>
      <c r="E272" s="5"/>
      <c r="F272" s="5"/>
    </row>
    <row r="273" ht="13.5" customHeight="1" spans="1:6">
      <c r="A273" s="21"/>
      <c r="D273" s="4"/>
      <c r="E273" s="5"/>
      <c r="F273" s="5"/>
    </row>
    <row r="274" ht="13.5" customHeight="1" spans="1:6">
      <c r="A274" s="21"/>
      <c r="D274" s="4"/>
      <c r="E274" s="5"/>
      <c r="F274" s="5"/>
    </row>
    <row r="275" ht="13.5" customHeight="1" spans="1:6">
      <c r="A275" s="21"/>
      <c r="D275" s="4"/>
      <c r="E275" s="5"/>
      <c r="F275" s="5"/>
    </row>
    <row r="276" ht="13.5" customHeight="1" spans="1:6">
      <c r="A276" s="21"/>
      <c r="D276" s="4"/>
      <c r="E276" s="5"/>
      <c r="F276" s="5"/>
    </row>
    <row r="277" ht="13.5" customHeight="1" spans="1:6">
      <c r="A277" s="21"/>
      <c r="D277" s="4"/>
      <c r="E277" s="5"/>
      <c r="F277" s="5"/>
    </row>
    <row r="278" ht="13.5" customHeight="1" spans="1:6">
      <c r="A278" s="21"/>
      <c r="D278" s="4"/>
      <c r="E278" s="5"/>
      <c r="F278" s="5"/>
    </row>
    <row r="279" ht="13.5" customHeight="1" spans="1:6">
      <c r="A279" s="21"/>
      <c r="D279" s="4"/>
      <c r="E279" s="5"/>
      <c r="F279" s="5"/>
    </row>
    <row r="280" ht="13.5" customHeight="1" spans="1:6">
      <c r="A280" s="21"/>
      <c r="D280" s="4"/>
      <c r="E280" s="5"/>
      <c r="F280" s="5"/>
    </row>
    <row r="281" ht="13.5" customHeight="1" spans="1:6">
      <c r="A281" s="21"/>
      <c r="D281" s="4"/>
      <c r="E281" s="5"/>
      <c r="F281" s="5"/>
    </row>
    <row r="282" ht="13.5" customHeight="1" spans="1:6">
      <c r="A282" s="21"/>
      <c r="D282" s="4"/>
      <c r="E282" s="5"/>
      <c r="F282" s="5"/>
    </row>
    <row r="283" ht="13.5" customHeight="1" spans="1:6">
      <c r="A283" s="21"/>
      <c r="D283" s="4"/>
      <c r="E283" s="5"/>
      <c r="F283" s="5"/>
    </row>
    <row r="284" ht="13.5" customHeight="1" spans="1:6">
      <c r="A284" s="21"/>
      <c r="D284" s="4"/>
      <c r="E284" s="5"/>
      <c r="F284" s="5"/>
    </row>
    <row r="285" ht="13.5" customHeight="1" spans="1:6">
      <c r="A285" s="21"/>
      <c r="D285" s="4"/>
      <c r="E285" s="5"/>
      <c r="F285" s="5"/>
    </row>
    <row r="286" ht="13.5" customHeight="1" spans="1:6">
      <c r="A286" s="21"/>
      <c r="D286" s="4"/>
      <c r="E286" s="5"/>
      <c r="F286" s="5"/>
    </row>
    <row r="287" ht="13.5" customHeight="1" spans="1:6">
      <c r="A287" s="21"/>
      <c r="D287" s="4"/>
      <c r="E287" s="5"/>
      <c r="F287" s="5"/>
    </row>
    <row r="288" ht="13.5" customHeight="1" spans="1:6">
      <c r="A288" s="21"/>
      <c r="D288" s="4"/>
      <c r="E288" s="5"/>
      <c r="F288" s="5"/>
    </row>
    <row r="289" ht="13.5" customHeight="1" spans="1:6">
      <c r="A289" s="21"/>
      <c r="D289" s="4"/>
      <c r="E289" s="5"/>
      <c r="F289" s="5"/>
    </row>
    <row r="290" ht="13.5" customHeight="1" spans="1:6">
      <c r="A290" s="21"/>
      <c r="D290" s="4"/>
      <c r="E290" s="5"/>
      <c r="F290" s="5"/>
    </row>
    <row r="291" ht="13.5" customHeight="1" spans="1:6">
      <c r="A291" s="21"/>
      <c r="D291" s="4"/>
      <c r="E291" s="5"/>
      <c r="F291" s="5"/>
    </row>
    <row r="292" ht="13.5" customHeight="1" spans="1:6">
      <c r="A292" s="21"/>
      <c r="D292" s="4"/>
      <c r="E292" s="5"/>
      <c r="F292" s="5"/>
    </row>
    <row r="293" ht="13.5" customHeight="1" spans="1:6">
      <c r="A293" s="21"/>
      <c r="D293" s="4"/>
      <c r="E293" s="5"/>
      <c r="F293" s="5"/>
    </row>
    <row r="294" ht="13.5" customHeight="1" spans="1:6">
      <c r="A294" s="21"/>
      <c r="D294" s="4"/>
      <c r="E294" s="5"/>
      <c r="F294" s="5"/>
    </row>
    <row r="295" ht="13.5" customHeight="1" spans="1:6">
      <c r="A295" s="21"/>
      <c r="D295" s="4"/>
      <c r="E295" s="5"/>
      <c r="F295" s="5"/>
    </row>
    <row r="296" ht="13.5" customHeight="1" spans="1:6">
      <c r="A296" s="21"/>
      <c r="D296" s="4"/>
      <c r="E296" s="5"/>
      <c r="F296" s="5"/>
    </row>
    <row r="297" ht="13.5" customHeight="1" spans="1:6">
      <c r="A297" s="21"/>
      <c r="D297" s="4"/>
      <c r="E297" s="5"/>
      <c r="F297" s="5"/>
    </row>
    <row r="298" ht="13.5" customHeight="1" spans="1:6">
      <c r="A298" s="21"/>
      <c r="D298" s="4"/>
      <c r="E298" s="5"/>
      <c r="F298" s="5"/>
    </row>
    <row r="299" ht="13.5" customHeight="1" spans="1:6">
      <c r="A299" s="21"/>
      <c r="D299" s="4"/>
      <c r="E299" s="5"/>
      <c r="F299" s="5"/>
    </row>
    <row r="300" ht="13.5" customHeight="1" spans="1:6">
      <c r="A300" s="21"/>
      <c r="D300" s="4"/>
      <c r="E300" s="5"/>
      <c r="F300" s="5"/>
    </row>
    <row r="301" ht="13.5" customHeight="1" spans="1:6">
      <c r="A301" s="21"/>
      <c r="D301" s="4"/>
      <c r="E301" s="5"/>
      <c r="F301" s="5"/>
    </row>
    <row r="302" ht="13.5" customHeight="1" spans="1:6">
      <c r="A302" s="21"/>
      <c r="D302" s="4"/>
      <c r="E302" s="5"/>
      <c r="F302" s="5"/>
    </row>
    <row r="303" ht="13.5" customHeight="1" spans="1:6">
      <c r="A303" s="21"/>
      <c r="D303" s="4"/>
      <c r="E303" s="5"/>
      <c r="F303" s="5"/>
    </row>
    <row r="304" ht="13.5" customHeight="1" spans="1:6">
      <c r="A304" s="21"/>
      <c r="D304" s="4"/>
      <c r="E304" s="5"/>
      <c r="F304" s="5"/>
    </row>
    <row r="305" ht="13.5" customHeight="1" spans="1:6">
      <c r="A305" s="21"/>
      <c r="D305" s="4"/>
      <c r="E305" s="5"/>
      <c r="F305" s="5"/>
    </row>
    <row r="306" ht="13.5" customHeight="1" spans="1:6">
      <c r="A306" s="21"/>
      <c r="D306" s="4"/>
      <c r="E306" s="5"/>
      <c r="F306" s="5"/>
    </row>
    <row r="307" ht="13.5" customHeight="1" spans="1:6">
      <c r="A307" s="21"/>
      <c r="D307" s="4"/>
      <c r="E307" s="5"/>
      <c r="F307" s="5"/>
    </row>
    <row r="308" ht="13.5" customHeight="1" spans="1:6">
      <c r="A308" s="21"/>
      <c r="D308" s="4"/>
      <c r="E308" s="5"/>
      <c r="F308" s="5"/>
    </row>
    <row r="309" ht="13.5" customHeight="1" spans="1:6">
      <c r="A309" s="21"/>
      <c r="D309" s="4"/>
      <c r="E309" s="5"/>
      <c r="F309" s="5"/>
    </row>
    <row r="310" ht="13.5" customHeight="1" spans="1:6">
      <c r="A310" s="21"/>
      <c r="D310" s="4"/>
      <c r="E310" s="5"/>
      <c r="F310" s="5"/>
    </row>
    <row r="311" ht="13.5" customHeight="1" spans="1:6">
      <c r="A311" s="21"/>
      <c r="D311" s="4"/>
      <c r="E311" s="5"/>
      <c r="F311" s="5"/>
    </row>
    <row r="312" ht="13.5" customHeight="1" spans="1:6">
      <c r="A312" s="21"/>
      <c r="D312" s="4"/>
      <c r="E312" s="5"/>
      <c r="F312" s="5"/>
    </row>
    <row r="313" ht="13.5" customHeight="1" spans="1:6">
      <c r="A313" s="21"/>
      <c r="D313" s="4"/>
      <c r="E313" s="5"/>
      <c r="F313" s="5"/>
    </row>
    <row r="314" ht="13.5" customHeight="1" spans="1:6">
      <c r="A314" s="21"/>
      <c r="D314" s="4"/>
      <c r="E314" s="5"/>
      <c r="F314" s="5"/>
    </row>
    <row r="315" ht="13.5" customHeight="1" spans="1:6">
      <c r="A315" s="21"/>
      <c r="D315" s="4"/>
      <c r="E315" s="5"/>
      <c r="F315" s="5"/>
    </row>
    <row r="316" ht="13.5" customHeight="1" spans="1:6">
      <c r="A316" s="21"/>
      <c r="D316" s="4"/>
      <c r="E316" s="5"/>
      <c r="F316" s="5"/>
    </row>
    <row r="317" ht="13.5" customHeight="1" spans="1:6">
      <c r="A317" s="21"/>
      <c r="D317" s="4"/>
      <c r="E317" s="5"/>
      <c r="F317" s="5"/>
    </row>
    <row r="318" ht="13.5" customHeight="1" spans="1:6">
      <c r="A318" s="21"/>
      <c r="D318" s="4"/>
      <c r="E318" s="5"/>
      <c r="F318" s="5"/>
    </row>
    <row r="319" ht="13.5" customHeight="1" spans="1:6">
      <c r="A319" s="21"/>
      <c r="D319" s="4"/>
      <c r="E319" s="5"/>
      <c r="F319" s="5"/>
    </row>
    <row r="320" ht="13.5" customHeight="1" spans="1:6">
      <c r="A320" s="21"/>
      <c r="D320" s="4"/>
      <c r="E320" s="5"/>
      <c r="F320" s="5"/>
    </row>
    <row r="321" ht="13.5" customHeight="1" spans="1:6">
      <c r="A321" s="21"/>
      <c r="D321" s="4"/>
      <c r="E321" s="5"/>
      <c r="F321" s="5"/>
    </row>
    <row r="322" ht="13.5" customHeight="1" spans="1:6">
      <c r="A322" s="21"/>
      <c r="D322" s="4"/>
      <c r="E322" s="5"/>
      <c r="F322" s="5"/>
    </row>
    <row r="323" ht="13.5" customHeight="1" spans="1:6">
      <c r="A323" s="21"/>
      <c r="D323" s="4"/>
      <c r="E323" s="5"/>
      <c r="F323" s="5"/>
    </row>
    <row r="324" ht="13.5" customHeight="1" spans="1:6">
      <c r="A324" s="21"/>
      <c r="D324" s="4"/>
      <c r="E324" s="5"/>
      <c r="F324" s="5"/>
    </row>
    <row r="325" ht="13.5" customHeight="1" spans="1:6">
      <c r="A325" s="21"/>
      <c r="D325" s="4"/>
      <c r="E325" s="5"/>
      <c r="F325" s="5"/>
    </row>
    <row r="326" ht="13.5" customHeight="1" spans="1:6">
      <c r="A326" s="21"/>
      <c r="D326" s="4"/>
      <c r="E326" s="5"/>
      <c r="F326" s="5"/>
    </row>
    <row r="327" ht="13.5" customHeight="1" spans="1:6">
      <c r="A327" s="21"/>
      <c r="D327" s="4"/>
      <c r="E327" s="5"/>
      <c r="F327" s="5"/>
    </row>
    <row r="328" ht="13.5" customHeight="1" spans="1:6">
      <c r="A328" s="21"/>
      <c r="D328" s="4"/>
      <c r="E328" s="5"/>
      <c r="F328" s="5"/>
    </row>
    <row r="329" ht="13.5" customHeight="1" spans="1:6">
      <c r="A329" s="21"/>
      <c r="D329" s="4"/>
      <c r="E329" s="5"/>
      <c r="F329" s="5"/>
    </row>
    <row r="330" ht="13.5" customHeight="1" spans="1:6">
      <c r="A330" s="21"/>
      <c r="D330" s="4"/>
      <c r="E330" s="5"/>
      <c r="F330" s="5"/>
    </row>
    <row r="331" ht="13.5" customHeight="1" spans="1:6">
      <c r="A331" s="21"/>
      <c r="D331" s="4"/>
      <c r="E331" s="5"/>
      <c r="F331" s="5"/>
    </row>
    <row r="332" ht="13.5" customHeight="1" spans="1:6">
      <c r="A332" s="21"/>
      <c r="D332" s="4"/>
      <c r="E332" s="5"/>
      <c r="F332" s="5"/>
    </row>
    <row r="333" ht="13.5" customHeight="1" spans="1:6">
      <c r="A333" s="21"/>
      <c r="D333" s="4"/>
      <c r="E333" s="5"/>
      <c r="F333" s="5"/>
    </row>
    <row r="334" ht="13.5" customHeight="1" spans="1:6">
      <c r="A334" s="21"/>
      <c r="D334" s="4"/>
      <c r="E334" s="5"/>
      <c r="F334" s="5"/>
    </row>
    <row r="335" ht="13.5" customHeight="1" spans="1:6">
      <c r="A335" s="21"/>
      <c r="D335" s="4"/>
      <c r="E335" s="5"/>
      <c r="F335" s="5"/>
    </row>
    <row r="336" ht="13.5" customHeight="1" spans="1:6">
      <c r="A336" s="21"/>
      <c r="D336" s="4"/>
      <c r="E336" s="5"/>
      <c r="F336" s="5"/>
    </row>
    <row r="337" ht="13.5" customHeight="1" spans="1:6">
      <c r="A337" s="21"/>
      <c r="D337" s="4"/>
      <c r="E337" s="5"/>
      <c r="F337" s="5"/>
    </row>
    <row r="338" ht="13.5" customHeight="1" spans="1:6">
      <c r="A338" s="21"/>
      <c r="D338" s="4"/>
      <c r="E338" s="5"/>
      <c r="F338" s="5"/>
    </row>
    <row r="339" ht="13.5" customHeight="1" spans="1:6">
      <c r="A339" s="21"/>
      <c r="D339" s="4"/>
      <c r="E339" s="5"/>
      <c r="F339" s="5"/>
    </row>
    <row r="340" ht="13.5" customHeight="1" spans="1:6">
      <c r="A340" s="21"/>
      <c r="D340" s="4"/>
      <c r="E340" s="5"/>
      <c r="F340" s="5"/>
    </row>
    <row r="341" ht="13.5" customHeight="1" spans="1:6">
      <c r="A341" s="21"/>
      <c r="D341" s="4"/>
      <c r="E341" s="5"/>
      <c r="F341" s="5"/>
    </row>
    <row r="342" ht="13.5" customHeight="1" spans="1:6">
      <c r="A342" s="21"/>
      <c r="D342" s="4"/>
      <c r="E342" s="5"/>
      <c r="F342" s="5"/>
    </row>
    <row r="343" ht="13.5" customHeight="1" spans="1:6">
      <c r="A343" s="21"/>
      <c r="D343" s="4"/>
      <c r="E343" s="5"/>
      <c r="F343" s="5"/>
    </row>
    <row r="344" ht="13.5" customHeight="1" spans="1:6">
      <c r="A344" s="21"/>
      <c r="D344" s="4"/>
      <c r="E344" s="5"/>
      <c r="F344" s="5"/>
    </row>
    <row r="345" ht="13.5" customHeight="1" spans="1:6">
      <c r="A345" s="21"/>
      <c r="D345" s="4"/>
      <c r="E345" s="5"/>
      <c r="F345" s="5"/>
    </row>
    <row r="346" ht="13.5" customHeight="1" spans="1:6">
      <c r="A346" s="21"/>
      <c r="D346" s="4"/>
      <c r="E346" s="5"/>
      <c r="F346" s="5"/>
    </row>
    <row r="347" ht="13.5" customHeight="1" spans="1:6">
      <c r="A347" s="21"/>
      <c r="D347" s="4"/>
      <c r="E347" s="5"/>
      <c r="F347" s="5"/>
    </row>
    <row r="348" ht="13.5" customHeight="1" spans="1:6">
      <c r="A348" s="21"/>
      <c r="D348" s="4"/>
      <c r="E348" s="5"/>
      <c r="F348" s="5"/>
    </row>
    <row r="349" ht="13.5" customHeight="1" spans="1:6">
      <c r="A349" s="21"/>
      <c r="D349" s="4"/>
      <c r="E349" s="5"/>
      <c r="F349" s="5"/>
    </row>
    <row r="350" ht="13.5" customHeight="1" spans="1:6">
      <c r="A350" s="21"/>
      <c r="D350" s="4"/>
      <c r="E350" s="5"/>
      <c r="F350" s="5"/>
    </row>
    <row r="351" ht="13.5" customHeight="1" spans="1:6">
      <c r="A351" s="21"/>
      <c r="D351" s="4"/>
      <c r="E351" s="5"/>
      <c r="F351" s="5"/>
    </row>
    <row r="352" ht="13.5" customHeight="1" spans="1:6">
      <c r="A352" s="21"/>
      <c r="D352" s="4"/>
      <c r="E352" s="5"/>
      <c r="F352" s="5"/>
    </row>
    <row r="353" ht="13.5" customHeight="1" spans="1:6">
      <c r="A353" s="21"/>
      <c r="D353" s="4"/>
      <c r="E353" s="5"/>
      <c r="F353" s="5"/>
    </row>
    <row r="354" ht="13.5" customHeight="1" spans="1:6">
      <c r="A354" s="21"/>
      <c r="D354" s="4"/>
      <c r="E354" s="5"/>
      <c r="F354" s="5"/>
    </row>
    <row r="355" ht="13.5" customHeight="1" spans="1:6">
      <c r="A355" s="21"/>
      <c r="D355" s="4"/>
      <c r="E355" s="5"/>
      <c r="F355" s="5"/>
    </row>
    <row r="356" ht="13.5" customHeight="1" spans="1:6">
      <c r="A356" s="21"/>
      <c r="D356" s="4"/>
      <c r="E356" s="5"/>
      <c r="F356" s="5"/>
    </row>
    <row r="357" ht="13.5" customHeight="1" spans="1:6">
      <c r="A357" s="21"/>
      <c r="D357" s="4"/>
      <c r="E357" s="5"/>
      <c r="F357" s="5"/>
    </row>
    <row r="358" ht="13.5" customHeight="1" spans="1:6">
      <c r="A358" s="21"/>
      <c r="D358" s="4"/>
      <c r="E358" s="5"/>
      <c r="F358" s="5"/>
    </row>
    <row r="359" ht="13.5" customHeight="1" spans="1:6">
      <c r="A359" s="21"/>
      <c r="D359" s="4"/>
      <c r="E359" s="5"/>
      <c r="F359" s="5"/>
    </row>
    <row r="360" ht="13.5" customHeight="1" spans="1:6">
      <c r="A360" s="21"/>
      <c r="D360" s="4"/>
      <c r="E360" s="5"/>
      <c r="F360" s="5"/>
    </row>
    <row r="361" ht="13.5" customHeight="1" spans="1:6">
      <c r="A361" s="21"/>
      <c r="D361" s="4"/>
      <c r="E361" s="5"/>
      <c r="F361" s="5"/>
    </row>
    <row r="362" ht="13.5" customHeight="1" spans="1:6">
      <c r="A362" s="21"/>
      <c r="D362" s="4"/>
      <c r="E362" s="5"/>
      <c r="F362" s="5"/>
    </row>
    <row r="363" ht="13.5" customHeight="1" spans="1:6">
      <c r="A363" s="21"/>
      <c r="D363" s="4"/>
      <c r="E363" s="5"/>
      <c r="F363" s="5"/>
    </row>
    <row r="364" ht="13.5" customHeight="1" spans="1:6">
      <c r="A364" s="21"/>
      <c r="D364" s="4"/>
      <c r="E364" s="5"/>
      <c r="F364" s="5"/>
    </row>
    <row r="365" ht="13.5" customHeight="1" spans="1:6">
      <c r="A365" s="21"/>
      <c r="D365" s="4"/>
      <c r="E365" s="5"/>
      <c r="F365" s="5"/>
    </row>
    <row r="366" ht="13.5" customHeight="1" spans="1:6">
      <c r="A366" s="21"/>
      <c r="D366" s="4"/>
      <c r="E366" s="5"/>
      <c r="F366" s="5"/>
    </row>
    <row r="367" ht="13.5" customHeight="1" spans="1:6">
      <c r="A367" s="21"/>
      <c r="D367" s="4"/>
      <c r="E367" s="5"/>
      <c r="F367" s="5"/>
    </row>
    <row r="368" ht="13.5" customHeight="1" spans="1:6">
      <c r="A368" s="21"/>
      <c r="D368" s="4"/>
      <c r="E368" s="5"/>
      <c r="F368" s="5"/>
    </row>
    <row r="369" ht="13.5" customHeight="1" spans="1:6">
      <c r="A369" s="21"/>
      <c r="D369" s="4"/>
      <c r="E369" s="5"/>
      <c r="F369" s="5"/>
    </row>
    <row r="370" ht="13.5" customHeight="1" spans="1:6">
      <c r="A370" s="21"/>
      <c r="D370" s="4"/>
      <c r="E370" s="5"/>
      <c r="F370" s="5"/>
    </row>
    <row r="371" ht="13.5" customHeight="1" spans="1:6">
      <c r="A371" s="21"/>
      <c r="D371" s="4"/>
      <c r="E371" s="5"/>
      <c r="F371" s="5"/>
    </row>
    <row r="372" ht="13.5" customHeight="1" spans="1:6">
      <c r="A372" s="21"/>
      <c r="D372" s="4"/>
      <c r="E372" s="5"/>
      <c r="F372" s="5"/>
    </row>
    <row r="373" ht="13.5" customHeight="1" spans="1:6">
      <c r="A373" s="21"/>
      <c r="D373" s="4"/>
      <c r="E373" s="5"/>
      <c r="F373" s="5"/>
    </row>
    <row r="374" ht="13.5" customHeight="1" spans="1:6">
      <c r="A374" s="21"/>
      <c r="D374" s="4"/>
      <c r="E374" s="5"/>
      <c r="F374" s="5"/>
    </row>
    <row r="375" ht="13.5" customHeight="1" spans="1:6">
      <c r="A375" s="21"/>
      <c r="D375" s="4"/>
      <c r="E375" s="5"/>
      <c r="F375" s="5"/>
    </row>
    <row r="376" ht="13.5" customHeight="1" spans="1:6">
      <c r="A376" s="21"/>
      <c r="D376" s="4"/>
      <c r="E376" s="5"/>
      <c r="F376" s="5"/>
    </row>
    <row r="377" ht="13.5" customHeight="1" spans="1:6">
      <c r="A377" s="21"/>
      <c r="D377" s="4"/>
      <c r="E377" s="5"/>
      <c r="F377" s="5"/>
    </row>
    <row r="378" ht="13.5" customHeight="1" spans="1:6">
      <c r="A378" s="21"/>
      <c r="D378" s="4"/>
      <c r="E378" s="5"/>
      <c r="F378" s="5"/>
    </row>
    <row r="379" ht="13.5" customHeight="1" spans="1:6">
      <c r="A379" s="21"/>
      <c r="D379" s="4"/>
      <c r="E379" s="5"/>
      <c r="F379" s="5"/>
    </row>
    <row r="380" ht="13.5" customHeight="1" spans="1:6">
      <c r="A380" s="21"/>
      <c r="D380" s="4"/>
      <c r="E380" s="5"/>
      <c r="F380" s="5"/>
    </row>
    <row r="381" ht="13.5" customHeight="1" spans="1:6">
      <c r="A381" s="21"/>
      <c r="D381" s="4"/>
      <c r="E381" s="5"/>
      <c r="F381" s="5"/>
    </row>
    <row r="382" ht="13.5" customHeight="1" spans="1:6">
      <c r="A382" s="21"/>
      <c r="D382" s="4"/>
      <c r="E382" s="5"/>
      <c r="F382" s="5"/>
    </row>
    <row r="383" ht="13.5" customHeight="1" spans="1:6">
      <c r="A383" s="21"/>
      <c r="D383" s="4"/>
      <c r="E383" s="5"/>
      <c r="F383" s="5"/>
    </row>
    <row r="384" ht="13.5" customHeight="1" spans="1:6">
      <c r="A384" s="21"/>
      <c r="D384" s="4"/>
      <c r="E384" s="5"/>
      <c r="F384" s="5"/>
    </row>
    <row r="385" ht="13.5" customHeight="1" spans="1:6">
      <c r="A385" s="21"/>
      <c r="D385" s="4"/>
      <c r="E385" s="5"/>
      <c r="F385" s="5"/>
    </row>
    <row r="386" ht="13.5" customHeight="1" spans="1:6">
      <c r="A386" s="21"/>
      <c r="D386" s="4"/>
      <c r="E386" s="5"/>
      <c r="F386" s="5"/>
    </row>
    <row r="387" ht="13.5" customHeight="1" spans="1:6">
      <c r="A387" s="21"/>
      <c r="D387" s="4"/>
      <c r="E387" s="5"/>
      <c r="F387" s="5"/>
    </row>
    <row r="388" ht="13.5" customHeight="1" spans="1:6">
      <c r="A388" s="21"/>
      <c r="D388" s="4"/>
      <c r="E388" s="5"/>
      <c r="F388" s="5"/>
    </row>
    <row r="389" ht="13.5" customHeight="1" spans="1:6">
      <c r="A389" s="21"/>
      <c r="D389" s="4"/>
      <c r="E389" s="5"/>
      <c r="F389" s="5"/>
    </row>
    <row r="390" ht="13.5" customHeight="1" spans="1:6">
      <c r="A390" s="21"/>
      <c r="D390" s="4"/>
      <c r="E390" s="5"/>
      <c r="F390" s="5"/>
    </row>
    <row r="391" ht="13.5" customHeight="1" spans="1:6">
      <c r="A391" s="21"/>
      <c r="D391" s="4"/>
      <c r="E391" s="5"/>
      <c r="F391" s="5"/>
    </row>
    <row r="392" ht="13.5" customHeight="1" spans="1:6">
      <c r="A392" s="21"/>
      <c r="D392" s="4"/>
      <c r="E392" s="5"/>
      <c r="F392" s="5"/>
    </row>
    <row r="393" ht="13.5" customHeight="1" spans="1:6">
      <c r="A393" s="21"/>
      <c r="D393" s="4"/>
      <c r="E393" s="5"/>
      <c r="F393" s="5"/>
    </row>
    <row r="394" ht="13.5" customHeight="1" spans="1:6">
      <c r="A394" s="21"/>
      <c r="D394" s="4"/>
      <c r="E394" s="5"/>
      <c r="F394" s="5"/>
    </row>
    <row r="395" ht="13.5" customHeight="1" spans="1:6">
      <c r="A395" s="21"/>
      <c r="D395" s="4"/>
      <c r="E395" s="5"/>
      <c r="F395" s="5"/>
    </row>
    <row r="396" ht="13.5" customHeight="1" spans="1:6">
      <c r="A396" s="21"/>
      <c r="D396" s="4"/>
      <c r="E396" s="5"/>
      <c r="F396" s="5"/>
    </row>
    <row r="397" ht="13.5" customHeight="1" spans="1:6">
      <c r="A397" s="21"/>
      <c r="D397" s="4"/>
      <c r="E397" s="5"/>
      <c r="F397" s="5"/>
    </row>
    <row r="398" ht="13.5" customHeight="1" spans="1:6">
      <c r="A398" s="21"/>
      <c r="D398" s="4"/>
      <c r="E398" s="5"/>
      <c r="F398" s="5"/>
    </row>
    <row r="399" ht="13.5" customHeight="1" spans="1:6">
      <c r="A399" s="21"/>
      <c r="D399" s="4"/>
      <c r="E399" s="5"/>
      <c r="F399" s="5"/>
    </row>
    <row r="400" ht="13.5" customHeight="1" spans="1:6">
      <c r="A400" s="21"/>
      <c r="D400" s="4"/>
      <c r="E400" s="5"/>
      <c r="F400" s="5"/>
    </row>
    <row r="401" ht="13.5" customHeight="1" spans="1:6">
      <c r="A401" s="21"/>
      <c r="D401" s="4"/>
      <c r="E401" s="5"/>
      <c r="F401" s="5"/>
    </row>
    <row r="402" ht="13.5" customHeight="1" spans="1:6">
      <c r="A402" s="21"/>
      <c r="D402" s="4"/>
      <c r="E402" s="5"/>
      <c r="F402" s="5"/>
    </row>
    <row r="403" ht="13.5" customHeight="1" spans="1:6">
      <c r="A403" s="21"/>
      <c r="D403" s="4"/>
      <c r="E403" s="5"/>
      <c r="F403" s="5"/>
    </row>
    <row r="404" ht="13.5" customHeight="1" spans="1:6">
      <c r="A404" s="21"/>
      <c r="D404" s="4"/>
      <c r="E404" s="5"/>
      <c r="F404" s="5"/>
    </row>
    <row r="405" ht="13.5" customHeight="1" spans="1:6">
      <c r="A405" s="21"/>
      <c r="D405" s="4"/>
      <c r="E405" s="5"/>
      <c r="F405" s="5"/>
    </row>
    <row r="406" ht="13.5" customHeight="1" spans="1:6">
      <c r="A406" s="21"/>
      <c r="D406" s="4"/>
      <c r="E406" s="5"/>
      <c r="F406" s="5"/>
    </row>
    <row r="407" ht="13.5" customHeight="1" spans="1:6">
      <c r="A407" s="21"/>
      <c r="D407" s="4"/>
      <c r="E407" s="5"/>
      <c r="F407" s="5"/>
    </row>
    <row r="408" ht="13.5" customHeight="1" spans="1:6">
      <c r="A408" s="21"/>
      <c r="D408" s="4"/>
      <c r="E408" s="5"/>
      <c r="F408" s="5"/>
    </row>
    <row r="409" ht="13.5" customHeight="1" spans="1:6">
      <c r="A409" s="21"/>
      <c r="D409" s="4"/>
      <c r="E409" s="5"/>
      <c r="F409" s="5"/>
    </row>
    <row r="410" ht="13.5" customHeight="1" spans="1:6">
      <c r="A410" s="21"/>
      <c r="D410" s="4"/>
      <c r="E410" s="5"/>
      <c r="F410" s="5"/>
    </row>
    <row r="411" ht="13.5" customHeight="1" spans="1:6">
      <c r="A411" s="21"/>
      <c r="D411" s="4"/>
      <c r="E411" s="5"/>
      <c r="F411" s="5"/>
    </row>
    <row r="412" ht="13.5" customHeight="1" spans="1:6">
      <c r="A412" s="21"/>
      <c r="D412" s="4"/>
      <c r="E412" s="5"/>
      <c r="F412" s="5"/>
    </row>
    <row r="413" ht="13.5" customHeight="1" spans="1:6">
      <c r="A413" s="21"/>
      <c r="D413" s="4"/>
      <c r="E413" s="5"/>
      <c r="F413" s="5"/>
    </row>
    <row r="414" ht="13.5" customHeight="1" spans="1:6">
      <c r="A414" s="21"/>
      <c r="D414" s="4"/>
      <c r="E414" s="5"/>
      <c r="F414" s="5"/>
    </row>
    <row r="415" ht="13.5" customHeight="1" spans="1:6">
      <c r="A415" s="21"/>
      <c r="D415" s="4"/>
      <c r="E415" s="5"/>
      <c r="F415" s="5"/>
    </row>
    <row r="416" ht="13.5" customHeight="1" spans="1:6">
      <c r="A416" s="21"/>
      <c r="D416" s="4"/>
      <c r="E416" s="5"/>
      <c r="F416" s="5"/>
    </row>
    <row r="417" ht="13.5" customHeight="1" spans="1:6">
      <c r="A417" s="21"/>
      <c r="D417" s="4"/>
      <c r="E417" s="5"/>
      <c r="F417" s="5"/>
    </row>
    <row r="418" ht="13.5" customHeight="1" spans="1:6">
      <c r="A418" s="21"/>
      <c r="D418" s="4"/>
      <c r="E418" s="5"/>
      <c r="F418" s="5"/>
    </row>
    <row r="419" ht="13.5" customHeight="1" spans="1:6">
      <c r="A419" s="21"/>
      <c r="D419" s="4"/>
      <c r="E419" s="5"/>
      <c r="F419" s="5"/>
    </row>
    <row r="420" ht="13.5" customHeight="1" spans="1:6">
      <c r="A420" s="21"/>
      <c r="D420" s="4"/>
      <c r="E420" s="5"/>
      <c r="F420" s="5"/>
    </row>
    <row r="421" ht="13.5" customHeight="1" spans="1:6">
      <c r="A421" s="21"/>
      <c r="D421" s="4"/>
      <c r="E421" s="5"/>
      <c r="F421" s="5"/>
    </row>
    <row r="422" ht="13.5" customHeight="1" spans="1:6">
      <c r="A422" s="21"/>
      <c r="D422" s="4"/>
      <c r="E422" s="5"/>
      <c r="F422" s="5"/>
    </row>
    <row r="423" ht="13.5" customHeight="1" spans="1:6">
      <c r="A423" s="21"/>
      <c r="D423" s="4"/>
      <c r="E423" s="5"/>
      <c r="F423" s="5"/>
    </row>
    <row r="424" ht="13.5" customHeight="1" spans="1:6">
      <c r="A424" s="21"/>
      <c r="D424" s="4"/>
      <c r="E424" s="5"/>
      <c r="F424" s="5"/>
    </row>
    <row r="425" ht="13.5" customHeight="1" spans="1:6">
      <c r="A425" s="21"/>
      <c r="D425" s="4"/>
      <c r="E425" s="5"/>
      <c r="F425" s="5"/>
    </row>
    <row r="426" ht="13.5" customHeight="1" spans="1:6">
      <c r="A426" s="21"/>
      <c r="D426" s="4"/>
      <c r="E426" s="5"/>
      <c r="F426" s="5"/>
    </row>
    <row r="427" ht="13.5" customHeight="1" spans="1:6">
      <c r="A427" s="21"/>
      <c r="D427" s="4"/>
      <c r="E427" s="5"/>
      <c r="F427" s="5"/>
    </row>
    <row r="428" ht="13.5" customHeight="1" spans="1:6">
      <c r="A428" s="21"/>
      <c r="D428" s="4"/>
      <c r="E428" s="5"/>
      <c r="F428" s="5"/>
    </row>
    <row r="429" ht="13.5" customHeight="1" spans="1:6">
      <c r="A429" s="21"/>
      <c r="D429" s="4"/>
      <c r="E429" s="5"/>
      <c r="F429" s="5"/>
    </row>
    <row r="430" ht="13.5" customHeight="1" spans="1:6">
      <c r="A430" s="21"/>
      <c r="D430" s="4"/>
      <c r="E430" s="5"/>
      <c r="F430" s="5"/>
    </row>
    <row r="431" ht="13.5" customHeight="1" spans="1:6">
      <c r="A431" s="21"/>
      <c r="D431" s="4"/>
      <c r="E431" s="5"/>
      <c r="F431" s="5"/>
    </row>
    <row r="432" ht="13.5" customHeight="1" spans="1:6">
      <c r="A432" s="21"/>
      <c r="D432" s="4"/>
      <c r="E432" s="5"/>
      <c r="F432" s="5"/>
    </row>
    <row r="433" ht="13.5" customHeight="1" spans="1:6">
      <c r="A433" s="21"/>
      <c r="D433" s="4"/>
      <c r="E433" s="5"/>
      <c r="F433" s="5"/>
    </row>
    <row r="434" ht="13.5" customHeight="1" spans="1:6">
      <c r="A434" s="21"/>
      <c r="D434" s="4"/>
      <c r="E434" s="5"/>
      <c r="F434" s="5"/>
    </row>
    <row r="435" ht="13.5" customHeight="1" spans="1:6">
      <c r="A435" s="21"/>
      <c r="D435" s="4"/>
      <c r="E435" s="5"/>
      <c r="F435" s="5"/>
    </row>
    <row r="436" ht="13.5" customHeight="1" spans="1:6">
      <c r="A436" s="21"/>
      <c r="D436" s="4"/>
      <c r="E436" s="5"/>
      <c r="F436" s="5"/>
    </row>
    <row r="437" ht="13.5" customHeight="1" spans="1:6">
      <c r="A437" s="21"/>
      <c r="D437" s="4"/>
      <c r="E437" s="5"/>
      <c r="F437" s="5"/>
    </row>
    <row r="438" ht="13.5" customHeight="1" spans="1:6">
      <c r="A438" s="21"/>
      <c r="D438" s="4"/>
      <c r="E438" s="5"/>
      <c r="F438" s="5"/>
    </row>
    <row r="439" ht="13.5" customHeight="1" spans="1:6">
      <c r="A439" s="21"/>
      <c r="D439" s="4"/>
      <c r="E439" s="5"/>
      <c r="F439" s="5"/>
    </row>
    <row r="440" ht="13.5" customHeight="1" spans="1:6">
      <c r="A440" s="21"/>
      <c r="D440" s="4"/>
      <c r="E440" s="5"/>
      <c r="F440" s="5"/>
    </row>
    <row r="441" ht="13.5" customHeight="1" spans="1:6">
      <c r="A441" s="21"/>
      <c r="D441" s="4"/>
      <c r="E441" s="5"/>
      <c r="F441" s="5"/>
    </row>
    <row r="442" ht="13.5" customHeight="1" spans="1:6">
      <c r="A442" s="21"/>
      <c r="D442" s="4"/>
      <c r="E442" s="5"/>
      <c r="F442" s="5"/>
    </row>
    <row r="443" ht="13.5" customHeight="1" spans="1:6">
      <c r="A443" s="21"/>
      <c r="D443" s="4"/>
      <c r="E443" s="5"/>
      <c r="F443" s="5"/>
    </row>
    <row r="444" ht="13.5" customHeight="1" spans="1:6">
      <c r="A444" s="21"/>
      <c r="D444" s="4"/>
      <c r="E444" s="5"/>
      <c r="F444" s="5"/>
    </row>
    <row r="445" ht="13.5" customHeight="1" spans="1:6">
      <c r="A445" s="21"/>
      <c r="D445" s="4"/>
      <c r="E445" s="5"/>
      <c r="F445" s="5"/>
    </row>
    <row r="446" ht="13.5" customHeight="1" spans="1:6">
      <c r="A446" s="21"/>
      <c r="D446" s="4"/>
      <c r="E446" s="5"/>
      <c r="F446" s="5"/>
    </row>
    <row r="447" ht="13.5" customHeight="1" spans="1:6">
      <c r="A447" s="21"/>
      <c r="D447" s="4"/>
      <c r="E447" s="5"/>
      <c r="F447" s="5"/>
    </row>
    <row r="448" ht="13.5" customHeight="1" spans="1:6">
      <c r="A448" s="21"/>
      <c r="D448" s="4"/>
      <c r="E448" s="5"/>
      <c r="F448" s="5"/>
    </row>
    <row r="449" ht="13.5" customHeight="1" spans="1:6">
      <c r="A449" s="21"/>
      <c r="D449" s="4"/>
      <c r="E449" s="5"/>
      <c r="F449" s="5"/>
    </row>
    <row r="450" ht="13.5" customHeight="1" spans="1:6">
      <c r="A450" s="21"/>
      <c r="D450" s="4"/>
      <c r="E450" s="5"/>
      <c r="F450" s="5"/>
    </row>
    <row r="451" ht="13.5" customHeight="1" spans="1:6">
      <c r="A451" s="21"/>
      <c r="D451" s="4"/>
      <c r="E451" s="5"/>
      <c r="F451" s="5"/>
    </row>
    <row r="452" ht="13.5" customHeight="1" spans="1:6">
      <c r="A452" s="21"/>
      <c r="D452" s="4"/>
      <c r="E452" s="5"/>
      <c r="F452" s="5"/>
    </row>
    <row r="453" ht="13.5" customHeight="1" spans="1:6">
      <c r="A453" s="21"/>
      <c r="D453" s="4"/>
      <c r="E453" s="5"/>
      <c r="F453" s="5"/>
    </row>
    <row r="454" ht="13.5" customHeight="1" spans="1:6">
      <c r="A454" s="21"/>
      <c r="D454" s="4"/>
      <c r="E454" s="5"/>
      <c r="F454" s="5"/>
    </row>
    <row r="455" ht="13.5" customHeight="1" spans="1:6">
      <c r="A455" s="21"/>
      <c r="D455" s="4"/>
      <c r="E455" s="5"/>
      <c r="F455" s="5"/>
    </row>
    <row r="456" ht="13.5" customHeight="1" spans="1:6">
      <c r="A456" s="21"/>
      <c r="D456" s="4"/>
      <c r="E456" s="5"/>
      <c r="F456" s="5"/>
    </row>
    <row r="457" ht="13.5" customHeight="1" spans="1:6">
      <c r="A457" s="21"/>
      <c r="D457" s="4"/>
      <c r="E457" s="5"/>
      <c r="F457" s="5"/>
    </row>
    <row r="458" ht="13.5" customHeight="1" spans="1:6">
      <c r="A458" s="21"/>
      <c r="D458" s="4"/>
      <c r="E458" s="5"/>
      <c r="F458" s="5"/>
    </row>
    <row r="459" ht="13.5" customHeight="1" spans="1:6">
      <c r="A459" s="21"/>
      <c r="D459" s="4"/>
      <c r="E459" s="5"/>
      <c r="F459" s="5"/>
    </row>
    <row r="460" ht="13.5" customHeight="1" spans="1:6">
      <c r="A460" s="21"/>
      <c r="D460" s="4"/>
      <c r="E460" s="5"/>
      <c r="F460" s="5"/>
    </row>
    <row r="461" ht="13.5" customHeight="1" spans="1:6">
      <c r="A461" s="21"/>
      <c r="D461" s="4"/>
      <c r="E461" s="5"/>
      <c r="F461" s="5"/>
    </row>
    <row r="462" ht="13.5" customHeight="1" spans="1:6">
      <c r="A462" s="21"/>
      <c r="D462" s="4"/>
      <c r="E462" s="5"/>
      <c r="F462" s="5"/>
    </row>
    <row r="463" ht="13.5" customHeight="1" spans="1:6">
      <c r="A463" s="21"/>
      <c r="D463" s="4"/>
      <c r="E463" s="5"/>
      <c r="F463" s="5"/>
    </row>
    <row r="464" ht="13.5" customHeight="1" spans="1:6">
      <c r="A464" s="21"/>
      <c r="D464" s="4"/>
      <c r="E464" s="5"/>
      <c r="F464" s="5"/>
    </row>
    <row r="465" ht="13.5" customHeight="1" spans="1:6">
      <c r="A465" s="21"/>
      <c r="D465" s="4"/>
      <c r="E465" s="5"/>
      <c r="F465" s="5"/>
    </row>
    <row r="466" ht="13.5" customHeight="1" spans="1:6">
      <c r="A466" s="21"/>
      <c r="D466" s="4"/>
      <c r="E466" s="5"/>
      <c r="F466" s="5"/>
    </row>
    <row r="467" ht="13.5" customHeight="1" spans="1:6">
      <c r="A467" s="21"/>
      <c r="D467" s="4"/>
      <c r="E467" s="5"/>
      <c r="F467" s="5"/>
    </row>
    <row r="468" ht="13.5" customHeight="1" spans="1:6">
      <c r="A468" s="21"/>
      <c r="D468" s="4"/>
      <c r="E468" s="5"/>
      <c r="F468" s="5"/>
    </row>
    <row r="469" ht="13.5" customHeight="1" spans="1:6">
      <c r="A469" s="21"/>
      <c r="D469" s="4"/>
      <c r="E469" s="5"/>
      <c r="F469" s="5"/>
    </row>
    <row r="470" ht="13.5" customHeight="1" spans="1:6">
      <c r="A470" s="21"/>
      <c r="D470" s="4"/>
      <c r="E470" s="5"/>
      <c r="F470" s="5"/>
    </row>
    <row r="471" ht="13.5" customHeight="1" spans="1:6">
      <c r="A471" s="21"/>
      <c r="D471" s="4"/>
      <c r="E471" s="5"/>
      <c r="F471" s="5"/>
    </row>
    <row r="472" ht="13.5" customHeight="1" spans="1:6">
      <c r="A472" s="21"/>
      <c r="D472" s="4"/>
      <c r="E472" s="5"/>
      <c r="F472" s="5"/>
    </row>
    <row r="473" ht="13.5" customHeight="1" spans="1:6">
      <c r="A473" s="21"/>
      <c r="D473" s="4"/>
      <c r="E473" s="5"/>
      <c r="F473" s="5"/>
    </row>
    <row r="474" ht="13.5" customHeight="1" spans="1:6">
      <c r="A474" s="21"/>
      <c r="D474" s="4"/>
      <c r="E474" s="5"/>
      <c r="F474" s="5"/>
    </row>
    <row r="475" ht="13.5" customHeight="1" spans="1:6">
      <c r="A475" s="21"/>
      <c r="D475" s="4"/>
      <c r="E475" s="5"/>
      <c r="F475" s="5"/>
    </row>
    <row r="476" ht="13.5" customHeight="1" spans="1:6">
      <c r="A476" s="21"/>
      <c r="D476" s="4"/>
      <c r="E476" s="5"/>
      <c r="F476" s="5"/>
    </row>
    <row r="477" ht="13.5" customHeight="1" spans="1:6">
      <c r="A477" s="21"/>
      <c r="D477" s="4"/>
      <c r="E477" s="5"/>
      <c r="F477" s="5"/>
    </row>
    <row r="478" ht="13.5" customHeight="1" spans="1:6">
      <c r="A478" s="21"/>
      <c r="D478" s="4"/>
      <c r="E478" s="5"/>
      <c r="F478" s="5"/>
    </row>
    <row r="479" ht="13.5" customHeight="1" spans="1:6">
      <c r="A479" s="21"/>
      <c r="D479" s="4"/>
      <c r="E479" s="5"/>
      <c r="F479" s="5"/>
    </row>
    <row r="480" ht="13.5" customHeight="1" spans="1:6">
      <c r="A480" s="21"/>
      <c r="D480" s="4"/>
      <c r="E480" s="5"/>
      <c r="F480" s="5"/>
    </row>
    <row r="481" ht="13.5" customHeight="1" spans="1:6">
      <c r="A481" s="21"/>
      <c r="D481" s="4"/>
      <c r="E481" s="5"/>
      <c r="F481" s="5"/>
    </row>
    <row r="482" ht="13.5" customHeight="1" spans="1:6">
      <c r="A482" s="21"/>
      <c r="D482" s="4"/>
      <c r="E482" s="5"/>
      <c r="F482" s="5"/>
    </row>
    <row r="483" ht="13.5" customHeight="1" spans="1:6">
      <c r="A483" s="21"/>
      <c r="D483" s="4"/>
      <c r="E483" s="5"/>
      <c r="F483" s="5"/>
    </row>
    <row r="484" ht="13.5" customHeight="1" spans="1:6">
      <c r="A484" s="21"/>
      <c r="D484" s="4"/>
      <c r="E484" s="5"/>
      <c r="F484" s="5"/>
    </row>
    <row r="485" ht="13.5" customHeight="1" spans="1:6">
      <c r="A485" s="21"/>
      <c r="D485" s="4"/>
      <c r="E485" s="5"/>
      <c r="F485" s="5"/>
    </row>
    <row r="486" ht="13.5" customHeight="1" spans="1:6">
      <c r="A486" s="21"/>
      <c r="D486" s="4"/>
      <c r="E486" s="5"/>
      <c r="F486" s="5"/>
    </row>
    <row r="487" ht="13.5" customHeight="1" spans="1:6">
      <c r="A487" s="21"/>
      <c r="D487" s="4"/>
      <c r="E487" s="5"/>
      <c r="F487" s="5"/>
    </row>
    <row r="488" ht="13.5" customHeight="1" spans="1:6">
      <c r="A488" s="21"/>
      <c r="D488" s="4"/>
      <c r="E488" s="5"/>
      <c r="F488" s="5"/>
    </row>
    <row r="489" ht="13.5" customHeight="1" spans="1:6">
      <c r="A489" s="21"/>
      <c r="D489" s="4"/>
      <c r="E489" s="5"/>
      <c r="F489" s="5"/>
    </row>
    <row r="490" ht="13.5" customHeight="1" spans="1:6">
      <c r="A490" s="21"/>
      <c r="D490" s="4"/>
      <c r="E490" s="5"/>
      <c r="F490" s="5"/>
    </row>
    <row r="491" ht="13.5" customHeight="1" spans="1:6">
      <c r="A491" s="21"/>
      <c r="D491" s="4"/>
      <c r="E491" s="5"/>
      <c r="F491" s="5"/>
    </row>
    <row r="492" ht="13.5" customHeight="1" spans="1:6">
      <c r="A492" s="21"/>
      <c r="D492" s="4"/>
      <c r="E492" s="5"/>
      <c r="F492" s="5"/>
    </row>
    <row r="493" ht="13.5" customHeight="1" spans="1:6">
      <c r="A493" s="21"/>
      <c r="D493" s="4"/>
      <c r="E493" s="5"/>
      <c r="F493" s="5"/>
    </row>
    <row r="494" ht="13.5" customHeight="1" spans="1:6">
      <c r="A494" s="21"/>
      <c r="D494" s="4"/>
      <c r="E494" s="5"/>
      <c r="F494" s="5"/>
    </row>
    <row r="495" ht="13.5" customHeight="1" spans="1:6">
      <c r="A495" s="21"/>
      <c r="D495" s="4"/>
      <c r="E495" s="5"/>
      <c r="F495" s="5"/>
    </row>
    <row r="496" ht="13.5" customHeight="1" spans="1:6">
      <c r="A496" s="21"/>
      <c r="D496" s="4"/>
      <c r="E496" s="5"/>
      <c r="F496" s="5"/>
    </row>
    <row r="497" ht="13.5" customHeight="1" spans="1:6">
      <c r="A497" s="21"/>
      <c r="D497" s="4"/>
      <c r="E497" s="5"/>
      <c r="F497" s="5"/>
    </row>
    <row r="498" ht="13.5" customHeight="1" spans="1:6">
      <c r="A498" s="21"/>
      <c r="D498" s="4"/>
      <c r="E498" s="5"/>
      <c r="F498" s="5"/>
    </row>
    <row r="499" ht="13.5" customHeight="1" spans="1:6">
      <c r="A499" s="21"/>
      <c r="D499" s="4"/>
      <c r="E499" s="5"/>
      <c r="F499" s="5"/>
    </row>
    <row r="500" ht="13.5" customHeight="1" spans="1:6">
      <c r="A500" s="21"/>
      <c r="D500" s="4"/>
      <c r="E500" s="5"/>
      <c r="F500" s="5"/>
    </row>
    <row r="501" ht="13.5" customHeight="1" spans="1:6">
      <c r="A501" s="21"/>
      <c r="D501" s="4"/>
      <c r="E501" s="5"/>
      <c r="F501" s="5"/>
    </row>
    <row r="502" ht="13.5" customHeight="1" spans="1:6">
      <c r="A502" s="21"/>
      <c r="D502" s="4"/>
      <c r="E502" s="5"/>
      <c r="F502" s="5"/>
    </row>
    <row r="503" ht="13.5" customHeight="1" spans="1:6">
      <c r="A503" s="21"/>
      <c r="D503" s="4"/>
      <c r="E503" s="5"/>
      <c r="F503" s="5"/>
    </row>
    <row r="504" ht="13.5" customHeight="1" spans="1:6">
      <c r="A504" s="21"/>
      <c r="D504" s="4"/>
      <c r="E504" s="5"/>
      <c r="F504" s="5"/>
    </row>
    <row r="505" ht="13.5" customHeight="1" spans="1:6">
      <c r="A505" s="21"/>
      <c r="D505" s="4"/>
      <c r="E505" s="5"/>
      <c r="F505" s="5"/>
    </row>
    <row r="506" ht="13.5" customHeight="1" spans="1:6">
      <c r="A506" s="21"/>
      <c r="D506" s="4"/>
      <c r="E506" s="5"/>
      <c r="F506" s="5"/>
    </row>
    <row r="507" ht="13.5" customHeight="1" spans="1:6">
      <c r="A507" s="21"/>
      <c r="D507" s="4"/>
      <c r="E507" s="5"/>
      <c r="F507" s="5"/>
    </row>
    <row r="508" ht="13.5" customHeight="1" spans="1:6">
      <c r="A508" s="21"/>
      <c r="D508" s="4"/>
      <c r="E508" s="5"/>
      <c r="F508" s="5"/>
    </row>
    <row r="509" ht="13.5" customHeight="1" spans="1:6">
      <c r="A509" s="21"/>
      <c r="D509" s="4"/>
      <c r="E509" s="5"/>
      <c r="F509" s="5"/>
    </row>
    <row r="510" ht="13.5" customHeight="1" spans="1:6">
      <c r="A510" s="21"/>
      <c r="D510" s="4"/>
      <c r="E510" s="5"/>
      <c r="F510" s="5"/>
    </row>
    <row r="511" ht="13.5" customHeight="1" spans="1:6">
      <c r="A511" s="21"/>
      <c r="D511" s="4"/>
      <c r="E511" s="5"/>
      <c r="F511" s="5"/>
    </row>
    <row r="512" ht="13.5" customHeight="1" spans="1:6">
      <c r="A512" s="21"/>
      <c r="D512" s="4"/>
      <c r="E512" s="5"/>
      <c r="F512" s="5"/>
    </row>
    <row r="513" ht="13.5" customHeight="1" spans="1:6">
      <c r="A513" s="21"/>
      <c r="D513" s="4"/>
      <c r="E513" s="5"/>
      <c r="F513" s="5"/>
    </row>
    <row r="514" ht="13.5" customHeight="1" spans="1:6">
      <c r="A514" s="21"/>
      <c r="D514" s="4"/>
      <c r="E514" s="5"/>
      <c r="F514" s="5"/>
    </row>
    <row r="515" ht="13.5" customHeight="1" spans="1:6">
      <c r="A515" s="21"/>
      <c r="D515" s="4"/>
      <c r="E515" s="5"/>
      <c r="F515" s="5"/>
    </row>
    <row r="516" ht="13.5" customHeight="1" spans="1:6">
      <c r="A516" s="21"/>
      <c r="D516" s="4"/>
      <c r="E516" s="5"/>
      <c r="F516" s="5"/>
    </row>
    <row r="517" ht="13.5" customHeight="1" spans="1:6">
      <c r="A517" s="21"/>
      <c r="D517" s="4"/>
      <c r="E517" s="5"/>
      <c r="F517" s="5"/>
    </row>
    <row r="518" ht="13.5" customHeight="1" spans="1:6">
      <c r="A518" s="21"/>
      <c r="D518" s="4"/>
      <c r="E518" s="5"/>
      <c r="F518" s="5"/>
    </row>
    <row r="519" ht="13.5" customHeight="1" spans="1:6">
      <c r="A519" s="21"/>
      <c r="D519" s="4"/>
      <c r="E519" s="5"/>
      <c r="F519" s="5"/>
    </row>
    <row r="520" ht="13.5" customHeight="1" spans="1:6">
      <c r="A520" s="21"/>
      <c r="D520" s="4"/>
      <c r="E520" s="5"/>
      <c r="F520" s="5"/>
    </row>
    <row r="521" ht="13.5" customHeight="1" spans="1:6">
      <c r="A521" s="21"/>
      <c r="D521" s="4"/>
      <c r="E521" s="5"/>
      <c r="F521" s="5"/>
    </row>
    <row r="522" ht="13.5" customHeight="1" spans="1:6">
      <c r="A522" s="21"/>
      <c r="D522" s="4"/>
      <c r="E522" s="5"/>
      <c r="F522" s="5"/>
    </row>
    <row r="523" ht="13.5" customHeight="1" spans="1:6">
      <c r="A523" s="21"/>
      <c r="D523" s="4"/>
      <c r="E523" s="5"/>
      <c r="F523" s="5"/>
    </row>
    <row r="524" ht="13.5" customHeight="1" spans="1:6">
      <c r="A524" s="21"/>
      <c r="D524" s="4"/>
      <c r="E524" s="5"/>
      <c r="F524" s="5"/>
    </row>
    <row r="525" ht="13.5" customHeight="1" spans="1:6">
      <c r="A525" s="21"/>
      <c r="D525" s="4"/>
      <c r="E525" s="5"/>
      <c r="F525" s="5"/>
    </row>
    <row r="526" ht="13.5" customHeight="1" spans="1:6">
      <c r="A526" s="21"/>
      <c r="D526" s="4"/>
      <c r="E526" s="5"/>
      <c r="F526" s="5"/>
    </row>
    <row r="527" ht="13.5" customHeight="1" spans="1:6">
      <c r="A527" s="21"/>
      <c r="D527" s="4"/>
      <c r="E527" s="5"/>
      <c r="F527" s="5"/>
    </row>
    <row r="528" ht="13.5" customHeight="1" spans="1:6">
      <c r="A528" s="21"/>
      <c r="D528" s="4"/>
      <c r="E528" s="5"/>
      <c r="F528" s="5"/>
    </row>
    <row r="529" ht="13.5" customHeight="1" spans="1:6">
      <c r="A529" s="21"/>
      <c r="D529" s="4"/>
      <c r="E529" s="5"/>
      <c r="F529" s="5"/>
    </row>
    <row r="530" ht="13.5" customHeight="1" spans="1:6">
      <c r="A530" s="21"/>
      <c r="D530" s="4"/>
      <c r="E530" s="5"/>
      <c r="F530" s="5"/>
    </row>
    <row r="531" ht="13.5" customHeight="1" spans="1:6">
      <c r="A531" s="21"/>
      <c r="D531" s="4"/>
      <c r="E531" s="5"/>
      <c r="F531" s="5"/>
    </row>
    <row r="532" ht="13.5" customHeight="1" spans="1:6">
      <c r="A532" s="21"/>
      <c r="D532" s="4"/>
      <c r="E532" s="5"/>
      <c r="F532" s="5"/>
    </row>
    <row r="533" ht="13.5" customHeight="1" spans="1:6">
      <c r="A533" s="21"/>
      <c r="D533" s="4"/>
      <c r="E533" s="5"/>
      <c r="F533" s="5"/>
    </row>
    <row r="534" ht="13.5" customHeight="1" spans="1:6">
      <c r="A534" s="21"/>
      <c r="D534" s="4"/>
      <c r="E534" s="5"/>
      <c r="F534" s="5"/>
    </row>
    <row r="535" ht="13.5" customHeight="1" spans="1:6">
      <c r="A535" s="21"/>
      <c r="D535" s="4"/>
      <c r="E535" s="5"/>
      <c r="F535" s="5"/>
    </row>
    <row r="536" ht="13.5" customHeight="1" spans="1:6">
      <c r="A536" s="21"/>
      <c r="D536" s="4"/>
      <c r="E536" s="5"/>
      <c r="F536" s="5"/>
    </row>
    <row r="537" ht="13.5" customHeight="1" spans="1:6">
      <c r="A537" s="21"/>
      <c r="D537" s="4"/>
      <c r="E537" s="5"/>
      <c r="F537" s="5"/>
    </row>
    <row r="538" ht="13.5" customHeight="1" spans="1:6">
      <c r="A538" s="21"/>
      <c r="D538" s="4"/>
      <c r="E538" s="5"/>
      <c r="F538" s="5"/>
    </row>
    <row r="539" ht="13.5" customHeight="1" spans="1:6">
      <c r="A539" s="21"/>
      <c r="D539" s="4"/>
      <c r="E539" s="5"/>
      <c r="F539" s="5"/>
    </row>
    <row r="540" ht="13.5" customHeight="1" spans="1:6">
      <c r="A540" s="21"/>
      <c r="D540" s="4"/>
      <c r="E540" s="5"/>
      <c r="F540" s="5"/>
    </row>
    <row r="541" ht="13.5" customHeight="1" spans="1:6">
      <c r="A541" s="21"/>
      <c r="D541" s="4"/>
      <c r="E541" s="5"/>
      <c r="F541" s="5"/>
    </row>
    <row r="542" ht="13.5" customHeight="1" spans="1:6">
      <c r="A542" s="21"/>
      <c r="D542" s="4"/>
      <c r="E542" s="5"/>
      <c r="F542" s="5"/>
    </row>
    <row r="543" ht="13.5" customHeight="1" spans="1:6">
      <c r="A543" s="21"/>
      <c r="D543" s="4"/>
      <c r="E543" s="5"/>
      <c r="F543" s="5"/>
    </row>
    <row r="544" ht="13.5" customHeight="1" spans="1:6">
      <c r="A544" s="21"/>
      <c r="D544" s="4"/>
      <c r="E544" s="5"/>
      <c r="F544" s="5"/>
    </row>
    <row r="545" ht="13.5" customHeight="1" spans="1:6">
      <c r="A545" s="21"/>
      <c r="D545" s="4"/>
      <c r="E545" s="5"/>
      <c r="F545" s="5"/>
    </row>
    <row r="546" ht="13.5" customHeight="1" spans="1:6">
      <c r="A546" s="21"/>
      <c r="D546" s="4"/>
      <c r="E546" s="5"/>
      <c r="F546" s="5"/>
    </row>
    <row r="547" ht="13.5" customHeight="1" spans="1:6">
      <c r="A547" s="21"/>
      <c r="D547" s="4"/>
      <c r="E547" s="5"/>
      <c r="F547" s="5"/>
    </row>
    <row r="548" ht="13.5" customHeight="1" spans="1:6">
      <c r="A548" s="21"/>
      <c r="D548" s="4"/>
      <c r="E548" s="5"/>
      <c r="F548" s="5"/>
    </row>
    <row r="549" ht="13.5" customHeight="1" spans="1:6">
      <c r="A549" s="21"/>
      <c r="D549" s="4"/>
      <c r="E549" s="5"/>
      <c r="F549" s="5"/>
    </row>
    <row r="550" ht="13.5" customHeight="1" spans="1:6">
      <c r="A550" s="21"/>
      <c r="D550" s="4"/>
      <c r="E550" s="5"/>
      <c r="F550" s="5"/>
    </row>
    <row r="551" ht="13.5" customHeight="1" spans="1:6">
      <c r="A551" s="21"/>
      <c r="D551" s="4"/>
      <c r="E551" s="5"/>
      <c r="F551" s="5"/>
    </row>
    <row r="552" ht="13.5" customHeight="1" spans="1:6">
      <c r="A552" s="21"/>
      <c r="D552" s="4"/>
      <c r="E552" s="5"/>
      <c r="F552" s="5"/>
    </row>
    <row r="553" ht="13.5" customHeight="1" spans="1:6">
      <c r="A553" s="21"/>
      <c r="D553" s="4"/>
      <c r="E553" s="5"/>
      <c r="F553" s="5"/>
    </row>
    <row r="554" ht="13.5" customHeight="1" spans="1:6">
      <c r="A554" s="21"/>
      <c r="D554" s="4"/>
      <c r="E554" s="5"/>
      <c r="F554" s="5"/>
    </row>
    <row r="555" ht="13.5" customHeight="1" spans="1:6">
      <c r="A555" s="21"/>
      <c r="D555" s="4"/>
      <c r="E555" s="5"/>
      <c r="F555" s="5"/>
    </row>
    <row r="556" ht="13.5" customHeight="1" spans="1:6">
      <c r="A556" s="21"/>
      <c r="D556" s="4"/>
      <c r="E556" s="5"/>
      <c r="F556" s="5"/>
    </row>
    <row r="557" ht="13.5" customHeight="1" spans="1:6">
      <c r="A557" s="21"/>
      <c r="D557" s="4"/>
      <c r="E557" s="5"/>
      <c r="F557" s="5"/>
    </row>
    <row r="558" ht="13.5" customHeight="1" spans="1:6">
      <c r="A558" s="21"/>
      <c r="D558" s="4"/>
      <c r="E558" s="5"/>
      <c r="F558" s="5"/>
    </row>
    <row r="559" ht="13.5" customHeight="1" spans="1:6">
      <c r="A559" s="21"/>
      <c r="D559" s="4"/>
      <c r="E559" s="5"/>
      <c r="F559" s="5"/>
    </row>
    <row r="560" ht="13.5" customHeight="1" spans="1:6">
      <c r="A560" s="21"/>
      <c r="D560" s="4"/>
      <c r="E560" s="5"/>
      <c r="F560" s="5"/>
    </row>
    <row r="561" ht="13.5" customHeight="1" spans="1:6">
      <c r="A561" s="21"/>
      <c r="D561" s="4"/>
      <c r="E561" s="5"/>
      <c r="F561" s="5"/>
    </row>
    <row r="562" ht="13.5" customHeight="1" spans="1:6">
      <c r="A562" s="21"/>
      <c r="D562" s="4"/>
      <c r="E562" s="5"/>
      <c r="F562" s="5"/>
    </row>
    <row r="563" ht="13.5" customHeight="1" spans="1:6">
      <c r="A563" s="21"/>
      <c r="D563" s="4"/>
      <c r="E563" s="5"/>
      <c r="F563" s="5"/>
    </row>
    <row r="564" ht="13.5" customHeight="1" spans="1:6">
      <c r="A564" s="21"/>
      <c r="D564" s="4"/>
      <c r="E564" s="5"/>
      <c r="F564" s="5"/>
    </row>
    <row r="565" ht="13.5" customHeight="1" spans="1:6">
      <c r="A565" s="21"/>
      <c r="D565" s="4"/>
      <c r="E565" s="5"/>
      <c r="F565" s="5"/>
    </row>
    <row r="566" ht="13.5" customHeight="1" spans="1:6">
      <c r="A566" s="21"/>
      <c r="D566" s="4"/>
      <c r="E566" s="5"/>
      <c r="F566" s="5"/>
    </row>
    <row r="567" ht="13.5" customHeight="1" spans="1:6">
      <c r="A567" s="21"/>
      <c r="D567" s="4"/>
      <c r="E567" s="5"/>
      <c r="F567" s="5"/>
    </row>
    <row r="568" ht="13.5" customHeight="1" spans="1:6">
      <c r="A568" s="21"/>
      <c r="D568" s="4"/>
      <c r="E568" s="5"/>
      <c r="F568" s="5"/>
    </row>
    <row r="569" ht="13.5" customHeight="1" spans="1:6">
      <c r="A569" s="21"/>
      <c r="D569" s="4"/>
      <c r="E569" s="5"/>
      <c r="F569" s="5"/>
    </row>
    <row r="570" ht="13.5" customHeight="1" spans="1:6">
      <c r="A570" s="21"/>
      <c r="D570" s="4"/>
      <c r="E570" s="5"/>
      <c r="F570" s="5"/>
    </row>
    <row r="571" ht="13.5" customHeight="1" spans="1:6">
      <c r="A571" s="21"/>
      <c r="D571" s="4"/>
      <c r="E571" s="5"/>
      <c r="F571" s="5"/>
    </row>
    <row r="572" ht="13.5" customHeight="1" spans="1:6">
      <c r="A572" s="21"/>
      <c r="D572" s="4"/>
      <c r="E572" s="5"/>
      <c r="F572" s="5"/>
    </row>
    <row r="573" ht="13.5" customHeight="1" spans="1:6">
      <c r="A573" s="21"/>
      <c r="D573" s="4"/>
      <c r="E573" s="5"/>
      <c r="F573" s="5"/>
    </row>
    <row r="574" ht="13.5" customHeight="1" spans="1:6">
      <c r="A574" s="21"/>
      <c r="D574" s="4"/>
      <c r="E574" s="5"/>
      <c r="F574" s="5"/>
    </row>
    <row r="575" ht="13.5" customHeight="1" spans="1:6">
      <c r="A575" s="21"/>
      <c r="D575" s="4"/>
      <c r="E575" s="5"/>
      <c r="F575" s="5"/>
    </row>
    <row r="576" ht="13.5" customHeight="1" spans="1:6">
      <c r="A576" s="21"/>
      <c r="D576" s="4"/>
      <c r="E576" s="5"/>
      <c r="F576" s="5"/>
    </row>
    <row r="577" ht="13.5" customHeight="1" spans="1:6">
      <c r="A577" s="21"/>
      <c r="D577" s="4"/>
      <c r="E577" s="5"/>
      <c r="F577" s="5"/>
    </row>
    <row r="578" ht="13.5" customHeight="1" spans="1:6">
      <c r="A578" s="21"/>
      <c r="D578" s="4"/>
      <c r="E578" s="5"/>
      <c r="F578" s="5"/>
    </row>
    <row r="579" ht="13.5" customHeight="1" spans="1:6">
      <c r="A579" s="21"/>
      <c r="D579" s="4"/>
      <c r="E579" s="5"/>
      <c r="F579" s="5"/>
    </row>
    <row r="580" ht="13.5" customHeight="1" spans="1:6">
      <c r="A580" s="21"/>
      <c r="D580" s="4"/>
      <c r="E580" s="5"/>
      <c r="F580" s="5"/>
    </row>
    <row r="581" ht="13.5" customHeight="1" spans="1:6">
      <c r="A581" s="21"/>
      <c r="D581" s="4"/>
      <c r="E581" s="5"/>
      <c r="F581" s="5"/>
    </row>
    <row r="582" ht="13.5" customHeight="1" spans="1:6">
      <c r="A582" s="21"/>
      <c r="D582" s="4"/>
      <c r="E582" s="5"/>
      <c r="F582" s="5"/>
    </row>
    <row r="583" ht="13.5" customHeight="1" spans="1:6">
      <c r="A583" s="21"/>
      <c r="D583" s="4"/>
      <c r="E583" s="5"/>
      <c r="F583" s="5"/>
    </row>
    <row r="584" ht="13.5" customHeight="1" spans="1:6">
      <c r="A584" s="21"/>
      <c r="D584" s="4"/>
      <c r="E584" s="5"/>
      <c r="F584" s="5"/>
    </row>
    <row r="585" ht="13.5" customHeight="1" spans="1:6">
      <c r="A585" s="21"/>
      <c r="D585" s="4"/>
      <c r="E585" s="5"/>
      <c r="F585" s="5"/>
    </row>
    <row r="586" ht="13.5" customHeight="1" spans="1:6">
      <c r="A586" s="21"/>
      <c r="D586" s="4"/>
      <c r="E586" s="5"/>
      <c r="F586" s="5"/>
    </row>
    <row r="587" ht="13.5" customHeight="1" spans="1:6">
      <c r="A587" s="21"/>
      <c r="D587" s="4"/>
      <c r="E587" s="5"/>
      <c r="F587" s="5"/>
    </row>
    <row r="588" ht="13.5" customHeight="1" spans="1:6">
      <c r="A588" s="21"/>
      <c r="D588" s="4"/>
      <c r="E588" s="5"/>
      <c r="F588" s="5"/>
    </row>
    <row r="589" ht="13.5" customHeight="1" spans="1:6">
      <c r="A589" s="21"/>
      <c r="D589" s="4"/>
      <c r="E589" s="5"/>
      <c r="F589" s="5"/>
    </row>
    <row r="590" ht="13.5" customHeight="1" spans="1:6">
      <c r="A590" s="21"/>
      <c r="D590" s="4"/>
      <c r="E590" s="5"/>
      <c r="F590" s="5"/>
    </row>
    <row r="591" ht="13.5" customHeight="1" spans="1:6">
      <c r="A591" s="21"/>
      <c r="D591" s="4"/>
      <c r="E591" s="5"/>
      <c r="F591" s="5"/>
    </row>
    <row r="592" ht="13.5" customHeight="1" spans="1:6">
      <c r="A592" s="21"/>
      <c r="D592" s="4"/>
      <c r="E592" s="5"/>
      <c r="F592" s="5"/>
    </row>
    <row r="593" ht="13.5" customHeight="1" spans="1:6">
      <c r="A593" s="21"/>
      <c r="D593" s="4"/>
      <c r="E593" s="5"/>
      <c r="F593" s="5"/>
    </row>
    <row r="594" ht="13.5" customHeight="1" spans="1:6">
      <c r="A594" s="21"/>
      <c r="D594" s="4"/>
      <c r="E594" s="5"/>
      <c r="F594" s="5"/>
    </row>
    <row r="595" ht="13.5" customHeight="1" spans="1:6">
      <c r="A595" s="21"/>
      <c r="D595" s="4"/>
      <c r="E595" s="5"/>
      <c r="F595" s="5"/>
    </row>
    <row r="596" ht="13.5" customHeight="1" spans="1:6">
      <c r="A596" s="21"/>
      <c r="D596" s="4"/>
      <c r="E596" s="5"/>
      <c r="F596" s="5"/>
    </row>
    <row r="597" ht="13.5" customHeight="1" spans="1:6">
      <c r="A597" s="21"/>
      <c r="D597" s="4"/>
      <c r="E597" s="5"/>
      <c r="F597" s="5"/>
    </row>
    <row r="598" ht="13.5" customHeight="1" spans="1:6">
      <c r="A598" s="21"/>
      <c r="D598" s="4"/>
      <c r="E598" s="5"/>
      <c r="F598" s="5"/>
    </row>
    <row r="599" ht="13.5" customHeight="1" spans="1:6">
      <c r="A599" s="21"/>
      <c r="D599" s="4"/>
      <c r="E599" s="5"/>
      <c r="F599" s="5"/>
    </row>
    <row r="600" ht="13.5" customHeight="1" spans="1:6">
      <c r="A600" s="21"/>
      <c r="D600" s="4"/>
      <c r="E600" s="5"/>
      <c r="F600" s="5"/>
    </row>
    <row r="601" ht="13.5" customHeight="1" spans="1:6">
      <c r="A601" s="21"/>
      <c r="D601" s="4"/>
      <c r="E601" s="5"/>
      <c r="F601" s="5"/>
    </row>
    <row r="602" ht="13.5" customHeight="1" spans="1:6">
      <c r="A602" s="21"/>
      <c r="D602" s="4"/>
      <c r="E602" s="5"/>
      <c r="F602" s="5"/>
    </row>
    <row r="603" ht="13.5" customHeight="1" spans="1:6">
      <c r="A603" s="21"/>
      <c r="D603" s="4"/>
      <c r="E603" s="5"/>
      <c r="F603" s="5"/>
    </row>
    <row r="604" ht="13.5" customHeight="1" spans="1:6">
      <c r="A604" s="21"/>
      <c r="D604" s="4"/>
      <c r="E604" s="5"/>
      <c r="F604" s="5"/>
    </row>
    <row r="605" ht="13.5" customHeight="1" spans="1:6">
      <c r="A605" s="21"/>
      <c r="D605" s="4"/>
      <c r="E605" s="5"/>
      <c r="F605" s="5"/>
    </row>
    <row r="606" ht="13.5" customHeight="1" spans="1:6">
      <c r="A606" s="21"/>
      <c r="D606" s="4"/>
      <c r="E606" s="5"/>
      <c r="F606" s="5"/>
    </row>
    <row r="607" ht="13.5" customHeight="1" spans="1:6">
      <c r="A607" s="21"/>
      <c r="D607" s="4"/>
      <c r="E607" s="5"/>
      <c r="F607" s="5"/>
    </row>
    <row r="608" ht="13.5" customHeight="1" spans="1:6">
      <c r="A608" s="21"/>
      <c r="D608" s="4"/>
      <c r="E608" s="5"/>
      <c r="F608" s="5"/>
    </row>
    <row r="609" ht="13.5" customHeight="1" spans="1:6">
      <c r="A609" s="21"/>
      <c r="D609" s="4"/>
      <c r="E609" s="5"/>
      <c r="F609" s="5"/>
    </row>
    <row r="610" ht="13.5" customHeight="1" spans="1:6">
      <c r="A610" s="21"/>
      <c r="D610" s="4"/>
      <c r="E610" s="5"/>
      <c r="F610" s="5"/>
    </row>
    <row r="611" ht="13.5" customHeight="1" spans="1:6">
      <c r="A611" s="21"/>
      <c r="D611" s="4"/>
      <c r="E611" s="5"/>
      <c r="F611" s="5"/>
    </row>
    <row r="612" ht="13.5" customHeight="1" spans="1:6">
      <c r="A612" s="21"/>
      <c r="D612" s="4"/>
      <c r="E612" s="5"/>
      <c r="F612" s="5"/>
    </row>
    <row r="613" ht="13.5" customHeight="1" spans="1:6">
      <c r="A613" s="21"/>
      <c r="D613" s="4"/>
      <c r="E613" s="5"/>
      <c r="F613" s="5"/>
    </row>
    <row r="614" ht="13.5" customHeight="1" spans="1:6">
      <c r="A614" s="21"/>
      <c r="D614" s="4"/>
      <c r="E614" s="5"/>
      <c r="F614" s="5"/>
    </row>
    <row r="615" ht="13.5" customHeight="1" spans="1:6">
      <c r="A615" s="21"/>
      <c r="D615" s="4"/>
      <c r="E615" s="5"/>
      <c r="F615" s="5"/>
    </row>
    <row r="616" ht="13.5" customHeight="1" spans="1:6">
      <c r="A616" s="21"/>
      <c r="D616" s="4"/>
      <c r="E616" s="5"/>
      <c r="F616" s="5"/>
    </row>
    <row r="617" ht="13.5" customHeight="1" spans="1:6">
      <c r="A617" s="21"/>
      <c r="D617" s="4"/>
      <c r="E617" s="5"/>
      <c r="F617" s="5"/>
    </row>
    <row r="618" ht="13.5" customHeight="1" spans="1:6">
      <c r="A618" s="21"/>
      <c r="D618" s="4"/>
      <c r="E618" s="5"/>
      <c r="F618" s="5"/>
    </row>
    <row r="619" ht="13.5" customHeight="1" spans="1:6">
      <c r="A619" s="21"/>
      <c r="D619" s="4"/>
      <c r="E619" s="5"/>
      <c r="F619" s="5"/>
    </row>
    <row r="620" ht="13.5" customHeight="1" spans="1:6">
      <c r="A620" s="21"/>
      <c r="D620" s="4"/>
      <c r="E620" s="5"/>
      <c r="F620" s="5"/>
    </row>
    <row r="621" ht="13.5" customHeight="1" spans="1:6">
      <c r="A621" s="21"/>
      <c r="D621" s="4"/>
      <c r="E621" s="5"/>
      <c r="F621" s="5"/>
    </row>
    <row r="622" ht="13.5" customHeight="1" spans="1:6">
      <c r="A622" s="21"/>
      <c r="D622" s="4"/>
      <c r="E622" s="5"/>
      <c r="F622" s="5"/>
    </row>
    <row r="623" ht="13.5" customHeight="1" spans="1:6">
      <c r="A623" s="21"/>
      <c r="D623" s="4"/>
      <c r="E623" s="5"/>
      <c r="F623" s="5"/>
    </row>
    <row r="624" ht="13.5" customHeight="1" spans="1:6">
      <c r="A624" s="21"/>
      <c r="D624" s="4"/>
      <c r="E624" s="5"/>
      <c r="F624" s="5"/>
    </row>
    <row r="625" ht="13.5" customHeight="1" spans="1:6">
      <c r="A625" s="21"/>
      <c r="D625" s="4"/>
      <c r="E625" s="5"/>
      <c r="F625" s="5"/>
    </row>
    <row r="626" ht="13.5" customHeight="1" spans="1:6">
      <c r="A626" s="21"/>
      <c r="D626" s="4"/>
      <c r="E626" s="5"/>
      <c r="F626" s="5"/>
    </row>
    <row r="627" ht="13.5" customHeight="1" spans="1:6">
      <c r="A627" s="21"/>
      <c r="D627" s="4"/>
      <c r="E627" s="5"/>
      <c r="F627" s="5"/>
    </row>
    <row r="628" ht="13.5" customHeight="1" spans="1:6">
      <c r="A628" s="21"/>
      <c r="D628" s="4"/>
      <c r="E628" s="5"/>
      <c r="F628" s="5"/>
    </row>
    <row r="629" ht="13.5" customHeight="1" spans="1:6">
      <c r="A629" s="21"/>
      <c r="D629" s="4"/>
      <c r="E629" s="5"/>
      <c r="F629" s="5"/>
    </row>
    <row r="630" ht="13.5" customHeight="1" spans="1:6">
      <c r="A630" s="21"/>
      <c r="D630" s="4"/>
      <c r="E630" s="5"/>
      <c r="F630" s="5"/>
    </row>
    <row r="631" ht="13.5" customHeight="1" spans="1:6">
      <c r="A631" s="21"/>
      <c r="D631" s="4"/>
      <c r="E631" s="5"/>
      <c r="F631" s="5"/>
    </row>
    <row r="632" ht="13.5" customHeight="1" spans="1:6">
      <c r="A632" s="21"/>
      <c r="D632" s="4"/>
      <c r="E632" s="5"/>
      <c r="F632" s="5"/>
    </row>
    <row r="633" ht="13.5" customHeight="1" spans="1:6">
      <c r="A633" s="21"/>
      <c r="D633" s="4"/>
      <c r="E633" s="5"/>
      <c r="F633" s="5"/>
    </row>
    <row r="634" ht="13.5" customHeight="1" spans="1:6">
      <c r="A634" s="21"/>
      <c r="D634" s="4"/>
      <c r="E634" s="5"/>
      <c r="F634" s="5"/>
    </row>
    <row r="635" ht="13.5" customHeight="1" spans="1:6">
      <c r="A635" s="21"/>
      <c r="D635" s="4"/>
      <c r="E635" s="5"/>
      <c r="F635" s="5"/>
    </row>
    <row r="636" ht="13.5" customHeight="1" spans="1:6">
      <c r="A636" s="21"/>
      <c r="D636" s="4"/>
      <c r="E636" s="5"/>
      <c r="F636" s="5"/>
    </row>
    <row r="637" ht="13.5" customHeight="1" spans="1:6">
      <c r="A637" s="21"/>
      <c r="D637" s="4"/>
      <c r="E637" s="5"/>
      <c r="F637" s="5"/>
    </row>
    <row r="638" ht="13.5" customHeight="1" spans="1:6">
      <c r="A638" s="21"/>
      <c r="D638" s="4"/>
      <c r="E638" s="5"/>
      <c r="F638" s="5"/>
    </row>
    <row r="639" ht="13.5" customHeight="1" spans="1:6">
      <c r="A639" s="21"/>
      <c r="D639" s="4"/>
      <c r="E639" s="5"/>
      <c r="F639" s="5"/>
    </row>
    <row r="640" ht="13.5" customHeight="1" spans="1:6">
      <c r="A640" s="21"/>
      <c r="D640" s="4"/>
      <c r="E640" s="5"/>
      <c r="F640" s="5"/>
    </row>
    <row r="641" ht="13.5" customHeight="1" spans="1:6">
      <c r="A641" s="21"/>
      <c r="D641" s="4"/>
      <c r="E641" s="5"/>
      <c r="F641" s="5"/>
    </row>
    <row r="642" ht="13.5" customHeight="1" spans="1:6">
      <c r="A642" s="21"/>
      <c r="D642" s="4"/>
      <c r="E642" s="5"/>
      <c r="F642" s="5"/>
    </row>
    <row r="643" ht="13.5" customHeight="1" spans="1:6">
      <c r="A643" s="21"/>
      <c r="D643" s="4"/>
      <c r="E643" s="5"/>
      <c r="F643" s="5"/>
    </row>
    <row r="644" ht="13.5" customHeight="1" spans="1:6">
      <c r="A644" s="21"/>
      <c r="D644" s="4"/>
      <c r="E644" s="5"/>
      <c r="F644" s="5"/>
    </row>
    <row r="645" ht="13.5" customHeight="1" spans="1:6">
      <c r="A645" s="21"/>
      <c r="D645" s="4"/>
      <c r="E645" s="5"/>
      <c r="F645" s="5"/>
    </row>
    <row r="646" ht="13.5" customHeight="1" spans="1:6">
      <c r="A646" s="21"/>
      <c r="D646" s="4"/>
      <c r="E646" s="5"/>
      <c r="F646" s="5"/>
    </row>
    <row r="647" ht="13.5" customHeight="1" spans="1:6">
      <c r="A647" s="21"/>
      <c r="D647" s="4"/>
      <c r="E647" s="5"/>
      <c r="F647" s="5"/>
    </row>
    <row r="648" ht="13.5" customHeight="1" spans="1:6">
      <c r="A648" s="21"/>
      <c r="D648" s="4"/>
      <c r="E648" s="5"/>
      <c r="F648" s="5"/>
    </row>
    <row r="649" ht="13.5" customHeight="1" spans="1:6">
      <c r="A649" s="21"/>
      <c r="D649" s="4"/>
      <c r="E649" s="5"/>
      <c r="F649" s="5"/>
    </row>
    <row r="650" ht="13.5" customHeight="1" spans="1:6">
      <c r="A650" s="21"/>
      <c r="D650" s="4"/>
      <c r="E650" s="5"/>
      <c r="F650" s="5"/>
    </row>
    <row r="651" ht="13.5" customHeight="1" spans="1:6">
      <c r="A651" s="21"/>
      <c r="D651" s="4"/>
      <c r="E651" s="5"/>
      <c r="F651" s="5"/>
    </row>
    <row r="652" ht="13.5" customHeight="1" spans="1:6">
      <c r="A652" s="21"/>
      <c r="D652" s="4"/>
      <c r="E652" s="5"/>
      <c r="F652" s="5"/>
    </row>
    <row r="653" ht="13.5" customHeight="1" spans="1:6">
      <c r="A653" s="21"/>
      <c r="D653" s="4"/>
      <c r="E653" s="5"/>
      <c r="F653" s="5"/>
    </row>
    <row r="654" ht="13.5" customHeight="1" spans="1:6">
      <c r="A654" s="21"/>
      <c r="D654" s="4"/>
      <c r="E654" s="5"/>
      <c r="F654" s="5"/>
    </row>
    <row r="655" ht="13.5" customHeight="1" spans="1:6">
      <c r="A655" s="21"/>
      <c r="D655" s="4"/>
      <c r="E655" s="5"/>
      <c r="F655" s="5"/>
    </row>
    <row r="656" ht="13.5" customHeight="1" spans="1:6">
      <c r="A656" s="21"/>
      <c r="D656" s="4"/>
      <c r="E656" s="5"/>
      <c r="F656" s="5"/>
    </row>
    <row r="657" ht="13.5" customHeight="1" spans="1:6">
      <c r="A657" s="21"/>
      <c r="D657" s="4"/>
      <c r="E657" s="5"/>
      <c r="F657" s="5"/>
    </row>
    <row r="658" ht="13.5" customHeight="1" spans="1:6">
      <c r="A658" s="21"/>
      <c r="D658" s="4"/>
      <c r="E658" s="5"/>
      <c r="F658" s="5"/>
    </row>
    <row r="659" ht="13.5" customHeight="1" spans="1:6">
      <c r="A659" s="21"/>
      <c r="D659" s="4"/>
      <c r="E659" s="5"/>
      <c r="F659" s="5"/>
    </row>
    <row r="660" ht="13.5" customHeight="1" spans="1:6">
      <c r="A660" s="21"/>
      <c r="D660" s="4"/>
      <c r="E660" s="5"/>
      <c r="F660" s="5"/>
    </row>
    <row r="661" ht="13.5" customHeight="1" spans="1:6">
      <c r="A661" s="21"/>
      <c r="D661" s="4"/>
      <c r="E661" s="5"/>
      <c r="F661" s="5"/>
    </row>
    <row r="662" ht="13.5" customHeight="1" spans="1:6">
      <c r="A662" s="21"/>
      <c r="D662" s="4"/>
      <c r="E662" s="5"/>
      <c r="F662" s="5"/>
    </row>
    <row r="663" ht="13.5" customHeight="1" spans="1:6">
      <c r="A663" s="21"/>
      <c r="D663" s="4"/>
      <c r="E663" s="5"/>
      <c r="F663" s="5"/>
    </row>
    <row r="664" ht="13.5" customHeight="1" spans="1:6">
      <c r="A664" s="21"/>
      <c r="D664" s="4"/>
      <c r="E664" s="5"/>
      <c r="F664" s="5"/>
    </row>
    <row r="665" ht="13.5" customHeight="1" spans="1:6">
      <c r="A665" s="21"/>
      <c r="D665" s="4"/>
      <c r="E665" s="5"/>
      <c r="F665" s="5"/>
    </row>
    <row r="666" ht="13.5" customHeight="1" spans="1:6">
      <c r="A666" s="21"/>
      <c r="D666" s="4"/>
      <c r="E666" s="5"/>
      <c r="F666" s="5"/>
    </row>
    <row r="667" ht="13.5" customHeight="1" spans="1:6">
      <c r="A667" s="21"/>
      <c r="D667" s="4"/>
      <c r="E667" s="5"/>
      <c r="F667" s="5"/>
    </row>
    <row r="668" ht="13.5" customHeight="1" spans="1:6">
      <c r="A668" s="21"/>
      <c r="D668" s="4"/>
      <c r="E668" s="5"/>
      <c r="F668" s="5"/>
    </row>
    <row r="669" ht="13.5" customHeight="1" spans="1:6">
      <c r="A669" s="21"/>
      <c r="D669" s="4"/>
      <c r="E669" s="5"/>
      <c r="F669" s="5"/>
    </row>
    <row r="670" ht="13.5" customHeight="1" spans="1:6">
      <c r="A670" s="21"/>
      <c r="D670" s="4"/>
      <c r="E670" s="5"/>
      <c r="F670" s="5"/>
    </row>
    <row r="671" ht="13.5" customHeight="1" spans="1:6">
      <c r="A671" s="21"/>
      <c r="D671" s="4"/>
      <c r="E671" s="5"/>
      <c r="F671" s="5"/>
    </row>
    <row r="672" ht="13.5" customHeight="1" spans="1:6">
      <c r="A672" s="21"/>
      <c r="D672" s="4"/>
      <c r="E672" s="5"/>
      <c r="F672" s="5"/>
    </row>
    <row r="673" ht="13.5" customHeight="1" spans="1:6">
      <c r="A673" s="21"/>
      <c r="D673" s="4"/>
      <c r="E673" s="5"/>
      <c r="F673" s="5"/>
    </row>
    <row r="674" ht="13.5" customHeight="1" spans="1:6">
      <c r="A674" s="21"/>
      <c r="D674" s="4"/>
      <c r="E674" s="5"/>
      <c r="F674" s="5"/>
    </row>
    <row r="675" ht="13.5" customHeight="1" spans="1:6">
      <c r="A675" s="21"/>
      <c r="D675" s="4"/>
      <c r="E675" s="5"/>
      <c r="F675" s="5"/>
    </row>
    <row r="676" ht="13.5" customHeight="1" spans="1:6">
      <c r="A676" s="21"/>
      <c r="D676" s="4"/>
      <c r="E676" s="5"/>
      <c r="F676" s="5"/>
    </row>
    <row r="677" ht="13.5" customHeight="1" spans="1:6">
      <c r="A677" s="21"/>
      <c r="D677" s="4"/>
      <c r="E677" s="5"/>
      <c r="F677" s="5"/>
    </row>
    <row r="678" ht="13.5" customHeight="1" spans="1:6">
      <c r="A678" s="21"/>
      <c r="D678" s="4"/>
      <c r="E678" s="5"/>
      <c r="F678" s="5"/>
    </row>
    <row r="679" ht="13.5" customHeight="1" spans="1:6">
      <c r="A679" s="21"/>
      <c r="D679" s="4"/>
      <c r="E679" s="5"/>
      <c r="F679" s="5"/>
    </row>
    <row r="680" ht="13.5" customHeight="1" spans="1:6">
      <c r="A680" s="21"/>
      <c r="D680" s="4"/>
      <c r="E680" s="5"/>
      <c r="F680" s="5"/>
    </row>
    <row r="681" ht="13.5" customHeight="1" spans="1:6">
      <c r="A681" s="21"/>
      <c r="D681" s="4"/>
      <c r="E681" s="5"/>
      <c r="F681" s="5"/>
    </row>
    <row r="682" ht="13.5" customHeight="1" spans="1:6">
      <c r="A682" s="21"/>
      <c r="D682" s="4"/>
      <c r="E682" s="5"/>
      <c r="F682" s="5"/>
    </row>
    <row r="683" ht="13.5" customHeight="1" spans="1:6">
      <c r="A683" s="21"/>
      <c r="D683" s="4"/>
      <c r="E683" s="5"/>
      <c r="F683" s="5"/>
    </row>
    <row r="684" ht="13.5" customHeight="1" spans="1:6">
      <c r="A684" s="21"/>
      <c r="D684" s="4"/>
      <c r="E684" s="5"/>
      <c r="F684" s="5"/>
    </row>
    <row r="685" ht="13.5" customHeight="1" spans="1:6">
      <c r="A685" s="21"/>
      <c r="D685" s="4"/>
      <c r="E685" s="5"/>
      <c r="F685" s="5"/>
    </row>
    <row r="686" ht="13.5" customHeight="1" spans="1:6">
      <c r="A686" s="21"/>
      <c r="D686" s="4"/>
      <c r="E686" s="5"/>
      <c r="F686" s="5"/>
    </row>
    <row r="687" ht="13.5" customHeight="1" spans="1:6">
      <c r="A687" s="21"/>
      <c r="D687" s="4"/>
      <c r="E687" s="5"/>
      <c r="F687" s="5"/>
    </row>
    <row r="688" ht="13.5" customHeight="1" spans="1:6">
      <c r="A688" s="21"/>
      <c r="D688" s="4"/>
      <c r="E688" s="5"/>
      <c r="F688" s="5"/>
    </row>
    <row r="689" ht="13.5" customHeight="1" spans="1:6">
      <c r="A689" s="21"/>
      <c r="D689" s="4"/>
      <c r="E689" s="5"/>
      <c r="F689" s="5"/>
    </row>
    <row r="690" ht="13.5" customHeight="1" spans="1:6">
      <c r="A690" s="21"/>
      <c r="D690" s="4"/>
      <c r="E690" s="5"/>
      <c r="F690" s="5"/>
    </row>
    <row r="691" ht="13.5" customHeight="1" spans="1:6">
      <c r="A691" s="21"/>
      <c r="D691" s="4"/>
      <c r="E691" s="5"/>
      <c r="F691" s="5"/>
    </row>
    <row r="692" ht="13.5" customHeight="1" spans="1:6">
      <c r="A692" s="21"/>
      <c r="D692" s="4"/>
      <c r="E692" s="5"/>
      <c r="F692" s="5"/>
    </row>
    <row r="693" ht="13.5" customHeight="1" spans="1:6">
      <c r="A693" s="21"/>
      <c r="D693" s="4"/>
      <c r="E693" s="5"/>
      <c r="F693" s="5"/>
    </row>
    <row r="694" ht="13.5" customHeight="1" spans="1:6">
      <c r="A694" s="21"/>
      <c r="D694" s="4"/>
      <c r="E694" s="5"/>
      <c r="F694" s="5"/>
    </row>
    <row r="695" ht="13.5" customHeight="1" spans="1:6">
      <c r="A695" s="21"/>
      <c r="D695" s="4"/>
      <c r="E695" s="5"/>
      <c r="F695" s="5"/>
    </row>
    <row r="696" ht="13.5" customHeight="1" spans="1:6">
      <c r="A696" s="21"/>
      <c r="D696" s="4"/>
      <c r="E696" s="5"/>
      <c r="F696" s="5"/>
    </row>
    <row r="697" ht="13.5" customHeight="1" spans="1:6">
      <c r="A697" s="21"/>
      <c r="D697" s="4"/>
      <c r="E697" s="5"/>
      <c r="F697" s="5"/>
    </row>
    <row r="698" ht="13.5" customHeight="1" spans="1:6">
      <c r="A698" s="21"/>
      <c r="D698" s="4"/>
      <c r="E698" s="5"/>
      <c r="F698" s="5"/>
    </row>
    <row r="699" ht="13.5" customHeight="1" spans="1:6">
      <c r="A699" s="21"/>
      <c r="D699" s="4"/>
      <c r="E699" s="5"/>
      <c r="F699" s="5"/>
    </row>
    <row r="700" ht="13.5" customHeight="1" spans="1:6">
      <c r="A700" s="21"/>
      <c r="D700" s="4"/>
      <c r="E700" s="5"/>
      <c r="F700" s="5"/>
    </row>
    <row r="701" ht="13.5" customHeight="1" spans="1:6">
      <c r="A701" s="21"/>
      <c r="D701" s="4"/>
      <c r="E701" s="5"/>
      <c r="F701" s="5"/>
    </row>
    <row r="702" ht="13.5" customHeight="1" spans="1:6">
      <c r="A702" s="21"/>
      <c r="D702" s="4"/>
      <c r="E702" s="5"/>
      <c r="F702" s="5"/>
    </row>
    <row r="703" ht="13.5" customHeight="1" spans="1:6">
      <c r="A703" s="21"/>
      <c r="D703" s="4"/>
      <c r="E703" s="5"/>
      <c r="F703" s="5"/>
    </row>
    <row r="704" ht="13.5" customHeight="1" spans="1:6">
      <c r="A704" s="21"/>
      <c r="D704" s="4"/>
      <c r="E704" s="5"/>
      <c r="F704" s="5"/>
    </row>
    <row r="705" ht="13.5" customHeight="1" spans="1:6">
      <c r="A705" s="21"/>
      <c r="D705" s="4"/>
      <c r="E705" s="5"/>
      <c r="F705" s="5"/>
    </row>
    <row r="706" ht="13.5" customHeight="1" spans="1:6">
      <c r="A706" s="21"/>
      <c r="D706" s="4"/>
      <c r="E706" s="5"/>
      <c r="F706" s="5"/>
    </row>
    <row r="707" ht="13.5" customHeight="1" spans="1:6">
      <c r="A707" s="21"/>
      <c r="D707" s="4"/>
      <c r="E707" s="5"/>
      <c r="F707" s="5"/>
    </row>
    <row r="708" ht="13.5" customHeight="1" spans="1:6">
      <c r="A708" s="21"/>
      <c r="D708" s="4"/>
      <c r="E708" s="5"/>
      <c r="F708" s="5"/>
    </row>
    <row r="709" ht="13.5" customHeight="1" spans="1:6">
      <c r="A709" s="21"/>
      <c r="D709" s="4"/>
      <c r="E709" s="5"/>
      <c r="F709" s="5"/>
    </row>
    <row r="710" ht="13.5" customHeight="1" spans="1:6">
      <c r="A710" s="21"/>
      <c r="D710" s="4"/>
      <c r="E710" s="5"/>
      <c r="F710" s="5"/>
    </row>
    <row r="711" ht="13.5" customHeight="1" spans="1:6">
      <c r="A711" s="21"/>
      <c r="D711" s="4"/>
      <c r="E711" s="5"/>
      <c r="F711" s="5"/>
    </row>
    <row r="712" ht="13.5" customHeight="1" spans="1:6">
      <c r="A712" s="21"/>
      <c r="D712" s="4"/>
      <c r="E712" s="5"/>
      <c r="F712" s="5"/>
    </row>
    <row r="713" ht="13.5" customHeight="1" spans="1:6">
      <c r="A713" s="21"/>
      <c r="D713" s="4"/>
      <c r="E713" s="5"/>
      <c r="F713" s="5"/>
    </row>
    <row r="714" ht="13.5" customHeight="1" spans="1:6">
      <c r="A714" s="21"/>
      <c r="D714" s="4"/>
      <c r="E714" s="5"/>
      <c r="F714" s="5"/>
    </row>
    <row r="715" ht="13.5" customHeight="1" spans="1:6">
      <c r="A715" s="21"/>
      <c r="D715" s="4"/>
      <c r="E715" s="5"/>
      <c r="F715" s="5"/>
    </row>
    <row r="716" ht="13.5" customHeight="1" spans="1:6">
      <c r="A716" s="21"/>
      <c r="D716" s="4"/>
      <c r="E716" s="5"/>
      <c r="F716" s="5"/>
    </row>
    <row r="717" ht="13.5" customHeight="1" spans="1:6">
      <c r="A717" s="21"/>
      <c r="D717" s="4"/>
      <c r="E717" s="5"/>
      <c r="F717" s="5"/>
    </row>
    <row r="718" ht="13.5" customHeight="1" spans="1:6">
      <c r="A718" s="21"/>
      <c r="D718" s="4"/>
      <c r="E718" s="5"/>
      <c r="F718" s="5"/>
    </row>
    <row r="719" ht="13.5" customHeight="1" spans="1:6">
      <c r="A719" s="21"/>
      <c r="D719" s="4"/>
      <c r="E719" s="5"/>
      <c r="F719" s="5"/>
    </row>
    <row r="720" ht="13.5" customHeight="1" spans="1:6">
      <c r="A720" s="21"/>
      <c r="D720" s="4"/>
      <c r="E720" s="5"/>
      <c r="F720" s="5"/>
    </row>
    <row r="721" ht="13.5" customHeight="1" spans="1:6">
      <c r="A721" s="21"/>
      <c r="D721" s="4"/>
      <c r="E721" s="5"/>
      <c r="F721" s="5"/>
    </row>
    <row r="722" ht="13.5" customHeight="1" spans="1:6">
      <c r="A722" s="21"/>
      <c r="D722" s="4"/>
      <c r="E722" s="5"/>
      <c r="F722" s="5"/>
    </row>
    <row r="723" ht="13.5" customHeight="1" spans="1:6">
      <c r="A723" s="21"/>
      <c r="D723" s="4"/>
      <c r="E723" s="5"/>
      <c r="F723" s="5"/>
    </row>
    <row r="724" ht="13.5" customHeight="1" spans="1:6">
      <c r="A724" s="21"/>
      <c r="D724" s="4"/>
      <c r="E724" s="5"/>
      <c r="F724" s="5"/>
    </row>
    <row r="725" ht="13.5" customHeight="1" spans="1:6">
      <c r="A725" s="21"/>
      <c r="D725" s="4"/>
      <c r="E725" s="5"/>
      <c r="F725" s="5"/>
    </row>
    <row r="726" ht="13.5" customHeight="1" spans="1:6">
      <c r="A726" s="21"/>
      <c r="D726" s="4"/>
      <c r="E726" s="5"/>
      <c r="F726" s="5"/>
    </row>
    <row r="727" ht="13.5" customHeight="1" spans="1:6">
      <c r="A727" s="21"/>
      <c r="D727" s="4"/>
      <c r="E727" s="5"/>
      <c r="F727" s="5"/>
    </row>
    <row r="728" ht="13.5" customHeight="1" spans="1:6">
      <c r="A728" s="21"/>
      <c r="D728" s="4"/>
      <c r="E728" s="5"/>
      <c r="F728" s="5"/>
    </row>
    <row r="729" ht="13.5" customHeight="1" spans="1:6">
      <c r="A729" s="21"/>
      <c r="D729" s="4"/>
      <c r="E729" s="5"/>
      <c r="F729" s="5"/>
    </row>
    <row r="730" ht="13.5" customHeight="1" spans="1:6">
      <c r="A730" s="21"/>
      <c r="D730" s="4"/>
      <c r="E730" s="5"/>
      <c r="F730" s="5"/>
    </row>
    <row r="731" ht="13.5" customHeight="1" spans="1:6">
      <c r="A731" s="21"/>
      <c r="D731" s="4"/>
      <c r="E731" s="5"/>
      <c r="F731" s="5"/>
    </row>
    <row r="732" ht="13.5" customHeight="1" spans="1:6">
      <c r="A732" s="21"/>
      <c r="D732" s="4"/>
      <c r="E732" s="5"/>
      <c r="F732" s="5"/>
    </row>
    <row r="733" ht="13.5" customHeight="1" spans="1:6">
      <c r="A733" s="21"/>
      <c r="D733" s="4"/>
      <c r="E733" s="5"/>
      <c r="F733" s="5"/>
    </row>
    <row r="734" ht="13.5" customHeight="1" spans="1:6">
      <c r="A734" s="21"/>
      <c r="D734" s="4"/>
      <c r="E734" s="5"/>
      <c r="F734" s="5"/>
    </row>
    <row r="735" ht="13.5" customHeight="1" spans="1:6">
      <c r="A735" s="21"/>
      <c r="D735" s="4"/>
      <c r="E735" s="5"/>
      <c r="F735" s="5"/>
    </row>
    <row r="736" ht="13.5" customHeight="1" spans="1:6">
      <c r="A736" s="21"/>
      <c r="D736" s="4"/>
      <c r="E736" s="5"/>
      <c r="F736" s="5"/>
    </row>
    <row r="737" ht="13.5" customHeight="1" spans="1:6">
      <c r="A737" s="21"/>
      <c r="D737" s="4"/>
      <c r="E737" s="5"/>
      <c r="F737" s="5"/>
    </row>
    <row r="738" ht="13.5" customHeight="1" spans="1:6">
      <c r="A738" s="21"/>
      <c r="D738" s="4"/>
      <c r="E738" s="5"/>
      <c r="F738" s="5"/>
    </row>
    <row r="739" ht="13.5" customHeight="1" spans="1:6">
      <c r="A739" s="21"/>
      <c r="D739" s="4"/>
      <c r="E739" s="5"/>
      <c r="F739" s="5"/>
    </row>
    <row r="740" ht="13.5" customHeight="1" spans="1:6">
      <c r="A740" s="21"/>
      <c r="D740" s="4"/>
      <c r="E740" s="5"/>
      <c r="F740" s="5"/>
    </row>
    <row r="741" ht="13.5" customHeight="1" spans="1:6">
      <c r="A741" s="21"/>
      <c r="D741" s="4"/>
      <c r="E741" s="5"/>
      <c r="F741" s="5"/>
    </row>
    <row r="742" ht="13.5" customHeight="1" spans="1:6">
      <c r="A742" s="21"/>
      <c r="D742" s="4"/>
      <c r="E742" s="5"/>
      <c r="F742" s="5"/>
    </row>
    <row r="743" ht="13.5" customHeight="1" spans="1:6">
      <c r="A743" s="21"/>
      <c r="D743" s="4"/>
      <c r="E743" s="5"/>
      <c r="F743" s="5"/>
    </row>
    <row r="744" ht="13.5" customHeight="1" spans="1:6">
      <c r="A744" s="21"/>
      <c r="D744" s="4"/>
      <c r="E744" s="5"/>
      <c r="F744" s="5"/>
    </row>
    <row r="745" ht="13.5" customHeight="1" spans="1:6">
      <c r="A745" s="21"/>
      <c r="D745" s="4"/>
      <c r="E745" s="5"/>
      <c r="F745" s="5"/>
    </row>
    <row r="746" ht="13.5" customHeight="1" spans="1:6">
      <c r="A746" s="21"/>
      <c r="D746" s="4"/>
      <c r="E746" s="5"/>
      <c r="F746" s="5"/>
    </row>
    <row r="747" ht="13.5" customHeight="1" spans="1:6">
      <c r="A747" s="21"/>
      <c r="D747" s="4"/>
      <c r="E747" s="5"/>
      <c r="F747" s="5"/>
    </row>
    <row r="748" ht="13.5" customHeight="1" spans="1:6">
      <c r="A748" s="21"/>
      <c r="D748" s="4"/>
      <c r="E748" s="5"/>
      <c r="F748" s="5"/>
    </row>
    <row r="749" ht="13.5" customHeight="1" spans="1:6">
      <c r="A749" s="21"/>
      <c r="D749" s="4"/>
      <c r="E749" s="5"/>
      <c r="F749" s="5"/>
    </row>
    <row r="750" ht="13.5" customHeight="1" spans="1:6">
      <c r="A750" s="21"/>
      <c r="D750" s="4"/>
      <c r="E750" s="5"/>
      <c r="F750" s="5"/>
    </row>
    <row r="751" ht="13.5" customHeight="1" spans="1:6">
      <c r="A751" s="21"/>
      <c r="D751" s="4"/>
      <c r="E751" s="5"/>
      <c r="F751" s="5"/>
    </row>
    <row r="752" ht="13.5" customHeight="1" spans="1:6">
      <c r="A752" s="21"/>
      <c r="D752" s="4"/>
      <c r="E752" s="5"/>
      <c r="F752" s="5"/>
    </row>
    <row r="753" ht="13.5" customHeight="1" spans="1:6">
      <c r="A753" s="21"/>
      <c r="D753" s="4"/>
      <c r="E753" s="5"/>
      <c r="F753" s="5"/>
    </row>
    <row r="754" ht="13.5" customHeight="1" spans="1:6">
      <c r="A754" s="21"/>
      <c r="D754" s="4"/>
      <c r="E754" s="5"/>
      <c r="F754" s="5"/>
    </row>
    <row r="755" ht="13.5" customHeight="1" spans="1:6">
      <c r="A755" s="21"/>
      <c r="D755" s="4"/>
      <c r="E755" s="5"/>
      <c r="F755" s="5"/>
    </row>
    <row r="756" ht="13.5" customHeight="1" spans="1:6">
      <c r="A756" s="21"/>
      <c r="D756" s="4"/>
      <c r="E756" s="5"/>
      <c r="F756" s="5"/>
    </row>
    <row r="757" ht="13.5" customHeight="1" spans="1:6">
      <c r="A757" s="21"/>
      <c r="D757" s="4"/>
      <c r="E757" s="5"/>
      <c r="F757" s="5"/>
    </row>
    <row r="758" ht="13.5" customHeight="1" spans="1:6">
      <c r="A758" s="21"/>
      <c r="D758" s="4"/>
      <c r="E758" s="5"/>
      <c r="F758" s="5"/>
    </row>
    <row r="759" ht="13.5" customHeight="1" spans="1:6">
      <c r="A759" s="21"/>
      <c r="D759" s="4"/>
      <c r="E759" s="5"/>
      <c r="F759" s="5"/>
    </row>
    <row r="760" ht="13.5" customHeight="1" spans="1:6">
      <c r="A760" s="21"/>
      <c r="D760" s="4"/>
      <c r="E760" s="5"/>
      <c r="F760" s="5"/>
    </row>
    <row r="761" ht="13.5" customHeight="1" spans="1:6">
      <c r="A761" s="21"/>
      <c r="D761" s="4"/>
      <c r="E761" s="5"/>
      <c r="F761" s="5"/>
    </row>
    <row r="762" ht="13.5" customHeight="1" spans="1:6">
      <c r="A762" s="21"/>
      <c r="D762" s="4"/>
      <c r="E762" s="5"/>
      <c r="F762" s="5"/>
    </row>
    <row r="763" ht="13.5" customHeight="1" spans="1:6">
      <c r="A763" s="21"/>
      <c r="D763" s="4"/>
      <c r="E763" s="5"/>
      <c r="F763" s="5"/>
    </row>
    <row r="764" ht="13.5" customHeight="1" spans="1:6">
      <c r="A764" s="21"/>
      <c r="D764" s="4"/>
      <c r="E764" s="5"/>
      <c r="F764" s="5"/>
    </row>
    <row r="765" ht="13.5" customHeight="1" spans="1:6">
      <c r="A765" s="21"/>
      <c r="D765" s="4"/>
      <c r="E765" s="5"/>
      <c r="F765" s="5"/>
    </row>
    <row r="766" ht="13.5" customHeight="1" spans="1:6">
      <c r="A766" s="21"/>
      <c r="D766" s="4"/>
      <c r="E766" s="5"/>
      <c r="F766" s="5"/>
    </row>
    <row r="767" ht="13.5" customHeight="1" spans="1:6">
      <c r="A767" s="21"/>
      <c r="D767" s="4"/>
      <c r="E767" s="5"/>
      <c r="F767" s="5"/>
    </row>
    <row r="768" ht="13.5" customHeight="1" spans="1:6">
      <c r="A768" s="21"/>
      <c r="D768" s="4"/>
      <c r="E768" s="5"/>
      <c r="F768" s="5"/>
    </row>
    <row r="769" ht="13.5" customHeight="1" spans="1:6">
      <c r="A769" s="21"/>
      <c r="D769" s="4"/>
      <c r="E769" s="5"/>
      <c r="F769" s="5"/>
    </row>
    <row r="770" ht="13.5" customHeight="1" spans="1:6">
      <c r="A770" s="21"/>
      <c r="D770" s="4"/>
      <c r="E770" s="5"/>
      <c r="F770" s="5"/>
    </row>
    <row r="771" ht="13.5" customHeight="1" spans="1:6">
      <c r="A771" s="21"/>
      <c r="D771" s="4"/>
      <c r="E771" s="5"/>
      <c r="F771" s="5"/>
    </row>
    <row r="772" ht="13.5" customHeight="1" spans="1:6">
      <c r="A772" s="21"/>
      <c r="D772" s="4"/>
      <c r="E772" s="5"/>
      <c r="F772" s="5"/>
    </row>
    <row r="773" ht="13.5" customHeight="1" spans="1:6">
      <c r="A773" s="21"/>
      <c r="D773" s="4"/>
      <c r="E773" s="5"/>
      <c r="F773" s="5"/>
    </row>
    <row r="774" ht="13.5" customHeight="1" spans="1:6">
      <c r="A774" s="21"/>
      <c r="D774" s="4"/>
      <c r="E774" s="5"/>
      <c r="F774" s="5"/>
    </row>
    <row r="775" ht="13.5" customHeight="1" spans="1:6">
      <c r="A775" s="21"/>
      <c r="D775" s="4"/>
      <c r="E775" s="5"/>
      <c r="F775" s="5"/>
    </row>
    <row r="776" ht="13.5" customHeight="1" spans="1:6">
      <c r="A776" s="21"/>
      <c r="D776" s="4"/>
      <c r="E776" s="5"/>
      <c r="F776" s="5"/>
    </row>
    <row r="777" ht="13.5" customHeight="1" spans="1:6">
      <c r="A777" s="21"/>
      <c r="D777" s="4"/>
      <c r="E777" s="5"/>
      <c r="F777" s="5"/>
    </row>
    <row r="778" ht="13.5" customHeight="1" spans="1:6">
      <c r="A778" s="21"/>
      <c r="D778" s="4"/>
      <c r="E778" s="5"/>
      <c r="F778" s="5"/>
    </row>
    <row r="779" ht="13.5" customHeight="1" spans="1:6">
      <c r="A779" s="21"/>
      <c r="D779" s="4"/>
      <c r="E779" s="5"/>
      <c r="F779" s="5"/>
    </row>
    <row r="780" ht="13.5" customHeight="1" spans="1:6">
      <c r="A780" s="21"/>
      <c r="D780" s="4"/>
      <c r="E780" s="5"/>
      <c r="F780" s="5"/>
    </row>
    <row r="781" ht="13.5" customHeight="1" spans="1:6">
      <c r="A781" s="21"/>
      <c r="D781" s="4"/>
      <c r="E781" s="5"/>
      <c r="F781" s="5"/>
    </row>
    <row r="782" ht="13.5" customHeight="1" spans="1:6">
      <c r="A782" s="21"/>
      <c r="D782" s="4"/>
      <c r="E782" s="5"/>
      <c r="F782" s="5"/>
    </row>
    <row r="783" ht="13.5" customHeight="1" spans="1:6">
      <c r="A783" s="21"/>
      <c r="D783" s="4"/>
      <c r="E783" s="5"/>
      <c r="F783" s="5"/>
    </row>
    <row r="784" ht="13.5" customHeight="1" spans="1:6">
      <c r="A784" s="21"/>
      <c r="D784" s="4"/>
      <c r="E784" s="5"/>
      <c r="F784" s="5"/>
    </row>
    <row r="785" ht="13.5" customHeight="1" spans="1:6">
      <c r="A785" s="21"/>
      <c r="D785" s="4"/>
      <c r="E785" s="5"/>
      <c r="F785" s="5"/>
    </row>
    <row r="786" ht="13.5" customHeight="1" spans="1:6">
      <c r="A786" s="21"/>
      <c r="D786" s="4"/>
      <c r="E786" s="5"/>
      <c r="F786" s="5"/>
    </row>
    <row r="787" ht="13.5" customHeight="1" spans="1:6">
      <c r="A787" s="21"/>
      <c r="D787" s="4"/>
      <c r="E787" s="5"/>
      <c r="F787" s="5"/>
    </row>
    <row r="788" ht="13.5" customHeight="1" spans="1:6">
      <c r="A788" s="21"/>
      <c r="D788" s="4"/>
      <c r="E788" s="5"/>
      <c r="F788" s="5"/>
    </row>
    <row r="789" ht="13.5" customHeight="1" spans="1:6">
      <c r="A789" s="21"/>
      <c r="D789" s="4"/>
      <c r="E789" s="5"/>
      <c r="F789" s="5"/>
    </row>
    <row r="790" ht="13.5" customHeight="1" spans="1:6">
      <c r="A790" s="21"/>
      <c r="D790" s="4"/>
      <c r="E790" s="5"/>
      <c r="F790" s="5"/>
    </row>
    <row r="791" ht="13.5" customHeight="1" spans="1:6">
      <c r="A791" s="21"/>
      <c r="D791" s="4"/>
      <c r="E791" s="5"/>
      <c r="F791" s="5"/>
    </row>
    <row r="792" ht="13.5" customHeight="1" spans="1:6">
      <c r="A792" s="21"/>
      <c r="D792" s="4"/>
      <c r="E792" s="5"/>
      <c r="F792" s="5"/>
    </row>
    <row r="793" ht="13.5" customHeight="1" spans="1:6">
      <c r="A793" s="21"/>
      <c r="D793" s="4"/>
      <c r="E793" s="5"/>
      <c r="F793" s="5"/>
    </row>
    <row r="794" ht="13.5" customHeight="1" spans="1:6">
      <c r="A794" s="21"/>
      <c r="D794" s="4"/>
      <c r="E794" s="5"/>
      <c r="F794" s="5"/>
    </row>
    <row r="795" ht="13.5" customHeight="1" spans="1:6">
      <c r="A795" s="21"/>
      <c r="D795" s="4"/>
      <c r="E795" s="5"/>
      <c r="F795" s="5"/>
    </row>
    <row r="796" ht="13.5" customHeight="1" spans="1:6">
      <c r="A796" s="21"/>
      <c r="D796" s="4"/>
      <c r="E796" s="5"/>
      <c r="F796" s="5"/>
    </row>
    <row r="797" ht="13.5" customHeight="1" spans="1:6">
      <c r="A797" s="21"/>
      <c r="D797" s="4"/>
      <c r="E797" s="5"/>
      <c r="F797" s="5"/>
    </row>
    <row r="798" ht="13.5" customHeight="1" spans="1:6">
      <c r="A798" s="21"/>
      <c r="D798" s="4"/>
      <c r="E798" s="5"/>
      <c r="F798" s="5"/>
    </row>
    <row r="799" ht="13.5" customHeight="1" spans="1:6">
      <c r="A799" s="21"/>
      <c r="D799" s="4"/>
      <c r="E799" s="5"/>
      <c r="F799" s="5"/>
    </row>
    <row r="800" ht="13.5" customHeight="1" spans="1:6">
      <c r="A800" s="21"/>
      <c r="D800" s="4"/>
      <c r="E800" s="5"/>
      <c r="F800" s="5"/>
    </row>
    <row r="801" ht="13.5" customHeight="1" spans="1:6">
      <c r="A801" s="21"/>
      <c r="D801" s="4"/>
      <c r="E801" s="5"/>
      <c r="F801" s="5"/>
    </row>
    <row r="802" ht="13.5" customHeight="1" spans="1:6">
      <c r="A802" s="21"/>
      <c r="D802" s="4"/>
      <c r="E802" s="5"/>
      <c r="F802" s="5"/>
    </row>
    <row r="803" ht="13.5" customHeight="1" spans="1:6">
      <c r="A803" s="21"/>
      <c r="D803" s="4"/>
      <c r="E803" s="5"/>
      <c r="F803" s="5"/>
    </row>
    <row r="804" ht="13.5" customHeight="1" spans="1:6">
      <c r="A804" s="21"/>
      <c r="D804" s="4"/>
      <c r="E804" s="5"/>
      <c r="F804" s="5"/>
    </row>
    <row r="805" ht="13.5" customHeight="1" spans="1:6">
      <c r="A805" s="21"/>
      <c r="D805" s="4"/>
      <c r="E805" s="5"/>
      <c r="F805" s="5"/>
    </row>
    <row r="806" ht="13.5" customHeight="1" spans="1:6">
      <c r="A806" s="21"/>
      <c r="D806" s="4"/>
      <c r="E806" s="5"/>
      <c r="F806" s="5"/>
    </row>
    <row r="807" ht="13.5" customHeight="1" spans="1:6">
      <c r="A807" s="21"/>
      <c r="D807" s="4"/>
      <c r="E807" s="5"/>
      <c r="F807" s="5"/>
    </row>
    <row r="808" ht="13.5" customHeight="1" spans="1:6">
      <c r="A808" s="21"/>
      <c r="D808" s="4"/>
      <c r="E808" s="5"/>
      <c r="F808" s="5"/>
    </row>
    <row r="809" ht="13.5" customHeight="1" spans="1:6">
      <c r="A809" s="21"/>
      <c r="D809" s="4"/>
      <c r="E809" s="5"/>
      <c r="F809" s="5"/>
    </row>
    <row r="810" ht="13.5" customHeight="1" spans="1:6">
      <c r="A810" s="21"/>
      <c r="D810" s="4"/>
      <c r="E810" s="5"/>
      <c r="F810" s="5"/>
    </row>
    <row r="811" ht="13.5" customHeight="1" spans="1:6">
      <c r="A811" s="21"/>
      <c r="D811" s="4"/>
      <c r="E811" s="5"/>
      <c r="F811" s="5"/>
    </row>
    <row r="812" ht="13.5" customHeight="1" spans="1:6">
      <c r="A812" s="21"/>
      <c r="D812" s="4"/>
      <c r="E812" s="5"/>
      <c r="F812" s="5"/>
    </row>
    <row r="813" ht="13.5" customHeight="1" spans="1:6">
      <c r="A813" s="21"/>
      <c r="D813" s="4"/>
      <c r="E813" s="5"/>
      <c r="F813" s="5"/>
    </row>
    <row r="814" ht="13.5" customHeight="1" spans="1:6">
      <c r="A814" s="21"/>
      <c r="D814" s="4"/>
      <c r="E814" s="5"/>
      <c r="F814" s="5"/>
    </row>
    <row r="815" ht="13.5" customHeight="1" spans="1:6">
      <c r="A815" s="21"/>
      <c r="D815" s="4"/>
      <c r="E815" s="5"/>
      <c r="F815" s="5"/>
    </row>
    <row r="816" ht="13.5" customHeight="1" spans="1:6">
      <c r="A816" s="21"/>
      <c r="D816" s="4"/>
      <c r="E816" s="5"/>
      <c r="F816" s="5"/>
    </row>
    <row r="817" ht="13.5" customHeight="1" spans="1:6">
      <c r="A817" s="21"/>
      <c r="D817" s="4"/>
      <c r="E817" s="5"/>
      <c r="F817" s="5"/>
    </row>
    <row r="818" ht="13.5" customHeight="1" spans="1:6">
      <c r="A818" s="21"/>
      <c r="D818" s="4"/>
      <c r="E818" s="5"/>
      <c r="F818" s="5"/>
    </row>
    <row r="819" ht="13.5" customHeight="1" spans="1:6">
      <c r="A819" s="21"/>
      <c r="D819" s="4"/>
      <c r="E819" s="5"/>
      <c r="F819" s="5"/>
    </row>
    <row r="820" ht="13.5" customHeight="1" spans="1:6">
      <c r="A820" s="21"/>
      <c r="D820" s="4"/>
      <c r="E820" s="5"/>
      <c r="F820" s="5"/>
    </row>
    <row r="821" ht="13.5" customHeight="1" spans="1:6">
      <c r="A821" s="21"/>
      <c r="D821" s="4"/>
      <c r="E821" s="5"/>
      <c r="F821" s="5"/>
    </row>
    <row r="822" ht="13.5" customHeight="1" spans="1:6">
      <c r="A822" s="21"/>
      <c r="D822" s="4"/>
      <c r="E822" s="5"/>
      <c r="F822" s="5"/>
    </row>
    <row r="823" ht="13.5" customHeight="1" spans="1:6">
      <c r="A823" s="21"/>
      <c r="D823" s="4"/>
      <c r="E823" s="5"/>
      <c r="F823" s="5"/>
    </row>
    <row r="824" ht="13.5" customHeight="1" spans="1:6">
      <c r="A824" s="21"/>
      <c r="D824" s="4"/>
      <c r="E824" s="5"/>
      <c r="F824" s="5"/>
    </row>
    <row r="825" ht="13.5" customHeight="1" spans="1:6">
      <c r="A825" s="21"/>
      <c r="D825" s="4"/>
      <c r="E825" s="5"/>
      <c r="F825" s="5"/>
    </row>
    <row r="826" ht="13.5" customHeight="1" spans="1:6">
      <c r="A826" s="21"/>
      <c r="D826" s="4"/>
      <c r="E826" s="5"/>
      <c r="F826" s="5"/>
    </row>
    <row r="827" ht="13.5" customHeight="1" spans="1:6">
      <c r="A827" s="21"/>
      <c r="D827" s="4"/>
      <c r="E827" s="5"/>
      <c r="F827" s="5"/>
    </row>
    <row r="828" ht="13.5" customHeight="1" spans="1:6">
      <c r="A828" s="21"/>
      <c r="D828" s="4"/>
      <c r="E828" s="5"/>
      <c r="F828" s="5"/>
    </row>
    <row r="829" ht="13.5" customHeight="1" spans="1:6">
      <c r="A829" s="21"/>
      <c r="D829" s="4"/>
      <c r="E829" s="5"/>
      <c r="F829" s="5"/>
    </row>
    <row r="830" ht="13.5" customHeight="1" spans="1:6">
      <c r="A830" s="21"/>
      <c r="D830" s="4"/>
      <c r="E830" s="5"/>
      <c r="F830" s="5"/>
    </row>
    <row r="831" ht="13.5" customHeight="1" spans="1:6">
      <c r="A831" s="21"/>
      <c r="D831" s="4"/>
      <c r="E831" s="5"/>
      <c r="F831" s="5"/>
    </row>
    <row r="832" ht="13.5" customHeight="1" spans="1:6">
      <c r="A832" s="21"/>
      <c r="D832" s="4"/>
      <c r="E832" s="5"/>
      <c r="F832" s="5"/>
    </row>
    <row r="833" ht="13.5" customHeight="1" spans="1:6">
      <c r="A833" s="21"/>
      <c r="D833" s="4"/>
      <c r="E833" s="5"/>
      <c r="F833" s="5"/>
    </row>
    <row r="834" ht="13.5" customHeight="1" spans="1:6">
      <c r="A834" s="21"/>
      <c r="D834" s="4"/>
      <c r="E834" s="5"/>
      <c r="F834" s="5"/>
    </row>
    <row r="835" ht="13.5" customHeight="1" spans="1:6">
      <c r="A835" s="21"/>
      <c r="D835" s="4"/>
      <c r="E835" s="5"/>
      <c r="F835" s="5"/>
    </row>
    <row r="836" ht="13.5" customHeight="1" spans="1:6">
      <c r="A836" s="21"/>
      <c r="D836" s="4"/>
      <c r="E836" s="5"/>
      <c r="F836" s="5"/>
    </row>
    <row r="837" ht="13.5" customHeight="1" spans="1:6">
      <c r="A837" s="21"/>
      <c r="D837" s="4"/>
      <c r="E837" s="5"/>
      <c r="F837" s="5"/>
    </row>
    <row r="838" ht="13.5" customHeight="1" spans="1:6">
      <c r="A838" s="21"/>
      <c r="D838" s="4"/>
      <c r="E838" s="5"/>
      <c r="F838" s="5"/>
    </row>
    <row r="839" ht="13.5" customHeight="1" spans="1:6">
      <c r="A839" s="21"/>
      <c r="D839" s="4"/>
      <c r="E839" s="5"/>
      <c r="F839" s="5"/>
    </row>
    <row r="840" ht="13.5" customHeight="1" spans="1:6">
      <c r="A840" s="21"/>
      <c r="D840" s="4"/>
      <c r="E840" s="5"/>
      <c r="F840" s="5"/>
    </row>
    <row r="841" ht="13.5" customHeight="1" spans="1:6">
      <c r="A841" s="21"/>
      <c r="D841" s="4"/>
      <c r="E841" s="5"/>
      <c r="F841" s="5"/>
    </row>
    <row r="842" ht="13.5" customHeight="1" spans="1:6">
      <c r="A842" s="21"/>
      <c r="D842" s="4"/>
      <c r="E842" s="5"/>
      <c r="F842" s="5"/>
    </row>
    <row r="843" ht="13.5" customHeight="1" spans="1:6">
      <c r="A843" s="21"/>
      <c r="D843" s="4"/>
      <c r="E843" s="5"/>
      <c r="F843" s="5"/>
    </row>
    <row r="844" ht="13.5" customHeight="1" spans="1:6">
      <c r="A844" s="21"/>
      <c r="D844" s="4"/>
      <c r="E844" s="5"/>
      <c r="F844" s="5"/>
    </row>
    <row r="845" ht="13.5" customHeight="1" spans="1:6">
      <c r="A845" s="21"/>
      <c r="D845" s="4"/>
      <c r="E845" s="5"/>
      <c r="F845" s="5"/>
    </row>
    <row r="846" ht="13.5" customHeight="1" spans="1:6">
      <c r="A846" s="21"/>
      <c r="D846" s="4"/>
      <c r="E846" s="5"/>
      <c r="F846" s="5"/>
    </row>
    <row r="847" ht="13.5" customHeight="1" spans="1:6">
      <c r="A847" s="21"/>
      <c r="D847" s="4"/>
      <c r="E847" s="5"/>
      <c r="F847" s="5"/>
    </row>
    <row r="848" ht="13.5" customHeight="1" spans="1:6">
      <c r="A848" s="21"/>
      <c r="D848" s="4"/>
      <c r="E848" s="5"/>
      <c r="F848" s="5"/>
    </row>
    <row r="849" ht="13.5" customHeight="1" spans="1:6">
      <c r="A849" s="21"/>
      <c r="D849" s="4"/>
      <c r="E849" s="5"/>
      <c r="F849" s="5"/>
    </row>
    <row r="850" ht="13.5" customHeight="1" spans="1:6">
      <c r="A850" s="21"/>
      <c r="D850" s="4"/>
      <c r="E850" s="5"/>
      <c r="F850" s="5"/>
    </row>
    <row r="851" ht="13.5" customHeight="1" spans="1:6">
      <c r="A851" s="21"/>
      <c r="D851" s="4"/>
      <c r="E851" s="5"/>
      <c r="F851" s="5"/>
    </row>
    <row r="852" ht="13.5" customHeight="1" spans="1:6">
      <c r="A852" s="21"/>
      <c r="D852" s="4"/>
      <c r="E852" s="5"/>
      <c r="F852" s="5"/>
    </row>
    <row r="853" ht="13.5" customHeight="1" spans="1:6">
      <c r="A853" s="21"/>
      <c r="D853" s="4"/>
      <c r="E853" s="5"/>
      <c r="F853" s="5"/>
    </row>
    <row r="854" ht="13.5" customHeight="1" spans="1:6">
      <c r="A854" s="21"/>
      <c r="D854" s="4"/>
      <c r="E854" s="5"/>
      <c r="F854" s="5"/>
    </row>
    <row r="855" ht="13.5" customHeight="1" spans="1:6">
      <c r="A855" s="21"/>
      <c r="D855" s="4"/>
      <c r="E855" s="5"/>
      <c r="F855" s="5"/>
    </row>
    <row r="856" ht="13.5" customHeight="1" spans="1:6">
      <c r="A856" s="21"/>
      <c r="D856" s="4"/>
      <c r="E856" s="5"/>
      <c r="F856" s="5"/>
    </row>
    <row r="857" ht="13.5" customHeight="1" spans="1:6">
      <c r="A857" s="21"/>
      <c r="D857" s="4"/>
      <c r="E857" s="5"/>
      <c r="F857" s="5"/>
    </row>
    <row r="858" ht="13.5" customHeight="1" spans="1:6">
      <c r="A858" s="21"/>
      <c r="D858" s="4"/>
      <c r="E858" s="5"/>
      <c r="F858" s="5"/>
    </row>
    <row r="859" ht="13.5" customHeight="1" spans="1:6">
      <c r="A859" s="21"/>
      <c r="D859" s="4"/>
      <c r="E859" s="5"/>
      <c r="F859" s="5"/>
    </row>
    <row r="860" ht="13.5" customHeight="1" spans="1:6">
      <c r="A860" s="21"/>
      <c r="D860" s="4"/>
      <c r="E860" s="5"/>
      <c r="F860" s="5"/>
    </row>
    <row r="861" ht="13.5" customHeight="1" spans="1:6">
      <c r="A861" s="21"/>
      <c r="D861" s="4"/>
      <c r="E861" s="5"/>
      <c r="F861" s="5"/>
    </row>
    <row r="862" ht="13.5" customHeight="1" spans="1:6">
      <c r="A862" s="21"/>
      <c r="D862" s="4"/>
      <c r="E862" s="5"/>
      <c r="F862" s="5"/>
    </row>
    <row r="863" ht="13.5" customHeight="1" spans="1:6">
      <c r="A863" s="21"/>
      <c r="D863" s="4"/>
      <c r="E863" s="5"/>
      <c r="F863" s="5"/>
    </row>
    <row r="864" ht="13.5" customHeight="1" spans="1:6">
      <c r="A864" s="21"/>
      <c r="D864" s="4"/>
      <c r="E864" s="5"/>
      <c r="F864" s="5"/>
    </row>
    <row r="865" ht="13.5" customHeight="1" spans="1:6">
      <c r="A865" s="21"/>
      <c r="D865" s="4"/>
      <c r="E865" s="5"/>
      <c r="F865" s="5"/>
    </row>
    <row r="866" ht="13.5" customHeight="1" spans="1:6">
      <c r="A866" s="21"/>
      <c r="D866" s="4"/>
      <c r="E866" s="5"/>
      <c r="F866" s="5"/>
    </row>
    <row r="867" ht="13.5" customHeight="1" spans="1:6">
      <c r="A867" s="21"/>
      <c r="D867" s="4"/>
      <c r="E867" s="5"/>
      <c r="F867" s="5"/>
    </row>
    <row r="868" ht="13.5" customHeight="1" spans="1:6">
      <c r="A868" s="21"/>
      <c r="D868" s="4"/>
      <c r="E868" s="5"/>
      <c r="F868" s="5"/>
    </row>
    <row r="869" ht="13.5" customHeight="1" spans="1:6">
      <c r="A869" s="21"/>
      <c r="D869" s="4"/>
      <c r="E869" s="5"/>
      <c r="F869" s="5"/>
    </row>
    <row r="870" ht="13.5" customHeight="1" spans="1:6">
      <c r="A870" s="21"/>
      <c r="D870" s="4"/>
      <c r="E870" s="5"/>
      <c r="F870" s="5"/>
    </row>
    <row r="871" ht="13.5" customHeight="1" spans="1:6">
      <c r="A871" s="21"/>
      <c r="D871" s="4"/>
      <c r="E871" s="5"/>
      <c r="F871" s="5"/>
    </row>
    <row r="872" ht="13.5" customHeight="1" spans="1:6">
      <c r="A872" s="21"/>
      <c r="D872" s="4"/>
      <c r="E872" s="5"/>
      <c r="F872" s="5"/>
    </row>
    <row r="873" ht="13.5" customHeight="1" spans="1:6">
      <c r="A873" s="21"/>
      <c r="D873" s="4"/>
      <c r="E873" s="5"/>
      <c r="F873" s="5"/>
    </row>
    <row r="874" ht="13.5" customHeight="1" spans="1:6">
      <c r="A874" s="21"/>
      <c r="D874" s="4"/>
      <c r="E874" s="5"/>
      <c r="F874" s="5"/>
    </row>
    <row r="875" ht="13.5" customHeight="1" spans="1:6">
      <c r="A875" s="21"/>
      <c r="D875" s="4"/>
      <c r="E875" s="5"/>
      <c r="F875" s="5"/>
    </row>
    <row r="876" ht="13.5" customHeight="1" spans="1:6">
      <c r="A876" s="21"/>
      <c r="D876" s="4"/>
      <c r="E876" s="5"/>
      <c r="F876" s="5"/>
    </row>
    <row r="877" ht="13.5" customHeight="1" spans="1:6">
      <c r="A877" s="21"/>
      <c r="D877" s="4"/>
      <c r="E877" s="5"/>
      <c r="F877" s="5"/>
    </row>
    <row r="878" ht="13.5" customHeight="1" spans="1:6">
      <c r="A878" s="21"/>
      <c r="D878" s="4"/>
      <c r="E878" s="5"/>
      <c r="F878" s="5"/>
    </row>
    <row r="879" ht="13.5" customHeight="1" spans="1:6">
      <c r="A879" s="21"/>
      <c r="D879" s="4"/>
      <c r="E879" s="5"/>
      <c r="F879" s="5"/>
    </row>
    <row r="880" ht="13.5" customHeight="1" spans="1:6">
      <c r="A880" s="21"/>
      <c r="D880" s="4"/>
      <c r="E880" s="5"/>
      <c r="F880" s="5"/>
    </row>
    <row r="881" ht="13.5" customHeight="1" spans="1:6">
      <c r="A881" s="21"/>
      <c r="D881" s="4"/>
      <c r="E881" s="5"/>
      <c r="F881" s="5"/>
    </row>
    <row r="882" ht="13.5" customHeight="1" spans="1:6">
      <c r="A882" s="21"/>
      <c r="D882" s="4"/>
      <c r="E882" s="5"/>
      <c r="F882" s="5"/>
    </row>
    <row r="883" ht="13.5" customHeight="1" spans="1:6">
      <c r="A883" s="21"/>
      <c r="D883" s="4"/>
      <c r="E883" s="5"/>
      <c r="F883" s="5"/>
    </row>
    <row r="884" ht="13.5" customHeight="1" spans="1:6">
      <c r="A884" s="21"/>
      <c r="D884" s="4"/>
      <c r="E884" s="5"/>
      <c r="F884" s="5"/>
    </row>
    <row r="885" ht="13.5" customHeight="1" spans="1:6">
      <c r="A885" s="21"/>
      <c r="D885" s="4"/>
      <c r="E885" s="5"/>
      <c r="F885" s="5"/>
    </row>
    <row r="886" ht="13.5" customHeight="1" spans="1:6">
      <c r="A886" s="21"/>
      <c r="D886" s="4"/>
      <c r="E886" s="5"/>
      <c r="F886" s="5"/>
    </row>
    <row r="887" ht="13.5" customHeight="1" spans="1:6">
      <c r="A887" s="21"/>
      <c r="D887" s="4"/>
      <c r="E887" s="5"/>
      <c r="F887" s="5"/>
    </row>
    <row r="888" ht="13.5" customHeight="1" spans="1:6">
      <c r="A888" s="21"/>
      <c r="D888" s="4"/>
      <c r="E888" s="5"/>
      <c r="F888" s="5"/>
    </row>
    <row r="889" ht="13.5" customHeight="1" spans="1:6">
      <c r="A889" s="21"/>
      <c r="D889" s="4"/>
      <c r="E889" s="5"/>
      <c r="F889" s="5"/>
    </row>
    <row r="890" ht="13.5" customHeight="1" spans="1:6">
      <c r="A890" s="21"/>
      <c r="D890" s="4"/>
      <c r="E890" s="5"/>
      <c r="F890" s="5"/>
    </row>
    <row r="891" ht="13.5" customHeight="1" spans="1:6">
      <c r="A891" s="21"/>
      <c r="D891" s="4"/>
      <c r="E891" s="5"/>
      <c r="F891" s="5"/>
    </row>
    <row r="892" ht="13.5" customHeight="1" spans="1:6">
      <c r="A892" s="21"/>
      <c r="D892" s="4"/>
      <c r="E892" s="5"/>
      <c r="F892" s="5"/>
    </row>
    <row r="893" ht="13.5" customHeight="1" spans="1:6">
      <c r="A893" s="21"/>
      <c r="D893" s="4"/>
      <c r="E893" s="5"/>
      <c r="F893" s="5"/>
    </row>
    <row r="894" ht="13.5" customHeight="1" spans="1:6">
      <c r="A894" s="21"/>
      <c r="D894" s="4"/>
      <c r="E894" s="5"/>
      <c r="F894" s="5"/>
    </row>
    <row r="895" ht="13.5" customHeight="1" spans="1:6">
      <c r="A895" s="21"/>
      <c r="D895" s="4"/>
      <c r="E895" s="5"/>
      <c r="F895" s="5"/>
    </row>
    <row r="896" ht="13.5" customHeight="1" spans="1:6">
      <c r="A896" s="21"/>
      <c r="D896" s="4"/>
      <c r="E896" s="5"/>
      <c r="F896" s="5"/>
    </row>
    <row r="897" ht="13.5" customHeight="1" spans="1:6">
      <c r="A897" s="21"/>
      <c r="D897" s="4"/>
      <c r="E897" s="5"/>
      <c r="F897" s="5"/>
    </row>
    <row r="898" ht="13.5" customHeight="1" spans="1:6">
      <c r="A898" s="21"/>
      <c r="D898" s="4"/>
      <c r="E898" s="5"/>
      <c r="F898" s="5"/>
    </row>
    <row r="899" ht="13.5" customHeight="1" spans="1:6">
      <c r="A899" s="21"/>
      <c r="D899" s="4"/>
      <c r="E899" s="5"/>
      <c r="F899" s="5"/>
    </row>
    <row r="900" ht="13.5" customHeight="1" spans="1:6">
      <c r="A900" s="21"/>
      <c r="D900" s="4"/>
      <c r="E900" s="5"/>
      <c r="F900" s="5"/>
    </row>
    <row r="901" ht="13.5" customHeight="1" spans="1:6">
      <c r="A901" s="21"/>
      <c r="D901" s="4"/>
      <c r="E901" s="5"/>
      <c r="F901" s="5"/>
    </row>
    <row r="902" ht="13.5" customHeight="1" spans="1:6">
      <c r="A902" s="21"/>
      <c r="D902" s="4"/>
      <c r="E902" s="5"/>
      <c r="F902" s="5"/>
    </row>
    <row r="903" ht="13.5" customHeight="1" spans="1:6">
      <c r="A903" s="21"/>
      <c r="D903" s="4"/>
      <c r="E903" s="5"/>
      <c r="F903" s="5"/>
    </row>
    <row r="904" ht="13.5" customHeight="1" spans="1:6">
      <c r="A904" s="21"/>
      <c r="D904" s="4"/>
      <c r="E904" s="5"/>
      <c r="F904" s="5"/>
    </row>
    <row r="905" ht="13.5" customHeight="1" spans="1:6">
      <c r="A905" s="21"/>
      <c r="D905" s="4"/>
      <c r="E905" s="5"/>
      <c r="F905" s="5"/>
    </row>
    <row r="906" ht="13.5" customHeight="1" spans="1:6">
      <c r="A906" s="21"/>
      <c r="D906" s="4"/>
      <c r="E906" s="5"/>
      <c r="F906" s="5"/>
    </row>
    <row r="907" ht="13.5" customHeight="1" spans="1:6">
      <c r="A907" s="21"/>
      <c r="D907" s="4"/>
      <c r="E907" s="5"/>
      <c r="F907" s="5"/>
    </row>
    <row r="908" ht="13.5" customHeight="1" spans="1:6">
      <c r="A908" s="21"/>
      <c r="D908" s="4"/>
      <c r="E908" s="5"/>
      <c r="F908" s="5"/>
    </row>
    <row r="909" ht="13.5" customHeight="1" spans="1:6">
      <c r="A909" s="21"/>
      <c r="D909" s="4"/>
      <c r="E909" s="5"/>
      <c r="F909" s="5"/>
    </row>
    <row r="910" ht="13.5" customHeight="1" spans="1:6">
      <c r="A910" s="21"/>
      <c r="D910" s="4"/>
      <c r="E910" s="5"/>
      <c r="F910" s="5"/>
    </row>
    <row r="911" ht="13.5" customHeight="1" spans="1:6">
      <c r="A911" s="21"/>
      <c r="D911" s="4"/>
      <c r="E911" s="5"/>
      <c r="F911" s="5"/>
    </row>
    <row r="912" ht="13.5" customHeight="1" spans="1:6">
      <c r="A912" s="21"/>
      <c r="D912" s="4"/>
      <c r="E912" s="5"/>
      <c r="F912" s="5"/>
    </row>
    <row r="913" ht="13.5" customHeight="1" spans="1:6">
      <c r="A913" s="21"/>
      <c r="D913" s="4"/>
      <c r="E913" s="5"/>
      <c r="F913" s="5"/>
    </row>
    <row r="914" ht="13.5" customHeight="1" spans="1:6">
      <c r="A914" s="21"/>
      <c r="D914" s="4"/>
      <c r="E914" s="5"/>
      <c r="F914" s="5"/>
    </row>
    <row r="915" ht="13.5" customHeight="1" spans="1:6">
      <c r="A915" s="21"/>
      <c r="D915" s="4"/>
      <c r="E915" s="5"/>
      <c r="F915" s="5"/>
    </row>
    <row r="916" ht="13.5" customHeight="1" spans="1:6">
      <c r="A916" s="21"/>
      <c r="D916" s="4"/>
      <c r="E916" s="5"/>
      <c r="F916" s="5"/>
    </row>
    <row r="917" ht="13.5" customHeight="1" spans="1:6">
      <c r="A917" s="21"/>
      <c r="D917" s="4"/>
      <c r="E917" s="5"/>
      <c r="F917" s="5"/>
    </row>
    <row r="918" ht="13.5" customHeight="1" spans="1:6">
      <c r="A918" s="21"/>
      <c r="D918" s="4"/>
      <c r="E918" s="5"/>
      <c r="F918" s="5"/>
    </row>
    <row r="919" ht="13.5" customHeight="1" spans="1:6">
      <c r="A919" s="21"/>
      <c r="D919" s="4"/>
      <c r="E919" s="5"/>
      <c r="F919" s="5"/>
    </row>
    <row r="920" ht="13.5" customHeight="1" spans="1:6">
      <c r="A920" s="21"/>
      <c r="D920" s="4"/>
      <c r="E920" s="5"/>
      <c r="F920" s="5"/>
    </row>
    <row r="921" ht="13.5" customHeight="1" spans="1:6">
      <c r="A921" s="21"/>
      <c r="D921" s="4"/>
      <c r="E921" s="5"/>
      <c r="F921" s="5"/>
    </row>
    <row r="922" ht="13.5" customHeight="1" spans="1:6">
      <c r="A922" s="21"/>
      <c r="D922" s="4"/>
      <c r="E922" s="5"/>
      <c r="F922" s="5"/>
    </row>
    <row r="923" ht="13.5" customHeight="1" spans="1:6">
      <c r="A923" s="21"/>
      <c r="D923" s="4"/>
      <c r="E923" s="5"/>
      <c r="F923" s="5"/>
    </row>
    <row r="924" ht="13.5" customHeight="1" spans="1:6">
      <c r="A924" s="21"/>
      <c r="D924" s="4"/>
      <c r="E924" s="5"/>
      <c r="F924" s="5"/>
    </row>
    <row r="925" ht="13.5" customHeight="1" spans="1:6">
      <c r="A925" s="21"/>
      <c r="D925" s="4"/>
      <c r="E925" s="5"/>
      <c r="F925" s="5"/>
    </row>
    <row r="926" ht="13.5" customHeight="1" spans="1:6">
      <c r="A926" s="21"/>
      <c r="D926" s="4"/>
      <c r="E926" s="5"/>
      <c r="F926" s="5"/>
    </row>
    <row r="927" ht="13.5" customHeight="1" spans="1:6">
      <c r="A927" s="21"/>
      <c r="D927" s="4"/>
      <c r="E927" s="5"/>
      <c r="F927" s="5"/>
    </row>
    <row r="928" ht="13.5" customHeight="1" spans="1:6">
      <c r="A928" s="21"/>
      <c r="D928" s="4"/>
      <c r="E928" s="5"/>
      <c r="F928" s="5"/>
    </row>
    <row r="929" ht="13.5" customHeight="1" spans="1:6">
      <c r="A929" s="21"/>
      <c r="D929" s="4"/>
      <c r="E929" s="5"/>
      <c r="F929" s="5"/>
    </row>
    <row r="930" ht="13.5" customHeight="1" spans="1:6">
      <c r="A930" s="21"/>
      <c r="D930" s="4"/>
      <c r="E930" s="5"/>
      <c r="F930" s="5"/>
    </row>
    <row r="931" ht="13.5" customHeight="1" spans="1:6">
      <c r="A931" s="21"/>
      <c r="D931" s="4"/>
      <c r="E931" s="5"/>
      <c r="F931" s="5"/>
    </row>
    <row r="932" ht="13.5" customHeight="1" spans="1:6">
      <c r="A932" s="21"/>
      <c r="D932" s="4"/>
      <c r="E932" s="5"/>
      <c r="F932" s="5"/>
    </row>
    <row r="933" ht="13.5" customHeight="1" spans="1:6">
      <c r="A933" s="21"/>
      <c r="D933" s="4"/>
      <c r="E933" s="5"/>
      <c r="F933" s="5"/>
    </row>
    <row r="934" ht="13.5" customHeight="1" spans="1:6">
      <c r="A934" s="21"/>
      <c r="D934" s="4"/>
      <c r="E934" s="5"/>
      <c r="F934" s="5"/>
    </row>
    <row r="935" ht="13.5" customHeight="1" spans="1:6">
      <c r="A935" s="21"/>
      <c r="D935" s="4"/>
      <c r="E935" s="5"/>
      <c r="F935" s="5"/>
    </row>
    <row r="936" ht="13.5" customHeight="1" spans="1:6">
      <c r="A936" s="21"/>
      <c r="D936" s="4"/>
      <c r="E936" s="5"/>
      <c r="F936" s="5"/>
    </row>
    <row r="937" ht="13.5" customHeight="1" spans="1:6">
      <c r="A937" s="21"/>
      <c r="D937" s="4"/>
      <c r="E937" s="5"/>
      <c r="F937" s="5"/>
    </row>
    <row r="938" ht="13.5" customHeight="1" spans="1:6">
      <c r="A938" s="21"/>
      <c r="D938" s="4"/>
      <c r="E938" s="5"/>
      <c r="F938" s="5"/>
    </row>
    <row r="939" ht="13.5" customHeight="1" spans="1:6">
      <c r="A939" s="21"/>
      <c r="D939" s="4"/>
      <c r="E939" s="5"/>
      <c r="F939" s="5"/>
    </row>
    <row r="940" ht="13.5" customHeight="1" spans="1:6">
      <c r="A940" s="21"/>
      <c r="D940" s="4"/>
      <c r="E940" s="5"/>
      <c r="F940" s="5"/>
    </row>
    <row r="941" ht="13.5" customHeight="1" spans="1:6">
      <c r="A941" s="21"/>
      <c r="D941" s="4"/>
      <c r="E941" s="5"/>
      <c r="F941" s="5"/>
    </row>
    <row r="942" ht="13.5" customHeight="1" spans="1:6">
      <c r="A942" s="21"/>
      <c r="D942" s="4"/>
      <c r="E942" s="5"/>
      <c r="F942" s="5"/>
    </row>
    <row r="943" ht="13.5" customHeight="1" spans="1:6">
      <c r="A943" s="21"/>
      <c r="D943" s="4"/>
      <c r="E943" s="5"/>
      <c r="F943" s="5"/>
    </row>
    <row r="944" ht="13.5" customHeight="1" spans="1:6">
      <c r="A944" s="21"/>
      <c r="D944" s="4"/>
      <c r="E944" s="5"/>
      <c r="F944" s="5"/>
    </row>
    <row r="945" ht="13.5" customHeight="1" spans="1:6">
      <c r="A945" s="21"/>
      <c r="D945" s="4"/>
      <c r="E945" s="5"/>
      <c r="F945" s="5"/>
    </row>
    <row r="946" ht="13.5" customHeight="1" spans="1:6">
      <c r="A946" s="21"/>
      <c r="D946" s="4"/>
      <c r="E946" s="5"/>
      <c r="F946" s="5"/>
    </row>
    <row r="947" ht="13.5" customHeight="1" spans="1:6">
      <c r="A947" s="21"/>
      <c r="D947" s="4"/>
      <c r="E947" s="5"/>
      <c r="F947" s="5"/>
    </row>
    <row r="948" ht="13.5" customHeight="1" spans="1:6">
      <c r="A948" s="21"/>
      <c r="D948" s="4"/>
      <c r="E948" s="5"/>
      <c r="F948" s="5"/>
    </row>
    <row r="949" ht="13.5" customHeight="1" spans="1:6">
      <c r="A949" s="21"/>
      <c r="D949" s="4"/>
      <c r="E949" s="5"/>
      <c r="F949" s="5"/>
    </row>
    <row r="950" ht="13.5" customHeight="1" spans="1:6">
      <c r="A950" s="21"/>
      <c r="D950" s="4"/>
      <c r="E950" s="5"/>
      <c r="F950" s="5"/>
    </row>
    <row r="951" ht="13.5" customHeight="1" spans="1:6">
      <c r="A951" s="21"/>
      <c r="D951" s="4"/>
      <c r="E951" s="5"/>
      <c r="F951" s="5"/>
    </row>
    <row r="952" ht="13.5" customHeight="1" spans="1:6">
      <c r="A952" s="21"/>
      <c r="D952" s="4"/>
      <c r="E952" s="5"/>
      <c r="F952" s="5"/>
    </row>
    <row r="953" ht="13.5" customHeight="1" spans="1:6">
      <c r="A953" s="21"/>
      <c r="D953" s="4"/>
      <c r="E953" s="5"/>
      <c r="F953" s="5"/>
    </row>
    <row r="954" ht="13.5" customHeight="1" spans="1:6">
      <c r="A954" s="21"/>
      <c r="D954" s="4"/>
      <c r="E954" s="5"/>
      <c r="F954" s="5"/>
    </row>
    <row r="955" ht="13.5" customHeight="1" spans="1:6">
      <c r="A955" s="21"/>
      <c r="D955" s="4"/>
      <c r="E955" s="5"/>
      <c r="F955" s="5"/>
    </row>
    <row r="956" ht="13.5" customHeight="1" spans="1:6">
      <c r="A956" s="21"/>
      <c r="D956" s="4"/>
      <c r="E956" s="5"/>
      <c r="F956" s="5"/>
    </row>
    <row r="957" ht="13.5" customHeight="1" spans="1:6">
      <c r="A957" s="21"/>
      <c r="D957" s="4"/>
      <c r="E957" s="5"/>
      <c r="F957" s="5"/>
    </row>
    <row r="958" ht="13.5" customHeight="1" spans="1:6">
      <c r="A958" s="21"/>
      <c r="D958" s="4"/>
      <c r="E958" s="5"/>
      <c r="F958" s="5"/>
    </row>
    <row r="959" ht="13.5" customHeight="1" spans="1:6">
      <c r="A959" s="21"/>
      <c r="D959" s="4"/>
      <c r="E959" s="5"/>
      <c r="F959" s="5"/>
    </row>
    <row r="960" ht="13.5" customHeight="1" spans="1:6">
      <c r="A960" s="21"/>
      <c r="D960" s="4"/>
      <c r="E960" s="5"/>
      <c r="F960" s="5"/>
    </row>
    <row r="961" ht="13.5" customHeight="1" spans="1:6">
      <c r="A961" s="21"/>
      <c r="D961" s="4"/>
      <c r="E961" s="5"/>
      <c r="F961" s="5"/>
    </row>
    <row r="962" ht="13.5" customHeight="1" spans="1:6">
      <c r="A962" s="21"/>
      <c r="D962" s="4"/>
      <c r="E962" s="5"/>
      <c r="F962" s="5"/>
    </row>
    <row r="963" ht="13.5" customHeight="1" spans="1:6">
      <c r="A963" s="21"/>
      <c r="D963" s="4"/>
      <c r="E963" s="5"/>
      <c r="F963" s="5"/>
    </row>
    <row r="964" ht="13.5" customHeight="1" spans="1:6">
      <c r="A964" s="21"/>
      <c r="D964" s="4"/>
      <c r="E964" s="5"/>
      <c r="F964" s="5"/>
    </row>
    <row r="965" ht="13.5" customHeight="1" spans="1:6">
      <c r="A965" s="21"/>
      <c r="D965" s="4"/>
      <c r="E965" s="5"/>
      <c r="F965" s="5"/>
    </row>
    <row r="966" ht="13.5" customHeight="1" spans="1:6">
      <c r="A966" s="21"/>
      <c r="D966" s="4"/>
      <c r="E966" s="5"/>
      <c r="F966" s="5"/>
    </row>
    <row r="967" ht="13.5" customHeight="1" spans="1:6">
      <c r="A967" s="21"/>
      <c r="D967" s="4"/>
      <c r="E967" s="5"/>
      <c r="F967" s="5"/>
    </row>
    <row r="968" ht="13.5" customHeight="1" spans="1:6">
      <c r="A968" s="21"/>
      <c r="D968" s="4"/>
      <c r="E968" s="5"/>
      <c r="F968" s="5"/>
    </row>
    <row r="969" ht="13.5" customHeight="1" spans="1:6">
      <c r="A969" s="21"/>
      <c r="D969" s="4"/>
      <c r="E969" s="5"/>
      <c r="F969" s="5"/>
    </row>
    <row r="970" ht="13.5" customHeight="1" spans="1:6">
      <c r="A970" s="21"/>
      <c r="D970" s="4"/>
      <c r="E970" s="5"/>
      <c r="F970" s="5"/>
    </row>
    <row r="971" ht="13.5" customHeight="1" spans="1:6">
      <c r="A971" s="21"/>
      <c r="D971" s="4"/>
      <c r="E971" s="5"/>
      <c r="F971" s="5"/>
    </row>
    <row r="972" ht="13.5" customHeight="1" spans="1:6">
      <c r="A972" s="21"/>
      <c r="D972" s="4"/>
      <c r="E972" s="5"/>
      <c r="F972" s="5"/>
    </row>
    <row r="973" ht="13.5" customHeight="1" spans="1:6">
      <c r="A973" s="21"/>
      <c r="D973" s="4"/>
      <c r="E973" s="5"/>
      <c r="F973" s="5"/>
    </row>
    <row r="974" ht="13.5" customHeight="1" spans="1:6">
      <c r="A974" s="21"/>
      <c r="D974" s="4"/>
      <c r="E974" s="5"/>
      <c r="F974" s="5"/>
    </row>
    <row r="975" ht="13.5" customHeight="1" spans="1:6">
      <c r="A975" s="21"/>
      <c r="D975" s="4"/>
      <c r="E975" s="5"/>
      <c r="F975" s="5"/>
    </row>
    <row r="976" ht="13.5" customHeight="1" spans="1:6">
      <c r="A976" s="21"/>
      <c r="D976" s="4"/>
      <c r="E976" s="5"/>
      <c r="F976" s="5"/>
    </row>
    <row r="977" ht="13.5" customHeight="1" spans="1:6">
      <c r="A977" s="21"/>
      <c r="D977" s="4"/>
      <c r="E977" s="5"/>
      <c r="F977" s="5"/>
    </row>
    <row r="978" ht="13.5" customHeight="1" spans="1:6">
      <c r="A978" s="21"/>
      <c r="D978" s="4"/>
      <c r="E978" s="5"/>
      <c r="F978" s="5"/>
    </row>
    <row r="979" ht="13.5" customHeight="1" spans="1:6">
      <c r="A979" s="21"/>
      <c r="D979" s="4"/>
      <c r="E979" s="5"/>
      <c r="F979" s="5"/>
    </row>
    <row r="980" ht="13.5" customHeight="1" spans="1:6">
      <c r="A980" s="21"/>
      <c r="D980" s="4"/>
      <c r="E980" s="5"/>
      <c r="F980" s="5"/>
    </row>
    <row r="981" ht="13.5" customHeight="1" spans="1:6">
      <c r="A981" s="21"/>
      <c r="D981" s="4"/>
      <c r="E981" s="5"/>
      <c r="F981" s="5"/>
    </row>
    <row r="982" ht="13.5" customHeight="1" spans="1:6">
      <c r="A982" s="21"/>
      <c r="D982" s="4"/>
      <c r="E982" s="5"/>
      <c r="F982" s="5"/>
    </row>
    <row r="983" ht="13.5" customHeight="1" spans="1:6">
      <c r="A983" s="21"/>
      <c r="D983" s="4"/>
      <c r="E983" s="5"/>
      <c r="F983" s="5"/>
    </row>
    <row r="984" ht="13.5" customHeight="1" spans="1:6">
      <c r="A984" s="21"/>
      <c r="D984" s="4"/>
      <c r="E984" s="5"/>
      <c r="F984" s="5"/>
    </row>
    <row r="985" ht="13.5" customHeight="1" spans="1:6">
      <c r="A985" s="21"/>
      <c r="D985" s="4"/>
      <c r="E985" s="5"/>
      <c r="F985" s="5"/>
    </row>
    <row r="986" ht="13.5" customHeight="1" spans="1:6">
      <c r="A986" s="21"/>
      <c r="D986" s="4"/>
      <c r="E986" s="5"/>
      <c r="F986" s="5"/>
    </row>
    <row r="987" ht="13.5" customHeight="1" spans="1:6">
      <c r="A987" s="21"/>
      <c r="D987" s="4"/>
      <c r="E987" s="5"/>
      <c r="F987" s="5"/>
    </row>
    <row r="988" ht="13.5" customHeight="1" spans="1:6">
      <c r="A988" s="21"/>
      <c r="D988" s="4"/>
      <c r="E988" s="5"/>
      <c r="F988" s="5"/>
    </row>
    <row r="989" ht="13.5" customHeight="1" spans="1:6">
      <c r="A989" s="21"/>
      <c r="D989" s="4"/>
      <c r="E989" s="5"/>
      <c r="F989" s="5"/>
    </row>
    <row r="990" ht="13.5" customHeight="1" spans="1:6">
      <c r="A990" s="21"/>
      <c r="D990" s="4"/>
      <c r="E990" s="5"/>
      <c r="F990" s="5"/>
    </row>
    <row r="991" ht="13.5" customHeight="1" spans="1:6">
      <c r="A991" s="21"/>
      <c r="D991" s="4"/>
      <c r="E991" s="5"/>
      <c r="F991" s="5"/>
    </row>
    <row r="992" ht="13.5" customHeight="1" spans="1:6">
      <c r="A992" s="21"/>
      <c r="D992" s="4"/>
      <c r="E992" s="5"/>
      <c r="F992" s="5"/>
    </row>
    <row r="993" ht="13.5" customHeight="1" spans="1:6">
      <c r="A993" s="21"/>
      <c r="D993" s="4"/>
      <c r="E993" s="5"/>
      <c r="F993" s="5"/>
    </row>
    <row r="994" ht="13.5" customHeight="1" spans="1:6">
      <c r="A994" s="21"/>
      <c r="D994" s="4"/>
      <c r="E994" s="5"/>
      <c r="F994" s="5"/>
    </row>
    <row r="995" ht="13.5" customHeight="1" spans="1:6">
      <c r="A995" s="21"/>
      <c r="D995" s="4"/>
      <c r="E995" s="5"/>
      <c r="F995" s="5"/>
    </row>
    <row r="996" ht="13.5" customHeight="1" spans="1:6">
      <c r="A996" s="21"/>
      <c r="D996" s="4"/>
      <c r="E996" s="5"/>
      <c r="F996" s="5"/>
    </row>
    <row r="997" ht="13.5" customHeight="1" spans="1:6">
      <c r="A997" s="21"/>
      <c r="D997" s="4"/>
      <c r="E997" s="5"/>
      <c r="F997" s="5"/>
    </row>
    <row r="998" ht="13.5" customHeight="1" spans="1:6">
      <c r="A998" s="21"/>
      <c r="D998" s="4"/>
      <c r="E998" s="5"/>
      <c r="F998" s="5"/>
    </row>
    <row r="999" ht="13.5" customHeight="1" spans="1:6">
      <c r="A999" s="21"/>
      <c r="D999" s="4"/>
      <c r="E999" s="5"/>
      <c r="F999" s="5"/>
    </row>
    <row r="1000" ht="13.5" customHeight="1" spans="1:6">
      <c r="A1000" s="21"/>
      <c r="D1000" s="4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1.8571428571429" customWidth="1"/>
    <col min="2" max="2" width="16.2857142857143" customWidth="1"/>
    <col min="3" max="3" width="36.4285714285714" customWidth="1"/>
    <col min="4" max="4" width="12.7142857142857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1" t="s">
        <v>0</v>
      </c>
      <c r="B1" s="3" t="s">
        <v>1</v>
      </c>
      <c r="C1" s="3" t="s">
        <v>2</v>
      </c>
      <c r="D1" s="4" t="s">
        <v>3</v>
      </c>
      <c r="E1" s="5"/>
      <c r="F1" s="5"/>
    </row>
    <row r="2" ht="13.5" customHeight="1" spans="1:6">
      <c r="A2" s="2">
        <v>43589</v>
      </c>
      <c r="B2" s="5" t="s">
        <v>44</v>
      </c>
      <c r="C2" s="5" t="s">
        <v>1152</v>
      </c>
      <c r="D2" s="4">
        <v>340</v>
      </c>
      <c r="E2" s="5"/>
      <c r="F2" s="5"/>
    </row>
    <row r="3" ht="13.5" customHeight="1" spans="1:6">
      <c r="A3" s="2">
        <v>43612</v>
      </c>
      <c r="B3" s="5" t="s">
        <v>44</v>
      </c>
      <c r="C3" s="5" t="s">
        <v>1221</v>
      </c>
      <c r="D3" s="4">
        <v>52.7</v>
      </c>
      <c r="E3" s="5"/>
      <c r="F3" s="5"/>
    </row>
    <row r="4" ht="13.5" customHeight="1" spans="1:6">
      <c r="A4" s="2">
        <v>43592</v>
      </c>
      <c r="B4" s="5" t="s">
        <v>44</v>
      </c>
      <c r="C4" s="10" t="s">
        <v>366</v>
      </c>
      <c r="D4" s="4">
        <f>49.4+17.9</f>
        <v>67.3</v>
      </c>
      <c r="E4" s="5"/>
      <c r="F4" s="5"/>
    </row>
    <row r="5" ht="13.5" customHeight="1" spans="1:6">
      <c r="A5" s="2">
        <v>43590</v>
      </c>
      <c r="B5" s="5" t="s">
        <v>44</v>
      </c>
      <c r="C5" s="10" t="s">
        <v>1222</v>
      </c>
      <c r="D5" s="4">
        <v>440</v>
      </c>
      <c r="E5" s="5"/>
      <c r="F5" s="5"/>
    </row>
    <row r="6" ht="13.5" customHeight="1" spans="1:7">
      <c r="A6" s="2">
        <v>43586</v>
      </c>
      <c r="B6" s="5" t="s">
        <v>294</v>
      </c>
      <c r="C6" s="5" t="s">
        <v>239</v>
      </c>
      <c r="D6" s="4">
        <v>470</v>
      </c>
      <c r="E6" s="5"/>
      <c r="F6" s="5"/>
      <c r="G6" s="3" t="s">
        <v>286</v>
      </c>
    </row>
    <row r="7" ht="13.5" customHeight="1" spans="1:8">
      <c r="A7" s="2">
        <v>43611</v>
      </c>
      <c r="B7" s="5" t="s">
        <v>294</v>
      </c>
      <c r="C7" s="5" t="s">
        <v>943</v>
      </c>
      <c r="D7" s="4">
        <v>10</v>
      </c>
      <c r="E7" s="5"/>
      <c r="F7" s="5"/>
      <c r="G7" s="3" t="s">
        <v>44</v>
      </c>
      <c r="H7" s="4">
        <f>SUM(D2:D5)</f>
        <v>900</v>
      </c>
    </row>
    <row r="8" ht="13.5" customHeight="1" spans="1:8">
      <c r="A8" s="2">
        <v>43586</v>
      </c>
      <c r="B8" s="5" t="s">
        <v>11</v>
      </c>
      <c r="C8" s="5" t="s">
        <v>777</v>
      </c>
      <c r="D8" s="4">
        <v>180</v>
      </c>
      <c r="E8" s="5"/>
      <c r="F8" s="5"/>
      <c r="G8" s="3" t="s">
        <v>294</v>
      </c>
      <c r="H8" s="4">
        <f>SUM(D6:D7)</f>
        <v>480</v>
      </c>
    </row>
    <row r="9" ht="13.5" customHeight="1" spans="1:8">
      <c r="A9" s="2">
        <v>43586</v>
      </c>
      <c r="B9" s="5" t="s">
        <v>11</v>
      </c>
      <c r="C9" s="5" t="s">
        <v>727</v>
      </c>
      <c r="D9" s="4">
        <v>51</v>
      </c>
      <c r="E9" s="5"/>
      <c r="F9" s="5"/>
      <c r="G9" s="3" t="s">
        <v>11</v>
      </c>
      <c r="H9" s="4">
        <f>SUM(D8:D15)</f>
        <v>475.4</v>
      </c>
    </row>
    <row r="10" ht="13.5" customHeight="1" spans="1:8">
      <c r="A10" s="2">
        <v>43589</v>
      </c>
      <c r="B10" s="5" t="s">
        <v>11</v>
      </c>
      <c r="C10" s="5" t="s">
        <v>727</v>
      </c>
      <c r="D10" s="4">
        <v>26</v>
      </c>
      <c r="E10" s="5"/>
      <c r="F10" s="5"/>
      <c r="G10" s="3" t="s">
        <v>68</v>
      </c>
      <c r="H10" s="4">
        <f>SUM(D16:D25)</f>
        <v>721.41</v>
      </c>
    </row>
    <row r="11" ht="13.5" customHeight="1" spans="1:8">
      <c r="A11" s="2">
        <v>43595</v>
      </c>
      <c r="B11" s="5" t="s">
        <v>11</v>
      </c>
      <c r="C11" s="5" t="s">
        <v>824</v>
      </c>
      <c r="D11" s="11">
        <v>33.4</v>
      </c>
      <c r="E11" s="5"/>
      <c r="F11" s="5"/>
      <c r="G11" s="3" t="s">
        <v>197</v>
      </c>
      <c r="H11" s="4">
        <f>SUM(D26:D28)</f>
        <v>114.75</v>
      </c>
    </row>
    <row r="12" ht="13.5" customHeight="1" spans="1:8">
      <c r="A12" s="2">
        <v>43590</v>
      </c>
      <c r="B12" s="5" t="s">
        <v>11</v>
      </c>
      <c r="C12" s="5" t="s">
        <v>727</v>
      </c>
      <c r="D12" s="11">
        <v>99</v>
      </c>
      <c r="E12" s="5"/>
      <c r="F12" s="5"/>
      <c r="G12" s="3" t="s">
        <v>125</v>
      </c>
      <c r="H12" s="4">
        <f>SUM(D29:D31)</f>
        <v>765.76</v>
      </c>
    </row>
    <row r="13" ht="13.5" customHeight="1" spans="1:8">
      <c r="A13" s="2">
        <v>43605</v>
      </c>
      <c r="B13" s="5" t="s">
        <v>11</v>
      </c>
      <c r="C13" s="5" t="s">
        <v>492</v>
      </c>
      <c r="D13" s="11">
        <v>29</v>
      </c>
      <c r="E13" s="5"/>
      <c r="F13" s="5"/>
      <c r="G13" s="3" t="s">
        <v>644</v>
      </c>
      <c r="H13" s="4">
        <f>SUM(D32:D33)</f>
        <v>1650</v>
      </c>
    </row>
    <row r="14" ht="13.5" customHeight="1" spans="1:8">
      <c r="A14" s="2">
        <v>43596</v>
      </c>
      <c r="B14" s="5" t="s">
        <v>11</v>
      </c>
      <c r="C14" s="5" t="s">
        <v>727</v>
      </c>
      <c r="D14" s="4">
        <v>22</v>
      </c>
      <c r="E14" s="5"/>
      <c r="F14" s="5"/>
      <c r="G14" s="3" t="s">
        <v>646</v>
      </c>
      <c r="H14" s="4">
        <f>SUM(D34)</f>
        <v>976</v>
      </c>
    </row>
    <row r="15" ht="13.5" customHeight="1" spans="1:8">
      <c r="A15" s="2">
        <v>43603</v>
      </c>
      <c r="B15" s="5" t="s">
        <v>11</v>
      </c>
      <c r="C15" s="5" t="s">
        <v>727</v>
      </c>
      <c r="D15" s="4">
        <v>35</v>
      </c>
      <c r="E15" s="5"/>
      <c r="F15" s="5"/>
      <c r="G15" s="3" t="s">
        <v>163</v>
      </c>
      <c r="H15" s="4">
        <f>SUM(0)</f>
        <v>0</v>
      </c>
    </row>
    <row r="16" ht="13.5" customHeight="1" spans="1:8">
      <c r="A16" s="2">
        <v>43586</v>
      </c>
      <c r="B16" s="5" t="s">
        <v>68</v>
      </c>
      <c r="C16" s="5" t="s">
        <v>22</v>
      </c>
      <c r="D16" s="4">
        <v>60.15</v>
      </c>
      <c r="E16" s="5"/>
      <c r="F16" s="5"/>
      <c r="G16" s="3" t="s">
        <v>134</v>
      </c>
      <c r="H16" s="4">
        <f>SUM(D35:D37)</f>
        <v>824.9</v>
      </c>
    </row>
    <row r="17" ht="13.5" customHeight="1" spans="1:8">
      <c r="A17" s="2">
        <v>43601</v>
      </c>
      <c r="B17" s="5" t="s">
        <v>68</v>
      </c>
      <c r="C17" s="5" t="s">
        <v>20</v>
      </c>
      <c r="D17" s="11">
        <v>141.1</v>
      </c>
      <c r="E17" s="5"/>
      <c r="F17" s="5"/>
      <c r="G17" s="3" t="s">
        <v>34</v>
      </c>
      <c r="H17" s="4">
        <f>SUM(D38:D39)</f>
        <v>76.9</v>
      </c>
    </row>
    <row r="18" ht="13.5" customHeight="1" spans="1:8">
      <c r="A18" s="2">
        <v>43599</v>
      </c>
      <c r="B18" s="5" t="s">
        <v>68</v>
      </c>
      <c r="C18" s="5" t="s">
        <v>122</v>
      </c>
      <c r="D18" s="4">
        <f>16.65+6.9</f>
        <v>23.55</v>
      </c>
      <c r="E18" s="5"/>
      <c r="F18" s="5"/>
      <c r="G18" s="3" t="s">
        <v>36</v>
      </c>
      <c r="H18" s="4">
        <f>SUM(D40:D43)</f>
        <v>1103.35</v>
      </c>
    </row>
    <row r="19" ht="13.5" customHeight="1" spans="1:8">
      <c r="A19" s="2">
        <v>43608</v>
      </c>
      <c r="B19" s="5" t="s">
        <v>68</v>
      </c>
      <c r="C19" s="5" t="s">
        <v>122</v>
      </c>
      <c r="D19" s="4">
        <v>26.05</v>
      </c>
      <c r="E19" s="5"/>
      <c r="F19" s="5"/>
      <c r="G19" s="3" t="s">
        <v>39</v>
      </c>
      <c r="H19" s="4">
        <f>SUM(D44:D51)</f>
        <v>557.93</v>
      </c>
    </row>
    <row r="20" ht="13.5" customHeight="1" spans="1:8">
      <c r="A20" s="2">
        <v>43610</v>
      </c>
      <c r="B20" s="5" t="s">
        <v>68</v>
      </c>
      <c r="C20" s="5" t="s">
        <v>20</v>
      </c>
      <c r="D20" s="4">
        <v>171.3</v>
      </c>
      <c r="E20" s="5"/>
      <c r="F20" s="5"/>
      <c r="G20" s="3" t="s">
        <v>375</v>
      </c>
      <c r="H20" s="4">
        <f>SUM(D52:D55)</f>
        <v>338</v>
      </c>
    </row>
    <row r="21" ht="13.5" customHeight="1" spans="1:26">
      <c r="A21" s="2">
        <v>43603</v>
      </c>
      <c r="B21" s="5" t="s">
        <v>68</v>
      </c>
      <c r="C21" s="5" t="s">
        <v>20</v>
      </c>
      <c r="D21" s="11">
        <v>145.96</v>
      </c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43614</v>
      </c>
      <c r="B22" s="5" t="s">
        <v>68</v>
      </c>
      <c r="C22" s="5" t="s">
        <v>20</v>
      </c>
      <c r="D22" s="4">
        <f>22.15+26.55</f>
        <v>48.7</v>
      </c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43611</v>
      </c>
      <c r="B23" s="5" t="s">
        <v>68</v>
      </c>
      <c r="C23" s="5" t="s">
        <v>122</v>
      </c>
      <c r="D23" s="4">
        <v>21.9</v>
      </c>
      <c r="E23" s="5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43590</v>
      </c>
      <c r="B24" s="5" t="s">
        <v>68</v>
      </c>
      <c r="C24" s="10" t="s">
        <v>372</v>
      </c>
      <c r="D24" s="4">
        <v>16.7</v>
      </c>
      <c r="E24" s="5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43590</v>
      </c>
      <c r="B25" s="5" t="s">
        <v>68</v>
      </c>
      <c r="C25" s="10" t="s">
        <v>1180</v>
      </c>
      <c r="D25" s="4">
        <f>20.2+26+19.8</f>
        <v>66</v>
      </c>
      <c r="E25" s="5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43615</v>
      </c>
      <c r="B26" s="5" t="s">
        <v>197</v>
      </c>
      <c r="C26" s="5" t="s">
        <v>124</v>
      </c>
      <c r="D26" s="4">
        <v>47.95</v>
      </c>
      <c r="E26" s="5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43591</v>
      </c>
      <c r="B27" s="5" t="s">
        <v>197</v>
      </c>
      <c r="C27" s="10" t="s">
        <v>72</v>
      </c>
      <c r="D27" s="4">
        <v>43</v>
      </c>
      <c r="E27" s="5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43602</v>
      </c>
      <c r="B28" s="5" t="s">
        <v>197</v>
      </c>
      <c r="C28" s="10" t="s">
        <v>124</v>
      </c>
      <c r="D28" s="4">
        <v>23.8</v>
      </c>
      <c r="E28" s="10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43586</v>
      </c>
      <c r="B29" s="5" t="s">
        <v>125</v>
      </c>
      <c r="C29" s="5" t="s">
        <v>1223</v>
      </c>
      <c r="D29" s="4">
        <f>60+50.26</f>
        <v>110.26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43586</v>
      </c>
      <c r="B30" s="5" t="s">
        <v>125</v>
      </c>
      <c r="C30" s="5" t="s">
        <v>641</v>
      </c>
      <c r="D30" s="4">
        <v>600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43586</v>
      </c>
      <c r="B31" s="5" t="s">
        <v>125</v>
      </c>
      <c r="C31" s="5" t="s">
        <v>509</v>
      </c>
      <c r="D31" s="4">
        <v>55.5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43586</v>
      </c>
      <c r="B32" s="5" t="s">
        <v>644</v>
      </c>
      <c r="C32" s="5" t="s">
        <v>645</v>
      </c>
      <c r="D32" s="4">
        <v>750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43586</v>
      </c>
      <c r="B33" s="5" t="s">
        <v>644</v>
      </c>
      <c r="C33" s="5" t="s">
        <v>684</v>
      </c>
      <c r="D33" s="4">
        <v>900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43586</v>
      </c>
      <c r="B34" s="5" t="s">
        <v>646</v>
      </c>
      <c r="C34" s="5" t="s">
        <v>1145</v>
      </c>
      <c r="D34" s="4">
        <v>976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43599</v>
      </c>
      <c r="B35" s="5" t="s">
        <v>134</v>
      </c>
      <c r="C35" s="5" t="s">
        <v>850</v>
      </c>
      <c r="D35" s="11">
        <v>194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43599</v>
      </c>
      <c r="B36" s="5" t="s">
        <v>134</v>
      </c>
      <c r="C36" s="5" t="s">
        <v>1224</v>
      </c>
      <c r="D36" s="4">
        <v>12.9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43599</v>
      </c>
      <c r="B37" s="5" t="s">
        <v>134</v>
      </c>
      <c r="C37" s="5" t="s">
        <v>1225</v>
      </c>
      <c r="D37" s="4">
        <v>618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43610</v>
      </c>
      <c r="B38" s="5" t="s">
        <v>34</v>
      </c>
      <c r="C38" s="5" t="s">
        <v>81</v>
      </c>
      <c r="D38" s="4">
        <f>18.5+4.8+5.5+5.4+20</f>
        <v>54.2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43615</v>
      </c>
      <c r="B39" s="5" t="s">
        <v>34</v>
      </c>
      <c r="C39" s="5" t="s">
        <v>81</v>
      </c>
      <c r="D39" s="4">
        <v>22.7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43586</v>
      </c>
      <c r="B40" s="5" t="s">
        <v>36</v>
      </c>
      <c r="C40" s="5" t="s">
        <v>37</v>
      </c>
      <c r="D40" s="4">
        <v>600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43586</v>
      </c>
      <c r="B41" s="5" t="s">
        <v>36</v>
      </c>
      <c r="C41" s="5" t="s">
        <v>38</v>
      </c>
      <c r="D41" s="4">
        <v>400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43594</v>
      </c>
      <c r="B42" s="5" t="s">
        <v>36</v>
      </c>
      <c r="C42" s="5" t="s">
        <v>1226</v>
      </c>
      <c r="D42" s="10">
        <v>25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43597</v>
      </c>
      <c r="B43" s="5" t="s">
        <v>36</v>
      </c>
      <c r="C43" s="10" t="s">
        <v>1227</v>
      </c>
      <c r="D43" s="10">
        <v>78.35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43586</v>
      </c>
      <c r="B44" s="5" t="s">
        <v>39</v>
      </c>
      <c r="C44" s="5" t="s">
        <v>42</v>
      </c>
      <c r="D44" s="4">
        <v>110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43595</v>
      </c>
      <c r="B45" s="5" t="s">
        <v>39</v>
      </c>
      <c r="C45" s="5" t="s">
        <v>83</v>
      </c>
      <c r="D45" s="4">
        <v>93.24</v>
      </c>
      <c r="E45" s="10"/>
      <c r="F45" s="4"/>
      <c r="G45" s="3" t="s">
        <v>1082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43591</v>
      </c>
      <c r="B46" s="5" t="s">
        <v>39</v>
      </c>
      <c r="C46" s="5" t="s">
        <v>391</v>
      </c>
      <c r="D46" s="4">
        <v>70</v>
      </c>
      <c r="E46" s="10"/>
      <c r="F46" s="4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43601</v>
      </c>
      <c r="B47" s="5" t="s">
        <v>39</v>
      </c>
      <c r="C47" s="5" t="s">
        <v>83</v>
      </c>
      <c r="D47" s="4">
        <v>74.86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43592</v>
      </c>
      <c r="B48" s="5" t="s">
        <v>39</v>
      </c>
      <c r="C48" s="5" t="s">
        <v>83</v>
      </c>
      <c r="D48" s="4">
        <v>78.2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43614</v>
      </c>
      <c r="B49" s="5" t="s">
        <v>39</v>
      </c>
      <c r="C49" s="5" t="s">
        <v>358</v>
      </c>
      <c r="D49" s="4">
        <v>12.3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43591</v>
      </c>
      <c r="B50" s="5" t="s">
        <v>39</v>
      </c>
      <c r="C50" s="3" t="s">
        <v>83</v>
      </c>
      <c r="D50" s="4">
        <v>78.83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43604</v>
      </c>
      <c r="B51" s="5" t="s">
        <v>39</v>
      </c>
      <c r="C51" s="10" t="s">
        <v>391</v>
      </c>
      <c r="D51" s="4">
        <v>40.5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43586</v>
      </c>
      <c r="B52" s="5" t="s">
        <v>375</v>
      </c>
      <c r="C52" s="5" t="s">
        <v>547</v>
      </c>
      <c r="D52" s="4">
        <v>200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43586</v>
      </c>
      <c r="B53" s="5" t="s">
        <v>375</v>
      </c>
      <c r="C53" s="5" t="s">
        <v>548</v>
      </c>
      <c r="D53" s="4">
        <v>44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43586</v>
      </c>
      <c r="B54" s="5" t="s">
        <v>375</v>
      </c>
      <c r="C54" s="5" t="s">
        <v>549</v>
      </c>
      <c r="D54" s="4">
        <v>44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43586</v>
      </c>
      <c r="B55" s="5" t="s">
        <v>375</v>
      </c>
      <c r="C55" s="5" t="s">
        <v>550</v>
      </c>
      <c r="D55" s="4">
        <v>50</v>
      </c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/>
      <c r="C56" s="10"/>
      <c r="D56" s="4"/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C57" s="10"/>
      <c r="D57" s="4"/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1"/>
      <c r="D58" s="4">
        <f>SUM(D2:D57)</f>
        <v>8984.4</v>
      </c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1"/>
      <c r="D59" s="4"/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1"/>
      <c r="D60" s="4"/>
      <c r="E60" s="5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1"/>
      <c r="D61" s="4"/>
      <c r="E61" s="5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6">
      <c r="A62" s="21"/>
      <c r="D62" s="4"/>
      <c r="E62" s="5"/>
      <c r="F62" s="5"/>
    </row>
    <row r="63" ht="13.5" customHeight="1" spans="1:6">
      <c r="A63" s="21"/>
      <c r="D63" s="4"/>
      <c r="E63" s="5"/>
      <c r="F63" s="5"/>
    </row>
    <row r="64" ht="13.5" customHeight="1" spans="1:6">
      <c r="A64" s="21"/>
      <c r="D64" s="4"/>
      <c r="E64" s="5"/>
      <c r="F64" s="5"/>
    </row>
    <row r="65" ht="13.5" customHeight="1" spans="1:6">
      <c r="A65" s="21"/>
      <c r="D65" s="4"/>
      <c r="E65" s="5"/>
      <c r="F65" s="5"/>
    </row>
    <row r="66" ht="13.5" customHeight="1" spans="1:6">
      <c r="A66" s="21"/>
      <c r="D66" s="4"/>
      <c r="E66" s="5"/>
      <c r="F66" s="5"/>
    </row>
    <row r="67" ht="13.5" customHeight="1" spans="1:6">
      <c r="A67" s="21"/>
      <c r="D67" s="4"/>
      <c r="E67" s="5"/>
      <c r="F67" s="5"/>
    </row>
    <row r="68" ht="13.5" customHeight="1" spans="1:6">
      <c r="A68" s="21"/>
      <c r="D68" s="4"/>
      <c r="E68" s="5"/>
      <c r="F68" s="5"/>
    </row>
    <row r="69" ht="13.5" customHeight="1" spans="1:6">
      <c r="A69" s="21"/>
      <c r="D69" s="4"/>
      <c r="E69" s="5"/>
      <c r="F69" s="5"/>
    </row>
    <row r="70" ht="13.5" customHeight="1" spans="1:6">
      <c r="A70" s="21"/>
      <c r="D70" s="4"/>
      <c r="E70" s="5"/>
      <c r="F70" s="5"/>
    </row>
    <row r="71" ht="13.5" customHeight="1" spans="1:6">
      <c r="A71" s="21"/>
      <c r="D71" s="4"/>
      <c r="E71" s="5"/>
      <c r="F71" s="5"/>
    </row>
    <row r="72" ht="13.5" customHeight="1" spans="1:6">
      <c r="A72" s="21"/>
      <c r="D72" s="4"/>
      <c r="E72" s="5"/>
      <c r="F72" s="5"/>
    </row>
    <row r="73" ht="13.5" customHeight="1" spans="1:6">
      <c r="A73" s="21"/>
      <c r="D73" s="4"/>
      <c r="E73" s="5"/>
      <c r="F73" s="5"/>
    </row>
    <row r="74" ht="13.5" customHeight="1" spans="1:6">
      <c r="A74" s="21"/>
      <c r="D74" s="4"/>
      <c r="E74" s="5"/>
      <c r="F74" s="5"/>
    </row>
    <row r="75" ht="13.5" customHeight="1" spans="1:6">
      <c r="A75" s="21"/>
      <c r="D75" s="4"/>
      <c r="E75" s="5"/>
      <c r="F75" s="5"/>
    </row>
    <row r="76" ht="13.5" customHeight="1" spans="1:6">
      <c r="A76" s="21"/>
      <c r="D76" s="4"/>
      <c r="E76" s="5"/>
      <c r="F76" s="5"/>
    </row>
    <row r="77" ht="13.5" customHeight="1" spans="1:6">
      <c r="A77" s="21"/>
      <c r="D77" s="4"/>
      <c r="E77" s="5"/>
      <c r="F77" s="5"/>
    </row>
    <row r="78" ht="13.5" customHeight="1" spans="1:6">
      <c r="A78" s="21"/>
      <c r="D78" s="4"/>
      <c r="E78" s="5"/>
      <c r="F78" s="5"/>
    </row>
    <row r="79" ht="13.5" customHeight="1" spans="1:6">
      <c r="A79" s="21"/>
      <c r="D79" s="4"/>
      <c r="E79" s="5"/>
      <c r="F79" s="5"/>
    </row>
    <row r="80" ht="13.5" customHeight="1" spans="1:6">
      <c r="A80" s="21"/>
      <c r="D80" s="4"/>
      <c r="E80" s="5"/>
      <c r="F80" s="5"/>
    </row>
    <row r="81" ht="13.5" customHeight="1" spans="1:6">
      <c r="A81" s="21"/>
      <c r="D81" s="4"/>
      <c r="E81" s="5"/>
      <c r="F81" s="5"/>
    </row>
    <row r="82" ht="13.5" customHeight="1" spans="1:6">
      <c r="A82" s="21"/>
      <c r="D82" s="4"/>
      <c r="E82" s="5"/>
      <c r="F82" s="5"/>
    </row>
    <row r="83" ht="13.5" customHeight="1" spans="1:6">
      <c r="A83" s="21"/>
      <c r="D83" s="4"/>
      <c r="E83" s="5"/>
      <c r="F83" s="5"/>
    </row>
    <row r="84" ht="13.5" customHeight="1" spans="1:6">
      <c r="A84" s="21"/>
      <c r="D84" s="4"/>
      <c r="E84" s="5"/>
      <c r="F84" s="5"/>
    </row>
    <row r="85" ht="13.5" customHeight="1" spans="1:6">
      <c r="A85" s="21"/>
      <c r="D85" s="4"/>
      <c r="E85" s="5"/>
      <c r="F85" s="5"/>
    </row>
    <row r="86" ht="13.5" customHeight="1" spans="1:6">
      <c r="A86" s="21"/>
      <c r="D86" s="4"/>
      <c r="E86" s="5"/>
      <c r="F86" s="5"/>
    </row>
    <row r="87" ht="13.5" customHeight="1" spans="1:6">
      <c r="A87" s="21"/>
      <c r="D87" s="4"/>
      <c r="E87" s="5"/>
      <c r="F87" s="5"/>
    </row>
    <row r="88" ht="13.5" customHeight="1" spans="1:6">
      <c r="A88" s="21"/>
      <c r="D88" s="4"/>
      <c r="E88" s="5"/>
      <c r="F88" s="5"/>
    </row>
    <row r="89" ht="13.5" customHeight="1" spans="1:6">
      <c r="A89" s="21"/>
      <c r="D89" s="4"/>
      <c r="E89" s="5"/>
      <c r="F89" s="5"/>
    </row>
    <row r="90" ht="13.5" customHeight="1" spans="1:6">
      <c r="A90" s="21"/>
      <c r="D90" s="4"/>
      <c r="E90" s="5"/>
      <c r="F90" s="5"/>
    </row>
    <row r="91" ht="13.5" customHeight="1" spans="1:6">
      <c r="A91" s="21"/>
      <c r="D91" s="4"/>
      <c r="E91" s="5"/>
      <c r="F91" s="5"/>
    </row>
    <row r="92" ht="13.5" customHeight="1" spans="1:6">
      <c r="A92" s="21"/>
      <c r="D92" s="4"/>
      <c r="E92" s="5"/>
      <c r="F92" s="5"/>
    </row>
    <row r="93" ht="13.5" customHeight="1" spans="1:6">
      <c r="A93" s="21"/>
      <c r="D93" s="4"/>
      <c r="E93" s="5"/>
      <c r="F93" s="5"/>
    </row>
    <row r="94" ht="13.5" customHeight="1" spans="1:6">
      <c r="A94" s="21"/>
      <c r="D94" s="4"/>
      <c r="E94" s="5"/>
      <c r="F94" s="5"/>
    </row>
    <row r="95" ht="13.5" customHeight="1" spans="1:6">
      <c r="A95" s="21"/>
      <c r="D95" s="4"/>
      <c r="E95" s="5"/>
      <c r="F95" s="5"/>
    </row>
    <row r="96" ht="13.5" customHeight="1" spans="1:6">
      <c r="A96" s="21"/>
      <c r="D96" s="4"/>
      <c r="E96" s="5"/>
      <c r="F96" s="5"/>
    </row>
    <row r="97" ht="13.5" customHeight="1" spans="1:6">
      <c r="A97" s="21"/>
      <c r="D97" s="4"/>
      <c r="E97" s="5"/>
      <c r="F97" s="5"/>
    </row>
    <row r="98" ht="13.5" customHeight="1" spans="1:6">
      <c r="A98" s="21"/>
      <c r="D98" s="4"/>
      <c r="E98" s="5"/>
      <c r="F98" s="5"/>
    </row>
    <row r="99" ht="13.5" customHeight="1" spans="1:6">
      <c r="A99" s="21"/>
      <c r="D99" s="4"/>
      <c r="E99" s="5"/>
      <c r="F99" s="5"/>
    </row>
    <row r="100" ht="13.5" customHeight="1" spans="1:6">
      <c r="A100" s="21"/>
      <c r="D100" s="4"/>
      <c r="E100" s="5"/>
      <c r="F100" s="5"/>
    </row>
    <row r="101" ht="13.5" customHeight="1" spans="1:6">
      <c r="A101" s="21"/>
      <c r="D101" s="4"/>
      <c r="E101" s="5"/>
      <c r="F101" s="5"/>
    </row>
    <row r="102" ht="13.5" customHeight="1" spans="1:6">
      <c r="A102" s="21"/>
      <c r="D102" s="4"/>
      <c r="E102" s="5"/>
      <c r="F102" s="5"/>
    </row>
    <row r="103" ht="13.5" customHeight="1" spans="1:6">
      <c r="A103" s="21"/>
      <c r="D103" s="4"/>
      <c r="E103" s="5"/>
      <c r="F103" s="5"/>
    </row>
    <row r="104" ht="13.5" customHeight="1" spans="1:6">
      <c r="A104" s="21"/>
      <c r="D104" s="4"/>
      <c r="E104" s="5"/>
      <c r="F104" s="5"/>
    </row>
    <row r="105" ht="13.5" customHeight="1" spans="1:6">
      <c r="A105" s="21"/>
      <c r="D105" s="4"/>
      <c r="E105" s="5"/>
      <c r="F105" s="5"/>
    </row>
    <row r="106" ht="13.5" customHeight="1" spans="1:6">
      <c r="A106" s="21"/>
      <c r="D106" s="4"/>
      <c r="E106" s="5"/>
      <c r="F106" s="5"/>
    </row>
    <row r="107" ht="13.5" customHeight="1" spans="1:6">
      <c r="A107" s="21"/>
      <c r="D107" s="4"/>
      <c r="E107" s="5"/>
      <c r="F107" s="5"/>
    </row>
    <row r="108" ht="13.5" customHeight="1" spans="1:6">
      <c r="A108" s="21"/>
      <c r="D108" s="4"/>
      <c r="E108" s="5"/>
      <c r="F108" s="5"/>
    </row>
    <row r="109" ht="13.5" customHeight="1" spans="1:6">
      <c r="A109" s="21"/>
      <c r="D109" s="4"/>
      <c r="E109" s="5"/>
      <c r="F109" s="5"/>
    </row>
    <row r="110" ht="13.5" customHeight="1" spans="1:6">
      <c r="A110" s="21"/>
      <c r="D110" s="4"/>
      <c r="E110" s="5"/>
      <c r="F110" s="5"/>
    </row>
    <row r="111" ht="13.5" customHeight="1" spans="1:6">
      <c r="A111" s="21"/>
      <c r="D111" s="4"/>
      <c r="E111" s="5"/>
      <c r="F111" s="5"/>
    </row>
    <row r="112" ht="13.5" customHeight="1" spans="1:6">
      <c r="A112" s="21"/>
      <c r="D112" s="4"/>
      <c r="E112" s="5"/>
      <c r="F112" s="5"/>
    </row>
    <row r="113" ht="13.5" customHeight="1" spans="1:6">
      <c r="A113" s="21"/>
      <c r="D113" s="4"/>
      <c r="E113" s="5"/>
      <c r="F113" s="5"/>
    </row>
    <row r="114" ht="13.5" customHeight="1" spans="1:6">
      <c r="A114" s="21"/>
      <c r="D114" s="4"/>
      <c r="E114" s="5"/>
      <c r="F114" s="5"/>
    </row>
    <row r="115" ht="13.5" customHeight="1" spans="1:6">
      <c r="A115" s="21"/>
      <c r="D115" s="4"/>
      <c r="E115" s="5"/>
      <c r="F115" s="5"/>
    </row>
    <row r="116" ht="13.5" customHeight="1" spans="1:6">
      <c r="A116" s="21"/>
      <c r="D116" s="4"/>
      <c r="E116" s="5"/>
      <c r="F116" s="5"/>
    </row>
    <row r="117" ht="13.5" customHeight="1" spans="1:6">
      <c r="A117" s="21"/>
      <c r="D117" s="4"/>
      <c r="E117" s="5"/>
      <c r="F117" s="5"/>
    </row>
    <row r="118" ht="13.5" customHeight="1" spans="1:6">
      <c r="A118" s="21"/>
      <c r="D118" s="4"/>
      <c r="E118" s="5"/>
      <c r="F118" s="5"/>
    </row>
    <row r="119" ht="13.5" customHeight="1" spans="1:6">
      <c r="A119" s="21"/>
      <c r="D119" s="4"/>
      <c r="E119" s="5"/>
      <c r="F119" s="5"/>
    </row>
    <row r="120" ht="13.5" customHeight="1" spans="1:6">
      <c r="A120" s="21"/>
      <c r="D120" s="4"/>
      <c r="E120" s="5"/>
      <c r="F120" s="5"/>
    </row>
    <row r="121" ht="13.5" customHeight="1" spans="1:6">
      <c r="A121" s="21"/>
      <c r="D121" s="4"/>
      <c r="E121" s="5"/>
      <c r="F121" s="5"/>
    </row>
    <row r="122" ht="13.5" customHeight="1" spans="1:6">
      <c r="A122" s="21"/>
      <c r="D122" s="4"/>
      <c r="E122" s="5"/>
      <c r="F122" s="5"/>
    </row>
    <row r="123" ht="13.5" customHeight="1" spans="1:6">
      <c r="A123" s="21"/>
      <c r="D123" s="4"/>
      <c r="E123" s="5"/>
      <c r="F123" s="5"/>
    </row>
    <row r="124" ht="13.5" customHeight="1" spans="1:6">
      <c r="A124" s="21"/>
      <c r="D124" s="4"/>
      <c r="E124" s="5"/>
      <c r="F124" s="5"/>
    </row>
    <row r="125" ht="13.5" customHeight="1" spans="1:6">
      <c r="A125" s="21"/>
      <c r="D125" s="4"/>
      <c r="E125" s="5"/>
      <c r="F125" s="5"/>
    </row>
    <row r="126" ht="13.5" customHeight="1" spans="1:6">
      <c r="A126" s="21"/>
      <c r="D126" s="4"/>
      <c r="E126" s="5"/>
      <c r="F126" s="5"/>
    </row>
    <row r="127" ht="13.5" customHeight="1" spans="1:6">
      <c r="A127" s="21"/>
      <c r="D127" s="4"/>
      <c r="E127" s="5"/>
      <c r="F127" s="5"/>
    </row>
    <row r="128" ht="13.5" customHeight="1" spans="1:6">
      <c r="A128" s="21"/>
      <c r="D128" s="4"/>
      <c r="E128" s="5"/>
      <c r="F128" s="5"/>
    </row>
    <row r="129" ht="13.5" customHeight="1" spans="1:6">
      <c r="A129" s="21"/>
      <c r="D129" s="4"/>
      <c r="E129" s="5"/>
      <c r="F129" s="5"/>
    </row>
    <row r="130" ht="13.5" customHeight="1" spans="1:6">
      <c r="A130" s="21"/>
      <c r="D130" s="4"/>
      <c r="E130" s="5"/>
      <c r="F130" s="5"/>
    </row>
    <row r="131" ht="13.5" customHeight="1" spans="1:6">
      <c r="A131" s="21"/>
      <c r="D131" s="4"/>
      <c r="E131" s="5"/>
      <c r="F131" s="5"/>
    </row>
    <row r="132" ht="13.5" customHeight="1" spans="1:6">
      <c r="A132" s="21"/>
      <c r="D132" s="4"/>
      <c r="E132" s="5"/>
      <c r="F132" s="5"/>
    </row>
    <row r="133" ht="13.5" customHeight="1" spans="1:6">
      <c r="A133" s="21"/>
      <c r="D133" s="4"/>
      <c r="E133" s="5"/>
      <c r="F133" s="5"/>
    </row>
    <row r="134" ht="13.5" customHeight="1" spans="1:6">
      <c r="A134" s="21"/>
      <c r="D134" s="4"/>
      <c r="E134" s="5"/>
      <c r="F134" s="5"/>
    </row>
    <row r="135" ht="13.5" customHeight="1" spans="1:6">
      <c r="A135" s="21"/>
      <c r="D135" s="4"/>
      <c r="E135" s="5"/>
      <c r="F135" s="5"/>
    </row>
    <row r="136" ht="13.5" customHeight="1" spans="1:6">
      <c r="A136" s="21"/>
      <c r="D136" s="4"/>
      <c r="E136" s="5"/>
      <c r="F136" s="5"/>
    </row>
    <row r="137" ht="13.5" customHeight="1" spans="1:6">
      <c r="A137" s="21"/>
      <c r="D137" s="4"/>
      <c r="E137" s="5"/>
      <c r="F137" s="5"/>
    </row>
    <row r="138" ht="13.5" customHeight="1" spans="1:6">
      <c r="A138" s="21"/>
      <c r="D138" s="4"/>
      <c r="E138" s="5"/>
      <c r="F138" s="5"/>
    </row>
    <row r="139" ht="13.5" customHeight="1" spans="1:6">
      <c r="A139" s="21"/>
      <c r="D139" s="4"/>
      <c r="E139" s="5"/>
      <c r="F139" s="5"/>
    </row>
    <row r="140" ht="13.5" customHeight="1" spans="1:6">
      <c r="A140" s="21"/>
      <c r="D140" s="4"/>
      <c r="E140" s="5"/>
      <c r="F140" s="5"/>
    </row>
    <row r="141" ht="13.5" customHeight="1" spans="1:6">
      <c r="A141" s="21"/>
      <c r="D141" s="4"/>
      <c r="E141" s="5"/>
      <c r="F141" s="5"/>
    </row>
    <row r="142" ht="13.5" customHeight="1" spans="1:6">
      <c r="A142" s="21"/>
      <c r="D142" s="4"/>
      <c r="E142" s="5"/>
      <c r="F142" s="5"/>
    </row>
    <row r="143" ht="13.5" customHeight="1" spans="1:6">
      <c r="A143" s="21"/>
      <c r="D143" s="4"/>
      <c r="E143" s="5"/>
      <c r="F143" s="5"/>
    </row>
    <row r="144" ht="13.5" customHeight="1" spans="1:6">
      <c r="A144" s="21"/>
      <c r="D144" s="4"/>
      <c r="E144" s="5"/>
      <c r="F144" s="5"/>
    </row>
    <row r="145" ht="13.5" customHeight="1" spans="1:6">
      <c r="A145" s="21"/>
      <c r="D145" s="4"/>
      <c r="E145" s="5"/>
      <c r="F145" s="5"/>
    </row>
    <row r="146" ht="13.5" customHeight="1" spans="1:6">
      <c r="A146" s="21"/>
      <c r="D146" s="4"/>
      <c r="E146" s="5"/>
      <c r="F146" s="5"/>
    </row>
    <row r="147" ht="13.5" customHeight="1" spans="1:6">
      <c r="A147" s="21"/>
      <c r="D147" s="4"/>
      <c r="E147" s="5"/>
      <c r="F147" s="5"/>
    </row>
    <row r="148" ht="13.5" customHeight="1" spans="1:6">
      <c r="A148" s="21"/>
      <c r="D148" s="4"/>
      <c r="E148" s="5"/>
      <c r="F148" s="5"/>
    </row>
    <row r="149" ht="13.5" customHeight="1" spans="1:6">
      <c r="A149" s="21"/>
      <c r="D149" s="4"/>
      <c r="E149" s="5"/>
      <c r="F149" s="5"/>
    </row>
    <row r="150" ht="13.5" customHeight="1" spans="1:6">
      <c r="A150" s="21"/>
      <c r="D150" s="4"/>
      <c r="E150" s="5"/>
      <c r="F150" s="5"/>
    </row>
    <row r="151" ht="13.5" customHeight="1" spans="1:6">
      <c r="A151" s="21"/>
      <c r="D151" s="4"/>
      <c r="E151" s="5"/>
      <c r="F151" s="5"/>
    </row>
    <row r="152" ht="13.5" customHeight="1" spans="1:6">
      <c r="A152" s="21"/>
      <c r="D152" s="4"/>
      <c r="E152" s="5"/>
      <c r="F152" s="5"/>
    </row>
    <row r="153" ht="13.5" customHeight="1" spans="1:6">
      <c r="A153" s="21"/>
      <c r="D153" s="4"/>
      <c r="E153" s="5"/>
      <c r="F153" s="5"/>
    </row>
    <row r="154" ht="13.5" customHeight="1" spans="1:6">
      <c r="A154" s="21"/>
      <c r="D154" s="4"/>
      <c r="E154" s="5"/>
      <c r="F154" s="5"/>
    </row>
    <row r="155" ht="13.5" customHeight="1" spans="1:6">
      <c r="A155" s="21"/>
      <c r="D155" s="4"/>
      <c r="E155" s="5"/>
      <c r="F155" s="5"/>
    </row>
    <row r="156" ht="13.5" customHeight="1" spans="1:6">
      <c r="A156" s="21"/>
      <c r="D156" s="4"/>
      <c r="E156" s="5"/>
      <c r="F156" s="5"/>
    </row>
    <row r="157" ht="13.5" customHeight="1" spans="1:6">
      <c r="A157" s="21"/>
      <c r="D157" s="4"/>
      <c r="E157" s="5"/>
      <c r="F157" s="5"/>
    </row>
    <row r="158" ht="13.5" customHeight="1" spans="1:6">
      <c r="A158" s="21"/>
      <c r="D158" s="4"/>
      <c r="E158" s="5"/>
      <c r="F158" s="5"/>
    </row>
    <row r="159" ht="13.5" customHeight="1" spans="1:6">
      <c r="A159" s="21"/>
      <c r="D159" s="4"/>
      <c r="E159" s="5"/>
      <c r="F159" s="5"/>
    </row>
    <row r="160" ht="13.5" customHeight="1" spans="1:6">
      <c r="A160" s="21"/>
      <c r="D160" s="4"/>
      <c r="E160" s="5"/>
      <c r="F160" s="5"/>
    </row>
    <row r="161" ht="13.5" customHeight="1" spans="1:6">
      <c r="A161" s="21"/>
      <c r="D161" s="4"/>
      <c r="E161" s="5"/>
      <c r="F161" s="5"/>
    </row>
    <row r="162" ht="13.5" customHeight="1" spans="1:6">
      <c r="A162" s="21"/>
      <c r="D162" s="4"/>
      <c r="E162" s="5"/>
      <c r="F162" s="5"/>
    </row>
    <row r="163" ht="13.5" customHeight="1" spans="1:6">
      <c r="A163" s="21"/>
      <c r="D163" s="4"/>
      <c r="E163" s="5"/>
      <c r="F163" s="5"/>
    </row>
    <row r="164" ht="13.5" customHeight="1" spans="1:6">
      <c r="A164" s="21"/>
      <c r="D164" s="4"/>
      <c r="E164" s="5"/>
      <c r="F164" s="5"/>
    </row>
    <row r="165" ht="13.5" customHeight="1" spans="1:6">
      <c r="A165" s="21"/>
      <c r="D165" s="4"/>
      <c r="E165" s="5"/>
      <c r="F165" s="5"/>
    </row>
    <row r="166" ht="13.5" customHeight="1" spans="1:6">
      <c r="A166" s="21"/>
      <c r="D166" s="4"/>
      <c r="E166" s="5"/>
      <c r="F166" s="5"/>
    </row>
    <row r="167" ht="13.5" customHeight="1" spans="1:6">
      <c r="A167" s="21"/>
      <c r="D167" s="4"/>
      <c r="E167" s="5"/>
      <c r="F167" s="5"/>
    </row>
    <row r="168" ht="13.5" customHeight="1" spans="1:6">
      <c r="A168" s="21"/>
      <c r="D168" s="4"/>
      <c r="E168" s="5"/>
      <c r="F168" s="5"/>
    </row>
    <row r="169" ht="13.5" customHeight="1" spans="1:6">
      <c r="A169" s="21"/>
      <c r="D169" s="4"/>
      <c r="E169" s="5"/>
      <c r="F169" s="5"/>
    </row>
    <row r="170" ht="13.5" customHeight="1" spans="1:6">
      <c r="A170" s="21"/>
      <c r="D170" s="4"/>
      <c r="E170" s="5"/>
      <c r="F170" s="5"/>
    </row>
    <row r="171" ht="13.5" customHeight="1" spans="1:6">
      <c r="A171" s="21"/>
      <c r="D171" s="4"/>
      <c r="E171" s="5"/>
      <c r="F171" s="5"/>
    </row>
    <row r="172" ht="13.5" customHeight="1" spans="1:6">
      <c r="A172" s="21"/>
      <c r="D172" s="4"/>
      <c r="E172" s="5"/>
      <c r="F172" s="5"/>
    </row>
    <row r="173" ht="13.5" customHeight="1" spans="1:6">
      <c r="A173" s="21"/>
      <c r="D173" s="4"/>
      <c r="E173" s="5"/>
      <c r="F173" s="5"/>
    </row>
    <row r="174" ht="13.5" customHeight="1" spans="1:6">
      <c r="A174" s="21"/>
      <c r="D174" s="4"/>
      <c r="E174" s="5"/>
      <c r="F174" s="5"/>
    </row>
    <row r="175" ht="13.5" customHeight="1" spans="1:6">
      <c r="A175" s="21"/>
      <c r="D175" s="4"/>
      <c r="E175" s="5"/>
      <c r="F175" s="5"/>
    </row>
    <row r="176" ht="13.5" customHeight="1" spans="1:6">
      <c r="A176" s="21"/>
      <c r="D176" s="4"/>
      <c r="E176" s="5"/>
      <c r="F176" s="5"/>
    </row>
    <row r="177" ht="13.5" customHeight="1" spans="1:6">
      <c r="A177" s="21"/>
      <c r="D177" s="4"/>
      <c r="E177" s="5"/>
      <c r="F177" s="5"/>
    </row>
    <row r="178" ht="13.5" customHeight="1" spans="1:6">
      <c r="A178" s="21"/>
      <c r="D178" s="4"/>
      <c r="E178" s="5"/>
      <c r="F178" s="5"/>
    </row>
    <row r="179" ht="13.5" customHeight="1" spans="1:6">
      <c r="A179" s="21"/>
      <c r="D179" s="4"/>
      <c r="E179" s="5"/>
      <c r="F179" s="5"/>
    </row>
    <row r="180" ht="13.5" customHeight="1" spans="1:6">
      <c r="A180" s="21"/>
      <c r="D180" s="4"/>
      <c r="E180" s="5"/>
      <c r="F180" s="5"/>
    </row>
    <row r="181" ht="13.5" customHeight="1" spans="1:6">
      <c r="A181" s="21"/>
      <c r="D181" s="4"/>
      <c r="E181" s="5"/>
      <c r="F181" s="5"/>
    </row>
    <row r="182" ht="13.5" customHeight="1" spans="1:6">
      <c r="A182" s="21"/>
      <c r="D182" s="4"/>
      <c r="E182" s="5"/>
      <c r="F182" s="5"/>
    </row>
    <row r="183" ht="13.5" customHeight="1" spans="1:6">
      <c r="A183" s="21"/>
      <c r="D183" s="4"/>
      <c r="E183" s="5"/>
      <c r="F183" s="5"/>
    </row>
    <row r="184" ht="13.5" customHeight="1" spans="1:6">
      <c r="A184" s="21"/>
      <c r="D184" s="4"/>
      <c r="E184" s="5"/>
      <c r="F184" s="5"/>
    </row>
    <row r="185" ht="13.5" customHeight="1" spans="1:6">
      <c r="A185" s="21"/>
      <c r="D185" s="4"/>
      <c r="E185" s="5"/>
      <c r="F185" s="5"/>
    </row>
    <row r="186" ht="13.5" customHeight="1" spans="1:6">
      <c r="A186" s="21"/>
      <c r="D186" s="4"/>
      <c r="E186" s="5"/>
      <c r="F186" s="5"/>
    </row>
    <row r="187" ht="13.5" customHeight="1" spans="1:6">
      <c r="A187" s="21"/>
      <c r="D187" s="4"/>
      <c r="E187" s="5"/>
      <c r="F187" s="5"/>
    </row>
    <row r="188" ht="13.5" customHeight="1" spans="1:6">
      <c r="A188" s="21"/>
      <c r="D188" s="4"/>
      <c r="E188" s="5"/>
      <c r="F188" s="5"/>
    </row>
    <row r="189" ht="13.5" customHeight="1" spans="1:6">
      <c r="A189" s="21"/>
      <c r="D189" s="4"/>
      <c r="E189" s="5"/>
      <c r="F189" s="5"/>
    </row>
    <row r="190" ht="13.5" customHeight="1" spans="1:6">
      <c r="A190" s="21"/>
      <c r="D190" s="4"/>
      <c r="E190" s="5"/>
      <c r="F190" s="5"/>
    </row>
    <row r="191" ht="13.5" customHeight="1" spans="1:6">
      <c r="A191" s="21"/>
      <c r="D191" s="4"/>
      <c r="E191" s="5"/>
      <c r="F191" s="5"/>
    </row>
    <row r="192" ht="13.5" customHeight="1" spans="1:6">
      <c r="A192" s="21"/>
      <c r="D192" s="4"/>
      <c r="E192" s="5"/>
      <c r="F192" s="5"/>
    </row>
    <row r="193" ht="13.5" customHeight="1" spans="1:6">
      <c r="A193" s="21"/>
      <c r="D193" s="4"/>
      <c r="E193" s="5"/>
      <c r="F193" s="5"/>
    </row>
    <row r="194" ht="13.5" customHeight="1" spans="1:6">
      <c r="A194" s="21"/>
      <c r="D194" s="4"/>
      <c r="E194" s="5"/>
      <c r="F194" s="5"/>
    </row>
    <row r="195" ht="13.5" customHeight="1" spans="1:6">
      <c r="A195" s="21"/>
      <c r="D195" s="4"/>
      <c r="E195" s="5"/>
      <c r="F195" s="5"/>
    </row>
    <row r="196" ht="13.5" customHeight="1" spans="1:6">
      <c r="A196" s="21"/>
      <c r="D196" s="4"/>
      <c r="E196" s="5"/>
      <c r="F196" s="5"/>
    </row>
    <row r="197" ht="13.5" customHeight="1" spans="1:6">
      <c r="A197" s="21"/>
      <c r="D197" s="4"/>
      <c r="E197" s="5"/>
      <c r="F197" s="5"/>
    </row>
    <row r="198" ht="13.5" customHeight="1" spans="1:6">
      <c r="A198" s="21"/>
      <c r="D198" s="4"/>
      <c r="E198" s="5"/>
      <c r="F198" s="5"/>
    </row>
    <row r="199" ht="13.5" customHeight="1" spans="1:6">
      <c r="A199" s="21"/>
      <c r="D199" s="4"/>
      <c r="E199" s="5"/>
      <c r="F199" s="5"/>
    </row>
    <row r="200" ht="13.5" customHeight="1" spans="1:6">
      <c r="A200" s="21"/>
      <c r="D200" s="4"/>
      <c r="E200" s="5"/>
      <c r="F200" s="5"/>
    </row>
    <row r="201" ht="13.5" customHeight="1" spans="1:6">
      <c r="A201" s="21"/>
      <c r="D201" s="4"/>
      <c r="E201" s="5"/>
      <c r="F201" s="5"/>
    </row>
    <row r="202" ht="13.5" customHeight="1" spans="1:6">
      <c r="A202" s="21"/>
      <c r="D202" s="4"/>
      <c r="E202" s="5"/>
      <c r="F202" s="5"/>
    </row>
    <row r="203" ht="13.5" customHeight="1" spans="1:6">
      <c r="A203" s="21"/>
      <c r="D203" s="4"/>
      <c r="E203" s="5"/>
      <c r="F203" s="5"/>
    </row>
    <row r="204" ht="13.5" customHeight="1" spans="1:6">
      <c r="A204" s="21"/>
      <c r="D204" s="4"/>
      <c r="E204" s="5"/>
      <c r="F204" s="5"/>
    </row>
    <row r="205" ht="13.5" customHeight="1" spans="1:6">
      <c r="A205" s="21"/>
      <c r="D205" s="4"/>
      <c r="E205" s="5"/>
      <c r="F205" s="5"/>
    </row>
    <row r="206" ht="13.5" customHeight="1" spans="1:6">
      <c r="A206" s="21"/>
      <c r="D206" s="4"/>
      <c r="E206" s="5"/>
      <c r="F206" s="5"/>
    </row>
    <row r="207" ht="13.5" customHeight="1" spans="1:6">
      <c r="A207" s="21"/>
      <c r="D207" s="4"/>
      <c r="E207" s="5"/>
      <c r="F207" s="5"/>
    </row>
    <row r="208" ht="13.5" customHeight="1" spans="1:6">
      <c r="A208" s="21"/>
      <c r="D208" s="4"/>
      <c r="E208" s="5"/>
      <c r="F208" s="5"/>
    </row>
    <row r="209" ht="13.5" customHeight="1" spans="1:6">
      <c r="A209" s="21"/>
      <c r="D209" s="4"/>
      <c r="E209" s="5"/>
      <c r="F209" s="5"/>
    </row>
    <row r="210" ht="13.5" customHeight="1" spans="1:6">
      <c r="A210" s="21"/>
      <c r="D210" s="4"/>
      <c r="E210" s="5"/>
      <c r="F210" s="5"/>
    </row>
    <row r="211" ht="13.5" customHeight="1" spans="1:6">
      <c r="A211" s="21"/>
      <c r="D211" s="4"/>
      <c r="E211" s="5"/>
      <c r="F211" s="5"/>
    </row>
    <row r="212" ht="13.5" customHeight="1" spans="1:6">
      <c r="A212" s="21"/>
      <c r="D212" s="4"/>
      <c r="E212" s="5"/>
      <c r="F212" s="5"/>
    </row>
    <row r="213" ht="13.5" customHeight="1" spans="1:6">
      <c r="A213" s="21"/>
      <c r="D213" s="4"/>
      <c r="E213" s="5"/>
      <c r="F213" s="5"/>
    </row>
    <row r="214" ht="13.5" customHeight="1" spans="1:6">
      <c r="A214" s="21"/>
      <c r="D214" s="4"/>
      <c r="E214" s="5"/>
      <c r="F214" s="5"/>
    </row>
    <row r="215" ht="13.5" customHeight="1" spans="1:6">
      <c r="A215" s="21"/>
      <c r="D215" s="4"/>
      <c r="E215" s="5"/>
      <c r="F215" s="5"/>
    </row>
    <row r="216" ht="13.5" customHeight="1" spans="1:6">
      <c r="A216" s="21"/>
      <c r="D216" s="4"/>
      <c r="E216" s="5"/>
      <c r="F216" s="5"/>
    </row>
    <row r="217" ht="13.5" customHeight="1" spans="1:6">
      <c r="A217" s="21"/>
      <c r="D217" s="4"/>
      <c r="E217" s="5"/>
      <c r="F217" s="5"/>
    </row>
    <row r="218" ht="13.5" customHeight="1" spans="1:6">
      <c r="A218" s="21"/>
      <c r="D218" s="4"/>
      <c r="E218" s="5"/>
      <c r="F218" s="5"/>
    </row>
    <row r="219" ht="13.5" customHeight="1" spans="1:6">
      <c r="A219" s="21"/>
      <c r="D219" s="4"/>
      <c r="E219" s="5"/>
      <c r="F219" s="5"/>
    </row>
    <row r="220" ht="13.5" customHeight="1" spans="1:6">
      <c r="A220" s="21"/>
      <c r="D220" s="4"/>
      <c r="E220" s="5"/>
      <c r="F220" s="5"/>
    </row>
    <row r="221" ht="13.5" customHeight="1" spans="1:6">
      <c r="A221" s="21"/>
      <c r="D221" s="4"/>
      <c r="E221" s="5"/>
      <c r="F221" s="5"/>
    </row>
    <row r="222" ht="13.5" customHeight="1" spans="1:6">
      <c r="A222" s="21"/>
      <c r="D222" s="4"/>
      <c r="E222" s="5"/>
      <c r="F222" s="5"/>
    </row>
    <row r="223" ht="13.5" customHeight="1" spans="1:6">
      <c r="A223" s="21"/>
      <c r="D223" s="4"/>
      <c r="E223" s="5"/>
      <c r="F223" s="5"/>
    </row>
    <row r="224" ht="13.5" customHeight="1" spans="1:6">
      <c r="A224" s="21"/>
      <c r="D224" s="4"/>
      <c r="E224" s="5"/>
      <c r="F224" s="5"/>
    </row>
    <row r="225" ht="13.5" customHeight="1" spans="1:6">
      <c r="A225" s="21"/>
      <c r="D225" s="4"/>
      <c r="E225" s="5"/>
      <c r="F225" s="5"/>
    </row>
    <row r="226" ht="13.5" customHeight="1" spans="1:6">
      <c r="A226" s="21"/>
      <c r="D226" s="4"/>
      <c r="E226" s="5"/>
      <c r="F226" s="5"/>
    </row>
    <row r="227" ht="13.5" customHeight="1" spans="1:6">
      <c r="A227" s="21"/>
      <c r="D227" s="4"/>
      <c r="E227" s="5"/>
      <c r="F227" s="5"/>
    </row>
    <row r="228" ht="13.5" customHeight="1" spans="1:6">
      <c r="A228" s="21"/>
      <c r="D228" s="4"/>
      <c r="E228" s="5"/>
      <c r="F228" s="5"/>
    </row>
    <row r="229" ht="13.5" customHeight="1" spans="1:6">
      <c r="A229" s="21"/>
      <c r="D229" s="4"/>
      <c r="E229" s="5"/>
      <c r="F229" s="5"/>
    </row>
    <row r="230" ht="13.5" customHeight="1" spans="1:6">
      <c r="A230" s="21"/>
      <c r="D230" s="4"/>
      <c r="E230" s="5"/>
      <c r="F230" s="5"/>
    </row>
    <row r="231" ht="13.5" customHeight="1" spans="1:6">
      <c r="A231" s="21"/>
      <c r="D231" s="4"/>
      <c r="E231" s="5"/>
      <c r="F231" s="5"/>
    </row>
    <row r="232" ht="13.5" customHeight="1" spans="1:6">
      <c r="A232" s="21"/>
      <c r="D232" s="4"/>
      <c r="E232" s="5"/>
      <c r="F232" s="5"/>
    </row>
    <row r="233" ht="13.5" customHeight="1" spans="1:6">
      <c r="A233" s="21"/>
      <c r="D233" s="4"/>
      <c r="E233" s="5"/>
      <c r="F233" s="5"/>
    </row>
    <row r="234" ht="13.5" customHeight="1" spans="1:6">
      <c r="A234" s="21"/>
      <c r="D234" s="4"/>
      <c r="E234" s="5"/>
      <c r="F234" s="5"/>
    </row>
    <row r="235" ht="13.5" customHeight="1" spans="1:6">
      <c r="A235" s="21"/>
      <c r="D235" s="4"/>
      <c r="E235" s="5"/>
      <c r="F235" s="5"/>
    </row>
    <row r="236" ht="13.5" customHeight="1" spans="1:6">
      <c r="A236" s="21"/>
      <c r="D236" s="4"/>
      <c r="E236" s="5"/>
      <c r="F236" s="5"/>
    </row>
    <row r="237" ht="13.5" customHeight="1" spans="1:6">
      <c r="A237" s="21"/>
      <c r="D237" s="4"/>
      <c r="E237" s="5"/>
      <c r="F237" s="5"/>
    </row>
    <row r="238" ht="13.5" customHeight="1" spans="1:6">
      <c r="A238" s="21"/>
      <c r="D238" s="4"/>
      <c r="E238" s="5"/>
      <c r="F238" s="5"/>
    </row>
    <row r="239" ht="13.5" customHeight="1" spans="1:6">
      <c r="A239" s="21"/>
      <c r="D239" s="4"/>
      <c r="E239" s="5"/>
      <c r="F239" s="5"/>
    </row>
    <row r="240" ht="13.5" customHeight="1" spans="1:6">
      <c r="A240" s="21"/>
      <c r="D240" s="4"/>
      <c r="E240" s="5"/>
      <c r="F240" s="5"/>
    </row>
    <row r="241" ht="13.5" customHeight="1" spans="1:6">
      <c r="A241" s="21"/>
      <c r="D241" s="4"/>
      <c r="E241" s="5"/>
      <c r="F241" s="5"/>
    </row>
    <row r="242" ht="13.5" customHeight="1" spans="1:6">
      <c r="A242" s="21"/>
      <c r="D242" s="4"/>
      <c r="E242" s="5"/>
      <c r="F242" s="5"/>
    </row>
    <row r="243" ht="13.5" customHeight="1" spans="1:6">
      <c r="A243" s="21"/>
      <c r="D243" s="4"/>
      <c r="E243" s="5"/>
      <c r="F243" s="5"/>
    </row>
    <row r="244" ht="13.5" customHeight="1" spans="1:6">
      <c r="A244" s="21"/>
      <c r="D244" s="4"/>
      <c r="E244" s="5"/>
      <c r="F244" s="5"/>
    </row>
    <row r="245" ht="13.5" customHeight="1" spans="1:6">
      <c r="A245" s="21"/>
      <c r="D245" s="4"/>
      <c r="E245" s="5"/>
      <c r="F245" s="5"/>
    </row>
    <row r="246" ht="13.5" customHeight="1" spans="1:6">
      <c r="A246" s="21"/>
      <c r="D246" s="4"/>
      <c r="E246" s="5"/>
      <c r="F246" s="5"/>
    </row>
    <row r="247" ht="13.5" customHeight="1" spans="1:6">
      <c r="A247" s="21"/>
      <c r="D247" s="4"/>
      <c r="E247" s="5"/>
      <c r="F247" s="5"/>
    </row>
    <row r="248" ht="13.5" customHeight="1" spans="1:6">
      <c r="A248" s="21"/>
      <c r="D248" s="4"/>
      <c r="E248" s="5"/>
      <c r="F248" s="5"/>
    </row>
    <row r="249" ht="13.5" customHeight="1" spans="1:6">
      <c r="A249" s="21"/>
      <c r="D249" s="4"/>
      <c r="E249" s="5"/>
      <c r="F249" s="5"/>
    </row>
    <row r="250" ht="13.5" customHeight="1" spans="1:6">
      <c r="A250" s="21"/>
      <c r="D250" s="4"/>
      <c r="E250" s="5"/>
      <c r="F250" s="5"/>
    </row>
    <row r="251" ht="13.5" customHeight="1" spans="1:6">
      <c r="A251" s="21"/>
      <c r="D251" s="4"/>
      <c r="E251" s="5"/>
      <c r="F251" s="5"/>
    </row>
    <row r="252" ht="13.5" customHeight="1" spans="1:6">
      <c r="A252" s="21"/>
      <c r="D252" s="4"/>
      <c r="E252" s="5"/>
      <c r="F252" s="5"/>
    </row>
    <row r="253" ht="13.5" customHeight="1" spans="1:6">
      <c r="A253" s="21"/>
      <c r="D253" s="4"/>
      <c r="E253" s="5"/>
      <c r="F253" s="5"/>
    </row>
    <row r="254" ht="13.5" customHeight="1" spans="1:6">
      <c r="A254" s="21"/>
      <c r="D254" s="4"/>
      <c r="E254" s="5"/>
      <c r="F254" s="5"/>
    </row>
    <row r="255" ht="13.5" customHeight="1" spans="1:6">
      <c r="A255" s="21"/>
      <c r="D255" s="4"/>
      <c r="E255" s="5"/>
      <c r="F255" s="5"/>
    </row>
    <row r="256" ht="13.5" customHeight="1" spans="1:6">
      <c r="A256" s="21"/>
      <c r="D256" s="4"/>
      <c r="E256" s="5"/>
      <c r="F256" s="5"/>
    </row>
    <row r="257" ht="13.5" customHeight="1" spans="1:6">
      <c r="A257" s="21"/>
      <c r="D257" s="4"/>
      <c r="E257" s="5"/>
      <c r="F257" s="5"/>
    </row>
    <row r="258" ht="13.5" customHeight="1" spans="1:6">
      <c r="A258" s="21"/>
      <c r="D258" s="4"/>
      <c r="E258" s="5"/>
      <c r="F258" s="5"/>
    </row>
    <row r="259" ht="13.5" customHeight="1" spans="1:6">
      <c r="A259" s="21"/>
      <c r="D259" s="4"/>
      <c r="E259" s="5"/>
      <c r="F259" s="5"/>
    </row>
    <row r="260" ht="13.5" customHeight="1" spans="1:6">
      <c r="A260" s="21"/>
      <c r="D260" s="4"/>
      <c r="E260" s="5"/>
      <c r="F260" s="5"/>
    </row>
    <row r="261" ht="13.5" customHeight="1" spans="1:6">
      <c r="A261" s="21"/>
      <c r="D261" s="4"/>
      <c r="E261" s="5"/>
      <c r="F261" s="5"/>
    </row>
    <row r="262" ht="13.5" customHeight="1" spans="1:6">
      <c r="A262" s="21"/>
      <c r="D262" s="4"/>
      <c r="E262" s="5"/>
      <c r="F262" s="5"/>
    </row>
    <row r="263" ht="13.5" customHeight="1" spans="1:6">
      <c r="A263" s="21"/>
      <c r="D263" s="4"/>
      <c r="E263" s="5"/>
      <c r="F263" s="5"/>
    </row>
    <row r="264" ht="13.5" customHeight="1" spans="1:6">
      <c r="A264" s="21"/>
      <c r="D264" s="4"/>
      <c r="E264" s="5"/>
      <c r="F264" s="5"/>
    </row>
    <row r="265" ht="13.5" customHeight="1" spans="1:6">
      <c r="A265" s="21"/>
      <c r="D265" s="4"/>
      <c r="E265" s="5"/>
      <c r="F265" s="5"/>
    </row>
    <row r="266" ht="13.5" customHeight="1" spans="1:6">
      <c r="A266" s="21"/>
      <c r="D266" s="4"/>
      <c r="E266" s="5"/>
      <c r="F266" s="5"/>
    </row>
    <row r="267" ht="13.5" customHeight="1" spans="1:6">
      <c r="A267" s="21"/>
      <c r="D267" s="4"/>
      <c r="E267" s="5"/>
      <c r="F267" s="5"/>
    </row>
    <row r="268" ht="13.5" customHeight="1" spans="1:6">
      <c r="A268" s="21"/>
      <c r="D268" s="4"/>
      <c r="E268" s="5"/>
      <c r="F268" s="5"/>
    </row>
    <row r="269" ht="13.5" customHeight="1" spans="1:6">
      <c r="A269" s="21"/>
      <c r="D269" s="4"/>
      <c r="E269" s="5"/>
      <c r="F269" s="5"/>
    </row>
    <row r="270" ht="13.5" customHeight="1" spans="1:6">
      <c r="A270" s="21"/>
      <c r="D270" s="4"/>
      <c r="E270" s="5"/>
      <c r="F270" s="5"/>
    </row>
    <row r="271" ht="13.5" customHeight="1" spans="1:6">
      <c r="A271" s="21"/>
      <c r="D271" s="4"/>
      <c r="E271" s="5"/>
      <c r="F271" s="5"/>
    </row>
    <row r="272" ht="13.5" customHeight="1" spans="1:6">
      <c r="A272" s="21"/>
      <c r="D272" s="4"/>
      <c r="E272" s="5"/>
      <c r="F272" s="5"/>
    </row>
    <row r="273" ht="13.5" customHeight="1" spans="1:6">
      <c r="A273" s="21"/>
      <c r="D273" s="4"/>
      <c r="E273" s="5"/>
      <c r="F273" s="5"/>
    </row>
    <row r="274" ht="13.5" customHeight="1" spans="1:6">
      <c r="A274" s="21"/>
      <c r="D274" s="4"/>
      <c r="E274" s="5"/>
      <c r="F274" s="5"/>
    </row>
    <row r="275" ht="13.5" customHeight="1" spans="1:6">
      <c r="A275" s="21"/>
      <c r="D275" s="4"/>
      <c r="E275" s="5"/>
      <c r="F275" s="5"/>
    </row>
    <row r="276" ht="13.5" customHeight="1" spans="1:6">
      <c r="A276" s="21"/>
      <c r="D276" s="4"/>
      <c r="E276" s="5"/>
      <c r="F276" s="5"/>
    </row>
    <row r="277" ht="13.5" customHeight="1" spans="1:6">
      <c r="A277" s="21"/>
      <c r="D277" s="4"/>
      <c r="E277" s="5"/>
      <c r="F277" s="5"/>
    </row>
    <row r="278" ht="13.5" customHeight="1" spans="1:6">
      <c r="A278" s="21"/>
      <c r="D278" s="4"/>
      <c r="E278" s="5"/>
      <c r="F278" s="5"/>
    </row>
    <row r="279" ht="13.5" customHeight="1" spans="1:6">
      <c r="A279" s="21"/>
      <c r="D279" s="4"/>
      <c r="E279" s="5"/>
      <c r="F279" s="5"/>
    </row>
    <row r="280" ht="13.5" customHeight="1" spans="1:6">
      <c r="A280" s="21"/>
      <c r="D280" s="4"/>
      <c r="E280" s="5"/>
      <c r="F280" s="5"/>
    </row>
    <row r="281" ht="13.5" customHeight="1" spans="1:6">
      <c r="A281" s="21"/>
      <c r="D281" s="4"/>
      <c r="E281" s="5"/>
      <c r="F281" s="5"/>
    </row>
    <row r="282" ht="13.5" customHeight="1" spans="1:6">
      <c r="A282" s="21"/>
      <c r="D282" s="4"/>
      <c r="E282" s="5"/>
      <c r="F282" s="5"/>
    </row>
    <row r="283" ht="13.5" customHeight="1" spans="1:6">
      <c r="A283" s="21"/>
      <c r="D283" s="4"/>
      <c r="E283" s="5"/>
      <c r="F283" s="5"/>
    </row>
    <row r="284" ht="13.5" customHeight="1" spans="1:6">
      <c r="A284" s="21"/>
      <c r="D284" s="4"/>
      <c r="E284" s="5"/>
      <c r="F284" s="5"/>
    </row>
    <row r="285" ht="13.5" customHeight="1" spans="1:6">
      <c r="A285" s="21"/>
      <c r="D285" s="4"/>
      <c r="E285" s="5"/>
      <c r="F285" s="5"/>
    </row>
    <row r="286" ht="13.5" customHeight="1" spans="1:6">
      <c r="A286" s="21"/>
      <c r="D286" s="4"/>
      <c r="E286" s="5"/>
      <c r="F286" s="5"/>
    </row>
    <row r="287" ht="13.5" customHeight="1" spans="1:6">
      <c r="A287" s="21"/>
      <c r="D287" s="4"/>
      <c r="E287" s="5"/>
      <c r="F287" s="5"/>
    </row>
    <row r="288" ht="13.5" customHeight="1" spans="1:6">
      <c r="A288" s="21"/>
      <c r="D288" s="4"/>
      <c r="E288" s="5"/>
      <c r="F288" s="5"/>
    </row>
    <row r="289" ht="13.5" customHeight="1" spans="1:6">
      <c r="A289" s="21"/>
      <c r="D289" s="4"/>
      <c r="E289" s="5"/>
      <c r="F289" s="5"/>
    </row>
    <row r="290" ht="13.5" customHeight="1" spans="1:6">
      <c r="A290" s="21"/>
      <c r="D290" s="4"/>
      <c r="E290" s="5"/>
      <c r="F290" s="5"/>
    </row>
    <row r="291" ht="13.5" customHeight="1" spans="1:6">
      <c r="A291" s="21"/>
      <c r="D291" s="4"/>
      <c r="E291" s="5"/>
      <c r="F291" s="5"/>
    </row>
    <row r="292" ht="13.5" customHeight="1" spans="1:6">
      <c r="A292" s="21"/>
      <c r="D292" s="4"/>
      <c r="E292" s="5"/>
      <c r="F292" s="5"/>
    </row>
    <row r="293" ht="13.5" customHeight="1" spans="1:6">
      <c r="A293" s="21"/>
      <c r="D293" s="4"/>
      <c r="E293" s="5"/>
      <c r="F293" s="5"/>
    </row>
    <row r="294" ht="13.5" customHeight="1" spans="1:6">
      <c r="A294" s="21"/>
      <c r="D294" s="4"/>
      <c r="E294" s="5"/>
      <c r="F294" s="5"/>
    </row>
    <row r="295" ht="13.5" customHeight="1" spans="1:6">
      <c r="A295" s="21"/>
      <c r="D295" s="4"/>
      <c r="E295" s="5"/>
      <c r="F295" s="5"/>
    </row>
    <row r="296" ht="13.5" customHeight="1" spans="1:6">
      <c r="A296" s="21"/>
      <c r="D296" s="4"/>
      <c r="E296" s="5"/>
      <c r="F296" s="5"/>
    </row>
    <row r="297" ht="13.5" customHeight="1" spans="1:6">
      <c r="A297" s="21"/>
      <c r="D297" s="4"/>
      <c r="E297" s="5"/>
      <c r="F297" s="5"/>
    </row>
    <row r="298" ht="13.5" customHeight="1" spans="1:6">
      <c r="A298" s="21"/>
      <c r="D298" s="4"/>
      <c r="E298" s="5"/>
      <c r="F298" s="5"/>
    </row>
    <row r="299" ht="13.5" customHeight="1" spans="1:6">
      <c r="A299" s="21"/>
      <c r="D299" s="4"/>
      <c r="E299" s="5"/>
      <c r="F299" s="5"/>
    </row>
    <row r="300" ht="13.5" customHeight="1" spans="1:6">
      <c r="A300" s="21"/>
      <c r="D300" s="4"/>
      <c r="E300" s="5"/>
      <c r="F300" s="5"/>
    </row>
    <row r="301" ht="13.5" customHeight="1" spans="1:6">
      <c r="A301" s="21"/>
      <c r="D301" s="4"/>
      <c r="E301" s="5"/>
      <c r="F301" s="5"/>
    </row>
    <row r="302" ht="13.5" customHeight="1" spans="1:6">
      <c r="A302" s="21"/>
      <c r="D302" s="4"/>
      <c r="E302" s="5"/>
      <c r="F302" s="5"/>
    </row>
    <row r="303" ht="13.5" customHeight="1" spans="1:6">
      <c r="A303" s="21"/>
      <c r="D303" s="4"/>
      <c r="E303" s="5"/>
      <c r="F303" s="5"/>
    </row>
    <row r="304" ht="13.5" customHeight="1" spans="1:6">
      <c r="A304" s="21"/>
      <c r="D304" s="4"/>
      <c r="E304" s="5"/>
      <c r="F304" s="5"/>
    </row>
    <row r="305" ht="13.5" customHeight="1" spans="1:6">
      <c r="A305" s="21"/>
      <c r="D305" s="4"/>
      <c r="E305" s="5"/>
      <c r="F305" s="5"/>
    </row>
    <row r="306" ht="13.5" customHeight="1" spans="1:6">
      <c r="A306" s="21"/>
      <c r="D306" s="4"/>
      <c r="E306" s="5"/>
      <c r="F306" s="5"/>
    </row>
    <row r="307" ht="13.5" customHeight="1" spans="1:6">
      <c r="A307" s="21"/>
      <c r="D307" s="4"/>
      <c r="E307" s="5"/>
      <c r="F307" s="5"/>
    </row>
    <row r="308" ht="13.5" customHeight="1" spans="1:6">
      <c r="A308" s="21"/>
      <c r="D308" s="4"/>
      <c r="E308" s="5"/>
      <c r="F308" s="5"/>
    </row>
    <row r="309" ht="13.5" customHeight="1" spans="1:6">
      <c r="A309" s="21"/>
      <c r="D309" s="4"/>
      <c r="E309" s="5"/>
      <c r="F309" s="5"/>
    </row>
    <row r="310" ht="13.5" customHeight="1" spans="1:6">
      <c r="A310" s="21"/>
      <c r="D310" s="4"/>
      <c r="E310" s="5"/>
      <c r="F310" s="5"/>
    </row>
    <row r="311" ht="13.5" customHeight="1" spans="1:6">
      <c r="A311" s="21"/>
      <c r="D311" s="4"/>
      <c r="E311" s="5"/>
      <c r="F311" s="5"/>
    </row>
    <row r="312" ht="13.5" customHeight="1" spans="1:6">
      <c r="A312" s="21"/>
      <c r="D312" s="4"/>
      <c r="E312" s="5"/>
      <c r="F312" s="5"/>
    </row>
    <row r="313" ht="13.5" customHeight="1" spans="1:6">
      <c r="A313" s="21"/>
      <c r="D313" s="4"/>
      <c r="E313" s="5"/>
      <c r="F313" s="5"/>
    </row>
    <row r="314" ht="13.5" customHeight="1" spans="1:6">
      <c r="A314" s="21"/>
      <c r="D314" s="4"/>
      <c r="E314" s="5"/>
      <c r="F314" s="5"/>
    </row>
    <row r="315" ht="13.5" customHeight="1" spans="1:6">
      <c r="A315" s="21"/>
      <c r="D315" s="4"/>
      <c r="E315" s="5"/>
      <c r="F315" s="5"/>
    </row>
    <row r="316" ht="13.5" customHeight="1" spans="1:6">
      <c r="A316" s="21"/>
      <c r="D316" s="4"/>
      <c r="E316" s="5"/>
      <c r="F316" s="5"/>
    </row>
    <row r="317" ht="13.5" customHeight="1" spans="1:6">
      <c r="A317" s="21"/>
      <c r="D317" s="4"/>
      <c r="E317" s="5"/>
      <c r="F317" s="5"/>
    </row>
    <row r="318" ht="13.5" customHeight="1" spans="1:6">
      <c r="A318" s="21"/>
      <c r="D318" s="4"/>
      <c r="E318" s="5"/>
      <c r="F318" s="5"/>
    </row>
    <row r="319" ht="13.5" customHeight="1" spans="1:6">
      <c r="A319" s="21"/>
      <c r="D319" s="4"/>
      <c r="E319" s="5"/>
      <c r="F319" s="5"/>
    </row>
    <row r="320" ht="13.5" customHeight="1" spans="1:6">
      <c r="A320" s="21"/>
      <c r="D320" s="4"/>
      <c r="E320" s="5"/>
      <c r="F320" s="5"/>
    </row>
    <row r="321" ht="13.5" customHeight="1" spans="1:6">
      <c r="A321" s="21"/>
      <c r="D321" s="4"/>
      <c r="E321" s="5"/>
      <c r="F321" s="5"/>
    </row>
    <row r="322" ht="13.5" customHeight="1" spans="1:6">
      <c r="A322" s="21"/>
      <c r="D322" s="4"/>
      <c r="E322" s="5"/>
      <c r="F322" s="5"/>
    </row>
    <row r="323" ht="13.5" customHeight="1" spans="1:6">
      <c r="A323" s="21"/>
      <c r="D323" s="4"/>
      <c r="E323" s="5"/>
      <c r="F323" s="5"/>
    </row>
    <row r="324" ht="13.5" customHeight="1" spans="1:6">
      <c r="A324" s="21"/>
      <c r="D324" s="4"/>
      <c r="E324" s="5"/>
      <c r="F324" s="5"/>
    </row>
    <row r="325" ht="13.5" customHeight="1" spans="1:6">
      <c r="A325" s="21"/>
      <c r="D325" s="4"/>
      <c r="E325" s="5"/>
      <c r="F325" s="5"/>
    </row>
    <row r="326" ht="13.5" customHeight="1" spans="1:6">
      <c r="A326" s="21"/>
      <c r="D326" s="4"/>
      <c r="E326" s="5"/>
      <c r="F326" s="5"/>
    </row>
    <row r="327" ht="13.5" customHeight="1" spans="1:6">
      <c r="A327" s="21"/>
      <c r="D327" s="4"/>
      <c r="E327" s="5"/>
      <c r="F327" s="5"/>
    </row>
    <row r="328" ht="13.5" customHeight="1" spans="1:6">
      <c r="A328" s="21"/>
      <c r="D328" s="4"/>
      <c r="E328" s="5"/>
      <c r="F328" s="5"/>
    </row>
    <row r="329" ht="13.5" customHeight="1" spans="1:6">
      <c r="A329" s="21"/>
      <c r="D329" s="4"/>
      <c r="E329" s="5"/>
      <c r="F329" s="5"/>
    </row>
    <row r="330" ht="13.5" customHeight="1" spans="1:6">
      <c r="A330" s="21"/>
      <c r="D330" s="4"/>
      <c r="E330" s="5"/>
      <c r="F330" s="5"/>
    </row>
    <row r="331" ht="13.5" customHeight="1" spans="1:6">
      <c r="A331" s="21"/>
      <c r="D331" s="4"/>
      <c r="E331" s="5"/>
      <c r="F331" s="5"/>
    </row>
    <row r="332" ht="13.5" customHeight="1" spans="1:6">
      <c r="A332" s="21"/>
      <c r="D332" s="4"/>
      <c r="E332" s="5"/>
      <c r="F332" s="5"/>
    </row>
    <row r="333" ht="13.5" customHeight="1" spans="1:6">
      <c r="A333" s="21"/>
      <c r="D333" s="4"/>
      <c r="E333" s="5"/>
      <c r="F333" s="5"/>
    </row>
    <row r="334" ht="13.5" customHeight="1" spans="1:6">
      <c r="A334" s="21"/>
      <c r="D334" s="4"/>
      <c r="E334" s="5"/>
      <c r="F334" s="5"/>
    </row>
    <row r="335" ht="13.5" customHeight="1" spans="1:6">
      <c r="A335" s="21"/>
      <c r="D335" s="4"/>
      <c r="E335" s="5"/>
      <c r="F335" s="5"/>
    </row>
    <row r="336" ht="13.5" customHeight="1" spans="1:6">
      <c r="A336" s="21"/>
      <c r="D336" s="4"/>
      <c r="E336" s="5"/>
      <c r="F336" s="5"/>
    </row>
    <row r="337" ht="13.5" customHeight="1" spans="1:6">
      <c r="A337" s="21"/>
      <c r="D337" s="4"/>
      <c r="E337" s="5"/>
      <c r="F337" s="5"/>
    </row>
    <row r="338" ht="13.5" customHeight="1" spans="1:6">
      <c r="A338" s="21"/>
      <c r="D338" s="4"/>
      <c r="E338" s="5"/>
      <c r="F338" s="5"/>
    </row>
    <row r="339" ht="13.5" customHeight="1" spans="1:6">
      <c r="A339" s="21"/>
      <c r="D339" s="4"/>
      <c r="E339" s="5"/>
      <c r="F339" s="5"/>
    </row>
    <row r="340" ht="13.5" customHeight="1" spans="1:6">
      <c r="A340" s="21"/>
      <c r="D340" s="4"/>
      <c r="E340" s="5"/>
      <c r="F340" s="5"/>
    </row>
    <row r="341" ht="13.5" customHeight="1" spans="1:6">
      <c r="A341" s="21"/>
      <c r="D341" s="4"/>
      <c r="E341" s="5"/>
      <c r="F341" s="5"/>
    </row>
    <row r="342" ht="13.5" customHeight="1" spans="1:6">
      <c r="A342" s="21"/>
      <c r="D342" s="4"/>
      <c r="E342" s="5"/>
      <c r="F342" s="5"/>
    </row>
    <row r="343" ht="13.5" customHeight="1" spans="1:6">
      <c r="A343" s="21"/>
      <c r="D343" s="4"/>
      <c r="E343" s="5"/>
      <c r="F343" s="5"/>
    </row>
    <row r="344" ht="13.5" customHeight="1" spans="1:6">
      <c r="A344" s="21"/>
      <c r="D344" s="4"/>
      <c r="E344" s="5"/>
      <c r="F344" s="5"/>
    </row>
    <row r="345" ht="13.5" customHeight="1" spans="1:6">
      <c r="A345" s="21"/>
      <c r="D345" s="4"/>
      <c r="E345" s="5"/>
      <c r="F345" s="5"/>
    </row>
    <row r="346" ht="13.5" customHeight="1" spans="1:6">
      <c r="A346" s="21"/>
      <c r="D346" s="4"/>
      <c r="E346" s="5"/>
      <c r="F346" s="5"/>
    </row>
    <row r="347" ht="13.5" customHeight="1" spans="1:6">
      <c r="A347" s="21"/>
      <c r="D347" s="4"/>
      <c r="E347" s="5"/>
      <c r="F347" s="5"/>
    </row>
    <row r="348" ht="13.5" customHeight="1" spans="1:6">
      <c r="A348" s="21"/>
      <c r="D348" s="4"/>
      <c r="E348" s="5"/>
      <c r="F348" s="5"/>
    </row>
    <row r="349" ht="13.5" customHeight="1" spans="1:6">
      <c r="A349" s="21"/>
      <c r="D349" s="4"/>
      <c r="E349" s="5"/>
      <c r="F349" s="5"/>
    </row>
    <row r="350" ht="13.5" customHeight="1" spans="1:6">
      <c r="A350" s="21"/>
      <c r="D350" s="4"/>
      <c r="E350" s="5"/>
      <c r="F350" s="5"/>
    </row>
    <row r="351" ht="13.5" customHeight="1" spans="1:6">
      <c r="A351" s="21"/>
      <c r="D351" s="4"/>
      <c r="E351" s="5"/>
      <c r="F351" s="5"/>
    </row>
    <row r="352" ht="13.5" customHeight="1" spans="1:6">
      <c r="A352" s="21"/>
      <c r="D352" s="4"/>
      <c r="E352" s="5"/>
      <c r="F352" s="5"/>
    </row>
    <row r="353" ht="13.5" customHeight="1" spans="1:6">
      <c r="A353" s="21"/>
      <c r="D353" s="4"/>
      <c r="E353" s="5"/>
      <c r="F353" s="5"/>
    </row>
    <row r="354" ht="13.5" customHeight="1" spans="1:6">
      <c r="A354" s="21"/>
      <c r="D354" s="4"/>
      <c r="E354" s="5"/>
      <c r="F354" s="5"/>
    </row>
    <row r="355" ht="13.5" customHeight="1" spans="1:6">
      <c r="A355" s="21"/>
      <c r="D355" s="4"/>
      <c r="E355" s="5"/>
      <c r="F355" s="5"/>
    </row>
    <row r="356" ht="13.5" customHeight="1" spans="1:6">
      <c r="A356" s="21"/>
      <c r="D356" s="4"/>
      <c r="E356" s="5"/>
      <c r="F356" s="5"/>
    </row>
    <row r="357" ht="13.5" customHeight="1" spans="1:6">
      <c r="A357" s="21"/>
      <c r="D357" s="4"/>
      <c r="E357" s="5"/>
      <c r="F357" s="5"/>
    </row>
    <row r="358" ht="13.5" customHeight="1" spans="1:6">
      <c r="A358" s="21"/>
      <c r="D358" s="4"/>
      <c r="E358" s="5"/>
      <c r="F358" s="5"/>
    </row>
    <row r="359" ht="13.5" customHeight="1" spans="1:6">
      <c r="A359" s="21"/>
      <c r="D359" s="4"/>
      <c r="E359" s="5"/>
      <c r="F359" s="5"/>
    </row>
    <row r="360" ht="13.5" customHeight="1" spans="1:6">
      <c r="A360" s="21"/>
      <c r="D360" s="4"/>
      <c r="E360" s="5"/>
      <c r="F360" s="5"/>
    </row>
    <row r="361" ht="13.5" customHeight="1" spans="1:6">
      <c r="A361" s="21"/>
      <c r="D361" s="4"/>
      <c r="E361" s="5"/>
      <c r="F361" s="5"/>
    </row>
    <row r="362" ht="13.5" customHeight="1" spans="1:6">
      <c r="A362" s="21"/>
      <c r="D362" s="4"/>
      <c r="E362" s="5"/>
      <c r="F362" s="5"/>
    </row>
    <row r="363" ht="13.5" customHeight="1" spans="1:6">
      <c r="A363" s="21"/>
      <c r="D363" s="4"/>
      <c r="E363" s="5"/>
      <c r="F363" s="5"/>
    </row>
    <row r="364" ht="13.5" customHeight="1" spans="1:6">
      <c r="A364" s="21"/>
      <c r="D364" s="4"/>
      <c r="E364" s="5"/>
      <c r="F364" s="5"/>
    </row>
    <row r="365" ht="13.5" customHeight="1" spans="1:6">
      <c r="A365" s="21"/>
      <c r="D365" s="4"/>
      <c r="E365" s="5"/>
      <c r="F365" s="5"/>
    </row>
    <row r="366" ht="13.5" customHeight="1" spans="1:6">
      <c r="A366" s="21"/>
      <c r="D366" s="4"/>
      <c r="E366" s="5"/>
      <c r="F366" s="5"/>
    </row>
    <row r="367" ht="13.5" customHeight="1" spans="1:6">
      <c r="A367" s="21"/>
      <c r="D367" s="4"/>
      <c r="E367" s="5"/>
      <c r="F367" s="5"/>
    </row>
    <row r="368" ht="13.5" customHeight="1" spans="1:6">
      <c r="A368" s="21"/>
      <c r="D368" s="4"/>
      <c r="E368" s="5"/>
      <c r="F368" s="5"/>
    </row>
    <row r="369" ht="13.5" customHeight="1" spans="1:6">
      <c r="A369" s="21"/>
      <c r="D369" s="4"/>
      <c r="E369" s="5"/>
      <c r="F369" s="5"/>
    </row>
    <row r="370" ht="13.5" customHeight="1" spans="1:6">
      <c r="A370" s="21"/>
      <c r="D370" s="4"/>
      <c r="E370" s="5"/>
      <c r="F370" s="5"/>
    </row>
    <row r="371" ht="13.5" customHeight="1" spans="1:6">
      <c r="A371" s="21"/>
      <c r="D371" s="4"/>
      <c r="E371" s="5"/>
      <c r="F371" s="5"/>
    </row>
    <row r="372" ht="13.5" customHeight="1" spans="1:6">
      <c r="A372" s="21"/>
      <c r="D372" s="4"/>
      <c r="E372" s="5"/>
      <c r="F372" s="5"/>
    </row>
    <row r="373" ht="13.5" customHeight="1" spans="1:6">
      <c r="A373" s="21"/>
      <c r="D373" s="4"/>
      <c r="E373" s="5"/>
      <c r="F373" s="5"/>
    </row>
    <row r="374" ht="13.5" customHeight="1" spans="1:6">
      <c r="A374" s="21"/>
      <c r="D374" s="4"/>
      <c r="E374" s="5"/>
      <c r="F374" s="5"/>
    </row>
    <row r="375" ht="13.5" customHeight="1" spans="1:6">
      <c r="A375" s="21"/>
      <c r="D375" s="4"/>
      <c r="E375" s="5"/>
      <c r="F375" s="5"/>
    </row>
    <row r="376" ht="13.5" customHeight="1" spans="1:6">
      <c r="A376" s="21"/>
      <c r="D376" s="4"/>
      <c r="E376" s="5"/>
      <c r="F376" s="5"/>
    </row>
    <row r="377" ht="13.5" customHeight="1" spans="1:6">
      <c r="A377" s="21"/>
      <c r="D377" s="4"/>
      <c r="E377" s="5"/>
      <c r="F377" s="5"/>
    </row>
    <row r="378" ht="13.5" customHeight="1" spans="1:6">
      <c r="A378" s="21"/>
      <c r="D378" s="4"/>
      <c r="E378" s="5"/>
      <c r="F378" s="5"/>
    </row>
    <row r="379" ht="13.5" customHeight="1" spans="1:6">
      <c r="A379" s="21"/>
      <c r="D379" s="4"/>
      <c r="E379" s="5"/>
      <c r="F379" s="5"/>
    </row>
    <row r="380" ht="13.5" customHeight="1" spans="1:6">
      <c r="A380" s="21"/>
      <c r="D380" s="4"/>
      <c r="E380" s="5"/>
      <c r="F380" s="5"/>
    </row>
    <row r="381" ht="13.5" customHeight="1" spans="1:6">
      <c r="A381" s="21"/>
      <c r="D381" s="4"/>
      <c r="E381" s="5"/>
      <c r="F381" s="5"/>
    </row>
    <row r="382" ht="13.5" customHeight="1" spans="1:6">
      <c r="A382" s="21"/>
      <c r="D382" s="4"/>
      <c r="E382" s="5"/>
      <c r="F382" s="5"/>
    </row>
    <row r="383" ht="13.5" customHeight="1" spans="1:6">
      <c r="A383" s="21"/>
      <c r="D383" s="4"/>
      <c r="E383" s="5"/>
      <c r="F383" s="5"/>
    </row>
    <row r="384" ht="13.5" customHeight="1" spans="1:6">
      <c r="A384" s="21"/>
      <c r="D384" s="4"/>
      <c r="E384" s="5"/>
      <c r="F384" s="5"/>
    </row>
    <row r="385" ht="13.5" customHeight="1" spans="1:6">
      <c r="A385" s="21"/>
      <c r="D385" s="4"/>
      <c r="E385" s="5"/>
      <c r="F385" s="5"/>
    </row>
    <row r="386" ht="13.5" customHeight="1" spans="1:6">
      <c r="A386" s="21"/>
      <c r="D386" s="4"/>
      <c r="E386" s="5"/>
      <c r="F386" s="5"/>
    </row>
    <row r="387" ht="13.5" customHeight="1" spans="1:6">
      <c r="A387" s="21"/>
      <c r="D387" s="4"/>
      <c r="E387" s="5"/>
      <c r="F387" s="5"/>
    </row>
    <row r="388" ht="13.5" customHeight="1" spans="1:6">
      <c r="A388" s="21"/>
      <c r="D388" s="4"/>
      <c r="E388" s="5"/>
      <c r="F388" s="5"/>
    </row>
    <row r="389" ht="13.5" customHeight="1" spans="1:6">
      <c r="A389" s="21"/>
      <c r="D389" s="4"/>
      <c r="E389" s="5"/>
      <c r="F389" s="5"/>
    </row>
    <row r="390" ht="13.5" customHeight="1" spans="1:6">
      <c r="A390" s="21"/>
      <c r="D390" s="4"/>
      <c r="E390" s="5"/>
      <c r="F390" s="5"/>
    </row>
    <row r="391" ht="13.5" customHeight="1" spans="1:6">
      <c r="A391" s="21"/>
      <c r="D391" s="4"/>
      <c r="E391" s="5"/>
      <c r="F391" s="5"/>
    </row>
    <row r="392" ht="13.5" customHeight="1" spans="1:6">
      <c r="A392" s="21"/>
      <c r="D392" s="4"/>
      <c r="E392" s="5"/>
      <c r="F392" s="5"/>
    </row>
    <row r="393" ht="13.5" customHeight="1" spans="1:6">
      <c r="A393" s="21"/>
      <c r="D393" s="4"/>
      <c r="E393" s="5"/>
      <c r="F393" s="5"/>
    </row>
    <row r="394" ht="13.5" customHeight="1" spans="1:6">
      <c r="A394" s="21"/>
      <c r="D394" s="4"/>
      <c r="E394" s="5"/>
      <c r="F394" s="5"/>
    </row>
    <row r="395" ht="13.5" customHeight="1" spans="1:6">
      <c r="A395" s="21"/>
      <c r="D395" s="4"/>
      <c r="E395" s="5"/>
      <c r="F395" s="5"/>
    </row>
    <row r="396" ht="13.5" customHeight="1" spans="1:6">
      <c r="A396" s="21"/>
      <c r="D396" s="4"/>
      <c r="E396" s="5"/>
      <c r="F396" s="5"/>
    </row>
    <row r="397" ht="13.5" customHeight="1" spans="1:6">
      <c r="A397" s="21"/>
      <c r="D397" s="4"/>
      <c r="E397" s="5"/>
      <c r="F397" s="5"/>
    </row>
    <row r="398" ht="13.5" customHeight="1" spans="1:6">
      <c r="A398" s="21"/>
      <c r="D398" s="4"/>
      <c r="E398" s="5"/>
      <c r="F398" s="5"/>
    </row>
    <row r="399" ht="13.5" customHeight="1" spans="1:6">
      <c r="A399" s="21"/>
      <c r="D399" s="4"/>
      <c r="E399" s="5"/>
      <c r="F399" s="5"/>
    </row>
    <row r="400" ht="13.5" customHeight="1" spans="1:6">
      <c r="A400" s="21"/>
      <c r="D400" s="4"/>
      <c r="E400" s="5"/>
      <c r="F400" s="5"/>
    </row>
    <row r="401" ht="13.5" customHeight="1" spans="1:6">
      <c r="A401" s="21"/>
      <c r="D401" s="4"/>
      <c r="E401" s="5"/>
      <c r="F401" s="5"/>
    </row>
    <row r="402" ht="13.5" customHeight="1" spans="1:6">
      <c r="A402" s="21"/>
      <c r="D402" s="4"/>
      <c r="E402" s="5"/>
      <c r="F402" s="5"/>
    </row>
    <row r="403" ht="13.5" customHeight="1" spans="1:6">
      <c r="A403" s="21"/>
      <c r="D403" s="4"/>
      <c r="E403" s="5"/>
      <c r="F403" s="5"/>
    </row>
    <row r="404" ht="13.5" customHeight="1" spans="1:6">
      <c r="A404" s="21"/>
      <c r="D404" s="4"/>
      <c r="E404" s="5"/>
      <c r="F404" s="5"/>
    </row>
    <row r="405" ht="13.5" customHeight="1" spans="1:6">
      <c r="A405" s="21"/>
      <c r="D405" s="4"/>
      <c r="E405" s="5"/>
      <c r="F405" s="5"/>
    </row>
    <row r="406" ht="13.5" customHeight="1" spans="1:6">
      <c r="A406" s="21"/>
      <c r="D406" s="4"/>
      <c r="E406" s="5"/>
      <c r="F406" s="5"/>
    </row>
    <row r="407" ht="13.5" customHeight="1" spans="1:6">
      <c r="A407" s="21"/>
      <c r="D407" s="4"/>
      <c r="E407" s="5"/>
      <c r="F407" s="5"/>
    </row>
    <row r="408" ht="13.5" customHeight="1" spans="1:6">
      <c r="A408" s="21"/>
      <c r="D408" s="4"/>
      <c r="E408" s="5"/>
      <c r="F408" s="5"/>
    </row>
    <row r="409" ht="13.5" customHeight="1" spans="1:6">
      <c r="A409" s="21"/>
      <c r="D409" s="4"/>
      <c r="E409" s="5"/>
      <c r="F409" s="5"/>
    </row>
    <row r="410" ht="13.5" customHeight="1" spans="1:6">
      <c r="A410" s="21"/>
      <c r="D410" s="4"/>
      <c r="E410" s="5"/>
      <c r="F410" s="5"/>
    </row>
    <row r="411" ht="13.5" customHeight="1" spans="1:6">
      <c r="A411" s="21"/>
      <c r="D411" s="4"/>
      <c r="E411" s="5"/>
      <c r="F411" s="5"/>
    </row>
    <row r="412" ht="13.5" customHeight="1" spans="1:6">
      <c r="A412" s="21"/>
      <c r="D412" s="4"/>
      <c r="E412" s="5"/>
      <c r="F412" s="5"/>
    </row>
    <row r="413" ht="13.5" customHeight="1" spans="1:6">
      <c r="A413" s="21"/>
      <c r="D413" s="4"/>
      <c r="E413" s="5"/>
      <c r="F413" s="5"/>
    </row>
    <row r="414" ht="13.5" customHeight="1" spans="1:6">
      <c r="A414" s="21"/>
      <c r="D414" s="4"/>
      <c r="E414" s="5"/>
      <c r="F414" s="5"/>
    </row>
    <row r="415" ht="13.5" customHeight="1" spans="1:6">
      <c r="A415" s="21"/>
      <c r="D415" s="4"/>
      <c r="E415" s="5"/>
      <c r="F415" s="5"/>
    </row>
    <row r="416" ht="13.5" customHeight="1" spans="1:6">
      <c r="A416" s="21"/>
      <c r="D416" s="4"/>
      <c r="E416" s="5"/>
      <c r="F416" s="5"/>
    </row>
    <row r="417" ht="13.5" customHeight="1" spans="1:6">
      <c r="A417" s="21"/>
      <c r="D417" s="4"/>
      <c r="E417" s="5"/>
      <c r="F417" s="5"/>
    </row>
    <row r="418" ht="13.5" customHeight="1" spans="1:6">
      <c r="A418" s="21"/>
      <c r="D418" s="4"/>
      <c r="E418" s="5"/>
      <c r="F418" s="5"/>
    </row>
    <row r="419" ht="13.5" customHeight="1" spans="1:6">
      <c r="A419" s="21"/>
      <c r="D419" s="4"/>
      <c r="E419" s="5"/>
      <c r="F419" s="5"/>
    </row>
    <row r="420" ht="13.5" customHeight="1" spans="1:6">
      <c r="A420" s="21"/>
      <c r="D420" s="4"/>
      <c r="E420" s="5"/>
      <c r="F420" s="5"/>
    </row>
    <row r="421" ht="13.5" customHeight="1" spans="1:6">
      <c r="A421" s="21"/>
      <c r="D421" s="4"/>
      <c r="E421" s="5"/>
      <c r="F421" s="5"/>
    </row>
    <row r="422" ht="13.5" customHeight="1" spans="1:6">
      <c r="A422" s="21"/>
      <c r="D422" s="4"/>
      <c r="E422" s="5"/>
      <c r="F422" s="5"/>
    </row>
    <row r="423" ht="13.5" customHeight="1" spans="1:6">
      <c r="A423" s="21"/>
      <c r="D423" s="4"/>
      <c r="E423" s="5"/>
      <c r="F423" s="5"/>
    </row>
    <row r="424" ht="13.5" customHeight="1" spans="1:6">
      <c r="A424" s="21"/>
      <c r="D424" s="4"/>
      <c r="E424" s="5"/>
      <c r="F424" s="5"/>
    </row>
    <row r="425" ht="13.5" customHeight="1" spans="1:6">
      <c r="A425" s="21"/>
      <c r="D425" s="4"/>
      <c r="E425" s="5"/>
      <c r="F425" s="5"/>
    </row>
    <row r="426" ht="13.5" customHeight="1" spans="1:6">
      <c r="A426" s="21"/>
      <c r="D426" s="4"/>
      <c r="E426" s="5"/>
      <c r="F426" s="5"/>
    </row>
    <row r="427" ht="13.5" customHeight="1" spans="1:6">
      <c r="A427" s="21"/>
      <c r="D427" s="4"/>
      <c r="E427" s="5"/>
      <c r="F427" s="5"/>
    </row>
    <row r="428" ht="13.5" customHeight="1" spans="1:6">
      <c r="A428" s="21"/>
      <c r="D428" s="4"/>
      <c r="E428" s="5"/>
      <c r="F428" s="5"/>
    </row>
    <row r="429" ht="13.5" customHeight="1" spans="1:6">
      <c r="A429" s="21"/>
      <c r="D429" s="4"/>
      <c r="E429" s="5"/>
      <c r="F429" s="5"/>
    </row>
    <row r="430" ht="13.5" customHeight="1" spans="1:6">
      <c r="A430" s="21"/>
      <c r="D430" s="4"/>
      <c r="E430" s="5"/>
      <c r="F430" s="5"/>
    </row>
    <row r="431" ht="13.5" customHeight="1" spans="1:6">
      <c r="A431" s="21"/>
      <c r="D431" s="4"/>
      <c r="E431" s="5"/>
      <c r="F431" s="5"/>
    </row>
    <row r="432" ht="13.5" customHeight="1" spans="1:6">
      <c r="A432" s="21"/>
      <c r="D432" s="4"/>
      <c r="E432" s="5"/>
      <c r="F432" s="5"/>
    </row>
    <row r="433" ht="13.5" customHeight="1" spans="1:6">
      <c r="A433" s="21"/>
      <c r="D433" s="4"/>
      <c r="E433" s="5"/>
      <c r="F433" s="5"/>
    </row>
    <row r="434" ht="13.5" customHeight="1" spans="1:6">
      <c r="A434" s="21"/>
      <c r="D434" s="4"/>
      <c r="E434" s="5"/>
      <c r="F434" s="5"/>
    </row>
    <row r="435" ht="13.5" customHeight="1" spans="1:6">
      <c r="A435" s="21"/>
      <c r="D435" s="4"/>
      <c r="E435" s="5"/>
      <c r="F435" s="5"/>
    </row>
    <row r="436" ht="13.5" customHeight="1" spans="1:6">
      <c r="A436" s="21"/>
      <c r="D436" s="4"/>
      <c r="E436" s="5"/>
      <c r="F436" s="5"/>
    </row>
    <row r="437" ht="13.5" customHeight="1" spans="1:6">
      <c r="A437" s="21"/>
      <c r="D437" s="4"/>
      <c r="E437" s="5"/>
      <c r="F437" s="5"/>
    </row>
    <row r="438" ht="13.5" customHeight="1" spans="1:6">
      <c r="A438" s="21"/>
      <c r="D438" s="4"/>
      <c r="E438" s="5"/>
      <c r="F438" s="5"/>
    </row>
    <row r="439" ht="13.5" customHeight="1" spans="1:6">
      <c r="A439" s="21"/>
      <c r="D439" s="4"/>
      <c r="E439" s="5"/>
      <c r="F439" s="5"/>
    </row>
    <row r="440" ht="13.5" customHeight="1" spans="1:6">
      <c r="A440" s="21"/>
      <c r="D440" s="4"/>
      <c r="E440" s="5"/>
      <c r="F440" s="5"/>
    </row>
    <row r="441" ht="13.5" customHeight="1" spans="1:6">
      <c r="A441" s="21"/>
      <c r="D441" s="4"/>
      <c r="E441" s="5"/>
      <c r="F441" s="5"/>
    </row>
    <row r="442" ht="13.5" customHeight="1" spans="1:6">
      <c r="A442" s="21"/>
      <c r="D442" s="4"/>
      <c r="E442" s="5"/>
      <c r="F442" s="5"/>
    </row>
    <row r="443" ht="13.5" customHeight="1" spans="1:6">
      <c r="A443" s="21"/>
      <c r="D443" s="4"/>
      <c r="E443" s="5"/>
      <c r="F443" s="5"/>
    </row>
    <row r="444" ht="13.5" customHeight="1" spans="1:6">
      <c r="A444" s="21"/>
      <c r="D444" s="4"/>
      <c r="E444" s="5"/>
      <c r="F444" s="5"/>
    </row>
    <row r="445" ht="13.5" customHeight="1" spans="1:6">
      <c r="A445" s="21"/>
      <c r="D445" s="4"/>
      <c r="E445" s="5"/>
      <c r="F445" s="5"/>
    </row>
    <row r="446" ht="13.5" customHeight="1" spans="1:6">
      <c r="A446" s="21"/>
      <c r="D446" s="4"/>
      <c r="E446" s="5"/>
      <c r="F446" s="5"/>
    </row>
    <row r="447" ht="13.5" customHeight="1" spans="1:6">
      <c r="A447" s="21"/>
      <c r="D447" s="4"/>
      <c r="E447" s="5"/>
      <c r="F447" s="5"/>
    </row>
    <row r="448" ht="13.5" customHeight="1" spans="1:6">
      <c r="A448" s="21"/>
      <c r="D448" s="4"/>
      <c r="E448" s="5"/>
      <c r="F448" s="5"/>
    </row>
    <row r="449" ht="13.5" customHeight="1" spans="1:6">
      <c r="A449" s="21"/>
      <c r="D449" s="4"/>
      <c r="E449" s="5"/>
      <c r="F449" s="5"/>
    </row>
    <row r="450" ht="13.5" customHeight="1" spans="1:6">
      <c r="A450" s="21"/>
      <c r="D450" s="4"/>
      <c r="E450" s="5"/>
      <c r="F450" s="5"/>
    </row>
    <row r="451" ht="13.5" customHeight="1" spans="1:6">
      <c r="A451" s="21"/>
      <c r="D451" s="4"/>
      <c r="E451" s="5"/>
      <c r="F451" s="5"/>
    </row>
    <row r="452" ht="13.5" customHeight="1" spans="1:6">
      <c r="A452" s="21"/>
      <c r="D452" s="4"/>
      <c r="E452" s="5"/>
      <c r="F452" s="5"/>
    </row>
    <row r="453" ht="13.5" customHeight="1" spans="1:6">
      <c r="A453" s="21"/>
      <c r="D453" s="4"/>
      <c r="E453" s="5"/>
      <c r="F453" s="5"/>
    </row>
    <row r="454" ht="13.5" customHeight="1" spans="1:6">
      <c r="A454" s="21"/>
      <c r="D454" s="4"/>
      <c r="E454" s="5"/>
      <c r="F454" s="5"/>
    </row>
    <row r="455" ht="13.5" customHeight="1" spans="1:6">
      <c r="A455" s="21"/>
      <c r="D455" s="4"/>
      <c r="E455" s="5"/>
      <c r="F455" s="5"/>
    </row>
    <row r="456" ht="13.5" customHeight="1" spans="1:6">
      <c r="A456" s="21"/>
      <c r="D456" s="4"/>
      <c r="E456" s="5"/>
      <c r="F456" s="5"/>
    </row>
    <row r="457" ht="13.5" customHeight="1" spans="1:6">
      <c r="A457" s="21"/>
      <c r="D457" s="4"/>
      <c r="E457" s="5"/>
      <c r="F457" s="5"/>
    </row>
    <row r="458" ht="13.5" customHeight="1" spans="1:6">
      <c r="A458" s="21"/>
      <c r="D458" s="4"/>
      <c r="E458" s="5"/>
      <c r="F458" s="5"/>
    </row>
    <row r="459" ht="13.5" customHeight="1" spans="1:6">
      <c r="A459" s="21"/>
      <c r="D459" s="4"/>
      <c r="E459" s="5"/>
      <c r="F459" s="5"/>
    </row>
    <row r="460" ht="13.5" customHeight="1" spans="1:6">
      <c r="A460" s="21"/>
      <c r="D460" s="4"/>
      <c r="E460" s="5"/>
      <c r="F460" s="5"/>
    </row>
    <row r="461" ht="13.5" customHeight="1" spans="1:6">
      <c r="A461" s="21"/>
      <c r="D461" s="4"/>
      <c r="E461" s="5"/>
      <c r="F461" s="5"/>
    </row>
    <row r="462" ht="13.5" customHeight="1" spans="1:6">
      <c r="A462" s="21"/>
      <c r="D462" s="4"/>
      <c r="E462" s="5"/>
      <c r="F462" s="5"/>
    </row>
    <row r="463" ht="13.5" customHeight="1" spans="1:6">
      <c r="A463" s="21"/>
      <c r="D463" s="4"/>
      <c r="E463" s="5"/>
      <c r="F463" s="5"/>
    </row>
    <row r="464" ht="13.5" customHeight="1" spans="1:6">
      <c r="A464" s="21"/>
      <c r="D464" s="4"/>
      <c r="E464" s="5"/>
      <c r="F464" s="5"/>
    </row>
    <row r="465" ht="13.5" customHeight="1" spans="1:6">
      <c r="A465" s="21"/>
      <c r="D465" s="4"/>
      <c r="E465" s="5"/>
      <c r="F465" s="5"/>
    </row>
    <row r="466" ht="13.5" customHeight="1" spans="1:6">
      <c r="A466" s="21"/>
      <c r="D466" s="4"/>
      <c r="E466" s="5"/>
      <c r="F466" s="5"/>
    </row>
    <row r="467" ht="13.5" customHeight="1" spans="1:6">
      <c r="A467" s="21"/>
      <c r="D467" s="4"/>
      <c r="E467" s="5"/>
      <c r="F467" s="5"/>
    </row>
    <row r="468" ht="13.5" customHeight="1" spans="1:6">
      <c r="A468" s="21"/>
      <c r="D468" s="4"/>
      <c r="E468" s="5"/>
      <c r="F468" s="5"/>
    </row>
    <row r="469" ht="13.5" customHeight="1" spans="1:6">
      <c r="A469" s="21"/>
      <c r="D469" s="4"/>
      <c r="E469" s="5"/>
      <c r="F469" s="5"/>
    </row>
    <row r="470" ht="13.5" customHeight="1" spans="1:6">
      <c r="A470" s="21"/>
      <c r="D470" s="4"/>
      <c r="E470" s="5"/>
      <c r="F470" s="5"/>
    </row>
    <row r="471" ht="13.5" customHeight="1" spans="1:6">
      <c r="A471" s="21"/>
      <c r="D471" s="4"/>
      <c r="E471" s="5"/>
      <c r="F471" s="5"/>
    </row>
    <row r="472" ht="13.5" customHeight="1" spans="1:6">
      <c r="A472" s="21"/>
      <c r="D472" s="4"/>
      <c r="E472" s="5"/>
      <c r="F472" s="5"/>
    </row>
    <row r="473" ht="13.5" customHeight="1" spans="1:6">
      <c r="A473" s="21"/>
      <c r="D473" s="4"/>
      <c r="E473" s="5"/>
      <c r="F473" s="5"/>
    </row>
    <row r="474" ht="13.5" customHeight="1" spans="1:6">
      <c r="A474" s="21"/>
      <c r="D474" s="4"/>
      <c r="E474" s="5"/>
      <c r="F474" s="5"/>
    </row>
    <row r="475" ht="13.5" customHeight="1" spans="1:6">
      <c r="A475" s="21"/>
      <c r="D475" s="4"/>
      <c r="E475" s="5"/>
      <c r="F475" s="5"/>
    </row>
    <row r="476" ht="13.5" customHeight="1" spans="1:6">
      <c r="A476" s="21"/>
      <c r="D476" s="4"/>
      <c r="E476" s="5"/>
      <c r="F476" s="5"/>
    </row>
    <row r="477" ht="13.5" customHeight="1" spans="1:6">
      <c r="A477" s="21"/>
      <c r="D477" s="4"/>
      <c r="E477" s="5"/>
      <c r="F477" s="5"/>
    </row>
    <row r="478" ht="13.5" customHeight="1" spans="1:6">
      <c r="A478" s="21"/>
      <c r="D478" s="4"/>
      <c r="E478" s="5"/>
      <c r="F478" s="5"/>
    </row>
    <row r="479" ht="13.5" customHeight="1" spans="1:6">
      <c r="A479" s="21"/>
      <c r="D479" s="4"/>
      <c r="E479" s="5"/>
      <c r="F479" s="5"/>
    </row>
    <row r="480" ht="13.5" customHeight="1" spans="1:6">
      <c r="A480" s="21"/>
      <c r="D480" s="4"/>
      <c r="E480" s="5"/>
      <c r="F480" s="5"/>
    </row>
    <row r="481" ht="13.5" customHeight="1" spans="1:6">
      <c r="A481" s="21"/>
      <c r="D481" s="4"/>
      <c r="E481" s="5"/>
      <c r="F481" s="5"/>
    </row>
    <row r="482" ht="13.5" customHeight="1" spans="1:6">
      <c r="A482" s="21"/>
      <c r="D482" s="4"/>
      <c r="E482" s="5"/>
      <c r="F482" s="5"/>
    </row>
    <row r="483" ht="13.5" customHeight="1" spans="1:6">
      <c r="A483" s="21"/>
      <c r="D483" s="4"/>
      <c r="E483" s="5"/>
      <c r="F483" s="5"/>
    </row>
    <row r="484" ht="13.5" customHeight="1" spans="1:6">
      <c r="A484" s="21"/>
      <c r="D484" s="4"/>
      <c r="E484" s="5"/>
      <c r="F484" s="5"/>
    </row>
    <row r="485" ht="13.5" customHeight="1" spans="1:6">
      <c r="A485" s="21"/>
      <c r="D485" s="4"/>
      <c r="E485" s="5"/>
      <c r="F485" s="5"/>
    </row>
    <row r="486" ht="13.5" customHeight="1" spans="1:6">
      <c r="A486" s="21"/>
      <c r="D486" s="4"/>
      <c r="E486" s="5"/>
      <c r="F486" s="5"/>
    </row>
    <row r="487" ht="13.5" customHeight="1" spans="1:6">
      <c r="A487" s="21"/>
      <c r="D487" s="4"/>
      <c r="E487" s="5"/>
      <c r="F487" s="5"/>
    </row>
    <row r="488" ht="13.5" customHeight="1" spans="1:6">
      <c r="A488" s="21"/>
      <c r="D488" s="4"/>
      <c r="E488" s="5"/>
      <c r="F488" s="5"/>
    </row>
    <row r="489" ht="13.5" customHeight="1" spans="1:6">
      <c r="A489" s="21"/>
      <c r="D489" s="4"/>
      <c r="E489" s="5"/>
      <c r="F489" s="5"/>
    </row>
    <row r="490" ht="13.5" customHeight="1" spans="1:6">
      <c r="A490" s="21"/>
      <c r="D490" s="4"/>
      <c r="E490" s="5"/>
      <c r="F490" s="5"/>
    </row>
    <row r="491" ht="13.5" customHeight="1" spans="1:6">
      <c r="A491" s="21"/>
      <c r="D491" s="4"/>
      <c r="E491" s="5"/>
      <c r="F491" s="5"/>
    </row>
    <row r="492" ht="13.5" customHeight="1" spans="1:6">
      <c r="A492" s="21"/>
      <c r="D492" s="4"/>
      <c r="E492" s="5"/>
      <c r="F492" s="5"/>
    </row>
    <row r="493" ht="13.5" customHeight="1" spans="1:6">
      <c r="A493" s="21"/>
      <c r="D493" s="4"/>
      <c r="E493" s="5"/>
      <c r="F493" s="5"/>
    </row>
    <row r="494" ht="13.5" customHeight="1" spans="1:6">
      <c r="A494" s="21"/>
      <c r="D494" s="4"/>
      <c r="E494" s="5"/>
      <c r="F494" s="5"/>
    </row>
    <row r="495" ht="13.5" customHeight="1" spans="1:6">
      <c r="A495" s="21"/>
      <c r="D495" s="4"/>
      <c r="E495" s="5"/>
      <c r="F495" s="5"/>
    </row>
    <row r="496" ht="13.5" customHeight="1" spans="1:6">
      <c r="A496" s="21"/>
      <c r="D496" s="4"/>
      <c r="E496" s="5"/>
      <c r="F496" s="5"/>
    </row>
    <row r="497" ht="13.5" customHeight="1" spans="1:6">
      <c r="A497" s="21"/>
      <c r="D497" s="4"/>
      <c r="E497" s="5"/>
      <c r="F497" s="5"/>
    </row>
    <row r="498" ht="13.5" customHeight="1" spans="1:6">
      <c r="A498" s="21"/>
      <c r="D498" s="4"/>
      <c r="E498" s="5"/>
      <c r="F498" s="5"/>
    </row>
    <row r="499" ht="13.5" customHeight="1" spans="1:6">
      <c r="A499" s="21"/>
      <c r="D499" s="4"/>
      <c r="E499" s="5"/>
      <c r="F499" s="5"/>
    </row>
    <row r="500" ht="13.5" customHeight="1" spans="1:6">
      <c r="A500" s="21"/>
      <c r="D500" s="4"/>
      <c r="E500" s="5"/>
      <c r="F500" s="5"/>
    </row>
    <row r="501" ht="13.5" customHeight="1" spans="1:6">
      <c r="A501" s="21"/>
      <c r="D501" s="4"/>
      <c r="E501" s="5"/>
      <c r="F501" s="5"/>
    </row>
    <row r="502" ht="13.5" customHeight="1" spans="1:6">
      <c r="A502" s="21"/>
      <c r="D502" s="4"/>
      <c r="E502" s="5"/>
      <c r="F502" s="5"/>
    </row>
    <row r="503" ht="13.5" customHeight="1" spans="1:6">
      <c r="A503" s="21"/>
      <c r="D503" s="4"/>
      <c r="E503" s="5"/>
      <c r="F503" s="5"/>
    </row>
    <row r="504" ht="13.5" customHeight="1" spans="1:6">
      <c r="A504" s="21"/>
      <c r="D504" s="4"/>
      <c r="E504" s="5"/>
      <c r="F504" s="5"/>
    </row>
    <row r="505" ht="13.5" customHeight="1" spans="1:6">
      <c r="A505" s="21"/>
      <c r="D505" s="4"/>
      <c r="E505" s="5"/>
      <c r="F505" s="5"/>
    </row>
    <row r="506" ht="13.5" customHeight="1" spans="1:6">
      <c r="A506" s="21"/>
      <c r="D506" s="4"/>
      <c r="E506" s="5"/>
      <c r="F506" s="5"/>
    </row>
    <row r="507" ht="13.5" customHeight="1" spans="1:6">
      <c r="A507" s="21"/>
      <c r="D507" s="4"/>
      <c r="E507" s="5"/>
      <c r="F507" s="5"/>
    </row>
    <row r="508" ht="13.5" customHeight="1" spans="1:6">
      <c r="A508" s="21"/>
      <c r="D508" s="4"/>
      <c r="E508" s="5"/>
      <c r="F508" s="5"/>
    </row>
    <row r="509" ht="13.5" customHeight="1" spans="1:6">
      <c r="A509" s="21"/>
      <c r="D509" s="4"/>
      <c r="E509" s="5"/>
      <c r="F509" s="5"/>
    </row>
    <row r="510" ht="13.5" customHeight="1" spans="1:6">
      <c r="A510" s="21"/>
      <c r="D510" s="4"/>
      <c r="E510" s="5"/>
      <c r="F510" s="5"/>
    </row>
    <row r="511" ht="13.5" customHeight="1" spans="1:6">
      <c r="A511" s="21"/>
      <c r="D511" s="4"/>
      <c r="E511" s="5"/>
      <c r="F511" s="5"/>
    </row>
    <row r="512" ht="13.5" customHeight="1" spans="1:6">
      <c r="A512" s="21"/>
      <c r="D512" s="4"/>
      <c r="E512" s="5"/>
      <c r="F512" s="5"/>
    </row>
    <row r="513" ht="13.5" customHeight="1" spans="1:6">
      <c r="A513" s="21"/>
      <c r="D513" s="4"/>
      <c r="E513" s="5"/>
      <c r="F513" s="5"/>
    </row>
    <row r="514" ht="13.5" customHeight="1" spans="1:6">
      <c r="A514" s="21"/>
      <c r="D514" s="4"/>
      <c r="E514" s="5"/>
      <c r="F514" s="5"/>
    </row>
    <row r="515" ht="13.5" customHeight="1" spans="1:6">
      <c r="A515" s="21"/>
      <c r="D515" s="4"/>
      <c r="E515" s="5"/>
      <c r="F515" s="5"/>
    </row>
    <row r="516" ht="13.5" customHeight="1" spans="1:6">
      <c r="A516" s="21"/>
      <c r="D516" s="4"/>
      <c r="E516" s="5"/>
      <c r="F516" s="5"/>
    </row>
    <row r="517" ht="13.5" customHeight="1" spans="1:6">
      <c r="A517" s="21"/>
      <c r="D517" s="4"/>
      <c r="E517" s="5"/>
      <c r="F517" s="5"/>
    </row>
    <row r="518" ht="13.5" customHeight="1" spans="1:6">
      <c r="A518" s="21"/>
      <c r="D518" s="4"/>
      <c r="E518" s="5"/>
      <c r="F518" s="5"/>
    </row>
    <row r="519" ht="13.5" customHeight="1" spans="1:6">
      <c r="A519" s="21"/>
      <c r="D519" s="4"/>
      <c r="E519" s="5"/>
      <c r="F519" s="5"/>
    </row>
    <row r="520" ht="13.5" customHeight="1" spans="1:6">
      <c r="A520" s="21"/>
      <c r="D520" s="4"/>
      <c r="E520" s="5"/>
      <c r="F520" s="5"/>
    </row>
    <row r="521" ht="13.5" customHeight="1" spans="1:6">
      <c r="A521" s="21"/>
      <c r="D521" s="4"/>
      <c r="E521" s="5"/>
      <c r="F521" s="5"/>
    </row>
    <row r="522" ht="13.5" customHeight="1" spans="1:6">
      <c r="A522" s="21"/>
      <c r="D522" s="4"/>
      <c r="E522" s="5"/>
      <c r="F522" s="5"/>
    </row>
    <row r="523" ht="13.5" customHeight="1" spans="1:6">
      <c r="A523" s="21"/>
      <c r="D523" s="4"/>
      <c r="E523" s="5"/>
      <c r="F523" s="5"/>
    </row>
    <row r="524" ht="13.5" customHeight="1" spans="1:6">
      <c r="A524" s="21"/>
      <c r="D524" s="4"/>
      <c r="E524" s="5"/>
      <c r="F524" s="5"/>
    </row>
    <row r="525" ht="13.5" customHeight="1" spans="1:6">
      <c r="A525" s="21"/>
      <c r="D525" s="4"/>
      <c r="E525" s="5"/>
      <c r="F525" s="5"/>
    </row>
    <row r="526" ht="13.5" customHeight="1" spans="1:6">
      <c r="A526" s="21"/>
      <c r="D526" s="4"/>
      <c r="E526" s="5"/>
      <c r="F526" s="5"/>
    </row>
    <row r="527" ht="13.5" customHeight="1" spans="1:6">
      <c r="A527" s="21"/>
      <c r="D527" s="4"/>
      <c r="E527" s="5"/>
      <c r="F527" s="5"/>
    </row>
    <row r="528" ht="13.5" customHeight="1" spans="1:6">
      <c r="A528" s="21"/>
      <c r="D528" s="4"/>
      <c r="E528" s="5"/>
      <c r="F528" s="5"/>
    </row>
    <row r="529" ht="13.5" customHeight="1" spans="1:6">
      <c r="A529" s="21"/>
      <c r="D529" s="4"/>
      <c r="E529" s="5"/>
      <c r="F529" s="5"/>
    </row>
    <row r="530" ht="13.5" customHeight="1" spans="1:6">
      <c r="A530" s="21"/>
      <c r="D530" s="4"/>
      <c r="E530" s="5"/>
      <c r="F530" s="5"/>
    </row>
    <row r="531" ht="13.5" customHeight="1" spans="1:6">
      <c r="A531" s="21"/>
      <c r="D531" s="4"/>
      <c r="E531" s="5"/>
      <c r="F531" s="5"/>
    </row>
    <row r="532" ht="13.5" customHeight="1" spans="1:6">
      <c r="A532" s="21"/>
      <c r="D532" s="4"/>
      <c r="E532" s="5"/>
      <c r="F532" s="5"/>
    </row>
    <row r="533" ht="13.5" customHeight="1" spans="1:6">
      <c r="A533" s="21"/>
      <c r="D533" s="4"/>
      <c r="E533" s="5"/>
      <c r="F533" s="5"/>
    </row>
    <row r="534" ht="13.5" customHeight="1" spans="1:6">
      <c r="A534" s="21"/>
      <c r="D534" s="4"/>
      <c r="E534" s="5"/>
      <c r="F534" s="5"/>
    </row>
    <row r="535" ht="13.5" customHeight="1" spans="1:6">
      <c r="A535" s="21"/>
      <c r="D535" s="4"/>
      <c r="E535" s="5"/>
      <c r="F535" s="5"/>
    </row>
    <row r="536" ht="13.5" customHeight="1" spans="1:6">
      <c r="A536" s="21"/>
      <c r="D536" s="4"/>
      <c r="E536" s="5"/>
      <c r="F536" s="5"/>
    </row>
    <row r="537" ht="13.5" customHeight="1" spans="1:6">
      <c r="A537" s="21"/>
      <c r="D537" s="4"/>
      <c r="E537" s="5"/>
      <c r="F537" s="5"/>
    </row>
    <row r="538" ht="13.5" customHeight="1" spans="1:6">
      <c r="A538" s="21"/>
      <c r="D538" s="4"/>
      <c r="E538" s="5"/>
      <c r="F538" s="5"/>
    </row>
    <row r="539" ht="13.5" customHeight="1" spans="1:6">
      <c r="A539" s="21"/>
      <c r="D539" s="4"/>
      <c r="E539" s="5"/>
      <c r="F539" s="5"/>
    </row>
    <row r="540" ht="13.5" customHeight="1" spans="1:6">
      <c r="A540" s="21"/>
      <c r="D540" s="4"/>
      <c r="E540" s="5"/>
      <c r="F540" s="5"/>
    </row>
    <row r="541" ht="13.5" customHeight="1" spans="1:6">
      <c r="A541" s="21"/>
      <c r="D541" s="4"/>
      <c r="E541" s="5"/>
      <c r="F541" s="5"/>
    </row>
    <row r="542" ht="13.5" customHeight="1" spans="1:6">
      <c r="A542" s="21"/>
      <c r="D542" s="4"/>
      <c r="E542" s="5"/>
      <c r="F542" s="5"/>
    </row>
    <row r="543" ht="13.5" customHeight="1" spans="1:6">
      <c r="A543" s="21"/>
      <c r="D543" s="4"/>
      <c r="E543" s="5"/>
      <c r="F543" s="5"/>
    </row>
    <row r="544" ht="13.5" customHeight="1" spans="1:6">
      <c r="A544" s="21"/>
      <c r="D544" s="4"/>
      <c r="E544" s="5"/>
      <c r="F544" s="5"/>
    </row>
    <row r="545" ht="13.5" customHeight="1" spans="1:6">
      <c r="A545" s="21"/>
      <c r="D545" s="4"/>
      <c r="E545" s="5"/>
      <c r="F545" s="5"/>
    </row>
    <row r="546" ht="13.5" customHeight="1" spans="1:6">
      <c r="A546" s="21"/>
      <c r="D546" s="4"/>
      <c r="E546" s="5"/>
      <c r="F546" s="5"/>
    </row>
    <row r="547" ht="13.5" customHeight="1" spans="1:6">
      <c r="A547" s="21"/>
      <c r="D547" s="4"/>
      <c r="E547" s="5"/>
      <c r="F547" s="5"/>
    </row>
    <row r="548" ht="13.5" customHeight="1" spans="1:6">
      <c r="A548" s="21"/>
      <c r="D548" s="4"/>
      <c r="E548" s="5"/>
      <c r="F548" s="5"/>
    </row>
    <row r="549" ht="13.5" customHeight="1" spans="1:6">
      <c r="A549" s="21"/>
      <c r="D549" s="4"/>
      <c r="E549" s="5"/>
      <c r="F549" s="5"/>
    </row>
    <row r="550" ht="13.5" customHeight="1" spans="1:6">
      <c r="A550" s="21"/>
      <c r="D550" s="4"/>
      <c r="E550" s="5"/>
      <c r="F550" s="5"/>
    </row>
    <row r="551" ht="13.5" customHeight="1" spans="1:6">
      <c r="A551" s="21"/>
      <c r="D551" s="4"/>
      <c r="E551" s="5"/>
      <c r="F551" s="5"/>
    </row>
    <row r="552" ht="13.5" customHeight="1" spans="1:6">
      <c r="A552" s="21"/>
      <c r="D552" s="4"/>
      <c r="E552" s="5"/>
      <c r="F552" s="5"/>
    </row>
    <row r="553" ht="13.5" customHeight="1" spans="1:6">
      <c r="A553" s="21"/>
      <c r="D553" s="4"/>
      <c r="E553" s="5"/>
      <c r="F553" s="5"/>
    </row>
    <row r="554" ht="13.5" customHeight="1" spans="1:6">
      <c r="A554" s="21"/>
      <c r="D554" s="4"/>
      <c r="E554" s="5"/>
      <c r="F554" s="5"/>
    </row>
    <row r="555" ht="13.5" customHeight="1" spans="1:6">
      <c r="A555" s="21"/>
      <c r="D555" s="4"/>
      <c r="E555" s="5"/>
      <c r="F555" s="5"/>
    </row>
    <row r="556" ht="13.5" customHeight="1" spans="1:6">
      <c r="A556" s="21"/>
      <c r="D556" s="4"/>
      <c r="E556" s="5"/>
      <c r="F556" s="5"/>
    </row>
    <row r="557" ht="13.5" customHeight="1" spans="1:6">
      <c r="A557" s="21"/>
      <c r="D557" s="4"/>
      <c r="E557" s="5"/>
      <c r="F557" s="5"/>
    </row>
    <row r="558" ht="13.5" customHeight="1" spans="1:6">
      <c r="A558" s="21"/>
      <c r="D558" s="4"/>
      <c r="E558" s="5"/>
      <c r="F558" s="5"/>
    </row>
    <row r="559" ht="13.5" customHeight="1" spans="1:6">
      <c r="A559" s="21"/>
      <c r="D559" s="4"/>
      <c r="E559" s="5"/>
      <c r="F559" s="5"/>
    </row>
    <row r="560" ht="13.5" customHeight="1" spans="1:6">
      <c r="A560" s="21"/>
      <c r="D560" s="4"/>
      <c r="E560" s="5"/>
      <c r="F560" s="5"/>
    </row>
    <row r="561" ht="13.5" customHeight="1" spans="1:6">
      <c r="A561" s="21"/>
      <c r="D561" s="4"/>
      <c r="E561" s="5"/>
      <c r="F561" s="5"/>
    </row>
    <row r="562" ht="13.5" customHeight="1" spans="1:6">
      <c r="A562" s="21"/>
      <c r="D562" s="4"/>
      <c r="E562" s="5"/>
      <c r="F562" s="5"/>
    </row>
    <row r="563" ht="13.5" customHeight="1" spans="1:6">
      <c r="A563" s="21"/>
      <c r="D563" s="4"/>
      <c r="E563" s="5"/>
      <c r="F563" s="5"/>
    </row>
    <row r="564" ht="13.5" customHeight="1" spans="1:6">
      <c r="A564" s="21"/>
      <c r="D564" s="4"/>
      <c r="E564" s="5"/>
      <c r="F564" s="5"/>
    </row>
    <row r="565" ht="13.5" customHeight="1" spans="1:6">
      <c r="A565" s="21"/>
      <c r="D565" s="4"/>
      <c r="E565" s="5"/>
      <c r="F565" s="5"/>
    </row>
    <row r="566" ht="13.5" customHeight="1" spans="1:6">
      <c r="A566" s="21"/>
      <c r="D566" s="4"/>
      <c r="E566" s="5"/>
      <c r="F566" s="5"/>
    </row>
    <row r="567" ht="13.5" customHeight="1" spans="1:6">
      <c r="A567" s="21"/>
      <c r="D567" s="4"/>
      <c r="E567" s="5"/>
      <c r="F567" s="5"/>
    </row>
    <row r="568" ht="13.5" customHeight="1" spans="1:6">
      <c r="A568" s="21"/>
      <c r="D568" s="4"/>
      <c r="E568" s="5"/>
      <c r="F568" s="5"/>
    </row>
    <row r="569" ht="13.5" customHeight="1" spans="1:6">
      <c r="A569" s="21"/>
      <c r="D569" s="4"/>
      <c r="E569" s="5"/>
      <c r="F569" s="5"/>
    </row>
    <row r="570" ht="13.5" customHeight="1" spans="1:6">
      <c r="A570" s="21"/>
      <c r="D570" s="4"/>
      <c r="E570" s="5"/>
      <c r="F570" s="5"/>
    </row>
    <row r="571" ht="13.5" customHeight="1" spans="1:6">
      <c r="A571" s="21"/>
      <c r="D571" s="4"/>
      <c r="E571" s="5"/>
      <c r="F571" s="5"/>
    </row>
    <row r="572" ht="13.5" customHeight="1" spans="1:6">
      <c r="A572" s="21"/>
      <c r="D572" s="4"/>
      <c r="E572" s="5"/>
      <c r="F572" s="5"/>
    </row>
    <row r="573" ht="13.5" customHeight="1" spans="1:6">
      <c r="A573" s="21"/>
      <c r="D573" s="4"/>
      <c r="E573" s="5"/>
      <c r="F573" s="5"/>
    </row>
    <row r="574" ht="13.5" customHeight="1" spans="1:6">
      <c r="A574" s="21"/>
      <c r="D574" s="4"/>
      <c r="E574" s="5"/>
      <c r="F574" s="5"/>
    </row>
    <row r="575" ht="13.5" customHeight="1" spans="1:6">
      <c r="A575" s="21"/>
      <c r="D575" s="4"/>
      <c r="E575" s="5"/>
      <c r="F575" s="5"/>
    </row>
    <row r="576" ht="13.5" customHeight="1" spans="1:6">
      <c r="A576" s="21"/>
      <c r="D576" s="4"/>
      <c r="E576" s="5"/>
      <c r="F576" s="5"/>
    </row>
    <row r="577" ht="13.5" customHeight="1" spans="1:6">
      <c r="A577" s="21"/>
      <c r="D577" s="4"/>
      <c r="E577" s="5"/>
      <c r="F577" s="5"/>
    </row>
    <row r="578" ht="13.5" customHeight="1" spans="1:6">
      <c r="A578" s="21"/>
      <c r="D578" s="4"/>
      <c r="E578" s="5"/>
      <c r="F578" s="5"/>
    </row>
    <row r="579" ht="13.5" customHeight="1" spans="1:6">
      <c r="A579" s="21"/>
      <c r="D579" s="4"/>
      <c r="E579" s="5"/>
      <c r="F579" s="5"/>
    </row>
    <row r="580" ht="13.5" customHeight="1" spans="1:6">
      <c r="A580" s="21"/>
      <c r="D580" s="4"/>
      <c r="E580" s="5"/>
      <c r="F580" s="5"/>
    </row>
    <row r="581" ht="13.5" customHeight="1" spans="1:6">
      <c r="A581" s="21"/>
      <c r="D581" s="4"/>
      <c r="E581" s="5"/>
      <c r="F581" s="5"/>
    </row>
    <row r="582" ht="13.5" customHeight="1" spans="1:6">
      <c r="A582" s="21"/>
      <c r="D582" s="4"/>
      <c r="E582" s="5"/>
      <c r="F582" s="5"/>
    </row>
    <row r="583" ht="13.5" customHeight="1" spans="1:6">
      <c r="A583" s="21"/>
      <c r="D583" s="4"/>
      <c r="E583" s="5"/>
      <c r="F583" s="5"/>
    </row>
    <row r="584" ht="13.5" customHeight="1" spans="1:6">
      <c r="A584" s="21"/>
      <c r="D584" s="4"/>
      <c r="E584" s="5"/>
      <c r="F584" s="5"/>
    </row>
    <row r="585" ht="13.5" customHeight="1" spans="1:6">
      <c r="A585" s="21"/>
      <c r="D585" s="4"/>
      <c r="E585" s="5"/>
      <c r="F585" s="5"/>
    </row>
    <row r="586" ht="13.5" customHeight="1" spans="1:6">
      <c r="A586" s="21"/>
      <c r="D586" s="4"/>
      <c r="E586" s="5"/>
      <c r="F586" s="5"/>
    </row>
    <row r="587" ht="13.5" customHeight="1" spans="1:6">
      <c r="A587" s="21"/>
      <c r="D587" s="4"/>
      <c r="E587" s="5"/>
      <c r="F587" s="5"/>
    </row>
    <row r="588" ht="13.5" customHeight="1" spans="1:6">
      <c r="A588" s="21"/>
      <c r="D588" s="4"/>
      <c r="E588" s="5"/>
      <c r="F588" s="5"/>
    </row>
    <row r="589" ht="13.5" customHeight="1" spans="1:6">
      <c r="A589" s="21"/>
      <c r="D589" s="4"/>
      <c r="E589" s="5"/>
      <c r="F589" s="5"/>
    </row>
    <row r="590" ht="13.5" customHeight="1" spans="1:6">
      <c r="A590" s="21"/>
      <c r="D590" s="4"/>
      <c r="E590" s="5"/>
      <c r="F590" s="5"/>
    </row>
    <row r="591" ht="13.5" customHeight="1" spans="1:6">
      <c r="A591" s="21"/>
      <c r="D591" s="4"/>
      <c r="E591" s="5"/>
      <c r="F591" s="5"/>
    </row>
    <row r="592" ht="13.5" customHeight="1" spans="1:6">
      <c r="A592" s="21"/>
      <c r="D592" s="4"/>
      <c r="E592" s="5"/>
      <c r="F592" s="5"/>
    </row>
    <row r="593" ht="13.5" customHeight="1" spans="1:6">
      <c r="A593" s="21"/>
      <c r="D593" s="4"/>
      <c r="E593" s="5"/>
      <c r="F593" s="5"/>
    </row>
    <row r="594" ht="13.5" customHeight="1" spans="1:6">
      <c r="A594" s="21"/>
      <c r="D594" s="4"/>
      <c r="E594" s="5"/>
      <c r="F594" s="5"/>
    </row>
    <row r="595" ht="13.5" customHeight="1" spans="1:6">
      <c r="A595" s="21"/>
      <c r="D595" s="4"/>
      <c r="E595" s="5"/>
      <c r="F595" s="5"/>
    </row>
    <row r="596" ht="13.5" customHeight="1" spans="1:6">
      <c r="A596" s="21"/>
      <c r="D596" s="4"/>
      <c r="E596" s="5"/>
      <c r="F596" s="5"/>
    </row>
    <row r="597" ht="13.5" customHeight="1" spans="1:6">
      <c r="A597" s="21"/>
      <c r="D597" s="4"/>
      <c r="E597" s="5"/>
      <c r="F597" s="5"/>
    </row>
    <row r="598" ht="13.5" customHeight="1" spans="1:6">
      <c r="A598" s="21"/>
      <c r="D598" s="4"/>
      <c r="E598" s="5"/>
      <c r="F598" s="5"/>
    </row>
    <row r="599" ht="13.5" customHeight="1" spans="1:6">
      <c r="A599" s="21"/>
      <c r="D599" s="4"/>
      <c r="E599" s="5"/>
      <c r="F599" s="5"/>
    </row>
    <row r="600" ht="13.5" customHeight="1" spans="1:6">
      <c r="A600" s="21"/>
      <c r="D600" s="4"/>
      <c r="E600" s="5"/>
      <c r="F600" s="5"/>
    </row>
    <row r="601" ht="13.5" customHeight="1" spans="1:6">
      <c r="A601" s="21"/>
      <c r="D601" s="4"/>
      <c r="E601" s="5"/>
      <c r="F601" s="5"/>
    </row>
    <row r="602" ht="13.5" customHeight="1" spans="1:6">
      <c r="A602" s="21"/>
      <c r="D602" s="4"/>
      <c r="E602" s="5"/>
      <c r="F602" s="5"/>
    </row>
    <row r="603" ht="13.5" customHeight="1" spans="1:6">
      <c r="A603" s="21"/>
      <c r="D603" s="4"/>
      <c r="E603" s="5"/>
      <c r="F603" s="5"/>
    </row>
    <row r="604" ht="13.5" customHeight="1" spans="1:6">
      <c r="A604" s="21"/>
      <c r="D604" s="4"/>
      <c r="E604" s="5"/>
      <c r="F604" s="5"/>
    </row>
    <row r="605" ht="13.5" customHeight="1" spans="1:6">
      <c r="A605" s="21"/>
      <c r="D605" s="4"/>
      <c r="E605" s="5"/>
      <c r="F605" s="5"/>
    </row>
    <row r="606" ht="13.5" customHeight="1" spans="1:6">
      <c r="A606" s="21"/>
      <c r="D606" s="4"/>
      <c r="E606" s="5"/>
      <c r="F606" s="5"/>
    </row>
    <row r="607" ht="13.5" customHeight="1" spans="1:6">
      <c r="A607" s="21"/>
      <c r="D607" s="4"/>
      <c r="E607" s="5"/>
      <c r="F607" s="5"/>
    </row>
    <row r="608" ht="13.5" customHeight="1" spans="1:6">
      <c r="A608" s="21"/>
      <c r="D608" s="4"/>
      <c r="E608" s="5"/>
      <c r="F608" s="5"/>
    </row>
    <row r="609" ht="13.5" customHeight="1" spans="1:6">
      <c r="A609" s="21"/>
      <c r="D609" s="4"/>
      <c r="E609" s="5"/>
      <c r="F609" s="5"/>
    </row>
    <row r="610" ht="13.5" customHeight="1" spans="1:6">
      <c r="A610" s="21"/>
      <c r="D610" s="4"/>
      <c r="E610" s="5"/>
      <c r="F610" s="5"/>
    </row>
    <row r="611" ht="13.5" customHeight="1" spans="1:6">
      <c r="A611" s="21"/>
      <c r="D611" s="4"/>
      <c r="E611" s="5"/>
      <c r="F611" s="5"/>
    </row>
    <row r="612" ht="13.5" customHeight="1" spans="1:6">
      <c r="A612" s="21"/>
      <c r="D612" s="4"/>
      <c r="E612" s="5"/>
      <c r="F612" s="5"/>
    </row>
    <row r="613" ht="13.5" customHeight="1" spans="1:6">
      <c r="A613" s="21"/>
      <c r="D613" s="4"/>
      <c r="E613" s="5"/>
      <c r="F613" s="5"/>
    </row>
    <row r="614" ht="13.5" customHeight="1" spans="1:6">
      <c r="A614" s="21"/>
      <c r="D614" s="4"/>
      <c r="E614" s="5"/>
      <c r="F614" s="5"/>
    </row>
    <row r="615" ht="13.5" customHeight="1" spans="1:6">
      <c r="A615" s="21"/>
      <c r="D615" s="4"/>
      <c r="E615" s="5"/>
      <c r="F615" s="5"/>
    </row>
    <row r="616" ht="13.5" customHeight="1" spans="1:6">
      <c r="A616" s="21"/>
      <c r="D616" s="4"/>
      <c r="E616" s="5"/>
      <c r="F616" s="5"/>
    </row>
    <row r="617" ht="13.5" customHeight="1" spans="1:6">
      <c r="A617" s="21"/>
      <c r="D617" s="4"/>
      <c r="E617" s="5"/>
      <c r="F617" s="5"/>
    </row>
    <row r="618" ht="13.5" customHeight="1" spans="1:6">
      <c r="A618" s="21"/>
      <c r="D618" s="4"/>
      <c r="E618" s="5"/>
      <c r="F618" s="5"/>
    </row>
    <row r="619" ht="13.5" customHeight="1" spans="1:6">
      <c r="A619" s="21"/>
      <c r="D619" s="4"/>
      <c r="E619" s="5"/>
      <c r="F619" s="5"/>
    </row>
    <row r="620" ht="13.5" customHeight="1" spans="1:6">
      <c r="A620" s="21"/>
      <c r="D620" s="4"/>
      <c r="E620" s="5"/>
      <c r="F620" s="5"/>
    </row>
    <row r="621" ht="13.5" customHeight="1" spans="1:6">
      <c r="A621" s="21"/>
      <c r="D621" s="4"/>
      <c r="E621" s="5"/>
      <c r="F621" s="5"/>
    </row>
    <row r="622" ht="13.5" customHeight="1" spans="1:6">
      <c r="A622" s="21"/>
      <c r="D622" s="4"/>
      <c r="E622" s="5"/>
      <c r="F622" s="5"/>
    </row>
    <row r="623" ht="13.5" customHeight="1" spans="1:6">
      <c r="A623" s="21"/>
      <c r="D623" s="4"/>
      <c r="E623" s="5"/>
      <c r="F623" s="5"/>
    </row>
    <row r="624" ht="13.5" customHeight="1" spans="1:6">
      <c r="A624" s="21"/>
      <c r="D624" s="4"/>
      <c r="E624" s="5"/>
      <c r="F624" s="5"/>
    </row>
    <row r="625" ht="13.5" customHeight="1" spans="1:6">
      <c r="A625" s="21"/>
      <c r="D625" s="4"/>
      <c r="E625" s="5"/>
      <c r="F625" s="5"/>
    </row>
    <row r="626" ht="13.5" customHeight="1" spans="1:6">
      <c r="A626" s="21"/>
      <c r="D626" s="4"/>
      <c r="E626" s="5"/>
      <c r="F626" s="5"/>
    </row>
    <row r="627" ht="13.5" customHeight="1" spans="1:6">
      <c r="A627" s="21"/>
      <c r="D627" s="4"/>
      <c r="E627" s="5"/>
      <c r="F627" s="5"/>
    </row>
    <row r="628" ht="13.5" customHeight="1" spans="1:6">
      <c r="A628" s="21"/>
      <c r="D628" s="4"/>
      <c r="E628" s="5"/>
      <c r="F628" s="5"/>
    </row>
    <row r="629" ht="13.5" customHeight="1" spans="1:6">
      <c r="A629" s="21"/>
      <c r="D629" s="4"/>
      <c r="E629" s="5"/>
      <c r="F629" s="5"/>
    </row>
    <row r="630" ht="13.5" customHeight="1" spans="1:6">
      <c r="A630" s="21"/>
      <c r="D630" s="4"/>
      <c r="E630" s="5"/>
      <c r="F630" s="5"/>
    </row>
    <row r="631" ht="13.5" customHeight="1" spans="1:6">
      <c r="A631" s="21"/>
      <c r="D631" s="4"/>
      <c r="E631" s="5"/>
      <c r="F631" s="5"/>
    </row>
    <row r="632" ht="13.5" customHeight="1" spans="1:6">
      <c r="A632" s="21"/>
      <c r="D632" s="4"/>
      <c r="E632" s="5"/>
      <c r="F632" s="5"/>
    </row>
    <row r="633" ht="13.5" customHeight="1" spans="1:6">
      <c r="A633" s="21"/>
      <c r="D633" s="4"/>
      <c r="E633" s="5"/>
      <c r="F633" s="5"/>
    </row>
    <row r="634" ht="13.5" customHeight="1" spans="1:6">
      <c r="A634" s="21"/>
      <c r="D634" s="4"/>
      <c r="E634" s="5"/>
      <c r="F634" s="5"/>
    </row>
    <row r="635" ht="13.5" customHeight="1" spans="1:6">
      <c r="A635" s="21"/>
      <c r="D635" s="4"/>
      <c r="E635" s="5"/>
      <c r="F635" s="5"/>
    </row>
    <row r="636" ht="13.5" customHeight="1" spans="1:6">
      <c r="A636" s="21"/>
      <c r="D636" s="4"/>
      <c r="E636" s="5"/>
      <c r="F636" s="5"/>
    </row>
    <row r="637" ht="13.5" customHeight="1" spans="1:6">
      <c r="A637" s="21"/>
      <c r="D637" s="4"/>
      <c r="E637" s="5"/>
      <c r="F637" s="5"/>
    </row>
    <row r="638" ht="13.5" customHeight="1" spans="1:6">
      <c r="A638" s="21"/>
      <c r="D638" s="4"/>
      <c r="E638" s="5"/>
      <c r="F638" s="5"/>
    </row>
    <row r="639" ht="13.5" customHeight="1" spans="1:6">
      <c r="A639" s="21"/>
      <c r="D639" s="4"/>
      <c r="E639" s="5"/>
      <c r="F639" s="5"/>
    </row>
    <row r="640" ht="13.5" customHeight="1" spans="1:6">
      <c r="A640" s="21"/>
      <c r="D640" s="4"/>
      <c r="E640" s="5"/>
      <c r="F640" s="5"/>
    </row>
    <row r="641" ht="13.5" customHeight="1" spans="1:6">
      <c r="A641" s="21"/>
      <c r="D641" s="4"/>
      <c r="E641" s="5"/>
      <c r="F641" s="5"/>
    </row>
    <row r="642" ht="13.5" customHeight="1" spans="1:6">
      <c r="A642" s="21"/>
      <c r="D642" s="4"/>
      <c r="E642" s="5"/>
      <c r="F642" s="5"/>
    </row>
    <row r="643" ht="13.5" customHeight="1" spans="1:6">
      <c r="A643" s="21"/>
      <c r="D643" s="4"/>
      <c r="E643" s="5"/>
      <c r="F643" s="5"/>
    </row>
    <row r="644" ht="13.5" customHeight="1" spans="1:6">
      <c r="A644" s="21"/>
      <c r="D644" s="4"/>
      <c r="E644" s="5"/>
      <c r="F644" s="5"/>
    </row>
    <row r="645" ht="13.5" customHeight="1" spans="1:6">
      <c r="A645" s="21"/>
      <c r="D645" s="4"/>
      <c r="E645" s="5"/>
      <c r="F645" s="5"/>
    </row>
    <row r="646" ht="13.5" customHeight="1" spans="1:6">
      <c r="A646" s="21"/>
      <c r="D646" s="4"/>
      <c r="E646" s="5"/>
      <c r="F646" s="5"/>
    </row>
    <row r="647" ht="13.5" customHeight="1" spans="1:6">
      <c r="A647" s="21"/>
      <c r="D647" s="4"/>
      <c r="E647" s="5"/>
      <c r="F647" s="5"/>
    </row>
    <row r="648" ht="13.5" customHeight="1" spans="1:6">
      <c r="A648" s="21"/>
      <c r="D648" s="4"/>
      <c r="E648" s="5"/>
      <c r="F648" s="5"/>
    </row>
    <row r="649" ht="13.5" customHeight="1" spans="1:6">
      <c r="A649" s="21"/>
      <c r="D649" s="4"/>
      <c r="E649" s="5"/>
      <c r="F649" s="5"/>
    </row>
    <row r="650" ht="13.5" customHeight="1" spans="1:6">
      <c r="A650" s="21"/>
      <c r="D650" s="4"/>
      <c r="E650" s="5"/>
      <c r="F650" s="5"/>
    </row>
    <row r="651" ht="13.5" customHeight="1" spans="1:6">
      <c r="A651" s="21"/>
      <c r="D651" s="4"/>
      <c r="E651" s="5"/>
      <c r="F651" s="5"/>
    </row>
    <row r="652" ht="13.5" customHeight="1" spans="1:6">
      <c r="A652" s="21"/>
      <c r="D652" s="4"/>
      <c r="E652" s="5"/>
      <c r="F652" s="5"/>
    </row>
    <row r="653" ht="13.5" customHeight="1" spans="1:6">
      <c r="A653" s="21"/>
      <c r="D653" s="4"/>
      <c r="E653" s="5"/>
      <c r="F653" s="5"/>
    </row>
    <row r="654" ht="13.5" customHeight="1" spans="1:6">
      <c r="A654" s="21"/>
      <c r="D654" s="4"/>
      <c r="E654" s="5"/>
      <c r="F654" s="5"/>
    </row>
    <row r="655" ht="13.5" customHeight="1" spans="1:6">
      <c r="A655" s="21"/>
      <c r="D655" s="4"/>
      <c r="E655" s="5"/>
      <c r="F655" s="5"/>
    </row>
    <row r="656" ht="13.5" customHeight="1" spans="1:6">
      <c r="A656" s="21"/>
      <c r="D656" s="4"/>
      <c r="E656" s="5"/>
      <c r="F656" s="5"/>
    </row>
    <row r="657" ht="13.5" customHeight="1" spans="1:6">
      <c r="A657" s="21"/>
      <c r="D657" s="4"/>
      <c r="E657" s="5"/>
      <c r="F657" s="5"/>
    </row>
    <row r="658" ht="13.5" customHeight="1" spans="1:6">
      <c r="A658" s="21"/>
      <c r="D658" s="4"/>
      <c r="E658" s="5"/>
      <c r="F658" s="5"/>
    </row>
    <row r="659" ht="13.5" customHeight="1" spans="1:6">
      <c r="A659" s="21"/>
      <c r="D659" s="4"/>
      <c r="E659" s="5"/>
      <c r="F659" s="5"/>
    </row>
    <row r="660" ht="13.5" customHeight="1" spans="1:6">
      <c r="A660" s="21"/>
      <c r="D660" s="4"/>
      <c r="E660" s="5"/>
      <c r="F660" s="5"/>
    </row>
    <row r="661" ht="13.5" customHeight="1" spans="1:6">
      <c r="A661" s="21"/>
      <c r="D661" s="4"/>
      <c r="E661" s="5"/>
      <c r="F661" s="5"/>
    </row>
    <row r="662" ht="13.5" customHeight="1" spans="1:6">
      <c r="A662" s="21"/>
      <c r="D662" s="4"/>
      <c r="E662" s="5"/>
      <c r="F662" s="5"/>
    </row>
    <row r="663" ht="13.5" customHeight="1" spans="1:6">
      <c r="A663" s="21"/>
      <c r="D663" s="4"/>
      <c r="E663" s="5"/>
      <c r="F663" s="5"/>
    </row>
    <row r="664" ht="13.5" customHeight="1" spans="1:6">
      <c r="A664" s="21"/>
      <c r="D664" s="4"/>
      <c r="E664" s="5"/>
      <c r="F664" s="5"/>
    </row>
    <row r="665" ht="13.5" customHeight="1" spans="1:6">
      <c r="A665" s="21"/>
      <c r="D665" s="4"/>
      <c r="E665" s="5"/>
      <c r="F665" s="5"/>
    </row>
    <row r="666" ht="13.5" customHeight="1" spans="1:6">
      <c r="A666" s="21"/>
      <c r="D666" s="4"/>
      <c r="E666" s="5"/>
      <c r="F666" s="5"/>
    </row>
    <row r="667" ht="13.5" customHeight="1" spans="1:6">
      <c r="A667" s="21"/>
      <c r="D667" s="4"/>
      <c r="E667" s="5"/>
      <c r="F667" s="5"/>
    </row>
    <row r="668" ht="13.5" customHeight="1" spans="1:6">
      <c r="A668" s="21"/>
      <c r="D668" s="4"/>
      <c r="E668" s="5"/>
      <c r="F668" s="5"/>
    </row>
    <row r="669" ht="13.5" customHeight="1" spans="1:6">
      <c r="A669" s="21"/>
      <c r="D669" s="4"/>
      <c r="E669" s="5"/>
      <c r="F669" s="5"/>
    </row>
    <row r="670" ht="13.5" customHeight="1" spans="1:6">
      <c r="A670" s="21"/>
      <c r="D670" s="4"/>
      <c r="E670" s="5"/>
      <c r="F670" s="5"/>
    </row>
    <row r="671" ht="13.5" customHeight="1" spans="1:6">
      <c r="A671" s="21"/>
      <c r="D671" s="4"/>
      <c r="E671" s="5"/>
      <c r="F671" s="5"/>
    </row>
    <row r="672" ht="13.5" customHeight="1" spans="1:6">
      <c r="A672" s="21"/>
      <c r="D672" s="4"/>
      <c r="E672" s="5"/>
      <c r="F672" s="5"/>
    </row>
    <row r="673" ht="13.5" customHeight="1" spans="1:6">
      <c r="A673" s="21"/>
      <c r="D673" s="4"/>
      <c r="E673" s="5"/>
      <c r="F673" s="5"/>
    </row>
    <row r="674" ht="13.5" customHeight="1" spans="1:6">
      <c r="A674" s="21"/>
      <c r="D674" s="4"/>
      <c r="E674" s="5"/>
      <c r="F674" s="5"/>
    </row>
    <row r="675" ht="13.5" customHeight="1" spans="1:6">
      <c r="A675" s="21"/>
      <c r="D675" s="4"/>
      <c r="E675" s="5"/>
      <c r="F675" s="5"/>
    </row>
    <row r="676" ht="13.5" customHeight="1" spans="1:6">
      <c r="A676" s="21"/>
      <c r="D676" s="4"/>
      <c r="E676" s="5"/>
      <c r="F676" s="5"/>
    </row>
    <row r="677" ht="13.5" customHeight="1" spans="1:6">
      <c r="A677" s="21"/>
      <c r="D677" s="4"/>
      <c r="E677" s="5"/>
      <c r="F677" s="5"/>
    </row>
    <row r="678" ht="13.5" customHeight="1" spans="1:6">
      <c r="A678" s="21"/>
      <c r="D678" s="4"/>
      <c r="E678" s="5"/>
      <c r="F678" s="5"/>
    </row>
    <row r="679" ht="13.5" customHeight="1" spans="1:6">
      <c r="A679" s="21"/>
      <c r="D679" s="4"/>
      <c r="E679" s="5"/>
      <c r="F679" s="5"/>
    </row>
    <row r="680" ht="13.5" customHeight="1" spans="1:6">
      <c r="A680" s="21"/>
      <c r="D680" s="4"/>
      <c r="E680" s="5"/>
      <c r="F680" s="5"/>
    </row>
    <row r="681" ht="13.5" customHeight="1" spans="1:6">
      <c r="A681" s="21"/>
      <c r="D681" s="4"/>
      <c r="E681" s="5"/>
      <c r="F681" s="5"/>
    </row>
    <row r="682" ht="13.5" customHeight="1" spans="1:6">
      <c r="A682" s="21"/>
      <c r="D682" s="4"/>
      <c r="E682" s="5"/>
      <c r="F682" s="5"/>
    </row>
    <row r="683" ht="13.5" customHeight="1" spans="1:6">
      <c r="A683" s="21"/>
      <c r="D683" s="4"/>
      <c r="E683" s="5"/>
      <c r="F683" s="5"/>
    </row>
    <row r="684" ht="13.5" customHeight="1" spans="1:6">
      <c r="A684" s="21"/>
      <c r="D684" s="4"/>
      <c r="E684" s="5"/>
      <c r="F684" s="5"/>
    </row>
    <row r="685" ht="13.5" customHeight="1" spans="1:6">
      <c r="A685" s="21"/>
      <c r="D685" s="4"/>
      <c r="E685" s="5"/>
      <c r="F685" s="5"/>
    </row>
    <row r="686" ht="13.5" customHeight="1" spans="1:6">
      <c r="A686" s="21"/>
      <c r="D686" s="4"/>
      <c r="E686" s="5"/>
      <c r="F686" s="5"/>
    </row>
    <row r="687" ht="13.5" customHeight="1" spans="1:6">
      <c r="A687" s="21"/>
      <c r="D687" s="4"/>
      <c r="E687" s="5"/>
      <c r="F687" s="5"/>
    </row>
    <row r="688" ht="13.5" customHeight="1" spans="1:6">
      <c r="A688" s="21"/>
      <c r="D688" s="4"/>
      <c r="E688" s="5"/>
      <c r="F688" s="5"/>
    </row>
    <row r="689" ht="13.5" customHeight="1" spans="1:6">
      <c r="A689" s="21"/>
      <c r="D689" s="4"/>
      <c r="E689" s="5"/>
      <c r="F689" s="5"/>
    </row>
    <row r="690" ht="13.5" customHeight="1" spans="1:6">
      <c r="A690" s="21"/>
      <c r="D690" s="4"/>
      <c r="E690" s="5"/>
      <c r="F690" s="5"/>
    </row>
    <row r="691" ht="13.5" customHeight="1" spans="1:6">
      <c r="A691" s="21"/>
      <c r="D691" s="4"/>
      <c r="E691" s="5"/>
      <c r="F691" s="5"/>
    </row>
    <row r="692" ht="13.5" customHeight="1" spans="1:6">
      <c r="A692" s="21"/>
      <c r="D692" s="4"/>
      <c r="E692" s="5"/>
      <c r="F692" s="5"/>
    </row>
    <row r="693" ht="13.5" customHeight="1" spans="1:6">
      <c r="A693" s="21"/>
      <c r="D693" s="4"/>
      <c r="E693" s="5"/>
      <c r="F693" s="5"/>
    </row>
    <row r="694" ht="13.5" customHeight="1" spans="1:6">
      <c r="A694" s="21"/>
      <c r="D694" s="4"/>
      <c r="E694" s="5"/>
      <c r="F694" s="5"/>
    </row>
    <row r="695" ht="13.5" customHeight="1" spans="1:6">
      <c r="A695" s="21"/>
      <c r="D695" s="4"/>
      <c r="E695" s="5"/>
      <c r="F695" s="5"/>
    </row>
    <row r="696" ht="13.5" customHeight="1" spans="1:6">
      <c r="A696" s="21"/>
      <c r="D696" s="4"/>
      <c r="E696" s="5"/>
      <c r="F696" s="5"/>
    </row>
    <row r="697" ht="13.5" customHeight="1" spans="1:6">
      <c r="A697" s="21"/>
      <c r="D697" s="4"/>
      <c r="E697" s="5"/>
      <c r="F697" s="5"/>
    </row>
    <row r="698" ht="13.5" customHeight="1" spans="1:6">
      <c r="A698" s="21"/>
      <c r="D698" s="4"/>
      <c r="E698" s="5"/>
      <c r="F698" s="5"/>
    </row>
    <row r="699" ht="13.5" customHeight="1" spans="1:6">
      <c r="A699" s="21"/>
      <c r="D699" s="4"/>
      <c r="E699" s="5"/>
      <c r="F699" s="5"/>
    </row>
    <row r="700" ht="13.5" customHeight="1" spans="1:6">
      <c r="A700" s="21"/>
      <c r="D700" s="4"/>
      <c r="E700" s="5"/>
      <c r="F700" s="5"/>
    </row>
    <row r="701" ht="13.5" customHeight="1" spans="1:6">
      <c r="A701" s="21"/>
      <c r="D701" s="4"/>
      <c r="E701" s="5"/>
      <c r="F701" s="5"/>
    </row>
    <row r="702" ht="13.5" customHeight="1" spans="1:6">
      <c r="A702" s="21"/>
      <c r="D702" s="4"/>
      <c r="E702" s="5"/>
      <c r="F702" s="5"/>
    </row>
    <row r="703" ht="13.5" customHeight="1" spans="1:6">
      <c r="A703" s="21"/>
      <c r="D703" s="4"/>
      <c r="E703" s="5"/>
      <c r="F703" s="5"/>
    </row>
    <row r="704" ht="13.5" customHeight="1" spans="1:6">
      <c r="A704" s="21"/>
      <c r="D704" s="4"/>
      <c r="E704" s="5"/>
      <c r="F704" s="5"/>
    </row>
    <row r="705" ht="13.5" customHeight="1" spans="1:6">
      <c r="A705" s="21"/>
      <c r="D705" s="4"/>
      <c r="E705" s="5"/>
      <c r="F705" s="5"/>
    </row>
    <row r="706" ht="13.5" customHeight="1" spans="1:6">
      <c r="A706" s="21"/>
      <c r="D706" s="4"/>
      <c r="E706" s="5"/>
      <c r="F706" s="5"/>
    </row>
    <row r="707" ht="13.5" customHeight="1" spans="1:6">
      <c r="A707" s="21"/>
      <c r="D707" s="4"/>
      <c r="E707" s="5"/>
      <c r="F707" s="5"/>
    </row>
    <row r="708" ht="13.5" customHeight="1" spans="1:6">
      <c r="A708" s="21"/>
      <c r="D708" s="4"/>
      <c r="E708" s="5"/>
      <c r="F708" s="5"/>
    </row>
    <row r="709" ht="13.5" customHeight="1" spans="1:6">
      <c r="A709" s="21"/>
      <c r="D709" s="4"/>
      <c r="E709" s="5"/>
      <c r="F709" s="5"/>
    </row>
    <row r="710" ht="13.5" customHeight="1" spans="1:6">
      <c r="A710" s="21"/>
      <c r="D710" s="4"/>
      <c r="E710" s="5"/>
      <c r="F710" s="5"/>
    </row>
    <row r="711" ht="13.5" customHeight="1" spans="1:6">
      <c r="A711" s="21"/>
      <c r="D711" s="4"/>
      <c r="E711" s="5"/>
      <c r="F711" s="5"/>
    </row>
    <row r="712" ht="13.5" customHeight="1" spans="1:6">
      <c r="A712" s="21"/>
      <c r="D712" s="4"/>
      <c r="E712" s="5"/>
      <c r="F712" s="5"/>
    </row>
    <row r="713" ht="13.5" customHeight="1" spans="1:6">
      <c r="A713" s="21"/>
      <c r="D713" s="4"/>
      <c r="E713" s="5"/>
      <c r="F713" s="5"/>
    </row>
    <row r="714" ht="13.5" customHeight="1" spans="1:6">
      <c r="A714" s="21"/>
      <c r="D714" s="4"/>
      <c r="E714" s="5"/>
      <c r="F714" s="5"/>
    </row>
    <row r="715" ht="13.5" customHeight="1" spans="1:6">
      <c r="A715" s="21"/>
      <c r="D715" s="4"/>
      <c r="E715" s="5"/>
      <c r="F715" s="5"/>
    </row>
    <row r="716" ht="13.5" customHeight="1" spans="1:6">
      <c r="A716" s="21"/>
      <c r="D716" s="4"/>
      <c r="E716" s="5"/>
      <c r="F716" s="5"/>
    </row>
    <row r="717" ht="13.5" customHeight="1" spans="1:6">
      <c r="A717" s="21"/>
      <c r="D717" s="4"/>
      <c r="E717" s="5"/>
      <c r="F717" s="5"/>
    </row>
    <row r="718" ht="13.5" customHeight="1" spans="1:6">
      <c r="A718" s="21"/>
      <c r="D718" s="4"/>
      <c r="E718" s="5"/>
      <c r="F718" s="5"/>
    </row>
    <row r="719" ht="13.5" customHeight="1" spans="1:6">
      <c r="A719" s="21"/>
      <c r="D719" s="4"/>
      <c r="E719" s="5"/>
      <c r="F719" s="5"/>
    </row>
    <row r="720" ht="13.5" customHeight="1" spans="1:6">
      <c r="A720" s="21"/>
      <c r="D720" s="4"/>
      <c r="E720" s="5"/>
      <c r="F720" s="5"/>
    </row>
    <row r="721" ht="13.5" customHeight="1" spans="1:6">
      <c r="A721" s="21"/>
      <c r="D721" s="4"/>
      <c r="E721" s="5"/>
      <c r="F721" s="5"/>
    </row>
    <row r="722" ht="13.5" customHeight="1" spans="1:6">
      <c r="A722" s="21"/>
      <c r="D722" s="4"/>
      <c r="E722" s="5"/>
      <c r="F722" s="5"/>
    </row>
    <row r="723" ht="13.5" customHeight="1" spans="1:6">
      <c r="A723" s="21"/>
      <c r="D723" s="4"/>
      <c r="E723" s="5"/>
      <c r="F723" s="5"/>
    </row>
    <row r="724" ht="13.5" customHeight="1" spans="1:6">
      <c r="A724" s="21"/>
      <c r="D724" s="4"/>
      <c r="E724" s="5"/>
      <c r="F724" s="5"/>
    </row>
    <row r="725" ht="13.5" customHeight="1" spans="1:6">
      <c r="A725" s="21"/>
      <c r="D725" s="4"/>
      <c r="E725" s="5"/>
      <c r="F725" s="5"/>
    </row>
    <row r="726" ht="13.5" customHeight="1" spans="1:6">
      <c r="A726" s="21"/>
      <c r="D726" s="4"/>
      <c r="E726" s="5"/>
      <c r="F726" s="5"/>
    </row>
    <row r="727" ht="13.5" customHeight="1" spans="1:6">
      <c r="A727" s="21"/>
      <c r="D727" s="4"/>
      <c r="E727" s="5"/>
      <c r="F727" s="5"/>
    </row>
    <row r="728" ht="13.5" customHeight="1" spans="1:6">
      <c r="A728" s="21"/>
      <c r="D728" s="4"/>
      <c r="E728" s="5"/>
      <c r="F728" s="5"/>
    </row>
    <row r="729" ht="13.5" customHeight="1" spans="1:6">
      <c r="A729" s="21"/>
      <c r="D729" s="4"/>
      <c r="E729" s="5"/>
      <c r="F729" s="5"/>
    </row>
    <row r="730" ht="13.5" customHeight="1" spans="1:6">
      <c r="A730" s="21"/>
      <c r="D730" s="4"/>
      <c r="E730" s="5"/>
      <c r="F730" s="5"/>
    </row>
    <row r="731" ht="13.5" customHeight="1" spans="1:6">
      <c r="A731" s="21"/>
      <c r="D731" s="4"/>
      <c r="E731" s="5"/>
      <c r="F731" s="5"/>
    </row>
    <row r="732" ht="13.5" customHeight="1" spans="1:6">
      <c r="A732" s="21"/>
      <c r="D732" s="4"/>
      <c r="E732" s="5"/>
      <c r="F732" s="5"/>
    </row>
    <row r="733" ht="13.5" customHeight="1" spans="1:6">
      <c r="A733" s="21"/>
      <c r="D733" s="4"/>
      <c r="E733" s="5"/>
      <c r="F733" s="5"/>
    </row>
    <row r="734" ht="13.5" customHeight="1" spans="1:6">
      <c r="A734" s="21"/>
      <c r="D734" s="4"/>
      <c r="E734" s="5"/>
      <c r="F734" s="5"/>
    </row>
    <row r="735" ht="13.5" customHeight="1" spans="1:6">
      <c r="A735" s="21"/>
      <c r="D735" s="4"/>
      <c r="E735" s="5"/>
      <c r="F735" s="5"/>
    </row>
    <row r="736" ht="13.5" customHeight="1" spans="1:6">
      <c r="A736" s="21"/>
      <c r="D736" s="4"/>
      <c r="E736" s="5"/>
      <c r="F736" s="5"/>
    </row>
    <row r="737" ht="13.5" customHeight="1" spans="1:6">
      <c r="A737" s="21"/>
      <c r="D737" s="4"/>
      <c r="E737" s="5"/>
      <c r="F737" s="5"/>
    </row>
    <row r="738" ht="13.5" customHeight="1" spans="1:6">
      <c r="A738" s="21"/>
      <c r="D738" s="4"/>
      <c r="E738" s="5"/>
      <c r="F738" s="5"/>
    </row>
    <row r="739" ht="13.5" customHeight="1" spans="1:6">
      <c r="A739" s="21"/>
      <c r="D739" s="4"/>
      <c r="E739" s="5"/>
      <c r="F739" s="5"/>
    </row>
    <row r="740" ht="13.5" customHeight="1" spans="1:6">
      <c r="A740" s="21"/>
      <c r="D740" s="4"/>
      <c r="E740" s="5"/>
      <c r="F740" s="5"/>
    </row>
    <row r="741" ht="13.5" customHeight="1" spans="1:6">
      <c r="A741" s="21"/>
      <c r="D741" s="4"/>
      <c r="E741" s="5"/>
      <c r="F741" s="5"/>
    </row>
    <row r="742" ht="13.5" customHeight="1" spans="1:6">
      <c r="A742" s="21"/>
      <c r="D742" s="4"/>
      <c r="E742" s="5"/>
      <c r="F742" s="5"/>
    </row>
    <row r="743" ht="13.5" customHeight="1" spans="1:6">
      <c r="A743" s="21"/>
      <c r="D743" s="4"/>
      <c r="E743" s="5"/>
      <c r="F743" s="5"/>
    </row>
    <row r="744" ht="13.5" customHeight="1" spans="1:6">
      <c r="A744" s="21"/>
      <c r="D744" s="4"/>
      <c r="E744" s="5"/>
      <c r="F744" s="5"/>
    </row>
    <row r="745" ht="13.5" customHeight="1" spans="1:6">
      <c r="A745" s="21"/>
      <c r="D745" s="4"/>
      <c r="E745" s="5"/>
      <c r="F745" s="5"/>
    </row>
    <row r="746" ht="13.5" customHeight="1" spans="1:6">
      <c r="A746" s="21"/>
      <c r="D746" s="4"/>
      <c r="E746" s="5"/>
      <c r="F746" s="5"/>
    </row>
    <row r="747" ht="13.5" customHeight="1" spans="1:6">
      <c r="A747" s="21"/>
      <c r="D747" s="4"/>
      <c r="E747" s="5"/>
      <c r="F747" s="5"/>
    </row>
    <row r="748" ht="13.5" customHeight="1" spans="1:6">
      <c r="A748" s="21"/>
      <c r="D748" s="4"/>
      <c r="E748" s="5"/>
      <c r="F748" s="5"/>
    </row>
    <row r="749" ht="13.5" customHeight="1" spans="1:6">
      <c r="A749" s="21"/>
      <c r="D749" s="4"/>
      <c r="E749" s="5"/>
      <c r="F749" s="5"/>
    </row>
    <row r="750" ht="13.5" customHeight="1" spans="1:6">
      <c r="A750" s="21"/>
      <c r="D750" s="4"/>
      <c r="E750" s="5"/>
      <c r="F750" s="5"/>
    </row>
    <row r="751" ht="13.5" customHeight="1" spans="1:6">
      <c r="A751" s="21"/>
      <c r="D751" s="4"/>
      <c r="E751" s="5"/>
      <c r="F751" s="5"/>
    </row>
    <row r="752" ht="13.5" customHeight="1" spans="1:6">
      <c r="A752" s="21"/>
      <c r="D752" s="4"/>
      <c r="E752" s="5"/>
      <c r="F752" s="5"/>
    </row>
    <row r="753" ht="13.5" customHeight="1" spans="1:6">
      <c r="A753" s="21"/>
      <c r="D753" s="4"/>
      <c r="E753" s="5"/>
      <c r="F753" s="5"/>
    </row>
    <row r="754" ht="13.5" customHeight="1" spans="1:6">
      <c r="A754" s="21"/>
      <c r="D754" s="4"/>
      <c r="E754" s="5"/>
      <c r="F754" s="5"/>
    </row>
    <row r="755" ht="13.5" customHeight="1" spans="1:6">
      <c r="A755" s="21"/>
      <c r="D755" s="4"/>
      <c r="E755" s="5"/>
      <c r="F755" s="5"/>
    </row>
    <row r="756" ht="13.5" customHeight="1" spans="1:6">
      <c r="A756" s="21"/>
      <c r="D756" s="4"/>
      <c r="E756" s="5"/>
      <c r="F756" s="5"/>
    </row>
    <row r="757" ht="13.5" customHeight="1" spans="1:6">
      <c r="A757" s="21"/>
      <c r="D757" s="4"/>
      <c r="E757" s="5"/>
      <c r="F757" s="5"/>
    </row>
    <row r="758" ht="13.5" customHeight="1" spans="1:6">
      <c r="A758" s="21"/>
      <c r="D758" s="4"/>
      <c r="E758" s="5"/>
      <c r="F758" s="5"/>
    </row>
    <row r="759" ht="13.5" customHeight="1" spans="1:6">
      <c r="A759" s="21"/>
      <c r="D759" s="4"/>
      <c r="E759" s="5"/>
      <c r="F759" s="5"/>
    </row>
    <row r="760" ht="13.5" customHeight="1" spans="1:6">
      <c r="A760" s="21"/>
      <c r="D760" s="4"/>
      <c r="E760" s="5"/>
      <c r="F760" s="5"/>
    </row>
    <row r="761" ht="13.5" customHeight="1" spans="1:6">
      <c r="A761" s="21"/>
      <c r="D761" s="4"/>
      <c r="E761" s="5"/>
      <c r="F761" s="5"/>
    </row>
    <row r="762" ht="13.5" customHeight="1" spans="1:6">
      <c r="A762" s="21"/>
      <c r="D762" s="4"/>
      <c r="E762" s="5"/>
      <c r="F762" s="5"/>
    </row>
    <row r="763" ht="13.5" customHeight="1" spans="1:6">
      <c r="A763" s="21"/>
      <c r="D763" s="4"/>
      <c r="E763" s="5"/>
      <c r="F763" s="5"/>
    </row>
    <row r="764" ht="13.5" customHeight="1" spans="1:6">
      <c r="A764" s="21"/>
      <c r="D764" s="4"/>
      <c r="E764" s="5"/>
      <c r="F764" s="5"/>
    </row>
    <row r="765" ht="13.5" customHeight="1" spans="1:6">
      <c r="A765" s="21"/>
      <c r="D765" s="4"/>
      <c r="E765" s="5"/>
      <c r="F765" s="5"/>
    </row>
    <row r="766" ht="13.5" customHeight="1" spans="1:6">
      <c r="A766" s="21"/>
      <c r="D766" s="4"/>
      <c r="E766" s="5"/>
      <c r="F766" s="5"/>
    </row>
    <row r="767" ht="13.5" customHeight="1" spans="1:6">
      <c r="A767" s="21"/>
      <c r="D767" s="4"/>
      <c r="E767" s="5"/>
      <c r="F767" s="5"/>
    </row>
    <row r="768" ht="13.5" customHeight="1" spans="1:6">
      <c r="A768" s="21"/>
      <c r="D768" s="4"/>
      <c r="E768" s="5"/>
      <c r="F768" s="5"/>
    </row>
    <row r="769" ht="13.5" customHeight="1" spans="1:6">
      <c r="A769" s="21"/>
      <c r="D769" s="4"/>
      <c r="E769" s="5"/>
      <c r="F769" s="5"/>
    </row>
    <row r="770" ht="13.5" customHeight="1" spans="1:6">
      <c r="A770" s="21"/>
      <c r="D770" s="4"/>
      <c r="E770" s="5"/>
      <c r="F770" s="5"/>
    </row>
    <row r="771" ht="13.5" customHeight="1" spans="1:6">
      <c r="A771" s="21"/>
      <c r="D771" s="4"/>
      <c r="E771" s="5"/>
      <c r="F771" s="5"/>
    </row>
    <row r="772" ht="13.5" customHeight="1" spans="1:6">
      <c r="A772" s="21"/>
      <c r="D772" s="4"/>
      <c r="E772" s="5"/>
      <c r="F772" s="5"/>
    </row>
    <row r="773" ht="13.5" customHeight="1" spans="1:6">
      <c r="A773" s="21"/>
      <c r="D773" s="4"/>
      <c r="E773" s="5"/>
      <c r="F773" s="5"/>
    </row>
    <row r="774" ht="13.5" customHeight="1" spans="1:6">
      <c r="A774" s="21"/>
      <c r="D774" s="4"/>
      <c r="E774" s="5"/>
      <c r="F774" s="5"/>
    </row>
    <row r="775" ht="13.5" customHeight="1" spans="1:6">
      <c r="A775" s="21"/>
      <c r="D775" s="4"/>
      <c r="E775" s="5"/>
      <c r="F775" s="5"/>
    </row>
    <row r="776" ht="13.5" customHeight="1" spans="1:6">
      <c r="A776" s="21"/>
      <c r="D776" s="4"/>
      <c r="E776" s="5"/>
      <c r="F776" s="5"/>
    </row>
    <row r="777" ht="13.5" customHeight="1" spans="1:6">
      <c r="A777" s="21"/>
      <c r="D777" s="4"/>
      <c r="E777" s="5"/>
      <c r="F777" s="5"/>
    </row>
    <row r="778" ht="13.5" customHeight="1" spans="1:6">
      <c r="A778" s="21"/>
      <c r="D778" s="4"/>
      <c r="E778" s="5"/>
      <c r="F778" s="5"/>
    </row>
    <row r="779" ht="13.5" customHeight="1" spans="1:6">
      <c r="A779" s="21"/>
      <c r="D779" s="4"/>
      <c r="E779" s="5"/>
      <c r="F779" s="5"/>
    </row>
    <row r="780" ht="13.5" customHeight="1" spans="1:6">
      <c r="A780" s="21"/>
      <c r="D780" s="4"/>
      <c r="E780" s="5"/>
      <c r="F780" s="5"/>
    </row>
    <row r="781" ht="13.5" customHeight="1" spans="1:6">
      <c r="A781" s="21"/>
      <c r="D781" s="4"/>
      <c r="E781" s="5"/>
      <c r="F781" s="5"/>
    </row>
    <row r="782" ht="13.5" customHeight="1" spans="1:6">
      <c r="A782" s="21"/>
      <c r="D782" s="4"/>
      <c r="E782" s="5"/>
      <c r="F782" s="5"/>
    </row>
    <row r="783" ht="13.5" customHeight="1" spans="1:6">
      <c r="A783" s="21"/>
      <c r="D783" s="4"/>
      <c r="E783" s="5"/>
      <c r="F783" s="5"/>
    </row>
    <row r="784" ht="13.5" customHeight="1" spans="1:6">
      <c r="A784" s="21"/>
      <c r="D784" s="4"/>
      <c r="E784" s="5"/>
      <c r="F784" s="5"/>
    </row>
    <row r="785" ht="13.5" customHeight="1" spans="1:6">
      <c r="A785" s="21"/>
      <c r="D785" s="4"/>
      <c r="E785" s="5"/>
      <c r="F785" s="5"/>
    </row>
    <row r="786" ht="13.5" customHeight="1" spans="1:6">
      <c r="A786" s="21"/>
      <c r="D786" s="4"/>
      <c r="E786" s="5"/>
      <c r="F786" s="5"/>
    </row>
    <row r="787" ht="13.5" customHeight="1" spans="1:6">
      <c r="A787" s="21"/>
      <c r="D787" s="4"/>
      <c r="E787" s="5"/>
      <c r="F787" s="5"/>
    </row>
    <row r="788" ht="13.5" customHeight="1" spans="1:6">
      <c r="A788" s="21"/>
      <c r="D788" s="4"/>
      <c r="E788" s="5"/>
      <c r="F788" s="5"/>
    </row>
    <row r="789" ht="13.5" customHeight="1" spans="1:6">
      <c r="A789" s="21"/>
      <c r="D789" s="4"/>
      <c r="E789" s="5"/>
      <c r="F789" s="5"/>
    </row>
    <row r="790" ht="13.5" customHeight="1" spans="1:6">
      <c r="A790" s="21"/>
      <c r="D790" s="4"/>
      <c r="E790" s="5"/>
      <c r="F790" s="5"/>
    </row>
    <row r="791" ht="13.5" customHeight="1" spans="1:6">
      <c r="A791" s="21"/>
      <c r="D791" s="4"/>
      <c r="E791" s="5"/>
      <c r="F791" s="5"/>
    </row>
    <row r="792" ht="13.5" customHeight="1" spans="1:6">
      <c r="A792" s="21"/>
      <c r="D792" s="4"/>
      <c r="E792" s="5"/>
      <c r="F792" s="5"/>
    </row>
    <row r="793" ht="13.5" customHeight="1" spans="1:6">
      <c r="A793" s="21"/>
      <c r="D793" s="4"/>
      <c r="E793" s="5"/>
      <c r="F793" s="5"/>
    </row>
    <row r="794" ht="13.5" customHeight="1" spans="1:6">
      <c r="A794" s="21"/>
      <c r="D794" s="4"/>
      <c r="E794" s="5"/>
      <c r="F794" s="5"/>
    </row>
    <row r="795" ht="13.5" customHeight="1" spans="1:6">
      <c r="A795" s="21"/>
      <c r="D795" s="4"/>
      <c r="E795" s="5"/>
      <c r="F795" s="5"/>
    </row>
    <row r="796" ht="13.5" customHeight="1" spans="1:6">
      <c r="A796" s="21"/>
      <c r="D796" s="4"/>
      <c r="E796" s="5"/>
      <c r="F796" s="5"/>
    </row>
    <row r="797" ht="13.5" customHeight="1" spans="1:6">
      <c r="A797" s="21"/>
      <c r="D797" s="4"/>
      <c r="E797" s="5"/>
      <c r="F797" s="5"/>
    </row>
    <row r="798" ht="13.5" customHeight="1" spans="1:6">
      <c r="A798" s="21"/>
      <c r="D798" s="4"/>
      <c r="E798" s="5"/>
      <c r="F798" s="5"/>
    </row>
    <row r="799" ht="13.5" customHeight="1" spans="1:6">
      <c r="A799" s="21"/>
      <c r="D799" s="4"/>
      <c r="E799" s="5"/>
      <c r="F799" s="5"/>
    </row>
    <row r="800" ht="13.5" customHeight="1" spans="1:6">
      <c r="A800" s="21"/>
      <c r="D800" s="4"/>
      <c r="E800" s="5"/>
      <c r="F800" s="5"/>
    </row>
    <row r="801" ht="13.5" customHeight="1" spans="1:6">
      <c r="A801" s="21"/>
      <c r="D801" s="4"/>
      <c r="E801" s="5"/>
      <c r="F801" s="5"/>
    </row>
    <row r="802" ht="13.5" customHeight="1" spans="1:6">
      <c r="A802" s="21"/>
      <c r="D802" s="4"/>
      <c r="E802" s="5"/>
      <c r="F802" s="5"/>
    </row>
    <row r="803" ht="13.5" customHeight="1" spans="1:6">
      <c r="A803" s="21"/>
      <c r="D803" s="4"/>
      <c r="E803" s="5"/>
      <c r="F803" s="5"/>
    </row>
    <row r="804" ht="13.5" customHeight="1" spans="1:6">
      <c r="A804" s="21"/>
      <c r="D804" s="4"/>
      <c r="E804" s="5"/>
      <c r="F804" s="5"/>
    </row>
    <row r="805" ht="13.5" customHeight="1" spans="1:6">
      <c r="A805" s="21"/>
      <c r="D805" s="4"/>
      <c r="E805" s="5"/>
      <c r="F805" s="5"/>
    </row>
    <row r="806" ht="13.5" customHeight="1" spans="1:6">
      <c r="A806" s="21"/>
      <c r="D806" s="4"/>
      <c r="E806" s="5"/>
      <c r="F806" s="5"/>
    </row>
    <row r="807" ht="13.5" customHeight="1" spans="1:6">
      <c r="A807" s="21"/>
      <c r="D807" s="4"/>
      <c r="E807" s="5"/>
      <c r="F807" s="5"/>
    </row>
    <row r="808" ht="13.5" customHeight="1" spans="1:6">
      <c r="A808" s="21"/>
      <c r="D808" s="4"/>
      <c r="E808" s="5"/>
      <c r="F808" s="5"/>
    </row>
    <row r="809" ht="13.5" customHeight="1" spans="1:6">
      <c r="A809" s="21"/>
      <c r="D809" s="4"/>
      <c r="E809" s="5"/>
      <c r="F809" s="5"/>
    </row>
    <row r="810" ht="13.5" customHeight="1" spans="1:6">
      <c r="A810" s="21"/>
      <c r="D810" s="4"/>
      <c r="E810" s="5"/>
      <c r="F810" s="5"/>
    </row>
    <row r="811" ht="13.5" customHeight="1" spans="1:6">
      <c r="A811" s="21"/>
      <c r="D811" s="4"/>
      <c r="E811" s="5"/>
      <c r="F811" s="5"/>
    </row>
    <row r="812" ht="13.5" customHeight="1" spans="1:6">
      <c r="A812" s="21"/>
      <c r="D812" s="4"/>
      <c r="E812" s="5"/>
      <c r="F812" s="5"/>
    </row>
    <row r="813" ht="13.5" customHeight="1" spans="1:6">
      <c r="A813" s="21"/>
      <c r="D813" s="4"/>
      <c r="E813" s="5"/>
      <c r="F813" s="5"/>
    </row>
    <row r="814" ht="13.5" customHeight="1" spans="1:6">
      <c r="A814" s="21"/>
      <c r="D814" s="4"/>
      <c r="E814" s="5"/>
      <c r="F814" s="5"/>
    </row>
    <row r="815" ht="13.5" customHeight="1" spans="1:6">
      <c r="A815" s="21"/>
      <c r="D815" s="4"/>
      <c r="E815" s="5"/>
      <c r="F815" s="5"/>
    </row>
    <row r="816" ht="13.5" customHeight="1" spans="1:6">
      <c r="A816" s="21"/>
      <c r="D816" s="4"/>
      <c r="E816" s="5"/>
      <c r="F816" s="5"/>
    </row>
    <row r="817" ht="13.5" customHeight="1" spans="1:6">
      <c r="A817" s="21"/>
      <c r="D817" s="4"/>
      <c r="E817" s="5"/>
      <c r="F817" s="5"/>
    </row>
    <row r="818" ht="13.5" customHeight="1" spans="1:6">
      <c r="A818" s="21"/>
      <c r="D818" s="4"/>
      <c r="E818" s="5"/>
      <c r="F818" s="5"/>
    </row>
    <row r="819" ht="13.5" customHeight="1" spans="1:6">
      <c r="A819" s="21"/>
      <c r="D819" s="4"/>
      <c r="E819" s="5"/>
      <c r="F819" s="5"/>
    </row>
    <row r="820" ht="13.5" customHeight="1" spans="1:6">
      <c r="A820" s="21"/>
      <c r="D820" s="4"/>
      <c r="E820" s="5"/>
      <c r="F820" s="5"/>
    </row>
    <row r="821" ht="13.5" customHeight="1" spans="1:6">
      <c r="A821" s="21"/>
      <c r="D821" s="4"/>
      <c r="E821" s="5"/>
      <c r="F821" s="5"/>
    </row>
    <row r="822" ht="13.5" customHeight="1" spans="1:6">
      <c r="A822" s="21"/>
      <c r="D822" s="4"/>
      <c r="E822" s="5"/>
      <c r="F822" s="5"/>
    </row>
    <row r="823" ht="13.5" customHeight="1" spans="1:6">
      <c r="A823" s="21"/>
      <c r="D823" s="4"/>
      <c r="E823" s="5"/>
      <c r="F823" s="5"/>
    </row>
    <row r="824" ht="13.5" customHeight="1" spans="1:6">
      <c r="A824" s="21"/>
      <c r="D824" s="4"/>
      <c r="E824" s="5"/>
      <c r="F824" s="5"/>
    </row>
    <row r="825" ht="13.5" customHeight="1" spans="1:6">
      <c r="A825" s="21"/>
      <c r="D825" s="4"/>
      <c r="E825" s="5"/>
      <c r="F825" s="5"/>
    </row>
    <row r="826" ht="13.5" customHeight="1" spans="1:6">
      <c r="A826" s="21"/>
      <c r="D826" s="4"/>
      <c r="E826" s="5"/>
      <c r="F826" s="5"/>
    </row>
    <row r="827" ht="13.5" customHeight="1" spans="1:6">
      <c r="A827" s="21"/>
      <c r="D827" s="4"/>
      <c r="E827" s="5"/>
      <c r="F827" s="5"/>
    </row>
    <row r="828" ht="13.5" customHeight="1" spans="1:6">
      <c r="A828" s="21"/>
      <c r="D828" s="4"/>
      <c r="E828" s="5"/>
      <c r="F828" s="5"/>
    </row>
    <row r="829" ht="13.5" customHeight="1" spans="1:6">
      <c r="A829" s="21"/>
      <c r="D829" s="4"/>
      <c r="E829" s="5"/>
      <c r="F829" s="5"/>
    </row>
    <row r="830" ht="13.5" customHeight="1" spans="1:6">
      <c r="A830" s="21"/>
      <c r="D830" s="4"/>
      <c r="E830" s="5"/>
      <c r="F830" s="5"/>
    </row>
    <row r="831" ht="13.5" customHeight="1" spans="1:6">
      <c r="A831" s="21"/>
      <c r="D831" s="4"/>
      <c r="E831" s="5"/>
      <c r="F831" s="5"/>
    </row>
    <row r="832" ht="13.5" customHeight="1" spans="1:6">
      <c r="A832" s="21"/>
      <c r="D832" s="4"/>
      <c r="E832" s="5"/>
      <c r="F832" s="5"/>
    </row>
    <row r="833" ht="13.5" customHeight="1" spans="1:6">
      <c r="A833" s="21"/>
      <c r="D833" s="4"/>
      <c r="E833" s="5"/>
      <c r="F833" s="5"/>
    </row>
    <row r="834" ht="13.5" customHeight="1" spans="1:6">
      <c r="A834" s="21"/>
      <c r="D834" s="4"/>
      <c r="E834" s="5"/>
      <c r="F834" s="5"/>
    </row>
    <row r="835" ht="13.5" customHeight="1" spans="1:6">
      <c r="A835" s="21"/>
      <c r="D835" s="4"/>
      <c r="E835" s="5"/>
      <c r="F835" s="5"/>
    </row>
    <row r="836" ht="13.5" customHeight="1" spans="1:6">
      <c r="A836" s="21"/>
      <c r="D836" s="4"/>
      <c r="E836" s="5"/>
      <c r="F836" s="5"/>
    </row>
    <row r="837" ht="13.5" customHeight="1" spans="1:6">
      <c r="A837" s="21"/>
      <c r="D837" s="4"/>
      <c r="E837" s="5"/>
      <c r="F837" s="5"/>
    </row>
    <row r="838" ht="13.5" customHeight="1" spans="1:6">
      <c r="A838" s="21"/>
      <c r="D838" s="4"/>
      <c r="E838" s="5"/>
      <c r="F838" s="5"/>
    </row>
    <row r="839" ht="13.5" customHeight="1" spans="1:6">
      <c r="A839" s="21"/>
      <c r="D839" s="4"/>
      <c r="E839" s="5"/>
      <c r="F839" s="5"/>
    </row>
    <row r="840" ht="13.5" customHeight="1" spans="1:6">
      <c r="A840" s="21"/>
      <c r="D840" s="4"/>
      <c r="E840" s="5"/>
      <c r="F840" s="5"/>
    </row>
    <row r="841" ht="13.5" customHeight="1" spans="1:6">
      <c r="A841" s="21"/>
      <c r="D841" s="4"/>
      <c r="E841" s="5"/>
      <c r="F841" s="5"/>
    </row>
    <row r="842" ht="13.5" customHeight="1" spans="1:6">
      <c r="A842" s="21"/>
      <c r="D842" s="4"/>
      <c r="E842" s="5"/>
      <c r="F842" s="5"/>
    </row>
    <row r="843" ht="13.5" customHeight="1" spans="1:6">
      <c r="A843" s="21"/>
      <c r="D843" s="4"/>
      <c r="E843" s="5"/>
      <c r="F843" s="5"/>
    </row>
    <row r="844" ht="13.5" customHeight="1" spans="1:6">
      <c r="A844" s="21"/>
      <c r="D844" s="4"/>
      <c r="E844" s="5"/>
      <c r="F844" s="5"/>
    </row>
    <row r="845" ht="13.5" customHeight="1" spans="1:6">
      <c r="A845" s="21"/>
      <c r="D845" s="4"/>
      <c r="E845" s="5"/>
      <c r="F845" s="5"/>
    </row>
    <row r="846" ht="13.5" customHeight="1" spans="1:6">
      <c r="A846" s="21"/>
      <c r="D846" s="4"/>
      <c r="E846" s="5"/>
      <c r="F846" s="5"/>
    </row>
    <row r="847" ht="13.5" customHeight="1" spans="1:6">
      <c r="A847" s="21"/>
      <c r="D847" s="4"/>
      <c r="E847" s="5"/>
      <c r="F847" s="5"/>
    </row>
    <row r="848" ht="13.5" customHeight="1" spans="1:6">
      <c r="A848" s="21"/>
      <c r="D848" s="4"/>
      <c r="E848" s="5"/>
      <c r="F848" s="5"/>
    </row>
    <row r="849" ht="13.5" customHeight="1" spans="1:6">
      <c r="A849" s="21"/>
      <c r="D849" s="4"/>
      <c r="E849" s="5"/>
      <c r="F849" s="5"/>
    </row>
    <row r="850" ht="13.5" customHeight="1" spans="1:6">
      <c r="A850" s="21"/>
      <c r="D850" s="4"/>
      <c r="E850" s="5"/>
      <c r="F850" s="5"/>
    </row>
    <row r="851" ht="13.5" customHeight="1" spans="1:6">
      <c r="A851" s="21"/>
      <c r="D851" s="4"/>
      <c r="E851" s="5"/>
      <c r="F851" s="5"/>
    </row>
    <row r="852" ht="13.5" customHeight="1" spans="1:6">
      <c r="A852" s="21"/>
      <c r="D852" s="4"/>
      <c r="E852" s="5"/>
      <c r="F852" s="5"/>
    </row>
    <row r="853" ht="13.5" customHeight="1" spans="1:6">
      <c r="A853" s="21"/>
      <c r="D853" s="4"/>
      <c r="E853" s="5"/>
      <c r="F853" s="5"/>
    </row>
    <row r="854" ht="13.5" customHeight="1" spans="1:6">
      <c r="A854" s="21"/>
      <c r="D854" s="4"/>
      <c r="E854" s="5"/>
      <c r="F854" s="5"/>
    </row>
    <row r="855" ht="13.5" customHeight="1" spans="1:6">
      <c r="A855" s="21"/>
      <c r="D855" s="4"/>
      <c r="E855" s="5"/>
      <c r="F855" s="5"/>
    </row>
    <row r="856" ht="13.5" customHeight="1" spans="1:6">
      <c r="A856" s="21"/>
      <c r="D856" s="4"/>
      <c r="E856" s="5"/>
      <c r="F856" s="5"/>
    </row>
    <row r="857" ht="13.5" customHeight="1" spans="1:6">
      <c r="A857" s="21"/>
      <c r="D857" s="4"/>
      <c r="E857" s="5"/>
      <c r="F857" s="5"/>
    </row>
    <row r="858" ht="13.5" customHeight="1" spans="1:6">
      <c r="A858" s="21"/>
      <c r="D858" s="4"/>
      <c r="E858" s="5"/>
      <c r="F858" s="5"/>
    </row>
    <row r="859" ht="13.5" customHeight="1" spans="1:6">
      <c r="A859" s="21"/>
      <c r="D859" s="4"/>
      <c r="E859" s="5"/>
      <c r="F859" s="5"/>
    </row>
    <row r="860" ht="13.5" customHeight="1" spans="1:6">
      <c r="A860" s="21"/>
      <c r="D860" s="4"/>
      <c r="E860" s="5"/>
      <c r="F860" s="5"/>
    </row>
    <row r="861" ht="13.5" customHeight="1" spans="1:6">
      <c r="A861" s="21"/>
      <c r="D861" s="4"/>
      <c r="E861" s="5"/>
      <c r="F861" s="5"/>
    </row>
    <row r="862" ht="13.5" customHeight="1" spans="1:6">
      <c r="A862" s="21"/>
      <c r="D862" s="4"/>
      <c r="E862" s="5"/>
      <c r="F862" s="5"/>
    </row>
    <row r="863" ht="13.5" customHeight="1" spans="1:6">
      <c r="A863" s="21"/>
      <c r="D863" s="4"/>
      <c r="E863" s="5"/>
      <c r="F863" s="5"/>
    </row>
    <row r="864" ht="13.5" customHeight="1" spans="1:6">
      <c r="A864" s="21"/>
      <c r="D864" s="4"/>
      <c r="E864" s="5"/>
      <c r="F864" s="5"/>
    </row>
    <row r="865" ht="13.5" customHeight="1" spans="1:6">
      <c r="A865" s="21"/>
      <c r="D865" s="4"/>
      <c r="E865" s="5"/>
      <c r="F865" s="5"/>
    </row>
    <row r="866" ht="13.5" customHeight="1" spans="1:6">
      <c r="A866" s="21"/>
      <c r="D866" s="4"/>
      <c r="E866" s="5"/>
      <c r="F866" s="5"/>
    </row>
    <row r="867" ht="13.5" customHeight="1" spans="1:6">
      <c r="A867" s="21"/>
      <c r="D867" s="4"/>
      <c r="E867" s="5"/>
      <c r="F867" s="5"/>
    </row>
    <row r="868" ht="13.5" customHeight="1" spans="1:6">
      <c r="A868" s="21"/>
      <c r="D868" s="4"/>
      <c r="E868" s="5"/>
      <c r="F868" s="5"/>
    </row>
    <row r="869" ht="13.5" customHeight="1" spans="1:6">
      <c r="A869" s="21"/>
      <c r="D869" s="4"/>
      <c r="E869" s="5"/>
      <c r="F869" s="5"/>
    </row>
    <row r="870" ht="13.5" customHeight="1" spans="1:6">
      <c r="A870" s="21"/>
      <c r="D870" s="4"/>
      <c r="E870" s="5"/>
      <c r="F870" s="5"/>
    </row>
    <row r="871" ht="13.5" customHeight="1" spans="1:6">
      <c r="A871" s="21"/>
      <c r="D871" s="4"/>
      <c r="E871" s="5"/>
      <c r="F871" s="5"/>
    </row>
    <row r="872" ht="13.5" customHeight="1" spans="1:6">
      <c r="A872" s="21"/>
      <c r="D872" s="4"/>
      <c r="E872" s="5"/>
      <c r="F872" s="5"/>
    </row>
    <row r="873" ht="13.5" customHeight="1" spans="1:6">
      <c r="A873" s="21"/>
      <c r="D873" s="4"/>
      <c r="E873" s="5"/>
      <c r="F873" s="5"/>
    </row>
    <row r="874" ht="13.5" customHeight="1" spans="1:6">
      <c r="A874" s="21"/>
      <c r="D874" s="4"/>
      <c r="E874" s="5"/>
      <c r="F874" s="5"/>
    </row>
    <row r="875" ht="13.5" customHeight="1" spans="1:6">
      <c r="A875" s="21"/>
      <c r="D875" s="4"/>
      <c r="E875" s="5"/>
      <c r="F875" s="5"/>
    </row>
    <row r="876" ht="13.5" customHeight="1" spans="1:6">
      <c r="A876" s="21"/>
      <c r="D876" s="4"/>
      <c r="E876" s="5"/>
      <c r="F876" s="5"/>
    </row>
    <row r="877" ht="13.5" customHeight="1" spans="1:6">
      <c r="A877" s="21"/>
      <c r="D877" s="4"/>
      <c r="E877" s="5"/>
      <c r="F877" s="5"/>
    </row>
    <row r="878" ht="13.5" customHeight="1" spans="1:6">
      <c r="A878" s="21"/>
      <c r="D878" s="4"/>
      <c r="E878" s="5"/>
      <c r="F878" s="5"/>
    </row>
    <row r="879" ht="13.5" customHeight="1" spans="1:6">
      <c r="A879" s="21"/>
      <c r="D879" s="4"/>
      <c r="E879" s="5"/>
      <c r="F879" s="5"/>
    </row>
    <row r="880" ht="13.5" customHeight="1" spans="1:6">
      <c r="A880" s="21"/>
      <c r="D880" s="4"/>
      <c r="E880" s="5"/>
      <c r="F880" s="5"/>
    </row>
    <row r="881" ht="13.5" customHeight="1" spans="1:6">
      <c r="A881" s="21"/>
      <c r="D881" s="4"/>
      <c r="E881" s="5"/>
      <c r="F881" s="5"/>
    </row>
    <row r="882" ht="13.5" customHeight="1" spans="1:6">
      <c r="A882" s="21"/>
      <c r="D882" s="4"/>
      <c r="E882" s="5"/>
      <c r="F882" s="5"/>
    </row>
    <row r="883" ht="13.5" customHeight="1" spans="1:6">
      <c r="A883" s="21"/>
      <c r="D883" s="4"/>
      <c r="E883" s="5"/>
      <c r="F883" s="5"/>
    </row>
    <row r="884" ht="13.5" customHeight="1" spans="1:6">
      <c r="A884" s="21"/>
      <c r="D884" s="4"/>
      <c r="E884" s="5"/>
      <c r="F884" s="5"/>
    </row>
    <row r="885" ht="13.5" customHeight="1" spans="1:6">
      <c r="A885" s="21"/>
      <c r="D885" s="4"/>
      <c r="E885" s="5"/>
      <c r="F885" s="5"/>
    </row>
    <row r="886" ht="13.5" customHeight="1" spans="1:6">
      <c r="A886" s="21"/>
      <c r="D886" s="4"/>
      <c r="E886" s="5"/>
      <c r="F886" s="5"/>
    </row>
    <row r="887" ht="13.5" customHeight="1" spans="1:6">
      <c r="A887" s="21"/>
      <c r="D887" s="4"/>
      <c r="E887" s="5"/>
      <c r="F887" s="5"/>
    </row>
    <row r="888" ht="13.5" customHeight="1" spans="1:6">
      <c r="A888" s="21"/>
      <c r="D888" s="4"/>
      <c r="E888" s="5"/>
      <c r="F888" s="5"/>
    </row>
    <row r="889" ht="13.5" customHeight="1" spans="1:6">
      <c r="A889" s="21"/>
      <c r="D889" s="4"/>
      <c r="E889" s="5"/>
      <c r="F889" s="5"/>
    </row>
    <row r="890" ht="13.5" customHeight="1" spans="1:6">
      <c r="A890" s="21"/>
      <c r="D890" s="4"/>
      <c r="E890" s="5"/>
      <c r="F890" s="5"/>
    </row>
    <row r="891" ht="13.5" customHeight="1" spans="1:6">
      <c r="A891" s="21"/>
      <c r="D891" s="4"/>
      <c r="E891" s="5"/>
      <c r="F891" s="5"/>
    </row>
    <row r="892" ht="13.5" customHeight="1" spans="1:6">
      <c r="A892" s="21"/>
      <c r="D892" s="4"/>
      <c r="E892" s="5"/>
      <c r="F892" s="5"/>
    </row>
    <row r="893" ht="13.5" customHeight="1" spans="1:6">
      <c r="A893" s="21"/>
      <c r="D893" s="4"/>
      <c r="E893" s="5"/>
      <c r="F893" s="5"/>
    </row>
    <row r="894" ht="13.5" customHeight="1" spans="1:6">
      <c r="A894" s="21"/>
      <c r="D894" s="4"/>
      <c r="E894" s="5"/>
      <c r="F894" s="5"/>
    </row>
    <row r="895" ht="13.5" customHeight="1" spans="1:6">
      <c r="A895" s="21"/>
      <c r="D895" s="4"/>
      <c r="E895" s="5"/>
      <c r="F895" s="5"/>
    </row>
    <row r="896" ht="13.5" customHeight="1" spans="1:6">
      <c r="A896" s="21"/>
      <c r="D896" s="4"/>
      <c r="E896" s="5"/>
      <c r="F896" s="5"/>
    </row>
    <row r="897" ht="13.5" customHeight="1" spans="1:6">
      <c r="A897" s="21"/>
      <c r="D897" s="4"/>
      <c r="E897" s="5"/>
      <c r="F897" s="5"/>
    </row>
    <row r="898" ht="13.5" customHeight="1" spans="1:6">
      <c r="A898" s="21"/>
      <c r="D898" s="4"/>
      <c r="E898" s="5"/>
      <c r="F898" s="5"/>
    </row>
    <row r="899" ht="13.5" customHeight="1" spans="1:6">
      <c r="A899" s="21"/>
      <c r="D899" s="4"/>
      <c r="E899" s="5"/>
      <c r="F899" s="5"/>
    </row>
    <row r="900" ht="13.5" customHeight="1" spans="1:6">
      <c r="A900" s="21"/>
      <c r="D900" s="4"/>
      <c r="E900" s="5"/>
      <c r="F900" s="5"/>
    </row>
    <row r="901" ht="13.5" customHeight="1" spans="1:6">
      <c r="A901" s="21"/>
      <c r="D901" s="4"/>
      <c r="E901" s="5"/>
      <c r="F901" s="5"/>
    </row>
    <row r="902" ht="13.5" customHeight="1" spans="1:6">
      <c r="A902" s="21"/>
      <c r="D902" s="4"/>
      <c r="E902" s="5"/>
      <c r="F902" s="5"/>
    </row>
    <row r="903" ht="13.5" customHeight="1" spans="1:6">
      <c r="A903" s="21"/>
      <c r="D903" s="4"/>
      <c r="E903" s="5"/>
      <c r="F903" s="5"/>
    </row>
    <row r="904" ht="13.5" customHeight="1" spans="1:6">
      <c r="A904" s="21"/>
      <c r="D904" s="4"/>
      <c r="E904" s="5"/>
      <c r="F904" s="5"/>
    </row>
    <row r="905" ht="13.5" customHeight="1" spans="1:6">
      <c r="A905" s="21"/>
      <c r="D905" s="4"/>
      <c r="E905" s="5"/>
      <c r="F905" s="5"/>
    </row>
    <row r="906" ht="13.5" customHeight="1" spans="1:6">
      <c r="A906" s="21"/>
      <c r="D906" s="4"/>
      <c r="E906" s="5"/>
      <c r="F906" s="5"/>
    </row>
    <row r="907" ht="13.5" customHeight="1" spans="1:6">
      <c r="A907" s="21"/>
      <c r="D907" s="4"/>
      <c r="E907" s="5"/>
      <c r="F907" s="5"/>
    </row>
    <row r="908" ht="13.5" customHeight="1" spans="1:6">
      <c r="A908" s="21"/>
      <c r="D908" s="4"/>
      <c r="E908" s="5"/>
      <c r="F908" s="5"/>
    </row>
    <row r="909" ht="13.5" customHeight="1" spans="1:6">
      <c r="A909" s="21"/>
      <c r="D909" s="4"/>
      <c r="E909" s="5"/>
      <c r="F909" s="5"/>
    </row>
    <row r="910" ht="13.5" customHeight="1" spans="1:6">
      <c r="A910" s="21"/>
      <c r="D910" s="4"/>
      <c r="E910" s="5"/>
      <c r="F910" s="5"/>
    </row>
    <row r="911" ht="13.5" customHeight="1" spans="1:6">
      <c r="A911" s="21"/>
      <c r="D911" s="4"/>
      <c r="E911" s="5"/>
      <c r="F911" s="5"/>
    </row>
    <row r="912" ht="13.5" customHeight="1" spans="1:6">
      <c r="A912" s="21"/>
      <c r="D912" s="4"/>
      <c r="E912" s="5"/>
      <c r="F912" s="5"/>
    </row>
    <row r="913" ht="13.5" customHeight="1" spans="1:6">
      <c r="A913" s="21"/>
      <c r="D913" s="4"/>
      <c r="E913" s="5"/>
      <c r="F913" s="5"/>
    </row>
    <row r="914" ht="13.5" customHeight="1" spans="1:6">
      <c r="A914" s="21"/>
      <c r="D914" s="4"/>
      <c r="E914" s="5"/>
      <c r="F914" s="5"/>
    </row>
    <row r="915" ht="13.5" customHeight="1" spans="1:6">
      <c r="A915" s="21"/>
      <c r="D915" s="4"/>
      <c r="E915" s="5"/>
      <c r="F915" s="5"/>
    </row>
    <row r="916" ht="13.5" customHeight="1" spans="1:6">
      <c r="A916" s="21"/>
      <c r="D916" s="4"/>
      <c r="E916" s="5"/>
      <c r="F916" s="5"/>
    </row>
    <row r="917" ht="13.5" customHeight="1" spans="1:6">
      <c r="A917" s="21"/>
      <c r="D917" s="4"/>
      <c r="E917" s="5"/>
      <c r="F917" s="5"/>
    </row>
    <row r="918" ht="13.5" customHeight="1" spans="1:6">
      <c r="A918" s="21"/>
      <c r="D918" s="4"/>
      <c r="E918" s="5"/>
      <c r="F918" s="5"/>
    </row>
    <row r="919" ht="13.5" customHeight="1" spans="1:6">
      <c r="A919" s="21"/>
      <c r="D919" s="4"/>
      <c r="E919" s="5"/>
      <c r="F919" s="5"/>
    </row>
    <row r="920" ht="13.5" customHeight="1" spans="1:6">
      <c r="A920" s="21"/>
      <c r="D920" s="4"/>
      <c r="E920" s="5"/>
      <c r="F920" s="5"/>
    </row>
    <row r="921" ht="13.5" customHeight="1" spans="1:6">
      <c r="A921" s="21"/>
      <c r="D921" s="4"/>
      <c r="E921" s="5"/>
      <c r="F921" s="5"/>
    </row>
    <row r="922" ht="13.5" customHeight="1" spans="1:6">
      <c r="A922" s="21"/>
      <c r="D922" s="4"/>
      <c r="E922" s="5"/>
      <c r="F922" s="5"/>
    </row>
    <row r="923" ht="13.5" customHeight="1" spans="1:6">
      <c r="A923" s="21"/>
      <c r="D923" s="4"/>
      <c r="E923" s="5"/>
      <c r="F923" s="5"/>
    </row>
    <row r="924" ht="13.5" customHeight="1" spans="1:6">
      <c r="A924" s="21"/>
      <c r="D924" s="4"/>
      <c r="E924" s="5"/>
      <c r="F924" s="5"/>
    </row>
    <row r="925" ht="13.5" customHeight="1" spans="1:6">
      <c r="A925" s="21"/>
      <c r="D925" s="4"/>
      <c r="E925" s="5"/>
      <c r="F925" s="5"/>
    </row>
    <row r="926" ht="13.5" customHeight="1" spans="1:6">
      <c r="A926" s="21"/>
      <c r="D926" s="4"/>
      <c r="E926" s="5"/>
      <c r="F926" s="5"/>
    </row>
    <row r="927" ht="13.5" customHeight="1" spans="1:6">
      <c r="A927" s="21"/>
      <c r="D927" s="4"/>
      <c r="E927" s="5"/>
      <c r="F927" s="5"/>
    </row>
    <row r="928" ht="13.5" customHeight="1" spans="1:6">
      <c r="A928" s="21"/>
      <c r="D928" s="4"/>
      <c r="E928" s="5"/>
      <c r="F928" s="5"/>
    </row>
    <row r="929" ht="13.5" customHeight="1" spans="1:6">
      <c r="A929" s="21"/>
      <c r="D929" s="4"/>
      <c r="E929" s="5"/>
      <c r="F929" s="5"/>
    </row>
    <row r="930" ht="13.5" customHeight="1" spans="1:6">
      <c r="A930" s="21"/>
      <c r="D930" s="4"/>
      <c r="E930" s="5"/>
      <c r="F930" s="5"/>
    </row>
    <row r="931" ht="13.5" customHeight="1" spans="1:6">
      <c r="A931" s="21"/>
      <c r="D931" s="4"/>
      <c r="E931" s="5"/>
      <c r="F931" s="5"/>
    </row>
    <row r="932" ht="13.5" customHeight="1" spans="1:6">
      <c r="A932" s="21"/>
      <c r="D932" s="4"/>
      <c r="E932" s="5"/>
      <c r="F932" s="5"/>
    </row>
    <row r="933" ht="13.5" customHeight="1" spans="1:6">
      <c r="A933" s="21"/>
      <c r="D933" s="4"/>
      <c r="E933" s="5"/>
      <c r="F933" s="5"/>
    </row>
    <row r="934" ht="13.5" customHeight="1" spans="1:6">
      <c r="A934" s="21"/>
      <c r="D934" s="4"/>
      <c r="E934" s="5"/>
      <c r="F934" s="5"/>
    </row>
    <row r="935" ht="13.5" customHeight="1" spans="1:6">
      <c r="A935" s="21"/>
      <c r="D935" s="4"/>
      <c r="E935" s="5"/>
      <c r="F935" s="5"/>
    </row>
    <row r="936" ht="13.5" customHeight="1" spans="1:6">
      <c r="A936" s="21"/>
      <c r="D936" s="4"/>
      <c r="E936" s="5"/>
      <c r="F936" s="5"/>
    </row>
    <row r="937" ht="13.5" customHeight="1" spans="1:6">
      <c r="A937" s="21"/>
      <c r="D937" s="4"/>
      <c r="E937" s="5"/>
      <c r="F937" s="5"/>
    </row>
    <row r="938" ht="13.5" customHeight="1" spans="1:6">
      <c r="A938" s="21"/>
      <c r="D938" s="4"/>
      <c r="E938" s="5"/>
      <c r="F938" s="5"/>
    </row>
    <row r="939" ht="13.5" customHeight="1" spans="1:6">
      <c r="A939" s="21"/>
      <c r="D939" s="4"/>
      <c r="E939" s="5"/>
      <c r="F939" s="5"/>
    </row>
    <row r="940" ht="13.5" customHeight="1" spans="1:6">
      <c r="A940" s="21"/>
      <c r="D940" s="4"/>
      <c r="E940" s="5"/>
      <c r="F940" s="5"/>
    </row>
    <row r="941" ht="13.5" customHeight="1" spans="1:6">
      <c r="A941" s="21"/>
      <c r="D941" s="4"/>
      <c r="E941" s="5"/>
      <c r="F941" s="5"/>
    </row>
    <row r="942" ht="13.5" customHeight="1" spans="1:6">
      <c r="A942" s="21"/>
      <c r="D942" s="4"/>
      <c r="E942" s="5"/>
      <c r="F942" s="5"/>
    </row>
    <row r="943" ht="13.5" customHeight="1" spans="1:6">
      <c r="A943" s="21"/>
      <c r="D943" s="4"/>
      <c r="E943" s="5"/>
      <c r="F943" s="5"/>
    </row>
    <row r="944" ht="13.5" customHeight="1" spans="1:6">
      <c r="A944" s="21"/>
      <c r="D944" s="4"/>
      <c r="E944" s="5"/>
      <c r="F944" s="5"/>
    </row>
    <row r="945" ht="13.5" customHeight="1" spans="1:6">
      <c r="A945" s="21"/>
      <c r="D945" s="4"/>
      <c r="E945" s="5"/>
      <c r="F945" s="5"/>
    </row>
    <row r="946" ht="13.5" customHeight="1" spans="1:6">
      <c r="A946" s="21"/>
      <c r="D946" s="4"/>
      <c r="E946" s="5"/>
      <c r="F946" s="5"/>
    </row>
    <row r="947" ht="13.5" customHeight="1" spans="1:6">
      <c r="A947" s="21"/>
      <c r="D947" s="4"/>
      <c r="E947" s="5"/>
      <c r="F947" s="5"/>
    </row>
    <row r="948" ht="13.5" customHeight="1" spans="1:6">
      <c r="A948" s="21"/>
      <c r="D948" s="4"/>
      <c r="E948" s="5"/>
      <c r="F948" s="5"/>
    </row>
    <row r="949" ht="13.5" customHeight="1" spans="1:6">
      <c r="A949" s="21"/>
      <c r="D949" s="4"/>
      <c r="E949" s="5"/>
      <c r="F949" s="5"/>
    </row>
    <row r="950" ht="13.5" customHeight="1" spans="1:6">
      <c r="A950" s="21"/>
      <c r="D950" s="4"/>
      <c r="E950" s="5"/>
      <c r="F950" s="5"/>
    </row>
    <row r="951" ht="13.5" customHeight="1" spans="1:6">
      <c r="A951" s="21"/>
      <c r="D951" s="4"/>
      <c r="E951" s="5"/>
      <c r="F951" s="5"/>
    </row>
    <row r="952" ht="13.5" customHeight="1" spans="1:6">
      <c r="A952" s="21"/>
      <c r="D952" s="4"/>
      <c r="E952" s="5"/>
      <c r="F952" s="5"/>
    </row>
    <row r="953" ht="13.5" customHeight="1" spans="1:6">
      <c r="A953" s="21"/>
      <c r="D953" s="4"/>
      <c r="E953" s="5"/>
      <c r="F953" s="5"/>
    </row>
    <row r="954" ht="13.5" customHeight="1" spans="1:6">
      <c r="A954" s="21"/>
      <c r="D954" s="4"/>
      <c r="E954" s="5"/>
      <c r="F954" s="5"/>
    </row>
    <row r="955" ht="13.5" customHeight="1" spans="1:6">
      <c r="A955" s="21"/>
      <c r="D955" s="4"/>
      <c r="E955" s="5"/>
      <c r="F955" s="5"/>
    </row>
    <row r="956" ht="13.5" customHeight="1" spans="1:6">
      <c r="A956" s="21"/>
      <c r="D956" s="4"/>
      <c r="E956" s="5"/>
      <c r="F956" s="5"/>
    </row>
    <row r="957" ht="13.5" customHeight="1" spans="1:6">
      <c r="A957" s="21"/>
      <c r="D957" s="4"/>
      <c r="E957" s="5"/>
      <c r="F957" s="5"/>
    </row>
    <row r="958" ht="13.5" customHeight="1" spans="1:6">
      <c r="A958" s="21"/>
      <c r="D958" s="4"/>
      <c r="E958" s="5"/>
      <c r="F958" s="5"/>
    </row>
    <row r="959" ht="13.5" customHeight="1" spans="1:6">
      <c r="A959" s="21"/>
      <c r="D959" s="4"/>
      <c r="E959" s="5"/>
      <c r="F959" s="5"/>
    </row>
    <row r="960" ht="13.5" customHeight="1" spans="1:6">
      <c r="A960" s="21"/>
      <c r="D960" s="4"/>
      <c r="E960" s="5"/>
      <c r="F960" s="5"/>
    </row>
    <row r="961" ht="13.5" customHeight="1" spans="1:6">
      <c r="A961" s="21"/>
      <c r="D961" s="4"/>
      <c r="E961" s="5"/>
      <c r="F961" s="5"/>
    </row>
    <row r="962" ht="13.5" customHeight="1" spans="1:6">
      <c r="A962" s="21"/>
      <c r="D962" s="4"/>
      <c r="E962" s="5"/>
      <c r="F962" s="5"/>
    </row>
    <row r="963" ht="13.5" customHeight="1" spans="1:6">
      <c r="A963" s="21"/>
      <c r="D963" s="4"/>
      <c r="E963" s="5"/>
      <c r="F963" s="5"/>
    </row>
    <row r="964" ht="13.5" customHeight="1" spans="1:6">
      <c r="A964" s="21"/>
      <c r="D964" s="4"/>
      <c r="E964" s="5"/>
      <c r="F964" s="5"/>
    </row>
    <row r="965" ht="13.5" customHeight="1" spans="1:6">
      <c r="A965" s="21"/>
      <c r="D965" s="4"/>
      <c r="E965" s="5"/>
      <c r="F965" s="5"/>
    </row>
    <row r="966" ht="13.5" customHeight="1" spans="1:6">
      <c r="A966" s="21"/>
      <c r="D966" s="4"/>
      <c r="E966" s="5"/>
      <c r="F966" s="5"/>
    </row>
    <row r="967" ht="13.5" customHeight="1" spans="1:6">
      <c r="A967" s="21"/>
      <c r="D967" s="4"/>
      <c r="E967" s="5"/>
      <c r="F967" s="5"/>
    </row>
    <row r="968" ht="13.5" customHeight="1" spans="1:6">
      <c r="A968" s="21"/>
      <c r="D968" s="4"/>
      <c r="E968" s="5"/>
      <c r="F968" s="5"/>
    </row>
    <row r="969" ht="13.5" customHeight="1" spans="1:6">
      <c r="A969" s="21"/>
      <c r="D969" s="4"/>
      <c r="E969" s="5"/>
      <c r="F969" s="5"/>
    </row>
    <row r="970" ht="13.5" customHeight="1" spans="1:6">
      <c r="A970" s="21"/>
      <c r="D970" s="4"/>
      <c r="E970" s="5"/>
      <c r="F970" s="5"/>
    </row>
    <row r="971" ht="13.5" customHeight="1" spans="1:6">
      <c r="A971" s="21"/>
      <c r="D971" s="4"/>
      <c r="E971" s="5"/>
      <c r="F971" s="5"/>
    </row>
    <row r="972" ht="13.5" customHeight="1" spans="1:6">
      <c r="A972" s="21"/>
      <c r="D972" s="4"/>
      <c r="E972" s="5"/>
      <c r="F972" s="5"/>
    </row>
    <row r="973" ht="13.5" customHeight="1" spans="1:6">
      <c r="A973" s="21"/>
      <c r="D973" s="4"/>
      <c r="E973" s="5"/>
      <c r="F973" s="5"/>
    </row>
    <row r="974" ht="13.5" customHeight="1" spans="1:6">
      <c r="A974" s="21"/>
      <c r="D974" s="4"/>
      <c r="E974" s="5"/>
      <c r="F974" s="5"/>
    </row>
    <row r="975" ht="13.5" customHeight="1" spans="1:6">
      <c r="A975" s="21"/>
      <c r="D975" s="4"/>
      <c r="E975" s="5"/>
      <c r="F975" s="5"/>
    </row>
    <row r="976" ht="13.5" customHeight="1" spans="1:6">
      <c r="A976" s="21"/>
      <c r="D976" s="4"/>
      <c r="E976" s="5"/>
      <c r="F976" s="5"/>
    </row>
    <row r="977" ht="13.5" customHeight="1" spans="1:6">
      <c r="A977" s="21"/>
      <c r="D977" s="4"/>
      <c r="E977" s="5"/>
      <c r="F977" s="5"/>
    </row>
    <row r="978" ht="13.5" customHeight="1" spans="1:6">
      <c r="A978" s="21"/>
      <c r="D978" s="4"/>
      <c r="E978" s="5"/>
      <c r="F978" s="5"/>
    </row>
    <row r="979" ht="13.5" customHeight="1" spans="1:6">
      <c r="A979" s="21"/>
      <c r="D979" s="4"/>
      <c r="E979" s="5"/>
      <c r="F979" s="5"/>
    </row>
    <row r="980" ht="13.5" customHeight="1" spans="1:6">
      <c r="A980" s="21"/>
      <c r="D980" s="4"/>
      <c r="E980" s="5"/>
      <c r="F980" s="5"/>
    </row>
    <row r="981" ht="13.5" customHeight="1" spans="1:6">
      <c r="A981" s="21"/>
      <c r="D981" s="4"/>
      <c r="E981" s="5"/>
      <c r="F981" s="5"/>
    </row>
    <row r="982" ht="13.5" customHeight="1" spans="1:6">
      <c r="A982" s="21"/>
      <c r="D982" s="4"/>
      <c r="E982" s="5"/>
      <c r="F982" s="5"/>
    </row>
    <row r="983" ht="13.5" customHeight="1" spans="1:6">
      <c r="A983" s="21"/>
      <c r="D983" s="4"/>
      <c r="E983" s="5"/>
      <c r="F983" s="5"/>
    </row>
    <row r="984" ht="13.5" customHeight="1" spans="1:6">
      <c r="A984" s="21"/>
      <c r="D984" s="4"/>
      <c r="E984" s="5"/>
      <c r="F984" s="5"/>
    </row>
    <row r="985" ht="13.5" customHeight="1" spans="1:6">
      <c r="A985" s="21"/>
      <c r="D985" s="4"/>
      <c r="E985" s="5"/>
      <c r="F985" s="5"/>
    </row>
    <row r="986" ht="13.5" customHeight="1" spans="1:6">
      <c r="A986" s="21"/>
      <c r="D986" s="4"/>
      <c r="E986" s="5"/>
      <c r="F986" s="5"/>
    </row>
    <row r="987" ht="13.5" customHeight="1" spans="1:6">
      <c r="A987" s="21"/>
      <c r="D987" s="4"/>
      <c r="E987" s="5"/>
      <c r="F987" s="5"/>
    </row>
    <row r="988" ht="13.5" customHeight="1" spans="1:6">
      <c r="A988" s="21"/>
      <c r="D988" s="4"/>
      <c r="E988" s="5"/>
      <c r="F988" s="5"/>
    </row>
    <row r="989" ht="13.5" customHeight="1" spans="1:6">
      <c r="A989" s="21"/>
      <c r="D989" s="4"/>
      <c r="E989" s="5"/>
      <c r="F989" s="5"/>
    </row>
    <row r="990" ht="13.5" customHeight="1" spans="1:6">
      <c r="A990" s="21"/>
      <c r="D990" s="4"/>
      <c r="E990" s="5"/>
      <c r="F990" s="5"/>
    </row>
    <row r="991" ht="13.5" customHeight="1" spans="1:6">
      <c r="A991" s="21"/>
      <c r="D991" s="4"/>
      <c r="E991" s="5"/>
      <c r="F991" s="5"/>
    </row>
    <row r="992" ht="13.5" customHeight="1" spans="1:6">
      <c r="A992" s="21"/>
      <c r="D992" s="4"/>
      <c r="E992" s="5"/>
      <c r="F992" s="5"/>
    </row>
    <row r="993" ht="13.5" customHeight="1" spans="1:6">
      <c r="A993" s="21"/>
      <c r="D993" s="4"/>
      <c r="E993" s="5"/>
      <c r="F993" s="5"/>
    </row>
    <row r="994" ht="13.5" customHeight="1" spans="1:6">
      <c r="A994" s="21"/>
      <c r="D994" s="4"/>
      <c r="E994" s="5"/>
      <c r="F994" s="5"/>
    </row>
    <row r="995" ht="13.5" customHeight="1" spans="1:6">
      <c r="A995" s="21"/>
      <c r="D995" s="4"/>
      <c r="E995" s="5"/>
      <c r="F995" s="5"/>
    </row>
    <row r="996" ht="13.5" customHeight="1" spans="1:6">
      <c r="A996" s="21"/>
      <c r="D996" s="4"/>
      <c r="E996" s="5"/>
      <c r="F996" s="5"/>
    </row>
    <row r="997" ht="13.5" customHeight="1" spans="1:6">
      <c r="A997" s="21"/>
      <c r="D997" s="4"/>
      <c r="E997" s="5"/>
      <c r="F997" s="5"/>
    </row>
    <row r="998" ht="13.5" customHeight="1" spans="1:6">
      <c r="A998" s="21"/>
      <c r="D998" s="4"/>
      <c r="E998" s="5"/>
      <c r="F998" s="5"/>
    </row>
    <row r="999" ht="13.5" customHeight="1" spans="1:6">
      <c r="A999" s="21"/>
      <c r="D999" s="4"/>
      <c r="E999" s="5"/>
      <c r="F999" s="5"/>
    </row>
    <row r="1000" ht="13.5" customHeight="1" spans="1:6">
      <c r="A1000" s="21"/>
      <c r="D1000" s="4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1.8571428571429" customWidth="1"/>
    <col min="2" max="2" width="16.2857142857143" customWidth="1"/>
    <col min="3" max="3" width="36.4285714285714" customWidth="1"/>
    <col min="4" max="4" width="12.7142857142857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1" t="s">
        <v>0</v>
      </c>
      <c r="B1" s="3" t="s">
        <v>1</v>
      </c>
      <c r="C1" s="3" t="s">
        <v>2</v>
      </c>
      <c r="D1" s="4" t="s">
        <v>3</v>
      </c>
      <c r="E1" s="5"/>
      <c r="F1" s="5"/>
    </row>
    <row r="2" ht="13.5" customHeight="1" spans="1:6">
      <c r="A2" s="2">
        <v>43646</v>
      </c>
      <c r="B2" s="5" t="s">
        <v>44</v>
      </c>
      <c r="C2" s="10" t="s">
        <v>366</v>
      </c>
      <c r="D2" s="4">
        <v>23.5</v>
      </c>
      <c r="E2" s="5"/>
      <c r="F2" s="5"/>
    </row>
    <row r="3" ht="13.5" customHeight="1" spans="1:6">
      <c r="A3" s="2">
        <v>43635</v>
      </c>
      <c r="B3" s="5" t="s">
        <v>44</v>
      </c>
      <c r="C3" s="10" t="s">
        <v>1228</v>
      </c>
      <c r="D3" s="4">
        <v>18</v>
      </c>
      <c r="E3" s="5"/>
      <c r="F3" s="5"/>
    </row>
    <row r="4" ht="13.5" customHeight="1" spans="1:6">
      <c r="A4" s="2">
        <v>43617</v>
      </c>
      <c r="B4" s="5" t="s">
        <v>44</v>
      </c>
      <c r="C4" s="10" t="s">
        <v>1115</v>
      </c>
      <c r="D4" s="4">
        <v>240</v>
      </c>
      <c r="E4" s="5"/>
      <c r="F4" s="5"/>
    </row>
    <row r="5" ht="13.5" customHeight="1" spans="1:6">
      <c r="A5" s="2">
        <v>43617</v>
      </c>
      <c r="B5" s="5" t="s">
        <v>294</v>
      </c>
      <c r="C5" s="5" t="s">
        <v>239</v>
      </c>
      <c r="D5" s="4">
        <v>470</v>
      </c>
      <c r="E5" s="5"/>
      <c r="F5" s="5"/>
    </row>
    <row r="6" ht="13.5" customHeight="1" spans="1:7">
      <c r="A6" s="2">
        <v>43646</v>
      </c>
      <c r="B6" s="5" t="s">
        <v>294</v>
      </c>
      <c r="C6" s="10" t="s">
        <v>631</v>
      </c>
      <c r="D6" s="4">
        <v>19.9</v>
      </c>
      <c r="E6" s="5"/>
      <c r="F6" s="5"/>
      <c r="G6" s="3" t="s">
        <v>286</v>
      </c>
    </row>
    <row r="7" ht="13.5" customHeight="1" spans="1:8">
      <c r="A7" s="2">
        <v>43617</v>
      </c>
      <c r="B7" s="5" t="s">
        <v>11</v>
      </c>
      <c r="C7" s="5" t="s">
        <v>777</v>
      </c>
      <c r="D7" s="4">
        <v>180</v>
      </c>
      <c r="E7" s="5"/>
      <c r="F7" s="5"/>
      <c r="G7" s="3" t="s">
        <v>44</v>
      </c>
      <c r="H7" s="4">
        <f>SUM(D2:D4)</f>
        <v>281.5</v>
      </c>
    </row>
    <row r="8" ht="13.5" customHeight="1" spans="1:8">
      <c r="A8" s="2">
        <v>43633</v>
      </c>
      <c r="B8" s="5" t="s">
        <v>11</v>
      </c>
      <c r="C8" s="5" t="s">
        <v>1229</v>
      </c>
      <c r="D8" s="4">
        <v>20</v>
      </c>
      <c r="E8" s="5"/>
      <c r="F8" s="5"/>
      <c r="G8" s="3" t="s">
        <v>294</v>
      </c>
      <c r="H8" s="4">
        <f>SUM(D5:D6)</f>
        <v>489.9</v>
      </c>
    </row>
    <row r="9" ht="13.5" customHeight="1" spans="1:8">
      <c r="A9" s="2">
        <v>43643</v>
      </c>
      <c r="B9" s="5" t="s">
        <v>11</v>
      </c>
      <c r="C9" s="10" t="s">
        <v>780</v>
      </c>
      <c r="D9" s="4">
        <v>39.78</v>
      </c>
      <c r="E9" s="5"/>
      <c r="F9" s="5"/>
      <c r="G9" s="3" t="s">
        <v>11</v>
      </c>
      <c r="H9" s="4">
        <f>SUM(D7:D10)</f>
        <v>252.48</v>
      </c>
    </row>
    <row r="10" ht="13.5" customHeight="1" spans="1:8">
      <c r="A10" s="2">
        <v>43641</v>
      </c>
      <c r="B10" s="5" t="s">
        <v>11</v>
      </c>
      <c r="C10" s="10" t="s">
        <v>824</v>
      </c>
      <c r="D10" s="4">
        <v>12.7</v>
      </c>
      <c r="E10" s="5"/>
      <c r="F10" s="5"/>
      <c r="G10" s="3" t="s">
        <v>68</v>
      </c>
      <c r="H10" s="4">
        <f>SUM(D11:D19)</f>
        <v>695.46</v>
      </c>
    </row>
    <row r="11" ht="13.5" customHeight="1" spans="1:8">
      <c r="A11" s="2">
        <v>43623</v>
      </c>
      <c r="B11" s="5" t="s">
        <v>68</v>
      </c>
      <c r="C11" s="5" t="s">
        <v>1230</v>
      </c>
      <c r="D11" s="4">
        <v>25.8</v>
      </c>
      <c r="E11" s="5"/>
      <c r="F11" s="5"/>
      <c r="G11" s="3" t="s">
        <v>197</v>
      </c>
      <c r="H11" s="4">
        <f>SUM(D20:D21)</f>
        <v>37.65</v>
      </c>
    </row>
    <row r="12" ht="13.5" customHeight="1" spans="1:8">
      <c r="A12" s="2">
        <v>43633</v>
      </c>
      <c r="B12" s="5" t="s">
        <v>68</v>
      </c>
      <c r="C12" s="5" t="s">
        <v>1076</v>
      </c>
      <c r="D12" s="10">
        <v>113.9</v>
      </c>
      <c r="E12" s="5"/>
      <c r="F12" s="5"/>
      <c r="G12" s="3" t="s">
        <v>125</v>
      </c>
      <c r="H12" s="4">
        <f>SUM(D22:D25)</f>
        <v>777.4</v>
      </c>
    </row>
    <row r="13" ht="13.5" customHeight="1" spans="1:8">
      <c r="A13" s="2">
        <v>43633</v>
      </c>
      <c r="B13" s="5" t="s">
        <v>68</v>
      </c>
      <c r="C13" s="10" t="s">
        <v>20</v>
      </c>
      <c r="D13" s="4">
        <f>16.1+13.95+24.55+104.74</f>
        <v>159.34</v>
      </c>
      <c r="E13" s="5"/>
      <c r="F13" s="5"/>
      <c r="G13" s="3" t="s">
        <v>644</v>
      </c>
      <c r="H13" s="4">
        <f>SUM(D26:D27)</f>
        <v>1650</v>
      </c>
    </row>
    <row r="14" ht="13.5" customHeight="1" spans="1:8">
      <c r="A14" s="2">
        <v>43635</v>
      </c>
      <c r="B14" s="5" t="s">
        <v>68</v>
      </c>
      <c r="C14" s="10" t="s">
        <v>20</v>
      </c>
      <c r="D14" s="4">
        <v>53.96</v>
      </c>
      <c r="E14" s="5"/>
      <c r="F14" s="5"/>
      <c r="G14" s="3" t="s">
        <v>646</v>
      </c>
      <c r="H14" s="4">
        <f>SUM(D28)</f>
        <v>976</v>
      </c>
    </row>
    <row r="15" ht="13.5" customHeight="1" spans="1:8">
      <c r="A15" s="2">
        <v>43638</v>
      </c>
      <c r="B15" s="5" t="s">
        <v>68</v>
      </c>
      <c r="C15" s="10" t="s">
        <v>20</v>
      </c>
      <c r="D15" s="4">
        <v>120.74</v>
      </c>
      <c r="E15" s="5"/>
      <c r="F15" s="5"/>
      <c r="G15" s="3" t="s">
        <v>163</v>
      </c>
      <c r="H15" s="4">
        <f>SUM(D29)</f>
        <v>10.2</v>
      </c>
    </row>
    <row r="16" ht="13.5" customHeight="1" spans="1:8">
      <c r="A16" s="2">
        <v>43643</v>
      </c>
      <c r="B16" s="5" t="s">
        <v>68</v>
      </c>
      <c r="C16" s="10" t="s">
        <v>1231</v>
      </c>
      <c r="D16" s="4">
        <v>13.4</v>
      </c>
      <c r="E16" s="5"/>
      <c r="F16" s="5"/>
      <c r="G16" s="3" t="s">
        <v>134</v>
      </c>
      <c r="H16" s="4">
        <f>SUM(D30:D31)</f>
        <v>218</v>
      </c>
    </row>
    <row r="17" ht="13.5" customHeight="1" spans="1:8">
      <c r="A17" s="2">
        <v>43637</v>
      </c>
      <c r="B17" s="5" t="s">
        <v>68</v>
      </c>
      <c r="C17" s="10" t="s">
        <v>1231</v>
      </c>
      <c r="D17" s="4">
        <v>22.3</v>
      </c>
      <c r="E17" s="5"/>
      <c r="F17" s="5"/>
      <c r="G17" s="3" t="s">
        <v>34</v>
      </c>
      <c r="H17" s="4">
        <f>SUM(D32)</f>
        <v>29.4</v>
      </c>
    </row>
    <row r="18" ht="13.5" customHeight="1" spans="1:8">
      <c r="A18" s="2">
        <v>43646</v>
      </c>
      <c r="B18" s="5" t="s">
        <v>68</v>
      </c>
      <c r="C18" s="10" t="s">
        <v>991</v>
      </c>
      <c r="D18" s="4">
        <v>42.7</v>
      </c>
      <c r="E18" s="5"/>
      <c r="F18" s="5"/>
      <c r="G18" s="3" t="s">
        <v>36</v>
      </c>
      <c r="H18" s="4">
        <f>SUM(D33:D72)</f>
        <v>4822.47333333333</v>
      </c>
    </row>
    <row r="19" ht="13.5" customHeight="1" spans="1:8">
      <c r="A19" s="2">
        <v>43645</v>
      </c>
      <c r="B19" s="5" t="s">
        <v>68</v>
      </c>
      <c r="C19" s="10" t="s">
        <v>20</v>
      </c>
      <c r="D19" s="4">
        <v>143.32</v>
      </c>
      <c r="E19" s="5"/>
      <c r="F19" s="5"/>
      <c r="G19" s="3" t="s">
        <v>39</v>
      </c>
      <c r="H19" s="4">
        <f>SUM(D73:D76)</f>
        <v>309.68</v>
      </c>
    </row>
    <row r="20" ht="13.5" customHeight="1" spans="1:8">
      <c r="A20" s="2">
        <v>43620</v>
      </c>
      <c r="B20" s="5" t="s">
        <v>197</v>
      </c>
      <c r="C20" s="5" t="s">
        <v>1232</v>
      </c>
      <c r="D20" s="4">
        <v>25.1</v>
      </c>
      <c r="E20" s="5"/>
      <c r="F20" s="5"/>
      <c r="G20" s="3" t="s">
        <v>375</v>
      </c>
      <c r="H20" s="4">
        <f>SUM(D77:D80)</f>
        <v>338</v>
      </c>
    </row>
    <row r="21" ht="13.5" customHeight="1" spans="1:26">
      <c r="A21" s="2">
        <v>43633</v>
      </c>
      <c r="B21" s="5" t="s">
        <v>197</v>
      </c>
      <c r="C21" s="10" t="s">
        <v>1233</v>
      </c>
      <c r="D21" s="4">
        <v>12.55</v>
      </c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43617</v>
      </c>
      <c r="B22" s="5" t="s">
        <v>125</v>
      </c>
      <c r="C22" s="5" t="s">
        <v>640</v>
      </c>
      <c r="D22" s="4">
        <v>60</v>
      </c>
      <c r="E22" s="11">
        <v>90.15</v>
      </c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43617</v>
      </c>
      <c r="B23" s="5" t="s">
        <v>125</v>
      </c>
      <c r="C23" s="5" t="s">
        <v>641</v>
      </c>
      <c r="D23" s="4">
        <v>600</v>
      </c>
      <c r="E23" s="4">
        <v>170</v>
      </c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43617</v>
      </c>
      <c r="B24" s="5" t="s">
        <v>125</v>
      </c>
      <c r="C24" s="5" t="s">
        <v>509</v>
      </c>
      <c r="D24" s="4">
        <v>55.5</v>
      </c>
      <c r="E24" s="11">
        <v>73.5</v>
      </c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43638</v>
      </c>
      <c r="B25" s="5" t="s">
        <v>125</v>
      </c>
      <c r="C25" s="10" t="s">
        <v>1136</v>
      </c>
      <c r="D25" s="4">
        <f>50.5+11.4</f>
        <v>61.9</v>
      </c>
      <c r="E25" s="11">
        <v>105</v>
      </c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43617</v>
      </c>
      <c r="B26" s="5" t="s">
        <v>644</v>
      </c>
      <c r="C26" s="5" t="s">
        <v>645</v>
      </c>
      <c r="D26" s="4">
        <v>750</v>
      </c>
      <c r="E26" s="11">
        <v>50.16</v>
      </c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43617</v>
      </c>
      <c r="B27" s="5" t="s">
        <v>644</v>
      </c>
      <c r="C27" s="5" t="s">
        <v>684</v>
      </c>
      <c r="D27" s="4">
        <v>900</v>
      </c>
      <c r="E27" s="4">
        <v>275</v>
      </c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43617</v>
      </c>
      <c r="B28" s="5" t="s">
        <v>646</v>
      </c>
      <c r="C28" s="5" t="s">
        <v>1145</v>
      </c>
      <c r="D28" s="4">
        <v>976</v>
      </c>
      <c r="E28" s="4">
        <v>57.9</v>
      </c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43623</v>
      </c>
      <c r="B29" s="5" t="s">
        <v>163</v>
      </c>
      <c r="C29" s="5" t="s">
        <v>791</v>
      </c>
      <c r="D29" s="4">
        <v>10.2</v>
      </c>
      <c r="E29" s="10">
        <v>50</v>
      </c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43638</v>
      </c>
      <c r="B30" s="5" t="s">
        <v>134</v>
      </c>
      <c r="C30" s="10" t="s">
        <v>1234</v>
      </c>
      <c r="D30" s="4">
        <v>180</v>
      </c>
      <c r="E30" s="10">
        <v>200</v>
      </c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43638</v>
      </c>
      <c r="B31" s="5" t="s">
        <v>134</v>
      </c>
      <c r="C31" s="10" t="s">
        <v>719</v>
      </c>
      <c r="D31" s="4">
        <v>38</v>
      </c>
      <c r="E31" s="10">
        <v>85.4</v>
      </c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43646</v>
      </c>
      <c r="B32" s="5" t="s">
        <v>34</v>
      </c>
      <c r="C32" s="10" t="s">
        <v>81</v>
      </c>
      <c r="D32" s="4">
        <v>29.4</v>
      </c>
      <c r="E32" s="10">
        <v>118</v>
      </c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43617</v>
      </c>
      <c r="B33" s="5" t="s">
        <v>36</v>
      </c>
      <c r="C33" s="5" t="s">
        <v>37</v>
      </c>
      <c r="D33" s="4">
        <v>600</v>
      </c>
      <c r="E33" s="10">
        <v>100</v>
      </c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43617</v>
      </c>
      <c r="B34" s="5" t="s">
        <v>36</v>
      </c>
      <c r="C34" s="5" t="s">
        <v>38</v>
      </c>
      <c r="D34" s="4">
        <v>400</v>
      </c>
      <c r="E34" s="10">
        <v>34.65</v>
      </c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43638</v>
      </c>
      <c r="B35" s="5" t="s">
        <v>36</v>
      </c>
      <c r="C35" s="5" t="s">
        <v>1235</v>
      </c>
      <c r="D35" s="4">
        <v>94.5</v>
      </c>
      <c r="E35" s="10">
        <v>219.7</v>
      </c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43626</v>
      </c>
      <c r="B36" s="5" t="s">
        <v>36</v>
      </c>
      <c r="C36" s="5" t="s">
        <v>1236</v>
      </c>
      <c r="D36" s="10">
        <v>30.05</v>
      </c>
      <c r="E36" s="10">
        <v>273.75</v>
      </c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43626</v>
      </c>
      <c r="B37" s="5" t="s">
        <v>36</v>
      </c>
      <c r="C37" s="5" t="s">
        <v>1237</v>
      </c>
      <c r="D37" s="10">
        <v>56.6666666666667</v>
      </c>
      <c r="E37" s="10">
        <v>350</v>
      </c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43627</v>
      </c>
      <c r="B38" s="5" t="s">
        <v>36</v>
      </c>
      <c r="C38" s="5" t="s">
        <v>1238</v>
      </c>
      <c r="D38" s="10">
        <v>24.5</v>
      </c>
      <c r="E38" s="10">
        <v>442</v>
      </c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43627</v>
      </c>
      <c r="B39" s="5" t="s">
        <v>36</v>
      </c>
      <c r="C39" s="5" t="s">
        <v>1239</v>
      </c>
      <c r="D39" s="10">
        <v>35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43627</v>
      </c>
      <c r="B40" s="5" t="s">
        <v>36</v>
      </c>
      <c r="C40" s="5" t="s">
        <v>1240</v>
      </c>
      <c r="D40" s="10">
        <v>16.72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43626</v>
      </c>
      <c r="B41" s="5" t="s">
        <v>36</v>
      </c>
      <c r="C41" s="5" t="s">
        <v>1241</v>
      </c>
      <c r="D41" s="10">
        <v>91.6666666666667</v>
      </c>
      <c r="E41" s="10">
        <v>198</v>
      </c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43627</v>
      </c>
      <c r="B42" s="5" t="s">
        <v>36</v>
      </c>
      <c r="C42" s="5" t="s">
        <v>1242</v>
      </c>
      <c r="D42" s="10">
        <v>19.3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43630</v>
      </c>
      <c r="B43" s="5" t="s">
        <v>36</v>
      </c>
      <c r="C43" s="5" t="s">
        <v>1243</v>
      </c>
      <c r="D43" s="10">
        <v>16.6666666666667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43630</v>
      </c>
      <c r="B44" s="5" t="s">
        <v>36</v>
      </c>
      <c r="C44" s="5" t="s">
        <v>1244</v>
      </c>
      <c r="D44" s="10">
        <v>66.6666666666667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43631</v>
      </c>
      <c r="B45" s="5" t="s">
        <v>36</v>
      </c>
      <c r="C45" s="5" t="s">
        <v>1245</v>
      </c>
      <c r="D45" s="10">
        <v>28.4666666666667</v>
      </c>
      <c r="E45" s="10"/>
      <c r="F45" s="4"/>
      <c r="G45" s="3" t="s">
        <v>1082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43631</v>
      </c>
      <c r="B46" s="5" t="s">
        <v>36</v>
      </c>
      <c r="C46" s="5" t="s">
        <v>1246</v>
      </c>
      <c r="D46" s="10">
        <v>39.3333333333333</v>
      </c>
      <c r="E46" s="10"/>
      <c r="F46" s="4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43631</v>
      </c>
      <c r="B47" s="5" t="s">
        <v>36</v>
      </c>
      <c r="C47" s="5" t="s">
        <v>1247</v>
      </c>
      <c r="D47" s="10">
        <v>33.3333333333333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43630</v>
      </c>
      <c r="B48" s="5" t="s">
        <v>36</v>
      </c>
      <c r="C48" s="5" t="s">
        <v>1248</v>
      </c>
      <c r="D48" s="10">
        <v>11.55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43627</v>
      </c>
      <c r="B49" s="5" t="s">
        <v>36</v>
      </c>
      <c r="C49" s="5" t="s">
        <v>1249</v>
      </c>
      <c r="D49" s="10">
        <v>73.2333333333333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43627</v>
      </c>
      <c r="B50" s="5" t="s">
        <v>36</v>
      </c>
      <c r="C50" s="5" t="s">
        <v>1250</v>
      </c>
      <c r="D50" s="10">
        <v>91.25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43632</v>
      </c>
      <c r="B51" s="5" t="s">
        <v>36</v>
      </c>
      <c r="C51" s="5" t="s">
        <v>1251</v>
      </c>
      <c r="D51" s="10">
        <v>116.666666666667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43632</v>
      </c>
      <c r="B52" s="5" t="s">
        <v>36</v>
      </c>
      <c r="C52" s="5" t="s">
        <v>1252</v>
      </c>
      <c r="D52" s="10">
        <v>147.333333333333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43627</v>
      </c>
      <c r="B53" s="5" t="s">
        <v>36</v>
      </c>
      <c r="C53" s="5" t="s">
        <v>1253</v>
      </c>
      <c r="D53" s="4">
        <v>492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43627</v>
      </c>
      <c r="B54" s="5" t="s">
        <v>36</v>
      </c>
      <c r="C54" s="5" t="s">
        <v>1254</v>
      </c>
      <c r="D54" s="4">
        <v>820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43628</v>
      </c>
      <c r="B55" s="5" t="s">
        <v>36</v>
      </c>
      <c r="C55" s="5" t="s">
        <v>1255</v>
      </c>
      <c r="D55" s="4">
        <v>66</v>
      </c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43627</v>
      </c>
      <c r="B56" s="5" t="s">
        <v>36</v>
      </c>
      <c r="C56" s="3" t="s">
        <v>1256</v>
      </c>
      <c r="D56" s="4">
        <v>43.75</v>
      </c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43627</v>
      </c>
      <c r="B57" s="5" t="s">
        <v>36</v>
      </c>
      <c r="C57" s="3" t="s">
        <v>1257</v>
      </c>
      <c r="D57" s="4">
        <v>321.8</v>
      </c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>
        <v>43627</v>
      </c>
      <c r="B58" s="5" t="s">
        <v>36</v>
      </c>
      <c r="C58" s="10" t="s">
        <v>1258</v>
      </c>
      <c r="D58" s="10">
        <v>22</v>
      </c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>
        <v>43627</v>
      </c>
      <c r="B59" s="5" t="s">
        <v>36</v>
      </c>
      <c r="C59" s="3" t="s">
        <v>1259</v>
      </c>
      <c r="D59" s="4">
        <v>89</v>
      </c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>
        <v>43631</v>
      </c>
      <c r="B60" s="5" t="s">
        <v>36</v>
      </c>
      <c r="C60" s="3" t="s">
        <v>1260</v>
      </c>
      <c r="D60" s="4">
        <v>208.56</v>
      </c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>
        <v>43626</v>
      </c>
      <c r="B61" s="5" t="s">
        <v>36</v>
      </c>
      <c r="C61" s="10" t="s">
        <v>1261</v>
      </c>
      <c r="D61" s="4">
        <v>62.09</v>
      </c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>
        <v>43626</v>
      </c>
      <c r="B62" s="5" t="s">
        <v>36</v>
      </c>
      <c r="C62" s="10" t="s">
        <v>1262</v>
      </c>
      <c r="D62" s="4">
        <v>44.92</v>
      </c>
      <c r="E62" s="10">
        <v>199</v>
      </c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>
        <v>43632</v>
      </c>
      <c r="B63" s="5" t="s">
        <v>36</v>
      </c>
      <c r="C63" s="10" t="s">
        <v>1263</v>
      </c>
      <c r="D63" s="4">
        <v>16</v>
      </c>
      <c r="E63" s="10">
        <v>335.4</v>
      </c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>
        <v>43638</v>
      </c>
      <c r="B64" s="5" t="s">
        <v>36</v>
      </c>
      <c r="C64" s="10" t="s">
        <v>1264</v>
      </c>
      <c r="D64" s="4">
        <v>50</v>
      </c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>
        <v>43638</v>
      </c>
      <c r="B65" s="5" t="s">
        <v>36</v>
      </c>
      <c r="C65" s="10" t="s">
        <v>1265</v>
      </c>
      <c r="D65" s="4">
        <v>60.9</v>
      </c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>
        <v>43638</v>
      </c>
      <c r="B66" s="5" t="s">
        <v>36</v>
      </c>
      <c r="C66" s="10" t="s">
        <v>1266</v>
      </c>
      <c r="D66" s="4">
        <v>66</v>
      </c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>
        <v>43638</v>
      </c>
      <c r="B67" s="5" t="s">
        <v>36</v>
      </c>
      <c r="C67" s="10" t="s">
        <v>1267</v>
      </c>
      <c r="D67" s="4">
        <v>70</v>
      </c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>
        <v>43637</v>
      </c>
      <c r="B68" s="5" t="s">
        <v>36</v>
      </c>
      <c r="C68" s="10" t="s">
        <v>1268</v>
      </c>
      <c r="D68" s="4">
        <v>39.8</v>
      </c>
      <c r="E68" s="10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>
        <v>43637</v>
      </c>
      <c r="B69" s="5" t="s">
        <v>36</v>
      </c>
      <c r="C69" s="10" t="s">
        <v>1269</v>
      </c>
      <c r="D69" s="4">
        <v>67.08</v>
      </c>
      <c r="E69" s="10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>
        <v>43638</v>
      </c>
      <c r="B70" s="5" t="s">
        <v>36</v>
      </c>
      <c r="C70" s="10" t="s">
        <v>1270</v>
      </c>
      <c r="D70" s="4">
        <v>65</v>
      </c>
      <c r="E70" s="10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>
        <v>43638</v>
      </c>
      <c r="B71" s="5" t="s">
        <v>36</v>
      </c>
      <c r="C71" s="10" t="s">
        <v>1271</v>
      </c>
      <c r="D71" s="4">
        <v>95.2</v>
      </c>
      <c r="E71" s="10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>
        <v>43637</v>
      </c>
      <c r="B72" s="5" t="s">
        <v>36</v>
      </c>
      <c r="C72" s="10" t="s">
        <v>1126</v>
      </c>
      <c r="D72" s="4">
        <v>129.47</v>
      </c>
      <c r="E72" s="10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>
        <v>43617</v>
      </c>
      <c r="B73" s="5" t="s">
        <v>39</v>
      </c>
      <c r="C73" s="5" t="s">
        <v>42</v>
      </c>
      <c r="D73" s="4">
        <v>110</v>
      </c>
      <c r="E73" s="10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>
        <v>43633</v>
      </c>
      <c r="B74" s="5" t="s">
        <v>39</v>
      </c>
      <c r="C74" s="5" t="s">
        <v>391</v>
      </c>
      <c r="D74" s="4">
        <v>70</v>
      </c>
      <c r="E74" s="10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>
        <v>43639</v>
      </c>
      <c r="B75" s="5" t="s">
        <v>39</v>
      </c>
      <c r="C75" s="10" t="s">
        <v>83</v>
      </c>
      <c r="D75" s="4">
        <v>77.68</v>
      </c>
      <c r="E75" s="10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">
        <v>43646</v>
      </c>
      <c r="B76" s="5" t="s">
        <v>39</v>
      </c>
      <c r="C76" s="10" t="s">
        <v>83</v>
      </c>
      <c r="D76" s="4">
        <v>52</v>
      </c>
      <c r="E76" s="10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">
        <v>43617</v>
      </c>
      <c r="B77" s="5" t="s">
        <v>375</v>
      </c>
      <c r="C77" s="5" t="s">
        <v>547</v>
      </c>
      <c r="D77" s="4">
        <v>200</v>
      </c>
      <c r="E77" s="10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26">
      <c r="A78" s="2">
        <v>43617</v>
      </c>
      <c r="B78" s="5" t="s">
        <v>375</v>
      </c>
      <c r="C78" s="5" t="s">
        <v>548</v>
      </c>
      <c r="D78" s="4">
        <v>44</v>
      </c>
      <c r="E78" s="10"/>
      <c r="F78" s="5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3.5" customHeight="1" spans="1:26">
      <c r="A79" s="2">
        <v>43617</v>
      </c>
      <c r="B79" s="5" t="s">
        <v>375</v>
      </c>
      <c r="C79" s="5" t="s">
        <v>549</v>
      </c>
      <c r="D79" s="4">
        <v>44</v>
      </c>
      <c r="E79" s="10"/>
      <c r="F79" s="5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3.5" customHeight="1" spans="1:26">
      <c r="A80" s="2">
        <v>43617</v>
      </c>
      <c r="B80" s="5" t="s">
        <v>375</v>
      </c>
      <c r="C80" s="5" t="s">
        <v>550</v>
      </c>
      <c r="D80" s="4">
        <v>50</v>
      </c>
      <c r="E80" s="10"/>
      <c r="F80" s="5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3.5" customHeight="1" spans="1:26">
      <c r="A81" s="2"/>
      <c r="C81" s="10"/>
      <c r="D81" s="4"/>
      <c r="E81" s="10"/>
      <c r="F81" s="5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3.5" customHeight="1" spans="1:26">
      <c r="A82" s="2"/>
      <c r="C82" s="10"/>
      <c r="D82" s="4"/>
      <c r="E82" s="10"/>
      <c r="F82" s="5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3.5" customHeight="1" spans="1:26">
      <c r="A83" s="2"/>
      <c r="C83" s="10"/>
      <c r="D83" s="4"/>
      <c r="E83" s="10"/>
      <c r="F83" s="5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3.5" customHeight="1" spans="1:26">
      <c r="A84" s="2"/>
      <c r="C84" s="10"/>
      <c r="D84" s="4"/>
      <c r="E84" s="10"/>
      <c r="F84" s="5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3.5" customHeight="1" spans="1:26">
      <c r="A85" s="2"/>
      <c r="C85" s="10"/>
      <c r="D85" s="4"/>
      <c r="E85" s="10"/>
      <c r="F85" s="5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3.5" customHeight="1" spans="1:26">
      <c r="A86" s="21"/>
      <c r="D86" s="4">
        <f>SUM(D2:D80)</f>
        <v>10888.1433333333</v>
      </c>
      <c r="E86" s="5"/>
      <c r="F86" s="5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3.5" customHeight="1" spans="1:26">
      <c r="A87" s="21"/>
      <c r="D87" s="4"/>
      <c r="E87" s="5"/>
      <c r="F87" s="5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3.5" customHeight="1" spans="1:26">
      <c r="A88" s="21"/>
      <c r="D88" s="4"/>
      <c r="E88" s="5"/>
      <c r="F88" s="5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3.5" customHeight="1" spans="1:26">
      <c r="A89" s="21"/>
      <c r="D89" s="4"/>
      <c r="E89" s="5"/>
      <c r="F89" s="5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3.5" customHeight="1" spans="1:6">
      <c r="A90" s="21"/>
      <c r="D90" s="4"/>
      <c r="E90" s="5"/>
      <c r="F90" s="5"/>
    </row>
    <row r="91" ht="13.5" customHeight="1" spans="1:6">
      <c r="A91" s="21"/>
      <c r="D91" s="4"/>
      <c r="E91" s="5"/>
      <c r="F91" s="5"/>
    </row>
    <row r="92" ht="13.5" customHeight="1" spans="1:6">
      <c r="A92" s="21"/>
      <c r="D92" s="4"/>
      <c r="E92" s="5"/>
      <c r="F92" s="5"/>
    </row>
    <row r="93" ht="13.5" customHeight="1" spans="1:6">
      <c r="A93" s="21"/>
      <c r="D93" s="4"/>
      <c r="E93" s="5"/>
      <c r="F93" s="5"/>
    </row>
    <row r="94" ht="13.5" customHeight="1" spans="1:6">
      <c r="A94" s="21"/>
      <c r="D94" s="4"/>
      <c r="E94" s="5"/>
      <c r="F94" s="5"/>
    </row>
    <row r="95" ht="13.5" customHeight="1" spans="1:6">
      <c r="A95" s="21"/>
      <c r="D95" s="4"/>
      <c r="E95" s="5"/>
      <c r="F95" s="5"/>
    </row>
    <row r="96" ht="13.5" customHeight="1" spans="1:6">
      <c r="A96" s="21"/>
      <c r="D96" s="4"/>
      <c r="E96" s="5"/>
      <c r="F96" s="5"/>
    </row>
    <row r="97" ht="13.5" customHeight="1" spans="1:6">
      <c r="A97" s="21"/>
      <c r="D97" s="4"/>
      <c r="E97" s="5"/>
      <c r="F97" s="5"/>
    </row>
    <row r="98" ht="13.5" customHeight="1" spans="1:6">
      <c r="A98" s="21"/>
      <c r="D98" s="4"/>
      <c r="E98" s="5"/>
      <c r="F98" s="5"/>
    </row>
    <row r="99" ht="13.5" customHeight="1" spans="1:6">
      <c r="A99" s="21"/>
      <c r="D99" s="4"/>
      <c r="E99" s="5"/>
      <c r="F99" s="5"/>
    </row>
    <row r="100" ht="13.5" customHeight="1" spans="1:6">
      <c r="A100" s="21"/>
      <c r="D100" s="4"/>
      <c r="E100" s="5"/>
      <c r="F100" s="5"/>
    </row>
    <row r="101" ht="13.5" customHeight="1" spans="1:6">
      <c r="A101" s="21"/>
      <c r="D101" s="4"/>
      <c r="E101" s="5"/>
      <c r="F101" s="5"/>
    </row>
    <row r="102" ht="13.5" customHeight="1" spans="1:6">
      <c r="A102" s="21"/>
      <c r="D102" s="4"/>
      <c r="E102" s="5"/>
      <c r="F102" s="5"/>
    </row>
    <row r="103" ht="13.5" customHeight="1" spans="1:6">
      <c r="A103" s="21"/>
      <c r="D103" s="4"/>
      <c r="E103" s="5"/>
      <c r="F103" s="5"/>
    </row>
    <row r="104" ht="13.5" customHeight="1" spans="1:6">
      <c r="A104" s="21"/>
      <c r="D104" s="4"/>
      <c r="E104" s="5"/>
      <c r="F104" s="5"/>
    </row>
    <row r="105" ht="13.5" customHeight="1" spans="1:6">
      <c r="A105" s="21"/>
      <c r="D105" s="4"/>
      <c r="E105" s="5"/>
      <c r="F105" s="5"/>
    </row>
    <row r="106" ht="13.5" customHeight="1" spans="1:6">
      <c r="A106" s="21"/>
      <c r="D106" s="4"/>
      <c r="E106" s="5"/>
      <c r="F106" s="5"/>
    </row>
    <row r="107" ht="13.5" customHeight="1" spans="1:6">
      <c r="A107" s="21"/>
      <c r="D107" s="4"/>
      <c r="E107" s="5"/>
      <c r="F107" s="5"/>
    </row>
    <row r="108" ht="13.5" customHeight="1" spans="1:6">
      <c r="A108" s="21"/>
      <c r="D108" s="4"/>
      <c r="E108" s="5"/>
      <c r="F108" s="5"/>
    </row>
    <row r="109" ht="13.5" customHeight="1" spans="1:6">
      <c r="A109" s="21"/>
      <c r="D109" s="4"/>
      <c r="E109" s="5"/>
      <c r="F109" s="5"/>
    </row>
    <row r="110" ht="13.5" customHeight="1" spans="1:6">
      <c r="A110" s="21"/>
      <c r="D110" s="4"/>
      <c r="E110" s="5"/>
      <c r="F110" s="5"/>
    </row>
    <row r="111" ht="13.5" customHeight="1" spans="1:6">
      <c r="A111" s="21"/>
      <c r="D111" s="4"/>
      <c r="E111" s="5"/>
      <c r="F111" s="5"/>
    </row>
    <row r="112" ht="13.5" customHeight="1" spans="1:6">
      <c r="A112" s="21"/>
      <c r="D112" s="4"/>
      <c r="E112" s="5"/>
      <c r="F112" s="5"/>
    </row>
    <row r="113" ht="13.5" customHeight="1" spans="1:6">
      <c r="A113" s="21"/>
      <c r="D113" s="4"/>
      <c r="E113" s="5"/>
      <c r="F113" s="5"/>
    </row>
    <row r="114" ht="13.5" customHeight="1" spans="1:6">
      <c r="A114" s="21"/>
      <c r="D114" s="4"/>
      <c r="E114" s="5"/>
      <c r="F114" s="5"/>
    </row>
    <row r="115" ht="13.5" customHeight="1" spans="1:6">
      <c r="A115" s="21"/>
      <c r="D115" s="4"/>
      <c r="E115" s="5"/>
      <c r="F115" s="5"/>
    </row>
    <row r="116" ht="13.5" customHeight="1" spans="1:6">
      <c r="A116" s="21"/>
      <c r="D116" s="4"/>
      <c r="E116" s="5"/>
      <c r="F116" s="5"/>
    </row>
    <row r="117" ht="13.5" customHeight="1" spans="1:6">
      <c r="A117" s="21"/>
      <c r="D117" s="4"/>
      <c r="E117" s="5"/>
      <c r="F117" s="5"/>
    </row>
    <row r="118" ht="13.5" customHeight="1" spans="1:6">
      <c r="A118" s="21"/>
      <c r="D118" s="4"/>
      <c r="E118" s="5"/>
      <c r="F118" s="5"/>
    </row>
    <row r="119" ht="13.5" customHeight="1" spans="1:6">
      <c r="A119" s="21"/>
      <c r="D119" s="4"/>
      <c r="E119" s="5"/>
      <c r="F119" s="5"/>
    </row>
    <row r="120" ht="13.5" customHeight="1" spans="1:6">
      <c r="A120" s="21"/>
      <c r="D120" s="4"/>
      <c r="E120" s="5"/>
      <c r="F120" s="5"/>
    </row>
    <row r="121" ht="13.5" customHeight="1" spans="1:6">
      <c r="A121" s="21"/>
      <c r="D121" s="4"/>
      <c r="E121" s="5"/>
      <c r="F121" s="5"/>
    </row>
    <row r="122" ht="13.5" customHeight="1" spans="1:6">
      <c r="A122" s="21"/>
      <c r="D122" s="4"/>
      <c r="E122" s="5"/>
      <c r="F122" s="5"/>
    </row>
    <row r="123" ht="13.5" customHeight="1" spans="1:6">
      <c r="A123" s="21"/>
      <c r="D123" s="4"/>
      <c r="E123" s="5"/>
      <c r="F123" s="5"/>
    </row>
    <row r="124" ht="13.5" customHeight="1" spans="1:6">
      <c r="A124" s="21"/>
      <c r="D124" s="4"/>
      <c r="E124" s="5"/>
      <c r="F124" s="5"/>
    </row>
    <row r="125" ht="13.5" customHeight="1" spans="1:6">
      <c r="A125" s="21"/>
      <c r="D125" s="4"/>
      <c r="E125" s="5"/>
      <c r="F125" s="5"/>
    </row>
    <row r="126" ht="13.5" customHeight="1" spans="1:6">
      <c r="A126" s="21"/>
      <c r="D126" s="4"/>
      <c r="E126" s="5"/>
      <c r="F126" s="5"/>
    </row>
    <row r="127" ht="13.5" customHeight="1" spans="1:6">
      <c r="A127" s="21"/>
      <c r="D127" s="4"/>
      <c r="E127" s="5"/>
      <c r="F127" s="5"/>
    </row>
    <row r="128" ht="13.5" customHeight="1" spans="1:6">
      <c r="A128" s="21"/>
      <c r="D128" s="4"/>
      <c r="E128" s="5"/>
      <c r="F128" s="5"/>
    </row>
    <row r="129" ht="13.5" customHeight="1" spans="1:6">
      <c r="A129" s="21"/>
      <c r="D129" s="4"/>
      <c r="E129" s="5"/>
      <c r="F129" s="5"/>
    </row>
    <row r="130" ht="13.5" customHeight="1" spans="1:6">
      <c r="A130" s="21"/>
      <c r="D130" s="4"/>
      <c r="E130" s="5"/>
      <c r="F130" s="5"/>
    </row>
    <row r="131" ht="13.5" customHeight="1" spans="1:6">
      <c r="A131" s="21"/>
      <c r="D131" s="4"/>
      <c r="E131" s="5"/>
      <c r="F131" s="5"/>
    </row>
    <row r="132" ht="13.5" customHeight="1" spans="1:6">
      <c r="A132" s="21"/>
      <c r="D132" s="4"/>
      <c r="E132" s="5"/>
      <c r="F132" s="5"/>
    </row>
    <row r="133" ht="13.5" customHeight="1" spans="1:6">
      <c r="A133" s="21"/>
      <c r="D133" s="4"/>
      <c r="E133" s="5"/>
      <c r="F133" s="5"/>
    </row>
    <row r="134" ht="13.5" customHeight="1" spans="1:6">
      <c r="A134" s="21"/>
      <c r="D134" s="4"/>
      <c r="E134" s="5"/>
      <c r="F134" s="5"/>
    </row>
    <row r="135" ht="13.5" customHeight="1" spans="1:6">
      <c r="A135" s="21"/>
      <c r="D135" s="4"/>
      <c r="E135" s="5"/>
      <c r="F135" s="5"/>
    </row>
    <row r="136" ht="13.5" customHeight="1" spans="1:6">
      <c r="A136" s="21"/>
      <c r="D136" s="4"/>
      <c r="E136" s="5"/>
      <c r="F136" s="5"/>
    </row>
    <row r="137" ht="13.5" customHeight="1" spans="1:6">
      <c r="A137" s="21"/>
      <c r="D137" s="4"/>
      <c r="E137" s="5"/>
      <c r="F137" s="5"/>
    </row>
    <row r="138" ht="13.5" customHeight="1" spans="1:6">
      <c r="A138" s="21"/>
      <c r="D138" s="4"/>
      <c r="E138" s="5"/>
      <c r="F138" s="5"/>
    </row>
    <row r="139" ht="13.5" customHeight="1" spans="1:6">
      <c r="A139" s="21"/>
      <c r="D139" s="4"/>
      <c r="E139" s="5"/>
      <c r="F139" s="5"/>
    </row>
    <row r="140" ht="13.5" customHeight="1" spans="1:6">
      <c r="A140" s="21"/>
      <c r="D140" s="4"/>
      <c r="E140" s="5"/>
      <c r="F140" s="5"/>
    </row>
    <row r="141" ht="13.5" customHeight="1" spans="1:6">
      <c r="A141" s="21"/>
      <c r="D141" s="4"/>
      <c r="E141" s="5"/>
      <c r="F141" s="5"/>
    </row>
    <row r="142" ht="13.5" customHeight="1" spans="1:6">
      <c r="A142" s="21"/>
      <c r="D142" s="4"/>
      <c r="E142" s="5"/>
      <c r="F142" s="5"/>
    </row>
    <row r="143" ht="13.5" customHeight="1" spans="1:6">
      <c r="A143" s="21"/>
      <c r="D143" s="4"/>
      <c r="E143" s="5"/>
      <c r="F143" s="5"/>
    </row>
    <row r="144" ht="13.5" customHeight="1" spans="1:6">
      <c r="A144" s="21"/>
      <c r="D144" s="4"/>
      <c r="E144" s="5"/>
      <c r="F144" s="5"/>
    </row>
    <row r="145" ht="13.5" customHeight="1" spans="1:6">
      <c r="A145" s="21"/>
      <c r="D145" s="4"/>
      <c r="E145" s="5"/>
      <c r="F145" s="5"/>
    </row>
    <row r="146" ht="13.5" customHeight="1" spans="1:6">
      <c r="A146" s="21"/>
      <c r="D146" s="4"/>
      <c r="E146" s="5"/>
      <c r="F146" s="5"/>
    </row>
    <row r="147" ht="13.5" customHeight="1" spans="1:6">
      <c r="A147" s="21"/>
      <c r="D147" s="4"/>
      <c r="E147" s="5"/>
      <c r="F147" s="5"/>
    </row>
    <row r="148" ht="13.5" customHeight="1" spans="1:6">
      <c r="A148" s="21"/>
      <c r="D148" s="4"/>
      <c r="E148" s="5"/>
      <c r="F148" s="5"/>
    </row>
    <row r="149" ht="13.5" customHeight="1" spans="1:6">
      <c r="A149" s="21"/>
      <c r="D149" s="4"/>
      <c r="E149" s="5"/>
      <c r="F149" s="5"/>
    </row>
    <row r="150" ht="13.5" customHeight="1" spans="1:6">
      <c r="A150" s="21"/>
      <c r="D150" s="4"/>
      <c r="E150" s="5"/>
      <c r="F150" s="5"/>
    </row>
    <row r="151" ht="13.5" customHeight="1" spans="1:6">
      <c r="A151" s="21"/>
      <c r="D151" s="4"/>
      <c r="E151" s="5"/>
      <c r="F151" s="5"/>
    </row>
    <row r="152" ht="13.5" customHeight="1" spans="1:6">
      <c r="A152" s="21"/>
      <c r="D152" s="4"/>
      <c r="E152" s="5"/>
      <c r="F152" s="5"/>
    </row>
    <row r="153" ht="13.5" customHeight="1" spans="1:6">
      <c r="A153" s="21"/>
      <c r="D153" s="4"/>
      <c r="E153" s="5"/>
      <c r="F153" s="5"/>
    </row>
    <row r="154" ht="13.5" customHeight="1" spans="1:6">
      <c r="A154" s="21"/>
      <c r="D154" s="4"/>
      <c r="E154" s="5"/>
      <c r="F154" s="5"/>
    </row>
    <row r="155" ht="13.5" customHeight="1" spans="1:6">
      <c r="A155" s="21"/>
      <c r="D155" s="4"/>
      <c r="E155" s="5"/>
      <c r="F155" s="5"/>
    </row>
    <row r="156" ht="13.5" customHeight="1" spans="1:6">
      <c r="A156" s="21"/>
      <c r="D156" s="4"/>
      <c r="E156" s="5"/>
      <c r="F156" s="5"/>
    </row>
    <row r="157" ht="13.5" customHeight="1" spans="1:6">
      <c r="A157" s="21"/>
      <c r="D157" s="4"/>
      <c r="E157" s="5"/>
      <c r="F157" s="5"/>
    </row>
    <row r="158" ht="13.5" customHeight="1" spans="1:6">
      <c r="A158" s="21"/>
      <c r="D158" s="4"/>
      <c r="E158" s="5"/>
      <c r="F158" s="5"/>
    </row>
    <row r="159" ht="13.5" customHeight="1" spans="1:6">
      <c r="A159" s="21"/>
      <c r="D159" s="4"/>
      <c r="E159" s="5"/>
      <c r="F159" s="5"/>
    </row>
    <row r="160" ht="13.5" customHeight="1" spans="1:6">
      <c r="A160" s="21"/>
      <c r="D160" s="4"/>
      <c r="E160" s="5"/>
      <c r="F160" s="5"/>
    </row>
    <row r="161" ht="13.5" customHeight="1" spans="1:6">
      <c r="A161" s="21"/>
      <c r="D161" s="4"/>
      <c r="E161" s="5"/>
      <c r="F161" s="5"/>
    </row>
    <row r="162" ht="13.5" customHeight="1" spans="1:6">
      <c r="A162" s="21"/>
      <c r="D162" s="4"/>
      <c r="E162" s="5"/>
      <c r="F162" s="5"/>
    </row>
    <row r="163" ht="13.5" customHeight="1" spans="1:6">
      <c r="A163" s="21"/>
      <c r="D163" s="4"/>
      <c r="E163" s="5"/>
      <c r="F163" s="5"/>
    </row>
    <row r="164" ht="13.5" customHeight="1" spans="1:6">
      <c r="A164" s="21"/>
      <c r="D164" s="4"/>
      <c r="E164" s="5"/>
      <c r="F164" s="5"/>
    </row>
    <row r="165" ht="13.5" customHeight="1" spans="1:6">
      <c r="A165" s="21"/>
      <c r="D165" s="4"/>
      <c r="E165" s="5"/>
      <c r="F165" s="5"/>
    </row>
    <row r="166" ht="13.5" customHeight="1" spans="1:6">
      <c r="A166" s="21"/>
      <c r="D166" s="4"/>
      <c r="E166" s="5"/>
      <c r="F166" s="5"/>
    </row>
    <row r="167" ht="13.5" customHeight="1" spans="1:6">
      <c r="A167" s="21"/>
      <c r="D167" s="4"/>
      <c r="E167" s="5"/>
      <c r="F167" s="5"/>
    </row>
    <row r="168" ht="13.5" customHeight="1" spans="1:6">
      <c r="A168" s="21"/>
      <c r="D168" s="4"/>
      <c r="E168" s="5"/>
      <c r="F168" s="5"/>
    </row>
    <row r="169" ht="13.5" customHeight="1" spans="1:6">
      <c r="A169" s="21"/>
      <c r="D169" s="4"/>
      <c r="E169" s="5"/>
      <c r="F169" s="5"/>
    </row>
    <row r="170" ht="13.5" customHeight="1" spans="1:6">
      <c r="A170" s="21"/>
      <c r="D170" s="4"/>
      <c r="E170" s="5"/>
      <c r="F170" s="5"/>
    </row>
    <row r="171" ht="13.5" customHeight="1" spans="1:6">
      <c r="A171" s="21"/>
      <c r="D171" s="4"/>
      <c r="E171" s="5"/>
      <c r="F171" s="5"/>
    </row>
    <row r="172" ht="13.5" customHeight="1" spans="1:6">
      <c r="A172" s="21"/>
      <c r="D172" s="4"/>
      <c r="E172" s="5"/>
      <c r="F172" s="5"/>
    </row>
    <row r="173" ht="13.5" customHeight="1" spans="1:6">
      <c r="A173" s="21"/>
      <c r="D173" s="4"/>
      <c r="E173" s="5"/>
      <c r="F173" s="5"/>
    </row>
    <row r="174" ht="13.5" customHeight="1" spans="1:6">
      <c r="A174" s="21"/>
      <c r="D174" s="4"/>
      <c r="E174" s="5"/>
      <c r="F174" s="5"/>
    </row>
    <row r="175" ht="13.5" customHeight="1" spans="1:6">
      <c r="A175" s="21"/>
      <c r="D175" s="4"/>
      <c r="E175" s="5"/>
      <c r="F175" s="5"/>
    </row>
    <row r="176" ht="13.5" customHeight="1" spans="1:6">
      <c r="A176" s="21"/>
      <c r="D176" s="4"/>
      <c r="E176" s="5"/>
      <c r="F176" s="5"/>
    </row>
    <row r="177" ht="13.5" customHeight="1" spans="1:6">
      <c r="A177" s="21"/>
      <c r="D177" s="4"/>
      <c r="E177" s="5"/>
      <c r="F177" s="5"/>
    </row>
    <row r="178" ht="13.5" customHeight="1" spans="1:6">
      <c r="A178" s="21"/>
      <c r="D178" s="4"/>
      <c r="E178" s="5"/>
      <c r="F178" s="5"/>
    </row>
    <row r="179" ht="13.5" customHeight="1" spans="1:6">
      <c r="A179" s="21"/>
      <c r="D179" s="4"/>
      <c r="E179" s="5"/>
      <c r="F179" s="5"/>
    </row>
    <row r="180" ht="13.5" customHeight="1" spans="1:6">
      <c r="A180" s="21"/>
      <c r="D180" s="4"/>
      <c r="E180" s="5"/>
      <c r="F180" s="5"/>
    </row>
    <row r="181" ht="13.5" customHeight="1" spans="1:6">
      <c r="A181" s="21"/>
      <c r="D181" s="4"/>
      <c r="E181" s="5"/>
      <c r="F181" s="5"/>
    </row>
    <row r="182" ht="13.5" customHeight="1" spans="1:6">
      <c r="A182" s="21"/>
      <c r="D182" s="4"/>
      <c r="E182" s="5"/>
      <c r="F182" s="5"/>
    </row>
    <row r="183" ht="13.5" customHeight="1" spans="1:6">
      <c r="A183" s="21"/>
      <c r="D183" s="4"/>
      <c r="E183" s="5"/>
      <c r="F183" s="5"/>
    </row>
    <row r="184" ht="13.5" customHeight="1" spans="1:6">
      <c r="A184" s="21"/>
      <c r="D184" s="4"/>
      <c r="E184" s="5"/>
      <c r="F184" s="5"/>
    </row>
    <row r="185" ht="13.5" customHeight="1" spans="1:6">
      <c r="A185" s="21"/>
      <c r="D185" s="4"/>
      <c r="E185" s="5"/>
      <c r="F185" s="5"/>
    </row>
    <row r="186" ht="13.5" customHeight="1" spans="1:6">
      <c r="A186" s="21"/>
      <c r="D186" s="4"/>
      <c r="E186" s="5"/>
      <c r="F186" s="5"/>
    </row>
    <row r="187" ht="13.5" customHeight="1" spans="1:6">
      <c r="A187" s="21"/>
      <c r="D187" s="4"/>
      <c r="E187" s="5"/>
      <c r="F187" s="5"/>
    </row>
    <row r="188" ht="13.5" customHeight="1" spans="1:6">
      <c r="A188" s="21"/>
      <c r="D188" s="4"/>
      <c r="E188" s="5"/>
      <c r="F188" s="5"/>
    </row>
    <row r="189" ht="13.5" customHeight="1" spans="1:6">
      <c r="A189" s="21"/>
      <c r="D189" s="4"/>
      <c r="E189" s="5"/>
      <c r="F189" s="5"/>
    </row>
    <row r="190" ht="13.5" customHeight="1" spans="1:6">
      <c r="A190" s="21"/>
      <c r="D190" s="4"/>
      <c r="E190" s="5"/>
      <c r="F190" s="5"/>
    </row>
    <row r="191" ht="13.5" customHeight="1" spans="1:6">
      <c r="A191" s="21"/>
      <c r="D191" s="4"/>
      <c r="E191" s="5"/>
      <c r="F191" s="5"/>
    </row>
    <row r="192" ht="13.5" customHeight="1" spans="1:6">
      <c r="A192" s="21"/>
      <c r="D192" s="4"/>
      <c r="E192" s="5"/>
      <c r="F192" s="5"/>
    </row>
    <row r="193" ht="13.5" customHeight="1" spans="1:6">
      <c r="A193" s="21"/>
      <c r="D193" s="4"/>
      <c r="E193" s="5"/>
      <c r="F193" s="5"/>
    </row>
    <row r="194" ht="13.5" customHeight="1" spans="1:6">
      <c r="A194" s="21"/>
      <c r="D194" s="4"/>
      <c r="E194" s="5"/>
      <c r="F194" s="5"/>
    </row>
    <row r="195" ht="13.5" customHeight="1" spans="1:6">
      <c r="A195" s="21"/>
      <c r="D195" s="4"/>
      <c r="E195" s="5"/>
      <c r="F195" s="5"/>
    </row>
    <row r="196" ht="13.5" customHeight="1" spans="1:6">
      <c r="A196" s="21"/>
      <c r="D196" s="4"/>
      <c r="E196" s="5"/>
      <c r="F196" s="5"/>
    </row>
    <row r="197" ht="13.5" customHeight="1" spans="1:6">
      <c r="A197" s="21"/>
      <c r="D197" s="4"/>
      <c r="E197" s="5"/>
      <c r="F197" s="5"/>
    </row>
    <row r="198" ht="13.5" customHeight="1" spans="1:6">
      <c r="A198" s="21"/>
      <c r="D198" s="4"/>
      <c r="E198" s="5"/>
      <c r="F198" s="5"/>
    </row>
    <row r="199" ht="13.5" customHeight="1" spans="1:6">
      <c r="A199" s="21"/>
      <c r="D199" s="4"/>
      <c r="E199" s="5"/>
      <c r="F199" s="5"/>
    </row>
    <row r="200" ht="13.5" customHeight="1" spans="1:6">
      <c r="A200" s="21"/>
      <c r="D200" s="4"/>
      <c r="E200" s="5"/>
      <c r="F200" s="5"/>
    </row>
    <row r="201" ht="13.5" customHeight="1" spans="1:6">
      <c r="A201" s="21"/>
      <c r="D201" s="4"/>
      <c r="E201" s="5"/>
      <c r="F201" s="5"/>
    </row>
    <row r="202" ht="13.5" customHeight="1" spans="1:6">
      <c r="A202" s="21"/>
      <c r="D202" s="4"/>
      <c r="E202" s="5"/>
      <c r="F202" s="5"/>
    </row>
    <row r="203" ht="13.5" customHeight="1" spans="1:6">
      <c r="A203" s="21"/>
      <c r="D203" s="4"/>
      <c r="E203" s="5"/>
      <c r="F203" s="5"/>
    </row>
    <row r="204" ht="13.5" customHeight="1" spans="1:6">
      <c r="A204" s="21"/>
      <c r="D204" s="4"/>
      <c r="E204" s="5"/>
      <c r="F204" s="5"/>
    </row>
    <row r="205" ht="13.5" customHeight="1" spans="1:6">
      <c r="A205" s="21"/>
      <c r="D205" s="4"/>
      <c r="E205" s="5"/>
      <c r="F205" s="5"/>
    </row>
    <row r="206" ht="13.5" customHeight="1" spans="1:6">
      <c r="A206" s="21"/>
      <c r="D206" s="4"/>
      <c r="E206" s="5"/>
      <c r="F206" s="5"/>
    </row>
    <row r="207" ht="13.5" customHeight="1" spans="1:6">
      <c r="A207" s="21"/>
      <c r="D207" s="4"/>
      <c r="E207" s="5"/>
      <c r="F207" s="5"/>
    </row>
    <row r="208" ht="13.5" customHeight="1" spans="1:6">
      <c r="A208" s="21"/>
      <c r="D208" s="4"/>
      <c r="E208" s="5"/>
      <c r="F208" s="5"/>
    </row>
    <row r="209" ht="13.5" customHeight="1" spans="1:6">
      <c r="A209" s="21"/>
      <c r="D209" s="4"/>
      <c r="E209" s="5"/>
      <c r="F209" s="5"/>
    </row>
    <row r="210" ht="13.5" customHeight="1" spans="1:6">
      <c r="A210" s="21"/>
      <c r="D210" s="4"/>
      <c r="E210" s="5"/>
      <c r="F210" s="5"/>
    </row>
    <row r="211" ht="13.5" customHeight="1" spans="1:6">
      <c r="A211" s="21"/>
      <c r="D211" s="4"/>
      <c r="E211" s="5"/>
      <c r="F211" s="5"/>
    </row>
    <row r="212" ht="13.5" customHeight="1" spans="1:6">
      <c r="A212" s="21"/>
      <c r="D212" s="4"/>
      <c r="E212" s="5"/>
      <c r="F212" s="5"/>
    </row>
    <row r="213" ht="13.5" customHeight="1" spans="1:6">
      <c r="A213" s="21"/>
      <c r="D213" s="4"/>
      <c r="E213" s="5"/>
      <c r="F213" s="5"/>
    </row>
    <row r="214" ht="13.5" customHeight="1" spans="1:6">
      <c r="A214" s="21"/>
      <c r="D214" s="4"/>
      <c r="E214" s="5"/>
      <c r="F214" s="5"/>
    </row>
    <row r="215" ht="13.5" customHeight="1" spans="1:6">
      <c r="A215" s="21"/>
      <c r="D215" s="4"/>
      <c r="E215" s="5"/>
      <c r="F215" s="5"/>
    </row>
    <row r="216" ht="13.5" customHeight="1" spans="1:6">
      <c r="A216" s="21"/>
      <c r="D216" s="4"/>
      <c r="E216" s="5"/>
      <c r="F216" s="5"/>
    </row>
    <row r="217" ht="13.5" customHeight="1" spans="1:6">
      <c r="A217" s="21"/>
      <c r="D217" s="4"/>
      <c r="E217" s="5"/>
      <c r="F217" s="5"/>
    </row>
    <row r="218" ht="13.5" customHeight="1" spans="1:6">
      <c r="A218" s="21"/>
      <c r="D218" s="4"/>
      <c r="E218" s="5"/>
      <c r="F218" s="5"/>
    </row>
    <row r="219" ht="13.5" customHeight="1" spans="1:6">
      <c r="A219" s="21"/>
      <c r="D219" s="4"/>
      <c r="E219" s="5"/>
      <c r="F219" s="5"/>
    </row>
    <row r="220" ht="13.5" customHeight="1" spans="1:6">
      <c r="A220" s="21"/>
      <c r="D220" s="4"/>
      <c r="E220" s="5"/>
      <c r="F220" s="5"/>
    </row>
    <row r="221" ht="13.5" customHeight="1" spans="1:6">
      <c r="A221" s="21"/>
      <c r="D221" s="4"/>
      <c r="E221" s="5"/>
      <c r="F221" s="5"/>
    </row>
    <row r="222" ht="13.5" customHeight="1" spans="1:6">
      <c r="A222" s="21"/>
      <c r="D222" s="4"/>
      <c r="E222" s="5"/>
      <c r="F222" s="5"/>
    </row>
    <row r="223" ht="13.5" customHeight="1" spans="1:6">
      <c r="A223" s="21"/>
      <c r="D223" s="4"/>
      <c r="E223" s="5"/>
      <c r="F223" s="5"/>
    </row>
    <row r="224" ht="13.5" customHeight="1" spans="1:6">
      <c r="A224" s="21"/>
      <c r="D224" s="4"/>
      <c r="E224" s="5"/>
      <c r="F224" s="5"/>
    </row>
    <row r="225" ht="13.5" customHeight="1" spans="1:6">
      <c r="A225" s="21"/>
      <c r="D225" s="4"/>
      <c r="E225" s="5"/>
      <c r="F225" s="5"/>
    </row>
    <row r="226" ht="13.5" customHeight="1" spans="1:6">
      <c r="A226" s="21"/>
      <c r="D226" s="4"/>
      <c r="E226" s="5"/>
      <c r="F226" s="5"/>
    </row>
    <row r="227" ht="13.5" customHeight="1" spans="1:6">
      <c r="A227" s="21"/>
      <c r="D227" s="4"/>
      <c r="E227" s="5"/>
      <c r="F227" s="5"/>
    </row>
    <row r="228" ht="13.5" customHeight="1" spans="1:6">
      <c r="A228" s="21"/>
      <c r="D228" s="4"/>
      <c r="E228" s="5"/>
      <c r="F228" s="5"/>
    </row>
    <row r="229" ht="13.5" customHeight="1" spans="1:6">
      <c r="A229" s="21"/>
      <c r="D229" s="4"/>
      <c r="E229" s="5"/>
      <c r="F229" s="5"/>
    </row>
    <row r="230" ht="13.5" customHeight="1" spans="1:6">
      <c r="A230" s="21"/>
      <c r="D230" s="4"/>
      <c r="E230" s="5"/>
      <c r="F230" s="5"/>
    </row>
    <row r="231" ht="13.5" customHeight="1" spans="1:6">
      <c r="A231" s="21"/>
      <c r="D231" s="4"/>
      <c r="E231" s="5"/>
      <c r="F231" s="5"/>
    </row>
    <row r="232" ht="13.5" customHeight="1" spans="1:6">
      <c r="A232" s="21"/>
      <c r="D232" s="4"/>
      <c r="E232" s="5"/>
      <c r="F232" s="5"/>
    </row>
    <row r="233" ht="13.5" customHeight="1" spans="1:6">
      <c r="A233" s="21"/>
      <c r="D233" s="4"/>
      <c r="E233" s="5"/>
      <c r="F233" s="5"/>
    </row>
    <row r="234" ht="13.5" customHeight="1" spans="1:6">
      <c r="A234" s="21"/>
      <c r="D234" s="4"/>
      <c r="E234" s="5"/>
      <c r="F234" s="5"/>
    </row>
    <row r="235" ht="13.5" customHeight="1" spans="1:6">
      <c r="A235" s="21"/>
      <c r="D235" s="4"/>
      <c r="E235" s="5"/>
      <c r="F235" s="5"/>
    </row>
    <row r="236" ht="13.5" customHeight="1" spans="1:6">
      <c r="A236" s="21"/>
      <c r="D236" s="4"/>
      <c r="E236" s="5"/>
      <c r="F236" s="5"/>
    </row>
    <row r="237" ht="13.5" customHeight="1" spans="1:6">
      <c r="A237" s="21"/>
      <c r="D237" s="4"/>
      <c r="E237" s="5"/>
      <c r="F237" s="5"/>
    </row>
    <row r="238" ht="13.5" customHeight="1" spans="1:6">
      <c r="A238" s="21"/>
      <c r="D238" s="4"/>
      <c r="E238" s="5"/>
      <c r="F238" s="5"/>
    </row>
    <row r="239" ht="13.5" customHeight="1" spans="1:6">
      <c r="A239" s="21"/>
      <c r="D239" s="4"/>
      <c r="E239" s="5"/>
      <c r="F239" s="5"/>
    </row>
    <row r="240" ht="13.5" customHeight="1" spans="1:6">
      <c r="A240" s="21"/>
      <c r="D240" s="4"/>
      <c r="E240" s="5"/>
      <c r="F240" s="5"/>
    </row>
    <row r="241" ht="13.5" customHeight="1" spans="1:6">
      <c r="A241" s="21"/>
      <c r="D241" s="4"/>
      <c r="E241" s="5"/>
      <c r="F241" s="5"/>
    </row>
    <row r="242" ht="13.5" customHeight="1" spans="1:6">
      <c r="A242" s="21"/>
      <c r="D242" s="4"/>
      <c r="E242" s="5"/>
      <c r="F242" s="5"/>
    </row>
    <row r="243" ht="13.5" customHeight="1" spans="1:6">
      <c r="A243" s="21"/>
      <c r="D243" s="4"/>
      <c r="E243" s="5"/>
      <c r="F243" s="5"/>
    </row>
    <row r="244" ht="13.5" customHeight="1" spans="1:6">
      <c r="A244" s="21"/>
      <c r="D244" s="4"/>
      <c r="E244" s="5"/>
      <c r="F244" s="5"/>
    </row>
    <row r="245" ht="13.5" customHeight="1" spans="1:6">
      <c r="A245" s="21"/>
      <c r="D245" s="4"/>
      <c r="E245" s="5"/>
      <c r="F245" s="5"/>
    </row>
    <row r="246" ht="13.5" customHeight="1" spans="1:6">
      <c r="A246" s="21"/>
      <c r="D246" s="4"/>
      <c r="E246" s="5"/>
      <c r="F246" s="5"/>
    </row>
    <row r="247" ht="13.5" customHeight="1" spans="1:6">
      <c r="A247" s="21"/>
      <c r="D247" s="4"/>
      <c r="E247" s="5"/>
      <c r="F247" s="5"/>
    </row>
    <row r="248" ht="13.5" customHeight="1" spans="1:6">
      <c r="A248" s="21"/>
      <c r="D248" s="4"/>
      <c r="E248" s="5"/>
      <c r="F248" s="5"/>
    </row>
    <row r="249" ht="13.5" customHeight="1" spans="1:6">
      <c r="A249" s="21"/>
      <c r="D249" s="4"/>
      <c r="E249" s="5"/>
      <c r="F249" s="5"/>
    </row>
    <row r="250" ht="13.5" customHeight="1" spans="1:6">
      <c r="A250" s="21"/>
      <c r="D250" s="4"/>
      <c r="E250" s="5"/>
      <c r="F250" s="5"/>
    </row>
    <row r="251" ht="13.5" customHeight="1" spans="1:6">
      <c r="A251" s="21"/>
      <c r="D251" s="4"/>
      <c r="E251" s="5"/>
      <c r="F251" s="5"/>
    </row>
    <row r="252" ht="13.5" customHeight="1" spans="1:6">
      <c r="A252" s="21"/>
      <c r="D252" s="4"/>
      <c r="E252" s="5"/>
      <c r="F252" s="5"/>
    </row>
    <row r="253" ht="13.5" customHeight="1" spans="1:6">
      <c r="A253" s="21"/>
      <c r="D253" s="4"/>
      <c r="E253" s="5"/>
      <c r="F253" s="5"/>
    </row>
    <row r="254" ht="13.5" customHeight="1" spans="1:6">
      <c r="A254" s="21"/>
      <c r="D254" s="4"/>
      <c r="E254" s="5"/>
      <c r="F254" s="5"/>
    </row>
    <row r="255" ht="13.5" customHeight="1" spans="1:6">
      <c r="A255" s="21"/>
      <c r="D255" s="4"/>
      <c r="E255" s="5"/>
      <c r="F255" s="5"/>
    </row>
    <row r="256" ht="13.5" customHeight="1" spans="1:6">
      <c r="A256" s="21"/>
      <c r="D256" s="4"/>
      <c r="E256" s="5"/>
      <c r="F256" s="5"/>
    </row>
    <row r="257" ht="13.5" customHeight="1" spans="1:6">
      <c r="A257" s="21"/>
      <c r="D257" s="4"/>
      <c r="E257" s="5"/>
      <c r="F257" s="5"/>
    </row>
    <row r="258" ht="13.5" customHeight="1" spans="1:6">
      <c r="A258" s="21"/>
      <c r="D258" s="4"/>
      <c r="E258" s="5"/>
      <c r="F258" s="5"/>
    </row>
    <row r="259" ht="13.5" customHeight="1" spans="1:6">
      <c r="A259" s="21"/>
      <c r="D259" s="4"/>
      <c r="E259" s="5"/>
      <c r="F259" s="5"/>
    </row>
    <row r="260" ht="13.5" customHeight="1" spans="1:6">
      <c r="A260" s="21"/>
      <c r="D260" s="4"/>
      <c r="E260" s="5"/>
      <c r="F260" s="5"/>
    </row>
    <row r="261" ht="13.5" customHeight="1" spans="1:6">
      <c r="A261" s="21"/>
      <c r="D261" s="4"/>
      <c r="E261" s="5"/>
      <c r="F261" s="5"/>
    </row>
    <row r="262" ht="13.5" customHeight="1" spans="1:6">
      <c r="A262" s="21"/>
      <c r="D262" s="4"/>
      <c r="E262" s="5"/>
      <c r="F262" s="5"/>
    </row>
    <row r="263" ht="13.5" customHeight="1" spans="1:6">
      <c r="A263" s="21"/>
      <c r="D263" s="4"/>
      <c r="E263" s="5"/>
      <c r="F263" s="5"/>
    </row>
    <row r="264" ht="13.5" customHeight="1" spans="1:6">
      <c r="A264" s="21"/>
      <c r="D264" s="4"/>
      <c r="E264" s="5"/>
      <c r="F264" s="5"/>
    </row>
    <row r="265" ht="13.5" customHeight="1" spans="1:6">
      <c r="A265" s="21"/>
      <c r="D265" s="4"/>
      <c r="E265" s="5"/>
      <c r="F265" s="5"/>
    </row>
    <row r="266" ht="13.5" customHeight="1" spans="1:6">
      <c r="A266" s="21"/>
      <c r="D266" s="4"/>
      <c r="E266" s="5"/>
      <c r="F266" s="5"/>
    </row>
    <row r="267" ht="13.5" customHeight="1" spans="1:6">
      <c r="A267" s="21"/>
      <c r="D267" s="4"/>
      <c r="E267" s="5"/>
      <c r="F267" s="5"/>
    </row>
    <row r="268" ht="13.5" customHeight="1" spans="1:6">
      <c r="A268" s="21"/>
      <c r="D268" s="4"/>
      <c r="E268" s="5"/>
      <c r="F268" s="5"/>
    </row>
    <row r="269" ht="13.5" customHeight="1" spans="1:6">
      <c r="A269" s="21"/>
      <c r="D269" s="4"/>
      <c r="E269" s="5"/>
      <c r="F269" s="5"/>
    </row>
    <row r="270" ht="13.5" customHeight="1" spans="1:6">
      <c r="A270" s="21"/>
      <c r="D270" s="4"/>
      <c r="E270" s="5"/>
      <c r="F270" s="5"/>
    </row>
    <row r="271" ht="13.5" customHeight="1" spans="1:6">
      <c r="A271" s="21"/>
      <c r="D271" s="4"/>
      <c r="E271" s="5"/>
      <c r="F271" s="5"/>
    </row>
    <row r="272" ht="13.5" customHeight="1" spans="1:6">
      <c r="A272" s="21"/>
      <c r="D272" s="4"/>
      <c r="E272" s="5"/>
      <c r="F272" s="5"/>
    </row>
    <row r="273" ht="13.5" customHeight="1" spans="1:6">
      <c r="A273" s="21"/>
      <c r="D273" s="4"/>
      <c r="E273" s="5"/>
      <c r="F273" s="5"/>
    </row>
    <row r="274" ht="13.5" customHeight="1" spans="1:6">
      <c r="A274" s="21"/>
      <c r="D274" s="4"/>
      <c r="E274" s="5"/>
      <c r="F274" s="5"/>
    </row>
    <row r="275" ht="13.5" customHeight="1" spans="1:6">
      <c r="A275" s="21"/>
      <c r="D275" s="4"/>
      <c r="E275" s="5"/>
      <c r="F275" s="5"/>
    </row>
    <row r="276" ht="13.5" customHeight="1" spans="1:6">
      <c r="A276" s="21"/>
      <c r="D276" s="4"/>
      <c r="E276" s="5"/>
      <c r="F276" s="5"/>
    </row>
    <row r="277" ht="13.5" customHeight="1" spans="1:6">
      <c r="A277" s="21"/>
      <c r="D277" s="4"/>
      <c r="E277" s="5"/>
      <c r="F277" s="5"/>
    </row>
    <row r="278" ht="13.5" customHeight="1" spans="1:6">
      <c r="A278" s="21"/>
      <c r="D278" s="4"/>
      <c r="E278" s="5"/>
      <c r="F278" s="5"/>
    </row>
    <row r="279" ht="13.5" customHeight="1" spans="1:6">
      <c r="A279" s="21"/>
      <c r="D279" s="4"/>
      <c r="E279" s="5"/>
      <c r="F279" s="5"/>
    </row>
    <row r="280" ht="13.5" customHeight="1" spans="1:6">
      <c r="A280" s="21"/>
      <c r="D280" s="4"/>
      <c r="E280" s="5"/>
      <c r="F280" s="5"/>
    </row>
    <row r="281" ht="13.5" customHeight="1" spans="1:6">
      <c r="A281" s="21"/>
      <c r="D281" s="4"/>
      <c r="E281" s="5"/>
      <c r="F281" s="5"/>
    </row>
    <row r="282" ht="13.5" customHeight="1" spans="1:6">
      <c r="A282" s="21"/>
      <c r="D282" s="4"/>
      <c r="E282" s="5"/>
      <c r="F282" s="5"/>
    </row>
    <row r="283" ht="13.5" customHeight="1" spans="1:6">
      <c r="A283" s="21"/>
      <c r="D283" s="4"/>
      <c r="E283" s="5"/>
      <c r="F283" s="5"/>
    </row>
    <row r="284" ht="13.5" customHeight="1" spans="1:6">
      <c r="A284" s="21"/>
      <c r="D284" s="4"/>
      <c r="E284" s="5"/>
      <c r="F284" s="5"/>
    </row>
    <row r="285" ht="13.5" customHeight="1" spans="1:6">
      <c r="A285" s="21"/>
      <c r="D285" s="4"/>
      <c r="E285" s="5"/>
      <c r="F285" s="5"/>
    </row>
    <row r="286" ht="13.5" customHeight="1" spans="1:6">
      <c r="A286" s="21"/>
      <c r="D286" s="4"/>
      <c r="E286" s="5"/>
      <c r="F286" s="5"/>
    </row>
    <row r="287" ht="13.5" customHeight="1" spans="1:6">
      <c r="A287" s="21"/>
      <c r="D287" s="4"/>
      <c r="E287" s="5"/>
      <c r="F287" s="5"/>
    </row>
    <row r="288" ht="13.5" customHeight="1" spans="1:6">
      <c r="A288" s="21"/>
      <c r="D288" s="4"/>
      <c r="E288" s="5"/>
      <c r="F288" s="5"/>
    </row>
    <row r="289" ht="13.5" customHeight="1" spans="1:6">
      <c r="A289" s="21"/>
      <c r="D289" s="4"/>
      <c r="E289" s="5"/>
      <c r="F289" s="5"/>
    </row>
    <row r="290" ht="13.5" customHeight="1" spans="1:6">
      <c r="A290" s="21"/>
      <c r="D290" s="4"/>
      <c r="E290" s="5"/>
      <c r="F290" s="5"/>
    </row>
    <row r="291" ht="13.5" customHeight="1" spans="1:6">
      <c r="A291" s="21"/>
      <c r="D291" s="4"/>
      <c r="E291" s="5"/>
      <c r="F291" s="5"/>
    </row>
    <row r="292" ht="13.5" customHeight="1" spans="1:6">
      <c r="A292" s="21"/>
      <c r="D292" s="4"/>
      <c r="E292" s="5"/>
      <c r="F292" s="5"/>
    </row>
    <row r="293" ht="13.5" customHeight="1" spans="1:6">
      <c r="A293" s="21"/>
      <c r="D293" s="4"/>
      <c r="E293" s="5"/>
      <c r="F293" s="5"/>
    </row>
    <row r="294" ht="13.5" customHeight="1" spans="1:6">
      <c r="A294" s="21"/>
      <c r="D294" s="4"/>
      <c r="E294" s="5"/>
      <c r="F294" s="5"/>
    </row>
    <row r="295" ht="13.5" customHeight="1" spans="1:6">
      <c r="A295" s="21"/>
      <c r="D295" s="4"/>
      <c r="E295" s="5"/>
      <c r="F295" s="5"/>
    </row>
    <row r="296" ht="13.5" customHeight="1" spans="1:6">
      <c r="A296" s="21"/>
      <c r="D296" s="4"/>
      <c r="E296" s="5"/>
      <c r="F296" s="5"/>
    </row>
    <row r="297" ht="13.5" customHeight="1" spans="1:6">
      <c r="A297" s="21"/>
      <c r="D297" s="4"/>
      <c r="E297" s="5"/>
      <c r="F297" s="5"/>
    </row>
    <row r="298" ht="13.5" customHeight="1" spans="1:6">
      <c r="A298" s="21"/>
      <c r="D298" s="4"/>
      <c r="E298" s="5"/>
      <c r="F298" s="5"/>
    </row>
    <row r="299" ht="13.5" customHeight="1" spans="1:6">
      <c r="A299" s="21"/>
      <c r="D299" s="4"/>
      <c r="E299" s="5"/>
      <c r="F299" s="5"/>
    </row>
    <row r="300" ht="13.5" customHeight="1" spans="1:6">
      <c r="A300" s="21"/>
      <c r="D300" s="4"/>
      <c r="E300" s="5"/>
      <c r="F300" s="5"/>
    </row>
    <row r="301" ht="13.5" customHeight="1" spans="1:6">
      <c r="A301" s="21"/>
      <c r="D301" s="4"/>
      <c r="E301" s="5"/>
      <c r="F301" s="5"/>
    </row>
    <row r="302" ht="13.5" customHeight="1" spans="1:6">
      <c r="A302" s="21"/>
      <c r="D302" s="4"/>
      <c r="E302" s="5"/>
      <c r="F302" s="5"/>
    </row>
    <row r="303" ht="13.5" customHeight="1" spans="1:6">
      <c r="A303" s="21"/>
      <c r="D303" s="4"/>
      <c r="E303" s="5"/>
      <c r="F303" s="5"/>
    </row>
    <row r="304" ht="13.5" customHeight="1" spans="1:6">
      <c r="A304" s="21"/>
      <c r="D304" s="4"/>
      <c r="E304" s="5"/>
      <c r="F304" s="5"/>
    </row>
    <row r="305" ht="13.5" customHeight="1" spans="1:6">
      <c r="A305" s="21"/>
      <c r="D305" s="4"/>
      <c r="E305" s="5"/>
      <c r="F305" s="5"/>
    </row>
    <row r="306" ht="13.5" customHeight="1" spans="1:6">
      <c r="A306" s="21"/>
      <c r="D306" s="4"/>
      <c r="E306" s="5"/>
      <c r="F306" s="5"/>
    </row>
    <row r="307" ht="13.5" customHeight="1" spans="1:6">
      <c r="A307" s="21"/>
      <c r="D307" s="4"/>
      <c r="E307" s="5"/>
      <c r="F307" s="5"/>
    </row>
    <row r="308" ht="13.5" customHeight="1" spans="1:6">
      <c r="A308" s="21"/>
      <c r="D308" s="4"/>
      <c r="E308" s="5"/>
      <c r="F308" s="5"/>
    </row>
    <row r="309" ht="13.5" customHeight="1" spans="1:6">
      <c r="A309" s="21"/>
      <c r="D309" s="4"/>
      <c r="E309" s="5"/>
      <c r="F309" s="5"/>
    </row>
    <row r="310" ht="13.5" customHeight="1" spans="1:6">
      <c r="A310" s="21"/>
      <c r="D310" s="4"/>
      <c r="E310" s="5"/>
      <c r="F310" s="5"/>
    </row>
    <row r="311" ht="13.5" customHeight="1" spans="1:6">
      <c r="A311" s="21"/>
      <c r="D311" s="4"/>
      <c r="E311" s="5"/>
      <c r="F311" s="5"/>
    </row>
    <row r="312" ht="13.5" customHeight="1" spans="1:6">
      <c r="A312" s="21"/>
      <c r="D312" s="4"/>
      <c r="E312" s="5"/>
      <c r="F312" s="5"/>
    </row>
    <row r="313" ht="13.5" customHeight="1" spans="1:6">
      <c r="A313" s="21"/>
      <c r="D313" s="4"/>
      <c r="E313" s="5"/>
      <c r="F313" s="5"/>
    </row>
    <row r="314" ht="13.5" customHeight="1" spans="1:6">
      <c r="A314" s="21"/>
      <c r="D314" s="4"/>
      <c r="E314" s="5"/>
      <c r="F314" s="5"/>
    </row>
    <row r="315" ht="13.5" customHeight="1" spans="1:6">
      <c r="A315" s="21"/>
      <c r="D315" s="4"/>
      <c r="E315" s="5"/>
      <c r="F315" s="5"/>
    </row>
    <row r="316" ht="13.5" customHeight="1" spans="1:6">
      <c r="A316" s="21"/>
      <c r="D316" s="4"/>
      <c r="E316" s="5"/>
      <c r="F316" s="5"/>
    </row>
    <row r="317" ht="13.5" customHeight="1" spans="1:6">
      <c r="A317" s="21"/>
      <c r="D317" s="4"/>
      <c r="E317" s="5"/>
      <c r="F317" s="5"/>
    </row>
    <row r="318" ht="13.5" customHeight="1" spans="1:6">
      <c r="A318" s="21"/>
      <c r="D318" s="4"/>
      <c r="E318" s="5"/>
      <c r="F318" s="5"/>
    </row>
    <row r="319" ht="13.5" customHeight="1" spans="1:6">
      <c r="A319" s="21"/>
      <c r="D319" s="4"/>
      <c r="E319" s="5"/>
      <c r="F319" s="5"/>
    </row>
    <row r="320" ht="13.5" customHeight="1" spans="1:6">
      <c r="A320" s="21"/>
      <c r="D320" s="4"/>
      <c r="E320" s="5"/>
      <c r="F320" s="5"/>
    </row>
    <row r="321" ht="13.5" customHeight="1" spans="1:6">
      <c r="A321" s="21"/>
      <c r="D321" s="4"/>
      <c r="E321" s="5"/>
      <c r="F321" s="5"/>
    </row>
    <row r="322" ht="13.5" customHeight="1" spans="1:6">
      <c r="A322" s="21"/>
      <c r="D322" s="4"/>
      <c r="E322" s="5"/>
      <c r="F322" s="5"/>
    </row>
    <row r="323" ht="13.5" customHeight="1" spans="1:6">
      <c r="A323" s="21"/>
      <c r="D323" s="4"/>
      <c r="E323" s="5"/>
      <c r="F323" s="5"/>
    </row>
    <row r="324" ht="13.5" customHeight="1" spans="1:6">
      <c r="A324" s="21"/>
      <c r="D324" s="4"/>
      <c r="E324" s="5"/>
      <c r="F324" s="5"/>
    </row>
    <row r="325" ht="13.5" customHeight="1" spans="1:6">
      <c r="A325" s="21"/>
      <c r="D325" s="4"/>
      <c r="E325" s="5"/>
      <c r="F325" s="5"/>
    </row>
    <row r="326" ht="13.5" customHeight="1" spans="1:6">
      <c r="A326" s="21"/>
      <c r="D326" s="4"/>
      <c r="E326" s="5"/>
      <c r="F326" s="5"/>
    </row>
    <row r="327" ht="13.5" customHeight="1" spans="1:6">
      <c r="A327" s="21"/>
      <c r="D327" s="4"/>
      <c r="E327" s="5"/>
      <c r="F327" s="5"/>
    </row>
    <row r="328" ht="13.5" customHeight="1" spans="1:6">
      <c r="A328" s="21"/>
      <c r="D328" s="4"/>
      <c r="E328" s="5"/>
      <c r="F328" s="5"/>
    </row>
    <row r="329" ht="13.5" customHeight="1" spans="1:6">
      <c r="A329" s="21"/>
      <c r="D329" s="4"/>
      <c r="E329" s="5"/>
      <c r="F329" s="5"/>
    </row>
    <row r="330" ht="13.5" customHeight="1" spans="1:6">
      <c r="A330" s="21"/>
      <c r="D330" s="4"/>
      <c r="E330" s="5"/>
      <c r="F330" s="5"/>
    </row>
    <row r="331" ht="13.5" customHeight="1" spans="1:6">
      <c r="A331" s="21"/>
      <c r="D331" s="4"/>
      <c r="E331" s="5"/>
      <c r="F331" s="5"/>
    </row>
    <row r="332" ht="13.5" customHeight="1" spans="1:6">
      <c r="A332" s="21"/>
      <c r="D332" s="4"/>
      <c r="E332" s="5"/>
      <c r="F332" s="5"/>
    </row>
    <row r="333" ht="13.5" customHeight="1" spans="1:6">
      <c r="A333" s="21"/>
      <c r="D333" s="4"/>
      <c r="E333" s="5"/>
      <c r="F333" s="5"/>
    </row>
    <row r="334" ht="13.5" customHeight="1" spans="1:6">
      <c r="A334" s="21"/>
      <c r="D334" s="4"/>
      <c r="E334" s="5"/>
      <c r="F334" s="5"/>
    </row>
    <row r="335" ht="13.5" customHeight="1" spans="1:6">
      <c r="A335" s="21"/>
      <c r="D335" s="4"/>
      <c r="E335" s="5"/>
      <c r="F335" s="5"/>
    </row>
    <row r="336" ht="13.5" customHeight="1" spans="1:6">
      <c r="A336" s="21"/>
      <c r="D336" s="4"/>
      <c r="E336" s="5"/>
      <c r="F336" s="5"/>
    </row>
    <row r="337" ht="13.5" customHeight="1" spans="1:6">
      <c r="A337" s="21"/>
      <c r="D337" s="4"/>
      <c r="E337" s="5"/>
      <c r="F337" s="5"/>
    </row>
    <row r="338" ht="13.5" customHeight="1" spans="1:6">
      <c r="A338" s="21"/>
      <c r="D338" s="4"/>
      <c r="E338" s="5"/>
      <c r="F338" s="5"/>
    </row>
    <row r="339" ht="13.5" customHeight="1" spans="1:6">
      <c r="A339" s="21"/>
      <c r="D339" s="4"/>
      <c r="E339" s="5"/>
      <c r="F339" s="5"/>
    </row>
    <row r="340" ht="13.5" customHeight="1" spans="1:6">
      <c r="A340" s="21"/>
      <c r="D340" s="4"/>
      <c r="E340" s="5"/>
      <c r="F340" s="5"/>
    </row>
    <row r="341" ht="13.5" customHeight="1" spans="1:6">
      <c r="A341" s="21"/>
      <c r="D341" s="4"/>
      <c r="E341" s="5"/>
      <c r="F341" s="5"/>
    </row>
    <row r="342" ht="13.5" customHeight="1" spans="1:6">
      <c r="A342" s="21"/>
      <c r="D342" s="4"/>
      <c r="E342" s="5"/>
      <c r="F342" s="5"/>
    </row>
    <row r="343" ht="13.5" customHeight="1" spans="1:6">
      <c r="A343" s="21"/>
      <c r="D343" s="4"/>
      <c r="E343" s="5"/>
      <c r="F343" s="5"/>
    </row>
    <row r="344" ht="13.5" customHeight="1" spans="1:6">
      <c r="A344" s="21"/>
      <c r="D344" s="4"/>
      <c r="E344" s="5"/>
      <c r="F344" s="5"/>
    </row>
    <row r="345" ht="13.5" customHeight="1" spans="1:6">
      <c r="A345" s="21"/>
      <c r="D345" s="4"/>
      <c r="E345" s="5"/>
      <c r="F345" s="5"/>
    </row>
    <row r="346" ht="13.5" customHeight="1" spans="1:6">
      <c r="A346" s="21"/>
      <c r="D346" s="4"/>
      <c r="E346" s="5"/>
      <c r="F346" s="5"/>
    </row>
    <row r="347" ht="13.5" customHeight="1" spans="1:6">
      <c r="A347" s="21"/>
      <c r="D347" s="4"/>
      <c r="E347" s="5"/>
      <c r="F347" s="5"/>
    </row>
    <row r="348" ht="13.5" customHeight="1" spans="1:6">
      <c r="A348" s="21"/>
      <c r="D348" s="4"/>
      <c r="E348" s="5"/>
      <c r="F348" s="5"/>
    </row>
    <row r="349" ht="13.5" customHeight="1" spans="1:6">
      <c r="A349" s="21"/>
      <c r="D349" s="4"/>
      <c r="E349" s="5"/>
      <c r="F349" s="5"/>
    </row>
    <row r="350" ht="13.5" customHeight="1" spans="1:6">
      <c r="A350" s="21"/>
      <c r="D350" s="4"/>
      <c r="E350" s="5"/>
      <c r="F350" s="5"/>
    </row>
    <row r="351" ht="13.5" customHeight="1" spans="1:6">
      <c r="A351" s="21"/>
      <c r="D351" s="4"/>
      <c r="E351" s="5"/>
      <c r="F351" s="5"/>
    </row>
    <row r="352" ht="13.5" customHeight="1" spans="1:6">
      <c r="A352" s="21"/>
      <c r="D352" s="4"/>
      <c r="E352" s="5"/>
      <c r="F352" s="5"/>
    </row>
    <row r="353" ht="13.5" customHeight="1" spans="1:6">
      <c r="A353" s="21"/>
      <c r="D353" s="4"/>
      <c r="E353" s="5"/>
      <c r="F353" s="5"/>
    </row>
    <row r="354" ht="13.5" customHeight="1" spans="1:6">
      <c r="A354" s="21"/>
      <c r="D354" s="4"/>
      <c r="E354" s="5"/>
      <c r="F354" s="5"/>
    </row>
    <row r="355" ht="13.5" customHeight="1" spans="1:6">
      <c r="A355" s="21"/>
      <c r="D355" s="4"/>
      <c r="E355" s="5"/>
      <c r="F355" s="5"/>
    </row>
    <row r="356" ht="13.5" customHeight="1" spans="1:6">
      <c r="A356" s="21"/>
      <c r="D356" s="4"/>
      <c r="E356" s="5"/>
      <c r="F356" s="5"/>
    </row>
    <row r="357" ht="13.5" customHeight="1" spans="1:6">
      <c r="A357" s="21"/>
      <c r="D357" s="4"/>
      <c r="E357" s="5"/>
      <c r="F357" s="5"/>
    </row>
    <row r="358" ht="13.5" customHeight="1" spans="1:6">
      <c r="A358" s="21"/>
      <c r="D358" s="4"/>
      <c r="E358" s="5"/>
      <c r="F358" s="5"/>
    </row>
    <row r="359" ht="13.5" customHeight="1" spans="1:6">
      <c r="A359" s="21"/>
      <c r="D359" s="4"/>
      <c r="E359" s="5"/>
      <c r="F359" s="5"/>
    </row>
    <row r="360" ht="13.5" customHeight="1" spans="1:6">
      <c r="A360" s="21"/>
      <c r="D360" s="4"/>
      <c r="E360" s="5"/>
      <c r="F360" s="5"/>
    </row>
    <row r="361" ht="13.5" customHeight="1" spans="1:6">
      <c r="A361" s="21"/>
      <c r="D361" s="4"/>
      <c r="E361" s="5"/>
      <c r="F361" s="5"/>
    </row>
    <row r="362" ht="13.5" customHeight="1" spans="1:6">
      <c r="A362" s="21"/>
      <c r="D362" s="4"/>
      <c r="E362" s="5"/>
      <c r="F362" s="5"/>
    </row>
    <row r="363" ht="13.5" customHeight="1" spans="1:6">
      <c r="A363" s="21"/>
      <c r="D363" s="4"/>
      <c r="E363" s="5"/>
      <c r="F363" s="5"/>
    </row>
    <row r="364" ht="13.5" customHeight="1" spans="1:6">
      <c r="A364" s="21"/>
      <c r="D364" s="4"/>
      <c r="E364" s="5"/>
      <c r="F364" s="5"/>
    </row>
    <row r="365" ht="13.5" customHeight="1" spans="1:6">
      <c r="A365" s="21"/>
      <c r="D365" s="4"/>
      <c r="E365" s="5"/>
      <c r="F365" s="5"/>
    </row>
    <row r="366" ht="13.5" customHeight="1" spans="1:6">
      <c r="A366" s="21"/>
      <c r="D366" s="4"/>
      <c r="E366" s="5"/>
      <c r="F366" s="5"/>
    </row>
    <row r="367" ht="13.5" customHeight="1" spans="1:6">
      <c r="A367" s="21"/>
      <c r="D367" s="4"/>
      <c r="E367" s="5"/>
      <c r="F367" s="5"/>
    </row>
    <row r="368" ht="13.5" customHeight="1" spans="1:6">
      <c r="A368" s="21"/>
      <c r="D368" s="4"/>
      <c r="E368" s="5"/>
      <c r="F368" s="5"/>
    </row>
    <row r="369" ht="13.5" customHeight="1" spans="1:6">
      <c r="A369" s="21"/>
      <c r="D369" s="4"/>
      <c r="E369" s="5"/>
      <c r="F369" s="5"/>
    </row>
    <row r="370" ht="13.5" customHeight="1" spans="1:6">
      <c r="A370" s="21"/>
      <c r="D370" s="4"/>
      <c r="E370" s="5"/>
      <c r="F370" s="5"/>
    </row>
    <row r="371" ht="13.5" customHeight="1" spans="1:6">
      <c r="A371" s="21"/>
      <c r="D371" s="4"/>
      <c r="E371" s="5"/>
      <c r="F371" s="5"/>
    </row>
    <row r="372" ht="13.5" customHeight="1" spans="1:6">
      <c r="A372" s="21"/>
      <c r="D372" s="4"/>
      <c r="E372" s="5"/>
      <c r="F372" s="5"/>
    </row>
    <row r="373" ht="13.5" customHeight="1" spans="1:6">
      <c r="A373" s="21"/>
      <c r="D373" s="4"/>
      <c r="E373" s="5"/>
      <c r="F373" s="5"/>
    </row>
    <row r="374" ht="13.5" customHeight="1" spans="1:6">
      <c r="A374" s="21"/>
      <c r="D374" s="4"/>
      <c r="E374" s="5"/>
      <c r="F374" s="5"/>
    </row>
    <row r="375" ht="13.5" customHeight="1" spans="1:6">
      <c r="A375" s="21"/>
      <c r="D375" s="4"/>
      <c r="E375" s="5"/>
      <c r="F375" s="5"/>
    </row>
    <row r="376" ht="13.5" customHeight="1" spans="1:6">
      <c r="A376" s="21"/>
      <c r="D376" s="4"/>
      <c r="E376" s="5"/>
      <c r="F376" s="5"/>
    </row>
    <row r="377" ht="13.5" customHeight="1" spans="1:6">
      <c r="A377" s="21"/>
      <c r="D377" s="4"/>
      <c r="E377" s="5"/>
      <c r="F377" s="5"/>
    </row>
    <row r="378" ht="13.5" customHeight="1" spans="1:6">
      <c r="A378" s="21"/>
      <c r="D378" s="4"/>
      <c r="E378" s="5"/>
      <c r="F378" s="5"/>
    </row>
    <row r="379" ht="13.5" customHeight="1" spans="1:6">
      <c r="A379" s="21"/>
      <c r="D379" s="4"/>
      <c r="E379" s="5"/>
      <c r="F379" s="5"/>
    </row>
    <row r="380" ht="13.5" customHeight="1" spans="1:6">
      <c r="A380" s="21"/>
      <c r="D380" s="4"/>
      <c r="E380" s="5"/>
      <c r="F380" s="5"/>
    </row>
    <row r="381" ht="13.5" customHeight="1" spans="1:6">
      <c r="A381" s="21"/>
      <c r="D381" s="4"/>
      <c r="E381" s="5"/>
      <c r="F381" s="5"/>
    </row>
    <row r="382" ht="13.5" customHeight="1" spans="1:6">
      <c r="A382" s="21"/>
      <c r="D382" s="4"/>
      <c r="E382" s="5"/>
      <c r="F382" s="5"/>
    </row>
    <row r="383" ht="13.5" customHeight="1" spans="1:6">
      <c r="A383" s="21"/>
      <c r="D383" s="4"/>
      <c r="E383" s="5"/>
      <c r="F383" s="5"/>
    </row>
    <row r="384" ht="13.5" customHeight="1" spans="1:6">
      <c r="A384" s="21"/>
      <c r="D384" s="4"/>
      <c r="E384" s="5"/>
      <c r="F384" s="5"/>
    </row>
    <row r="385" ht="13.5" customHeight="1" spans="1:6">
      <c r="A385" s="21"/>
      <c r="D385" s="4"/>
      <c r="E385" s="5"/>
      <c r="F385" s="5"/>
    </row>
    <row r="386" ht="13.5" customHeight="1" spans="1:6">
      <c r="A386" s="21"/>
      <c r="D386" s="4"/>
      <c r="E386" s="5"/>
      <c r="F386" s="5"/>
    </row>
    <row r="387" ht="13.5" customHeight="1" spans="1:6">
      <c r="A387" s="21"/>
      <c r="D387" s="4"/>
      <c r="E387" s="5"/>
      <c r="F387" s="5"/>
    </row>
    <row r="388" ht="13.5" customHeight="1" spans="1:6">
      <c r="A388" s="21"/>
      <c r="D388" s="4"/>
      <c r="E388" s="5"/>
      <c r="F388" s="5"/>
    </row>
    <row r="389" ht="13.5" customHeight="1" spans="1:6">
      <c r="A389" s="21"/>
      <c r="D389" s="4"/>
      <c r="E389" s="5"/>
      <c r="F389" s="5"/>
    </row>
    <row r="390" ht="13.5" customHeight="1" spans="1:6">
      <c r="A390" s="21"/>
      <c r="D390" s="4"/>
      <c r="E390" s="5"/>
      <c r="F390" s="5"/>
    </row>
    <row r="391" ht="13.5" customHeight="1" spans="1:6">
      <c r="A391" s="21"/>
      <c r="D391" s="4"/>
      <c r="E391" s="5"/>
      <c r="F391" s="5"/>
    </row>
    <row r="392" ht="13.5" customHeight="1" spans="1:6">
      <c r="A392" s="21"/>
      <c r="D392" s="4"/>
      <c r="E392" s="5"/>
      <c r="F392" s="5"/>
    </row>
    <row r="393" ht="13.5" customHeight="1" spans="1:6">
      <c r="A393" s="21"/>
      <c r="D393" s="4"/>
      <c r="E393" s="5"/>
      <c r="F393" s="5"/>
    </row>
    <row r="394" ht="13.5" customHeight="1" spans="1:6">
      <c r="A394" s="21"/>
      <c r="D394" s="4"/>
      <c r="E394" s="5"/>
      <c r="F394" s="5"/>
    </row>
    <row r="395" ht="13.5" customHeight="1" spans="1:6">
      <c r="A395" s="21"/>
      <c r="D395" s="4"/>
      <c r="E395" s="5"/>
      <c r="F395" s="5"/>
    </row>
    <row r="396" ht="13.5" customHeight="1" spans="1:6">
      <c r="A396" s="21"/>
      <c r="D396" s="4"/>
      <c r="E396" s="5"/>
      <c r="F396" s="5"/>
    </row>
    <row r="397" ht="13.5" customHeight="1" spans="1:6">
      <c r="A397" s="21"/>
      <c r="D397" s="4"/>
      <c r="E397" s="5"/>
      <c r="F397" s="5"/>
    </row>
    <row r="398" ht="13.5" customHeight="1" spans="1:6">
      <c r="A398" s="21"/>
      <c r="D398" s="4"/>
      <c r="E398" s="5"/>
      <c r="F398" s="5"/>
    </row>
    <row r="399" ht="13.5" customHeight="1" spans="1:6">
      <c r="A399" s="21"/>
      <c r="D399" s="4"/>
      <c r="E399" s="5"/>
      <c r="F399" s="5"/>
    </row>
    <row r="400" ht="13.5" customHeight="1" spans="1:6">
      <c r="A400" s="21"/>
      <c r="D400" s="4"/>
      <c r="E400" s="5"/>
      <c r="F400" s="5"/>
    </row>
    <row r="401" ht="13.5" customHeight="1" spans="1:6">
      <c r="A401" s="21"/>
      <c r="D401" s="4"/>
      <c r="E401" s="5"/>
      <c r="F401" s="5"/>
    </row>
    <row r="402" ht="13.5" customHeight="1" spans="1:6">
      <c r="A402" s="21"/>
      <c r="D402" s="4"/>
      <c r="E402" s="5"/>
      <c r="F402" s="5"/>
    </row>
    <row r="403" ht="13.5" customHeight="1" spans="1:6">
      <c r="A403" s="21"/>
      <c r="D403" s="4"/>
      <c r="E403" s="5"/>
      <c r="F403" s="5"/>
    </row>
    <row r="404" ht="13.5" customHeight="1" spans="1:6">
      <c r="A404" s="21"/>
      <c r="D404" s="4"/>
      <c r="E404" s="5"/>
      <c r="F404" s="5"/>
    </row>
    <row r="405" ht="13.5" customHeight="1" spans="1:6">
      <c r="A405" s="21"/>
      <c r="D405" s="4"/>
      <c r="E405" s="5"/>
      <c r="F405" s="5"/>
    </row>
    <row r="406" ht="13.5" customHeight="1" spans="1:6">
      <c r="A406" s="21"/>
      <c r="D406" s="4"/>
      <c r="E406" s="5"/>
      <c r="F406" s="5"/>
    </row>
    <row r="407" ht="13.5" customHeight="1" spans="1:6">
      <c r="A407" s="21"/>
      <c r="D407" s="4"/>
      <c r="E407" s="5"/>
      <c r="F407" s="5"/>
    </row>
    <row r="408" ht="13.5" customHeight="1" spans="1:6">
      <c r="A408" s="21"/>
      <c r="D408" s="4"/>
      <c r="E408" s="5"/>
      <c r="F408" s="5"/>
    </row>
    <row r="409" ht="13.5" customHeight="1" spans="1:6">
      <c r="A409" s="21"/>
      <c r="D409" s="4"/>
      <c r="E409" s="5"/>
      <c r="F409" s="5"/>
    </row>
    <row r="410" ht="13.5" customHeight="1" spans="1:6">
      <c r="A410" s="21"/>
      <c r="D410" s="4"/>
      <c r="E410" s="5"/>
      <c r="F410" s="5"/>
    </row>
    <row r="411" ht="13.5" customHeight="1" spans="1:6">
      <c r="A411" s="21"/>
      <c r="D411" s="4"/>
      <c r="E411" s="5"/>
      <c r="F411" s="5"/>
    </row>
    <row r="412" ht="13.5" customHeight="1" spans="1:6">
      <c r="A412" s="21"/>
      <c r="D412" s="4"/>
      <c r="E412" s="5"/>
      <c r="F412" s="5"/>
    </row>
    <row r="413" ht="13.5" customHeight="1" spans="1:6">
      <c r="A413" s="21"/>
      <c r="D413" s="4"/>
      <c r="E413" s="5"/>
      <c r="F413" s="5"/>
    </row>
    <row r="414" ht="13.5" customHeight="1" spans="1:6">
      <c r="A414" s="21"/>
      <c r="D414" s="4"/>
      <c r="E414" s="5"/>
      <c r="F414" s="5"/>
    </row>
    <row r="415" ht="13.5" customHeight="1" spans="1:6">
      <c r="A415" s="21"/>
      <c r="D415" s="4"/>
      <c r="E415" s="5"/>
      <c r="F415" s="5"/>
    </row>
    <row r="416" ht="13.5" customHeight="1" spans="1:6">
      <c r="A416" s="21"/>
      <c r="D416" s="4"/>
      <c r="E416" s="5"/>
      <c r="F416" s="5"/>
    </row>
    <row r="417" ht="13.5" customHeight="1" spans="1:6">
      <c r="A417" s="21"/>
      <c r="D417" s="4"/>
      <c r="E417" s="5"/>
      <c r="F417" s="5"/>
    </row>
    <row r="418" ht="13.5" customHeight="1" spans="1:6">
      <c r="A418" s="21"/>
      <c r="D418" s="4"/>
      <c r="E418" s="5"/>
      <c r="F418" s="5"/>
    </row>
    <row r="419" ht="13.5" customHeight="1" spans="1:6">
      <c r="A419" s="21"/>
      <c r="D419" s="4"/>
      <c r="E419" s="5"/>
      <c r="F419" s="5"/>
    </row>
    <row r="420" ht="13.5" customHeight="1" spans="1:6">
      <c r="A420" s="21"/>
      <c r="D420" s="4"/>
      <c r="E420" s="5"/>
      <c r="F420" s="5"/>
    </row>
    <row r="421" ht="13.5" customHeight="1" spans="1:6">
      <c r="A421" s="21"/>
      <c r="D421" s="4"/>
      <c r="E421" s="5"/>
      <c r="F421" s="5"/>
    </row>
    <row r="422" ht="13.5" customHeight="1" spans="1:6">
      <c r="A422" s="21"/>
      <c r="D422" s="4"/>
      <c r="E422" s="5"/>
      <c r="F422" s="5"/>
    </row>
    <row r="423" ht="13.5" customHeight="1" spans="1:6">
      <c r="A423" s="21"/>
      <c r="D423" s="4"/>
      <c r="E423" s="5"/>
      <c r="F423" s="5"/>
    </row>
    <row r="424" ht="13.5" customHeight="1" spans="1:6">
      <c r="A424" s="21"/>
      <c r="D424" s="4"/>
      <c r="E424" s="5"/>
      <c r="F424" s="5"/>
    </row>
    <row r="425" ht="13.5" customHeight="1" spans="1:6">
      <c r="A425" s="21"/>
      <c r="D425" s="4"/>
      <c r="E425" s="5"/>
      <c r="F425" s="5"/>
    </row>
    <row r="426" ht="13.5" customHeight="1" spans="1:6">
      <c r="A426" s="21"/>
      <c r="D426" s="4"/>
      <c r="E426" s="5"/>
      <c r="F426" s="5"/>
    </row>
    <row r="427" ht="13.5" customHeight="1" spans="1:6">
      <c r="A427" s="21"/>
      <c r="D427" s="4"/>
      <c r="E427" s="5"/>
      <c r="F427" s="5"/>
    </row>
    <row r="428" ht="13.5" customHeight="1" spans="1:6">
      <c r="A428" s="21"/>
      <c r="D428" s="4"/>
      <c r="E428" s="5"/>
      <c r="F428" s="5"/>
    </row>
    <row r="429" ht="13.5" customHeight="1" spans="1:6">
      <c r="A429" s="21"/>
      <c r="D429" s="4"/>
      <c r="E429" s="5"/>
      <c r="F429" s="5"/>
    </row>
    <row r="430" ht="13.5" customHeight="1" spans="1:6">
      <c r="A430" s="21"/>
      <c r="D430" s="4"/>
      <c r="E430" s="5"/>
      <c r="F430" s="5"/>
    </row>
    <row r="431" ht="13.5" customHeight="1" spans="1:6">
      <c r="A431" s="21"/>
      <c r="D431" s="4"/>
      <c r="E431" s="5"/>
      <c r="F431" s="5"/>
    </row>
    <row r="432" ht="13.5" customHeight="1" spans="1:6">
      <c r="A432" s="21"/>
      <c r="D432" s="4"/>
      <c r="E432" s="5"/>
      <c r="F432" s="5"/>
    </row>
    <row r="433" ht="13.5" customHeight="1" spans="1:6">
      <c r="A433" s="21"/>
      <c r="D433" s="4"/>
      <c r="E433" s="5"/>
      <c r="F433" s="5"/>
    </row>
    <row r="434" ht="13.5" customHeight="1" spans="1:6">
      <c r="A434" s="21"/>
      <c r="D434" s="4"/>
      <c r="E434" s="5"/>
      <c r="F434" s="5"/>
    </row>
    <row r="435" ht="13.5" customHeight="1" spans="1:6">
      <c r="A435" s="21"/>
      <c r="D435" s="4"/>
      <c r="E435" s="5"/>
      <c r="F435" s="5"/>
    </row>
    <row r="436" ht="13.5" customHeight="1" spans="1:6">
      <c r="A436" s="21"/>
      <c r="D436" s="4"/>
      <c r="E436" s="5"/>
      <c r="F436" s="5"/>
    </row>
    <row r="437" ht="13.5" customHeight="1" spans="1:6">
      <c r="A437" s="21"/>
      <c r="D437" s="4"/>
      <c r="E437" s="5"/>
      <c r="F437" s="5"/>
    </row>
    <row r="438" ht="13.5" customHeight="1" spans="1:6">
      <c r="A438" s="21"/>
      <c r="D438" s="4"/>
      <c r="E438" s="5"/>
      <c r="F438" s="5"/>
    </row>
    <row r="439" ht="13.5" customHeight="1" spans="1:6">
      <c r="A439" s="21"/>
      <c r="D439" s="4"/>
      <c r="E439" s="5"/>
      <c r="F439" s="5"/>
    </row>
    <row r="440" ht="13.5" customHeight="1" spans="1:6">
      <c r="A440" s="21"/>
      <c r="D440" s="4"/>
      <c r="E440" s="5"/>
      <c r="F440" s="5"/>
    </row>
    <row r="441" ht="13.5" customHeight="1" spans="1:6">
      <c r="A441" s="21"/>
      <c r="D441" s="4"/>
      <c r="E441" s="5"/>
      <c r="F441" s="5"/>
    </row>
    <row r="442" ht="13.5" customHeight="1" spans="1:6">
      <c r="A442" s="21"/>
      <c r="D442" s="4"/>
      <c r="E442" s="5"/>
      <c r="F442" s="5"/>
    </row>
    <row r="443" ht="13.5" customHeight="1" spans="1:6">
      <c r="A443" s="21"/>
      <c r="D443" s="4"/>
      <c r="E443" s="5"/>
      <c r="F443" s="5"/>
    </row>
    <row r="444" ht="13.5" customHeight="1" spans="1:6">
      <c r="A444" s="21"/>
      <c r="D444" s="4"/>
      <c r="E444" s="5"/>
      <c r="F444" s="5"/>
    </row>
    <row r="445" ht="13.5" customHeight="1" spans="1:6">
      <c r="A445" s="21"/>
      <c r="D445" s="4"/>
      <c r="E445" s="5"/>
      <c r="F445" s="5"/>
    </row>
    <row r="446" ht="13.5" customHeight="1" spans="1:6">
      <c r="A446" s="21"/>
      <c r="D446" s="4"/>
      <c r="E446" s="5"/>
      <c r="F446" s="5"/>
    </row>
    <row r="447" ht="13.5" customHeight="1" spans="1:6">
      <c r="A447" s="21"/>
      <c r="D447" s="4"/>
      <c r="E447" s="5"/>
      <c r="F447" s="5"/>
    </row>
    <row r="448" ht="13.5" customHeight="1" spans="1:6">
      <c r="A448" s="21"/>
      <c r="D448" s="4"/>
      <c r="E448" s="5"/>
      <c r="F448" s="5"/>
    </row>
    <row r="449" ht="13.5" customHeight="1" spans="1:6">
      <c r="A449" s="21"/>
      <c r="D449" s="4"/>
      <c r="E449" s="5"/>
      <c r="F449" s="5"/>
    </row>
    <row r="450" ht="13.5" customHeight="1" spans="1:6">
      <c r="A450" s="21"/>
      <c r="D450" s="4"/>
      <c r="E450" s="5"/>
      <c r="F450" s="5"/>
    </row>
    <row r="451" ht="13.5" customHeight="1" spans="1:6">
      <c r="A451" s="21"/>
      <c r="D451" s="4"/>
      <c r="E451" s="5"/>
      <c r="F451" s="5"/>
    </row>
    <row r="452" ht="13.5" customHeight="1" spans="1:6">
      <c r="A452" s="21"/>
      <c r="D452" s="4"/>
      <c r="E452" s="5"/>
      <c r="F452" s="5"/>
    </row>
    <row r="453" ht="13.5" customHeight="1" spans="1:6">
      <c r="A453" s="21"/>
      <c r="D453" s="4"/>
      <c r="E453" s="5"/>
      <c r="F453" s="5"/>
    </row>
    <row r="454" ht="13.5" customHeight="1" spans="1:6">
      <c r="A454" s="21"/>
      <c r="D454" s="4"/>
      <c r="E454" s="5"/>
      <c r="F454" s="5"/>
    </row>
    <row r="455" ht="13.5" customHeight="1" spans="1:6">
      <c r="A455" s="21"/>
      <c r="D455" s="4"/>
      <c r="E455" s="5"/>
      <c r="F455" s="5"/>
    </row>
    <row r="456" ht="13.5" customHeight="1" spans="1:6">
      <c r="A456" s="21"/>
      <c r="D456" s="4"/>
      <c r="E456" s="5"/>
      <c r="F456" s="5"/>
    </row>
    <row r="457" ht="13.5" customHeight="1" spans="1:6">
      <c r="A457" s="21"/>
      <c r="D457" s="4"/>
      <c r="E457" s="5"/>
      <c r="F457" s="5"/>
    </row>
    <row r="458" ht="13.5" customHeight="1" spans="1:6">
      <c r="A458" s="21"/>
      <c r="D458" s="4"/>
      <c r="E458" s="5"/>
      <c r="F458" s="5"/>
    </row>
    <row r="459" ht="13.5" customHeight="1" spans="1:6">
      <c r="A459" s="21"/>
      <c r="D459" s="4"/>
      <c r="E459" s="5"/>
      <c r="F459" s="5"/>
    </row>
    <row r="460" ht="13.5" customHeight="1" spans="1:6">
      <c r="A460" s="21"/>
      <c r="D460" s="4"/>
      <c r="E460" s="5"/>
      <c r="F460" s="5"/>
    </row>
    <row r="461" ht="13.5" customHeight="1" spans="1:6">
      <c r="A461" s="21"/>
      <c r="D461" s="4"/>
      <c r="E461" s="5"/>
      <c r="F461" s="5"/>
    </row>
    <row r="462" ht="13.5" customHeight="1" spans="1:6">
      <c r="A462" s="21"/>
      <c r="D462" s="4"/>
      <c r="E462" s="5"/>
      <c r="F462" s="5"/>
    </row>
    <row r="463" ht="13.5" customHeight="1" spans="1:6">
      <c r="A463" s="21"/>
      <c r="D463" s="4"/>
      <c r="E463" s="5"/>
      <c r="F463" s="5"/>
    </row>
    <row r="464" ht="13.5" customHeight="1" spans="1:6">
      <c r="A464" s="21"/>
      <c r="D464" s="4"/>
      <c r="E464" s="5"/>
      <c r="F464" s="5"/>
    </row>
    <row r="465" ht="13.5" customHeight="1" spans="1:6">
      <c r="A465" s="21"/>
      <c r="D465" s="4"/>
      <c r="E465" s="5"/>
      <c r="F465" s="5"/>
    </row>
    <row r="466" ht="13.5" customHeight="1" spans="1:6">
      <c r="A466" s="21"/>
      <c r="D466" s="4"/>
      <c r="E466" s="5"/>
      <c r="F466" s="5"/>
    </row>
    <row r="467" ht="13.5" customHeight="1" spans="1:6">
      <c r="A467" s="21"/>
      <c r="D467" s="4"/>
      <c r="E467" s="5"/>
      <c r="F467" s="5"/>
    </row>
    <row r="468" ht="13.5" customHeight="1" spans="1:6">
      <c r="A468" s="21"/>
      <c r="D468" s="4"/>
      <c r="E468" s="5"/>
      <c r="F468" s="5"/>
    </row>
    <row r="469" ht="13.5" customHeight="1" spans="1:6">
      <c r="A469" s="21"/>
      <c r="D469" s="4"/>
      <c r="E469" s="5"/>
      <c r="F469" s="5"/>
    </row>
    <row r="470" ht="13.5" customHeight="1" spans="1:6">
      <c r="A470" s="21"/>
      <c r="D470" s="4"/>
      <c r="E470" s="5"/>
      <c r="F470" s="5"/>
    </row>
    <row r="471" ht="13.5" customHeight="1" spans="1:6">
      <c r="A471" s="21"/>
      <c r="D471" s="4"/>
      <c r="E471" s="5"/>
      <c r="F471" s="5"/>
    </row>
    <row r="472" ht="13.5" customHeight="1" spans="1:6">
      <c r="A472" s="21"/>
      <c r="D472" s="4"/>
      <c r="E472" s="5"/>
      <c r="F472" s="5"/>
    </row>
    <row r="473" ht="13.5" customHeight="1" spans="1:6">
      <c r="A473" s="21"/>
      <c r="D473" s="4"/>
      <c r="E473" s="5"/>
      <c r="F473" s="5"/>
    </row>
    <row r="474" ht="13.5" customHeight="1" spans="1:6">
      <c r="A474" s="21"/>
      <c r="D474" s="4"/>
      <c r="E474" s="5"/>
      <c r="F474" s="5"/>
    </row>
    <row r="475" ht="13.5" customHeight="1" spans="1:6">
      <c r="A475" s="21"/>
      <c r="D475" s="4"/>
      <c r="E475" s="5"/>
      <c r="F475" s="5"/>
    </row>
    <row r="476" ht="13.5" customHeight="1" spans="1:6">
      <c r="A476" s="21"/>
      <c r="D476" s="4"/>
      <c r="E476" s="5"/>
      <c r="F476" s="5"/>
    </row>
    <row r="477" ht="13.5" customHeight="1" spans="1:6">
      <c r="A477" s="21"/>
      <c r="D477" s="4"/>
      <c r="E477" s="5"/>
      <c r="F477" s="5"/>
    </row>
    <row r="478" ht="13.5" customHeight="1" spans="1:6">
      <c r="A478" s="21"/>
      <c r="D478" s="4"/>
      <c r="E478" s="5"/>
      <c r="F478" s="5"/>
    </row>
    <row r="479" ht="13.5" customHeight="1" spans="1:6">
      <c r="A479" s="21"/>
      <c r="D479" s="4"/>
      <c r="E479" s="5"/>
      <c r="F479" s="5"/>
    </row>
    <row r="480" ht="13.5" customHeight="1" spans="1:6">
      <c r="A480" s="21"/>
      <c r="D480" s="4"/>
      <c r="E480" s="5"/>
      <c r="F480" s="5"/>
    </row>
    <row r="481" ht="13.5" customHeight="1" spans="1:6">
      <c r="A481" s="21"/>
      <c r="D481" s="4"/>
      <c r="E481" s="5"/>
      <c r="F481" s="5"/>
    </row>
    <row r="482" ht="13.5" customHeight="1" spans="1:6">
      <c r="A482" s="21"/>
      <c r="D482" s="4"/>
      <c r="E482" s="5"/>
      <c r="F482" s="5"/>
    </row>
    <row r="483" ht="13.5" customHeight="1" spans="1:6">
      <c r="A483" s="21"/>
      <c r="D483" s="4"/>
      <c r="E483" s="5"/>
      <c r="F483" s="5"/>
    </row>
    <row r="484" ht="13.5" customHeight="1" spans="1:6">
      <c r="A484" s="21"/>
      <c r="D484" s="4"/>
      <c r="E484" s="5"/>
      <c r="F484" s="5"/>
    </row>
    <row r="485" ht="13.5" customHeight="1" spans="1:6">
      <c r="A485" s="21"/>
      <c r="D485" s="4"/>
      <c r="E485" s="5"/>
      <c r="F485" s="5"/>
    </row>
    <row r="486" ht="13.5" customHeight="1" spans="1:6">
      <c r="A486" s="21"/>
      <c r="D486" s="4"/>
      <c r="E486" s="5"/>
      <c r="F486" s="5"/>
    </row>
    <row r="487" ht="13.5" customHeight="1" spans="1:6">
      <c r="A487" s="21"/>
      <c r="D487" s="4"/>
      <c r="E487" s="5"/>
      <c r="F487" s="5"/>
    </row>
    <row r="488" ht="13.5" customHeight="1" spans="1:6">
      <c r="A488" s="21"/>
      <c r="D488" s="4"/>
      <c r="E488" s="5"/>
      <c r="F488" s="5"/>
    </row>
    <row r="489" ht="13.5" customHeight="1" spans="1:6">
      <c r="A489" s="21"/>
      <c r="D489" s="4"/>
      <c r="E489" s="5"/>
      <c r="F489" s="5"/>
    </row>
    <row r="490" ht="13.5" customHeight="1" spans="1:6">
      <c r="A490" s="21"/>
      <c r="D490" s="4"/>
      <c r="E490" s="5"/>
      <c r="F490" s="5"/>
    </row>
    <row r="491" ht="13.5" customHeight="1" spans="1:6">
      <c r="A491" s="21"/>
      <c r="D491" s="4"/>
      <c r="E491" s="5"/>
      <c r="F491" s="5"/>
    </row>
    <row r="492" ht="13.5" customHeight="1" spans="1:6">
      <c r="A492" s="21"/>
      <c r="D492" s="4"/>
      <c r="E492" s="5"/>
      <c r="F492" s="5"/>
    </row>
    <row r="493" ht="13.5" customHeight="1" spans="1:6">
      <c r="A493" s="21"/>
      <c r="D493" s="4"/>
      <c r="E493" s="5"/>
      <c r="F493" s="5"/>
    </row>
    <row r="494" ht="13.5" customHeight="1" spans="1:6">
      <c r="A494" s="21"/>
      <c r="D494" s="4"/>
      <c r="E494" s="5"/>
      <c r="F494" s="5"/>
    </row>
    <row r="495" ht="13.5" customHeight="1" spans="1:6">
      <c r="A495" s="21"/>
      <c r="D495" s="4"/>
      <c r="E495" s="5"/>
      <c r="F495" s="5"/>
    </row>
    <row r="496" ht="13.5" customHeight="1" spans="1:6">
      <c r="A496" s="21"/>
      <c r="D496" s="4"/>
      <c r="E496" s="5"/>
      <c r="F496" s="5"/>
    </row>
    <row r="497" ht="13.5" customHeight="1" spans="1:6">
      <c r="A497" s="21"/>
      <c r="D497" s="4"/>
      <c r="E497" s="5"/>
      <c r="F497" s="5"/>
    </row>
    <row r="498" ht="13.5" customHeight="1" spans="1:6">
      <c r="A498" s="21"/>
      <c r="D498" s="4"/>
      <c r="E498" s="5"/>
      <c r="F498" s="5"/>
    </row>
    <row r="499" ht="13.5" customHeight="1" spans="1:6">
      <c r="A499" s="21"/>
      <c r="D499" s="4"/>
      <c r="E499" s="5"/>
      <c r="F499" s="5"/>
    </row>
    <row r="500" ht="13.5" customHeight="1" spans="1:6">
      <c r="A500" s="21"/>
      <c r="D500" s="4"/>
      <c r="E500" s="5"/>
      <c r="F500" s="5"/>
    </row>
    <row r="501" ht="13.5" customHeight="1" spans="1:6">
      <c r="A501" s="21"/>
      <c r="D501" s="4"/>
      <c r="E501" s="5"/>
      <c r="F501" s="5"/>
    </row>
    <row r="502" ht="13.5" customHeight="1" spans="1:6">
      <c r="A502" s="21"/>
      <c r="D502" s="4"/>
      <c r="E502" s="5"/>
      <c r="F502" s="5"/>
    </row>
    <row r="503" ht="13.5" customHeight="1" spans="1:6">
      <c r="A503" s="21"/>
      <c r="D503" s="4"/>
      <c r="E503" s="5"/>
      <c r="F503" s="5"/>
    </row>
    <row r="504" ht="13.5" customHeight="1" spans="1:6">
      <c r="A504" s="21"/>
      <c r="D504" s="4"/>
      <c r="E504" s="5"/>
      <c r="F504" s="5"/>
    </row>
    <row r="505" ht="13.5" customHeight="1" spans="1:6">
      <c r="A505" s="21"/>
      <c r="D505" s="4"/>
      <c r="E505" s="5"/>
      <c r="F505" s="5"/>
    </row>
    <row r="506" ht="13.5" customHeight="1" spans="1:6">
      <c r="A506" s="21"/>
      <c r="D506" s="4"/>
      <c r="E506" s="5"/>
      <c r="F506" s="5"/>
    </row>
    <row r="507" ht="13.5" customHeight="1" spans="1:6">
      <c r="A507" s="21"/>
      <c r="D507" s="4"/>
      <c r="E507" s="5"/>
      <c r="F507" s="5"/>
    </row>
    <row r="508" ht="13.5" customHeight="1" spans="1:6">
      <c r="A508" s="21"/>
      <c r="D508" s="4"/>
      <c r="E508" s="5"/>
      <c r="F508" s="5"/>
    </row>
    <row r="509" ht="13.5" customHeight="1" spans="1:6">
      <c r="A509" s="21"/>
      <c r="D509" s="4"/>
      <c r="E509" s="5"/>
      <c r="F509" s="5"/>
    </row>
    <row r="510" ht="13.5" customHeight="1" spans="1:6">
      <c r="A510" s="21"/>
      <c r="D510" s="4"/>
      <c r="E510" s="5"/>
      <c r="F510" s="5"/>
    </row>
    <row r="511" ht="13.5" customHeight="1" spans="1:6">
      <c r="A511" s="21"/>
      <c r="D511" s="4"/>
      <c r="E511" s="5"/>
      <c r="F511" s="5"/>
    </row>
    <row r="512" ht="13.5" customHeight="1" spans="1:6">
      <c r="A512" s="21"/>
      <c r="D512" s="4"/>
      <c r="E512" s="5"/>
      <c r="F512" s="5"/>
    </row>
    <row r="513" ht="13.5" customHeight="1" spans="1:6">
      <c r="A513" s="21"/>
      <c r="D513" s="4"/>
      <c r="E513" s="5"/>
      <c r="F513" s="5"/>
    </row>
    <row r="514" ht="13.5" customHeight="1" spans="1:6">
      <c r="A514" s="21"/>
      <c r="D514" s="4"/>
      <c r="E514" s="5"/>
      <c r="F514" s="5"/>
    </row>
    <row r="515" ht="13.5" customHeight="1" spans="1:6">
      <c r="A515" s="21"/>
      <c r="D515" s="4"/>
      <c r="E515" s="5"/>
      <c r="F515" s="5"/>
    </row>
    <row r="516" ht="13.5" customHeight="1" spans="1:6">
      <c r="A516" s="21"/>
      <c r="D516" s="4"/>
      <c r="E516" s="5"/>
      <c r="F516" s="5"/>
    </row>
    <row r="517" ht="13.5" customHeight="1" spans="1:6">
      <c r="A517" s="21"/>
      <c r="D517" s="4"/>
      <c r="E517" s="5"/>
      <c r="F517" s="5"/>
    </row>
    <row r="518" ht="13.5" customHeight="1" spans="1:6">
      <c r="A518" s="21"/>
      <c r="D518" s="4"/>
      <c r="E518" s="5"/>
      <c r="F518" s="5"/>
    </row>
    <row r="519" ht="13.5" customHeight="1" spans="1:6">
      <c r="A519" s="21"/>
      <c r="D519" s="4"/>
      <c r="E519" s="5"/>
      <c r="F519" s="5"/>
    </row>
    <row r="520" ht="13.5" customHeight="1" spans="1:6">
      <c r="A520" s="21"/>
      <c r="D520" s="4"/>
      <c r="E520" s="5"/>
      <c r="F520" s="5"/>
    </row>
    <row r="521" ht="13.5" customHeight="1" spans="1:6">
      <c r="A521" s="21"/>
      <c r="D521" s="4"/>
      <c r="E521" s="5"/>
      <c r="F521" s="5"/>
    </row>
    <row r="522" ht="13.5" customHeight="1" spans="1:6">
      <c r="A522" s="21"/>
      <c r="D522" s="4"/>
      <c r="E522" s="5"/>
      <c r="F522" s="5"/>
    </row>
    <row r="523" ht="13.5" customHeight="1" spans="1:6">
      <c r="A523" s="21"/>
      <c r="D523" s="4"/>
      <c r="E523" s="5"/>
      <c r="F523" s="5"/>
    </row>
    <row r="524" ht="13.5" customHeight="1" spans="1:6">
      <c r="A524" s="21"/>
      <c r="D524" s="4"/>
      <c r="E524" s="5"/>
      <c r="F524" s="5"/>
    </row>
    <row r="525" ht="13.5" customHeight="1" spans="1:6">
      <c r="A525" s="21"/>
      <c r="D525" s="4"/>
      <c r="E525" s="5"/>
      <c r="F525" s="5"/>
    </row>
    <row r="526" ht="13.5" customHeight="1" spans="1:6">
      <c r="A526" s="21"/>
      <c r="D526" s="4"/>
      <c r="E526" s="5"/>
      <c r="F526" s="5"/>
    </row>
    <row r="527" ht="13.5" customHeight="1" spans="1:6">
      <c r="A527" s="21"/>
      <c r="D527" s="4"/>
      <c r="E527" s="5"/>
      <c r="F527" s="5"/>
    </row>
    <row r="528" ht="13.5" customHeight="1" spans="1:6">
      <c r="A528" s="21"/>
      <c r="D528" s="4"/>
      <c r="E528" s="5"/>
      <c r="F528" s="5"/>
    </row>
    <row r="529" ht="13.5" customHeight="1" spans="1:6">
      <c r="A529" s="21"/>
      <c r="D529" s="4"/>
      <c r="E529" s="5"/>
      <c r="F529" s="5"/>
    </row>
    <row r="530" ht="13.5" customHeight="1" spans="1:6">
      <c r="A530" s="21"/>
      <c r="D530" s="4"/>
      <c r="E530" s="5"/>
      <c r="F530" s="5"/>
    </row>
    <row r="531" ht="13.5" customHeight="1" spans="1:6">
      <c r="A531" s="21"/>
      <c r="D531" s="4"/>
      <c r="E531" s="5"/>
      <c r="F531" s="5"/>
    </row>
    <row r="532" ht="13.5" customHeight="1" spans="1:6">
      <c r="A532" s="21"/>
      <c r="D532" s="4"/>
      <c r="E532" s="5"/>
      <c r="F532" s="5"/>
    </row>
    <row r="533" ht="13.5" customHeight="1" spans="1:6">
      <c r="A533" s="21"/>
      <c r="D533" s="4"/>
      <c r="E533" s="5"/>
      <c r="F533" s="5"/>
    </row>
    <row r="534" ht="13.5" customHeight="1" spans="1:6">
      <c r="A534" s="21"/>
      <c r="D534" s="4"/>
      <c r="E534" s="5"/>
      <c r="F534" s="5"/>
    </row>
    <row r="535" ht="13.5" customHeight="1" spans="1:6">
      <c r="A535" s="21"/>
      <c r="D535" s="4"/>
      <c r="E535" s="5"/>
      <c r="F535" s="5"/>
    </row>
    <row r="536" ht="13.5" customHeight="1" spans="1:6">
      <c r="A536" s="21"/>
      <c r="D536" s="4"/>
      <c r="E536" s="5"/>
      <c r="F536" s="5"/>
    </row>
    <row r="537" ht="13.5" customHeight="1" spans="1:6">
      <c r="A537" s="21"/>
      <c r="D537" s="4"/>
      <c r="E537" s="5"/>
      <c r="F537" s="5"/>
    </row>
    <row r="538" ht="13.5" customHeight="1" spans="1:6">
      <c r="A538" s="21"/>
      <c r="D538" s="4"/>
      <c r="E538" s="5"/>
      <c r="F538" s="5"/>
    </row>
    <row r="539" ht="13.5" customHeight="1" spans="1:6">
      <c r="A539" s="21"/>
      <c r="D539" s="4"/>
      <c r="E539" s="5"/>
      <c r="F539" s="5"/>
    </row>
    <row r="540" ht="13.5" customHeight="1" spans="1:6">
      <c r="A540" s="21"/>
      <c r="D540" s="4"/>
      <c r="E540" s="5"/>
      <c r="F540" s="5"/>
    </row>
    <row r="541" ht="13.5" customHeight="1" spans="1:6">
      <c r="A541" s="21"/>
      <c r="D541" s="4"/>
      <c r="E541" s="5"/>
      <c r="F541" s="5"/>
    </row>
    <row r="542" ht="13.5" customHeight="1" spans="1:6">
      <c r="A542" s="21"/>
      <c r="D542" s="4"/>
      <c r="E542" s="5"/>
      <c r="F542" s="5"/>
    </row>
    <row r="543" ht="13.5" customHeight="1" spans="1:6">
      <c r="A543" s="21"/>
      <c r="D543" s="4"/>
      <c r="E543" s="5"/>
      <c r="F543" s="5"/>
    </row>
    <row r="544" ht="13.5" customHeight="1" spans="1:6">
      <c r="A544" s="21"/>
      <c r="D544" s="4"/>
      <c r="E544" s="5"/>
      <c r="F544" s="5"/>
    </row>
    <row r="545" ht="13.5" customHeight="1" spans="1:6">
      <c r="A545" s="21"/>
      <c r="D545" s="4"/>
      <c r="E545" s="5"/>
      <c r="F545" s="5"/>
    </row>
    <row r="546" ht="13.5" customHeight="1" spans="1:6">
      <c r="A546" s="21"/>
      <c r="D546" s="4"/>
      <c r="E546" s="5"/>
      <c r="F546" s="5"/>
    </row>
    <row r="547" ht="13.5" customHeight="1" spans="1:6">
      <c r="A547" s="21"/>
      <c r="D547" s="4"/>
      <c r="E547" s="5"/>
      <c r="F547" s="5"/>
    </row>
    <row r="548" ht="13.5" customHeight="1" spans="1:6">
      <c r="A548" s="21"/>
      <c r="D548" s="4"/>
      <c r="E548" s="5"/>
      <c r="F548" s="5"/>
    </row>
    <row r="549" ht="13.5" customHeight="1" spans="1:6">
      <c r="A549" s="21"/>
      <c r="D549" s="4"/>
      <c r="E549" s="5"/>
      <c r="F549" s="5"/>
    </row>
    <row r="550" ht="13.5" customHeight="1" spans="1:6">
      <c r="A550" s="21"/>
      <c r="D550" s="4"/>
      <c r="E550" s="5"/>
      <c r="F550" s="5"/>
    </row>
    <row r="551" ht="13.5" customHeight="1" spans="1:6">
      <c r="A551" s="21"/>
      <c r="D551" s="4"/>
      <c r="E551" s="5"/>
      <c r="F551" s="5"/>
    </row>
    <row r="552" ht="13.5" customHeight="1" spans="1:6">
      <c r="A552" s="21"/>
      <c r="D552" s="4"/>
      <c r="E552" s="5"/>
      <c r="F552" s="5"/>
    </row>
    <row r="553" ht="13.5" customHeight="1" spans="1:6">
      <c r="A553" s="21"/>
      <c r="D553" s="4"/>
      <c r="E553" s="5"/>
      <c r="F553" s="5"/>
    </row>
    <row r="554" ht="13.5" customHeight="1" spans="1:6">
      <c r="A554" s="21"/>
      <c r="D554" s="4"/>
      <c r="E554" s="5"/>
      <c r="F554" s="5"/>
    </row>
    <row r="555" ht="13.5" customHeight="1" spans="1:6">
      <c r="A555" s="21"/>
      <c r="D555" s="4"/>
      <c r="E555" s="5"/>
      <c r="F555" s="5"/>
    </row>
    <row r="556" ht="13.5" customHeight="1" spans="1:6">
      <c r="A556" s="21"/>
      <c r="D556" s="4"/>
      <c r="E556" s="5"/>
      <c r="F556" s="5"/>
    </row>
    <row r="557" ht="13.5" customHeight="1" spans="1:6">
      <c r="A557" s="21"/>
      <c r="D557" s="4"/>
      <c r="E557" s="5"/>
      <c r="F557" s="5"/>
    </row>
    <row r="558" ht="13.5" customHeight="1" spans="1:6">
      <c r="A558" s="21"/>
      <c r="D558" s="4"/>
      <c r="E558" s="5"/>
      <c r="F558" s="5"/>
    </row>
    <row r="559" ht="13.5" customHeight="1" spans="1:6">
      <c r="A559" s="21"/>
      <c r="D559" s="4"/>
      <c r="E559" s="5"/>
      <c r="F559" s="5"/>
    </row>
    <row r="560" ht="13.5" customHeight="1" spans="1:6">
      <c r="A560" s="21"/>
      <c r="D560" s="4"/>
      <c r="E560" s="5"/>
      <c r="F560" s="5"/>
    </row>
    <row r="561" ht="13.5" customHeight="1" spans="1:6">
      <c r="A561" s="21"/>
      <c r="D561" s="4"/>
      <c r="E561" s="5"/>
      <c r="F561" s="5"/>
    </row>
    <row r="562" ht="13.5" customHeight="1" spans="1:6">
      <c r="A562" s="21"/>
      <c r="D562" s="4"/>
      <c r="E562" s="5"/>
      <c r="F562" s="5"/>
    </row>
    <row r="563" ht="13.5" customHeight="1" spans="1:6">
      <c r="A563" s="21"/>
      <c r="D563" s="4"/>
      <c r="E563" s="5"/>
      <c r="F563" s="5"/>
    </row>
    <row r="564" ht="13.5" customHeight="1" spans="1:6">
      <c r="A564" s="21"/>
      <c r="D564" s="4"/>
      <c r="E564" s="5"/>
      <c r="F564" s="5"/>
    </row>
    <row r="565" ht="13.5" customHeight="1" spans="1:6">
      <c r="A565" s="21"/>
      <c r="D565" s="4"/>
      <c r="E565" s="5"/>
      <c r="F565" s="5"/>
    </row>
    <row r="566" ht="13.5" customHeight="1" spans="1:6">
      <c r="A566" s="21"/>
      <c r="D566" s="4"/>
      <c r="E566" s="5"/>
      <c r="F566" s="5"/>
    </row>
    <row r="567" ht="13.5" customHeight="1" spans="1:6">
      <c r="A567" s="21"/>
      <c r="D567" s="4"/>
      <c r="E567" s="5"/>
      <c r="F567" s="5"/>
    </row>
    <row r="568" ht="13.5" customHeight="1" spans="1:6">
      <c r="A568" s="21"/>
      <c r="D568" s="4"/>
      <c r="E568" s="5"/>
      <c r="F568" s="5"/>
    </row>
    <row r="569" ht="13.5" customHeight="1" spans="1:6">
      <c r="A569" s="21"/>
      <c r="D569" s="4"/>
      <c r="E569" s="5"/>
      <c r="F569" s="5"/>
    </row>
    <row r="570" ht="13.5" customHeight="1" spans="1:6">
      <c r="A570" s="21"/>
      <c r="D570" s="4"/>
      <c r="E570" s="5"/>
      <c r="F570" s="5"/>
    </row>
    <row r="571" ht="13.5" customHeight="1" spans="1:6">
      <c r="A571" s="21"/>
      <c r="D571" s="4"/>
      <c r="E571" s="5"/>
      <c r="F571" s="5"/>
    </row>
    <row r="572" ht="13.5" customHeight="1" spans="1:6">
      <c r="A572" s="21"/>
      <c r="D572" s="4"/>
      <c r="E572" s="5"/>
      <c r="F572" s="5"/>
    </row>
    <row r="573" ht="13.5" customHeight="1" spans="1:6">
      <c r="A573" s="21"/>
      <c r="D573" s="4"/>
      <c r="E573" s="5"/>
      <c r="F573" s="5"/>
    </row>
    <row r="574" ht="13.5" customHeight="1" spans="1:6">
      <c r="A574" s="21"/>
      <c r="D574" s="4"/>
      <c r="E574" s="5"/>
      <c r="F574" s="5"/>
    </row>
    <row r="575" ht="13.5" customHeight="1" spans="1:6">
      <c r="A575" s="21"/>
      <c r="D575" s="4"/>
      <c r="E575" s="5"/>
      <c r="F575" s="5"/>
    </row>
    <row r="576" ht="13.5" customHeight="1" spans="1:6">
      <c r="A576" s="21"/>
      <c r="D576" s="4"/>
      <c r="E576" s="5"/>
      <c r="F576" s="5"/>
    </row>
    <row r="577" ht="13.5" customHeight="1" spans="1:6">
      <c r="A577" s="21"/>
      <c r="D577" s="4"/>
      <c r="E577" s="5"/>
      <c r="F577" s="5"/>
    </row>
    <row r="578" ht="13.5" customHeight="1" spans="1:6">
      <c r="A578" s="21"/>
      <c r="D578" s="4"/>
      <c r="E578" s="5"/>
      <c r="F578" s="5"/>
    </row>
    <row r="579" ht="13.5" customHeight="1" spans="1:6">
      <c r="A579" s="21"/>
      <c r="D579" s="4"/>
      <c r="E579" s="5"/>
      <c r="F579" s="5"/>
    </row>
    <row r="580" ht="13.5" customHeight="1" spans="1:6">
      <c r="A580" s="21"/>
      <c r="D580" s="4"/>
      <c r="E580" s="5"/>
      <c r="F580" s="5"/>
    </row>
    <row r="581" ht="13.5" customHeight="1" spans="1:6">
      <c r="A581" s="21"/>
      <c r="D581" s="4"/>
      <c r="E581" s="5"/>
      <c r="F581" s="5"/>
    </row>
    <row r="582" ht="13.5" customHeight="1" spans="1:6">
      <c r="A582" s="21"/>
      <c r="D582" s="4"/>
      <c r="E582" s="5"/>
      <c r="F582" s="5"/>
    </row>
    <row r="583" ht="13.5" customHeight="1" spans="1:6">
      <c r="A583" s="21"/>
      <c r="D583" s="4"/>
      <c r="E583" s="5"/>
      <c r="F583" s="5"/>
    </row>
    <row r="584" ht="13.5" customHeight="1" spans="1:6">
      <c r="A584" s="21"/>
      <c r="D584" s="4"/>
      <c r="E584" s="5"/>
      <c r="F584" s="5"/>
    </row>
    <row r="585" ht="13.5" customHeight="1" spans="1:6">
      <c r="A585" s="21"/>
      <c r="D585" s="4"/>
      <c r="E585" s="5"/>
      <c r="F585" s="5"/>
    </row>
    <row r="586" ht="13.5" customHeight="1" spans="1:6">
      <c r="A586" s="21"/>
      <c r="D586" s="4"/>
      <c r="E586" s="5"/>
      <c r="F586" s="5"/>
    </row>
    <row r="587" ht="13.5" customHeight="1" spans="1:6">
      <c r="A587" s="21"/>
      <c r="D587" s="4"/>
      <c r="E587" s="5"/>
      <c r="F587" s="5"/>
    </row>
    <row r="588" ht="13.5" customHeight="1" spans="1:6">
      <c r="A588" s="21"/>
      <c r="D588" s="4"/>
      <c r="E588" s="5"/>
      <c r="F588" s="5"/>
    </row>
    <row r="589" ht="13.5" customHeight="1" spans="1:6">
      <c r="A589" s="21"/>
      <c r="D589" s="4"/>
      <c r="E589" s="5"/>
      <c r="F589" s="5"/>
    </row>
    <row r="590" ht="13.5" customHeight="1" spans="1:6">
      <c r="A590" s="21"/>
      <c r="D590" s="4"/>
      <c r="E590" s="5"/>
      <c r="F590" s="5"/>
    </row>
    <row r="591" ht="13.5" customHeight="1" spans="1:6">
      <c r="A591" s="21"/>
      <c r="D591" s="4"/>
      <c r="E591" s="5"/>
      <c r="F591" s="5"/>
    </row>
    <row r="592" ht="13.5" customHeight="1" spans="1:6">
      <c r="A592" s="21"/>
      <c r="D592" s="4"/>
      <c r="E592" s="5"/>
      <c r="F592" s="5"/>
    </row>
    <row r="593" ht="13.5" customHeight="1" spans="1:6">
      <c r="A593" s="21"/>
      <c r="D593" s="4"/>
      <c r="E593" s="5"/>
      <c r="F593" s="5"/>
    </row>
    <row r="594" ht="13.5" customHeight="1" spans="1:6">
      <c r="A594" s="21"/>
      <c r="D594" s="4"/>
      <c r="E594" s="5"/>
      <c r="F594" s="5"/>
    </row>
    <row r="595" ht="13.5" customHeight="1" spans="1:6">
      <c r="A595" s="21"/>
      <c r="D595" s="4"/>
      <c r="E595" s="5"/>
      <c r="F595" s="5"/>
    </row>
    <row r="596" ht="13.5" customHeight="1" spans="1:6">
      <c r="A596" s="21"/>
      <c r="D596" s="4"/>
      <c r="E596" s="5"/>
      <c r="F596" s="5"/>
    </row>
    <row r="597" ht="13.5" customHeight="1" spans="1:6">
      <c r="A597" s="21"/>
      <c r="D597" s="4"/>
      <c r="E597" s="5"/>
      <c r="F597" s="5"/>
    </row>
    <row r="598" ht="13.5" customHeight="1" spans="1:6">
      <c r="A598" s="21"/>
      <c r="D598" s="4"/>
      <c r="E598" s="5"/>
      <c r="F598" s="5"/>
    </row>
    <row r="599" ht="13.5" customHeight="1" spans="1:6">
      <c r="A599" s="21"/>
      <c r="D599" s="4"/>
      <c r="E599" s="5"/>
      <c r="F599" s="5"/>
    </row>
    <row r="600" ht="13.5" customHeight="1" spans="1:6">
      <c r="A600" s="21"/>
      <c r="D600" s="4"/>
      <c r="E600" s="5"/>
      <c r="F600" s="5"/>
    </row>
    <row r="601" ht="13.5" customHeight="1" spans="1:6">
      <c r="A601" s="21"/>
      <c r="D601" s="4"/>
      <c r="E601" s="5"/>
      <c r="F601" s="5"/>
    </row>
    <row r="602" ht="13.5" customHeight="1" spans="1:6">
      <c r="A602" s="21"/>
      <c r="D602" s="4"/>
      <c r="E602" s="5"/>
      <c r="F602" s="5"/>
    </row>
    <row r="603" ht="13.5" customHeight="1" spans="1:6">
      <c r="A603" s="21"/>
      <c r="D603" s="4"/>
      <c r="E603" s="5"/>
      <c r="F603" s="5"/>
    </row>
    <row r="604" ht="13.5" customHeight="1" spans="1:6">
      <c r="A604" s="21"/>
      <c r="D604" s="4"/>
      <c r="E604" s="5"/>
      <c r="F604" s="5"/>
    </row>
    <row r="605" ht="13.5" customHeight="1" spans="1:6">
      <c r="A605" s="21"/>
      <c r="D605" s="4"/>
      <c r="E605" s="5"/>
      <c r="F605" s="5"/>
    </row>
    <row r="606" ht="13.5" customHeight="1" spans="1:6">
      <c r="A606" s="21"/>
      <c r="D606" s="4"/>
      <c r="E606" s="5"/>
      <c r="F606" s="5"/>
    </row>
    <row r="607" ht="13.5" customHeight="1" spans="1:6">
      <c r="A607" s="21"/>
      <c r="D607" s="4"/>
      <c r="E607" s="5"/>
      <c r="F607" s="5"/>
    </row>
    <row r="608" ht="13.5" customHeight="1" spans="1:6">
      <c r="A608" s="21"/>
      <c r="D608" s="4"/>
      <c r="E608" s="5"/>
      <c r="F608" s="5"/>
    </row>
    <row r="609" ht="13.5" customHeight="1" spans="1:6">
      <c r="A609" s="21"/>
      <c r="D609" s="4"/>
      <c r="E609" s="5"/>
      <c r="F609" s="5"/>
    </row>
    <row r="610" ht="13.5" customHeight="1" spans="1:6">
      <c r="A610" s="21"/>
      <c r="D610" s="4"/>
      <c r="E610" s="5"/>
      <c r="F610" s="5"/>
    </row>
    <row r="611" ht="13.5" customHeight="1" spans="1:6">
      <c r="A611" s="21"/>
      <c r="D611" s="4"/>
      <c r="E611" s="5"/>
      <c r="F611" s="5"/>
    </row>
    <row r="612" ht="13.5" customHeight="1" spans="1:6">
      <c r="A612" s="21"/>
      <c r="D612" s="4"/>
      <c r="E612" s="5"/>
      <c r="F612" s="5"/>
    </row>
    <row r="613" ht="13.5" customHeight="1" spans="1:6">
      <c r="A613" s="21"/>
      <c r="D613" s="4"/>
      <c r="E613" s="5"/>
      <c r="F613" s="5"/>
    </row>
    <row r="614" ht="13.5" customHeight="1" spans="1:6">
      <c r="A614" s="21"/>
      <c r="D614" s="4"/>
      <c r="E614" s="5"/>
      <c r="F614" s="5"/>
    </row>
    <row r="615" ht="13.5" customHeight="1" spans="1:6">
      <c r="A615" s="21"/>
      <c r="D615" s="4"/>
      <c r="E615" s="5"/>
      <c r="F615" s="5"/>
    </row>
    <row r="616" ht="13.5" customHeight="1" spans="1:6">
      <c r="A616" s="21"/>
      <c r="D616" s="4"/>
      <c r="E616" s="5"/>
      <c r="F616" s="5"/>
    </row>
    <row r="617" ht="13.5" customHeight="1" spans="1:6">
      <c r="A617" s="21"/>
      <c r="D617" s="4"/>
      <c r="E617" s="5"/>
      <c r="F617" s="5"/>
    </row>
    <row r="618" ht="13.5" customHeight="1" spans="1:6">
      <c r="A618" s="21"/>
      <c r="D618" s="4"/>
      <c r="E618" s="5"/>
      <c r="F618" s="5"/>
    </row>
    <row r="619" ht="13.5" customHeight="1" spans="1:6">
      <c r="A619" s="21"/>
      <c r="D619" s="4"/>
      <c r="E619" s="5"/>
      <c r="F619" s="5"/>
    </row>
    <row r="620" ht="13.5" customHeight="1" spans="1:6">
      <c r="A620" s="21"/>
      <c r="D620" s="4"/>
      <c r="E620" s="5"/>
      <c r="F620" s="5"/>
    </row>
    <row r="621" ht="13.5" customHeight="1" spans="1:6">
      <c r="A621" s="21"/>
      <c r="D621" s="4"/>
      <c r="E621" s="5"/>
      <c r="F621" s="5"/>
    </row>
    <row r="622" ht="13.5" customHeight="1" spans="1:6">
      <c r="A622" s="21"/>
      <c r="D622" s="4"/>
      <c r="E622" s="5"/>
      <c r="F622" s="5"/>
    </row>
    <row r="623" ht="13.5" customHeight="1" spans="1:6">
      <c r="A623" s="21"/>
      <c r="D623" s="4"/>
      <c r="E623" s="5"/>
      <c r="F623" s="5"/>
    </row>
    <row r="624" ht="13.5" customHeight="1" spans="1:6">
      <c r="A624" s="21"/>
      <c r="D624" s="4"/>
      <c r="E624" s="5"/>
      <c r="F624" s="5"/>
    </row>
    <row r="625" ht="13.5" customHeight="1" spans="1:6">
      <c r="A625" s="21"/>
      <c r="D625" s="4"/>
      <c r="E625" s="5"/>
      <c r="F625" s="5"/>
    </row>
    <row r="626" ht="13.5" customHeight="1" spans="1:6">
      <c r="A626" s="21"/>
      <c r="D626" s="4"/>
      <c r="E626" s="5"/>
      <c r="F626" s="5"/>
    </row>
    <row r="627" ht="13.5" customHeight="1" spans="1:6">
      <c r="A627" s="21"/>
      <c r="D627" s="4"/>
      <c r="E627" s="5"/>
      <c r="F627" s="5"/>
    </row>
    <row r="628" ht="13.5" customHeight="1" spans="1:6">
      <c r="A628" s="21"/>
      <c r="D628" s="4"/>
      <c r="E628" s="5"/>
      <c r="F628" s="5"/>
    </row>
    <row r="629" ht="13.5" customHeight="1" spans="1:6">
      <c r="A629" s="21"/>
      <c r="D629" s="4"/>
      <c r="E629" s="5"/>
      <c r="F629" s="5"/>
    </row>
    <row r="630" ht="13.5" customHeight="1" spans="1:6">
      <c r="A630" s="21"/>
      <c r="D630" s="4"/>
      <c r="E630" s="5"/>
      <c r="F630" s="5"/>
    </row>
    <row r="631" ht="13.5" customHeight="1" spans="1:6">
      <c r="A631" s="21"/>
      <c r="D631" s="4"/>
      <c r="E631" s="5"/>
      <c r="F631" s="5"/>
    </row>
    <row r="632" ht="13.5" customHeight="1" spans="1:6">
      <c r="A632" s="21"/>
      <c r="D632" s="4"/>
      <c r="E632" s="5"/>
      <c r="F632" s="5"/>
    </row>
    <row r="633" ht="13.5" customHeight="1" spans="1:6">
      <c r="A633" s="21"/>
      <c r="D633" s="4"/>
      <c r="E633" s="5"/>
      <c r="F633" s="5"/>
    </row>
    <row r="634" ht="13.5" customHeight="1" spans="1:6">
      <c r="A634" s="21"/>
      <c r="D634" s="4"/>
      <c r="E634" s="5"/>
      <c r="F634" s="5"/>
    </row>
    <row r="635" ht="13.5" customHeight="1" spans="1:6">
      <c r="A635" s="21"/>
      <c r="D635" s="4"/>
      <c r="E635" s="5"/>
      <c r="F635" s="5"/>
    </row>
    <row r="636" ht="13.5" customHeight="1" spans="1:6">
      <c r="A636" s="21"/>
      <c r="D636" s="4"/>
      <c r="E636" s="5"/>
      <c r="F636" s="5"/>
    </row>
    <row r="637" ht="13.5" customHeight="1" spans="1:6">
      <c r="A637" s="21"/>
      <c r="D637" s="4"/>
      <c r="E637" s="5"/>
      <c r="F637" s="5"/>
    </row>
    <row r="638" ht="13.5" customHeight="1" spans="1:6">
      <c r="A638" s="21"/>
      <c r="D638" s="4"/>
      <c r="E638" s="5"/>
      <c r="F638" s="5"/>
    </row>
    <row r="639" ht="13.5" customHeight="1" spans="1:6">
      <c r="A639" s="21"/>
      <c r="D639" s="4"/>
      <c r="E639" s="5"/>
      <c r="F639" s="5"/>
    </row>
    <row r="640" ht="13.5" customHeight="1" spans="1:6">
      <c r="A640" s="21"/>
      <c r="D640" s="4"/>
      <c r="E640" s="5"/>
      <c r="F640" s="5"/>
    </row>
    <row r="641" ht="13.5" customHeight="1" spans="1:6">
      <c r="A641" s="21"/>
      <c r="D641" s="4"/>
      <c r="E641" s="5"/>
      <c r="F641" s="5"/>
    </row>
    <row r="642" ht="13.5" customHeight="1" spans="1:6">
      <c r="A642" s="21"/>
      <c r="D642" s="4"/>
      <c r="E642" s="5"/>
      <c r="F642" s="5"/>
    </row>
    <row r="643" ht="13.5" customHeight="1" spans="1:6">
      <c r="A643" s="21"/>
      <c r="D643" s="4"/>
      <c r="E643" s="5"/>
      <c r="F643" s="5"/>
    </row>
    <row r="644" ht="13.5" customHeight="1" spans="1:6">
      <c r="A644" s="21"/>
      <c r="D644" s="4"/>
      <c r="E644" s="5"/>
      <c r="F644" s="5"/>
    </row>
    <row r="645" ht="13.5" customHeight="1" spans="1:6">
      <c r="A645" s="21"/>
      <c r="D645" s="4"/>
      <c r="E645" s="5"/>
      <c r="F645" s="5"/>
    </row>
    <row r="646" ht="13.5" customHeight="1" spans="1:6">
      <c r="A646" s="21"/>
      <c r="D646" s="4"/>
      <c r="E646" s="5"/>
      <c r="F646" s="5"/>
    </row>
    <row r="647" ht="13.5" customHeight="1" spans="1:6">
      <c r="A647" s="21"/>
      <c r="D647" s="4"/>
      <c r="E647" s="5"/>
      <c r="F647" s="5"/>
    </row>
    <row r="648" ht="13.5" customHeight="1" spans="1:6">
      <c r="A648" s="21"/>
      <c r="D648" s="4"/>
      <c r="E648" s="5"/>
      <c r="F648" s="5"/>
    </row>
    <row r="649" ht="13.5" customHeight="1" spans="1:6">
      <c r="A649" s="21"/>
      <c r="D649" s="4"/>
      <c r="E649" s="5"/>
      <c r="F649" s="5"/>
    </row>
    <row r="650" ht="13.5" customHeight="1" spans="1:6">
      <c r="A650" s="21"/>
      <c r="D650" s="4"/>
      <c r="E650" s="5"/>
      <c r="F650" s="5"/>
    </row>
    <row r="651" ht="13.5" customHeight="1" spans="1:6">
      <c r="A651" s="21"/>
      <c r="D651" s="4"/>
      <c r="E651" s="5"/>
      <c r="F651" s="5"/>
    </row>
    <row r="652" ht="13.5" customHeight="1" spans="1:6">
      <c r="A652" s="21"/>
      <c r="D652" s="4"/>
      <c r="E652" s="5"/>
      <c r="F652" s="5"/>
    </row>
    <row r="653" ht="13.5" customHeight="1" spans="1:6">
      <c r="A653" s="21"/>
      <c r="D653" s="4"/>
      <c r="E653" s="5"/>
      <c r="F653" s="5"/>
    </row>
    <row r="654" ht="13.5" customHeight="1" spans="1:6">
      <c r="A654" s="21"/>
      <c r="D654" s="4"/>
      <c r="E654" s="5"/>
      <c r="F654" s="5"/>
    </row>
    <row r="655" ht="13.5" customHeight="1" spans="1:6">
      <c r="A655" s="21"/>
      <c r="D655" s="4"/>
      <c r="E655" s="5"/>
      <c r="F655" s="5"/>
    </row>
    <row r="656" ht="13.5" customHeight="1" spans="1:6">
      <c r="A656" s="21"/>
      <c r="D656" s="4"/>
      <c r="E656" s="5"/>
      <c r="F656" s="5"/>
    </row>
    <row r="657" ht="13.5" customHeight="1" spans="1:6">
      <c r="A657" s="21"/>
      <c r="D657" s="4"/>
      <c r="E657" s="5"/>
      <c r="F657" s="5"/>
    </row>
    <row r="658" ht="13.5" customHeight="1" spans="1:6">
      <c r="A658" s="21"/>
      <c r="D658" s="4"/>
      <c r="E658" s="5"/>
      <c r="F658" s="5"/>
    </row>
    <row r="659" ht="13.5" customHeight="1" spans="1:6">
      <c r="A659" s="21"/>
      <c r="D659" s="4"/>
      <c r="E659" s="5"/>
      <c r="F659" s="5"/>
    </row>
    <row r="660" ht="13.5" customHeight="1" spans="1:6">
      <c r="A660" s="21"/>
      <c r="D660" s="4"/>
      <c r="E660" s="5"/>
      <c r="F660" s="5"/>
    </row>
    <row r="661" ht="13.5" customHeight="1" spans="1:6">
      <c r="A661" s="21"/>
      <c r="D661" s="4"/>
      <c r="E661" s="5"/>
      <c r="F661" s="5"/>
    </row>
    <row r="662" ht="13.5" customHeight="1" spans="1:6">
      <c r="A662" s="21"/>
      <c r="D662" s="4"/>
      <c r="E662" s="5"/>
      <c r="F662" s="5"/>
    </row>
    <row r="663" ht="13.5" customHeight="1" spans="1:6">
      <c r="A663" s="21"/>
      <c r="D663" s="4"/>
      <c r="E663" s="5"/>
      <c r="F663" s="5"/>
    </row>
    <row r="664" ht="13.5" customHeight="1" spans="1:6">
      <c r="A664" s="21"/>
      <c r="D664" s="4"/>
      <c r="E664" s="5"/>
      <c r="F664" s="5"/>
    </row>
    <row r="665" ht="13.5" customHeight="1" spans="1:6">
      <c r="A665" s="21"/>
      <c r="D665" s="4"/>
      <c r="E665" s="5"/>
      <c r="F665" s="5"/>
    </row>
    <row r="666" ht="13.5" customHeight="1" spans="1:6">
      <c r="A666" s="21"/>
      <c r="D666" s="4"/>
      <c r="E666" s="5"/>
      <c r="F666" s="5"/>
    </row>
    <row r="667" ht="13.5" customHeight="1" spans="1:6">
      <c r="A667" s="21"/>
      <c r="D667" s="4"/>
      <c r="E667" s="5"/>
      <c r="F667" s="5"/>
    </row>
    <row r="668" ht="13.5" customHeight="1" spans="1:6">
      <c r="A668" s="21"/>
      <c r="D668" s="4"/>
      <c r="E668" s="5"/>
      <c r="F668" s="5"/>
    </row>
    <row r="669" ht="13.5" customHeight="1" spans="1:6">
      <c r="A669" s="21"/>
      <c r="D669" s="4"/>
      <c r="E669" s="5"/>
      <c r="F669" s="5"/>
    </row>
    <row r="670" ht="13.5" customHeight="1" spans="1:6">
      <c r="A670" s="21"/>
      <c r="D670" s="4"/>
      <c r="E670" s="5"/>
      <c r="F670" s="5"/>
    </row>
    <row r="671" ht="13.5" customHeight="1" spans="1:6">
      <c r="A671" s="21"/>
      <c r="D671" s="4"/>
      <c r="E671" s="5"/>
      <c r="F671" s="5"/>
    </row>
    <row r="672" ht="13.5" customHeight="1" spans="1:6">
      <c r="A672" s="21"/>
      <c r="D672" s="4"/>
      <c r="E672" s="5"/>
      <c r="F672" s="5"/>
    </row>
    <row r="673" ht="13.5" customHeight="1" spans="1:6">
      <c r="A673" s="21"/>
      <c r="D673" s="4"/>
      <c r="E673" s="5"/>
      <c r="F673" s="5"/>
    </row>
    <row r="674" ht="13.5" customHeight="1" spans="1:6">
      <c r="A674" s="21"/>
      <c r="D674" s="4"/>
      <c r="E674" s="5"/>
      <c r="F674" s="5"/>
    </row>
    <row r="675" ht="13.5" customHeight="1" spans="1:6">
      <c r="A675" s="21"/>
      <c r="D675" s="4"/>
      <c r="E675" s="5"/>
      <c r="F675" s="5"/>
    </row>
    <row r="676" ht="13.5" customHeight="1" spans="1:6">
      <c r="A676" s="21"/>
      <c r="D676" s="4"/>
      <c r="E676" s="5"/>
      <c r="F676" s="5"/>
    </row>
    <row r="677" ht="13.5" customHeight="1" spans="1:6">
      <c r="A677" s="21"/>
      <c r="D677" s="4"/>
      <c r="E677" s="5"/>
      <c r="F677" s="5"/>
    </row>
    <row r="678" ht="13.5" customHeight="1" spans="1:6">
      <c r="A678" s="21"/>
      <c r="D678" s="4"/>
      <c r="E678" s="5"/>
      <c r="F678" s="5"/>
    </row>
    <row r="679" ht="13.5" customHeight="1" spans="1:6">
      <c r="A679" s="21"/>
      <c r="D679" s="4"/>
      <c r="E679" s="5"/>
      <c r="F679" s="5"/>
    </row>
    <row r="680" ht="13.5" customHeight="1" spans="1:6">
      <c r="A680" s="21"/>
      <c r="D680" s="4"/>
      <c r="E680" s="5"/>
      <c r="F680" s="5"/>
    </row>
    <row r="681" ht="13.5" customHeight="1" spans="1:6">
      <c r="A681" s="21"/>
      <c r="D681" s="4"/>
      <c r="E681" s="5"/>
      <c r="F681" s="5"/>
    </row>
    <row r="682" ht="13.5" customHeight="1" spans="1:6">
      <c r="A682" s="21"/>
      <c r="D682" s="4"/>
      <c r="E682" s="5"/>
      <c r="F682" s="5"/>
    </row>
    <row r="683" ht="13.5" customHeight="1" spans="1:6">
      <c r="A683" s="21"/>
      <c r="D683" s="4"/>
      <c r="E683" s="5"/>
      <c r="F683" s="5"/>
    </row>
    <row r="684" ht="13.5" customHeight="1" spans="1:6">
      <c r="A684" s="21"/>
      <c r="D684" s="4"/>
      <c r="E684" s="5"/>
      <c r="F684" s="5"/>
    </row>
    <row r="685" ht="13.5" customHeight="1" spans="1:6">
      <c r="A685" s="21"/>
      <c r="D685" s="4"/>
      <c r="E685" s="5"/>
      <c r="F685" s="5"/>
    </row>
    <row r="686" ht="13.5" customHeight="1" spans="1:6">
      <c r="A686" s="21"/>
      <c r="D686" s="4"/>
      <c r="E686" s="5"/>
      <c r="F686" s="5"/>
    </row>
    <row r="687" ht="13.5" customHeight="1" spans="1:6">
      <c r="A687" s="21"/>
      <c r="D687" s="4"/>
      <c r="E687" s="5"/>
      <c r="F687" s="5"/>
    </row>
    <row r="688" ht="13.5" customHeight="1" spans="1:6">
      <c r="A688" s="21"/>
      <c r="D688" s="4"/>
      <c r="E688" s="5"/>
      <c r="F688" s="5"/>
    </row>
    <row r="689" ht="13.5" customHeight="1" spans="1:6">
      <c r="A689" s="21"/>
      <c r="D689" s="4"/>
      <c r="E689" s="5"/>
      <c r="F689" s="5"/>
    </row>
    <row r="690" ht="13.5" customHeight="1" spans="1:6">
      <c r="A690" s="21"/>
      <c r="D690" s="4"/>
      <c r="E690" s="5"/>
      <c r="F690" s="5"/>
    </row>
    <row r="691" ht="13.5" customHeight="1" spans="1:6">
      <c r="A691" s="21"/>
      <c r="D691" s="4"/>
      <c r="E691" s="5"/>
      <c r="F691" s="5"/>
    </row>
    <row r="692" ht="13.5" customHeight="1" spans="1:6">
      <c r="A692" s="21"/>
      <c r="D692" s="4"/>
      <c r="E692" s="5"/>
      <c r="F692" s="5"/>
    </row>
    <row r="693" ht="13.5" customHeight="1" spans="1:6">
      <c r="A693" s="21"/>
      <c r="D693" s="4"/>
      <c r="E693" s="5"/>
      <c r="F693" s="5"/>
    </row>
    <row r="694" ht="13.5" customHeight="1" spans="1:6">
      <c r="A694" s="21"/>
      <c r="D694" s="4"/>
      <c r="E694" s="5"/>
      <c r="F694" s="5"/>
    </row>
    <row r="695" ht="13.5" customHeight="1" spans="1:6">
      <c r="A695" s="21"/>
      <c r="D695" s="4"/>
      <c r="E695" s="5"/>
      <c r="F695" s="5"/>
    </row>
    <row r="696" ht="13.5" customHeight="1" spans="1:6">
      <c r="A696" s="21"/>
      <c r="D696" s="4"/>
      <c r="E696" s="5"/>
      <c r="F696" s="5"/>
    </row>
    <row r="697" ht="13.5" customHeight="1" spans="1:6">
      <c r="A697" s="21"/>
      <c r="D697" s="4"/>
      <c r="E697" s="5"/>
      <c r="F697" s="5"/>
    </row>
    <row r="698" ht="13.5" customHeight="1" spans="1:6">
      <c r="A698" s="21"/>
      <c r="D698" s="4"/>
      <c r="E698" s="5"/>
      <c r="F698" s="5"/>
    </row>
    <row r="699" ht="13.5" customHeight="1" spans="1:6">
      <c r="A699" s="21"/>
      <c r="D699" s="4"/>
      <c r="E699" s="5"/>
      <c r="F699" s="5"/>
    </row>
    <row r="700" ht="13.5" customHeight="1" spans="1:6">
      <c r="A700" s="21"/>
      <c r="D700" s="4"/>
      <c r="E700" s="5"/>
      <c r="F700" s="5"/>
    </row>
    <row r="701" ht="13.5" customHeight="1" spans="1:6">
      <c r="A701" s="21"/>
      <c r="D701" s="4"/>
      <c r="E701" s="5"/>
      <c r="F701" s="5"/>
    </row>
    <row r="702" ht="13.5" customHeight="1" spans="1:6">
      <c r="A702" s="21"/>
      <c r="D702" s="4"/>
      <c r="E702" s="5"/>
      <c r="F702" s="5"/>
    </row>
    <row r="703" ht="13.5" customHeight="1" spans="1:6">
      <c r="A703" s="21"/>
      <c r="D703" s="4"/>
      <c r="E703" s="5"/>
      <c r="F703" s="5"/>
    </row>
    <row r="704" ht="13.5" customHeight="1" spans="1:6">
      <c r="A704" s="21"/>
      <c r="D704" s="4"/>
      <c r="E704" s="5"/>
      <c r="F704" s="5"/>
    </row>
    <row r="705" ht="13.5" customHeight="1" spans="1:6">
      <c r="A705" s="21"/>
      <c r="D705" s="4"/>
      <c r="E705" s="5"/>
      <c r="F705" s="5"/>
    </row>
    <row r="706" ht="13.5" customHeight="1" spans="1:6">
      <c r="A706" s="21"/>
      <c r="D706" s="4"/>
      <c r="E706" s="5"/>
      <c r="F706" s="5"/>
    </row>
    <row r="707" ht="13.5" customHeight="1" spans="1:6">
      <c r="A707" s="21"/>
      <c r="D707" s="4"/>
      <c r="E707" s="5"/>
      <c r="F707" s="5"/>
    </row>
    <row r="708" ht="13.5" customHeight="1" spans="1:6">
      <c r="A708" s="21"/>
      <c r="D708" s="4"/>
      <c r="E708" s="5"/>
      <c r="F708" s="5"/>
    </row>
    <row r="709" ht="13.5" customHeight="1" spans="1:6">
      <c r="A709" s="21"/>
      <c r="D709" s="4"/>
      <c r="E709" s="5"/>
      <c r="F709" s="5"/>
    </row>
    <row r="710" ht="13.5" customHeight="1" spans="1:6">
      <c r="A710" s="21"/>
      <c r="D710" s="4"/>
      <c r="E710" s="5"/>
      <c r="F710" s="5"/>
    </row>
    <row r="711" ht="13.5" customHeight="1" spans="1:6">
      <c r="A711" s="21"/>
      <c r="D711" s="4"/>
      <c r="E711" s="5"/>
      <c r="F711" s="5"/>
    </row>
    <row r="712" ht="13.5" customHeight="1" spans="1:6">
      <c r="A712" s="21"/>
      <c r="D712" s="4"/>
      <c r="E712" s="5"/>
      <c r="F712" s="5"/>
    </row>
    <row r="713" ht="13.5" customHeight="1" spans="1:6">
      <c r="A713" s="21"/>
      <c r="D713" s="4"/>
      <c r="E713" s="5"/>
      <c r="F713" s="5"/>
    </row>
    <row r="714" ht="13.5" customHeight="1" spans="1:6">
      <c r="A714" s="21"/>
      <c r="D714" s="4"/>
      <c r="E714" s="5"/>
      <c r="F714" s="5"/>
    </row>
    <row r="715" ht="13.5" customHeight="1" spans="1:6">
      <c r="A715" s="21"/>
      <c r="D715" s="4"/>
      <c r="E715" s="5"/>
      <c r="F715" s="5"/>
    </row>
    <row r="716" ht="13.5" customHeight="1" spans="1:6">
      <c r="A716" s="21"/>
      <c r="D716" s="4"/>
      <c r="E716" s="5"/>
      <c r="F716" s="5"/>
    </row>
    <row r="717" ht="13.5" customHeight="1" spans="1:6">
      <c r="A717" s="21"/>
      <c r="D717" s="4"/>
      <c r="E717" s="5"/>
      <c r="F717" s="5"/>
    </row>
    <row r="718" ht="13.5" customHeight="1" spans="1:6">
      <c r="A718" s="21"/>
      <c r="D718" s="4"/>
      <c r="E718" s="5"/>
      <c r="F718" s="5"/>
    </row>
    <row r="719" ht="13.5" customHeight="1" spans="1:6">
      <c r="A719" s="21"/>
      <c r="D719" s="4"/>
      <c r="E719" s="5"/>
      <c r="F719" s="5"/>
    </row>
    <row r="720" ht="13.5" customHeight="1" spans="1:6">
      <c r="A720" s="21"/>
      <c r="D720" s="4"/>
      <c r="E720" s="5"/>
      <c r="F720" s="5"/>
    </row>
    <row r="721" ht="13.5" customHeight="1" spans="1:6">
      <c r="A721" s="21"/>
      <c r="D721" s="4"/>
      <c r="E721" s="5"/>
      <c r="F721" s="5"/>
    </row>
    <row r="722" ht="13.5" customHeight="1" spans="1:6">
      <c r="A722" s="21"/>
      <c r="D722" s="4"/>
      <c r="E722" s="5"/>
      <c r="F722" s="5"/>
    </row>
    <row r="723" ht="13.5" customHeight="1" spans="1:6">
      <c r="A723" s="21"/>
      <c r="D723" s="4"/>
      <c r="E723" s="5"/>
      <c r="F723" s="5"/>
    </row>
    <row r="724" ht="13.5" customHeight="1" spans="1:6">
      <c r="A724" s="21"/>
      <c r="D724" s="4"/>
      <c r="E724" s="5"/>
      <c r="F724" s="5"/>
    </row>
    <row r="725" ht="13.5" customHeight="1" spans="1:6">
      <c r="A725" s="21"/>
      <c r="D725" s="4"/>
      <c r="E725" s="5"/>
      <c r="F725" s="5"/>
    </row>
    <row r="726" ht="13.5" customHeight="1" spans="1:6">
      <c r="A726" s="21"/>
      <c r="D726" s="4"/>
      <c r="E726" s="5"/>
      <c r="F726" s="5"/>
    </row>
    <row r="727" ht="13.5" customHeight="1" spans="1:6">
      <c r="A727" s="21"/>
      <c r="D727" s="4"/>
      <c r="E727" s="5"/>
      <c r="F727" s="5"/>
    </row>
    <row r="728" ht="13.5" customHeight="1" spans="1:6">
      <c r="A728" s="21"/>
      <c r="D728" s="4"/>
      <c r="E728" s="5"/>
      <c r="F728" s="5"/>
    </row>
    <row r="729" ht="13.5" customHeight="1" spans="1:6">
      <c r="A729" s="21"/>
      <c r="D729" s="4"/>
      <c r="E729" s="5"/>
      <c r="F729" s="5"/>
    </row>
    <row r="730" ht="13.5" customHeight="1" spans="1:6">
      <c r="A730" s="21"/>
      <c r="D730" s="4"/>
      <c r="E730" s="5"/>
      <c r="F730" s="5"/>
    </row>
    <row r="731" ht="13.5" customHeight="1" spans="1:6">
      <c r="A731" s="21"/>
      <c r="D731" s="4"/>
      <c r="E731" s="5"/>
      <c r="F731" s="5"/>
    </row>
    <row r="732" ht="13.5" customHeight="1" spans="1:6">
      <c r="A732" s="21"/>
      <c r="D732" s="4"/>
      <c r="E732" s="5"/>
      <c r="F732" s="5"/>
    </row>
    <row r="733" ht="13.5" customHeight="1" spans="1:6">
      <c r="A733" s="21"/>
      <c r="D733" s="4"/>
      <c r="E733" s="5"/>
      <c r="F733" s="5"/>
    </row>
    <row r="734" ht="13.5" customHeight="1" spans="1:6">
      <c r="A734" s="21"/>
      <c r="D734" s="4"/>
      <c r="E734" s="5"/>
      <c r="F734" s="5"/>
    </row>
    <row r="735" ht="13.5" customHeight="1" spans="1:6">
      <c r="A735" s="21"/>
      <c r="D735" s="4"/>
      <c r="E735" s="5"/>
      <c r="F735" s="5"/>
    </row>
    <row r="736" ht="13.5" customHeight="1" spans="1:6">
      <c r="A736" s="21"/>
      <c r="D736" s="4"/>
      <c r="E736" s="5"/>
      <c r="F736" s="5"/>
    </row>
    <row r="737" ht="13.5" customHeight="1" spans="1:6">
      <c r="A737" s="21"/>
      <c r="D737" s="4"/>
      <c r="E737" s="5"/>
      <c r="F737" s="5"/>
    </row>
    <row r="738" ht="13.5" customHeight="1" spans="1:6">
      <c r="A738" s="21"/>
      <c r="D738" s="4"/>
      <c r="E738" s="5"/>
      <c r="F738" s="5"/>
    </row>
    <row r="739" ht="13.5" customHeight="1" spans="1:6">
      <c r="A739" s="21"/>
      <c r="D739" s="4"/>
      <c r="E739" s="5"/>
      <c r="F739" s="5"/>
    </row>
    <row r="740" ht="13.5" customHeight="1" spans="1:6">
      <c r="A740" s="21"/>
      <c r="D740" s="4"/>
      <c r="E740" s="5"/>
      <c r="F740" s="5"/>
    </row>
    <row r="741" ht="13.5" customHeight="1" spans="1:6">
      <c r="A741" s="21"/>
      <c r="D741" s="4"/>
      <c r="E741" s="5"/>
      <c r="F741" s="5"/>
    </row>
    <row r="742" ht="13.5" customHeight="1" spans="1:6">
      <c r="A742" s="21"/>
      <c r="D742" s="4"/>
      <c r="E742" s="5"/>
      <c r="F742" s="5"/>
    </row>
    <row r="743" ht="13.5" customHeight="1" spans="1:6">
      <c r="A743" s="21"/>
      <c r="D743" s="4"/>
      <c r="E743" s="5"/>
      <c r="F743" s="5"/>
    </row>
    <row r="744" ht="13.5" customHeight="1" spans="1:6">
      <c r="A744" s="21"/>
      <c r="D744" s="4"/>
      <c r="E744" s="5"/>
      <c r="F744" s="5"/>
    </row>
    <row r="745" ht="13.5" customHeight="1" spans="1:6">
      <c r="A745" s="21"/>
      <c r="D745" s="4"/>
      <c r="E745" s="5"/>
      <c r="F745" s="5"/>
    </row>
    <row r="746" ht="13.5" customHeight="1" spans="1:6">
      <c r="A746" s="21"/>
      <c r="D746" s="4"/>
      <c r="E746" s="5"/>
      <c r="F746" s="5"/>
    </row>
    <row r="747" ht="13.5" customHeight="1" spans="1:6">
      <c r="A747" s="21"/>
      <c r="D747" s="4"/>
      <c r="E747" s="5"/>
      <c r="F747" s="5"/>
    </row>
    <row r="748" ht="13.5" customHeight="1" spans="1:6">
      <c r="A748" s="21"/>
      <c r="D748" s="4"/>
      <c r="E748" s="5"/>
      <c r="F748" s="5"/>
    </row>
    <row r="749" ht="13.5" customHeight="1" spans="1:6">
      <c r="A749" s="21"/>
      <c r="D749" s="4"/>
      <c r="E749" s="5"/>
      <c r="F749" s="5"/>
    </row>
    <row r="750" ht="13.5" customHeight="1" spans="1:6">
      <c r="A750" s="21"/>
      <c r="D750" s="4"/>
      <c r="E750" s="5"/>
      <c r="F750" s="5"/>
    </row>
    <row r="751" ht="13.5" customHeight="1" spans="1:6">
      <c r="A751" s="21"/>
      <c r="D751" s="4"/>
      <c r="E751" s="5"/>
      <c r="F751" s="5"/>
    </row>
    <row r="752" ht="13.5" customHeight="1" spans="1:6">
      <c r="A752" s="21"/>
      <c r="D752" s="4"/>
      <c r="E752" s="5"/>
      <c r="F752" s="5"/>
    </row>
    <row r="753" ht="13.5" customHeight="1" spans="1:6">
      <c r="A753" s="21"/>
      <c r="D753" s="4"/>
      <c r="E753" s="5"/>
      <c r="F753" s="5"/>
    </row>
    <row r="754" ht="13.5" customHeight="1" spans="1:6">
      <c r="A754" s="21"/>
      <c r="D754" s="4"/>
      <c r="E754" s="5"/>
      <c r="F754" s="5"/>
    </row>
    <row r="755" ht="13.5" customHeight="1" spans="1:6">
      <c r="A755" s="21"/>
      <c r="D755" s="4"/>
      <c r="E755" s="5"/>
      <c r="F755" s="5"/>
    </row>
    <row r="756" ht="13.5" customHeight="1" spans="1:6">
      <c r="A756" s="21"/>
      <c r="D756" s="4"/>
      <c r="E756" s="5"/>
      <c r="F756" s="5"/>
    </row>
    <row r="757" ht="13.5" customHeight="1" spans="1:6">
      <c r="A757" s="21"/>
      <c r="D757" s="4"/>
      <c r="E757" s="5"/>
      <c r="F757" s="5"/>
    </row>
    <row r="758" ht="13.5" customHeight="1" spans="1:6">
      <c r="A758" s="21"/>
      <c r="D758" s="4"/>
      <c r="E758" s="5"/>
      <c r="F758" s="5"/>
    </row>
    <row r="759" ht="13.5" customHeight="1" spans="1:6">
      <c r="A759" s="21"/>
      <c r="D759" s="4"/>
      <c r="E759" s="5"/>
      <c r="F759" s="5"/>
    </row>
    <row r="760" ht="13.5" customHeight="1" spans="1:6">
      <c r="A760" s="21"/>
      <c r="D760" s="4"/>
      <c r="E760" s="5"/>
      <c r="F760" s="5"/>
    </row>
    <row r="761" ht="13.5" customHeight="1" spans="1:6">
      <c r="A761" s="21"/>
      <c r="D761" s="4"/>
      <c r="E761" s="5"/>
      <c r="F761" s="5"/>
    </row>
    <row r="762" ht="13.5" customHeight="1" spans="1:6">
      <c r="A762" s="21"/>
      <c r="D762" s="4"/>
      <c r="E762" s="5"/>
      <c r="F762" s="5"/>
    </row>
    <row r="763" ht="13.5" customHeight="1" spans="1:6">
      <c r="A763" s="21"/>
      <c r="D763" s="4"/>
      <c r="E763" s="5"/>
      <c r="F763" s="5"/>
    </row>
    <row r="764" ht="13.5" customHeight="1" spans="1:6">
      <c r="A764" s="21"/>
      <c r="D764" s="4"/>
      <c r="E764" s="5"/>
      <c r="F764" s="5"/>
    </row>
    <row r="765" ht="13.5" customHeight="1" spans="1:6">
      <c r="A765" s="21"/>
      <c r="D765" s="4"/>
      <c r="E765" s="5"/>
      <c r="F765" s="5"/>
    </row>
    <row r="766" ht="13.5" customHeight="1" spans="1:6">
      <c r="A766" s="21"/>
      <c r="D766" s="4"/>
      <c r="E766" s="5"/>
      <c r="F766" s="5"/>
    </row>
    <row r="767" ht="13.5" customHeight="1" spans="1:6">
      <c r="A767" s="21"/>
      <c r="D767" s="4"/>
      <c r="E767" s="5"/>
      <c r="F767" s="5"/>
    </row>
    <row r="768" ht="13.5" customHeight="1" spans="1:6">
      <c r="A768" s="21"/>
      <c r="D768" s="4"/>
      <c r="E768" s="5"/>
      <c r="F768" s="5"/>
    </row>
    <row r="769" ht="13.5" customHeight="1" spans="1:6">
      <c r="A769" s="21"/>
      <c r="D769" s="4"/>
      <c r="E769" s="5"/>
      <c r="F769" s="5"/>
    </row>
    <row r="770" ht="13.5" customHeight="1" spans="1:6">
      <c r="A770" s="21"/>
      <c r="D770" s="4"/>
      <c r="E770" s="5"/>
      <c r="F770" s="5"/>
    </row>
    <row r="771" ht="13.5" customHeight="1" spans="1:6">
      <c r="A771" s="21"/>
      <c r="D771" s="4"/>
      <c r="E771" s="5"/>
      <c r="F771" s="5"/>
    </row>
    <row r="772" ht="13.5" customHeight="1" spans="1:6">
      <c r="A772" s="21"/>
      <c r="D772" s="4"/>
      <c r="E772" s="5"/>
      <c r="F772" s="5"/>
    </row>
    <row r="773" ht="13.5" customHeight="1" spans="1:6">
      <c r="A773" s="21"/>
      <c r="D773" s="4"/>
      <c r="E773" s="5"/>
      <c r="F773" s="5"/>
    </row>
    <row r="774" ht="13.5" customHeight="1" spans="1:6">
      <c r="A774" s="21"/>
      <c r="D774" s="4"/>
      <c r="E774" s="5"/>
      <c r="F774" s="5"/>
    </row>
    <row r="775" ht="13.5" customHeight="1" spans="1:6">
      <c r="A775" s="21"/>
      <c r="D775" s="4"/>
      <c r="E775" s="5"/>
      <c r="F775" s="5"/>
    </row>
    <row r="776" ht="13.5" customHeight="1" spans="1:6">
      <c r="A776" s="21"/>
      <c r="D776" s="4"/>
      <c r="E776" s="5"/>
      <c r="F776" s="5"/>
    </row>
    <row r="777" ht="13.5" customHeight="1" spans="1:6">
      <c r="A777" s="21"/>
      <c r="D777" s="4"/>
      <c r="E777" s="5"/>
      <c r="F777" s="5"/>
    </row>
    <row r="778" ht="13.5" customHeight="1" spans="1:6">
      <c r="A778" s="21"/>
      <c r="D778" s="4"/>
      <c r="E778" s="5"/>
      <c r="F778" s="5"/>
    </row>
    <row r="779" ht="13.5" customHeight="1" spans="1:6">
      <c r="A779" s="21"/>
      <c r="D779" s="4"/>
      <c r="E779" s="5"/>
      <c r="F779" s="5"/>
    </row>
    <row r="780" ht="13.5" customHeight="1" spans="1:6">
      <c r="A780" s="21"/>
      <c r="D780" s="4"/>
      <c r="E780" s="5"/>
      <c r="F780" s="5"/>
    </row>
    <row r="781" ht="13.5" customHeight="1" spans="1:6">
      <c r="A781" s="21"/>
      <c r="D781" s="4"/>
      <c r="E781" s="5"/>
      <c r="F781" s="5"/>
    </row>
    <row r="782" ht="13.5" customHeight="1" spans="1:6">
      <c r="A782" s="21"/>
      <c r="D782" s="4"/>
      <c r="E782" s="5"/>
      <c r="F782" s="5"/>
    </row>
    <row r="783" ht="13.5" customHeight="1" spans="1:6">
      <c r="A783" s="21"/>
      <c r="D783" s="4"/>
      <c r="E783" s="5"/>
      <c r="F783" s="5"/>
    </row>
    <row r="784" ht="13.5" customHeight="1" spans="1:6">
      <c r="A784" s="21"/>
      <c r="D784" s="4"/>
      <c r="E784" s="5"/>
      <c r="F784" s="5"/>
    </row>
    <row r="785" ht="13.5" customHeight="1" spans="1:6">
      <c r="A785" s="21"/>
      <c r="D785" s="4"/>
      <c r="E785" s="5"/>
      <c r="F785" s="5"/>
    </row>
    <row r="786" ht="13.5" customHeight="1" spans="1:6">
      <c r="A786" s="21"/>
      <c r="D786" s="4"/>
      <c r="E786" s="5"/>
      <c r="F786" s="5"/>
    </row>
    <row r="787" ht="13.5" customHeight="1" spans="1:6">
      <c r="A787" s="21"/>
      <c r="D787" s="4"/>
      <c r="E787" s="5"/>
      <c r="F787" s="5"/>
    </row>
    <row r="788" ht="13.5" customHeight="1" spans="1:6">
      <c r="A788" s="21"/>
      <c r="D788" s="4"/>
      <c r="E788" s="5"/>
      <c r="F788" s="5"/>
    </row>
    <row r="789" ht="13.5" customHeight="1" spans="1:6">
      <c r="A789" s="21"/>
      <c r="D789" s="4"/>
      <c r="E789" s="5"/>
      <c r="F789" s="5"/>
    </row>
    <row r="790" ht="13.5" customHeight="1" spans="1:6">
      <c r="A790" s="21"/>
      <c r="D790" s="4"/>
      <c r="E790" s="5"/>
      <c r="F790" s="5"/>
    </row>
    <row r="791" ht="13.5" customHeight="1" spans="1:6">
      <c r="A791" s="21"/>
      <c r="D791" s="4"/>
      <c r="E791" s="5"/>
      <c r="F791" s="5"/>
    </row>
    <row r="792" ht="13.5" customHeight="1" spans="1:6">
      <c r="A792" s="21"/>
      <c r="D792" s="4"/>
      <c r="E792" s="5"/>
      <c r="F792" s="5"/>
    </row>
    <row r="793" ht="13.5" customHeight="1" spans="1:6">
      <c r="A793" s="21"/>
      <c r="D793" s="4"/>
      <c r="E793" s="5"/>
      <c r="F793" s="5"/>
    </row>
    <row r="794" ht="13.5" customHeight="1" spans="1:6">
      <c r="A794" s="21"/>
      <c r="D794" s="4"/>
      <c r="E794" s="5"/>
      <c r="F794" s="5"/>
    </row>
    <row r="795" ht="13.5" customHeight="1" spans="1:6">
      <c r="A795" s="21"/>
      <c r="D795" s="4"/>
      <c r="E795" s="5"/>
      <c r="F795" s="5"/>
    </row>
    <row r="796" ht="13.5" customHeight="1" spans="1:6">
      <c r="A796" s="21"/>
      <c r="D796" s="4"/>
      <c r="E796" s="5"/>
      <c r="F796" s="5"/>
    </row>
    <row r="797" ht="13.5" customHeight="1" spans="1:6">
      <c r="A797" s="21"/>
      <c r="D797" s="4"/>
      <c r="E797" s="5"/>
      <c r="F797" s="5"/>
    </row>
    <row r="798" ht="13.5" customHeight="1" spans="1:6">
      <c r="A798" s="21"/>
      <c r="D798" s="4"/>
      <c r="E798" s="5"/>
      <c r="F798" s="5"/>
    </row>
    <row r="799" ht="13.5" customHeight="1" spans="1:6">
      <c r="A799" s="21"/>
      <c r="D799" s="4"/>
      <c r="E799" s="5"/>
      <c r="F799" s="5"/>
    </row>
    <row r="800" ht="13.5" customHeight="1" spans="1:6">
      <c r="A800" s="21"/>
      <c r="D800" s="4"/>
      <c r="E800" s="5"/>
      <c r="F800" s="5"/>
    </row>
    <row r="801" ht="13.5" customHeight="1" spans="1:6">
      <c r="A801" s="21"/>
      <c r="D801" s="4"/>
      <c r="E801" s="5"/>
      <c r="F801" s="5"/>
    </row>
    <row r="802" ht="13.5" customHeight="1" spans="1:6">
      <c r="A802" s="21"/>
      <c r="D802" s="4"/>
      <c r="E802" s="5"/>
      <c r="F802" s="5"/>
    </row>
    <row r="803" ht="13.5" customHeight="1" spans="1:6">
      <c r="A803" s="21"/>
      <c r="D803" s="4"/>
      <c r="E803" s="5"/>
      <c r="F803" s="5"/>
    </row>
    <row r="804" ht="13.5" customHeight="1" spans="1:6">
      <c r="A804" s="21"/>
      <c r="D804" s="4"/>
      <c r="E804" s="5"/>
      <c r="F804" s="5"/>
    </row>
    <row r="805" ht="13.5" customHeight="1" spans="1:6">
      <c r="A805" s="21"/>
      <c r="D805" s="4"/>
      <c r="E805" s="5"/>
      <c r="F805" s="5"/>
    </row>
    <row r="806" ht="13.5" customHeight="1" spans="1:6">
      <c r="A806" s="21"/>
      <c r="D806" s="4"/>
      <c r="E806" s="5"/>
      <c r="F806" s="5"/>
    </row>
    <row r="807" ht="13.5" customHeight="1" spans="1:6">
      <c r="A807" s="21"/>
      <c r="D807" s="4"/>
      <c r="E807" s="5"/>
      <c r="F807" s="5"/>
    </row>
    <row r="808" ht="13.5" customHeight="1" spans="1:6">
      <c r="A808" s="21"/>
      <c r="D808" s="4"/>
      <c r="E808" s="5"/>
      <c r="F808" s="5"/>
    </row>
    <row r="809" ht="13.5" customHeight="1" spans="1:6">
      <c r="A809" s="21"/>
      <c r="D809" s="4"/>
      <c r="E809" s="5"/>
      <c r="F809" s="5"/>
    </row>
    <row r="810" ht="13.5" customHeight="1" spans="1:6">
      <c r="A810" s="21"/>
      <c r="D810" s="4"/>
      <c r="E810" s="5"/>
      <c r="F810" s="5"/>
    </row>
    <row r="811" ht="13.5" customHeight="1" spans="1:6">
      <c r="A811" s="21"/>
      <c r="D811" s="4"/>
      <c r="E811" s="5"/>
      <c r="F811" s="5"/>
    </row>
    <row r="812" ht="13.5" customHeight="1" spans="1:6">
      <c r="A812" s="21"/>
      <c r="D812" s="4"/>
      <c r="E812" s="5"/>
      <c r="F812" s="5"/>
    </row>
    <row r="813" ht="13.5" customHeight="1" spans="1:6">
      <c r="A813" s="21"/>
      <c r="D813" s="4"/>
      <c r="E813" s="5"/>
      <c r="F813" s="5"/>
    </row>
    <row r="814" ht="13.5" customHeight="1" spans="1:6">
      <c r="A814" s="21"/>
      <c r="D814" s="4"/>
      <c r="E814" s="5"/>
      <c r="F814" s="5"/>
    </row>
    <row r="815" ht="13.5" customHeight="1" spans="1:6">
      <c r="A815" s="21"/>
      <c r="D815" s="4"/>
      <c r="E815" s="5"/>
      <c r="F815" s="5"/>
    </row>
    <row r="816" ht="13.5" customHeight="1" spans="1:6">
      <c r="A816" s="21"/>
      <c r="D816" s="4"/>
      <c r="E816" s="5"/>
      <c r="F816" s="5"/>
    </row>
    <row r="817" ht="13.5" customHeight="1" spans="1:6">
      <c r="A817" s="21"/>
      <c r="D817" s="4"/>
      <c r="E817" s="5"/>
      <c r="F817" s="5"/>
    </row>
    <row r="818" ht="13.5" customHeight="1" spans="1:6">
      <c r="A818" s="21"/>
      <c r="D818" s="4"/>
      <c r="E818" s="5"/>
      <c r="F818" s="5"/>
    </row>
    <row r="819" ht="13.5" customHeight="1" spans="1:6">
      <c r="A819" s="21"/>
      <c r="D819" s="4"/>
      <c r="E819" s="5"/>
      <c r="F819" s="5"/>
    </row>
    <row r="820" ht="13.5" customHeight="1" spans="1:6">
      <c r="A820" s="21"/>
      <c r="D820" s="4"/>
      <c r="E820" s="5"/>
      <c r="F820" s="5"/>
    </row>
    <row r="821" ht="13.5" customHeight="1" spans="1:6">
      <c r="A821" s="21"/>
      <c r="D821" s="4"/>
      <c r="E821" s="5"/>
      <c r="F821" s="5"/>
    </row>
    <row r="822" ht="13.5" customHeight="1" spans="1:6">
      <c r="A822" s="21"/>
      <c r="D822" s="4"/>
      <c r="E822" s="5"/>
      <c r="F822" s="5"/>
    </row>
    <row r="823" ht="13.5" customHeight="1" spans="1:6">
      <c r="A823" s="21"/>
      <c r="D823" s="4"/>
      <c r="E823" s="5"/>
      <c r="F823" s="5"/>
    </row>
    <row r="824" ht="13.5" customHeight="1" spans="1:6">
      <c r="A824" s="21"/>
      <c r="D824" s="4"/>
      <c r="E824" s="5"/>
      <c r="F824" s="5"/>
    </row>
    <row r="825" ht="13.5" customHeight="1" spans="1:6">
      <c r="A825" s="21"/>
      <c r="D825" s="4"/>
      <c r="E825" s="5"/>
      <c r="F825" s="5"/>
    </row>
    <row r="826" ht="13.5" customHeight="1" spans="1:6">
      <c r="A826" s="21"/>
      <c r="D826" s="4"/>
      <c r="E826" s="5"/>
      <c r="F826" s="5"/>
    </row>
    <row r="827" ht="13.5" customHeight="1" spans="1:6">
      <c r="A827" s="21"/>
      <c r="D827" s="4"/>
      <c r="E827" s="5"/>
      <c r="F827" s="5"/>
    </row>
    <row r="828" ht="13.5" customHeight="1" spans="1:6">
      <c r="A828" s="21"/>
      <c r="D828" s="4"/>
      <c r="E828" s="5"/>
      <c r="F828" s="5"/>
    </row>
    <row r="829" ht="13.5" customHeight="1" spans="1:6">
      <c r="A829" s="21"/>
      <c r="D829" s="4"/>
      <c r="E829" s="5"/>
      <c r="F829" s="5"/>
    </row>
    <row r="830" ht="13.5" customHeight="1" spans="1:6">
      <c r="A830" s="21"/>
      <c r="D830" s="4"/>
      <c r="E830" s="5"/>
      <c r="F830" s="5"/>
    </row>
    <row r="831" ht="13.5" customHeight="1" spans="1:6">
      <c r="A831" s="21"/>
      <c r="D831" s="4"/>
      <c r="E831" s="5"/>
      <c r="F831" s="5"/>
    </row>
    <row r="832" ht="13.5" customHeight="1" spans="1:6">
      <c r="A832" s="21"/>
      <c r="D832" s="4"/>
      <c r="E832" s="5"/>
      <c r="F832" s="5"/>
    </row>
    <row r="833" ht="13.5" customHeight="1" spans="1:6">
      <c r="A833" s="21"/>
      <c r="D833" s="4"/>
      <c r="E833" s="5"/>
      <c r="F833" s="5"/>
    </row>
    <row r="834" ht="13.5" customHeight="1" spans="1:6">
      <c r="A834" s="21"/>
      <c r="D834" s="4"/>
      <c r="E834" s="5"/>
      <c r="F834" s="5"/>
    </row>
    <row r="835" ht="13.5" customHeight="1" spans="1:6">
      <c r="A835" s="21"/>
      <c r="D835" s="4"/>
      <c r="E835" s="5"/>
      <c r="F835" s="5"/>
    </row>
    <row r="836" ht="13.5" customHeight="1" spans="1:6">
      <c r="A836" s="21"/>
      <c r="D836" s="4"/>
      <c r="E836" s="5"/>
      <c r="F836" s="5"/>
    </row>
    <row r="837" ht="13.5" customHeight="1" spans="1:6">
      <c r="A837" s="21"/>
      <c r="D837" s="4"/>
      <c r="E837" s="5"/>
      <c r="F837" s="5"/>
    </row>
    <row r="838" ht="13.5" customHeight="1" spans="1:6">
      <c r="A838" s="21"/>
      <c r="D838" s="4"/>
      <c r="E838" s="5"/>
      <c r="F838" s="5"/>
    </row>
    <row r="839" ht="13.5" customHeight="1" spans="1:6">
      <c r="A839" s="21"/>
      <c r="D839" s="4"/>
      <c r="E839" s="5"/>
      <c r="F839" s="5"/>
    </row>
    <row r="840" ht="13.5" customHeight="1" spans="1:6">
      <c r="A840" s="21"/>
      <c r="D840" s="4"/>
      <c r="E840" s="5"/>
      <c r="F840" s="5"/>
    </row>
    <row r="841" ht="13.5" customHeight="1" spans="1:6">
      <c r="A841" s="21"/>
      <c r="D841" s="4"/>
      <c r="E841" s="5"/>
      <c r="F841" s="5"/>
    </row>
    <row r="842" ht="13.5" customHeight="1" spans="1:6">
      <c r="A842" s="21"/>
      <c r="D842" s="4"/>
      <c r="E842" s="5"/>
      <c r="F842" s="5"/>
    </row>
    <row r="843" ht="13.5" customHeight="1" spans="1:6">
      <c r="A843" s="21"/>
      <c r="D843" s="4"/>
      <c r="E843" s="5"/>
      <c r="F843" s="5"/>
    </row>
    <row r="844" ht="13.5" customHeight="1" spans="1:6">
      <c r="A844" s="21"/>
      <c r="D844" s="4"/>
      <c r="E844" s="5"/>
      <c r="F844" s="5"/>
    </row>
    <row r="845" ht="13.5" customHeight="1" spans="1:6">
      <c r="A845" s="21"/>
      <c r="D845" s="4"/>
      <c r="E845" s="5"/>
      <c r="F845" s="5"/>
    </row>
    <row r="846" ht="13.5" customHeight="1" spans="1:6">
      <c r="A846" s="21"/>
      <c r="D846" s="4"/>
      <c r="E846" s="5"/>
      <c r="F846" s="5"/>
    </row>
    <row r="847" ht="13.5" customHeight="1" spans="1:6">
      <c r="A847" s="21"/>
      <c r="D847" s="4"/>
      <c r="E847" s="5"/>
      <c r="F847" s="5"/>
    </row>
    <row r="848" ht="13.5" customHeight="1" spans="1:6">
      <c r="A848" s="21"/>
      <c r="D848" s="4"/>
      <c r="E848" s="5"/>
      <c r="F848" s="5"/>
    </row>
    <row r="849" ht="13.5" customHeight="1" spans="1:6">
      <c r="A849" s="21"/>
      <c r="D849" s="4"/>
      <c r="E849" s="5"/>
      <c r="F849" s="5"/>
    </row>
    <row r="850" ht="13.5" customHeight="1" spans="1:6">
      <c r="A850" s="21"/>
      <c r="D850" s="4"/>
      <c r="E850" s="5"/>
      <c r="F850" s="5"/>
    </row>
    <row r="851" ht="13.5" customHeight="1" spans="1:6">
      <c r="A851" s="21"/>
      <c r="D851" s="4"/>
      <c r="E851" s="5"/>
      <c r="F851" s="5"/>
    </row>
    <row r="852" ht="13.5" customHeight="1" spans="1:6">
      <c r="A852" s="21"/>
      <c r="D852" s="4"/>
      <c r="E852" s="5"/>
      <c r="F852" s="5"/>
    </row>
    <row r="853" ht="13.5" customHeight="1" spans="1:6">
      <c r="A853" s="21"/>
      <c r="D853" s="4"/>
      <c r="E853" s="5"/>
      <c r="F853" s="5"/>
    </row>
    <row r="854" ht="13.5" customHeight="1" spans="1:6">
      <c r="A854" s="21"/>
      <c r="D854" s="4"/>
      <c r="E854" s="5"/>
      <c r="F854" s="5"/>
    </row>
    <row r="855" ht="13.5" customHeight="1" spans="1:6">
      <c r="A855" s="21"/>
      <c r="D855" s="4"/>
      <c r="E855" s="5"/>
      <c r="F855" s="5"/>
    </row>
    <row r="856" ht="13.5" customHeight="1" spans="1:6">
      <c r="A856" s="21"/>
      <c r="D856" s="4"/>
      <c r="E856" s="5"/>
      <c r="F856" s="5"/>
    </row>
    <row r="857" ht="13.5" customHeight="1" spans="1:6">
      <c r="A857" s="21"/>
      <c r="D857" s="4"/>
      <c r="E857" s="5"/>
      <c r="F857" s="5"/>
    </row>
    <row r="858" ht="13.5" customHeight="1" spans="1:6">
      <c r="A858" s="21"/>
      <c r="D858" s="4"/>
      <c r="E858" s="5"/>
      <c r="F858" s="5"/>
    </row>
    <row r="859" ht="13.5" customHeight="1" spans="1:6">
      <c r="A859" s="21"/>
      <c r="D859" s="4"/>
      <c r="E859" s="5"/>
      <c r="F859" s="5"/>
    </row>
    <row r="860" ht="13.5" customHeight="1" spans="1:6">
      <c r="A860" s="21"/>
      <c r="D860" s="4"/>
      <c r="E860" s="5"/>
      <c r="F860" s="5"/>
    </row>
    <row r="861" ht="13.5" customHeight="1" spans="1:6">
      <c r="A861" s="21"/>
      <c r="D861" s="4"/>
      <c r="E861" s="5"/>
      <c r="F861" s="5"/>
    </row>
    <row r="862" ht="13.5" customHeight="1" spans="1:6">
      <c r="A862" s="21"/>
      <c r="D862" s="4"/>
      <c r="E862" s="5"/>
      <c r="F862" s="5"/>
    </row>
    <row r="863" ht="13.5" customHeight="1" spans="1:6">
      <c r="A863" s="21"/>
      <c r="D863" s="4"/>
      <c r="E863" s="5"/>
      <c r="F863" s="5"/>
    </row>
    <row r="864" ht="13.5" customHeight="1" spans="1:6">
      <c r="A864" s="21"/>
      <c r="D864" s="4"/>
      <c r="E864" s="5"/>
      <c r="F864" s="5"/>
    </row>
    <row r="865" ht="13.5" customHeight="1" spans="1:6">
      <c r="A865" s="21"/>
      <c r="D865" s="4"/>
      <c r="E865" s="5"/>
      <c r="F865" s="5"/>
    </row>
    <row r="866" ht="13.5" customHeight="1" spans="1:6">
      <c r="A866" s="21"/>
      <c r="D866" s="4"/>
      <c r="E866" s="5"/>
      <c r="F866" s="5"/>
    </row>
    <row r="867" ht="13.5" customHeight="1" spans="1:6">
      <c r="A867" s="21"/>
      <c r="D867" s="4"/>
      <c r="E867" s="5"/>
      <c r="F867" s="5"/>
    </row>
    <row r="868" ht="13.5" customHeight="1" spans="1:6">
      <c r="A868" s="21"/>
      <c r="D868" s="4"/>
      <c r="E868" s="5"/>
      <c r="F868" s="5"/>
    </row>
    <row r="869" ht="13.5" customHeight="1" spans="1:6">
      <c r="A869" s="21"/>
      <c r="D869" s="4"/>
      <c r="E869" s="5"/>
      <c r="F869" s="5"/>
    </row>
    <row r="870" ht="13.5" customHeight="1" spans="1:6">
      <c r="A870" s="21"/>
      <c r="D870" s="4"/>
      <c r="E870" s="5"/>
      <c r="F870" s="5"/>
    </row>
    <row r="871" ht="13.5" customHeight="1" spans="1:6">
      <c r="A871" s="21"/>
      <c r="D871" s="4"/>
      <c r="E871" s="5"/>
      <c r="F871" s="5"/>
    </row>
    <row r="872" ht="13.5" customHeight="1" spans="1:6">
      <c r="A872" s="21"/>
      <c r="D872" s="4"/>
      <c r="E872" s="5"/>
      <c r="F872" s="5"/>
    </row>
    <row r="873" ht="13.5" customHeight="1" spans="1:6">
      <c r="A873" s="21"/>
      <c r="D873" s="4"/>
      <c r="E873" s="5"/>
      <c r="F873" s="5"/>
    </row>
    <row r="874" ht="13.5" customHeight="1" spans="1:6">
      <c r="A874" s="21"/>
      <c r="D874" s="4"/>
      <c r="E874" s="5"/>
      <c r="F874" s="5"/>
    </row>
    <row r="875" ht="13.5" customHeight="1" spans="1:6">
      <c r="A875" s="21"/>
      <c r="D875" s="4"/>
      <c r="E875" s="5"/>
      <c r="F875" s="5"/>
    </row>
    <row r="876" ht="13.5" customHeight="1" spans="1:6">
      <c r="A876" s="21"/>
      <c r="D876" s="4"/>
      <c r="E876" s="5"/>
      <c r="F876" s="5"/>
    </row>
    <row r="877" ht="13.5" customHeight="1" spans="1:6">
      <c r="A877" s="21"/>
      <c r="D877" s="4"/>
      <c r="E877" s="5"/>
      <c r="F877" s="5"/>
    </row>
    <row r="878" ht="13.5" customHeight="1" spans="1:6">
      <c r="A878" s="21"/>
      <c r="D878" s="4"/>
      <c r="E878" s="5"/>
      <c r="F878" s="5"/>
    </row>
    <row r="879" ht="13.5" customHeight="1" spans="1:6">
      <c r="A879" s="21"/>
      <c r="D879" s="4"/>
      <c r="E879" s="5"/>
      <c r="F879" s="5"/>
    </row>
    <row r="880" ht="13.5" customHeight="1" spans="1:6">
      <c r="A880" s="21"/>
      <c r="D880" s="4"/>
      <c r="E880" s="5"/>
      <c r="F880" s="5"/>
    </row>
    <row r="881" ht="13.5" customHeight="1" spans="1:6">
      <c r="A881" s="21"/>
      <c r="D881" s="4"/>
      <c r="E881" s="5"/>
      <c r="F881" s="5"/>
    </row>
    <row r="882" ht="13.5" customHeight="1" spans="1:6">
      <c r="A882" s="21"/>
      <c r="D882" s="4"/>
      <c r="E882" s="5"/>
      <c r="F882" s="5"/>
    </row>
    <row r="883" ht="13.5" customHeight="1" spans="1:6">
      <c r="A883" s="21"/>
      <c r="D883" s="4"/>
      <c r="E883" s="5"/>
      <c r="F883" s="5"/>
    </row>
    <row r="884" ht="13.5" customHeight="1" spans="1:6">
      <c r="A884" s="21"/>
      <c r="D884" s="4"/>
      <c r="E884" s="5"/>
      <c r="F884" s="5"/>
    </row>
    <row r="885" ht="13.5" customHeight="1" spans="1:6">
      <c r="A885" s="21"/>
      <c r="D885" s="4"/>
      <c r="E885" s="5"/>
      <c r="F885" s="5"/>
    </row>
    <row r="886" ht="13.5" customHeight="1" spans="1:6">
      <c r="A886" s="21"/>
      <c r="D886" s="4"/>
      <c r="E886" s="5"/>
      <c r="F886" s="5"/>
    </row>
    <row r="887" ht="13.5" customHeight="1" spans="1:6">
      <c r="A887" s="21"/>
      <c r="D887" s="4"/>
      <c r="E887" s="5"/>
      <c r="F887" s="5"/>
    </row>
    <row r="888" ht="13.5" customHeight="1" spans="1:6">
      <c r="A888" s="21"/>
      <c r="D888" s="4"/>
      <c r="E888" s="5"/>
      <c r="F888" s="5"/>
    </row>
    <row r="889" ht="13.5" customHeight="1" spans="1:6">
      <c r="A889" s="21"/>
      <c r="D889" s="4"/>
      <c r="E889" s="5"/>
      <c r="F889" s="5"/>
    </row>
    <row r="890" ht="13.5" customHeight="1" spans="1:6">
      <c r="A890" s="21"/>
      <c r="D890" s="4"/>
      <c r="E890" s="5"/>
      <c r="F890" s="5"/>
    </row>
    <row r="891" ht="13.5" customHeight="1" spans="1:6">
      <c r="A891" s="21"/>
      <c r="D891" s="4"/>
      <c r="E891" s="5"/>
      <c r="F891" s="5"/>
    </row>
    <row r="892" ht="13.5" customHeight="1" spans="1:6">
      <c r="A892" s="21"/>
      <c r="D892" s="4"/>
      <c r="E892" s="5"/>
      <c r="F892" s="5"/>
    </row>
    <row r="893" ht="13.5" customHeight="1" spans="1:6">
      <c r="A893" s="21"/>
      <c r="D893" s="4"/>
      <c r="E893" s="5"/>
      <c r="F893" s="5"/>
    </row>
    <row r="894" ht="13.5" customHeight="1" spans="1:6">
      <c r="A894" s="21"/>
      <c r="D894" s="4"/>
      <c r="E894" s="5"/>
      <c r="F894" s="5"/>
    </row>
    <row r="895" ht="13.5" customHeight="1" spans="1:6">
      <c r="A895" s="21"/>
      <c r="D895" s="4"/>
      <c r="E895" s="5"/>
      <c r="F895" s="5"/>
    </row>
    <row r="896" ht="13.5" customHeight="1" spans="1:6">
      <c r="A896" s="21"/>
      <c r="D896" s="4"/>
      <c r="E896" s="5"/>
      <c r="F896" s="5"/>
    </row>
    <row r="897" ht="13.5" customHeight="1" spans="1:6">
      <c r="A897" s="21"/>
      <c r="D897" s="4"/>
      <c r="E897" s="5"/>
      <c r="F897" s="5"/>
    </row>
    <row r="898" ht="13.5" customHeight="1" spans="1:6">
      <c r="A898" s="21"/>
      <c r="D898" s="4"/>
      <c r="E898" s="5"/>
      <c r="F898" s="5"/>
    </row>
    <row r="899" ht="13.5" customHeight="1" spans="1:6">
      <c r="A899" s="21"/>
      <c r="D899" s="4"/>
      <c r="E899" s="5"/>
      <c r="F899" s="5"/>
    </row>
    <row r="900" ht="13.5" customHeight="1" spans="1:6">
      <c r="A900" s="21"/>
      <c r="D900" s="4"/>
      <c r="E900" s="5"/>
      <c r="F900" s="5"/>
    </row>
    <row r="901" ht="13.5" customHeight="1" spans="1:6">
      <c r="A901" s="21"/>
      <c r="D901" s="4"/>
      <c r="E901" s="5"/>
      <c r="F901" s="5"/>
    </row>
    <row r="902" ht="13.5" customHeight="1" spans="1:6">
      <c r="A902" s="21"/>
      <c r="D902" s="4"/>
      <c r="E902" s="5"/>
      <c r="F902" s="5"/>
    </row>
    <row r="903" ht="13.5" customHeight="1" spans="1:6">
      <c r="A903" s="21"/>
      <c r="D903" s="4"/>
      <c r="E903" s="5"/>
      <c r="F903" s="5"/>
    </row>
    <row r="904" ht="13.5" customHeight="1" spans="1:6">
      <c r="A904" s="21"/>
      <c r="D904" s="4"/>
      <c r="E904" s="5"/>
      <c r="F904" s="5"/>
    </row>
    <row r="905" ht="13.5" customHeight="1" spans="1:6">
      <c r="A905" s="21"/>
      <c r="D905" s="4"/>
      <c r="E905" s="5"/>
      <c r="F905" s="5"/>
    </row>
    <row r="906" ht="13.5" customHeight="1" spans="1:6">
      <c r="A906" s="21"/>
      <c r="D906" s="4"/>
      <c r="E906" s="5"/>
      <c r="F906" s="5"/>
    </row>
    <row r="907" ht="13.5" customHeight="1" spans="1:6">
      <c r="A907" s="21"/>
      <c r="D907" s="4"/>
      <c r="E907" s="5"/>
      <c r="F907" s="5"/>
    </row>
    <row r="908" ht="13.5" customHeight="1" spans="1:6">
      <c r="A908" s="21"/>
      <c r="D908" s="4"/>
      <c r="E908" s="5"/>
      <c r="F908" s="5"/>
    </row>
    <row r="909" ht="13.5" customHeight="1" spans="1:6">
      <c r="A909" s="21"/>
      <c r="D909" s="4"/>
      <c r="E909" s="5"/>
      <c r="F909" s="5"/>
    </row>
    <row r="910" ht="13.5" customHeight="1" spans="1:6">
      <c r="A910" s="21"/>
      <c r="D910" s="4"/>
      <c r="E910" s="5"/>
      <c r="F910" s="5"/>
    </row>
    <row r="911" ht="13.5" customHeight="1" spans="1:6">
      <c r="A911" s="21"/>
      <c r="D911" s="4"/>
      <c r="E911" s="5"/>
      <c r="F911" s="5"/>
    </row>
    <row r="912" ht="13.5" customHeight="1" spans="1:6">
      <c r="A912" s="21"/>
      <c r="D912" s="4"/>
      <c r="E912" s="5"/>
      <c r="F912" s="5"/>
    </row>
    <row r="913" ht="13.5" customHeight="1" spans="1:6">
      <c r="A913" s="21"/>
      <c r="D913" s="4"/>
      <c r="E913" s="5"/>
      <c r="F913" s="5"/>
    </row>
    <row r="914" ht="13.5" customHeight="1" spans="1:6">
      <c r="A914" s="21"/>
      <c r="D914" s="4"/>
      <c r="E914" s="5"/>
      <c r="F914" s="5"/>
    </row>
    <row r="915" ht="13.5" customHeight="1" spans="1:6">
      <c r="A915" s="21"/>
      <c r="D915" s="4"/>
      <c r="E915" s="5"/>
      <c r="F915" s="5"/>
    </row>
    <row r="916" ht="13.5" customHeight="1" spans="1:6">
      <c r="A916" s="21"/>
      <c r="D916" s="4"/>
      <c r="E916" s="5"/>
      <c r="F916" s="5"/>
    </row>
    <row r="917" ht="13.5" customHeight="1" spans="1:6">
      <c r="A917" s="21"/>
      <c r="D917" s="4"/>
      <c r="E917" s="5"/>
      <c r="F917" s="5"/>
    </row>
    <row r="918" ht="13.5" customHeight="1" spans="1:6">
      <c r="A918" s="21"/>
      <c r="D918" s="4"/>
      <c r="E918" s="5"/>
      <c r="F918" s="5"/>
    </row>
    <row r="919" ht="13.5" customHeight="1" spans="1:6">
      <c r="A919" s="21"/>
      <c r="D919" s="4"/>
      <c r="E919" s="5"/>
      <c r="F919" s="5"/>
    </row>
    <row r="920" ht="13.5" customHeight="1" spans="1:6">
      <c r="A920" s="21"/>
      <c r="D920" s="4"/>
      <c r="E920" s="5"/>
      <c r="F920" s="5"/>
    </row>
    <row r="921" ht="13.5" customHeight="1" spans="1:6">
      <c r="A921" s="21"/>
      <c r="D921" s="4"/>
      <c r="E921" s="5"/>
      <c r="F921" s="5"/>
    </row>
    <row r="922" ht="13.5" customHeight="1" spans="1:6">
      <c r="A922" s="21"/>
      <c r="D922" s="4"/>
      <c r="E922" s="5"/>
      <c r="F922" s="5"/>
    </row>
    <row r="923" ht="13.5" customHeight="1" spans="1:6">
      <c r="A923" s="21"/>
      <c r="D923" s="4"/>
      <c r="E923" s="5"/>
      <c r="F923" s="5"/>
    </row>
    <row r="924" ht="13.5" customHeight="1" spans="1:6">
      <c r="A924" s="21"/>
      <c r="D924" s="4"/>
      <c r="E924" s="5"/>
      <c r="F924" s="5"/>
    </row>
    <row r="925" ht="13.5" customHeight="1" spans="1:6">
      <c r="A925" s="21"/>
      <c r="D925" s="4"/>
      <c r="E925" s="5"/>
      <c r="F925" s="5"/>
    </row>
    <row r="926" ht="13.5" customHeight="1" spans="1:6">
      <c r="A926" s="21"/>
      <c r="D926" s="4"/>
      <c r="E926" s="5"/>
      <c r="F926" s="5"/>
    </row>
    <row r="927" ht="13.5" customHeight="1" spans="1:6">
      <c r="A927" s="21"/>
      <c r="D927" s="4"/>
      <c r="E927" s="5"/>
      <c r="F927" s="5"/>
    </row>
    <row r="928" ht="13.5" customHeight="1" spans="1:6">
      <c r="A928" s="21"/>
      <c r="D928" s="4"/>
      <c r="E928" s="5"/>
      <c r="F928" s="5"/>
    </row>
    <row r="929" ht="13.5" customHeight="1" spans="1:6">
      <c r="A929" s="21"/>
      <c r="D929" s="4"/>
      <c r="E929" s="5"/>
      <c r="F929" s="5"/>
    </row>
    <row r="930" ht="13.5" customHeight="1" spans="1:6">
      <c r="A930" s="21"/>
      <c r="D930" s="4"/>
      <c r="E930" s="5"/>
      <c r="F930" s="5"/>
    </row>
    <row r="931" ht="13.5" customHeight="1" spans="1:6">
      <c r="A931" s="21"/>
      <c r="D931" s="4"/>
      <c r="E931" s="5"/>
      <c r="F931" s="5"/>
    </row>
    <row r="932" ht="13.5" customHeight="1" spans="1:6">
      <c r="A932" s="21"/>
      <c r="D932" s="4"/>
      <c r="E932" s="5"/>
      <c r="F932" s="5"/>
    </row>
    <row r="933" ht="13.5" customHeight="1" spans="1:6">
      <c r="A933" s="21"/>
      <c r="D933" s="4"/>
      <c r="E933" s="5"/>
      <c r="F933" s="5"/>
    </row>
    <row r="934" ht="13.5" customHeight="1" spans="1:6">
      <c r="A934" s="21"/>
      <c r="D934" s="4"/>
      <c r="E934" s="5"/>
      <c r="F934" s="5"/>
    </row>
    <row r="935" ht="13.5" customHeight="1" spans="1:6">
      <c r="A935" s="21"/>
      <c r="D935" s="4"/>
      <c r="E935" s="5"/>
      <c r="F935" s="5"/>
    </row>
    <row r="936" ht="13.5" customHeight="1" spans="1:6">
      <c r="A936" s="21"/>
      <c r="D936" s="4"/>
      <c r="E936" s="5"/>
      <c r="F936" s="5"/>
    </row>
    <row r="937" ht="13.5" customHeight="1" spans="1:6">
      <c r="A937" s="21"/>
      <c r="D937" s="4"/>
      <c r="E937" s="5"/>
      <c r="F937" s="5"/>
    </row>
    <row r="938" ht="13.5" customHeight="1" spans="1:6">
      <c r="A938" s="21"/>
      <c r="D938" s="4"/>
      <c r="E938" s="5"/>
      <c r="F938" s="5"/>
    </row>
    <row r="939" ht="13.5" customHeight="1" spans="1:6">
      <c r="A939" s="21"/>
      <c r="D939" s="4"/>
      <c r="E939" s="5"/>
      <c r="F939" s="5"/>
    </row>
    <row r="940" ht="13.5" customHeight="1" spans="1:6">
      <c r="A940" s="21"/>
      <c r="D940" s="4"/>
      <c r="E940" s="5"/>
      <c r="F940" s="5"/>
    </row>
    <row r="941" ht="13.5" customHeight="1" spans="1:6">
      <c r="A941" s="21"/>
      <c r="D941" s="4"/>
      <c r="E941" s="5"/>
      <c r="F941" s="5"/>
    </row>
    <row r="942" ht="13.5" customHeight="1" spans="1:6">
      <c r="A942" s="21"/>
      <c r="D942" s="4"/>
      <c r="E942" s="5"/>
      <c r="F942" s="5"/>
    </row>
    <row r="943" ht="13.5" customHeight="1" spans="1:6">
      <c r="A943" s="21"/>
      <c r="D943" s="4"/>
      <c r="E943" s="5"/>
      <c r="F943" s="5"/>
    </row>
    <row r="944" ht="13.5" customHeight="1" spans="1:6">
      <c r="A944" s="21"/>
      <c r="D944" s="4"/>
      <c r="E944" s="5"/>
      <c r="F944" s="5"/>
    </row>
    <row r="945" ht="13.5" customHeight="1" spans="1:6">
      <c r="A945" s="21"/>
      <c r="D945" s="4"/>
      <c r="E945" s="5"/>
      <c r="F945" s="5"/>
    </row>
    <row r="946" ht="13.5" customHeight="1" spans="1:6">
      <c r="A946" s="21"/>
      <c r="D946" s="4"/>
      <c r="E946" s="5"/>
      <c r="F946" s="5"/>
    </row>
    <row r="947" ht="13.5" customHeight="1" spans="1:6">
      <c r="A947" s="21"/>
      <c r="D947" s="4"/>
      <c r="E947" s="5"/>
      <c r="F947" s="5"/>
    </row>
    <row r="948" ht="13.5" customHeight="1" spans="1:6">
      <c r="A948" s="21"/>
      <c r="D948" s="4"/>
      <c r="E948" s="5"/>
      <c r="F948" s="5"/>
    </row>
    <row r="949" ht="13.5" customHeight="1" spans="1:6">
      <c r="A949" s="21"/>
      <c r="D949" s="4"/>
      <c r="E949" s="5"/>
      <c r="F949" s="5"/>
    </row>
    <row r="950" ht="13.5" customHeight="1" spans="1:6">
      <c r="A950" s="21"/>
      <c r="D950" s="4"/>
      <c r="E950" s="5"/>
      <c r="F950" s="5"/>
    </row>
    <row r="951" ht="13.5" customHeight="1" spans="1:6">
      <c r="A951" s="21"/>
      <c r="D951" s="4"/>
      <c r="E951" s="5"/>
      <c r="F951" s="5"/>
    </row>
    <row r="952" ht="13.5" customHeight="1" spans="1:6">
      <c r="A952" s="21"/>
      <c r="D952" s="4"/>
      <c r="E952" s="5"/>
      <c r="F952" s="5"/>
    </row>
    <row r="953" ht="13.5" customHeight="1" spans="1:6">
      <c r="A953" s="21"/>
      <c r="D953" s="4"/>
      <c r="E953" s="5"/>
      <c r="F953" s="5"/>
    </row>
    <row r="954" ht="13.5" customHeight="1" spans="1:6">
      <c r="A954" s="21"/>
      <c r="D954" s="4"/>
      <c r="E954" s="5"/>
      <c r="F954" s="5"/>
    </row>
    <row r="955" ht="13.5" customHeight="1" spans="1:6">
      <c r="A955" s="21"/>
      <c r="D955" s="4"/>
      <c r="E955" s="5"/>
      <c r="F955" s="5"/>
    </row>
    <row r="956" ht="13.5" customHeight="1" spans="1:6">
      <c r="A956" s="21"/>
      <c r="D956" s="4"/>
      <c r="E956" s="5"/>
      <c r="F956" s="5"/>
    </row>
    <row r="957" ht="13.5" customHeight="1" spans="1:6">
      <c r="A957" s="21"/>
      <c r="D957" s="4"/>
      <c r="E957" s="5"/>
      <c r="F957" s="5"/>
    </row>
    <row r="958" ht="13.5" customHeight="1" spans="1:6">
      <c r="A958" s="21"/>
      <c r="D958" s="4"/>
      <c r="E958" s="5"/>
      <c r="F958" s="5"/>
    </row>
    <row r="959" ht="13.5" customHeight="1" spans="1:6">
      <c r="A959" s="21"/>
      <c r="D959" s="4"/>
      <c r="E959" s="5"/>
      <c r="F959" s="5"/>
    </row>
    <row r="960" ht="13.5" customHeight="1" spans="1:6">
      <c r="A960" s="21"/>
      <c r="D960" s="4"/>
      <c r="E960" s="5"/>
      <c r="F960" s="5"/>
    </row>
    <row r="961" ht="13.5" customHeight="1" spans="1:6">
      <c r="A961" s="21"/>
      <c r="D961" s="4"/>
      <c r="E961" s="5"/>
      <c r="F961" s="5"/>
    </row>
    <row r="962" ht="13.5" customHeight="1" spans="1:6">
      <c r="A962" s="21"/>
      <c r="D962" s="4"/>
      <c r="E962" s="5"/>
      <c r="F962" s="5"/>
    </row>
    <row r="963" ht="13.5" customHeight="1" spans="1:6">
      <c r="A963" s="21"/>
      <c r="D963" s="4"/>
      <c r="E963" s="5"/>
      <c r="F963" s="5"/>
    </row>
    <row r="964" ht="13.5" customHeight="1" spans="1:6">
      <c r="A964" s="21"/>
      <c r="D964" s="4"/>
      <c r="E964" s="5"/>
      <c r="F964" s="5"/>
    </row>
    <row r="965" ht="13.5" customHeight="1" spans="1:6">
      <c r="A965" s="21"/>
      <c r="D965" s="4"/>
      <c r="E965" s="5"/>
      <c r="F965" s="5"/>
    </row>
    <row r="966" ht="13.5" customHeight="1" spans="1:6">
      <c r="A966" s="21"/>
      <c r="D966" s="4"/>
      <c r="E966" s="5"/>
      <c r="F966" s="5"/>
    </row>
    <row r="967" ht="13.5" customHeight="1" spans="1:6">
      <c r="A967" s="21"/>
      <c r="D967" s="4"/>
      <c r="E967" s="5"/>
      <c r="F967" s="5"/>
    </row>
    <row r="968" ht="13.5" customHeight="1" spans="1:6">
      <c r="A968" s="21"/>
      <c r="D968" s="4"/>
      <c r="E968" s="5"/>
      <c r="F968" s="5"/>
    </row>
    <row r="969" ht="13.5" customHeight="1" spans="1:6">
      <c r="A969" s="21"/>
      <c r="D969" s="4"/>
      <c r="E969" s="5"/>
      <c r="F969" s="5"/>
    </row>
    <row r="970" ht="13.5" customHeight="1" spans="1:6">
      <c r="A970" s="21"/>
      <c r="D970" s="4"/>
      <c r="E970" s="5"/>
      <c r="F970" s="5"/>
    </row>
    <row r="971" ht="13.5" customHeight="1" spans="1:6">
      <c r="A971" s="21"/>
      <c r="D971" s="4"/>
      <c r="E971" s="5"/>
      <c r="F971" s="5"/>
    </row>
    <row r="972" ht="13.5" customHeight="1" spans="1:6">
      <c r="A972" s="21"/>
      <c r="D972" s="4"/>
      <c r="E972" s="5"/>
      <c r="F972" s="5"/>
    </row>
    <row r="973" ht="13.5" customHeight="1" spans="1:6">
      <c r="A973" s="21"/>
      <c r="D973" s="4"/>
      <c r="E973" s="5"/>
      <c r="F973" s="5"/>
    </row>
    <row r="974" ht="13.5" customHeight="1" spans="1:6">
      <c r="A974" s="21"/>
      <c r="D974" s="4"/>
      <c r="E974" s="5"/>
      <c r="F974" s="5"/>
    </row>
    <row r="975" ht="13.5" customHeight="1" spans="1:6">
      <c r="A975" s="21"/>
      <c r="D975" s="4"/>
      <c r="E975" s="5"/>
      <c r="F975" s="5"/>
    </row>
    <row r="976" ht="13.5" customHeight="1" spans="1:6">
      <c r="A976" s="21"/>
      <c r="D976" s="4"/>
      <c r="E976" s="5"/>
      <c r="F976" s="5"/>
    </row>
    <row r="977" ht="13.5" customHeight="1" spans="1:6">
      <c r="A977" s="21"/>
      <c r="D977" s="4"/>
      <c r="E977" s="5"/>
      <c r="F977" s="5"/>
    </row>
    <row r="978" ht="13.5" customHeight="1" spans="1:6">
      <c r="A978" s="21"/>
      <c r="D978" s="4"/>
      <c r="E978" s="5"/>
      <c r="F978" s="5"/>
    </row>
    <row r="979" ht="13.5" customHeight="1" spans="1:6">
      <c r="A979" s="21"/>
      <c r="D979" s="4"/>
      <c r="E979" s="5"/>
      <c r="F979" s="5"/>
    </row>
    <row r="980" ht="13.5" customHeight="1" spans="1:6">
      <c r="A980" s="21"/>
      <c r="D980" s="4"/>
      <c r="E980" s="5"/>
      <c r="F980" s="5"/>
    </row>
    <row r="981" ht="13.5" customHeight="1" spans="1:6">
      <c r="A981" s="21"/>
      <c r="D981" s="4"/>
      <c r="E981" s="5"/>
      <c r="F981" s="5"/>
    </row>
    <row r="982" ht="13.5" customHeight="1" spans="1:6">
      <c r="A982" s="21"/>
      <c r="D982" s="4"/>
      <c r="E982" s="5"/>
      <c r="F982" s="5"/>
    </row>
    <row r="983" ht="13.5" customHeight="1" spans="1:6">
      <c r="A983" s="21"/>
      <c r="D983" s="4"/>
      <c r="E983" s="5"/>
      <c r="F983" s="5"/>
    </row>
    <row r="984" ht="13.5" customHeight="1" spans="1:6">
      <c r="A984" s="21"/>
      <c r="D984" s="4"/>
      <c r="E984" s="5"/>
      <c r="F984" s="5"/>
    </row>
    <row r="985" ht="13.5" customHeight="1" spans="1:6">
      <c r="A985" s="21"/>
      <c r="D985" s="4"/>
      <c r="E985" s="5"/>
      <c r="F985" s="5"/>
    </row>
    <row r="986" ht="13.5" customHeight="1" spans="1:6">
      <c r="A986" s="21"/>
      <c r="D986" s="4"/>
      <c r="E986" s="5"/>
      <c r="F986" s="5"/>
    </row>
    <row r="987" ht="13.5" customHeight="1" spans="1:6">
      <c r="A987" s="21"/>
      <c r="D987" s="4"/>
      <c r="E987" s="5"/>
      <c r="F987" s="5"/>
    </row>
    <row r="988" ht="13.5" customHeight="1" spans="1:6">
      <c r="A988" s="21"/>
      <c r="D988" s="4"/>
      <c r="E988" s="5"/>
      <c r="F988" s="5"/>
    </row>
    <row r="989" ht="13.5" customHeight="1" spans="1:6">
      <c r="A989" s="21"/>
      <c r="D989" s="4"/>
      <c r="E989" s="5"/>
      <c r="F989" s="5"/>
    </row>
    <row r="990" ht="13.5" customHeight="1" spans="1:6">
      <c r="A990" s="21"/>
      <c r="D990" s="4"/>
      <c r="E990" s="5"/>
      <c r="F990" s="5"/>
    </row>
    <row r="991" ht="13.5" customHeight="1" spans="1:6">
      <c r="A991" s="21"/>
      <c r="D991" s="4"/>
      <c r="E991" s="5"/>
      <c r="F991" s="5"/>
    </row>
    <row r="992" ht="13.5" customHeight="1" spans="1:6">
      <c r="A992" s="21"/>
      <c r="D992" s="4"/>
      <c r="E992" s="5"/>
      <c r="F992" s="5"/>
    </row>
    <row r="993" ht="13.5" customHeight="1" spans="1:6">
      <c r="A993" s="21"/>
      <c r="D993" s="4"/>
      <c r="E993" s="5"/>
      <c r="F993" s="5"/>
    </row>
    <row r="994" ht="13.5" customHeight="1" spans="1:6">
      <c r="A994" s="21"/>
      <c r="D994" s="4"/>
      <c r="E994" s="5"/>
      <c r="F994" s="5"/>
    </row>
    <row r="995" ht="13.5" customHeight="1" spans="1:6">
      <c r="A995" s="21"/>
      <c r="D995" s="4"/>
      <c r="E995" s="5"/>
      <c r="F995" s="5"/>
    </row>
    <row r="996" ht="13.5" customHeight="1" spans="1:6">
      <c r="A996" s="21"/>
      <c r="D996" s="4"/>
      <c r="E996" s="5"/>
      <c r="F996" s="5"/>
    </row>
    <row r="997" ht="13.5" customHeight="1" spans="1:6">
      <c r="A997" s="21"/>
      <c r="D997" s="4"/>
      <c r="E997" s="5"/>
      <c r="F997" s="5"/>
    </row>
    <row r="998" ht="13.5" customHeight="1" spans="1:6">
      <c r="A998" s="21"/>
      <c r="D998" s="4"/>
      <c r="E998" s="5"/>
      <c r="F998" s="5"/>
    </row>
    <row r="999" ht="13.5" customHeight="1" spans="1:6">
      <c r="A999" s="21"/>
      <c r="D999" s="4"/>
      <c r="E999" s="5"/>
      <c r="F999" s="5"/>
    </row>
    <row r="1000" ht="13.5" customHeight="1" spans="1:6">
      <c r="A1000" s="21"/>
      <c r="D1000" s="4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1.8571428571429" customWidth="1"/>
    <col min="2" max="2" width="16.2857142857143" customWidth="1"/>
    <col min="3" max="3" width="36.4285714285714" customWidth="1"/>
    <col min="4" max="4" width="12.7142857142857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1" t="s">
        <v>0</v>
      </c>
      <c r="B1" s="3" t="s">
        <v>1</v>
      </c>
      <c r="C1" s="3" t="s">
        <v>2</v>
      </c>
      <c r="D1" s="4" t="s">
        <v>3</v>
      </c>
      <c r="E1" s="5"/>
      <c r="F1" s="5"/>
    </row>
    <row r="2" ht="13.5" customHeight="1" spans="1:6">
      <c r="A2" s="2">
        <v>43648</v>
      </c>
      <c r="B2" s="5" t="s">
        <v>44</v>
      </c>
      <c r="C2" s="5" t="s">
        <v>366</v>
      </c>
      <c r="D2" s="4">
        <v>36.5</v>
      </c>
      <c r="E2" s="5"/>
      <c r="F2" s="5"/>
    </row>
    <row r="3" ht="13.5" customHeight="1" spans="1:6">
      <c r="A3" s="2">
        <v>43651</v>
      </c>
      <c r="B3" s="5" t="s">
        <v>44</v>
      </c>
      <c r="C3" s="5" t="s">
        <v>1152</v>
      </c>
      <c r="D3" s="10">
        <v>340</v>
      </c>
      <c r="E3" s="5"/>
      <c r="F3" s="5"/>
    </row>
    <row r="4" ht="13.5" customHeight="1" spans="1:6">
      <c r="A4" s="2">
        <v>43647</v>
      </c>
      <c r="B4" s="5" t="s">
        <v>44</v>
      </c>
      <c r="C4" s="10" t="s">
        <v>1115</v>
      </c>
      <c r="D4" s="4">
        <v>240</v>
      </c>
      <c r="E4" s="5"/>
      <c r="F4" s="5"/>
    </row>
    <row r="5" ht="13.5" customHeight="1" spans="1:6">
      <c r="A5" s="2">
        <v>43667</v>
      </c>
      <c r="B5" s="5" t="s">
        <v>44</v>
      </c>
      <c r="C5" s="5" t="s">
        <v>1212</v>
      </c>
      <c r="D5" s="4">
        <v>650.55</v>
      </c>
      <c r="E5" s="5"/>
      <c r="F5" s="5"/>
    </row>
    <row r="6" ht="13.5" customHeight="1" spans="1:7">
      <c r="A6" s="2">
        <v>43663</v>
      </c>
      <c r="B6" s="5" t="s">
        <v>44</v>
      </c>
      <c r="C6" s="10" t="s">
        <v>81</v>
      </c>
      <c r="D6" s="4">
        <v>16</v>
      </c>
      <c r="E6" s="5"/>
      <c r="F6" s="5"/>
      <c r="G6" s="3" t="s">
        <v>286</v>
      </c>
    </row>
    <row r="7" ht="13.5" customHeight="1" spans="1:8">
      <c r="A7" s="2">
        <v>43647</v>
      </c>
      <c r="B7" s="5" t="s">
        <v>294</v>
      </c>
      <c r="C7" s="5" t="s">
        <v>239</v>
      </c>
      <c r="D7" s="4">
        <v>470</v>
      </c>
      <c r="E7" s="5"/>
      <c r="F7" s="5"/>
      <c r="G7" s="3" t="s">
        <v>44</v>
      </c>
      <c r="H7" s="4">
        <f>SUM(D2:D6)</f>
        <v>1283.05</v>
      </c>
    </row>
    <row r="8" ht="13.5" customHeight="1" spans="1:8">
      <c r="A8" s="2">
        <v>43667</v>
      </c>
      <c r="B8" s="5" t="s">
        <v>294</v>
      </c>
      <c r="C8" s="5" t="s">
        <v>943</v>
      </c>
      <c r="D8" s="10">
        <v>21</v>
      </c>
      <c r="E8" s="5"/>
      <c r="F8" s="5"/>
      <c r="G8" s="3" t="s">
        <v>294</v>
      </c>
      <c r="H8" s="4">
        <f>SUM(D7:D11)</f>
        <v>546.2</v>
      </c>
    </row>
    <row r="9" ht="13.5" customHeight="1" spans="1:8">
      <c r="A9" s="2">
        <v>43663</v>
      </c>
      <c r="B9" s="5" t="s">
        <v>294</v>
      </c>
      <c r="C9" s="10" t="s">
        <v>553</v>
      </c>
      <c r="D9" s="4">
        <v>16</v>
      </c>
      <c r="E9" s="5"/>
      <c r="F9" s="5"/>
      <c r="G9" s="3" t="s">
        <v>11</v>
      </c>
      <c r="H9" s="4">
        <f>SUM(D12:D23)</f>
        <v>454.07</v>
      </c>
    </row>
    <row r="10" ht="13.5" customHeight="1" spans="1:8">
      <c r="A10" s="2">
        <v>43657</v>
      </c>
      <c r="B10" s="5" t="s">
        <v>294</v>
      </c>
      <c r="C10" s="10" t="s">
        <v>103</v>
      </c>
      <c r="D10" s="4">
        <v>19.6</v>
      </c>
      <c r="E10" s="5"/>
      <c r="F10" s="5"/>
      <c r="G10" s="3" t="s">
        <v>68</v>
      </c>
      <c r="H10" s="4">
        <f>SUM(D24:D34)</f>
        <v>861.16</v>
      </c>
    </row>
    <row r="11" ht="13.5" customHeight="1" spans="1:8">
      <c r="A11" s="2">
        <v>43657</v>
      </c>
      <c r="B11" s="5" t="s">
        <v>294</v>
      </c>
      <c r="C11" s="10" t="s">
        <v>432</v>
      </c>
      <c r="D11" s="4">
        <v>19.6</v>
      </c>
      <c r="E11" s="5"/>
      <c r="F11" s="5"/>
      <c r="G11" s="3" t="s">
        <v>197</v>
      </c>
      <c r="H11" s="4">
        <f>SUM(D35:D40)</f>
        <v>250.29</v>
      </c>
    </row>
    <row r="12" ht="13.5" customHeight="1" spans="1:8">
      <c r="A12" s="2">
        <v>43647</v>
      </c>
      <c r="B12" s="5" t="s">
        <v>11</v>
      </c>
      <c r="C12" s="5" t="s">
        <v>777</v>
      </c>
      <c r="D12" s="4">
        <v>180</v>
      </c>
      <c r="E12" s="5"/>
      <c r="F12" s="5"/>
      <c r="G12" s="3" t="s">
        <v>125</v>
      </c>
      <c r="H12" s="4">
        <f>SUM(D41:D45)</f>
        <v>743.1</v>
      </c>
    </row>
    <row r="13" ht="13.5" customHeight="1" spans="1:8">
      <c r="A13" s="2">
        <v>43651</v>
      </c>
      <c r="B13" s="5" t="s">
        <v>11</v>
      </c>
      <c r="C13" s="5" t="s">
        <v>727</v>
      </c>
      <c r="D13" s="4">
        <v>40</v>
      </c>
      <c r="E13" s="5"/>
      <c r="F13" s="5"/>
      <c r="G13" s="3" t="s">
        <v>644</v>
      </c>
      <c r="H13" s="4">
        <f>SUM(D46:D47)</f>
        <v>1050</v>
      </c>
    </row>
    <row r="14" ht="13.5" customHeight="1" spans="1:8">
      <c r="A14" s="2">
        <v>43667</v>
      </c>
      <c r="B14" s="5" t="s">
        <v>11</v>
      </c>
      <c r="C14" s="5" t="s">
        <v>727</v>
      </c>
      <c r="D14" s="10">
        <v>25</v>
      </c>
      <c r="E14" s="5"/>
      <c r="F14" s="5"/>
      <c r="G14" s="3" t="s">
        <v>646</v>
      </c>
      <c r="H14" s="4">
        <f>SUM(D48)</f>
        <v>976</v>
      </c>
    </row>
    <row r="15" ht="13.5" customHeight="1" spans="1:8">
      <c r="A15" s="2">
        <v>43669</v>
      </c>
      <c r="B15" s="5" t="s">
        <v>11</v>
      </c>
      <c r="C15" s="5" t="s">
        <v>1272</v>
      </c>
      <c r="D15" s="10">
        <f>7.7+52.97</f>
        <v>60.67</v>
      </c>
      <c r="E15" s="5"/>
      <c r="F15" s="5"/>
      <c r="G15" s="3" t="s">
        <v>163</v>
      </c>
      <c r="H15" s="4">
        <f>SUM(D49)</f>
        <v>15</v>
      </c>
    </row>
    <row r="16" ht="13.5" customHeight="1" spans="1:8">
      <c r="A16" s="2">
        <v>43664</v>
      </c>
      <c r="B16" s="5" t="s">
        <v>11</v>
      </c>
      <c r="C16" s="5" t="s">
        <v>1272</v>
      </c>
      <c r="D16" s="10">
        <v>13.8</v>
      </c>
      <c r="E16" s="5"/>
      <c r="F16" s="5"/>
      <c r="G16" s="3" t="s">
        <v>134</v>
      </c>
      <c r="H16" s="4">
        <f>SUM(D50:D51)</f>
        <v>743</v>
      </c>
    </row>
    <row r="17" ht="13.5" customHeight="1" spans="1:8">
      <c r="A17" s="2">
        <v>43653</v>
      </c>
      <c r="B17" s="5" t="s">
        <v>11</v>
      </c>
      <c r="C17" s="10" t="s">
        <v>727</v>
      </c>
      <c r="D17" s="4">
        <v>25</v>
      </c>
      <c r="E17" s="5"/>
      <c r="F17" s="5"/>
      <c r="G17" s="3" t="s">
        <v>34</v>
      </c>
      <c r="H17" s="4">
        <f>SUM(D52:D55)</f>
        <v>76.8</v>
      </c>
    </row>
    <row r="18" ht="13.5" customHeight="1" spans="1:8">
      <c r="A18" s="2">
        <v>43661</v>
      </c>
      <c r="B18" s="5" t="s">
        <v>11</v>
      </c>
      <c r="C18" s="10" t="s">
        <v>824</v>
      </c>
      <c r="D18" s="4">
        <v>32.5</v>
      </c>
      <c r="E18" s="5"/>
      <c r="F18" s="5"/>
      <c r="G18" s="3" t="s">
        <v>36</v>
      </c>
      <c r="H18" s="4">
        <f>SUM(D56:D61)</f>
        <v>1354.61</v>
      </c>
    </row>
    <row r="19" ht="13.5" customHeight="1" spans="1:8">
      <c r="A19" s="2">
        <v>43663</v>
      </c>
      <c r="B19" s="5" t="s">
        <v>11</v>
      </c>
      <c r="C19" s="10" t="s">
        <v>824</v>
      </c>
      <c r="D19" s="4">
        <v>22.4</v>
      </c>
      <c r="E19" s="5"/>
      <c r="F19" s="5"/>
      <c r="G19" s="3" t="s">
        <v>39</v>
      </c>
      <c r="H19" s="4">
        <f>SUM(D62:D72)</f>
        <v>653.83</v>
      </c>
    </row>
    <row r="20" ht="13.5" customHeight="1" spans="1:8">
      <c r="A20" s="2">
        <v>43657</v>
      </c>
      <c r="B20" s="5" t="s">
        <v>11</v>
      </c>
      <c r="C20" s="10" t="s">
        <v>824</v>
      </c>
      <c r="D20" s="4">
        <v>21.2</v>
      </c>
      <c r="E20" s="5"/>
      <c r="F20" s="5"/>
      <c r="G20" s="3" t="s">
        <v>375</v>
      </c>
      <c r="H20" s="4">
        <f>SUM(D73:D76)</f>
        <v>338</v>
      </c>
    </row>
    <row r="21" ht="13.5" customHeight="1" spans="1:26">
      <c r="A21" s="2">
        <v>43657</v>
      </c>
      <c r="B21" s="5" t="s">
        <v>11</v>
      </c>
      <c r="C21" s="10" t="s">
        <v>780</v>
      </c>
      <c r="D21" s="4">
        <v>6.5</v>
      </c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43669</v>
      </c>
      <c r="B22" s="5" t="s">
        <v>11</v>
      </c>
      <c r="C22" s="10" t="s">
        <v>780</v>
      </c>
      <c r="D22" s="4">
        <v>13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43677</v>
      </c>
      <c r="B23" s="5" t="s">
        <v>11</v>
      </c>
      <c r="C23" s="10" t="s">
        <v>780</v>
      </c>
      <c r="D23" s="4">
        <v>14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43648</v>
      </c>
      <c r="B24" s="5" t="s">
        <v>68</v>
      </c>
      <c r="C24" s="5" t="s">
        <v>20</v>
      </c>
      <c r="D24" s="4">
        <v>18.85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43652</v>
      </c>
      <c r="B25" s="5" t="s">
        <v>68</v>
      </c>
      <c r="C25" s="5" t="s">
        <v>20</v>
      </c>
      <c r="D25" s="4">
        <v>214.8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43651</v>
      </c>
      <c r="B26" s="5" t="s">
        <v>68</v>
      </c>
      <c r="C26" s="5" t="s">
        <v>991</v>
      </c>
      <c r="D26" s="10">
        <v>5.5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43652</v>
      </c>
      <c r="B27" s="5" t="s">
        <v>68</v>
      </c>
      <c r="C27" s="5" t="s">
        <v>1273</v>
      </c>
      <c r="D27" s="10">
        <v>40.7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43667</v>
      </c>
      <c r="B28" s="5" t="s">
        <v>68</v>
      </c>
      <c r="C28" s="5" t="s">
        <v>372</v>
      </c>
      <c r="D28" s="10">
        <v>13.1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43666</v>
      </c>
      <c r="B29" s="5" t="s">
        <v>68</v>
      </c>
      <c r="C29" s="5" t="s">
        <v>20</v>
      </c>
      <c r="D29" s="4">
        <v>121.98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43673</v>
      </c>
      <c r="B30" s="5" t="s">
        <v>68</v>
      </c>
      <c r="C30" s="5" t="s">
        <v>20</v>
      </c>
      <c r="D30" s="4">
        <v>153.92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43659</v>
      </c>
      <c r="B31" s="5" t="s">
        <v>68</v>
      </c>
      <c r="C31" s="10" t="s">
        <v>20</v>
      </c>
      <c r="D31" s="4">
        <v>219.51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43663</v>
      </c>
      <c r="B32" s="5" t="s">
        <v>68</v>
      </c>
      <c r="C32" s="10" t="s">
        <v>1274</v>
      </c>
      <c r="D32" s="4">
        <v>51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43663</v>
      </c>
      <c r="B33" s="5" t="s">
        <v>68</v>
      </c>
      <c r="C33" s="10" t="s">
        <v>372</v>
      </c>
      <c r="D33" s="4">
        <v>8.15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43674</v>
      </c>
      <c r="B34" s="5" t="s">
        <v>68</v>
      </c>
      <c r="C34" s="5" t="s">
        <v>122</v>
      </c>
      <c r="D34" s="10">
        <v>13.65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43659</v>
      </c>
      <c r="B35" s="5" t="s">
        <v>197</v>
      </c>
      <c r="C35" s="5" t="s">
        <v>1275</v>
      </c>
      <c r="D35" s="10">
        <v>88.75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43653</v>
      </c>
      <c r="B36" s="5" t="s">
        <v>197</v>
      </c>
      <c r="C36" s="5" t="s">
        <v>1275</v>
      </c>
      <c r="D36" s="4">
        <v>46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43664</v>
      </c>
      <c r="B37" s="5" t="s">
        <v>197</v>
      </c>
      <c r="C37" s="10" t="s">
        <v>1276</v>
      </c>
      <c r="D37" s="10">
        <v>6.7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43662</v>
      </c>
      <c r="B38" s="5" t="s">
        <v>197</v>
      </c>
      <c r="C38" s="10" t="s">
        <v>394</v>
      </c>
      <c r="D38" s="4">
        <v>44.42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43662</v>
      </c>
      <c r="B39" s="5" t="s">
        <v>197</v>
      </c>
      <c r="C39" s="10" t="s">
        <v>394</v>
      </c>
      <c r="D39" s="4">
        <v>44.42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43670</v>
      </c>
      <c r="B40" s="5" t="s">
        <v>197</v>
      </c>
      <c r="C40" s="10" t="s">
        <v>124</v>
      </c>
      <c r="D40" s="4">
        <v>20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43647</v>
      </c>
      <c r="B41" s="5" t="s">
        <v>125</v>
      </c>
      <c r="C41" s="5" t="s">
        <v>640</v>
      </c>
      <c r="D41" s="4">
        <v>60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43647</v>
      </c>
      <c r="B42" s="5" t="s">
        <v>125</v>
      </c>
      <c r="C42" s="5" t="s">
        <v>641</v>
      </c>
      <c r="D42" s="4">
        <v>600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43647</v>
      </c>
      <c r="B43" s="5" t="s">
        <v>125</v>
      </c>
      <c r="C43" s="5" t="s">
        <v>509</v>
      </c>
      <c r="D43" s="4">
        <v>55.5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43648</v>
      </c>
      <c r="B44" s="5" t="s">
        <v>125</v>
      </c>
      <c r="C44" s="5" t="s">
        <v>195</v>
      </c>
      <c r="D44" s="10">
        <v>5.6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43672</v>
      </c>
      <c r="B45" s="5" t="s">
        <v>125</v>
      </c>
      <c r="C45" s="10" t="s">
        <v>195</v>
      </c>
      <c r="D45" s="4">
        <v>22</v>
      </c>
      <c r="E45" s="10"/>
      <c r="F45" s="4"/>
      <c r="G45" s="3" t="s">
        <v>1082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43647</v>
      </c>
      <c r="B46" s="5" t="s">
        <v>644</v>
      </c>
      <c r="C46" s="5" t="s">
        <v>645</v>
      </c>
      <c r="D46" s="4">
        <v>750</v>
      </c>
      <c r="E46" s="10"/>
      <c r="F46" s="4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43647</v>
      </c>
      <c r="B47" s="5" t="s">
        <v>644</v>
      </c>
      <c r="C47" s="5" t="s">
        <v>684</v>
      </c>
      <c r="D47" s="4">
        <v>300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43647</v>
      </c>
      <c r="B48" s="5" t="s">
        <v>646</v>
      </c>
      <c r="C48" s="5" t="s">
        <v>1145</v>
      </c>
      <c r="D48" s="4">
        <v>976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43667</v>
      </c>
      <c r="B49" s="5" t="s">
        <v>163</v>
      </c>
      <c r="C49" s="5" t="s">
        <v>1146</v>
      </c>
      <c r="D49" s="4">
        <v>15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43657</v>
      </c>
      <c r="B50" s="5" t="s">
        <v>134</v>
      </c>
      <c r="C50" s="10" t="s">
        <v>1277</v>
      </c>
      <c r="D50" s="4">
        <v>353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43675</v>
      </c>
      <c r="B51" s="5" t="s">
        <v>134</v>
      </c>
      <c r="C51" s="10" t="s">
        <v>1278</v>
      </c>
      <c r="D51" s="4">
        <v>390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43652</v>
      </c>
      <c r="B52" s="5" t="s">
        <v>34</v>
      </c>
      <c r="C52" s="5" t="s">
        <v>81</v>
      </c>
      <c r="D52" s="10">
        <v>11.4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43674</v>
      </c>
      <c r="B53" s="5" t="s">
        <v>34</v>
      </c>
      <c r="C53" s="10" t="s">
        <v>81</v>
      </c>
      <c r="D53" s="4">
        <v>15.4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43677</v>
      </c>
      <c r="B54" s="5" t="s">
        <v>34</v>
      </c>
      <c r="C54" s="10" t="s">
        <v>81</v>
      </c>
      <c r="D54" s="4">
        <v>25.2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43677</v>
      </c>
      <c r="B55" s="5" t="s">
        <v>34</v>
      </c>
      <c r="C55" s="10" t="s">
        <v>1279</v>
      </c>
      <c r="D55" s="4">
        <v>24.8</v>
      </c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43647</v>
      </c>
      <c r="B56" s="5" t="s">
        <v>36</v>
      </c>
      <c r="C56" s="5" t="s">
        <v>37</v>
      </c>
      <c r="D56" s="4">
        <v>600</v>
      </c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43647</v>
      </c>
      <c r="B57" s="5" t="s">
        <v>36</v>
      </c>
      <c r="C57" s="5" t="s">
        <v>38</v>
      </c>
      <c r="D57" s="4">
        <v>400</v>
      </c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>
        <v>43671</v>
      </c>
      <c r="B58" s="5" t="s">
        <v>36</v>
      </c>
      <c r="C58" s="5" t="s">
        <v>1280</v>
      </c>
      <c r="D58" s="10">
        <v>98.7</v>
      </c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>
        <v>43653</v>
      </c>
      <c r="B59" s="5" t="s">
        <v>36</v>
      </c>
      <c r="C59" s="5" t="s">
        <v>949</v>
      </c>
      <c r="D59" s="10">
        <v>26.91</v>
      </c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>
        <v>43673</v>
      </c>
      <c r="B60" s="5" t="s">
        <v>36</v>
      </c>
      <c r="C60" s="5" t="s">
        <v>996</v>
      </c>
      <c r="D60" s="4">
        <v>120</v>
      </c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>
        <v>43653</v>
      </c>
      <c r="B61" s="5" t="s">
        <v>36</v>
      </c>
      <c r="C61" s="5" t="s">
        <v>949</v>
      </c>
      <c r="D61" s="4">
        <v>109</v>
      </c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>
        <v>43647</v>
      </c>
      <c r="B62" s="5" t="s">
        <v>39</v>
      </c>
      <c r="C62" s="5" t="s">
        <v>42</v>
      </c>
      <c r="D62" s="4">
        <v>110</v>
      </c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>
        <v>43649</v>
      </c>
      <c r="B63" s="5" t="s">
        <v>39</v>
      </c>
      <c r="C63" s="5" t="s">
        <v>1281</v>
      </c>
      <c r="D63" s="10">
        <v>50</v>
      </c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>
        <v>43667</v>
      </c>
      <c r="B64" s="5" t="s">
        <v>39</v>
      </c>
      <c r="C64" s="5" t="s">
        <v>1281</v>
      </c>
      <c r="D64" s="10">
        <v>50</v>
      </c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>
        <v>43667</v>
      </c>
      <c r="B65" s="5" t="s">
        <v>39</v>
      </c>
      <c r="C65" s="5" t="s">
        <v>83</v>
      </c>
      <c r="D65" s="10">
        <v>64.62</v>
      </c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>
        <v>43674</v>
      </c>
      <c r="B66" s="5" t="s">
        <v>39</v>
      </c>
      <c r="C66" s="5" t="s">
        <v>83</v>
      </c>
      <c r="D66" s="10">
        <v>61.55</v>
      </c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>
        <v>43664</v>
      </c>
      <c r="B67" s="5" t="s">
        <v>39</v>
      </c>
      <c r="C67" s="5" t="s">
        <v>1282</v>
      </c>
      <c r="D67" s="4">
        <v>20</v>
      </c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>
        <v>43653</v>
      </c>
      <c r="B68" s="5" t="s">
        <v>39</v>
      </c>
      <c r="C68" s="3" t="s">
        <v>83</v>
      </c>
      <c r="D68" s="4">
        <v>74.19</v>
      </c>
      <c r="E68" s="10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>
        <v>43661</v>
      </c>
      <c r="B69" s="5" t="s">
        <v>39</v>
      </c>
      <c r="C69" s="10" t="s">
        <v>83</v>
      </c>
      <c r="D69" s="4">
        <v>63.47</v>
      </c>
      <c r="E69" s="10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>
        <v>43654</v>
      </c>
      <c r="B70" s="5" t="s">
        <v>39</v>
      </c>
      <c r="C70" s="10" t="s">
        <v>1281</v>
      </c>
      <c r="D70" s="4">
        <v>20</v>
      </c>
      <c r="E70" s="10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>
        <v>43657</v>
      </c>
      <c r="B71" s="5" t="s">
        <v>39</v>
      </c>
      <c r="C71" s="10" t="s">
        <v>1281</v>
      </c>
      <c r="D71" s="4">
        <v>70</v>
      </c>
      <c r="E71" s="10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>
        <v>43657</v>
      </c>
      <c r="B72" s="5" t="s">
        <v>39</v>
      </c>
      <c r="C72" s="10" t="s">
        <v>391</v>
      </c>
      <c r="D72" s="4">
        <v>70</v>
      </c>
      <c r="E72" s="10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>
        <v>43647</v>
      </c>
      <c r="B73" s="5" t="s">
        <v>375</v>
      </c>
      <c r="C73" s="5" t="s">
        <v>547</v>
      </c>
      <c r="D73" s="4">
        <v>200</v>
      </c>
      <c r="E73" s="10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>
        <v>43647</v>
      </c>
      <c r="B74" s="5" t="s">
        <v>375</v>
      </c>
      <c r="C74" s="5" t="s">
        <v>548</v>
      </c>
      <c r="D74" s="4">
        <v>44</v>
      </c>
      <c r="E74" s="10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>
        <v>43647</v>
      </c>
      <c r="B75" s="5" t="s">
        <v>375</v>
      </c>
      <c r="C75" s="5" t="s">
        <v>549</v>
      </c>
      <c r="D75" s="4">
        <v>44</v>
      </c>
      <c r="E75" s="10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">
        <v>43647</v>
      </c>
      <c r="B76" s="5" t="s">
        <v>375</v>
      </c>
      <c r="C76" s="5" t="s">
        <v>550</v>
      </c>
      <c r="D76" s="4">
        <v>50</v>
      </c>
      <c r="E76" s="10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"/>
      <c r="C77" s="10"/>
      <c r="D77" s="4"/>
      <c r="E77" s="10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26">
      <c r="A78" s="2"/>
      <c r="C78" s="10"/>
      <c r="D78" s="4"/>
      <c r="E78" s="10"/>
      <c r="F78" s="5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3.5" customHeight="1" spans="1:26">
      <c r="A79" s="21"/>
      <c r="D79" s="4">
        <f>SUM(D2:D78)</f>
        <v>9345.11</v>
      </c>
      <c r="E79" s="5"/>
      <c r="F79" s="5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3.5" customHeight="1" spans="1:26">
      <c r="A80" s="21"/>
      <c r="D80" s="4"/>
      <c r="E80" s="5"/>
      <c r="F80" s="5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3.5" customHeight="1" spans="1:26">
      <c r="A81" s="21"/>
      <c r="D81" s="4"/>
      <c r="E81" s="5"/>
      <c r="F81" s="5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3.5" customHeight="1" spans="1:26">
      <c r="A82" s="21"/>
      <c r="D82" s="4"/>
      <c r="E82" s="5"/>
      <c r="F82" s="5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3.5" customHeight="1" spans="1:6">
      <c r="A83" s="21"/>
      <c r="D83" s="4"/>
      <c r="E83" s="5"/>
      <c r="F83" s="5"/>
    </row>
    <row r="84" ht="13.5" customHeight="1" spans="1:6">
      <c r="A84" s="21"/>
      <c r="D84" s="4"/>
      <c r="E84" s="5"/>
      <c r="F84" s="5"/>
    </row>
    <row r="85" ht="13.5" customHeight="1" spans="1:6">
      <c r="A85" s="21"/>
      <c r="D85" s="4"/>
      <c r="E85" s="5"/>
      <c r="F85" s="5"/>
    </row>
    <row r="86" ht="13.5" customHeight="1" spans="1:6">
      <c r="A86" s="21"/>
      <c r="D86" s="4"/>
      <c r="E86" s="5"/>
      <c r="F86" s="5"/>
    </row>
    <row r="87" ht="13.5" customHeight="1" spans="1:6">
      <c r="A87" s="21"/>
      <c r="D87" s="4"/>
      <c r="E87" s="5"/>
      <c r="F87" s="5"/>
    </row>
    <row r="88" ht="13.5" customHeight="1" spans="1:6">
      <c r="A88" s="21"/>
      <c r="D88" s="4"/>
      <c r="E88" s="5"/>
      <c r="F88" s="5"/>
    </row>
    <row r="89" ht="13.5" customHeight="1" spans="1:6">
      <c r="A89" s="21"/>
      <c r="D89" s="4"/>
      <c r="E89" s="5"/>
      <c r="F89" s="5"/>
    </row>
    <row r="90" ht="13.5" customHeight="1" spans="1:6">
      <c r="A90" s="21"/>
      <c r="D90" s="4"/>
      <c r="E90" s="5"/>
      <c r="F90" s="5"/>
    </row>
    <row r="91" ht="13.5" customHeight="1" spans="1:6">
      <c r="A91" s="21"/>
      <c r="D91" s="4"/>
      <c r="E91" s="5"/>
      <c r="F91" s="5"/>
    </row>
    <row r="92" ht="13.5" customHeight="1" spans="1:6">
      <c r="A92" s="21"/>
      <c r="D92" s="4"/>
      <c r="E92" s="5"/>
      <c r="F92" s="5"/>
    </row>
    <row r="93" ht="13.5" customHeight="1" spans="1:6">
      <c r="A93" s="21"/>
      <c r="D93" s="4"/>
      <c r="E93" s="5"/>
      <c r="F93" s="5"/>
    </row>
    <row r="94" ht="13.5" customHeight="1" spans="1:6">
      <c r="A94" s="21"/>
      <c r="D94" s="4"/>
      <c r="E94" s="5"/>
      <c r="F94" s="5"/>
    </row>
    <row r="95" ht="13.5" customHeight="1" spans="1:6">
      <c r="A95" s="21"/>
      <c r="D95" s="4"/>
      <c r="E95" s="5"/>
      <c r="F95" s="5"/>
    </row>
    <row r="96" ht="13.5" customHeight="1" spans="1:6">
      <c r="A96" s="21"/>
      <c r="D96" s="4"/>
      <c r="E96" s="5"/>
      <c r="F96" s="5"/>
    </row>
    <row r="97" ht="13.5" customHeight="1" spans="1:6">
      <c r="A97" s="21"/>
      <c r="D97" s="4"/>
      <c r="E97" s="5"/>
      <c r="F97" s="5"/>
    </row>
    <row r="98" ht="13.5" customHeight="1" spans="1:6">
      <c r="A98" s="21"/>
      <c r="D98" s="4"/>
      <c r="E98" s="5"/>
      <c r="F98" s="5"/>
    </row>
    <row r="99" ht="13.5" customHeight="1" spans="1:6">
      <c r="A99" s="21"/>
      <c r="D99" s="4"/>
      <c r="E99" s="5"/>
      <c r="F99" s="5"/>
    </row>
    <row r="100" ht="13.5" customHeight="1" spans="1:6">
      <c r="A100" s="21"/>
      <c r="D100" s="4"/>
      <c r="E100" s="5"/>
      <c r="F100" s="5"/>
    </row>
    <row r="101" ht="13.5" customHeight="1" spans="1:6">
      <c r="A101" s="21"/>
      <c r="D101" s="4"/>
      <c r="E101" s="5"/>
      <c r="F101" s="5"/>
    </row>
    <row r="102" ht="13.5" customHeight="1" spans="1:6">
      <c r="A102" s="21"/>
      <c r="D102" s="4"/>
      <c r="E102" s="5"/>
      <c r="F102" s="5"/>
    </row>
    <row r="103" ht="13.5" customHeight="1" spans="1:6">
      <c r="A103" s="21"/>
      <c r="D103" s="4"/>
      <c r="E103" s="5"/>
      <c r="F103" s="5"/>
    </row>
    <row r="104" ht="13.5" customHeight="1" spans="1:6">
      <c r="A104" s="21"/>
      <c r="D104" s="4"/>
      <c r="E104" s="5"/>
      <c r="F104" s="5"/>
    </row>
    <row r="105" ht="13.5" customHeight="1" spans="1:6">
      <c r="A105" s="21"/>
      <c r="D105" s="4"/>
      <c r="E105" s="5"/>
      <c r="F105" s="5"/>
    </row>
    <row r="106" ht="13.5" customHeight="1" spans="1:6">
      <c r="A106" s="21"/>
      <c r="D106" s="4"/>
      <c r="E106" s="5"/>
      <c r="F106" s="5"/>
    </row>
    <row r="107" ht="13.5" customHeight="1" spans="1:6">
      <c r="A107" s="21"/>
      <c r="D107" s="4"/>
      <c r="E107" s="5"/>
      <c r="F107" s="5"/>
    </row>
    <row r="108" ht="13.5" customHeight="1" spans="1:6">
      <c r="A108" s="21"/>
      <c r="D108" s="4"/>
      <c r="E108" s="5"/>
      <c r="F108" s="5"/>
    </row>
    <row r="109" ht="13.5" customHeight="1" spans="1:6">
      <c r="A109" s="21"/>
      <c r="D109" s="4"/>
      <c r="E109" s="5"/>
      <c r="F109" s="5"/>
    </row>
    <row r="110" ht="13.5" customHeight="1" spans="1:6">
      <c r="A110" s="21"/>
      <c r="D110" s="4"/>
      <c r="E110" s="5"/>
      <c r="F110" s="5"/>
    </row>
    <row r="111" ht="13.5" customHeight="1" spans="1:6">
      <c r="A111" s="21"/>
      <c r="D111" s="4"/>
      <c r="E111" s="5"/>
      <c r="F111" s="5"/>
    </row>
    <row r="112" ht="13.5" customHeight="1" spans="1:6">
      <c r="A112" s="21"/>
      <c r="D112" s="4"/>
      <c r="E112" s="5"/>
      <c r="F112" s="5"/>
    </row>
    <row r="113" ht="13.5" customHeight="1" spans="1:6">
      <c r="A113" s="21"/>
      <c r="D113" s="4"/>
      <c r="E113" s="5"/>
      <c r="F113" s="5"/>
    </row>
    <row r="114" ht="13.5" customHeight="1" spans="1:6">
      <c r="A114" s="21"/>
      <c r="D114" s="4"/>
      <c r="E114" s="5"/>
      <c r="F114" s="5"/>
    </row>
    <row r="115" ht="13.5" customHeight="1" spans="1:6">
      <c r="A115" s="21"/>
      <c r="D115" s="4"/>
      <c r="E115" s="5"/>
      <c r="F115" s="5"/>
    </row>
    <row r="116" ht="13.5" customHeight="1" spans="1:6">
      <c r="A116" s="21"/>
      <c r="D116" s="4"/>
      <c r="E116" s="5"/>
      <c r="F116" s="5"/>
    </row>
    <row r="117" ht="13.5" customHeight="1" spans="1:6">
      <c r="A117" s="21"/>
      <c r="D117" s="4"/>
      <c r="E117" s="5"/>
      <c r="F117" s="5"/>
    </row>
    <row r="118" ht="13.5" customHeight="1" spans="1:6">
      <c r="A118" s="21"/>
      <c r="D118" s="4"/>
      <c r="E118" s="5"/>
      <c r="F118" s="5"/>
    </row>
    <row r="119" ht="13.5" customHeight="1" spans="1:6">
      <c r="A119" s="21"/>
      <c r="D119" s="4"/>
      <c r="E119" s="5"/>
      <c r="F119" s="5"/>
    </row>
    <row r="120" ht="13.5" customHeight="1" spans="1:6">
      <c r="A120" s="21"/>
      <c r="D120" s="4"/>
      <c r="E120" s="5"/>
      <c r="F120" s="5"/>
    </row>
    <row r="121" ht="13.5" customHeight="1" spans="1:6">
      <c r="A121" s="21"/>
      <c r="D121" s="4"/>
      <c r="E121" s="5"/>
      <c r="F121" s="5"/>
    </row>
    <row r="122" ht="13.5" customHeight="1" spans="1:6">
      <c r="A122" s="21"/>
      <c r="D122" s="4"/>
      <c r="E122" s="5"/>
      <c r="F122" s="5"/>
    </row>
    <row r="123" ht="13.5" customHeight="1" spans="1:6">
      <c r="A123" s="21"/>
      <c r="D123" s="4"/>
      <c r="E123" s="5"/>
      <c r="F123" s="5"/>
    </row>
    <row r="124" ht="13.5" customHeight="1" spans="1:6">
      <c r="A124" s="21"/>
      <c r="D124" s="4"/>
      <c r="E124" s="5"/>
      <c r="F124" s="5"/>
    </row>
    <row r="125" ht="13.5" customHeight="1" spans="1:6">
      <c r="A125" s="21"/>
      <c r="D125" s="4"/>
      <c r="E125" s="5"/>
      <c r="F125" s="5"/>
    </row>
    <row r="126" ht="13.5" customHeight="1" spans="1:6">
      <c r="A126" s="21"/>
      <c r="D126" s="4"/>
      <c r="E126" s="5"/>
      <c r="F126" s="5"/>
    </row>
    <row r="127" ht="13.5" customHeight="1" spans="1:6">
      <c r="A127" s="21"/>
      <c r="D127" s="4"/>
      <c r="E127" s="5"/>
      <c r="F127" s="5"/>
    </row>
    <row r="128" ht="13.5" customHeight="1" spans="1:6">
      <c r="A128" s="21"/>
      <c r="D128" s="4"/>
      <c r="E128" s="5"/>
      <c r="F128" s="5"/>
    </row>
    <row r="129" ht="13.5" customHeight="1" spans="1:6">
      <c r="A129" s="21"/>
      <c r="D129" s="4"/>
      <c r="E129" s="5"/>
      <c r="F129" s="5"/>
    </row>
    <row r="130" ht="13.5" customHeight="1" spans="1:6">
      <c r="A130" s="21"/>
      <c r="D130" s="4"/>
      <c r="E130" s="5"/>
      <c r="F130" s="5"/>
    </row>
    <row r="131" ht="13.5" customHeight="1" spans="1:6">
      <c r="A131" s="21"/>
      <c r="D131" s="4"/>
      <c r="E131" s="5"/>
      <c r="F131" s="5"/>
    </row>
    <row r="132" ht="13.5" customHeight="1" spans="1:6">
      <c r="A132" s="21"/>
      <c r="D132" s="4"/>
      <c r="E132" s="5"/>
      <c r="F132" s="5"/>
    </row>
    <row r="133" ht="13.5" customHeight="1" spans="1:6">
      <c r="A133" s="21"/>
      <c r="D133" s="4"/>
      <c r="E133" s="5"/>
      <c r="F133" s="5"/>
    </row>
    <row r="134" ht="13.5" customHeight="1" spans="1:6">
      <c r="A134" s="21"/>
      <c r="D134" s="4"/>
      <c r="E134" s="5"/>
      <c r="F134" s="5"/>
    </row>
    <row r="135" ht="13.5" customHeight="1" spans="1:6">
      <c r="A135" s="21"/>
      <c r="D135" s="4"/>
      <c r="E135" s="5"/>
      <c r="F135" s="5"/>
    </row>
    <row r="136" ht="13.5" customHeight="1" spans="1:6">
      <c r="A136" s="21"/>
      <c r="D136" s="4"/>
      <c r="E136" s="5"/>
      <c r="F136" s="5"/>
    </row>
    <row r="137" ht="13.5" customHeight="1" spans="1:6">
      <c r="A137" s="21"/>
      <c r="D137" s="4"/>
      <c r="E137" s="5"/>
      <c r="F137" s="5"/>
    </row>
    <row r="138" ht="13.5" customHeight="1" spans="1:6">
      <c r="A138" s="21"/>
      <c r="D138" s="4"/>
      <c r="E138" s="5"/>
      <c r="F138" s="5"/>
    </row>
    <row r="139" ht="13.5" customHeight="1" spans="1:6">
      <c r="A139" s="21"/>
      <c r="D139" s="4"/>
      <c r="E139" s="5"/>
      <c r="F139" s="5"/>
    </row>
    <row r="140" ht="13.5" customHeight="1" spans="1:6">
      <c r="A140" s="21"/>
      <c r="D140" s="4"/>
      <c r="E140" s="5"/>
      <c r="F140" s="5"/>
    </row>
    <row r="141" ht="13.5" customHeight="1" spans="1:6">
      <c r="A141" s="21"/>
      <c r="D141" s="4"/>
      <c r="E141" s="5"/>
      <c r="F141" s="5"/>
    </row>
    <row r="142" ht="13.5" customHeight="1" spans="1:6">
      <c r="A142" s="21"/>
      <c r="D142" s="4"/>
      <c r="E142" s="5"/>
      <c r="F142" s="5"/>
    </row>
    <row r="143" ht="13.5" customHeight="1" spans="1:6">
      <c r="A143" s="21"/>
      <c r="D143" s="4"/>
      <c r="E143" s="5"/>
      <c r="F143" s="5"/>
    </row>
    <row r="144" ht="13.5" customHeight="1" spans="1:6">
      <c r="A144" s="21"/>
      <c r="D144" s="4"/>
      <c r="E144" s="5"/>
      <c r="F144" s="5"/>
    </row>
    <row r="145" ht="13.5" customHeight="1" spans="1:6">
      <c r="A145" s="21"/>
      <c r="D145" s="4"/>
      <c r="E145" s="5"/>
      <c r="F145" s="5"/>
    </row>
    <row r="146" ht="13.5" customHeight="1" spans="1:6">
      <c r="A146" s="21"/>
      <c r="D146" s="4"/>
      <c r="E146" s="5"/>
      <c r="F146" s="5"/>
    </row>
    <row r="147" ht="13.5" customHeight="1" spans="1:6">
      <c r="A147" s="21"/>
      <c r="D147" s="4"/>
      <c r="E147" s="5"/>
      <c r="F147" s="5"/>
    </row>
    <row r="148" ht="13.5" customHeight="1" spans="1:6">
      <c r="A148" s="21"/>
      <c r="D148" s="4"/>
      <c r="E148" s="5"/>
      <c r="F148" s="5"/>
    </row>
    <row r="149" ht="13.5" customHeight="1" spans="1:6">
      <c r="A149" s="21"/>
      <c r="D149" s="4"/>
      <c r="E149" s="5"/>
      <c r="F149" s="5"/>
    </row>
    <row r="150" ht="13.5" customHeight="1" spans="1:6">
      <c r="A150" s="21"/>
      <c r="D150" s="4"/>
      <c r="E150" s="5"/>
      <c r="F150" s="5"/>
    </row>
    <row r="151" ht="13.5" customHeight="1" spans="1:6">
      <c r="A151" s="21"/>
      <c r="D151" s="4"/>
      <c r="E151" s="5"/>
      <c r="F151" s="5"/>
    </row>
    <row r="152" ht="13.5" customHeight="1" spans="1:6">
      <c r="A152" s="21"/>
      <c r="D152" s="4"/>
      <c r="E152" s="5"/>
      <c r="F152" s="5"/>
    </row>
    <row r="153" ht="13.5" customHeight="1" spans="1:6">
      <c r="A153" s="21"/>
      <c r="D153" s="4"/>
      <c r="E153" s="5"/>
      <c r="F153" s="5"/>
    </row>
    <row r="154" ht="13.5" customHeight="1" spans="1:6">
      <c r="A154" s="21"/>
      <c r="D154" s="4"/>
      <c r="E154" s="5"/>
      <c r="F154" s="5"/>
    </row>
    <row r="155" ht="13.5" customHeight="1" spans="1:6">
      <c r="A155" s="21"/>
      <c r="D155" s="4"/>
      <c r="E155" s="5"/>
      <c r="F155" s="5"/>
    </row>
    <row r="156" ht="13.5" customHeight="1" spans="1:6">
      <c r="A156" s="21"/>
      <c r="D156" s="4"/>
      <c r="E156" s="5"/>
      <c r="F156" s="5"/>
    </row>
    <row r="157" ht="13.5" customHeight="1" spans="1:6">
      <c r="A157" s="21"/>
      <c r="D157" s="4"/>
      <c r="E157" s="5"/>
      <c r="F157" s="5"/>
    </row>
    <row r="158" ht="13.5" customHeight="1" spans="1:6">
      <c r="A158" s="21"/>
      <c r="D158" s="4"/>
      <c r="E158" s="5"/>
      <c r="F158" s="5"/>
    </row>
    <row r="159" ht="13.5" customHeight="1" spans="1:6">
      <c r="A159" s="21"/>
      <c r="D159" s="4"/>
      <c r="E159" s="5"/>
      <c r="F159" s="5"/>
    </row>
    <row r="160" ht="13.5" customHeight="1" spans="1:6">
      <c r="A160" s="21"/>
      <c r="D160" s="4"/>
      <c r="E160" s="5"/>
      <c r="F160" s="5"/>
    </row>
    <row r="161" ht="13.5" customHeight="1" spans="1:6">
      <c r="A161" s="21"/>
      <c r="D161" s="4"/>
      <c r="E161" s="5"/>
      <c r="F161" s="5"/>
    </row>
    <row r="162" ht="13.5" customHeight="1" spans="1:6">
      <c r="A162" s="21"/>
      <c r="D162" s="4"/>
      <c r="E162" s="5"/>
      <c r="F162" s="5"/>
    </row>
    <row r="163" ht="13.5" customHeight="1" spans="1:6">
      <c r="A163" s="21"/>
      <c r="D163" s="4"/>
      <c r="E163" s="5"/>
      <c r="F163" s="5"/>
    </row>
    <row r="164" ht="13.5" customHeight="1" spans="1:6">
      <c r="A164" s="21"/>
      <c r="D164" s="4"/>
      <c r="E164" s="5"/>
      <c r="F164" s="5"/>
    </row>
    <row r="165" ht="13.5" customHeight="1" spans="1:6">
      <c r="A165" s="21"/>
      <c r="D165" s="4"/>
      <c r="E165" s="5"/>
      <c r="F165" s="5"/>
    </row>
    <row r="166" ht="13.5" customHeight="1" spans="1:6">
      <c r="A166" s="21"/>
      <c r="D166" s="4"/>
      <c r="E166" s="5"/>
      <c r="F166" s="5"/>
    </row>
    <row r="167" ht="13.5" customHeight="1" spans="1:6">
      <c r="A167" s="21"/>
      <c r="D167" s="4"/>
      <c r="E167" s="5"/>
      <c r="F167" s="5"/>
    </row>
    <row r="168" ht="13.5" customHeight="1" spans="1:6">
      <c r="A168" s="21"/>
      <c r="D168" s="4"/>
      <c r="E168" s="5"/>
      <c r="F168" s="5"/>
    </row>
    <row r="169" ht="13.5" customHeight="1" spans="1:6">
      <c r="A169" s="21"/>
      <c r="D169" s="4"/>
      <c r="E169" s="5"/>
      <c r="F169" s="5"/>
    </row>
    <row r="170" ht="13.5" customHeight="1" spans="1:6">
      <c r="A170" s="21"/>
      <c r="D170" s="4"/>
      <c r="E170" s="5"/>
      <c r="F170" s="5"/>
    </row>
    <row r="171" ht="13.5" customHeight="1" spans="1:6">
      <c r="A171" s="21"/>
      <c r="D171" s="4"/>
      <c r="E171" s="5"/>
      <c r="F171" s="5"/>
    </row>
    <row r="172" ht="13.5" customHeight="1" spans="1:6">
      <c r="A172" s="21"/>
      <c r="D172" s="4"/>
      <c r="E172" s="5"/>
      <c r="F172" s="5"/>
    </row>
    <row r="173" ht="13.5" customHeight="1" spans="1:6">
      <c r="A173" s="21"/>
      <c r="D173" s="4"/>
      <c r="E173" s="5"/>
      <c r="F173" s="5"/>
    </row>
    <row r="174" ht="13.5" customHeight="1" spans="1:6">
      <c r="A174" s="21"/>
      <c r="D174" s="4"/>
      <c r="E174" s="5"/>
      <c r="F174" s="5"/>
    </row>
    <row r="175" ht="13.5" customHeight="1" spans="1:6">
      <c r="A175" s="21"/>
      <c r="D175" s="4"/>
      <c r="E175" s="5"/>
      <c r="F175" s="5"/>
    </row>
    <row r="176" ht="13.5" customHeight="1" spans="1:6">
      <c r="A176" s="21"/>
      <c r="D176" s="4"/>
      <c r="E176" s="5"/>
      <c r="F176" s="5"/>
    </row>
    <row r="177" ht="13.5" customHeight="1" spans="1:6">
      <c r="A177" s="21"/>
      <c r="D177" s="4"/>
      <c r="E177" s="5"/>
      <c r="F177" s="5"/>
    </row>
    <row r="178" ht="13.5" customHeight="1" spans="1:6">
      <c r="A178" s="21"/>
      <c r="D178" s="4"/>
      <c r="E178" s="5"/>
      <c r="F178" s="5"/>
    </row>
    <row r="179" ht="13.5" customHeight="1" spans="1:6">
      <c r="A179" s="21"/>
      <c r="D179" s="4"/>
      <c r="E179" s="5"/>
      <c r="F179" s="5"/>
    </row>
    <row r="180" ht="13.5" customHeight="1" spans="1:6">
      <c r="A180" s="21"/>
      <c r="D180" s="4"/>
      <c r="E180" s="5"/>
      <c r="F180" s="5"/>
    </row>
    <row r="181" ht="13.5" customHeight="1" spans="1:6">
      <c r="A181" s="21"/>
      <c r="D181" s="4"/>
      <c r="E181" s="5"/>
      <c r="F181" s="5"/>
    </row>
    <row r="182" ht="13.5" customHeight="1" spans="1:6">
      <c r="A182" s="21"/>
      <c r="D182" s="4"/>
      <c r="E182" s="5"/>
      <c r="F182" s="5"/>
    </row>
    <row r="183" ht="13.5" customHeight="1" spans="1:6">
      <c r="A183" s="21"/>
      <c r="D183" s="4"/>
      <c r="E183" s="5"/>
      <c r="F183" s="5"/>
    </row>
    <row r="184" ht="13.5" customHeight="1" spans="1:6">
      <c r="A184" s="21"/>
      <c r="D184" s="4"/>
      <c r="E184" s="5"/>
      <c r="F184" s="5"/>
    </row>
    <row r="185" ht="13.5" customHeight="1" spans="1:6">
      <c r="A185" s="21"/>
      <c r="D185" s="4"/>
      <c r="E185" s="5"/>
      <c r="F185" s="5"/>
    </row>
    <row r="186" ht="13.5" customHeight="1" spans="1:6">
      <c r="A186" s="21"/>
      <c r="D186" s="4"/>
      <c r="E186" s="5"/>
      <c r="F186" s="5"/>
    </row>
    <row r="187" ht="13.5" customHeight="1" spans="1:6">
      <c r="A187" s="21"/>
      <c r="D187" s="4"/>
      <c r="E187" s="5"/>
      <c r="F187" s="5"/>
    </row>
    <row r="188" ht="13.5" customHeight="1" spans="1:6">
      <c r="A188" s="21"/>
      <c r="D188" s="4"/>
      <c r="E188" s="5"/>
      <c r="F188" s="5"/>
    </row>
    <row r="189" ht="13.5" customHeight="1" spans="1:6">
      <c r="A189" s="21"/>
      <c r="D189" s="4"/>
      <c r="E189" s="5"/>
      <c r="F189" s="5"/>
    </row>
    <row r="190" ht="13.5" customHeight="1" spans="1:6">
      <c r="A190" s="21"/>
      <c r="D190" s="4"/>
      <c r="E190" s="5"/>
      <c r="F190" s="5"/>
    </row>
    <row r="191" ht="13.5" customHeight="1" spans="1:6">
      <c r="A191" s="21"/>
      <c r="D191" s="4"/>
      <c r="E191" s="5"/>
      <c r="F191" s="5"/>
    </row>
    <row r="192" ht="13.5" customHeight="1" spans="1:6">
      <c r="A192" s="21"/>
      <c r="D192" s="4"/>
      <c r="E192" s="5"/>
      <c r="F192" s="5"/>
    </row>
    <row r="193" ht="13.5" customHeight="1" spans="1:6">
      <c r="A193" s="21"/>
      <c r="D193" s="4"/>
      <c r="E193" s="5"/>
      <c r="F193" s="5"/>
    </row>
    <row r="194" ht="13.5" customHeight="1" spans="1:6">
      <c r="A194" s="21"/>
      <c r="D194" s="4"/>
      <c r="E194" s="5"/>
      <c r="F194" s="5"/>
    </row>
    <row r="195" ht="13.5" customHeight="1" spans="1:6">
      <c r="A195" s="21"/>
      <c r="D195" s="4"/>
      <c r="E195" s="5"/>
      <c r="F195" s="5"/>
    </row>
    <row r="196" ht="13.5" customHeight="1" spans="1:6">
      <c r="A196" s="21"/>
      <c r="D196" s="4"/>
      <c r="E196" s="5"/>
      <c r="F196" s="5"/>
    </row>
    <row r="197" ht="13.5" customHeight="1" spans="1:6">
      <c r="A197" s="21"/>
      <c r="D197" s="4"/>
      <c r="E197" s="5"/>
      <c r="F197" s="5"/>
    </row>
    <row r="198" ht="13.5" customHeight="1" spans="1:6">
      <c r="A198" s="21"/>
      <c r="D198" s="4"/>
      <c r="E198" s="5"/>
      <c r="F198" s="5"/>
    </row>
    <row r="199" ht="13.5" customHeight="1" spans="1:6">
      <c r="A199" s="21"/>
      <c r="D199" s="4"/>
      <c r="E199" s="5"/>
      <c r="F199" s="5"/>
    </row>
    <row r="200" ht="13.5" customHeight="1" spans="1:6">
      <c r="A200" s="21"/>
      <c r="D200" s="4"/>
      <c r="E200" s="5"/>
      <c r="F200" s="5"/>
    </row>
    <row r="201" ht="13.5" customHeight="1" spans="1:6">
      <c r="A201" s="21"/>
      <c r="D201" s="4"/>
      <c r="E201" s="5"/>
      <c r="F201" s="5"/>
    </row>
    <row r="202" ht="13.5" customHeight="1" spans="1:6">
      <c r="A202" s="21"/>
      <c r="D202" s="4"/>
      <c r="E202" s="5"/>
      <c r="F202" s="5"/>
    </row>
    <row r="203" ht="13.5" customHeight="1" spans="1:6">
      <c r="A203" s="21"/>
      <c r="D203" s="4"/>
      <c r="E203" s="5"/>
      <c r="F203" s="5"/>
    </row>
    <row r="204" ht="13.5" customHeight="1" spans="1:6">
      <c r="A204" s="21"/>
      <c r="D204" s="4"/>
      <c r="E204" s="5"/>
      <c r="F204" s="5"/>
    </row>
    <row r="205" ht="13.5" customHeight="1" spans="1:6">
      <c r="A205" s="21"/>
      <c r="D205" s="4"/>
      <c r="E205" s="5"/>
      <c r="F205" s="5"/>
    </row>
    <row r="206" ht="13.5" customHeight="1" spans="1:6">
      <c r="A206" s="21"/>
      <c r="D206" s="4"/>
      <c r="E206" s="5"/>
      <c r="F206" s="5"/>
    </row>
    <row r="207" ht="13.5" customHeight="1" spans="1:6">
      <c r="A207" s="21"/>
      <c r="D207" s="4"/>
      <c r="E207" s="5"/>
      <c r="F207" s="5"/>
    </row>
    <row r="208" ht="13.5" customHeight="1" spans="1:6">
      <c r="A208" s="21"/>
      <c r="D208" s="4"/>
      <c r="E208" s="5"/>
      <c r="F208" s="5"/>
    </row>
    <row r="209" ht="13.5" customHeight="1" spans="1:6">
      <c r="A209" s="21"/>
      <c r="D209" s="4"/>
      <c r="E209" s="5"/>
      <c r="F209" s="5"/>
    </row>
    <row r="210" ht="13.5" customHeight="1" spans="1:6">
      <c r="A210" s="21"/>
      <c r="D210" s="4"/>
      <c r="E210" s="5"/>
      <c r="F210" s="5"/>
    </row>
    <row r="211" ht="13.5" customHeight="1" spans="1:6">
      <c r="A211" s="21"/>
      <c r="D211" s="4"/>
      <c r="E211" s="5"/>
      <c r="F211" s="5"/>
    </row>
    <row r="212" ht="13.5" customHeight="1" spans="1:6">
      <c r="A212" s="21"/>
      <c r="D212" s="4"/>
      <c r="E212" s="5"/>
      <c r="F212" s="5"/>
    </row>
    <row r="213" ht="13.5" customHeight="1" spans="1:6">
      <c r="A213" s="21"/>
      <c r="D213" s="4"/>
      <c r="E213" s="5"/>
      <c r="F213" s="5"/>
    </row>
    <row r="214" ht="13.5" customHeight="1" spans="1:6">
      <c r="A214" s="21"/>
      <c r="D214" s="4"/>
      <c r="E214" s="5"/>
      <c r="F214" s="5"/>
    </row>
    <row r="215" ht="13.5" customHeight="1" spans="1:6">
      <c r="A215" s="21"/>
      <c r="D215" s="4"/>
      <c r="E215" s="5"/>
      <c r="F215" s="5"/>
    </row>
    <row r="216" ht="13.5" customHeight="1" spans="1:6">
      <c r="A216" s="21"/>
      <c r="D216" s="4"/>
      <c r="E216" s="5"/>
      <c r="F216" s="5"/>
    </row>
    <row r="217" ht="13.5" customHeight="1" spans="1:6">
      <c r="A217" s="21"/>
      <c r="D217" s="4"/>
      <c r="E217" s="5"/>
      <c r="F217" s="5"/>
    </row>
    <row r="218" ht="13.5" customHeight="1" spans="1:6">
      <c r="A218" s="21"/>
      <c r="D218" s="4"/>
      <c r="E218" s="5"/>
      <c r="F218" s="5"/>
    </row>
    <row r="219" ht="13.5" customHeight="1" spans="1:6">
      <c r="A219" s="21"/>
      <c r="D219" s="4"/>
      <c r="E219" s="5"/>
      <c r="F219" s="5"/>
    </row>
    <row r="220" ht="13.5" customHeight="1" spans="1:6">
      <c r="A220" s="21"/>
      <c r="D220" s="4"/>
      <c r="E220" s="5"/>
      <c r="F220" s="5"/>
    </row>
    <row r="221" ht="13.5" customHeight="1" spans="1:6">
      <c r="A221" s="21"/>
      <c r="D221" s="4"/>
      <c r="E221" s="5"/>
      <c r="F221" s="5"/>
    </row>
    <row r="222" ht="13.5" customHeight="1" spans="1:6">
      <c r="A222" s="21"/>
      <c r="D222" s="4"/>
      <c r="E222" s="5"/>
      <c r="F222" s="5"/>
    </row>
    <row r="223" ht="13.5" customHeight="1" spans="1:6">
      <c r="A223" s="21"/>
      <c r="D223" s="4"/>
      <c r="E223" s="5"/>
      <c r="F223" s="5"/>
    </row>
    <row r="224" ht="13.5" customHeight="1" spans="1:6">
      <c r="A224" s="21"/>
      <c r="D224" s="4"/>
      <c r="E224" s="5"/>
      <c r="F224" s="5"/>
    </row>
    <row r="225" ht="13.5" customHeight="1" spans="1:6">
      <c r="A225" s="21"/>
      <c r="D225" s="4"/>
      <c r="E225" s="5"/>
      <c r="F225" s="5"/>
    </row>
    <row r="226" ht="13.5" customHeight="1" spans="1:6">
      <c r="A226" s="21"/>
      <c r="D226" s="4"/>
      <c r="E226" s="5"/>
      <c r="F226" s="5"/>
    </row>
    <row r="227" ht="13.5" customHeight="1" spans="1:6">
      <c r="A227" s="21"/>
      <c r="D227" s="4"/>
      <c r="E227" s="5"/>
      <c r="F227" s="5"/>
    </row>
    <row r="228" ht="13.5" customHeight="1" spans="1:6">
      <c r="A228" s="21"/>
      <c r="D228" s="4"/>
      <c r="E228" s="5"/>
      <c r="F228" s="5"/>
    </row>
    <row r="229" ht="13.5" customHeight="1" spans="1:6">
      <c r="A229" s="21"/>
      <c r="D229" s="4"/>
      <c r="E229" s="5"/>
      <c r="F229" s="5"/>
    </row>
    <row r="230" ht="13.5" customHeight="1" spans="1:6">
      <c r="A230" s="21"/>
      <c r="D230" s="4"/>
      <c r="E230" s="5"/>
      <c r="F230" s="5"/>
    </row>
    <row r="231" ht="13.5" customHeight="1" spans="1:6">
      <c r="A231" s="21"/>
      <c r="D231" s="4"/>
      <c r="E231" s="5"/>
      <c r="F231" s="5"/>
    </row>
    <row r="232" ht="13.5" customHeight="1" spans="1:6">
      <c r="A232" s="21"/>
      <c r="D232" s="4"/>
      <c r="E232" s="5"/>
      <c r="F232" s="5"/>
    </row>
    <row r="233" ht="13.5" customHeight="1" spans="1:6">
      <c r="A233" s="21"/>
      <c r="D233" s="4"/>
      <c r="E233" s="5"/>
      <c r="F233" s="5"/>
    </row>
    <row r="234" ht="13.5" customHeight="1" spans="1:6">
      <c r="A234" s="21"/>
      <c r="D234" s="4"/>
      <c r="E234" s="5"/>
      <c r="F234" s="5"/>
    </row>
    <row r="235" ht="13.5" customHeight="1" spans="1:6">
      <c r="A235" s="21"/>
      <c r="D235" s="4"/>
      <c r="E235" s="5"/>
      <c r="F235" s="5"/>
    </row>
    <row r="236" ht="13.5" customHeight="1" spans="1:6">
      <c r="A236" s="21"/>
      <c r="D236" s="4"/>
      <c r="E236" s="5"/>
      <c r="F236" s="5"/>
    </row>
    <row r="237" ht="13.5" customHeight="1" spans="1:6">
      <c r="A237" s="21"/>
      <c r="D237" s="4"/>
      <c r="E237" s="5"/>
      <c r="F237" s="5"/>
    </row>
    <row r="238" ht="13.5" customHeight="1" spans="1:6">
      <c r="A238" s="21"/>
      <c r="D238" s="4"/>
      <c r="E238" s="5"/>
      <c r="F238" s="5"/>
    </row>
    <row r="239" ht="13.5" customHeight="1" spans="1:6">
      <c r="A239" s="21"/>
      <c r="D239" s="4"/>
      <c r="E239" s="5"/>
      <c r="F239" s="5"/>
    </row>
    <row r="240" ht="13.5" customHeight="1" spans="1:6">
      <c r="A240" s="21"/>
      <c r="D240" s="4"/>
      <c r="E240" s="5"/>
      <c r="F240" s="5"/>
    </row>
    <row r="241" ht="13.5" customHeight="1" spans="1:6">
      <c r="A241" s="21"/>
      <c r="D241" s="4"/>
      <c r="E241" s="5"/>
      <c r="F241" s="5"/>
    </row>
    <row r="242" ht="13.5" customHeight="1" spans="1:6">
      <c r="A242" s="21"/>
      <c r="D242" s="4"/>
      <c r="E242" s="5"/>
      <c r="F242" s="5"/>
    </row>
    <row r="243" ht="13.5" customHeight="1" spans="1:6">
      <c r="A243" s="21"/>
      <c r="D243" s="4"/>
      <c r="E243" s="5"/>
      <c r="F243" s="5"/>
    </row>
    <row r="244" ht="13.5" customHeight="1" spans="1:6">
      <c r="A244" s="21"/>
      <c r="D244" s="4"/>
      <c r="E244" s="5"/>
      <c r="F244" s="5"/>
    </row>
    <row r="245" ht="13.5" customHeight="1" spans="1:6">
      <c r="A245" s="21"/>
      <c r="D245" s="4"/>
      <c r="E245" s="5"/>
      <c r="F245" s="5"/>
    </row>
    <row r="246" ht="13.5" customHeight="1" spans="1:6">
      <c r="A246" s="21"/>
      <c r="D246" s="4"/>
      <c r="E246" s="5"/>
      <c r="F246" s="5"/>
    </row>
    <row r="247" ht="13.5" customHeight="1" spans="1:6">
      <c r="A247" s="21"/>
      <c r="D247" s="4"/>
      <c r="E247" s="5"/>
      <c r="F247" s="5"/>
    </row>
    <row r="248" ht="13.5" customHeight="1" spans="1:6">
      <c r="A248" s="21"/>
      <c r="D248" s="4"/>
      <c r="E248" s="5"/>
      <c r="F248" s="5"/>
    </row>
    <row r="249" ht="13.5" customHeight="1" spans="1:6">
      <c r="A249" s="21"/>
      <c r="D249" s="4"/>
      <c r="E249" s="5"/>
      <c r="F249" s="5"/>
    </row>
    <row r="250" ht="13.5" customHeight="1" spans="1:6">
      <c r="A250" s="21"/>
      <c r="D250" s="4"/>
      <c r="E250" s="5"/>
      <c r="F250" s="5"/>
    </row>
    <row r="251" ht="13.5" customHeight="1" spans="1:6">
      <c r="A251" s="21"/>
      <c r="D251" s="4"/>
      <c r="E251" s="5"/>
      <c r="F251" s="5"/>
    </row>
    <row r="252" ht="13.5" customHeight="1" spans="1:6">
      <c r="A252" s="21"/>
      <c r="D252" s="4"/>
      <c r="E252" s="5"/>
      <c r="F252" s="5"/>
    </row>
    <row r="253" ht="13.5" customHeight="1" spans="1:6">
      <c r="A253" s="21"/>
      <c r="D253" s="4"/>
      <c r="E253" s="5"/>
      <c r="F253" s="5"/>
    </row>
    <row r="254" ht="13.5" customHeight="1" spans="1:6">
      <c r="A254" s="21"/>
      <c r="D254" s="4"/>
      <c r="E254" s="5"/>
      <c r="F254" s="5"/>
    </row>
    <row r="255" ht="13.5" customHeight="1" spans="1:6">
      <c r="A255" s="21"/>
      <c r="D255" s="4"/>
      <c r="E255" s="5"/>
      <c r="F255" s="5"/>
    </row>
    <row r="256" ht="13.5" customHeight="1" spans="1:6">
      <c r="A256" s="21"/>
      <c r="D256" s="4"/>
      <c r="E256" s="5"/>
      <c r="F256" s="5"/>
    </row>
    <row r="257" ht="13.5" customHeight="1" spans="1:6">
      <c r="A257" s="21"/>
      <c r="D257" s="4"/>
      <c r="E257" s="5"/>
      <c r="F257" s="5"/>
    </row>
    <row r="258" ht="13.5" customHeight="1" spans="1:6">
      <c r="A258" s="21"/>
      <c r="D258" s="4"/>
      <c r="E258" s="5"/>
      <c r="F258" s="5"/>
    </row>
    <row r="259" ht="13.5" customHeight="1" spans="1:6">
      <c r="A259" s="21"/>
      <c r="D259" s="4"/>
      <c r="E259" s="5"/>
      <c r="F259" s="5"/>
    </row>
    <row r="260" ht="13.5" customHeight="1" spans="1:6">
      <c r="A260" s="21"/>
      <c r="D260" s="4"/>
      <c r="E260" s="5"/>
      <c r="F260" s="5"/>
    </row>
    <row r="261" ht="13.5" customHeight="1" spans="1:6">
      <c r="A261" s="21"/>
      <c r="D261" s="4"/>
      <c r="E261" s="5"/>
      <c r="F261" s="5"/>
    </row>
    <row r="262" ht="13.5" customHeight="1" spans="1:6">
      <c r="A262" s="21"/>
      <c r="D262" s="4"/>
      <c r="E262" s="5"/>
      <c r="F262" s="5"/>
    </row>
    <row r="263" ht="13.5" customHeight="1" spans="1:6">
      <c r="A263" s="21"/>
      <c r="D263" s="4"/>
      <c r="E263" s="5"/>
      <c r="F263" s="5"/>
    </row>
    <row r="264" ht="13.5" customHeight="1" spans="1:6">
      <c r="A264" s="21"/>
      <c r="D264" s="4"/>
      <c r="E264" s="5"/>
      <c r="F264" s="5"/>
    </row>
    <row r="265" ht="13.5" customHeight="1" spans="1:6">
      <c r="A265" s="21"/>
      <c r="D265" s="4"/>
      <c r="E265" s="5"/>
      <c r="F265" s="5"/>
    </row>
    <row r="266" ht="13.5" customHeight="1" spans="1:6">
      <c r="A266" s="21"/>
      <c r="D266" s="4"/>
      <c r="E266" s="5"/>
      <c r="F266" s="5"/>
    </row>
    <row r="267" ht="13.5" customHeight="1" spans="1:6">
      <c r="A267" s="21"/>
      <c r="D267" s="4"/>
      <c r="E267" s="5"/>
      <c r="F267" s="5"/>
    </row>
    <row r="268" ht="13.5" customHeight="1" spans="1:6">
      <c r="A268" s="21"/>
      <c r="D268" s="4"/>
      <c r="E268" s="5"/>
      <c r="F268" s="5"/>
    </row>
    <row r="269" ht="13.5" customHeight="1" spans="1:6">
      <c r="A269" s="21"/>
      <c r="D269" s="4"/>
      <c r="E269" s="5"/>
      <c r="F269" s="5"/>
    </row>
    <row r="270" ht="13.5" customHeight="1" spans="1:6">
      <c r="A270" s="21"/>
      <c r="D270" s="4"/>
      <c r="E270" s="5"/>
      <c r="F270" s="5"/>
    </row>
    <row r="271" ht="13.5" customHeight="1" spans="1:6">
      <c r="A271" s="21"/>
      <c r="D271" s="4"/>
      <c r="E271" s="5"/>
      <c r="F271" s="5"/>
    </row>
    <row r="272" ht="13.5" customHeight="1" spans="1:6">
      <c r="A272" s="21"/>
      <c r="D272" s="4"/>
      <c r="E272" s="5"/>
      <c r="F272" s="5"/>
    </row>
    <row r="273" ht="13.5" customHeight="1" spans="1:6">
      <c r="A273" s="21"/>
      <c r="D273" s="4"/>
      <c r="E273" s="5"/>
      <c r="F273" s="5"/>
    </row>
    <row r="274" ht="13.5" customHeight="1" spans="1:6">
      <c r="A274" s="21"/>
      <c r="D274" s="4"/>
      <c r="E274" s="5"/>
      <c r="F274" s="5"/>
    </row>
    <row r="275" ht="13.5" customHeight="1" spans="1:6">
      <c r="A275" s="21"/>
      <c r="D275" s="4"/>
      <c r="E275" s="5"/>
      <c r="F275" s="5"/>
    </row>
    <row r="276" ht="13.5" customHeight="1" spans="1:6">
      <c r="A276" s="21"/>
      <c r="D276" s="4"/>
      <c r="E276" s="5"/>
      <c r="F276" s="5"/>
    </row>
    <row r="277" ht="13.5" customHeight="1" spans="1:6">
      <c r="A277" s="21"/>
      <c r="D277" s="4"/>
      <c r="E277" s="5"/>
      <c r="F277" s="5"/>
    </row>
    <row r="278" ht="13.5" customHeight="1" spans="1:6">
      <c r="A278" s="21"/>
      <c r="D278" s="4"/>
      <c r="E278" s="5"/>
      <c r="F278" s="5"/>
    </row>
    <row r="279" ht="13.5" customHeight="1" spans="1:6">
      <c r="A279" s="21"/>
      <c r="D279" s="4"/>
      <c r="E279" s="5"/>
      <c r="F279" s="5"/>
    </row>
    <row r="280" ht="13.5" customHeight="1" spans="1:6">
      <c r="A280" s="21"/>
      <c r="D280" s="4"/>
      <c r="E280" s="5"/>
      <c r="F280" s="5"/>
    </row>
    <row r="281" ht="13.5" customHeight="1" spans="1:6">
      <c r="A281" s="21"/>
      <c r="D281" s="4"/>
      <c r="E281" s="5"/>
      <c r="F281" s="5"/>
    </row>
    <row r="282" ht="13.5" customHeight="1" spans="1:6">
      <c r="A282" s="21"/>
      <c r="D282" s="4"/>
      <c r="E282" s="5"/>
      <c r="F282" s="5"/>
    </row>
    <row r="283" ht="13.5" customHeight="1" spans="1:6">
      <c r="A283" s="21"/>
      <c r="D283" s="4"/>
      <c r="E283" s="5"/>
      <c r="F283" s="5"/>
    </row>
    <row r="284" ht="13.5" customHeight="1" spans="1:6">
      <c r="A284" s="21"/>
      <c r="D284" s="4"/>
      <c r="E284" s="5"/>
      <c r="F284" s="5"/>
    </row>
    <row r="285" ht="13.5" customHeight="1" spans="1:6">
      <c r="A285" s="21"/>
      <c r="D285" s="4"/>
      <c r="E285" s="5"/>
      <c r="F285" s="5"/>
    </row>
    <row r="286" ht="13.5" customHeight="1" spans="1:6">
      <c r="A286" s="21"/>
      <c r="D286" s="4"/>
      <c r="E286" s="5"/>
      <c r="F286" s="5"/>
    </row>
    <row r="287" ht="13.5" customHeight="1" spans="1:6">
      <c r="A287" s="21"/>
      <c r="D287" s="4"/>
      <c r="E287" s="5"/>
      <c r="F287" s="5"/>
    </row>
    <row r="288" ht="13.5" customHeight="1" spans="1:6">
      <c r="A288" s="21"/>
      <c r="D288" s="4"/>
      <c r="E288" s="5"/>
      <c r="F288" s="5"/>
    </row>
    <row r="289" ht="13.5" customHeight="1" spans="1:6">
      <c r="A289" s="21"/>
      <c r="D289" s="4"/>
      <c r="E289" s="5"/>
      <c r="F289" s="5"/>
    </row>
    <row r="290" ht="13.5" customHeight="1" spans="1:6">
      <c r="A290" s="21"/>
      <c r="D290" s="4"/>
      <c r="E290" s="5"/>
      <c r="F290" s="5"/>
    </row>
    <row r="291" ht="13.5" customHeight="1" spans="1:6">
      <c r="A291" s="21"/>
      <c r="D291" s="4"/>
      <c r="E291" s="5"/>
      <c r="F291" s="5"/>
    </row>
    <row r="292" ht="13.5" customHeight="1" spans="1:6">
      <c r="A292" s="21"/>
      <c r="D292" s="4"/>
      <c r="E292" s="5"/>
      <c r="F292" s="5"/>
    </row>
    <row r="293" ht="13.5" customHeight="1" spans="1:6">
      <c r="A293" s="21"/>
      <c r="D293" s="4"/>
      <c r="E293" s="5"/>
      <c r="F293" s="5"/>
    </row>
    <row r="294" ht="13.5" customHeight="1" spans="1:6">
      <c r="A294" s="21"/>
      <c r="D294" s="4"/>
      <c r="E294" s="5"/>
      <c r="F294" s="5"/>
    </row>
    <row r="295" ht="13.5" customHeight="1" spans="1:6">
      <c r="A295" s="21"/>
      <c r="D295" s="4"/>
      <c r="E295" s="5"/>
      <c r="F295" s="5"/>
    </row>
    <row r="296" ht="13.5" customHeight="1" spans="1:6">
      <c r="A296" s="21"/>
      <c r="D296" s="4"/>
      <c r="E296" s="5"/>
      <c r="F296" s="5"/>
    </row>
    <row r="297" ht="13.5" customHeight="1" spans="1:6">
      <c r="A297" s="21"/>
      <c r="D297" s="4"/>
      <c r="E297" s="5"/>
      <c r="F297" s="5"/>
    </row>
    <row r="298" ht="13.5" customHeight="1" spans="1:6">
      <c r="A298" s="21"/>
      <c r="D298" s="4"/>
      <c r="E298" s="5"/>
      <c r="F298" s="5"/>
    </row>
    <row r="299" ht="13.5" customHeight="1" spans="1:6">
      <c r="A299" s="21"/>
      <c r="D299" s="4"/>
      <c r="E299" s="5"/>
      <c r="F299" s="5"/>
    </row>
    <row r="300" ht="13.5" customHeight="1" spans="1:6">
      <c r="A300" s="21"/>
      <c r="D300" s="4"/>
      <c r="E300" s="5"/>
      <c r="F300" s="5"/>
    </row>
    <row r="301" ht="13.5" customHeight="1" spans="1:6">
      <c r="A301" s="21"/>
      <c r="D301" s="4"/>
      <c r="E301" s="5"/>
      <c r="F301" s="5"/>
    </row>
    <row r="302" ht="13.5" customHeight="1" spans="1:6">
      <c r="A302" s="21"/>
      <c r="D302" s="4"/>
      <c r="E302" s="5"/>
      <c r="F302" s="5"/>
    </row>
    <row r="303" ht="13.5" customHeight="1" spans="1:6">
      <c r="A303" s="21"/>
      <c r="D303" s="4"/>
      <c r="E303" s="5"/>
      <c r="F303" s="5"/>
    </row>
    <row r="304" ht="13.5" customHeight="1" spans="1:6">
      <c r="A304" s="21"/>
      <c r="D304" s="4"/>
      <c r="E304" s="5"/>
      <c r="F304" s="5"/>
    </row>
    <row r="305" ht="13.5" customHeight="1" spans="1:6">
      <c r="A305" s="21"/>
      <c r="D305" s="4"/>
      <c r="E305" s="5"/>
      <c r="F305" s="5"/>
    </row>
    <row r="306" ht="13.5" customHeight="1" spans="1:6">
      <c r="A306" s="21"/>
      <c r="D306" s="4"/>
      <c r="E306" s="5"/>
      <c r="F306" s="5"/>
    </row>
    <row r="307" ht="13.5" customHeight="1" spans="1:6">
      <c r="A307" s="21"/>
      <c r="D307" s="4"/>
      <c r="E307" s="5"/>
      <c r="F307" s="5"/>
    </row>
    <row r="308" ht="13.5" customHeight="1" spans="1:6">
      <c r="A308" s="21"/>
      <c r="D308" s="4"/>
      <c r="E308" s="5"/>
      <c r="F308" s="5"/>
    </row>
    <row r="309" ht="13.5" customHeight="1" spans="1:6">
      <c r="A309" s="21"/>
      <c r="D309" s="4"/>
      <c r="E309" s="5"/>
      <c r="F309" s="5"/>
    </row>
    <row r="310" ht="13.5" customHeight="1" spans="1:6">
      <c r="A310" s="21"/>
      <c r="D310" s="4"/>
      <c r="E310" s="5"/>
      <c r="F310" s="5"/>
    </row>
    <row r="311" ht="13.5" customHeight="1" spans="1:6">
      <c r="A311" s="21"/>
      <c r="D311" s="4"/>
      <c r="E311" s="5"/>
      <c r="F311" s="5"/>
    </row>
    <row r="312" ht="13.5" customHeight="1" spans="1:6">
      <c r="A312" s="21"/>
      <c r="D312" s="4"/>
      <c r="E312" s="5"/>
      <c r="F312" s="5"/>
    </row>
    <row r="313" ht="13.5" customHeight="1" spans="1:6">
      <c r="A313" s="21"/>
      <c r="D313" s="4"/>
      <c r="E313" s="5"/>
      <c r="F313" s="5"/>
    </row>
    <row r="314" ht="13.5" customHeight="1" spans="1:6">
      <c r="A314" s="21"/>
      <c r="D314" s="4"/>
      <c r="E314" s="5"/>
      <c r="F314" s="5"/>
    </row>
    <row r="315" ht="13.5" customHeight="1" spans="1:6">
      <c r="A315" s="21"/>
      <c r="D315" s="4"/>
      <c r="E315" s="5"/>
      <c r="F315" s="5"/>
    </row>
    <row r="316" ht="13.5" customHeight="1" spans="1:6">
      <c r="A316" s="21"/>
      <c r="D316" s="4"/>
      <c r="E316" s="5"/>
      <c r="F316" s="5"/>
    </row>
    <row r="317" ht="13.5" customHeight="1" spans="1:6">
      <c r="A317" s="21"/>
      <c r="D317" s="4"/>
      <c r="E317" s="5"/>
      <c r="F317" s="5"/>
    </row>
    <row r="318" ht="13.5" customHeight="1" spans="1:6">
      <c r="A318" s="21"/>
      <c r="D318" s="4"/>
      <c r="E318" s="5"/>
      <c r="F318" s="5"/>
    </row>
    <row r="319" ht="13.5" customHeight="1" spans="1:6">
      <c r="A319" s="21"/>
      <c r="D319" s="4"/>
      <c r="E319" s="5"/>
      <c r="F319" s="5"/>
    </row>
    <row r="320" ht="13.5" customHeight="1" spans="1:6">
      <c r="A320" s="21"/>
      <c r="D320" s="4"/>
      <c r="E320" s="5"/>
      <c r="F320" s="5"/>
    </row>
    <row r="321" ht="13.5" customHeight="1" spans="1:6">
      <c r="A321" s="21"/>
      <c r="D321" s="4"/>
      <c r="E321" s="5"/>
      <c r="F321" s="5"/>
    </row>
    <row r="322" ht="13.5" customHeight="1" spans="1:6">
      <c r="A322" s="21"/>
      <c r="D322" s="4"/>
      <c r="E322" s="5"/>
      <c r="F322" s="5"/>
    </row>
    <row r="323" ht="13.5" customHeight="1" spans="1:6">
      <c r="A323" s="21"/>
      <c r="D323" s="4"/>
      <c r="E323" s="5"/>
      <c r="F323" s="5"/>
    </row>
    <row r="324" ht="13.5" customHeight="1" spans="1:6">
      <c r="A324" s="21"/>
      <c r="D324" s="4"/>
      <c r="E324" s="5"/>
      <c r="F324" s="5"/>
    </row>
    <row r="325" ht="13.5" customHeight="1" spans="1:6">
      <c r="A325" s="21"/>
      <c r="D325" s="4"/>
      <c r="E325" s="5"/>
      <c r="F325" s="5"/>
    </row>
    <row r="326" ht="13.5" customHeight="1" spans="1:6">
      <c r="A326" s="21"/>
      <c r="D326" s="4"/>
      <c r="E326" s="5"/>
      <c r="F326" s="5"/>
    </row>
    <row r="327" ht="13.5" customHeight="1" spans="1:6">
      <c r="A327" s="21"/>
      <c r="D327" s="4"/>
      <c r="E327" s="5"/>
      <c r="F327" s="5"/>
    </row>
    <row r="328" ht="13.5" customHeight="1" spans="1:6">
      <c r="A328" s="21"/>
      <c r="D328" s="4"/>
      <c r="E328" s="5"/>
      <c r="F328" s="5"/>
    </row>
    <row r="329" ht="13.5" customHeight="1" spans="1:6">
      <c r="A329" s="21"/>
      <c r="D329" s="4"/>
      <c r="E329" s="5"/>
      <c r="F329" s="5"/>
    </row>
    <row r="330" ht="13.5" customHeight="1" spans="1:6">
      <c r="A330" s="21"/>
      <c r="D330" s="4"/>
      <c r="E330" s="5"/>
      <c r="F330" s="5"/>
    </row>
    <row r="331" ht="13.5" customHeight="1" spans="1:6">
      <c r="A331" s="21"/>
      <c r="D331" s="4"/>
      <c r="E331" s="5"/>
      <c r="F331" s="5"/>
    </row>
    <row r="332" ht="13.5" customHeight="1" spans="1:6">
      <c r="A332" s="21"/>
      <c r="D332" s="4"/>
      <c r="E332" s="5"/>
      <c r="F332" s="5"/>
    </row>
    <row r="333" ht="13.5" customHeight="1" spans="1:6">
      <c r="A333" s="21"/>
      <c r="D333" s="4"/>
      <c r="E333" s="5"/>
      <c r="F333" s="5"/>
    </row>
    <row r="334" ht="13.5" customHeight="1" spans="1:6">
      <c r="A334" s="21"/>
      <c r="D334" s="4"/>
      <c r="E334" s="5"/>
      <c r="F334" s="5"/>
    </row>
    <row r="335" ht="13.5" customHeight="1" spans="1:6">
      <c r="A335" s="21"/>
      <c r="D335" s="4"/>
      <c r="E335" s="5"/>
      <c r="F335" s="5"/>
    </row>
    <row r="336" ht="13.5" customHeight="1" spans="1:6">
      <c r="A336" s="21"/>
      <c r="D336" s="4"/>
      <c r="E336" s="5"/>
      <c r="F336" s="5"/>
    </row>
    <row r="337" ht="13.5" customHeight="1" spans="1:6">
      <c r="A337" s="21"/>
      <c r="D337" s="4"/>
      <c r="E337" s="5"/>
      <c r="F337" s="5"/>
    </row>
    <row r="338" ht="13.5" customHeight="1" spans="1:6">
      <c r="A338" s="21"/>
      <c r="D338" s="4"/>
      <c r="E338" s="5"/>
      <c r="F338" s="5"/>
    </row>
    <row r="339" ht="13.5" customHeight="1" spans="1:6">
      <c r="A339" s="21"/>
      <c r="D339" s="4"/>
      <c r="E339" s="5"/>
      <c r="F339" s="5"/>
    </row>
    <row r="340" ht="13.5" customHeight="1" spans="1:6">
      <c r="A340" s="21"/>
      <c r="D340" s="4"/>
      <c r="E340" s="5"/>
      <c r="F340" s="5"/>
    </row>
    <row r="341" ht="13.5" customHeight="1" spans="1:6">
      <c r="A341" s="21"/>
      <c r="D341" s="4"/>
      <c r="E341" s="5"/>
      <c r="F341" s="5"/>
    </row>
    <row r="342" ht="13.5" customHeight="1" spans="1:6">
      <c r="A342" s="21"/>
      <c r="D342" s="4"/>
      <c r="E342" s="5"/>
      <c r="F342" s="5"/>
    </row>
    <row r="343" ht="13.5" customHeight="1" spans="1:6">
      <c r="A343" s="21"/>
      <c r="D343" s="4"/>
      <c r="E343" s="5"/>
      <c r="F343" s="5"/>
    </row>
    <row r="344" ht="13.5" customHeight="1" spans="1:6">
      <c r="A344" s="21"/>
      <c r="D344" s="4"/>
      <c r="E344" s="5"/>
      <c r="F344" s="5"/>
    </row>
    <row r="345" ht="13.5" customHeight="1" spans="1:6">
      <c r="A345" s="21"/>
      <c r="D345" s="4"/>
      <c r="E345" s="5"/>
      <c r="F345" s="5"/>
    </row>
    <row r="346" ht="13.5" customHeight="1" spans="1:6">
      <c r="A346" s="21"/>
      <c r="D346" s="4"/>
      <c r="E346" s="5"/>
      <c r="F346" s="5"/>
    </row>
    <row r="347" ht="13.5" customHeight="1" spans="1:6">
      <c r="A347" s="21"/>
      <c r="D347" s="4"/>
      <c r="E347" s="5"/>
      <c r="F347" s="5"/>
    </row>
    <row r="348" ht="13.5" customHeight="1" spans="1:6">
      <c r="A348" s="21"/>
      <c r="D348" s="4"/>
      <c r="E348" s="5"/>
      <c r="F348" s="5"/>
    </row>
    <row r="349" ht="13.5" customHeight="1" spans="1:6">
      <c r="A349" s="21"/>
      <c r="D349" s="4"/>
      <c r="E349" s="5"/>
      <c r="F349" s="5"/>
    </row>
    <row r="350" ht="13.5" customHeight="1" spans="1:6">
      <c r="A350" s="21"/>
      <c r="D350" s="4"/>
      <c r="E350" s="5"/>
      <c r="F350" s="5"/>
    </row>
    <row r="351" ht="13.5" customHeight="1" spans="1:6">
      <c r="A351" s="21"/>
      <c r="D351" s="4"/>
      <c r="E351" s="5"/>
      <c r="F351" s="5"/>
    </row>
    <row r="352" ht="13.5" customHeight="1" spans="1:6">
      <c r="A352" s="21"/>
      <c r="D352" s="4"/>
      <c r="E352" s="5"/>
      <c r="F352" s="5"/>
    </row>
    <row r="353" ht="13.5" customHeight="1" spans="1:6">
      <c r="A353" s="21"/>
      <c r="D353" s="4"/>
      <c r="E353" s="5"/>
      <c r="F353" s="5"/>
    </row>
    <row r="354" ht="13.5" customHeight="1" spans="1:6">
      <c r="A354" s="21"/>
      <c r="D354" s="4"/>
      <c r="E354" s="5"/>
      <c r="F354" s="5"/>
    </row>
    <row r="355" ht="13.5" customHeight="1" spans="1:6">
      <c r="A355" s="21"/>
      <c r="D355" s="4"/>
      <c r="E355" s="5"/>
      <c r="F355" s="5"/>
    </row>
    <row r="356" ht="13.5" customHeight="1" spans="1:6">
      <c r="A356" s="21"/>
      <c r="D356" s="4"/>
      <c r="E356" s="5"/>
      <c r="F356" s="5"/>
    </row>
    <row r="357" ht="13.5" customHeight="1" spans="1:6">
      <c r="A357" s="21"/>
      <c r="D357" s="4"/>
      <c r="E357" s="5"/>
      <c r="F357" s="5"/>
    </row>
    <row r="358" ht="13.5" customHeight="1" spans="1:6">
      <c r="A358" s="21"/>
      <c r="D358" s="4"/>
      <c r="E358" s="5"/>
      <c r="F358" s="5"/>
    </row>
    <row r="359" ht="13.5" customHeight="1" spans="1:6">
      <c r="A359" s="21"/>
      <c r="D359" s="4"/>
      <c r="E359" s="5"/>
      <c r="F359" s="5"/>
    </row>
    <row r="360" ht="13.5" customHeight="1" spans="1:6">
      <c r="A360" s="21"/>
      <c r="D360" s="4"/>
      <c r="E360" s="5"/>
      <c r="F360" s="5"/>
    </row>
    <row r="361" ht="13.5" customHeight="1" spans="1:6">
      <c r="A361" s="21"/>
      <c r="D361" s="4"/>
      <c r="E361" s="5"/>
      <c r="F361" s="5"/>
    </row>
    <row r="362" ht="13.5" customHeight="1" spans="1:6">
      <c r="A362" s="21"/>
      <c r="D362" s="4"/>
      <c r="E362" s="5"/>
      <c r="F362" s="5"/>
    </row>
    <row r="363" ht="13.5" customHeight="1" spans="1:6">
      <c r="A363" s="21"/>
      <c r="D363" s="4"/>
      <c r="E363" s="5"/>
      <c r="F363" s="5"/>
    </row>
    <row r="364" ht="13.5" customHeight="1" spans="1:6">
      <c r="A364" s="21"/>
      <c r="D364" s="4"/>
      <c r="E364" s="5"/>
      <c r="F364" s="5"/>
    </row>
    <row r="365" ht="13.5" customHeight="1" spans="1:6">
      <c r="A365" s="21"/>
      <c r="D365" s="4"/>
      <c r="E365" s="5"/>
      <c r="F365" s="5"/>
    </row>
    <row r="366" ht="13.5" customHeight="1" spans="1:6">
      <c r="A366" s="21"/>
      <c r="D366" s="4"/>
      <c r="E366" s="5"/>
      <c r="F366" s="5"/>
    </row>
    <row r="367" ht="13.5" customHeight="1" spans="1:6">
      <c r="A367" s="21"/>
      <c r="D367" s="4"/>
      <c r="E367" s="5"/>
      <c r="F367" s="5"/>
    </row>
    <row r="368" ht="13.5" customHeight="1" spans="1:6">
      <c r="A368" s="21"/>
      <c r="D368" s="4"/>
      <c r="E368" s="5"/>
      <c r="F368" s="5"/>
    </row>
    <row r="369" ht="13.5" customHeight="1" spans="1:6">
      <c r="A369" s="21"/>
      <c r="D369" s="4"/>
      <c r="E369" s="5"/>
      <c r="F369" s="5"/>
    </row>
    <row r="370" ht="13.5" customHeight="1" spans="1:6">
      <c r="A370" s="21"/>
      <c r="D370" s="4"/>
      <c r="E370" s="5"/>
      <c r="F370" s="5"/>
    </row>
    <row r="371" ht="13.5" customHeight="1" spans="1:6">
      <c r="A371" s="21"/>
      <c r="D371" s="4"/>
      <c r="E371" s="5"/>
      <c r="F371" s="5"/>
    </row>
    <row r="372" ht="13.5" customHeight="1" spans="1:6">
      <c r="A372" s="21"/>
      <c r="D372" s="4"/>
      <c r="E372" s="5"/>
      <c r="F372" s="5"/>
    </row>
    <row r="373" ht="13.5" customHeight="1" spans="1:6">
      <c r="A373" s="21"/>
      <c r="D373" s="4"/>
      <c r="E373" s="5"/>
      <c r="F373" s="5"/>
    </row>
    <row r="374" ht="13.5" customHeight="1" spans="1:6">
      <c r="A374" s="21"/>
      <c r="D374" s="4"/>
      <c r="E374" s="5"/>
      <c r="F374" s="5"/>
    </row>
    <row r="375" ht="13.5" customHeight="1" spans="1:6">
      <c r="A375" s="21"/>
      <c r="D375" s="4"/>
      <c r="E375" s="5"/>
      <c r="F375" s="5"/>
    </row>
    <row r="376" ht="13.5" customHeight="1" spans="1:6">
      <c r="A376" s="21"/>
      <c r="D376" s="4"/>
      <c r="E376" s="5"/>
      <c r="F376" s="5"/>
    </row>
    <row r="377" ht="13.5" customHeight="1" spans="1:6">
      <c r="A377" s="21"/>
      <c r="D377" s="4"/>
      <c r="E377" s="5"/>
      <c r="F377" s="5"/>
    </row>
    <row r="378" ht="13.5" customHeight="1" spans="1:6">
      <c r="A378" s="21"/>
      <c r="D378" s="4"/>
      <c r="E378" s="5"/>
      <c r="F378" s="5"/>
    </row>
    <row r="379" ht="13.5" customHeight="1" spans="1:6">
      <c r="A379" s="21"/>
      <c r="D379" s="4"/>
      <c r="E379" s="5"/>
      <c r="F379" s="5"/>
    </row>
    <row r="380" ht="13.5" customHeight="1" spans="1:6">
      <c r="A380" s="21"/>
      <c r="D380" s="4"/>
      <c r="E380" s="5"/>
      <c r="F380" s="5"/>
    </row>
    <row r="381" ht="13.5" customHeight="1" spans="1:6">
      <c r="A381" s="21"/>
      <c r="D381" s="4"/>
      <c r="E381" s="5"/>
      <c r="F381" s="5"/>
    </row>
    <row r="382" ht="13.5" customHeight="1" spans="1:6">
      <c r="A382" s="21"/>
      <c r="D382" s="4"/>
      <c r="E382" s="5"/>
      <c r="F382" s="5"/>
    </row>
    <row r="383" ht="13.5" customHeight="1" spans="1:6">
      <c r="A383" s="21"/>
      <c r="D383" s="4"/>
      <c r="E383" s="5"/>
      <c r="F383" s="5"/>
    </row>
    <row r="384" ht="13.5" customHeight="1" spans="1:6">
      <c r="A384" s="21"/>
      <c r="D384" s="4"/>
      <c r="E384" s="5"/>
      <c r="F384" s="5"/>
    </row>
    <row r="385" ht="13.5" customHeight="1" spans="1:6">
      <c r="A385" s="21"/>
      <c r="D385" s="4"/>
      <c r="E385" s="5"/>
      <c r="F385" s="5"/>
    </row>
    <row r="386" ht="13.5" customHeight="1" spans="1:6">
      <c r="A386" s="21"/>
      <c r="D386" s="4"/>
      <c r="E386" s="5"/>
      <c r="F386" s="5"/>
    </row>
    <row r="387" ht="13.5" customHeight="1" spans="1:6">
      <c r="A387" s="21"/>
      <c r="D387" s="4"/>
      <c r="E387" s="5"/>
      <c r="F387" s="5"/>
    </row>
    <row r="388" ht="13.5" customHeight="1" spans="1:6">
      <c r="A388" s="21"/>
      <c r="D388" s="4"/>
      <c r="E388" s="5"/>
      <c r="F388" s="5"/>
    </row>
    <row r="389" ht="13.5" customHeight="1" spans="1:6">
      <c r="A389" s="21"/>
      <c r="D389" s="4"/>
      <c r="E389" s="5"/>
      <c r="F389" s="5"/>
    </row>
    <row r="390" ht="13.5" customHeight="1" spans="1:6">
      <c r="A390" s="21"/>
      <c r="D390" s="4"/>
      <c r="E390" s="5"/>
      <c r="F390" s="5"/>
    </row>
    <row r="391" ht="13.5" customHeight="1" spans="1:6">
      <c r="A391" s="21"/>
      <c r="D391" s="4"/>
      <c r="E391" s="5"/>
      <c r="F391" s="5"/>
    </row>
    <row r="392" ht="13.5" customHeight="1" spans="1:6">
      <c r="A392" s="21"/>
      <c r="D392" s="4"/>
      <c r="E392" s="5"/>
      <c r="F392" s="5"/>
    </row>
    <row r="393" ht="13.5" customHeight="1" spans="1:6">
      <c r="A393" s="21"/>
      <c r="D393" s="4"/>
      <c r="E393" s="5"/>
      <c r="F393" s="5"/>
    </row>
    <row r="394" ht="13.5" customHeight="1" spans="1:6">
      <c r="A394" s="21"/>
      <c r="D394" s="4"/>
      <c r="E394" s="5"/>
      <c r="F394" s="5"/>
    </row>
    <row r="395" ht="13.5" customHeight="1" spans="1:6">
      <c r="A395" s="21"/>
      <c r="D395" s="4"/>
      <c r="E395" s="5"/>
      <c r="F395" s="5"/>
    </row>
    <row r="396" ht="13.5" customHeight="1" spans="1:6">
      <c r="A396" s="21"/>
      <c r="D396" s="4"/>
      <c r="E396" s="5"/>
      <c r="F396" s="5"/>
    </row>
    <row r="397" ht="13.5" customHeight="1" spans="1:6">
      <c r="A397" s="21"/>
      <c r="D397" s="4"/>
      <c r="E397" s="5"/>
      <c r="F397" s="5"/>
    </row>
    <row r="398" ht="13.5" customHeight="1" spans="1:6">
      <c r="A398" s="21"/>
      <c r="D398" s="4"/>
      <c r="E398" s="5"/>
      <c r="F398" s="5"/>
    </row>
    <row r="399" ht="13.5" customHeight="1" spans="1:6">
      <c r="A399" s="21"/>
      <c r="D399" s="4"/>
      <c r="E399" s="5"/>
      <c r="F399" s="5"/>
    </row>
    <row r="400" ht="13.5" customHeight="1" spans="1:6">
      <c r="A400" s="21"/>
      <c r="D400" s="4"/>
      <c r="E400" s="5"/>
      <c r="F400" s="5"/>
    </row>
    <row r="401" ht="13.5" customHeight="1" spans="1:6">
      <c r="A401" s="21"/>
      <c r="D401" s="4"/>
      <c r="E401" s="5"/>
      <c r="F401" s="5"/>
    </row>
    <row r="402" ht="13.5" customHeight="1" spans="1:6">
      <c r="A402" s="21"/>
      <c r="D402" s="4"/>
      <c r="E402" s="5"/>
      <c r="F402" s="5"/>
    </row>
    <row r="403" ht="13.5" customHeight="1" spans="1:6">
      <c r="A403" s="21"/>
      <c r="D403" s="4"/>
      <c r="E403" s="5"/>
      <c r="F403" s="5"/>
    </row>
    <row r="404" ht="13.5" customHeight="1" spans="1:6">
      <c r="A404" s="21"/>
      <c r="D404" s="4"/>
      <c r="E404" s="5"/>
      <c r="F404" s="5"/>
    </row>
    <row r="405" ht="13.5" customHeight="1" spans="1:6">
      <c r="A405" s="21"/>
      <c r="D405" s="4"/>
      <c r="E405" s="5"/>
      <c r="F405" s="5"/>
    </row>
    <row r="406" ht="13.5" customHeight="1" spans="1:6">
      <c r="A406" s="21"/>
      <c r="D406" s="4"/>
      <c r="E406" s="5"/>
      <c r="F406" s="5"/>
    </row>
    <row r="407" ht="13.5" customHeight="1" spans="1:6">
      <c r="A407" s="21"/>
      <c r="D407" s="4"/>
      <c r="E407" s="5"/>
      <c r="F407" s="5"/>
    </row>
    <row r="408" ht="13.5" customHeight="1" spans="1:6">
      <c r="A408" s="21"/>
      <c r="D408" s="4"/>
      <c r="E408" s="5"/>
      <c r="F408" s="5"/>
    </row>
    <row r="409" ht="13.5" customHeight="1" spans="1:6">
      <c r="A409" s="21"/>
      <c r="D409" s="4"/>
      <c r="E409" s="5"/>
      <c r="F409" s="5"/>
    </row>
    <row r="410" ht="13.5" customHeight="1" spans="1:6">
      <c r="A410" s="21"/>
      <c r="D410" s="4"/>
      <c r="E410" s="5"/>
      <c r="F410" s="5"/>
    </row>
    <row r="411" ht="13.5" customHeight="1" spans="1:6">
      <c r="A411" s="21"/>
      <c r="D411" s="4"/>
      <c r="E411" s="5"/>
      <c r="F411" s="5"/>
    </row>
    <row r="412" ht="13.5" customHeight="1" spans="1:6">
      <c r="A412" s="21"/>
      <c r="D412" s="4"/>
      <c r="E412" s="5"/>
      <c r="F412" s="5"/>
    </row>
    <row r="413" ht="13.5" customHeight="1" spans="1:6">
      <c r="A413" s="21"/>
      <c r="D413" s="4"/>
      <c r="E413" s="5"/>
      <c r="F413" s="5"/>
    </row>
    <row r="414" ht="13.5" customHeight="1" spans="1:6">
      <c r="A414" s="21"/>
      <c r="D414" s="4"/>
      <c r="E414" s="5"/>
      <c r="F414" s="5"/>
    </row>
    <row r="415" ht="13.5" customHeight="1" spans="1:6">
      <c r="A415" s="21"/>
      <c r="D415" s="4"/>
      <c r="E415" s="5"/>
      <c r="F415" s="5"/>
    </row>
    <row r="416" ht="13.5" customHeight="1" spans="1:6">
      <c r="A416" s="21"/>
      <c r="D416" s="4"/>
      <c r="E416" s="5"/>
      <c r="F416" s="5"/>
    </row>
    <row r="417" ht="13.5" customHeight="1" spans="1:6">
      <c r="A417" s="21"/>
      <c r="D417" s="4"/>
      <c r="E417" s="5"/>
      <c r="F417" s="5"/>
    </row>
    <row r="418" ht="13.5" customHeight="1" spans="1:6">
      <c r="A418" s="21"/>
      <c r="D418" s="4"/>
      <c r="E418" s="5"/>
      <c r="F418" s="5"/>
    </row>
    <row r="419" ht="13.5" customHeight="1" spans="1:6">
      <c r="A419" s="21"/>
      <c r="D419" s="4"/>
      <c r="E419" s="5"/>
      <c r="F419" s="5"/>
    </row>
    <row r="420" ht="13.5" customHeight="1" spans="1:6">
      <c r="A420" s="21"/>
      <c r="D420" s="4"/>
      <c r="E420" s="5"/>
      <c r="F420" s="5"/>
    </row>
    <row r="421" ht="13.5" customHeight="1" spans="1:6">
      <c r="A421" s="21"/>
      <c r="D421" s="4"/>
      <c r="E421" s="5"/>
      <c r="F421" s="5"/>
    </row>
    <row r="422" ht="13.5" customHeight="1" spans="1:6">
      <c r="A422" s="21"/>
      <c r="D422" s="4"/>
      <c r="E422" s="5"/>
      <c r="F422" s="5"/>
    </row>
    <row r="423" ht="13.5" customHeight="1" spans="1:6">
      <c r="A423" s="21"/>
      <c r="D423" s="4"/>
      <c r="E423" s="5"/>
      <c r="F423" s="5"/>
    </row>
    <row r="424" ht="13.5" customHeight="1" spans="1:6">
      <c r="A424" s="21"/>
      <c r="D424" s="4"/>
      <c r="E424" s="5"/>
      <c r="F424" s="5"/>
    </row>
    <row r="425" ht="13.5" customHeight="1" spans="1:6">
      <c r="A425" s="21"/>
      <c r="D425" s="4"/>
      <c r="E425" s="5"/>
      <c r="F425" s="5"/>
    </row>
    <row r="426" ht="13.5" customHeight="1" spans="1:6">
      <c r="A426" s="21"/>
      <c r="D426" s="4"/>
      <c r="E426" s="5"/>
      <c r="F426" s="5"/>
    </row>
    <row r="427" ht="13.5" customHeight="1" spans="1:6">
      <c r="A427" s="21"/>
      <c r="D427" s="4"/>
      <c r="E427" s="5"/>
      <c r="F427" s="5"/>
    </row>
    <row r="428" ht="13.5" customHeight="1" spans="1:6">
      <c r="A428" s="21"/>
      <c r="D428" s="4"/>
      <c r="E428" s="5"/>
      <c r="F428" s="5"/>
    </row>
    <row r="429" ht="13.5" customHeight="1" spans="1:6">
      <c r="A429" s="21"/>
      <c r="D429" s="4"/>
      <c r="E429" s="5"/>
      <c r="F429" s="5"/>
    </row>
    <row r="430" ht="13.5" customHeight="1" spans="1:6">
      <c r="A430" s="21"/>
      <c r="D430" s="4"/>
      <c r="E430" s="5"/>
      <c r="F430" s="5"/>
    </row>
    <row r="431" ht="13.5" customHeight="1" spans="1:6">
      <c r="A431" s="21"/>
      <c r="D431" s="4"/>
      <c r="E431" s="5"/>
      <c r="F431" s="5"/>
    </row>
    <row r="432" ht="13.5" customHeight="1" spans="1:6">
      <c r="A432" s="21"/>
      <c r="D432" s="4"/>
      <c r="E432" s="5"/>
      <c r="F432" s="5"/>
    </row>
    <row r="433" ht="13.5" customHeight="1" spans="1:6">
      <c r="A433" s="21"/>
      <c r="D433" s="4"/>
      <c r="E433" s="5"/>
      <c r="F433" s="5"/>
    </row>
    <row r="434" ht="13.5" customHeight="1" spans="1:6">
      <c r="A434" s="21"/>
      <c r="D434" s="4"/>
      <c r="E434" s="5"/>
      <c r="F434" s="5"/>
    </row>
    <row r="435" ht="13.5" customHeight="1" spans="1:6">
      <c r="A435" s="21"/>
      <c r="D435" s="4"/>
      <c r="E435" s="5"/>
      <c r="F435" s="5"/>
    </row>
    <row r="436" ht="13.5" customHeight="1" spans="1:6">
      <c r="A436" s="21"/>
      <c r="D436" s="4"/>
      <c r="E436" s="5"/>
      <c r="F436" s="5"/>
    </row>
    <row r="437" ht="13.5" customHeight="1" spans="1:6">
      <c r="A437" s="21"/>
      <c r="D437" s="4"/>
      <c r="E437" s="5"/>
      <c r="F437" s="5"/>
    </row>
    <row r="438" ht="13.5" customHeight="1" spans="1:6">
      <c r="A438" s="21"/>
      <c r="D438" s="4"/>
      <c r="E438" s="5"/>
      <c r="F438" s="5"/>
    </row>
    <row r="439" ht="13.5" customHeight="1" spans="1:6">
      <c r="A439" s="21"/>
      <c r="D439" s="4"/>
      <c r="E439" s="5"/>
      <c r="F439" s="5"/>
    </row>
    <row r="440" ht="13.5" customHeight="1" spans="1:6">
      <c r="A440" s="21"/>
      <c r="D440" s="4"/>
      <c r="E440" s="5"/>
      <c r="F440" s="5"/>
    </row>
    <row r="441" ht="13.5" customHeight="1" spans="1:6">
      <c r="A441" s="21"/>
      <c r="D441" s="4"/>
      <c r="E441" s="5"/>
      <c r="F441" s="5"/>
    </row>
    <row r="442" ht="13.5" customHeight="1" spans="1:6">
      <c r="A442" s="21"/>
      <c r="D442" s="4"/>
      <c r="E442" s="5"/>
      <c r="F442" s="5"/>
    </row>
    <row r="443" ht="13.5" customHeight="1" spans="1:6">
      <c r="A443" s="21"/>
      <c r="D443" s="4"/>
      <c r="E443" s="5"/>
      <c r="F443" s="5"/>
    </row>
    <row r="444" ht="13.5" customHeight="1" spans="1:6">
      <c r="A444" s="21"/>
      <c r="D444" s="4"/>
      <c r="E444" s="5"/>
      <c r="F444" s="5"/>
    </row>
    <row r="445" ht="13.5" customHeight="1" spans="1:6">
      <c r="A445" s="21"/>
      <c r="D445" s="4"/>
      <c r="E445" s="5"/>
      <c r="F445" s="5"/>
    </row>
    <row r="446" ht="13.5" customHeight="1" spans="1:6">
      <c r="A446" s="21"/>
      <c r="D446" s="4"/>
      <c r="E446" s="5"/>
      <c r="F446" s="5"/>
    </row>
    <row r="447" ht="13.5" customHeight="1" spans="1:6">
      <c r="A447" s="21"/>
      <c r="D447" s="4"/>
      <c r="E447" s="5"/>
      <c r="F447" s="5"/>
    </row>
    <row r="448" ht="13.5" customHeight="1" spans="1:6">
      <c r="A448" s="21"/>
      <c r="D448" s="4"/>
      <c r="E448" s="5"/>
      <c r="F448" s="5"/>
    </row>
    <row r="449" ht="13.5" customHeight="1" spans="1:6">
      <c r="A449" s="21"/>
      <c r="D449" s="4"/>
      <c r="E449" s="5"/>
      <c r="F449" s="5"/>
    </row>
    <row r="450" ht="13.5" customHeight="1" spans="1:6">
      <c r="A450" s="21"/>
      <c r="D450" s="4"/>
      <c r="E450" s="5"/>
      <c r="F450" s="5"/>
    </row>
    <row r="451" ht="13.5" customHeight="1" spans="1:6">
      <c r="A451" s="21"/>
      <c r="D451" s="4"/>
      <c r="E451" s="5"/>
      <c r="F451" s="5"/>
    </row>
    <row r="452" ht="13.5" customHeight="1" spans="1:6">
      <c r="A452" s="21"/>
      <c r="D452" s="4"/>
      <c r="E452" s="5"/>
      <c r="F452" s="5"/>
    </row>
    <row r="453" ht="13.5" customHeight="1" spans="1:6">
      <c r="A453" s="21"/>
      <c r="D453" s="4"/>
      <c r="E453" s="5"/>
      <c r="F453" s="5"/>
    </row>
    <row r="454" ht="13.5" customHeight="1" spans="1:6">
      <c r="A454" s="21"/>
      <c r="D454" s="4"/>
      <c r="E454" s="5"/>
      <c r="F454" s="5"/>
    </row>
    <row r="455" ht="13.5" customHeight="1" spans="1:6">
      <c r="A455" s="21"/>
      <c r="D455" s="4"/>
      <c r="E455" s="5"/>
      <c r="F455" s="5"/>
    </row>
    <row r="456" ht="13.5" customHeight="1" spans="1:6">
      <c r="A456" s="21"/>
      <c r="D456" s="4"/>
      <c r="E456" s="5"/>
      <c r="F456" s="5"/>
    </row>
    <row r="457" ht="13.5" customHeight="1" spans="1:6">
      <c r="A457" s="21"/>
      <c r="D457" s="4"/>
      <c r="E457" s="5"/>
      <c r="F457" s="5"/>
    </row>
    <row r="458" ht="13.5" customHeight="1" spans="1:6">
      <c r="A458" s="21"/>
      <c r="D458" s="4"/>
      <c r="E458" s="5"/>
      <c r="F458" s="5"/>
    </row>
    <row r="459" ht="13.5" customHeight="1" spans="1:6">
      <c r="A459" s="21"/>
      <c r="D459" s="4"/>
      <c r="E459" s="5"/>
      <c r="F459" s="5"/>
    </row>
    <row r="460" ht="13.5" customHeight="1" spans="1:6">
      <c r="A460" s="21"/>
      <c r="D460" s="4"/>
      <c r="E460" s="5"/>
      <c r="F460" s="5"/>
    </row>
    <row r="461" ht="13.5" customHeight="1" spans="1:6">
      <c r="A461" s="21"/>
      <c r="D461" s="4"/>
      <c r="E461" s="5"/>
      <c r="F461" s="5"/>
    </row>
    <row r="462" ht="13.5" customHeight="1" spans="1:6">
      <c r="A462" s="21"/>
      <c r="D462" s="4"/>
      <c r="E462" s="5"/>
      <c r="F462" s="5"/>
    </row>
    <row r="463" ht="13.5" customHeight="1" spans="1:6">
      <c r="A463" s="21"/>
      <c r="D463" s="4"/>
      <c r="E463" s="5"/>
      <c r="F463" s="5"/>
    </row>
    <row r="464" ht="13.5" customHeight="1" spans="1:6">
      <c r="A464" s="21"/>
      <c r="D464" s="4"/>
      <c r="E464" s="5"/>
      <c r="F464" s="5"/>
    </row>
    <row r="465" ht="13.5" customHeight="1" spans="1:6">
      <c r="A465" s="21"/>
      <c r="D465" s="4"/>
      <c r="E465" s="5"/>
      <c r="F465" s="5"/>
    </row>
    <row r="466" ht="13.5" customHeight="1" spans="1:6">
      <c r="A466" s="21"/>
      <c r="D466" s="4"/>
      <c r="E466" s="5"/>
      <c r="F466" s="5"/>
    </row>
    <row r="467" ht="13.5" customHeight="1" spans="1:6">
      <c r="A467" s="21"/>
      <c r="D467" s="4"/>
      <c r="E467" s="5"/>
      <c r="F467" s="5"/>
    </row>
    <row r="468" ht="13.5" customHeight="1" spans="1:6">
      <c r="A468" s="21"/>
      <c r="D468" s="4"/>
      <c r="E468" s="5"/>
      <c r="F468" s="5"/>
    </row>
    <row r="469" ht="13.5" customHeight="1" spans="1:6">
      <c r="A469" s="21"/>
      <c r="D469" s="4"/>
      <c r="E469" s="5"/>
      <c r="F469" s="5"/>
    </row>
    <row r="470" ht="13.5" customHeight="1" spans="1:6">
      <c r="A470" s="21"/>
      <c r="D470" s="4"/>
      <c r="E470" s="5"/>
      <c r="F470" s="5"/>
    </row>
    <row r="471" ht="13.5" customHeight="1" spans="1:6">
      <c r="A471" s="21"/>
      <c r="D471" s="4"/>
      <c r="E471" s="5"/>
      <c r="F471" s="5"/>
    </row>
    <row r="472" ht="13.5" customHeight="1" spans="1:6">
      <c r="A472" s="21"/>
      <c r="D472" s="4"/>
      <c r="E472" s="5"/>
      <c r="F472" s="5"/>
    </row>
    <row r="473" ht="13.5" customHeight="1" spans="1:6">
      <c r="A473" s="21"/>
      <c r="D473" s="4"/>
      <c r="E473" s="5"/>
      <c r="F473" s="5"/>
    </row>
    <row r="474" ht="13.5" customHeight="1" spans="1:6">
      <c r="A474" s="21"/>
      <c r="D474" s="4"/>
      <c r="E474" s="5"/>
      <c r="F474" s="5"/>
    </row>
    <row r="475" ht="13.5" customHeight="1" spans="1:6">
      <c r="A475" s="21"/>
      <c r="D475" s="4"/>
      <c r="E475" s="5"/>
      <c r="F475" s="5"/>
    </row>
    <row r="476" ht="13.5" customHeight="1" spans="1:6">
      <c r="A476" s="21"/>
      <c r="D476" s="4"/>
      <c r="E476" s="5"/>
      <c r="F476" s="5"/>
    </row>
    <row r="477" ht="13.5" customHeight="1" spans="1:6">
      <c r="A477" s="21"/>
      <c r="D477" s="4"/>
      <c r="E477" s="5"/>
      <c r="F477" s="5"/>
    </row>
    <row r="478" ht="13.5" customHeight="1" spans="1:6">
      <c r="A478" s="21"/>
      <c r="D478" s="4"/>
      <c r="E478" s="5"/>
      <c r="F478" s="5"/>
    </row>
    <row r="479" ht="13.5" customHeight="1" spans="1:6">
      <c r="A479" s="21"/>
      <c r="D479" s="4"/>
      <c r="E479" s="5"/>
      <c r="F479" s="5"/>
    </row>
    <row r="480" ht="13.5" customHeight="1" spans="1:6">
      <c r="A480" s="21"/>
      <c r="D480" s="4"/>
      <c r="E480" s="5"/>
      <c r="F480" s="5"/>
    </row>
    <row r="481" ht="13.5" customHeight="1" spans="1:6">
      <c r="A481" s="21"/>
      <c r="D481" s="4"/>
      <c r="E481" s="5"/>
      <c r="F481" s="5"/>
    </row>
    <row r="482" ht="13.5" customHeight="1" spans="1:6">
      <c r="A482" s="21"/>
      <c r="D482" s="4"/>
      <c r="E482" s="5"/>
      <c r="F482" s="5"/>
    </row>
    <row r="483" ht="13.5" customHeight="1" spans="1:6">
      <c r="A483" s="21"/>
      <c r="D483" s="4"/>
      <c r="E483" s="5"/>
      <c r="F483" s="5"/>
    </row>
    <row r="484" ht="13.5" customHeight="1" spans="1:6">
      <c r="A484" s="21"/>
      <c r="D484" s="4"/>
      <c r="E484" s="5"/>
      <c r="F484" s="5"/>
    </row>
    <row r="485" ht="13.5" customHeight="1" spans="1:6">
      <c r="A485" s="21"/>
      <c r="D485" s="4"/>
      <c r="E485" s="5"/>
      <c r="F485" s="5"/>
    </row>
    <row r="486" ht="13.5" customHeight="1" spans="1:6">
      <c r="A486" s="21"/>
      <c r="D486" s="4"/>
      <c r="E486" s="5"/>
      <c r="F486" s="5"/>
    </row>
    <row r="487" ht="13.5" customHeight="1" spans="1:6">
      <c r="A487" s="21"/>
      <c r="D487" s="4"/>
      <c r="E487" s="5"/>
      <c r="F487" s="5"/>
    </row>
    <row r="488" ht="13.5" customHeight="1" spans="1:6">
      <c r="A488" s="21"/>
      <c r="D488" s="4"/>
      <c r="E488" s="5"/>
      <c r="F488" s="5"/>
    </row>
    <row r="489" ht="13.5" customHeight="1" spans="1:6">
      <c r="A489" s="21"/>
      <c r="D489" s="4"/>
      <c r="E489" s="5"/>
      <c r="F489" s="5"/>
    </row>
    <row r="490" ht="13.5" customHeight="1" spans="1:6">
      <c r="A490" s="21"/>
      <c r="D490" s="4"/>
      <c r="E490" s="5"/>
      <c r="F490" s="5"/>
    </row>
    <row r="491" ht="13.5" customHeight="1" spans="1:6">
      <c r="A491" s="21"/>
      <c r="D491" s="4"/>
      <c r="E491" s="5"/>
      <c r="F491" s="5"/>
    </row>
    <row r="492" ht="13.5" customHeight="1" spans="1:6">
      <c r="A492" s="21"/>
      <c r="D492" s="4"/>
      <c r="E492" s="5"/>
      <c r="F492" s="5"/>
    </row>
    <row r="493" ht="13.5" customHeight="1" spans="1:6">
      <c r="A493" s="21"/>
      <c r="D493" s="4"/>
      <c r="E493" s="5"/>
      <c r="F493" s="5"/>
    </row>
    <row r="494" ht="13.5" customHeight="1" spans="1:6">
      <c r="A494" s="21"/>
      <c r="D494" s="4"/>
      <c r="E494" s="5"/>
      <c r="F494" s="5"/>
    </row>
    <row r="495" ht="13.5" customHeight="1" spans="1:6">
      <c r="A495" s="21"/>
      <c r="D495" s="4"/>
      <c r="E495" s="5"/>
      <c r="F495" s="5"/>
    </row>
    <row r="496" ht="13.5" customHeight="1" spans="1:6">
      <c r="A496" s="21"/>
      <c r="D496" s="4"/>
      <c r="E496" s="5"/>
      <c r="F496" s="5"/>
    </row>
    <row r="497" ht="13.5" customHeight="1" spans="1:6">
      <c r="A497" s="21"/>
      <c r="D497" s="4"/>
      <c r="E497" s="5"/>
      <c r="F497" s="5"/>
    </row>
    <row r="498" ht="13.5" customHeight="1" spans="1:6">
      <c r="A498" s="21"/>
      <c r="D498" s="4"/>
      <c r="E498" s="5"/>
      <c r="F498" s="5"/>
    </row>
    <row r="499" ht="13.5" customHeight="1" spans="1:6">
      <c r="A499" s="21"/>
      <c r="D499" s="4"/>
      <c r="E499" s="5"/>
      <c r="F499" s="5"/>
    </row>
    <row r="500" ht="13.5" customHeight="1" spans="1:6">
      <c r="A500" s="21"/>
      <c r="D500" s="4"/>
      <c r="E500" s="5"/>
      <c r="F500" s="5"/>
    </row>
    <row r="501" ht="13.5" customHeight="1" spans="1:6">
      <c r="A501" s="21"/>
      <c r="D501" s="4"/>
      <c r="E501" s="5"/>
      <c r="F501" s="5"/>
    </row>
    <row r="502" ht="13.5" customHeight="1" spans="1:6">
      <c r="A502" s="21"/>
      <c r="D502" s="4"/>
      <c r="E502" s="5"/>
      <c r="F502" s="5"/>
    </row>
    <row r="503" ht="13.5" customHeight="1" spans="1:6">
      <c r="A503" s="21"/>
      <c r="D503" s="4"/>
      <c r="E503" s="5"/>
      <c r="F503" s="5"/>
    </row>
    <row r="504" ht="13.5" customHeight="1" spans="1:6">
      <c r="A504" s="21"/>
      <c r="D504" s="4"/>
      <c r="E504" s="5"/>
      <c r="F504" s="5"/>
    </row>
    <row r="505" ht="13.5" customHeight="1" spans="1:6">
      <c r="A505" s="21"/>
      <c r="D505" s="4"/>
      <c r="E505" s="5"/>
      <c r="F505" s="5"/>
    </row>
    <row r="506" ht="13.5" customHeight="1" spans="1:6">
      <c r="A506" s="21"/>
      <c r="D506" s="4"/>
      <c r="E506" s="5"/>
      <c r="F506" s="5"/>
    </row>
    <row r="507" ht="13.5" customHeight="1" spans="1:6">
      <c r="A507" s="21"/>
      <c r="D507" s="4"/>
      <c r="E507" s="5"/>
      <c r="F507" s="5"/>
    </row>
    <row r="508" ht="13.5" customHeight="1" spans="1:6">
      <c r="A508" s="21"/>
      <c r="D508" s="4"/>
      <c r="E508" s="5"/>
      <c r="F508" s="5"/>
    </row>
    <row r="509" ht="13.5" customHeight="1" spans="1:6">
      <c r="A509" s="21"/>
      <c r="D509" s="4"/>
      <c r="E509" s="5"/>
      <c r="F509" s="5"/>
    </row>
    <row r="510" ht="13.5" customHeight="1" spans="1:6">
      <c r="A510" s="21"/>
      <c r="D510" s="4"/>
      <c r="E510" s="5"/>
      <c r="F510" s="5"/>
    </row>
    <row r="511" ht="13.5" customHeight="1" spans="1:6">
      <c r="A511" s="21"/>
      <c r="D511" s="4"/>
      <c r="E511" s="5"/>
      <c r="F511" s="5"/>
    </row>
    <row r="512" ht="13.5" customHeight="1" spans="1:6">
      <c r="A512" s="21"/>
      <c r="D512" s="4"/>
      <c r="E512" s="5"/>
      <c r="F512" s="5"/>
    </row>
    <row r="513" ht="13.5" customHeight="1" spans="1:6">
      <c r="A513" s="21"/>
      <c r="D513" s="4"/>
      <c r="E513" s="5"/>
      <c r="F513" s="5"/>
    </row>
    <row r="514" ht="13.5" customHeight="1" spans="1:6">
      <c r="A514" s="21"/>
      <c r="D514" s="4"/>
      <c r="E514" s="5"/>
      <c r="F514" s="5"/>
    </row>
    <row r="515" ht="13.5" customHeight="1" spans="1:6">
      <c r="A515" s="21"/>
      <c r="D515" s="4"/>
      <c r="E515" s="5"/>
      <c r="F515" s="5"/>
    </row>
    <row r="516" ht="13.5" customHeight="1" spans="1:6">
      <c r="A516" s="21"/>
      <c r="D516" s="4"/>
      <c r="E516" s="5"/>
      <c r="F516" s="5"/>
    </row>
    <row r="517" ht="13.5" customHeight="1" spans="1:6">
      <c r="A517" s="21"/>
      <c r="D517" s="4"/>
      <c r="E517" s="5"/>
      <c r="F517" s="5"/>
    </row>
    <row r="518" ht="13.5" customHeight="1" spans="1:6">
      <c r="A518" s="21"/>
      <c r="D518" s="4"/>
      <c r="E518" s="5"/>
      <c r="F518" s="5"/>
    </row>
    <row r="519" ht="13.5" customHeight="1" spans="1:6">
      <c r="A519" s="21"/>
      <c r="D519" s="4"/>
      <c r="E519" s="5"/>
      <c r="F519" s="5"/>
    </row>
    <row r="520" ht="13.5" customHeight="1" spans="1:6">
      <c r="A520" s="21"/>
      <c r="D520" s="4"/>
      <c r="E520" s="5"/>
      <c r="F520" s="5"/>
    </row>
    <row r="521" ht="13.5" customHeight="1" spans="1:6">
      <c r="A521" s="21"/>
      <c r="D521" s="4"/>
      <c r="E521" s="5"/>
      <c r="F521" s="5"/>
    </row>
    <row r="522" ht="13.5" customHeight="1" spans="1:6">
      <c r="A522" s="21"/>
      <c r="D522" s="4"/>
      <c r="E522" s="5"/>
      <c r="F522" s="5"/>
    </row>
    <row r="523" ht="13.5" customHeight="1" spans="1:6">
      <c r="A523" s="21"/>
      <c r="D523" s="4"/>
      <c r="E523" s="5"/>
      <c r="F523" s="5"/>
    </row>
    <row r="524" ht="13.5" customHeight="1" spans="1:6">
      <c r="A524" s="21"/>
      <c r="D524" s="4"/>
      <c r="E524" s="5"/>
      <c r="F524" s="5"/>
    </row>
    <row r="525" ht="13.5" customHeight="1" spans="1:6">
      <c r="A525" s="21"/>
      <c r="D525" s="4"/>
      <c r="E525" s="5"/>
      <c r="F525" s="5"/>
    </row>
    <row r="526" ht="13.5" customHeight="1" spans="1:6">
      <c r="A526" s="21"/>
      <c r="D526" s="4"/>
      <c r="E526" s="5"/>
      <c r="F526" s="5"/>
    </row>
    <row r="527" ht="13.5" customHeight="1" spans="1:6">
      <c r="A527" s="21"/>
      <c r="D527" s="4"/>
      <c r="E527" s="5"/>
      <c r="F527" s="5"/>
    </row>
    <row r="528" ht="13.5" customHeight="1" spans="1:6">
      <c r="A528" s="21"/>
      <c r="D528" s="4"/>
      <c r="E528" s="5"/>
      <c r="F528" s="5"/>
    </row>
    <row r="529" ht="13.5" customHeight="1" spans="1:6">
      <c r="A529" s="21"/>
      <c r="D529" s="4"/>
      <c r="E529" s="5"/>
      <c r="F529" s="5"/>
    </row>
    <row r="530" ht="13.5" customHeight="1" spans="1:6">
      <c r="A530" s="21"/>
      <c r="D530" s="4"/>
      <c r="E530" s="5"/>
      <c r="F530" s="5"/>
    </row>
    <row r="531" ht="13.5" customHeight="1" spans="1:6">
      <c r="A531" s="21"/>
      <c r="D531" s="4"/>
      <c r="E531" s="5"/>
      <c r="F531" s="5"/>
    </row>
    <row r="532" ht="13.5" customHeight="1" spans="1:6">
      <c r="A532" s="21"/>
      <c r="D532" s="4"/>
      <c r="E532" s="5"/>
      <c r="F532" s="5"/>
    </row>
    <row r="533" ht="13.5" customHeight="1" spans="1:6">
      <c r="A533" s="21"/>
      <c r="D533" s="4"/>
      <c r="E533" s="5"/>
      <c r="F533" s="5"/>
    </row>
    <row r="534" ht="13.5" customHeight="1" spans="1:6">
      <c r="A534" s="21"/>
      <c r="D534" s="4"/>
      <c r="E534" s="5"/>
      <c r="F534" s="5"/>
    </row>
    <row r="535" ht="13.5" customHeight="1" spans="1:6">
      <c r="A535" s="21"/>
      <c r="D535" s="4"/>
      <c r="E535" s="5"/>
      <c r="F535" s="5"/>
    </row>
    <row r="536" ht="13.5" customHeight="1" spans="1:6">
      <c r="A536" s="21"/>
      <c r="D536" s="4"/>
      <c r="E536" s="5"/>
      <c r="F536" s="5"/>
    </row>
    <row r="537" ht="13.5" customHeight="1" spans="1:6">
      <c r="A537" s="21"/>
      <c r="D537" s="4"/>
      <c r="E537" s="5"/>
      <c r="F537" s="5"/>
    </row>
    <row r="538" ht="13.5" customHeight="1" spans="1:6">
      <c r="A538" s="21"/>
      <c r="D538" s="4"/>
      <c r="E538" s="5"/>
      <c r="F538" s="5"/>
    </row>
    <row r="539" ht="13.5" customHeight="1" spans="1:6">
      <c r="A539" s="21"/>
      <c r="D539" s="4"/>
      <c r="E539" s="5"/>
      <c r="F539" s="5"/>
    </row>
    <row r="540" ht="13.5" customHeight="1" spans="1:6">
      <c r="A540" s="21"/>
      <c r="D540" s="4"/>
      <c r="E540" s="5"/>
      <c r="F540" s="5"/>
    </row>
    <row r="541" ht="13.5" customHeight="1" spans="1:6">
      <c r="A541" s="21"/>
      <c r="D541" s="4"/>
      <c r="E541" s="5"/>
      <c r="F541" s="5"/>
    </row>
    <row r="542" ht="13.5" customHeight="1" spans="1:6">
      <c r="A542" s="21"/>
      <c r="D542" s="4"/>
      <c r="E542" s="5"/>
      <c r="F542" s="5"/>
    </row>
    <row r="543" ht="13.5" customHeight="1" spans="1:6">
      <c r="A543" s="21"/>
      <c r="D543" s="4"/>
      <c r="E543" s="5"/>
      <c r="F543" s="5"/>
    </row>
    <row r="544" ht="13.5" customHeight="1" spans="1:6">
      <c r="A544" s="21"/>
      <c r="D544" s="4"/>
      <c r="E544" s="5"/>
      <c r="F544" s="5"/>
    </row>
    <row r="545" ht="13.5" customHeight="1" spans="1:6">
      <c r="A545" s="21"/>
      <c r="D545" s="4"/>
      <c r="E545" s="5"/>
      <c r="F545" s="5"/>
    </row>
    <row r="546" ht="13.5" customHeight="1" spans="1:6">
      <c r="A546" s="21"/>
      <c r="D546" s="4"/>
      <c r="E546" s="5"/>
      <c r="F546" s="5"/>
    </row>
    <row r="547" ht="13.5" customHeight="1" spans="1:6">
      <c r="A547" s="21"/>
      <c r="D547" s="4"/>
      <c r="E547" s="5"/>
      <c r="F547" s="5"/>
    </row>
    <row r="548" ht="13.5" customHeight="1" spans="1:6">
      <c r="A548" s="21"/>
      <c r="D548" s="4"/>
      <c r="E548" s="5"/>
      <c r="F548" s="5"/>
    </row>
    <row r="549" ht="13.5" customHeight="1" spans="1:6">
      <c r="A549" s="21"/>
      <c r="D549" s="4"/>
      <c r="E549" s="5"/>
      <c r="F549" s="5"/>
    </row>
    <row r="550" ht="13.5" customHeight="1" spans="1:6">
      <c r="A550" s="21"/>
      <c r="D550" s="4"/>
      <c r="E550" s="5"/>
      <c r="F550" s="5"/>
    </row>
    <row r="551" ht="13.5" customHeight="1" spans="1:6">
      <c r="A551" s="21"/>
      <c r="D551" s="4"/>
      <c r="E551" s="5"/>
      <c r="F551" s="5"/>
    </row>
    <row r="552" ht="13.5" customHeight="1" spans="1:6">
      <c r="A552" s="21"/>
      <c r="D552" s="4"/>
      <c r="E552" s="5"/>
      <c r="F552" s="5"/>
    </row>
    <row r="553" ht="13.5" customHeight="1" spans="1:6">
      <c r="A553" s="21"/>
      <c r="D553" s="4"/>
      <c r="E553" s="5"/>
      <c r="F553" s="5"/>
    </row>
    <row r="554" ht="13.5" customHeight="1" spans="1:6">
      <c r="A554" s="21"/>
      <c r="D554" s="4"/>
      <c r="E554" s="5"/>
      <c r="F554" s="5"/>
    </row>
    <row r="555" ht="13.5" customHeight="1" spans="1:6">
      <c r="A555" s="21"/>
      <c r="D555" s="4"/>
      <c r="E555" s="5"/>
      <c r="F555" s="5"/>
    </row>
    <row r="556" ht="13.5" customHeight="1" spans="1:6">
      <c r="A556" s="21"/>
      <c r="D556" s="4"/>
      <c r="E556" s="5"/>
      <c r="F556" s="5"/>
    </row>
    <row r="557" ht="13.5" customHeight="1" spans="1:6">
      <c r="A557" s="21"/>
      <c r="D557" s="4"/>
      <c r="E557" s="5"/>
      <c r="F557" s="5"/>
    </row>
    <row r="558" ht="13.5" customHeight="1" spans="1:6">
      <c r="A558" s="21"/>
      <c r="D558" s="4"/>
      <c r="E558" s="5"/>
      <c r="F558" s="5"/>
    </row>
    <row r="559" ht="13.5" customHeight="1" spans="1:6">
      <c r="A559" s="21"/>
      <c r="D559" s="4"/>
      <c r="E559" s="5"/>
      <c r="F559" s="5"/>
    </row>
    <row r="560" ht="13.5" customHeight="1" spans="1:6">
      <c r="A560" s="21"/>
      <c r="D560" s="4"/>
      <c r="E560" s="5"/>
      <c r="F560" s="5"/>
    </row>
    <row r="561" ht="13.5" customHeight="1" spans="1:6">
      <c r="A561" s="21"/>
      <c r="D561" s="4"/>
      <c r="E561" s="5"/>
      <c r="F561" s="5"/>
    </row>
    <row r="562" ht="13.5" customHeight="1" spans="1:6">
      <c r="A562" s="21"/>
      <c r="D562" s="4"/>
      <c r="E562" s="5"/>
      <c r="F562" s="5"/>
    </row>
    <row r="563" ht="13.5" customHeight="1" spans="1:6">
      <c r="A563" s="21"/>
      <c r="D563" s="4"/>
      <c r="E563" s="5"/>
      <c r="F563" s="5"/>
    </row>
    <row r="564" ht="13.5" customHeight="1" spans="1:6">
      <c r="A564" s="21"/>
      <c r="D564" s="4"/>
      <c r="E564" s="5"/>
      <c r="F564" s="5"/>
    </row>
    <row r="565" ht="13.5" customHeight="1" spans="1:6">
      <c r="A565" s="21"/>
      <c r="D565" s="4"/>
      <c r="E565" s="5"/>
      <c r="F565" s="5"/>
    </row>
    <row r="566" ht="13.5" customHeight="1" spans="1:6">
      <c r="A566" s="21"/>
      <c r="D566" s="4"/>
      <c r="E566" s="5"/>
      <c r="F566" s="5"/>
    </row>
    <row r="567" ht="13.5" customHeight="1" spans="1:6">
      <c r="A567" s="21"/>
      <c r="D567" s="4"/>
      <c r="E567" s="5"/>
      <c r="F567" s="5"/>
    </row>
    <row r="568" ht="13.5" customHeight="1" spans="1:6">
      <c r="A568" s="21"/>
      <c r="D568" s="4"/>
      <c r="E568" s="5"/>
      <c r="F568" s="5"/>
    </row>
    <row r="569" ht="13.5" customHeight="1" spans="1:6">
      <c r="A569" s="21"/>
      <c r="D569" s="4"/>
      <c r="E569" s="5"/>
      <c r="F569" s="5"/>
    </row>
    <row r="570" ht="13.5" customHeight="1" spans="1:6">
      <c r="A570" s="21"/>
      <c r="D570" s="4"/>
      <c r="E570" s="5"/>
      <c r="F570" s="5"/>
    </row>
    <row r="571" ht="13.5" customHeight="1" spans="1:6">
      <c r="A571" s="21"/>
      <c r="D571" s="4"/>
      <c r="E571" s="5"/>
      <c r="F571" s="5"/>
    </row>
    <row r="572" ht="13.5" customHeight="1" spans="1:6">
      <c r="A572" s="21"/>
      <c r="D572" s="4"/>
      <c r="E572" s="5"/>
      <c r="F572" s="5"/>
    </row>
    <row r="573" ht="13.5" customHeight="1" spans="1:6">
      <c r="A573" s="21"/>
      <c r="D573" s="4"/>
      <c r="E573" s="5"/>
      <c r="F573" s="5"/>
    </row>
    <row r="574" ht="13.5" customHeight="1" spans="1:6">
      <c r="A574" s="21"/>
      <c r="D574" s="4"/>
      <c r="E574" s="5"/>
      <c r="F574" s="5"/>
    </row>
    <row r="575" ht="13.5" customHeight="1" spans="1:6">
      <c r="A575" s="21"/>
      <c r="D575" s="4"/>
      <c r="E575" s="5"/>
      <c r="F575" s="5"/>
    </row>
    <row r="576" ht="13.5" customHeight="1" spans="1:6">
      <c r="A576" s="21"/>
      <c r="D576" s="4"/>
      <c r="E576" s="5"/>
      <c r="F576" s="5"/>
    </row>
    <row r="577" ht="13.5" customHeight="1" spans="1:6">
      <c r="A577" s="21"/>
      <c r="D577" s="4"/>
      <c r="E577" s="5"/>
      <c r="F577" s="5"/>
    </row>
    <row r="578" ht="13.5" customHeight="1" spans="1:6">
      <c r="A578" s="21"/>
      <c r="D578" s="4"/>
      <c r="E578" s="5"/>
      <c r="F578" s="5"/>
    </row>
    <row r="579" ht="13.5" customHeight="1" spans="1:6">
      <c r="A579" s="21"/>
      <c r="D579" s="4"/>
      <c r="E579" s="5"/>
      <c r="F579" s="5"/>
    </row>
    <row r="580" ht="13.5" customHeight="1" spans="1:6">
      <c r="A580" s="21"/>
      <c r="D580" s="4"/>
      <c r="E580" s="5"/>
      <c r="F580" s="5"/>
    </row>
    <row r="581" ht="13.5" customHeight="1" spans="1:6">
      <c r="A581" s="21"/>
      <c r="D581" s="4"/>
      <c r="E581" s="5"/>
      <c r="F581" s="5"/>
    </row>
    <row r="582" ht="13.5" customHeight="1" spans="1:6">
      <c r="A582" s="21"/>
      <c r="D582" s="4"/>
      <c r="E582" s="5"/>
      <c r="F582" s="5"/>
    </row>
    <row r="583" ht="13.5" customHeight="1" spans="1:6">
      <c r="A583" s="21"/>
      <c r="D583" s="4"/>
      <c r="E583" s="5"/>
      <c r="F583" s="5"/>
    </row>
    <row r="584" ht="13.5" customHeight="1" spans="1:6">
      <c r="A584" s="21"/>
      <c r="D584" s="4"/>
      <c r="E584" s="5"/>
      <c r="F584" s="5"/>
    </row>
    <row r="585" ht="13.5" customHeight="1" spans="1:6">
      <c r="A585" s="21"/>
      <c r="D585" s="4"/>
      <c r="E585" s="5"/>
      <c r="F585" s="5"/>
    </row>
    <row r="586" ht="13.5" customHeight="1" spans="1:6">
      <c r="A586" s="21"/>
      <c r="D586" s="4"/>
      <c r="E586" s="5"/>
      <c r="F586" s="5"/>
    </row>
    <row r="587" ht="13.5" customHeight="1" spans="1:6">
      <c r="A587" s="21"/>
      <c r="D587" s="4"/>
      <c r="E587" s="5"/>
      <c r="F587" s="5"/>
    </row>
    <row r="588" ht="13.5" customHeight="1" spans="1:6">
      <c r="A588" s="21"/>
      <c r="D588" s="4"/>
      <c r="E588" s="5"/>
      <c r="F588" s="5"/>
    </row>
    <row r="589" ht="13.5" customHeight="1" spans="1:6">
      <c r="A589" s="21"/>
      <c r="D589" s="4"/>
      <c r="E589" s="5"/>
      <c r="F589" s="5"/>
    </row>
    <row r="590" ht="13.5" customHeight="1" spans="1:6">
      <c r="A590" s="21"/>
      <c r="D590" s="4"/>
      <c r="E590" s="5"/>
      <c r="F590" s="5"/>
    </row>
    <row r="591" ht="13.5" customHeight="1" spans="1:6">
      <c r="A591" s="21"/>
      <c r="D591" s="4"/>
      <c r="E591" s="5"/>
      <c r="F591" s="5"/>
    </row>
    <row r="592" ht="13.5" customHeight="1" spans="1:6">
      <c r="A592" s="21"/>
      <c r="D592" s="4"/>
      <c r="E592" s="5"/>
      <c r="F592" s="5"/>
    </row>
    <row r="593" ht="13.5" customHeight="1" spans="1:6">
      <c r="A593" s="21"/>
      <c r="D593" s="4"/>
      <c r="E593" s="5"/>
      <c r="F593" s="5"/>
    </row>
    <row r="594" ht="13.5" customHeight="1" spans="1:6">
      <c r="A594" s="21"/>
      <c r="D594" s="4"/>
      <c r="E594" s="5"/>
      <c r="F594" s="5"/>
    </row>
    <row r="595" ht="13.5" customHeight="1" spans="1:6">
      <c r="A595" s="21"/>
      <c r="D595" s="4"/>
      <c r="E595" s="5"/>
      <c r="F595" s="5"/>
    </row>
    <row r="596" ht="13.5" customHeight="1" spans="1:6">
      <c r="A596" s="21"/>
      <c r="D596" s="4"/>
      <c r="E596" s="5"/>
      <c r="F596" s="5"/>
    </row>
    <row r="597" ht="13.5" customHeight="1" spans="1:6">
      <c r="A597" s="21"/>
      <c r="D597" s="4"/>
      <c r="E597" s="5"/>
      <c r="F597" s="5"/>
    </row>
    <row r="598" ht="13.5" customHeight="1" spans="1:6">
      <c r="A598" s="21"/>
      <c r="D598" s="4"/>
      <c r="E598" s="5"/>
      <c r="F598" s="5"/>
    </row>
    <row r="599" ht="13.5" customHeight="1" spans="1:6">
      <c r="A599" s="21"/>
      <c r="D599" s="4"/>
      <c r="E599" s="5"/>
      <c r="F599" s="5"/>
    </row>
    <row r="600" ht="13.5" customHeight="1" spans="1:6">
      <c r="A600" s="21"/>
      <c r="D600" s="4"/>
      <c r="E600" s="5"/>
      <c r="F600" s="5"/>
    </row>
    <row r="601" ht="13.5" customHeight="1" spans="1:6">
      <c r="A601" s="21"/>
      <c r="D601" s="4"/>
      <c r="E601" s="5"/>
      <c r="F601" s="5"/>
    </row>
    <row r="602" ht="13.5" customHeight="1" spans="1:6">
      <c r="A602" s="21"/>
      <c r="D602" s="4"/>
      <c r="E602" s="5"/>
      <c r="F602" s="5"/>
    </row>
    <row r="603" ht="13.5" customHeight="1" spans="1:6">
      <c r="A603" s="21"/>
      <c r="D603" s="4"/>
      <c r="E603" s="5"/>
      <c r="F603" s="5"/>
    </row>
    <row r="604" ht="13.5" customHeight="1" spans="1:6">
      <c r="A604" s="21"/>
      <c r="D604" s="4"/>
      <c r="E604" s="5"/>
      <c r="F604" s="5"/>
    </row>
    <row r="605" ht="13.5" customHeight="1" spans="1:6">
      <c r="A605" s="21"/>
      <c r="D605" s="4"/>
      <c r="E605" s="5"/>
      <c r="F605" s="5"/>
    </row>
    <row r="606" ht="13.5" customHeight="1" spans="1:6">
      <c r="A606" s="21"/>
      <c r="D606" s="4"/>
      <c r="E606" s="5"/>
      <c r="F606" s="5"/>
    </row>
    <row r="607" ht="13.5" customHeight="1" spans="1:6">
      <c r="A607" s="21"/>
      <c r="D607" s="4"/>
      <c r="E607" s="5"/>
      <c r="F607" s="5"/>
    </row>
    <row r="608" ht="13.5" customHeight="1" spans="1:6">
      <c r="A608" s="21"/>
      <c r="D608" s="4"/>
      <c r="E608" s="5"/>
      <c r="F608" s="5"/>
    </row>
    <row r="609" ht="13.5" customHeight="1" spans="1:6">
      <c r="A609" s="21"/>
      <c r="D609" s="4"/>
      <c r="E609" s="5"/>
      <c r="F609" s="5"/>
    </row>
    <row r="610" ht="13.5" customHeight="1" spans="1:6">
      <c r="A610" s="21"/>
      <c r="D610" s="4"/>
      <c r="E610" s="5"/>
      <c r="F610" s="5"/>
    </row>
    <row r="611" ht="13.5" customHeight="1" spans="1:6">
      <c r="A611" s="21"/>
      <c r="D611" s="4"/>
      <c r="E611" s="5"/>
      <c r="F611" s="5"/>
    </row>
    <row r="612" ht="13.5" customHeight="1" spans="1:6">
      <c r="A612" s="21"/>
      <c r="D612" s="4"/>
      <c r="E612" s="5"/>
      <c r="F612" s="5"/>
    </row>
    <row r="613" ht="13.5" customHeight="1" spans="1:6">
      <c r="A613" s="21"/>
      <c r="D613" s="4"/>
      <c r="E613" s="5"/>
      <c r="F613" s="5"/>
    </row>
    <row r="614" ht="13.5" customHeight="1" spans="1:6">
      <c r="A614" s="21"/>
      <c r="D614" s="4"/>
      <c r="E614" s="5"/>
      <c r="F614" s="5"/>
    </row>
    <row r="615" ht="13.5" customHeight="1" spans="1:6">
      <c r="A615" s="21"/>
      <c r="D615" s="4"/>
      <c r="E615" s="5"/>
      <c r="F615" s="5"/>
    </row>
    <row r="616" ht="13.5" customHeight="1" spans="1:6">
      <c r="A616" s="21"/>
      <c r="D616" s="4"/>
      <c r="E616" s="5"/>
      <c r="F616" s="5"/>
    </row>
    <row r="617" ht="13.5" customHeight="1" spans="1:6">
      <c r="A617" s="21"/>
      <c r="D617" s="4"/>
      <c r="E617" s="5"/>
      <c r="F617" s="5"/>
    </row>
    <row r="618" ht="13.5" customHeight="1" spans="1:6">
      <c r="A618" s="21"/>
      <c r="D618" s="4"/>
      <c r="E618" s="5"/>
      <c r="F618" s="5"/>
    </row>
    <row r="619" ht="13.5" customHeight="1" spans="1:6">
      <c r="A619" s="21"/>
      <c r="D619" s="4"/>
      <c r="E619" s="5"/>
      <c r="F619" s="5"/>
    </row>
    <row r="620" ht="13.5" customHeight="1" spans="1:6">
      <c r="A620" s="21"/>
      <c r="D620" s="4"/>
      <c r="E620" s="5"/>
      <c r="F620" s="5"/>
    </row>
    <row r="621" ht="13.5" customHeight="1" spans="1:6">
      <c r="A621" s="21"/>
      <c r="D621" s="4"/>
      <c r="E621" s="5"/>
      <c r="F621" s="5"/>
    </row>
    <row r="622" ht="13.5" customHeight="1" spans="1:6">
      <c r="A622" s="21"/>
      <c r="D622" s="4"/>
      <c r="E622" s="5"/>
      <c r="F622" s="5"/>
    </row>
    <row r="623" ht="13.5" customHeight="1" spans="1:6">
      <c r="A623" s="21"/>
      <c r="D623" s="4"/>
      <c r="E623" s="5"/>
      <c r="F623" s="5"/>
    </row>
    <row r="624" ht="13.5" customHeight="1" spans="1:6">
      <c r="A624" s="21"/>
      <c r="D624" s="4"/>
      <c r="E624" s="5"/>
      <c r="F624" s="5"/>
    </row>
    <row r="625" ht="13.5" customHeight="1" spans="1:6">
      <c r="A625" s="21"/>
      <c r="D625" s="4"/>
      <c r="E625" s="5"/>
      <c r="F625" s="5"/>
    </row>
    <row r="626" ht="13.5" customHeight="1" spans="1:6">
      <c r="A626" s="21"/>
      <c r="D626" s="4"/>
      <c r="E626" s="5"/>
      <c r="F626" s="5"/>
    </row>
    <row r="627" ht="13.5" customHeight="1" spans="1:6">
      <c r="A627" s="21"/>
      <c r="D627" s="4"/>
      <c r="E627" s="5"/>
      <c r="F627" s="5"/>
    </row>
    <row r="628" ht="13.5" customHeight="1" spans="1:6">
      <c r="A628" s="21"/>
      <c r="D628" s="4"/>
      <c r="E628" s="5"/>
      <c r="F628" s="5"/>
    </row>
    <row r="629" ht="13.5" customHeight="1" spans="1:6">
      <c r="A629" s="21"/>
      <c r="D629" s="4"/>
      <c r="E629" s="5"/>
      <c r="F629" s="5"/>
    </row>
    <row r="630" ht="13.5" customHeight="1" spans="1:6">
      <c r="A630" s="21"/>
      <c r="D630" s="4"/>
      <c r="E630" s="5"/>
      <c r="F630" s="5"/>
    </row>
    <row r="631" ht="13.5" customHeight="1" spans="1:6">
      <c r="A631" s="21"/>
      <c r="D631" s="4"/>
      <c r="E631" s="5"/>
      <c r="F631" s="5"/>
    </row>
    <row r="632" ht="13.5" customHeight="1" spans="1:6">
      <c r="A632" s="21"/>
      <c r="D632" s="4"/>
      <c r="E632" s="5"/>
      <c r="F632" s="5"/>
    </row>
    <row r="633" ht="13.5" customHeight="1" spans="1:6">
      <c r="A633" s="21"/>
      <c r="D633" s="4"/>
      <c r="E633" s="5"/>
      <c r="F633" s="5"/>
    </row>
    <row r="634" ht="13.5" customHeight="1" spans="1:6">
      <c r="A634" s="21"/>
      <c r="D634" s="4"/>
      <c r="E634" s="5"/>
      <c r="F634" s="5"/>
    </row>
    <row r="635" ht="13.5" customHeight="1" spans="1:6">
      <c r="A635" s="21"/>
      <c r="D635" s="4"/>
      <c r="E635" s="5"/>
      <c r="F635" s="5"/>
    </row>
    <row r="636" ht="13.5" customHeight="1" spans="1:6">
      <c r="A636" s="21"/>
      <c r="D636" s="4"/>
      <c r="E636" s="5"/>
      <c r="F636" s="5"/>
    </row>
    <row r="637" ht="13.5" customHeight="1" spans="1:6">
      <c r="A637" s="21"/>
      <c r="D637" s="4"/>
      <c r="E637" s="5"/>
      <c r="F637" s="5"/>
    </row>
    <row r="638" ht="13.5" customHeight="1" spans="1:6">
      <c r="A638" s="21"/>
      <c r="D638" s="4"/>
      <c r="E638" s="5"/>
      <c r="F638" s="5"/>
    </row>
    <row r="639" ht="13.5" customHeight="1" spans="1:6">
      <c r="A639" s="21"/>
      <c r="D639" s="4"/>
      <c r="E639" s="5"/>
      <c r="F639" s="5"/>
    </row>
    <row r="640" ht="13.5" customHeight="1" spans="1:6">
      <c r="A640" s="21"/>
      <c r="D640" s="4"/>
      <c r="E640" s="5"/>
      <c r="F640" s="5"/>
    </row>
    <row r="641" ht="13.5" customHeight="1" spans="1:6">
      <c r="A641" s="21"/>
      <c r="D641" s="4"/>
      <c r="E641" s="5"/>
      <c r="F641" s="5"/>
    </row>
    <row r="642" ht="13.5" customHeight="1" spans="1:6">
      <c r="A642" s="21"/>
      <c r="D642" s="4"/>
      <c r="E642" s="5"/>
      <c r="F642" s="5"/>
    </row>
    <row r="643" ht="13.5" customHeight="1" spans="1:6">
      <c r="A643" s="21"/>
      <c r="D643" s="4"/>
      <c r="E643" s="5"/>
      <c r="F643" s="5"/>
    </row>
    <row r="644" ht="13.5" customHeight="1" spans="1:6">
      <c r="A644" s="21"/>
      <c r="D644" s="4"/>
      <c r="E644" s="5"/>
      <c r="F644" s="5"/>
    </row>
    <row r="645" ht="13.5" customHeight="1" spans="1:6">
      <c r="A645" s="21"/>
      <c r="D645" s="4"/>
      <c r="E645" s="5"/>
      <c r="F645" s="5"/>
    </row>
    <row r="646" ht="13.5" customHeight="1" spans="1:6">
      <c r="A646" s="21"/>
      <c r="D646" s="4"/>
      <c r="E646" s="5"/>
      <c r="F646" s="5"/>
    </row>
    <row r="647" ht="13.5" customHeight="1" spans="1:6">
      <c r="A647" s="21"/>
      <c r="D647" s="4"/>
      <c r="E647" s="5"/>
      <c r="F647" s="5"/>
    </row>
    <row r="648" ht="13.5" customHeight="1" spans="1:6">
      <c r="A648" s="21"/>
      <c r="D648" s="4"/>
      <c r="E648" s="5"/>
      <c r="F648" s="5"/>
    </row>
    <row r="649" ht="13.5" customHeight="1" spans="1:6">
      <c r="A649" s="21"/>
      <c r="D649" s="4"/>
      <c r="E649" s="5"/>
      <c r="F649" s="5"/>
    </row>
    <row r="650" ht="13.5" customHeight="1" spans="1:6">
      <c r="A650" s="21"/>
      <c r="D650" s="4"/>
      <c r="E650" s="5"/>
      <c r="F650" s="5"/>
    </row>
    <row r="651" ht="13.5" customHeight="1" spans="1:6">
      <c r="A651" s="21"/>
      <c r="D651" s="4"/>
      <c r="E651" s="5"/>
      <c r="F651" s="5"/>
    </row>
    <row r="652" ht="13.5" customHeight="1" spans="1:6">
      <c r="A652" s="21"/>
      <c r="D652" s="4"/>
      <c r="E652" s="5"/>
      <c r="F652" s="5"/>
    </row>
    <row r="653" ht="13.5" customHeight="1" spans="1:6">
      <c r="A653" s="21"/>
      <c r="D653" s="4"/>
      <c r="E653" s="5"/>
      <c r="F653" s="5"/>
    </row>
    <row r="654" ht="13.5" customHeight="1" spans="1:6">
      <c r="A654" s="21"/>
      <c r="D654" s="4"/>
      <c r="E654" s="5"/>
      <c r="F654" s="5"/>
    </row>
    <row r="655" ht="13.5" customHeight="1" spans="1:6">
      <c r="A655" s="21"/>
      <c r="D655" s="4"/>
      <c r="E655" s="5"/>
      <c r="F655" s="5"/>
    </row>
    <row r="656" ht="13.5" customHeight="1" spans="1:6">
      <c r="A656" s="21"/>
      <c r="D656" s="4"/>
      <c r="E656" s="5"/>
      <c r="F656" s="5"/>
    </row>
    <row r="657" ht="13.5" customHeight="1" spans="1:6">
      <c r="A657" s="21"/>
      <c r="D657" s="4"/>
      <c r="E657" s="5"/>
      <c r="F657" s="5"/>
    </row>
    <row r="658" ht="13.5" customHeight="1" spans="1:6">
      <c r="A658" s="21"/>
      <c r="D658" s="4"/>
      <c r="E658" s="5"/>
      <c r="F658" s="5"/>
    </row>
    <row r="659" ht="13.5" customHeight="1" spans="1:6">
      <c r="A659" s="21"/>
      <c r="D659" s="4"/>
      <c r="E659" s="5"/>
      <c r="F659" s="5"/>
    </row>
    <row r="660" ht="13.5" customHeight="1" spans="1:6">
      <c r="A660" s="21"/>
      <c r="D660" s="4"/>
      <c r="E660" s="5"/>
      <c r="F660" s="5"/>
    </row>
    <row r="661" ht="13.5" customHeight="1" spans="1:6">
      <c r="A661" s="21"/>
      <c r="D661" s="4"/>
      <c r="E661" s="5"/>
      <c r="F661" s="5"/>
    </row>
    <row r="662" ht="13.5" customHeight="1" spans="1:6">
      <c r="A662" s="21"/>
      <c r="D662" s="4"/>
      <c r="E662" s="5"/>
      <c r="F662" s="5"/>
    </row>
    <row r="663" ht="13.5" customHeight="1" spans="1:6">
      <c r="A663" s="21"/>
      <c r="D663" s="4"/>
      <c r="E663" s="5"/>
      <c r="F663" s="5"/>
    </row>
    <row r="664" ht="13.5" customHeight="1" spans="1:6">
      <c r="A664" s="21"/>
      <c r="D664" s="4"/>
      <c r="E664" s="5"/>
      <c r="F664" s="5"/>
    </row>
    <row r="665" ht="13.5" customHeight="1" spans="1:6">
      <c r="A665" s="21"/>
      <c r="D665" s="4"/>
      <c r="E665" s="5"/>
      <c r="F665" s="5"/>
    </row>
    <row r="666" ht="13.5" customHeight="1" spans="1:6">
      <c r="A666" s="21"/>
      <c r="D666" s="4"/>
      <c r="E666" s="5"/>
      <c r="F666" s="5"/>
    </row>
    <row r="667" ht="13.5" customHeight="1" spans="1:6">
      <c r="A667" s="21"/>
      <c r="D667" s="4"/>
      <c r="E667" s="5"/>
      <c r="F667" s="5"/>
    </row>
    <row r="668" ht="13.5" customHeight="1" spans="1:6">
      <c r="A668" s="21"/>
      <c r="D668" s="4"/>
      <c r="E668" s="5"/>
      <c r="F668" s="5"/>
    </row>
    <row r="669" ht="13.5" customHeight="1" spans="1:6">
      <c r="A669" s="21"/>
      <c r="D669" s="4"/>
      <c r="E669" s="5"/>
      <c r="F669" s="5"/>
    </row>
    <row r="670" ht="13.5" customHeight="1" spans="1:6">
      <c r="A670" s="21"/>
      <c r="D670" s="4"/>
      <c r="E670" s="5"/>
      <c r="F670" s="5"/>
    </row>
    <row r="671" ht="13.5" customHeight="1" spans="1:6">
      <c r="A671" s="21"/>
      <c r="D671" s="4"/>
      <c r="E671" s="5"/>
      <c r="F671" s="5"/>
    </row>
    <row r="672" ht="13.5" customHeight="1" spans="1:6">
      <c r="A672" s="21"/>
      <c r="D672" s="4"/>
      <c r="E672" s="5"/>
      <c r="F672" s="5"/>
    </row>
    <row r="673" ht="13.5" customHeight="1" spans="1:6">
      <c r="A673" s="21"/>
      <c r="D673" s="4"/>
      <c r="E673" s="5"/>
      <c r="F673" s="5"/>
    </row>
    <row r="674" ht="13.5" customHeight="1" spans="1:6">
      <c r="A674" s="21"/>
      <c r="D674" s="4"/>
      <c r="E674" s="5"/>
      <c r="F674" s="5"/>
    </row>
    <row r="675" ht="13.5" customHeight="1" spans="1:6">
      <c r="A675" s="21"/>
      <c r="D675" s="4"/>
      <c r="E675" s="5"/>
      <c r="F675" s="5"/>
    </row>
    <row r="676" ht="13.5" customHeight="1" spans="1:6">
      <c r="A676" s="21"/>
      <c r="D676" s="4"/>
      <c r="E676" s="5"/>
      <c r="F676" s="5"/>
    </row>
    <row r="677" ht="13.5" customHeight="1" spans="1:6">
      <c r="A677" s="21"/>
      <c r="D677" s="4"/>
      <c r="E677" s="5"/>
      <c r="F677" s="5"/>
    </row>
    <row r="678" ht="13.5" customHeight="1" spans="1:6">
      <c r="A678" s="21"/>
      <c r="D678" s="4"/>
      <c r="E678" s="5"/>
      <c r="F678" s="5"/>
    </row>
    <row r="679" ht="13.5" customHeight="1" spans="1:6">
      <c r="A679" s="21"/>
      <c r="D679" s="4"/>
      <c r="E679" s="5"/>
      <c r="F679" s="5"/>
    </row>
    <row r="680" ht="13.5" customHeight="1" spans="1:6">
      <c r="A680" s="21"/>
      <c r="D680" s="4"/>
      <c r="E680" s="5"/>
      <c r="F680" s="5"/>
    </row>
    <row r="681" ht="13.5" customHeight="1" spans="1:6">
      <c r="A681" s="21"/>
      <c r="D681" s="4"/>
      <c r="E681" s="5"/>
      <c r="F681" s="5"/>
    </row>
    <row r="682" ht="13.5" customHeight="1" spans="1:6">
      <c r="A682" s="21"/>
      <c r="D682" s="4"/>
      <c r="E682" s="5"/>
      <c r="F682" s="5"/>
    </row>
    <row r="683" ht="13.5" customHeight="1" spans="1:6">
      <c r="A683" s="21"/>
      <c r="D683" s="4"/>
      <c r="E683" s="5"/>
      <c r="F683" s="5"/>
    </row>
    <row r="684" ht="13.5" customHeight="1" spans="1:6">
      <c r="A684" s="21"/>
      <c r="D684" s="4"/>
      <c r="E684" s="5"/>
      <c r="F684" s="5"/>
    </row>
    <row r="685" ht="13.5" customHeight="1" spans="1:6">
      <c r="A685" s="21"/>
      <c r="D685" s="4"/>
      <c r="E685" s="5"/>
      <c r="F685" s="5"/>
    </row>
    <row r="686" ht="13.5" customHeight="1" spans="1:6">
      <c r="A686" s="21"/>
      <c r="D686" s="4"/>
      <c r="E686" s="5"/>
      <c r="F686" s="5"/>
    </row>
    <row r="687" ht="13.5" customHeight="1" spans="1:6">
      <c r="A687" s="21"/>
      <c r="D687" s="4"/>
      <c r="E687" s="5"/>
      <c r="F687" s="5"/>
    </row>
    <row r="688" ht="13.5" customHeight="1" spans="1:6">
      <c r="A688" s="21"/>
      <c r="D688" s="4"/>
      <c r="E688" s="5"/>
      <c r="F688" s="5"/>
    </row>
    <row r="689" ht="13.5" customHeight="1" spans="1:6">
      <c r="A689" s="21"/>
      <c r="D689" s="4"/>
      <c r="E689" s="5"/>
      <c r="F689" s="5"/>
    </row>
    <row r="690" ht="13.5" customHeight="1" spans="1:6">
      <c r="A690" s="21"/>
      <c r="D690" s="4"/>
      <c r="E690" s="5"/>
      <c r="F690" s="5"/>
    </row>
    <row r="691" ht="13.5" customHeight="1" spans="1:6">
      <c r="A691" s="21"/>
      <c r="D691" s="4"/>
      <c r="E691" s="5"/>
      <c r="F691" s="5"/>
    </row>
    <row r="692" ht="13.5" customHeight="1" spans="1:6">
      <c r="A692" s="21"/>
      <c r="D692" s="4"/>
      <c r="E692" s="5"/>
      <c r="F692" s="5"/>
    </row>
    <row r="693" ht="13.5" customHeight="1" spans="1:6">
      <c r="A693" s="21"/>
      <c r="D693" s="4"/>
      <c r="E693" s="5"/>
      <c r="F693" s="5"/>
    </row>
    <row r="694" ht="13.5" customHeight="1" spans="1:6">
      <c r="A694" s="21"/>
      <c r="D694" s="4"/>
      <c r="E694" s="5"/>
      <c r="F694" s="5"/>
    </row>
    <row r="695" ht="13.5" customHeight="1" spans="1:6">
      <c r="A695" s="21"/>
      <c r="D695" s="4"/>
      <c r="E695" s="5"/>
      <c r="F695" s="5"/>
    </row>
    <row r="696" ht="13.5" customHeight="1" spans="1:6">
      <c r="A696" s="21"/>
      <c r="D696" s="4"/>
      <c r="E696" s="5"/>
      <c r="F696" s="5"/>
    </row>
    <row r="697" ht="13.5" customHeight="1" spans="1:6">
      <c r="A697" s="21"/>
      <c r="D697" s="4"/>
      <c r="E697" s="5"/>
      <c r="F697" s="5"/>
    </row>
    <row r="698" ht="13.5" customHeight="1" spans="1:6">
      <c r="A698" s="21"/>
      <c r="D698" s="4"/>
      <c r="E698" s="5"/>
      <c r="F698" s="5"/>
    </row>
    <row r="699" ht="13.5" customHeight="1" spans="1:6">
      <c r="A699" s="21"/>
      <c r="D699" s="4"/>
      <c r="E699" s="5"/>
      <c r="F699" s="5"/>
    </row>
    <row r="700" ht="13.5" customHeight="1" spans="1:6">
      <c r="A700" s="21"/>
      <c r="D700" s="4"/>
      <c r="E700" s="5"/>
      <c r="F700" s="5"/>
    </row>
    <row r="701" ht="13.5" customHeight="1" spans="1:6">
      <c r="A701" s="21"/>
      <c r="D701" s="4"/>
      <c r="E701" s="5"/>
      <c r="F701" s="5"/>
    </row>
    <row r="702" ht="13.5" customHeight="1" spans="1:6">
      <c r="A702" s="21"/>
      <c r="D702" s="4"/>
      <c r="E702" s="5"/>
      <c r="F702" s="5"/>
    </row>
    <row r="703" ht="13.5" customHeight="1" spans="1:6">
      <c r="A703" s="21"/>
      <c r="D703" s="4"/>
      <c r="E703" s="5"/>
      <c r="F703" s="5"/>
    </row>
    <row r="704" ht="13.5" customHeight="1" spans="1:6">
      <c r="A704" s="21"/>
      <c r="D704" s="4"/>
      <c r="E704" s="5"/>
      <c r="F704" s="5"/>
    </row>
    <row r="705" ht="13.5" customHeight="1" spans="1:6">
      <c r="A705" s="21"/>
      <c r="D705" s="4"/>
      <c r="E705" s="5"/>
      <c r="F705" s="5"/>
    </row>
    <row r="706" ht="13.5" customHeight="1" spans="1:6">
      <c r="A706" s="21"/>
      <c r="D706" s="4"/>
      <c r="E706" s="5"/>
      <c r="F706" s="5"/>
    </row>
    <row r="707" ht="13.5" customHeight="1" spans="1:6">
      <c r="A707" s="21"/>
      <c r="D707" s="4"/>
      <c r="E707" s="5"/>
      <c r="F707" s="5"/>
    </row>
    <row r="708" ht="13.5" customHeight="1" spans="1:6">
      <c r="A708" s="21"/>
      <c r="D708" s="4"/>
      <c r="E708" s="5"/>
      <c r="F708" s="5"/>
    </row>
    <row r="709" ht="13.5" customHeight="1" spans="1:6">
      <c r="A709" s="21"/>
      <c r="D709" s="4"/>
      <c r="E709" s="5"/>
      <c r="F709" s="5"/>
    </row>
    <row r="710" ht="13.5" customHeight="1" spans="1:6">
      <c r="A710" s="21"/>
      <c r="D710" s="4"/>
      <c r="E710" s="5"/>
      <c r="F710" s="5"/>
    </row>
    <row r="711" ht="13.5" customHeight="1" spans="1:6">
      <c r="A711" s="21"/>
      <c r="D711" s="4"/>
      <c r="E711" s="5"/>
      <c r="F711" s="5"/>
    </row>
    <row r="712" ht="13.5" customHeight="1" spans="1:6">
      <c r="A712" s="21"/>
      <c r="D712" s="4"/>
      <c r="E712" s="5"/>
      <c r="F712" s="5"/>
    </row>
    <row r="713" ht="13.5" customHeight="1" spans="1:6">
      <c r="A713" s="21"/>
      <c r="D713" s="4"/>
      <c r="E713" s="5"/>
      <c r="F713" s="5"/>
    </row>
    <row r="714" ht="13.5" customHeight="1" spans="1:6">
      <c r="A714" s="21"/>
      <c r="D714" s="4"/>
      <c r="E714" s="5"/>
      <c r="F714" s="5"/>
    </row>
    <row r="715" ht="13.5" customHeight="1" spans="1:6">
      <c r="A715" s="21"/>
      <c r="D715" s="4"/>
      <c r="E715" s="5"/>
      <c r="F715" s="5"/>
    </row>
    <row r="716" ht="13.5" customHeight="1" spans="1:6">
      <c r="A716" s="21"/>
      <c r="D716" s="4"/>
      <c r="E716" s="5"/>
      <c r="F716" s="5"/>
    </row>
    <row r="717" ht="13.5" customHeight="1" spans="1:6">
      <c r="A717" s="21"/>
      <c r="D717" s="4"/>
      <c r="E717" s="5"/>
      <c r="F717" s="5"/>
    </row>
    <row r="718" ht="13.5" customHeight="1" spans="1:6">
      <c r="A718" s="21"/>
      <c r="D718" s="4"/>
      <c r="E718" s="5"/>
      <c r="F718" s="5"/>
    </row>
    <row r="719" ht="13.5" customHeight="1" spans="1:6">
      <c r="A719" s="21"/>
      <c r="D719" s="4"/>
      <c r="E719" s="5"/>
      <c r="F719" s="5"/>
    </row>
    <row r="720" ht="13.5" customHeight="1" spans="1:6">
      <c r="A720" s="21"/>
      <c r="D720" s="4"/>
      <c r="E720" s="5"/>
      <c r="F720" s="5"/>
    </row>
    <row r="721" ht="13.5" customHeight="1" spans="1:6">
      <c r="A721" s="21"/>
      <c r="D721" s="4"/>
      <c r="E721" s="5"/>
      <c r="F721" s="5"/>
    </row>
    <row r="722" ht="13.5" customHeight="1" spans="1:6">
      <c r="A722" s="21"/>
      <c r="D722" s="4"/>
      <c r="E722" s="5"/>
      <c r="F722" s="5"/>
    </row>
    <row r="723" ht="13.5" customHeight="1" spans="1:6">
      <c r="A723" s="21"/>
      <c r="D723" s="4"/>
      <c r="E723" s="5"/>
      <c r="F723" s="5"/>
    </row>
    <row r="724" ht="13.5" customHeight="1" spans="1:6">
      <c r="A724" s="21"/>
      <c r="D724" s="4"/>
      <c r="E724" s="5"/>
      <c r="F724" s="5"/>
    </row>
    <row r="725" ht="13.5" customHeight="1" spans="1:6">
      <c r="A725" s="21"/>
      <c r="D725" s="4"/>
      <c r="E725" s="5"/>
      <c r="F725" s="5"/>
    </row>
    <row r="726" ht="13.5" customHeight="1" spans="1:6">
      <c r="A726" s="21"/>
      <c r="D726" s="4"/>
      <c r="E726" s="5"/>
      <c r="F726" s="5"/>
    </row>
    <row r="727" ht="13.5" customHeight="1" spans="1:6">
      <c r="A727" s="21"/>
      <c r="D727" s="4"/>
      <c r="E727" s="5"/>
      <c r="F727" s="5"/>
    </row>
    <row r="728" ht="13.5" customHeight="1" spans="1:6">
      <c r="A728" s="21"/>
      <c r="D728" s="4"/>
      <c r="E728" s="5"/>
      <c r="F728" s="5"/>
    </row>
    <row r="729" ht="13.5" customHeight="1" spans="1:6">
      <c r="A729" s="21"/>
      <c r="D729" s="4"/>
      <c r="E729" s="5"/>
      <c r="F729" s="5"/>
    </row>
    <row r="730" ht="13.5" customHeight="1" spans="1:6">
      <c r="A730" s="21"/>
      <c r="D730" s="4"/>
      <c r="E730" s="5"/>
      <c r="F730" s="5"/>
    </row>
    <row r="731" ht="13.5" customHeight="1" spans="1:6">
      <c r="A731" s="21"/>
      <c r="D731" s="4"/>
      <c r="E731" s="5"/>
      <c r="F731" s="5"/>
    </row>
    <row r="732" ht="13.5" customHeight="1" spans="1:6">
      <c r="A732" s="21"/>
      <c r="D732" s="4"/>
      <c r="E732" s="5"/>
      <c r="F732" s="5"/>
    </row>
    <row r="733" ht="13.5" customHeight="1" spans="1:6">
      <c r="A733" s="21"/>
      <c r="D733" s="4"/>
      <c r="E733" s="5"/>
      <c r="F733" s="5"/>
    </row>
    <row r="734" ht="13.5" customHeight="1" spans="1:6">
      <c r="A734" s="21"/>
      <c r="D734" s="4"/>
      <c r="E734" s="5"/>
      <c r="F734" s="5"/>
    </row>
    <row r="735" ht="13.5" customHeight="1" spans="1:6">
      <c r="A735" s="21"/>
      <c r="D735" s="4"/>
      <c r="E735" s="5"/>
      <c r="F735" s="5"/>
    </row>
    <row r="736" ht="13.5" customHeight="1" spans="1:6">
      <c r="A736" s="21"/>
      <c r="D736" s="4"/>
      <c r="E736" s="5"/>
      <c r="F736" s="5"/>
    </row>
    <row r="737" ht="13.5" customHeight="1" spans="1:6">
      <c r="A737" s="21"/>
      <c r="D737" s="4"/>
      <c r="E737" s="5"/>
      <c r="F737" s="5"/>
    </row>
    <row r="738" ht="13.5" customHeight="1" spans="1:6">
      <c r="A738" s="21"/>
      <c r="D738" s="4"/>
      <c r="E738" s="5"/>
      <c r="F738" s="5"/>
    </row>
    <row r="739" ht="13.5" customHeight="1" spans="1:6">
      <c r="A739" s="21"/>
      <c r="D739" s="4"/>
      <c r="E739" s="5"/>
      <c r="F739" s="5"/>
    </row>
    <row r="740" ht="13.5" customHeight="1" spans="1:6">
      <c r="A740" s="21"/>
      <c r="D740" s="4"/>
      <c r="E740" s="5"/>
      <c r="F740" s="5"/>
    </row>
    <row r="741" ht="13.5" customHeight="1" spans="1:6">
      <c r="A741" s="21"/>
      <c r="D741" s="4"/>
      <c r="E741" s="5"/>
      <c r="F741" s="5"/>
    </row>
    <row r="742" ht="13.5" customHeight="1" spans="1:6">
      <c r="A742" s="21"/>
      <c r="D742" s="4"/>
      <c r="E742" s="5"/>
      <c r="F742" s="5"/>
    </row>
    <row r="743" ht="13.5" customHeight="1" spans="1:6">
      <c r="A743" s="21"/>
      <c r="D743" s="4"/>
      <c r="E743" s="5"/>
      <c r="F743" s="5"/>
    </row>
    <row r="744" ht="13.5" customHeight="1" spans="1:6">
      <c r="A744" s="21"/>
      <c r="D744" s="4"/>
      <c r="E744" s="5"/>
      <c r="F744" s="5"/>
    </row>
    <row r="745" ht="13.5" customHeight="1" spans="1:6">
      <c r="A745" s="21"/>
      <c r="D745" s="4"/>
      <c r="E745" s="5"/>
      <c r="F745" s="5"/>
    </row>
    <row r="746" ht="13.5" customHeight="1" spans="1:6">
      <c r="A746" s="21"/>
      <c r="D746" s="4"/>
      <c r="E746" s="5"/>
      <c r="F746" s="5"/>
    </row>
    <row r="747" ht="13.5" customHeight="1" spans="1:6">
      <c r="A747" s="21"/>
      <c r="D747" s="4"/>
      <c r="E747" s="5"/>
      <c r="F747" s="5"/>
    </row>
    <row r="748" ht="13.5" customHeight="1" spans="1:6">
      <c r="A748" s="21"/>
      <c r="D748" s="4"/>
      <c r="E748" s="5"/>
      <c r="F748" s="5"/>
    </row>
    <row r="749" ht="13.5" customHeight="1" spans="1:6">
      <c r="A749" s="21"/>
      <c r="D749" s="4"/>
      <c r="E749" s="5"/>
      <c r="F749" s="5"/>
    </row>
    <row r="750" ht="13.5" customHeight="1" spans="1:6">
      <c r="A750" s="21"/>
      <c r="D750" s="4"/>
      <c r="E750" s="5"/>
      <c r="F750" s="5"/>
    </row>
    <row r="751" ht="13.5" customHeight="1" spans="1:6">
      <c r="A751" s="21"/>
      <c r="D751" s="4"/>
      <c r="E751" s="5"/>
      <c r="F751" s="5"/>
    </row>
    <row r="752" ht="13.5" customHeight="1" spans="1:6">
      <c r="A752" s="21"/>
      <c r="D752" s="4"/>
      <c r="E752" s="5"/>
      <c r="F752" s="5"/>
    </row>
    <row r="753" ht="13.5" customHeight="1" spans="1:6">
      <c r="A753" s="21"/>
      <c r="D753" s="4"/>
      <c r="E753" s="5"/>
      <c r="F753" s="5"/>
    </row>
    <row r="754" ht="13.5" customHeight="1" spans="1:6">
      <c r="A754" s="21"/>
      <c r="D754" s="4"/>
      <c r="E754" s="5"/>
      <c r="F754" s="5"/>
    </row>
    <row r="755" ht="13.5" customHeight="1" spans="1:6">
      <c r="A755" s="21"/>
      <c r="D755" s="4"/>
      <c r="E755" s="5"/>
      <c r="F755" s="5"/>
    </row>
    <row r="756" ht="13.5" customHeight="1" spans="1:6">
      <c r="A756" s="21"/>
      <c r="D756" s="4"/>
      <c r="E756" s="5"/>
      <c r="F756" s="5"/>
    </row>
    <row r="757" ht="13.5" customHeight="1" spans="1:6">
      <c r="A757" s="21"/>
      <c r="D757" s="4"/>
      <c r="E757" s="5"/>
      <c r="F757" s="5"/>
    </row>
    <row r="758" ht="13.5" customHeight="1" spans="1:6">
      <c r="A758" s="21"/>
      <c r="D758" s="4"/>
      <c r="E758" s="5"/>
      <c r="F758" s="5"/>
    </row>
    <row r="759" ht="13.5" customHeight="1" spans="1:6">
      <c r="A759" s="21"/>
      <c r="D759" s="4"/>
      <c r="E759" s="5"/>
      <c r="F759" s="5"/>
    </row>
    <row r="760" ht="13.5" customHeight="1" spans="1:6">
      <c r="A760" s="21"/>
      <c r="D760" s="4"/>
      <c r="E760" s="5"/>
      <c r="F760" s="5"/>
    </row>
    <row r="761" ht="13.5" customHeight="1" spans="1:6">
      <c r="A761" s="21"/>
      <c r="D761" s="4"/>
      <c r="E761" s="5"/>
      <c r="F761" s="5"/>
    </row>
    <row r="762" ht="13.5" customHeight="1" spans="1:6">
      <c r="A762" s="21"/>
      <c r="D762" s="4"/>
      <c r="E762" s="5"/>
      <c r="F762" s="5"/>
    </row>
    <row r="763" ht="13.5" customHeight="1" spans="1:6">
      <c r="A763" s="21"/>
      <c r="D763" s="4"/>
      <c r="E763" s="5"/>
      <c r="F763" s="5"/>
    </row>
    <row r="764" ht="13.5" customHeight="1" spans="1:6">
      <c r="A764" s="21"/>
      <c r="D764" s="4"/>
      <c r="E764" s="5"/>
      <c r="F764" s="5"/>
    </row>
    <row r="765" ht="13.5" customHeight="1" spans="1:6">
      <c r="A765" s="21"/>
      <c r="D765" s="4"/>
      <c r="E765" s="5"/>
      <c r="F765" s="5"/>
    </row>
    <row r="766" ht="13.5" customHeight="1" spans="1:6">
      <c r="A766" s="21"/>
      <c r="D766" s="4"/>
      <c r="E766" s="5"/>
      <c r="F766" s="5"/>
    </row>
    <row r="767" ht="13.5" customHeight="1" spans="1:6">
      <c r="A767" s="21"/>
      <c r="D767" s="4"/>
      <c r="E767" s="5"/>
      <c r="F767" s="5"/>
    </row>
    <row r="768" ht="13.5" customHeight="1" spans="1:6">
      <c r="A768" s="21"/>
      <c r="D768" s="4"/>
      <c r="E768" s="5"/>
      <c r="F768" s="5"/>
    </row>
    <row r="769" ht="13.5" customHeight="1" spans="1:6">
      <c r="A769" s="21"/>
      <c r="D769" s="4"/>
      <c r="E769" s="5"/>
      <c r="F769" s="5"/>
    </row>
    <row r="770" ht="13.5" customHeight="1" spans="1:6">
      <c r="A770" s="21"/>
      <c r="D770" s="4"/>
      <c r="E770" s="5"/>
      <c r="F770" s="5"/>
    </row>
    <row r="771" ht="13.5" customHeight="1" spans="1:6">
      <c r="A771" s="21"/>
      <c r="D771" s="4"/>
      <c r="E771" s="5"/>
      <c r="F771" s="5"/>
    </row>
    <row r="772" ht="13.5" customHeight="1" spans="1:6">
      <c r="A772" s="21"/>
      <c r="D772" s="4"/>
      <c r="E772" s="5"/>
      <c r="F772" s="5"/>
    </row>
    <row r="773" ht="13.5" customHeight="1" spans="1:6">
      <c r="A773" s="21"/>
      <c r="D773" s="4"/>
      <c r="E773" s="5"/>
      <c r="F773" s="5"/>
    </row>
    <row r="774" ht="13.5" customHeight="1" spans="1:6">
      <c r="A774" s="21"/>
      <c r="D774" s="4"/>
      <c r="E774" s="5"/>
      <c r="F774" s="5"/>
    </row>
    <row r="775" ht="13.5" customHeight="1" spans="1:6">
      <c r="A775" s="21"/>
      <c r="D775" s="4"/>
      <c r="E775" s="5"/>
      <c r="F775" s="5"/>
    </row>
    <row r="776" ht="13.5" customHeight="1" spans="1:6">
      <c r="A776" s="21"/>
      <c r="D776" s="4"/>
      <c r="E776" s="5"/>
      <c r="F776" s="5"/>
    </row>
    <row r="777" ht="13.5" customHeight="1" spans="1:6">
      <c r="A777" s="21"/>
      <c r="D777" s="4"/>
      <c r="E777" s="5"/>
      <c r="F777" s="5"/>
    </row>
    <row r="778" ht="13.5" customHeight="1" spans="1:6">
      <c r="A778" s="21"/>
      <c r="D778" s="4"/>
      <c r="E778" s="5"/>
      <c r="F778" s="5"/>
    </row>
    <row r="779" ht="13.5" customHeight="1" spans="1:6">
      <c r="A779" s="21"/>
      <c r="D779" s="4"/>
      <c r="E779" s="5"/>
      <c r="F779" s="5"/>
    </row>
    <row r="780" ht="13.5" customHeight="1" spans="1:6">
      <c r="A780" s="21"/>
      <c r="D780" s="4"/>
      <c r="E780" s="5"/>
      <c r="F780" s="5"/>
    </row>
    <row r="781" ht="13.5" customHeight="1" spans="1:6">
      <c r="A781" s="21"/>
      <c r="D781" s="4"/>
      <c r="E781" s="5"/>
      <c r="F781" s="5"/>
    </row>
    <row r="782" ht="13.5" customHeight="1" spans="1:6">
      <c r="A782" s="21"/>
      <c r="D782" s="4"/>
      <c r="E782" s="5"/>
      <c r="F782" s="5"/>
    </row>
    <row r="783" ht="13.5" customHeight="1" spans="1:6">
      <c r="A783" s="21"/>
      <c r="D783" s="4"/>
      <c r="E783" s="5"/>
      <c r="F783" s="5"/>
    </row>
    <row r="784" ht="13.5" customHeight="1" spans="1:6">
      <c r="A784" s="21"/>
      <c r="D784" s="4"/>
      <c r="E784" s="5"/>
      <c r="F784" s="5"/>
    </row>
    <row r="785" ht="13.5" customHeight="1" spans="1:6">
      <c r="A785" s="21"/>
      <c r="D785" s="4"/>
      <c r="E785" s="5"/>
      <c r="F785" s="5"/>
    </row>
    <row r="786" ht="13.5" customHeight="1" spans="1:6">
      <c r="A786" s="21"/>
      <c r="D786" s="4"/>
      <c r="E786" s="5"/>
      <c r="F786" s="5"/>
    </row>
    <row r="787" ht="13.5" customHeight="1" spans="1:6">
      <c r="A787" s="21"/>
      <c r="D787" s="4"/>
      <c r="E787" s="5"/>
      <c r="F787" s="5"/>
    </row>
    <row r="788" ht="13.5" customHeight="1" spans="1:6">
      <c r="A788" s="21"/>
      <c r="D788" s="4"/>
      <c r="E788" s="5"/>
      <c r="F788" s="5"/>
    </row>
    <row r="789" ht="13.5" customHeight="1" spans="1:6">
      <c r="A789" s="21"/>
      <c r="D789" s="4"/>
      <c r="E789" s="5"/>
      <c r="F789" s="5"/>
    </row>
    <row r="790" ht="13.5" customHeight="1" spans="1:6">
      <c r="A790" s="21"/>
      <c r="D790" s="4"/>
      <c r="E790" s="5"/>
      <c r="F790" s="5"/>
    </row>
    <row r="791" ht="13.5" customHeight="1" spans="1:6">
      <c r="A791" s="21"/>
      <c r="D791" s="4"/>
      <c r="E791" s="5"/>
      <c r="F791" s="5"/>
    </row>
    <row r="792" ht="13.5" customHeight="1" spans="1:6">
      <c r="A792" s="21"/>
      <c r="D792" s="4"/>
      <c r="E792" s="5"/>
      <c r="F792" s="5"/>
    </row>
    <row r="793" ht="13.5" customHeight="1" spans="1:6">
      <c r="A793" s="21"/>
      <c r="D793" s="4"/>
      <c r="E793" s="5"/>
      <c r="F793" s="5"/>
    </row>
    <row r="794" ht="13.5" customHeight="1" spans="1:6">
      <c r="A794" s="21"/>
      <c r="D794" s="4"/>
      <c r="E794" s="5"/>
      <c r="F794" s="5"/>
    </row>
    <row r="795" ht="13.5" customHeight="1" spans="1:6">
      <c r="A795" s="21"/>
      <c r="D795" s="4"/>
      <c r="E795" s="5"/>
      <c r="F795" s="5"/>
    </row>
    <row r="796" ht="13.5" customHeight="1" spans="1:6">
      <c r="A796" s="21"/>
      <c r="D796" s="4"/>
      <c r="E796" s="5"/>
      <c r="F796" s="5"/>
    </row>
    <row r="797" ht="13.5" customHeight="1" spans="1:6">
      <c r="A797" s="21"/>
      <c r="D797" s="4"/>
      <c r="E797" s="5"/>
      <c r="F797" s="5"/>
    </row>
    <row r="798" ht="13.5" customHeight="1" spans="1:6">
      <c r="A798" s="21"/>
      <c r="D798" s="4"/>
      <c r="E798" s="5"/>
      <c r="F798" s="5"/>
    </row>
    <row r="799" ht="13.5" customHeight="1" spans="1:6">
      <c r="A799" s="21"/>
      <c r="D799" s="4"/>
      <c r="E799" s="5"/>
      <c r="F799" s="5"/>
    </row>
    <row r="800" ht="13.5" customHeight="1" spans="1:6">
      <c r="A800" s="21"/>
      <c r="D800" s="4"/>
      <c r="E800" s="5"/>
      <c r="F800" s="5"/>
    </row>
    <row r="801" ht="13.5" customHeight="1" spans="1:6">
      <c r="A801" s="21"/>
      <c r="D801" s="4"/>
      <c r="E801" s="5"/>
      <c r="F801" s="5"/>
    </row>
    <row r="802" ht="13.5" customHeight="1" spans="1:6">
      <c r="A802" s="21"/>
      <c r="D802" s="4"/>
      <c r="E802" s="5"/>
      <c r="F802" s="5"/>
    </row>
    <row r="803" ht="13.5" customHeight="1" spans="1:6">
      <c r="A803" s="21"/>
      <c r="D803" s="4"/>
      <c r="E803" s="5"/>
      <c r="F803" s="5"/>
    </row>
    <row r="804" ht="13.5" customHeight="1" spans="1:6">
      <c r="A804" s="21"/>
      <c r="D804" s="4"/>
      <c r="E804" s="5"/>
      <c r="F804" s="5"/>
    </row>
    <row r="805" ht="13.5" customHeight="1" spans="1:6">
      <c r="A805" s="21"/>
      <c r="D805" s="4"/>
      <c r="E805" s="5"/>
      <c r="F805" s="5"/>
    </row>
    <row r="806" ht="13.5" customHeight="1" spans="1:6">
      <c r="A806" s="21"/>
      <c r="D806" s="4"/>
      <c r="E806" s="5"/>
      <c r="F806" s="5"/>
    </row>
    <row r="807" ht="13.5" customHeight="1" spans="1:6">
      <c r="A807" s="21"/>
      <c r="D807" s="4"/>
      <c r="E807" s="5"/>
      <c r="F807" s="5"/>
    </row>
    <row r="808" ht="13.5" customHeight="1" spans="1:6">
      <c r="A808" s="21"/>
      <c r="D808" s="4"/>
      <c r="E808" s="5"/>
      <c r="F808" s="5"/>
    </row>
    <row r="809" ht="13.5" customHeight="1" spans="1:6">
      <c r="A809" s="21"/>
      <c r="D809" s="4"/>
      <c r="E809" s="5"/>
      <c r="F809" s="5"/>
    </row>
    <row r="810" ht="13.5" customHeight="1" spans="1:6">
      <c r="A810" s="21"/>
      <c r="D810" s="4"/>
      <c r="E810" s="5"/>
      <c r="F810" s="5"/>
    </row>
    <row r="811" ht="13.5" customHeight="1" spans="1:6">
      <c r="A811" s="21"/>
      <c r="D811" s="4"/>
      <c r="E811" s="5"/>
      <c r="F811" s="5"/>
    </row>
    <row r="812" ht="13.5" customHeight="1" spans="1:6">
      <c r="A812" s="21"/>
      <c r="D812" s="4"/>
      <c r="E812" s="5"/>
      <c r="F812" s="5"/>
    </row>
    <row r="813" ht="13.5" customHeight="1" spans="1:6">
      <c r="A813" s="21"/>
      <c r="D813" s="4"/>
      <c r="E813" s="5"/>
      <c r="F813" s="5"/>
    </row>
    <row r="814" ht="13.5" customHeight="1" spans="1:6">
      <c r="A814" s="21"/>
      <c r="D814" s="4"/>
      <c r="E814" s="5"/>
      <c r="F814" s="5"/>
    </row>
    <row r="815" ht="13.5" customHeight="1" spans="1:6">
      <c r="A815" s="21"/>
      <c r="D815" s="4"/>
      <c r="E815" s="5"/>
      <c r="F815" s="5"/>
    </row>
    <row r="816" ht="13.5" customHeight="1" spans="1:6">
      <c r="A816" s="21"/>
      <c r="D816" s="4"/>
      <c r="E816" s="5"/>
      <c r="F816" s="5"/>
    </row>
    <row r="817" ht="13.5" customHeight="1" spans="1:6">
      <c r="A817" s="21"/>
      <c r="D817" s="4"/>
      <c r="E817" s="5"/>
      <c r="F817" s="5"/>
    </row>
    <row r="818" ht="13.5" customHeight="1" spans="1:6">
      <c r="A818" s="21"/>
      <c r="D818" s="4"/>
      <c r="E818" s="5"/>
      <c r="F818" s="5"/>
    </row>
    <row r="819" ht="13.5" customHeight="1" spans="1:6">
      <c r="A819" s="21"/>
      <c r="D819" s="4"/>
      <c r="E819" s="5"/>
      <c r="F819" s="5"/>
    </row>
    <row r="820" ht="13.5" customHeight="1" spans="1:6">
      <c r="A820" s="21"/>
      <c r="D820" s="4"/>
      <c r="E820" s="5"/>
      <c r="F820" s="5"/>
    </row>
    <row r="821" ht="13.5" customHeight="1" spans="1:6">
      <c r="A821" s="21"/>
      <c r="D821" s="4"/>
      <c r="E821" s="5"/>
      <c r="F821" s="5"/>
    </row>
    <row r="822" ht="13.5" customHeight="1" spans="1:6">
      <c r="A822" s="21"/>
      <c r="D822" s="4"/>
      <c r="E822" s="5"/>
      <c r="F822" s="5"/>
    </row>
    <row r="823" ht="13.5" customHeight="1" spans="1:6">
      <c r="A823" s="21"/>
      <c r="D823" s="4"/>
      <c r="E823" s="5"/>
      <c r="F823" s="5"/>
    </row>
    <row r="824" ht="13.5" customHeight="1" spans="1:6">
      <c r="A824" s="21"/>
      <c r="D824" s="4"/>
      <c r="E824" s="5"/>
      <c r="F824" s="5"/>
    </row>
    <row r="825" ht="13.5" customHeight="1" spans="1:6">
      <c r="A825" s="21"/>
      <c r="D825" s="4"/>
      <c r="E825" s="5"/>
      <c r="F825" s="5"/>
    </row>
    <row r="826" ht="13.5" customHeight="1" spans="1:6">
      <c r="A826" s="21"/>
      <c r="D826" s="4"/>
      <c r="E826" s="5"/>
      <c r="F826" s="5"/>
    </row>
    <row r="827" ht="13.5" customHeight="1" spans="1:6">
      <c r="A827" s="21"/>
      <c r="D827" s="4"/>
      <c r="E827" s="5"/>
      <c r="F827" s="5"/>
    </row>
    <row r="828" ht="13.5" customHeight="1" spans="1:6">
      <c r="A828" s="21"/>
      <c r="D828" s="4"/>
      <c r="E828" s="5"/>
      <c r="F828" s="5"/>
    </row>
    <row r="829" ht="13.5" customHeight="1" spans="1:6">
      <c r="A829" s="21"/>
      <c r="D829" s="4"/>
      <c r="E829" s="5"/>
      <c r="F829" s="5"/>
    </row>
    <row r="830" ht="13.5" customHeight="1" spans="1:6">
      <c r="A830" s="21"/>
      <c r="D830" s="4"/>
      <c r="E830" s="5"/>
      <c r="F830" s="5"/>
    </row>
    <row r="831" ht="13.5" customHeight="1" spans="1:6">
      <c r="A831" s="21"/>
      <c r="D831" s="4"/>
      <c r="E831" s="5"/>
      <c r="F831" s="5"/>
    </row>
    <row r="832" ht="13.5" customHeight="1" spans="1:6">
      <c r="A832" s="21"/>
      <c r="D832" s="4"/>
      <c r="E832" s="5"/>
      <c r="F832" s="5"/>
    </row>
    <row r="833" ht="13.5" customHeight="1" spans="1:6">
      <c r="A833" s="21"/>
      <c r="D833" s="4"/>
      <c r="E833" s="5"/>
      <c r="F833" s="5"/>
    </row>
    <row r="834" ht="13.5" customHeight="1" spans="1:6">
      <c r="A834" s="21"/>
      <c r="D834" s="4"/>
      <c r="E834" s="5"/>
      <c r="F834" s="5"/>
    </row>
    <row r="835" ht="13.5" customHeight="1" spans="1:6">
      <c r="A835" s="21"/>
      <c r="D835" s="4"/>
      <c r="E835" s="5"/>
      <c r="F835" s="5"/>
    </row>
    <row r="836" ht="13.5" customHeight="1" spans="1:6">
      <c r="A836" s="21"/>
      <c r="D836" s="4"/>
      <c r="E836" s="5"/>
      <c r="F836" s="5"/>
    </row>
    <row r="837" ht="13.5" customHeight="1" spans="1:6">
      <c r="A837" s="21"/>
      <c r="D837" s="4"/>
      <c r="E837" s="5"/>
      <c r="F837" s="5"/>
    </row>
    <row r="838" ht="13.5" customHeight="1" spans="1:6">
      <c r="A838" s="21"/>
      <c r="D838" s="4"/>
      <c r="E838" s="5"/>
      <c r="F838" s="5"/>
    </row>
    <row r="839" ht="13.5" customHeight="1" spans="1:6">
      <c r="A839" s="21"/>
      <c r="D839" s="4"/>
      <c r="E839" s="5"/>
      <c r="F839" s="5"/>
    </row>
    <row r="840" ht="13.5" customHeight="1" spans="1:6">
      <c r="A840" s="21"/>
      <c r="D840" s="4"/>
      <c r="E840" s="5"/>
      <c r="F840" s="5"/>
    </row>
    <row r="841" ht="13.5" customHeight="1" spans="1:6">
      <c r="A841" s="21"/>
      <c r="D841" s="4"/>
      <c r="E841" s="5"/>
      <c r="F841" s="5"/>
    </row>
    <row r="842" ht="13.5" customHeight="1" spans="1:6">
      <c r="A842" s="21"/>
      <c r="D842" s="4"/>
      <c r="E842" s="5"/>
      <c r="F842" s="5"/>
    </row>
    <row r="843" ht="13.5" customHeight="1" spans="1:6">
      <c r="A843" s="21"/>
      <c r="D843" s="4"/>
      <c r="E843" s="5"/>
      <c r="F843" s="5"/>
    </row>
    <row r="844" ht="13.5" customHeight="1" spans="1:6">
      <c r="A844" s="21"/>
      <c r="D844" s="4"/>
      <c r="E844" s="5"/>
      <c r="F844" s="5"/>
    </row>
    <row r="845" ht="13.5" customHeight="1" spans="1:6">
      <c r="A845" s="21"/>
      <c r="D845" s="4"/>
      <c r="E845" s="5"/>
      <c r="F845" s="5"/>
    </row>
    <row r="846" ht="13.5" customHeight="1" spans="1:6">
      <c r="A846" s="21"/>
      <c r="D846" s="4"/>
      <c r="E846" s="5"/>
      <c r="F846" s="5"/>
    </row>
    <row r="847" ht="13.5" customHeight="1" spans="1:6">
      <c r="A847" s="21"/>
      <c r="D847" s="4"/>
      <c r="E847" s="5"/>
      <c r="F847" s="5"/>
    </row>
    <row r="848" ht="13.5" customHeight="1" spans="1:6">
      <c r="A848" s="21"/>
      <c r="D848" s="4"/>
      <c r="E848" s="5"/>
      <c r="F848" s="5"/>
    </row>
    <row r="849" ht="13.5" customHeight="1" spans="1:6">
      <c r="A849" s="21"/>
      <c r="D849" s="4"/>
      <c r="E849" s="5"/>
      <c r="F849" s="5"/>
    </row>
    <row r="850" ht="13.5" customHeight="1" spans="1:6">
      <c r="A850" s="21"/>
      <c r="D850" s="4"/>
      <c r="E850" s="5"/>
      <c r="F850" s="5"/>
    </row>
    <row r="851" ht="13.5" customHeight="1" spans="1:6">
      <c r="A851" s="21"/>
      <c r="D851" s="4"/>
      <c r="E851" s="5"/>
      <c r="F851" s="5"/>
    </row>
    <row r="852" ht="13.5" customHeight="1" spans="1:6">
      <c r="A852" s="21"/>
      <c r="D852" s="4"/>
      <c r="E852" s="5"/>
      <c r="F852" s="5"/>
    </row>
    <row r="853" ht="13.5" customHeight="1" spans="1:6">
      <c r="A853" s="21"/>
      <c r="D853" s="4"/>
      <c r="E853" s="5"/>
      <c r="F853" s="5"/>
    </row>
    <row r="854" ht="13.5" customHeight="1" spans="1:6">
      <c r="A854" s="21"/>
      <c r="D854" s="4"/>
      <c r="E854" s="5"/>
      <c r="F854" s="5"/>
    </row>
    <row r="855" ht="13.5" customHeight="1" spans="1:6">
      <c r="A855" s="21"/>
      <c r="D855" s="4"/>
      <c r="E855" s="5"/>
      <c r="F855" s="5"/>
    </row>
    <row r="856" ht="13.5" customHeight="1" spans="1:6">
      <c r="A856" s="21"/>
      <c r="D856" s="4"/>
      <c r="E856" s="5"/>
      <c r="F856" s="5"/>
    </row>
    <row r="857" ht="13.5" customHeight="1" spans="1:6">
      <c r="A857" s="21"/>
      <c r="D857" s="4"/>
      <c r="E857" s="5"/>
      <c r="F857" s="5"/>
    </row>
    <row r="858" ht="13.5" customHeight="1" spans="1:6">
      <c r="A858" s="21"/>
      <c r="D858" s="4"/>
      <c r="E858" s="5"/>
      <c r="F858" s="5"/>
    </row>
    <row r="859" ht="13.5" customHeight="1" spans="1:6">
      <c r="A859" s="21"/>
      <c r="D859" s="4"/>
      <c r="E859" s="5"/>
      <c r="F859" s="5"/>
    </row>
    <row r="860" ht="13.5" customHeight="1" spans="1:6">
      <c r="A860" s="21"/>
      <c r="D860" s="4"/>
      <c r="E860" s="5"/>
      <c r="F860" s="5"/>
    </row>
    <row r="861" ht="13.5" customHeight="1" spans="1:6">
      <c r="A861" s="21"/>
      <c r="D861" s="4"/>
      <c r="E861" s="5"/>
      <c r="F861" s="5"/>
    </row>
    <row r="862" ht="13.5" customHeight="1" spans="1:6">
      <c r="A862" s="21"/>
      <c r="D862" s="4"/>
      <c r="E862" s="5"/>
      <c r="F862" s="5"/>
    </row>
    <row r="863" ht="13.5" customHeight="1" spans="1:6">
      <c r="A863" s="21"/>
      <c r="D863" s="4"/>
      <c r="E863" s="5"/>
      <c r="F863" s="5"/>
    </row>
    <row r="864" ht="13.5" customHeight="1" spans="1:6">
      <c r="A864" s="21"/>
      <c r="D864" s="4"/>
      <c r="E864" s="5"/>
      <c r="F864" s="5"/>
    </row>
    <row r="865" ht="13.5" customHeight="1" spans="1:6">
      <c r="A865" s="21"/>
      <c r="D865" s="4"/>
      <c r="E865" s="5"/>
      <c r="F865" s="5"/>
    </row>
    <row r="866" ht="13.5" customHeight="1" spans="1:6">
      <c r="A866" s="21"/>
      <c r="D866" s="4"/>
      <c r="E866" s="5"/>
      <c r="F866" s="5"/>
    </row>
    <row r="867" ht="13.5" customHeight="1" spans="1:6">
      <c r="A867" s="21"/>
      <c r="D867" s="4"/>
      <c r="E867" s="5"/>
      <c r="F867" s="5"/>
    </row>
    <row r="868" ht="13.5" customHeight="1" spans="1:6">
      <c r="A868" s="21"/>
      <c r="D868" s="4"/>
      <c r="E868" s="5"/>
      <c r="F868" s="5"/>
    </row>
    <row r="869" ht="13.5" customHeight="1" spans="1:6">
      <c r="A869" s="21"/>
      <c r="D869" s="4"/>
      <c r="E869" s="5"/>
      <c r="F869" s="5"/>
    </row>
    <row r="870" ht="13.5" customHeight="1" spans="1:6">
      <c r="A870" s="21"/>
      <c r="D870" s="4"/>
      <c r="E870" s="5"/>
      <c r="F870" s="5"/>
    </row>
    <row r="871" ht="13.5" customHeight="1" spans="1:6">
      <c r="A871" s="21"/>
      <c r="D871" s="4"/>
      <c r="E871" s="5"/>
      <c r="F871" s="5"/>
    </row>
    <row r="872" ht="13.5" customHeight="1" spans="1:6">
      <c r="A872" s="21"/>
      <c r="D872" s="4"/>
      <c r="E872" s="5"/>
      <c r="F872" s="5"/>
    </row>
    <row r="873" ht="13.5" customHeight="1" spans="1:6">
      <c r="A873" s="21"/>
      <c r="D873" s="4"/>
      <c r="E873" s="5"/>
      <c r="F873" s="5"/>
    </row>
    <row r="874" ht="13.5" customHeight="1" spans="1:6">
      <c r="A874" s="21"/>
      <c r="D874" s="4"/>
      <c r="E874" s="5"/>
      <c r="F874" s="5"/>
    </row>
    <row r="875" ht="13.5" customHeight="1" spans="1:6">
      <c r="A875" s="21"/>
      <c r="D875" s="4"/>
      <c r="E875" s="5"/>
      <c r="F875" s="5"/>
    </row>
    <row r="876" ht="13.5" customHeight="1" spans="1:6">
      <c r="A876" s="21"/>
      <c r="D876" s="4"/>
      <c r="E876" s="5"/>
      <c r="F876" s="5"/>
    </row>
    <row r="877" ht="13.5" customHeight="1" spans="1:6">
      <c r="A877" s="21"/>
      <c r="D877" s="4"/>
      <c r="E877" s="5"/>
      <c r="F877" s="5"/>
    </row>
    <row r="878" ht="13.5" customHeight="1" spans="1:6">
      <c r="A878" s="21"/>
      <c r="D878" s="4"/>
      <c r="E878" s="5"/>
      <c r="F878" s="5"/>
    </row>
    <row r="879" ht="13.5" customHeight="1" spans="1:6">
      <c r="A879" s="21"/>
      <c r="D879" s="4"/>
      <c r="E879" s="5"/>
      <c r="F879" s="5"/>
    </row>
    <row r="880" ht="13.5" customHeight="1" spans="1:6">
      <c r="A880" s="21"/>
      <c r="D880" s="4"/>
      <c r="E880" s="5"/>
      <c r="F880" s="5"/>
    </row>
    <row r="881" ht="13.5" customHeight="1" spans="1:6">
      <c r="A881" s="21"/>
      <c r="D881" s="4"/>
      <c r="E881" s="5"/>
      <c r="F881" s="5"/>
    </row>
    <row r="882" ht="13.5" customHeight="1" spans="1:6">
      <c r="A882" s="21"/>
      <c r="D882" s="4"/>
      <c r="E882" s="5"/>
      <c r="F882" s="5"/>
    </row>
    <row r="883" ht="13.5" customHeight="1" spans="1:6">
      <c r="A883" s="21"/>
      <c r="D883" s="4"/>
      <c r="E883" s="5"/>
      <c r="F883" s="5"/>
    </row>
    <row r="884" ht="13.5" customHeight="1" spans="1:6">
      <c r="A884" s="21"/>
      <c r="D884" s="4"/>
      <c r="E884" s="5"/>
      <c r="F884" s="5"/>
    </row>
    <row r="885" ht="13.5" customHeight="1" spans="1:6">
      <c r="A885" s="21"/>
      <c r="D885" s="4"/>
      <c r="E885" s="5"/>
      <c r="F885" s="5"/>
    </row>
    <row r="886" ht="13.5" customHeight="1" spans="1:6">
      <c r="A886" s="21"/>
      <c r="D886" s="4"/>
      <c r="E886" s="5"/>
      <c r="F886" s="5"/>
    </row>
    <row r="887" ht="13.5" customHeight="1" spans="1:6">
      <c r="A887" s="21"/>
      <c r="D887" s="4"/>
      <c r="E887" s="5"/>
      <c r="F887" s="5"/>
    </row>
    <row r="888" ht="13.5" customHeight="1" spans="1:6">
      <c r="A888" s="21"/>
      <c r="D888" s="4"/>
      <c r="E888" s="5"/>
      <c r="F888" s="5"/>
    </row>
    <row r="889" ht="13.5" customHeight="1" spans="1:6">
      <c r="A889" s="21"/>
      <c r="D889" s="4"/>
      <c r="E889" s="5"/>
      <c r="F889" s="5"/>
    </row>
    <row r="890" ht="13.5" customHeight="1" spans="1:6">
      <c r="A890" s="21"/>
      <c r="D890" s="4"/>
      <c r="E890" s="5"/>
      <c r="F890" s="5"/>
    </row>
    <row r="891" ht="13.5" customHeight="1" spans="1:6">
      <c r="A891" s="21"/>
      <c r="D891" s="4"/>
      <c r="E891" s="5"/>
      <c r="F891" s="5"/>
    </row>
    <row r="892" ht="13.5" customHeight="1" spans="1:6">
      <c r="A892" s="21"/>
      <c r="D892" s="4"/>
      <c r="E892" s="5"/>
      <c r="F892" s="5"/>
    </row>
    <row r="893" ht="13.5" customHeight="1" spans="1:6">
      <c r="A893" s="21"/>
      <c r="D893" s="4"/>
      <c r="E893" s="5"/>
      <c r="F893" s="5"/>
    </row>
    <row r="894" ht="13.5" customHeight="1" spans="1:6">
      <c r="A894" s="21"/>
      <c r="D894" s="4"/>
      <c r="E894" s="5"/>
      <c r="F894" s="5"/>
    </row>
    <row r="895" ht="13.5" customHeight="1" spans="1:6">
      <c r="A895" s="21"/>
      <c r="D895" s="4"/>
      <c r="E895" s="5"/>
      <c r="F895" s="5"/>
    </row>
    <row r="896" ht="13.5" customHeight="1" spans="1:6">
      <c r="A896" s="21"/>
      <c r="D896" s="4"/>
      <c r="E896" s="5"/>
      <c r="F896" s="5"/>
    </row>
    <row r="897" ht="13.5" customHeight="1" spans="1:6">
      <c r="A897" s="21"/>
      <c r="D897" s="4"/>
      <c r="E897" s="5"/>
      <c r="F897" s="5"/>
    </row>
    <row r="898" ht="13.5" customHeight="1" spans="1:6">
      <c r="A898" s="21"/>
      <c r="D898" s="4"/>
      <c r="E898" s="5"/>
      <c r="F898" s="5"/>
    </row>
    <row r="899" ht="13.5" customHeight="1" spans="1:6">
      <c r="A899" s="21"/>
      <c r="D899" s="4"/>
      <c r="E899" s="5"/>
      <c r="F899" s="5"/>
    </row>
    <row r="900" ht="13.5" customHeight="1" spans="1:6">
      <c r="A900" s="21"/>
      <c r="D900" s="4"/>
      <c r="E900" s="5"/>
      <c r="F900" s="5"/>
    </row>
    <row r="901" ht="13.5" customHeight="1" spans="1:6">
      <c r="A901" s="21"/>
      <c r="D901" s="4"/>
      <c r="E901" s="5"/>
      <c r="F901" s="5"/>
    </row>
    <row r="902" ht="13.5" customHeight="1" spans="1:6">
      <c r="A902" s="21"/>
      <c r="D902" s="4"/>
      <c r="E902" s="5"/>
      <c r="F902" s="5"/>
    </row>
    <row r="903" ht="13.5" customHeight="1" spans="1:6">
      <c r="A903" s="21"/>
      <c r="D903" s="4"/>
      <c r="E903" s="5"/>
      <c r="F903" s="5"/>
    </row>
    <row r="904" ht="13.5" customHeight="1" spans="1:6">
      <c r="A904" s="21"/>
      <c r="D904" s="4"/>
      <c r="E904" s="5"/>
      <c r="F904" s="5"/>
    </row>
    <row r="905" ht="13.5" customHeight="1" spans="1:6">
      <c r="A905" s="21"/>
      <c r="D905" s="4"/>
      <c r="E905" s="5"/>
      <c r="F905" s="5"/>
    </row>
    <row r="906" ht="13.5" customHeight="1" spans="1:6">
      <c r="A906" s="21"/>
      <c r="D906" s="4"/>
      <c r="E906" s="5"/>
      <c r="F906" s="5"/>
    </row>
    <row r="907" ht="13.5" customHeight="1" spans="1:6">
      <c r="A907" s="21"/>
      <c r="D907" s="4"/>
      <c r="E907" s="5"/>
      <c r="F907" s="5"/>
    </row>
    <row r="908" ht="13.5" customHeight="1" spans="1:6">
      <c r="A908" s="21"/>
      <c r="D908" s="4"/>
      <c r="E908" s="5"/>
      <c r="F908" s="5"/>
    </row>
    <row r="909" ht="13.5" customHeight="1" spans="1:6">
      <c r="A909" s="21"/>
      <c r="D909" s="4"/>
      <c r="E909" s="5"/>
      <c r="F909" s="5"/>
    </row>
    <row r="910" ht="13.5" customHeight="1" spans="1:6">
      <c r="A910" s="21"/>
      <c r="D910" s="4"/>
      <c r="E910" s="5"/>
      <c r="F910" s="5"/>
    </row>
    <row r="911" ht="13.5" customHeight="1" spans="1:6">
      <c r="A911" s="21"/>
      <c r="D911" s="4"/>
      <c r="E911" s="5"/>
      <c r="F911" s="5"/>
    </row>
    <row r="912" ht="13.5" customHeight="1" spans="1:6">
      <c r="A912" s="21"/>
      <c r="D912" s="4"/>
      <c r="E912" s="5"/>
      <c r="F912" s="5"/>
    </row>
    <row r="913" ht="13.5" customHeight="1" spans="1:6">
      <c r="A913" s="21"/>
      <c r="D913" s="4"/>
      <c r="E913" s="5"/>
      <c r="F913" s="5"/>
    </row>
    <row r="914" ht="13.5" customHeight="1" spans="1:6">
      <c r="A914" s="21"/>
      <c r="D914" s="4"/>
      <c r="E914" s="5"/>
      <c r="F914" s="5"/>
    </row>
    <row r="915" ht="13.5" customHeight="1" spans="1:6">
      <c r="A915" s="21"/>
      <c r="D915" s="4"/>
      <c r="E915" s="5"/>
      <c r="F915" s="5"/>
    </row>
    <row r="916" ht="13.5" customHeight="1" spans="1:6">
      <c r="A916" s="21"/>
      <c r="D916" s="4"/>
      <c r="E916" s="5"/>
      <c r="F916" s="5"/>
    </row>
    <row r="917" ht="13.5" customHeight="1" spans="1:6">
      <c r="A917" s="21"/>
      <c r="D917" s="4"/>
      <c r="E917" s="5"/>
      <c r="F917" s="5"/>
    </row>
    <row r="918" ht="13.5" customHeight="1" spans="1:6">
      <c r="A918" s="21"/>
      <c r="D918" s="4"/>
      <c r="E918" s="5"/>
      <c r="F918" s="5"/>
    </row>
    <row r="919" ht="13.5" customHeight="1" spans="1:6">
      <c r="A919" s="21"/>
      <c r="D919" s="4"/>
      <c r="E919" s="5"/>
      <c r="F919" s="5"/>
    </row>
    <row r="920" ht="13.5" customHeight="1" spans="1:6">
      <c r="A920" s="21"/>
      <c r="D920" s="4"/>
      <c r="E920" s="5"/>
      <c r="F920" s="5"/>
    </row>
    <row r="921" ht="13.5" customHeight="1" spans="1:6">
      <c r="A921" s="21"/>
      <c r="D921" s="4"/>
      <c r="E921" s="5"/>
      <c r="F921" s="5"/>
    </row>
    <row r="922" ht="13.5" customHeight="1" spans="1:6">
      <c r="A922" s="21"/>
      <c r="D922" s="4"/>
      <c r="E922" s="5"/>
      <c r="F922" s="5"/>
    </row>
    <row r="923" ht="13.5" customHeight="1" spans="1:6">
      <c r="A923" s="21"/>
      <c r="D923" s="4"/>
      <c r="E923" s="5"/>
      <c r="F923" s="5"/>
    </row>
    <row r="924" ht="13.5" customHeight="1" spans="1:6">
      <c r="A924" s="21"/>
      <c r="D924" s="4"/>
      <c r="E924" s="5"/>
      <c r="F924" s="5"/>
    </row>
    <row r="925" ht="13.5" customHeight="1" spans="1:6">
      <c r="A925" s="21"/>
      <c r="D925" s="4"/>
      <c r="E925" s="5"/>
      <c r="F925" s="5"/>
    </row>
    <row r="926" ht="13.5" customHeight="1" spans="1:6">
      <c r="A926" s="21"/>
      <c r="D926" s="4"/>
      <c r="E926" s="5"/>
      <c r="F926" s="5"/>
    </row>
    <row r="927" ht="13.5" customHeight="1" spans="1:6">
      <c r="A927" s="21"/>
      <c r="D927" s="4"/>
      <c r="E927" s="5"/>
      <c r="F927" s="5"/>
    </row>
    <row r="928" ht="13.5" customHeight="1" spans="1:6">
      <c r="A928" s="21"/>
      <c r="D928" s="4"/>
      <c r="E928" s="5"/>
      <c r="F928" s="5"/>
    </row>
    <row r="929" ht="13.5" customHeight="1" spans="1:6">
      <c r="A929" s="21"/>
      <c r="D929" s="4"/>
      <c r="E929" s="5"/>
      <c r="F929" s="5"/>
    </row>
    <row r="930" ht="13.5" customHeight="1" spans="1:6">
      <c r="A930" s="21"/>
      <c r="D930" s="4"/>
      <c r="E930" s="5"/>
      <c r="F930" s="5"/>
    </row>
    <row r="931" ht="13.5" customHeight="1" spans="1:6">
      <c r="A931" s="21"/>
      <c r="D931" s="4"/>
      <c r="E931" s="5"/>
      <c r="F931" s="5"/>
    </row>
    <row r="932" ht="13.5" customHeight="1" spans="1:6">
      <c r="A932" s="21"/>
      <c r="D932" s="4"/>
      <c r="E932" s="5"/>
      <c r="F932" s="5"/>
    </row>
    <row r="933" ht="13.5" customHeight="1" spans="1:6">
      <c r="A933" s="21"/>
      <c r="D933" s="4"/>
      <c r="E933" s="5"/>
      <c r="F933" s="5"/>
    </row>
    <row r="934" ht="13.5" customHeight="1" spans="1:6">
      <c r="A934" s="21"/>
      <c r="D934" s="4"/>
      <c r="E934" s="5"/>
      <c r="F934" s="5"/>
    </row>
    <row r="935" ht="13.5" customHeight="1" spans="1:6">
      <c r="A935" s="21"/>
      <c r="D935" s="4"/>
      <c r="E935" s="5"/>
      <c r="F935" s="5"/>
    </row>
    <row r="936" ht="13.5" customHeight="1" spans="1:6">
      <c r="A936" s="21"/>
      <c r="D936" s="4"/>
      <c r="E936" s="5"/>
      <c r="F936" s="5"/>
    </row>
    <row r="937" ht="13.5" customHeight="1" spans="1:6">
      <c r="A937" s="21"/>
      <c r="D937" s="4"/>
      <c r="E937" s="5"/>
      <c r="F937" s="5"/>
    </row>
    <row r="938" ht="13.5" customHeight="1" spans="1:6">
      <c r="A938" s="21"/>
      <c r="D938" s="4"/>
      <c r="E938" s="5"/>
      <c r="F938" s="5"/>
    </row>
    <row r="939" ht="13.5" customHeight="1" spans="1:6">
      <c r="A939" s="21"/>
      <c r="D939" s="4"/>
      <c r="E939" s="5"/>
      <c r="F939" s="5"/>
    </row>
    <row r="940" ht="13.5" customHeight="1" spans="1:6">
      <c r="A940" s="21"/>
      <c r="D940" s="4"/>
      <c r="E940" s="5"/>
      <c r="F940" s="5"/>
    </row>
    <row r="941" ht="13.5" customHeight="1" spans="1:6">
      <c r="A941" s="21"/>
      <c r="D941" s="4"/>
      <c r="E941" s="5"/>
      <c r="F941" s="5"/>
    </row>
    <row r="942" ht="13.5" customHeight="1" spans="1:6">
      <c r="A942" s="21"/>
      <c r="D942" s="4"/>
      <c r="E942" s="5"/>
      <c r="F942" s="5"/>
    </row>
    <row r="943" ht="13.5" customHeight="1" spans="1:6">
      <c r="A943" s="21"/>
      <c r="D943" s="4"/>
      <c r="E943" s="5"/>
      <c r="F943" s="5"/>
    </row>
    <row r="944" ht="13.5" customHeight="1" spans="1:6">
      <c r="A944" s="21"/>
      <c r="D944" s="4"/>
      <c r="E944" s="5"/>
      <c r="F944" s="5"/>
    </row>
    <row r="945" ht="13.5" customHeight="1" spans="1:6">
      <c r="A945" s="21"/>
      <c r="D945" s="4"/>
      <c r="E945" s="5"/>
      <c r="F945" s="5"/>
    </row>
    <row r="946" ht="13.5" customHeight="1" spans="1:6">
      <c r="A946" s="21"/>
      <c r="D946" s="4"/>
      <c r="E946" s="5"/>
      <c r="F946" s="5"/>
    </row>
    <row r="947" ht="13.5" customHeight="1" spans="1:6">
      <c r="A947" s="21"/>
      <c r="D947" s="4"/>
      <c r="E947" s="5"/>
      <c r="F947" s="5"/>
    </row>
    <row r="948" ht="13.5" customHeight="1" spans="1:6">
      <c r="A948" s="21"/>
      <c r="D948" s="4"/>
      <c r="E948" s="5"/>
      <c r="F948" s="5"/>
    </row>
    <row r="949" ht="13.5" customHeight="1" spans="1:6">
      <c r="A949" s="21"/>
      <c r="D949" s="4"/>
      <c r="E949" s="5"/>
      <c r="F949" s="5"/>
    </row>
    <row r="950" ht="13.5" customHeight="1" spans="1:6">
      <c r="A950" s="21"/>
      <c r="D950" s="4"/>
      <c r="E950" s="5"/>
      <c r="F950" s="5"/>
    </row>
    <row r="951" ht="13.5" customHeight="1" spans="1:6">
      <c r="A951" s="21"/>
      <c r="D951" s="4"/>
      <c r="E951" s="5"/>
      <c r="F951" s="5"/>
    </row>
    <row r="952" ht="13.5" customHeight="1" spans="1:6">
      <c r="A952" s="21"/>
      <c r="D952" s="4"/>
      <c r="E952" s="5"/>
      <c r="F952" s="5"/>
    </row>
    <row r="953" ht="13.5" customHeight="1" spans="1:6">
      <c r="A953" s="21"/>
      <c r="D953" s="4"/>
      <c r="E953" s="5"/>
      <c r="F953" s="5"/>
    </row>
    <row r="954" ht="13.5" customHeight="1" spans="1:6">
      <c r="A954" s="21"/>
      <c r="D954" s="4"/>
      <c r="E954" s="5"/>
      <c r="F954" s="5"/>
    </row>
    <row r="955" ht="13.5" customHeight="1" spans="1:6">
      <c r="A955" s="21"/>
      <c r="D955" s="4"/>
      <c r="E955" s="5"/>
      <c r="F955" s="5"/>
    </row>
    <row r="956" ht="13.5" customHeight="1" spans="1:6">
      <c r="A956" s="21"/>
      <c r="D956" s="4"/>
      <c r="E956" s="5"/>
      <c r="F956" s="5"/>
    </row>
    <row r="957" ht="13.5" customHeight="1" spans="1:6">
      <c r="A957" s="21"/>
      <c r="D957" s="4"/>
      <c r="E957" s="5"/>
      <c r="F957" s="5"/>
    </row>
    <row r="958" ht="13.5" customHeight="1" spans="1:6">
      <c r="A958" s="21"/>
      <c r="D958" s="4"/>
      <c r="E958" s="5"/>
      <c r="F958" s="5"/>
    </row>
    <row r="959" ht="13.5" customHeight="1" spans="1:6">
      <c r="A959" s="21"/>
      <c r="D959" s="4"/>
      <c r="E959" s="5"/>
      <c r="F959" s="5"/>
    </row>
    <row r="960" ht="13.5" customHeight="1" spans="1:6">
      <c r="A960" s="21"/>
      <c r="D960" s="4"/>
      <c r="E960" s="5"/>
      <c r="F960" s="5"/>
    </row>
    <row r="961" ht="13.5" customHeight="1" spans="1:6">
      <c r="A961" s="21"/>
      <c r="D961" s="4"/>
      <c r="E961" s="5"/>
      <c r="F961" s="5"/>
    </row>
    <row r="962" ht="13.5" customHeight="1" spans="1:6">
      <c r="A962" s="21"/>
      <c r="D962" s="4"/>
      <c r="E962" s="5"/>
      <c r="F962" s="5"/>
    </row>
    <row r="963" ht="13.5" customHeight="1" spans="1:6">
      <c r="A963" s="21"/>
      <c r="D963" s="4"/>
      <c r="E963" s="5"/>
      <c r="F963" s="5"/>
    </row>
    <row r="964" ht="13.5" customHeight="1" spans="1:6">
      <c r="A964" s="21"/>
      <c r="D964" s="4"/>
      <c r="E964" s="5"/>
      <c r="F964" s="5"/>
    </row>
    <row r="965" ht="13.5" customHeight="1" spans="1:6">
      <c r="A965" s="21"/>
      <c r="D965" s="4"/>
      <c r="E965" s="5"/>
      <c r="F965" s="5"/>
    </row>
    <row r="966" ht="13.5" customHeight="1" spans="1:6">
      <c r="A966" s="21"/>
      <c r="D966" s="4"/>
      <c r="E966" s="5"/>
      <c r="F966" s="5"/>
    </row>
    <row r="967" ht="13.5" customHeight="1" spans="1:6">
      <c r="A967" s="21"/>
      <c r="D967" s="4"/>
      <c r="E967" s="5"/>
      <c r="F967" s="5"/>
    </row>
    <row r="968" ht="13.5" customHeight="1" spans="1:6">
      <c r="A968" s="21"/>
      <c r="D968" s="4"/>
      <c r="E968" s="5"/>
      <c r="F968" s="5"/>
    </row>
    <row r="969" ht="13.5" customHeight="1" spans="1:6">
      <c r="A969" s="21"/>
      <c r="D969" s="4"/>
      <c r="E969" s="5"/>
      <c r="F969" s="5"/>
    </row>
    <row r="970" ht="13.5" customHeight="1" spans="1:6">
      <c r="A970" s="21"/>
      <c r="D970" s="4"/>
      <c r="E970" s="5"/>
      <c r="F970" s="5"/>
    </row>
    <row r="971" ht="13.5" customHeight="1" spans="1:6">
      <c r="A971" s="21"/>
      <c r="D971" s="4"/>
      <c r="E971" s="5"/>
      <c r="F971" s="5"/>
    </row>
    <row r="972" ht="13.5" customHeight="1" spans="1:6">
      <c r="A972" s="21"/>
      <c r="D972" s="4"/>
      <c r="E972" s="5"/>
      <c r="F972" s="5"/>
    </row>
    <row r="973" ht="13.5" customHeight="1" spans="1:6">
      <c r="A973" s="21"/>
      <c r="D973" s="4"/>
      <c r="E973" s="5"/>
      <c r="F973" s="5"/>
    </row>
    <row r="974" ht="13.5" customHeight="1" spans="1:6">
      <c r="A974" s="21"/>
      <c r="D974" s="4"/>
      <c r="E974" s="5"/>
      <c r="F974" s="5"/>
    </row>
    <row r="975" ht="13.5" customHeight="1" spans="1:6">
      <c r="A975" s="21"/>
      <c r="D975" s="4"/>
      <c r="E975" s="5"/>
      <c r="F975" s="5"/>
    </row>
    <row r="976" ht="13.5" customHeight="1" spans="1:6">
      <c r="A976" s="21"/>
      <c r="D976" s="4"/>
      <c r="E976" s="5"/>
      <c r="F976" s="5"/>
    </row>
    <row r="977" ht="13.5" customHeight="1" spans="1:6">
      <c r="A977" s="21"/>
      <c r="D977" s="4"/>
      <c r="E977" s="5"/>
      <c r="F977" s="5"/>
    </row>
    <row r="978" ht="13.5" customHeight="1" spans="1:6">
      <c r="A978" s="21"/>
      <c r="D978" s="4"/>
      <c r="E978" s="5"/>
      <c r="F978" s="5"/>
    </row>
    <row r="979" ht="13.5" customHeight="1" spans="1:6">
      <c r="A979" s="21"/>
      <c r="D979" s="4"/>
      <c r="E979" s="5"/>
      <c r="F979" s="5"/>
    </row>
    <row r="980" ht="13.5" customHeight="1" spans="1:6">
      <c r="A980" s="21"/>
      <c r="D980" s="4"/>
      <c r="E980" s="5"/>
      <c r="F980" s="5"/>
    </row>
    <row r="981" ht="13.5" customHeight="1" spans="1:6">
      <c r="A981" s="21"/>
      <c r="D981" s="4"/>
      <c r="E981" s="5"/>
      <c r="F981" s="5"/>
    </row>
    <row r="982" ht="13.5" customHeight="1" spans="1:6">
      <c r="A982" s="21"/>
      <c r="D982" s="4"/>
      <c r="E982" s="5"/>
      <c r="F982" s="5"/>
    </row>
    <row r="983" ht="13.5" customHeight="1" spans="1:6">
      <c r="A983" s="21"/>
      <c r="D983" s="4"/>
      <c r="E983" s="5"/>
      <c r="F983" s="5"/>
    </row>
    <row r="984" ht="13.5" customHeight="1" spans="1:6">
      <c r="A984" s="21"/>
      <c r="D984" s="4"/>
      <c r="E984" s="5"/>
      <c r="F984" s="5"/>
    </row>
    <row r="985" ht="13.5" customHeight="1" spans="1:6">
      <c r="A985" s="21"/>
      <c r="D985" s="4"/>
      <c r="E985" s="5"/>
      <c r="F985" s="5"/>
    </row>
    <row r="986" ht="13.5" customHeight="1" spans="1:6">
      <c r="A986" s="21"/>
      <c r="D986" s="4"/>
      <c r="E986" s="5"/>
      <c r="F986" s="5"/>
    </row>
    <row r="987" ht="13.5" customHeight="1" spans="1:6">
      <c r="A987" s="21"/>
      <c r="D987" s="4"/>
      <c r="E987" s="5"/>
      <c r="F987" s="5"/>
    </row>
    <row r="988" ht="13.5" customHeight="1" spans="1:6">
      <c r="A988" s="21"/>
      <c r="D988" s="4"/>
      <c r="E988" s="5"/>
      <c r="F988" s="5"/>
    </row>
    <row r="989" ht="13.5" customHeight="1" spans="1:6">
      <c r="A989" s="21"/>
      <c r="D989" s="4"/>
      <c r="E989" s="5"/>
      <c r="F989" s="5"/>
    </row>
    <row r="990" ht="13.5" customHeight="1" spans="1:6">
      <c r="A990" s="21"/>
      <c r="D990" s="4"/>
      <c r="E990" s="5"/>
      <c r="F990" s="5"/>
    </row>
    <row r="991" ht="13.5" customHeight="1" spans="1:6">
      <c r="A991" s="21"/>
      <c r="D991" s="4"/>
      <c r="E991" s="5"/>
      <c r="F991" s="5"/>
    </row>
    <row r="992" ht="13.5" customHeight="1" spans="1:6">
      <c r="A992" s="21"/>
      <c r="D992" s="4"/>
      <c r="E992" s="5"/>
      <c r="F992" s="5"/>
    </row>
    <row r="993" ht="13.5" customHeight="1" spans="1:6">
      <c r="A993" s="21"/>
      <c r="D993" s="4"/>
      <c r="E993" s="5"/>
      <c r="F993" s="5"/>
    </row>
    <row r="994" ht="13.5" customHeight="1" spans="1:6">
      <c r="A994" s="21"/>
      <c r="D994" s="4"/>
      <c r="E994" s="5"/>
      <c r="F994" s="5"/>
    </row>
    <row r="995" ht="13.5" customHeight="1" spans="1:6">
      <c r="A995" s="21"/>
      <c r="D995" s="4"/>
      <c r="E995" s="5"/>
      <c r="F995" s="5"/>
    </row>
    <row r="996" ht="13.5" customHeight="1" spans="1:6">
      <c r="A996" s="21"/>
      <c r="D996" s="4"/>
      <c r="E996" s="5"/>
      <c r="F996" s="5"/>
    </row>
    <row r="997" ht="13.5" customHeight="1" spans="1:6">
      <c r="A997" s="21"/>
      <c r="D997" s="4"/>
      <c r="E997" s="5"/>
      <c r="F997" s="5"/>
    </row>
    <row r="998" ht="13.5" customHeight="1" spans="1:6">
      <c r="A998" s="21"/>
      <c r="D998" s="4"/>
      <c r="E998" s="5"/>
      <c r="F998" s="5"/>
    </row>
    <row r="999" ht="13.5" customHeight="1" spans="1:6">
      <c r="A999" s="21"/>
      <c r="D999" s="4"/>
      <c r="E999" s="5"/>
      <c r="F999" s="5"/>
    </row>
    <row r="1000" ht="13.5" customHeight="1" spans="1:6">
      <c r="A1000" s="21"/>
      <c r="D1000" s="4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2.2857142857143" customWidth="1"/>
    <col min="2" max="2" width="16.2857142857143" customWidth="1"/>
    <col min="3" max="3" width="36.4285714285714" customWidth="1"/>
    <col min="4" max="4" width="12.7142857142857" customWidth="1"/>
    <col min="5" max="5" width="10.2857142857143" customWidth="1"/>
    <col min="6" max="6" width="13" customWidth="1"/>
    <col min="7" max="7" width="13.2857142857143" customWidth="1"/>
    <col min="8" max="8" width="11.8571428571429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4" t="s">
        <v>3</v>
      </c>
      <c r="E1" s="5"/>
      <c r="F1" s="5"/>
    </row>
    <row r="2" ht="13.5" customHeight="1" spans="1:6">
      <c r="A2" s="2">
        <v>43694</v>
      </c>
      <c r="B2" s="5" t="s">
        <v>44</v>
      </c>
      <c r="C2" s="5" t="s">
        <v>1283</v>
      </c>
      <c r="D2" s="10">
        <f>480/3</f>
        <v>160</v>
      </c>
      <c r="E2" s="5"/>
      <c r="F2" s="5"/>
    </row>
    <row r="3" ht="13.5" customHeight="1" spans="1:6">
      <c r="A3" s="2">
        <v>43686</v>
      </c>
      <c r="B3" s="5" t="s">
        <v>44</v>
      </c>
      <c r="C3" s="5" t="s">
        <v>1284</v>
      </c>
      <c r="D3" s="4">
        <v>100</v>
      </c>
      <c r="E3" s="5"/>
      <c r="F3" s="5"/>
    </row>
    <row r="4" ht="13.5" customHeight="1" spans="1:6">
      <c r="A4" s="2">
        <v>43678</v>
      </c>
      <c r="B4" s="5" t="s">
        <v>294</v>
      </c>
      <c r="C4" s="5" t="s">
        <v>239</v>
      </c>
      <c r="D4" s="4">
        <v>470</v>
      </c>
      <c r="E4" s="5"/>
      <c r="F4" s="5"/>
    </row>
    <row r="5" ht="13.5" customHeight="1" spans="1:6">
      <c r="A5" s="2">
        <v>43678</v>
      </c>
      <c r="B5" s="5" t="s">
        <v>11</v>
      </c>
      <c r="C5" s="5" t="s">
        <v>777</v>
      </c>
      <c r="D5" s="4">
        <v>180</v>
      </c>
      <c r="E5" s="5"/>
      <c r="F5" s="5"/>
    </row>
    <row r="6" ht="13.5" customHeight="1" spans="1:7">
      <c r="A6" s="2">
        <v>43687</v>
      </c>
      <c r="B6" s="5" t="s">
        <v>11</v>
      </c>
      <c r="C6" s="5" t="s">
        <v>727</v>
      </c>
      <c r="D6" s="10">
        <v>37.6</v>
      </c>
      <c r="E6" s="5"/>
      <c r="F6" s="5"/>
      <c r="G6" s="3" t="s">
        <v>286</v>
      </c>
    </row>
    <row r="7" ht="13.5" customHeight="1" spans="1:8">
      <c r="A7" s="2">
        <v>43692</v>
      </c>
      <c r="B7" s="5" t="s">
        <v>11</v>
      </c>
      <c r="C7" s="5" t="s">
        <v>1285</v>
      </c>
      <c r="D7" s="4">
        <v>51.9</v>
      </c>
      <c r="E7" s="5"/>
      <c r="F7" s="5"/>
      <c r="G7" s="3" t="s">
        <v>44</v>
      </c>
      <c r="H7" s="4">
        <f>SUM(D2:D3)</f>
        <v>260</v>
      </c>
    </row>
    <row r="8" ht="13.5" customHeight="1" spans="1:8">
      <c r="A8" s="2">
        <v>43706</v>
      </c>
      <c r="B8" s="5" t="s">
        <v>11</v>
      </c>
      <c r="C8" s="10" t="s">
        <v>780</v>
      </c>
      <c r="D8" s="4">
        <v>29.5</v>
      </c>
      <c r="E8" s="5"/>
      <c r="F8" s="5"/>
      <c r="G8" s="3" t="s">
        <v>294</v>
      </c>
      <c r="H8" s="4">
        <f>SUM(D4)</f>
        <v>470</v>
      </c>
    </row>
    <row r="9" ht="13.5" customHeight="1" spans="1:8">
      <c r="A9" s="2">
        <v>43704</v>
      </c>
      <c r="B9" s="5" t="s">
        <v>11</v>
      </c>
      <c r="C9" s="10" t="s">
        <v>780</v>
      </c>
      <c r="D9" s="4">
        <v>7.5</v>
      </c>
      <c r="E9" s="5"/>
      <c r="F9" s="5"/>
      <c r="G9" s="3" t="s">
        <v>11</v>
      </c>
      <c r="H9" s="4">
        <f>SUM(D5:D9)</f>
        <v>306.5</v>
      </c>
    </row>
    <row r="10" ht="13.5" customHeight="1" spans="1:8">
      <c r="A10" s="2">
        <v>43680</v>
      </c>
      <c r="B10" s="5" t="s">
        <v>68</v>
      </c>
      <c r="C10" s="5" t="s">
        <v>20</v>
      </c>
      <c r="D10" s="4">
        <v>125.94</v>
      </c>
      <c r="E10" s="5"/>
      <c r="F10" s="5"/>
      <c r="G10" s="3" t="s">
        <v>68</v>
      </c>
      <c r="H10" s="4">
        <f>SUM(D10:D19)</f>
        <v>823.8</v>
      </c>
    </row>
    <row r="11" ht="13.5" customHeight="1" spans="1:8">
      <c r="A11" s="2">
        <v>43681</v>
      </c>
      <c r="B11" s="5" t="s">
        <v>68</v>
      </c>
      <c r="C11" s="5" t="s">
        <v>122</v>
      </c>
      <c r="D11" s="4">
        <v>21.8</v>
      </c>
      <c r="E11" s="5"/>
      <c r="F11" s="5"/>
      <c r="G11" s="3" t="s">
        <v>197</v>
      </c>
      <c r="H11" s="4">
        <f>SUM(D20:D22)</f>
        <v>288.58</v>
      </c>
    </row>
    <row r="12" ht="13.5" customHeight="1" spans="1:8">
      <c r="A12" s="2">
        <v>43679</v>
      </c>
      <c r="B12" s="5" t="s">
        <v>68</v>
      </c>
      <c r="C12" s="5" t="s">
        <v>122</v>
      </c>
      <c r="D12" s="4">
        <v>18.8</v>
      </c>
      <c r="E12" s="5"/>
      <c r="F12" s="5"/>
      <c r="G12" s="3" t="s">
        <v>125</v>
      </c>
      <c r="H12" s="4">
        <f>SUM(D23:D25)</f>
        <v>715.5</v>
      </c>
    </row>
    <row r="13" ht="13.5" customHeight="1" spans="1:8">
      <c r="A13" s="2">
        <v>43683</v>
      </c>
      <c r="B13" s="5" t="s">
        <v>68</v>
      </c>
      <c r="C13" s="5" t="s">
        <v>122</v>
      </c>
      <c r="D13" s="10">
        <v>8</v>
      </c>
      <c r="E13" s="5"/>
      <c r="F13" s="5"/>
      <c r="G13" s="3" t="s">
        <v>644</v>
      </c>
      <c r="H13" s="4">
        <f>SUM(D26:D27)</f>
        <v>1050</v>
      </c>
    </row>
    <row r="14" ht="13.5" customHeight="1" spans="1:8">
      <c r="A14" s="2">
        <v>43696</v>
      </c>
      <c r="B14" s="5" t="s">
        <v>68</v>
      </c>
      <c r="C14" s="5" t="s">
        <v>20</v>
      </c>
      <c r="D14" s="10">
        <v>196.5</v>
      </c>
      <c r="E14" s="5"/>
      <c r="F14" s="5"/>
      <c r="G14" s="3" t="s">
        <v>646</v>
      </c>
      <c r="H14" s="4">
        <f>SUM(D28)</f>
        <v>976</v>
      </c>
    </row>
    <row r="15" ht="13.5" customHeight="1" spans="1:8">
      <c r="A15" s="2">
        <v>43689</v>
      </c>
      <c r="B15" s="5" t="s">
        <v>68</v>
      </c>
      <c r="C15" s="5" t="s">
        <v>20</v>
      </c>
      <c r="D15" s="10">
        <v>31.3</v>
      </c>
      <c r="E15" s="5"/>
      <c r="F15" s="5"/>
      <c r="G15" s="3" t="s">
        <v>163</v>
      </c>
      <c r="H15" s="4">
        <f>SUM(D29:D30)</f>
        <v>76.55</v>
      </c>
    </row>
    <row r="16" ht="13.5" customHeight="1" spans="1:8">
      <c r="A16" s="2">
        <v>43687</v>
      </c>
      <c r="B16" s="5" t="s">
        <v>68</v>
      </c>
      <c r="C16" s="10" t="s">
        <v>20</v>
      </c>
      <c r="D16" s="4">
        <v>122.85</v>
      </c>
      <c r="E16" s="5"/>
      <c r="F16" s="5"/>
      <c r="G16" s="3" t="s">
        <v>134</v>
      </c>
      <c r="H16" s="4">
        <f>SUM(D31:D32)</f>
        <v>278</v>
      </c>
    </row>
    <row r="17" ht="13.5" customHeight="1" spans="1:8">
      <c r="A17" s="2">
        <v>43688</v>
      </c>
      <c r="B17" s="5" t="s">
        <v>68</v>
      </c>
      <c r="C17" s="5" t="s">
        <v>122</v>
      </c>
      <c r="D17" s="10">
        <v>20.75</v>
      </c>
      <c r="E17" s="5"/>
      <c r="F17" s="5"/>
      <c r="G17" s="3" t="s">
        <v>34</v>
      </c>
      <c r="H17" s="4">
        <f>SUM(D33:D34)</f>
        <v>50.3</v>
      </c>
    </row>
    <row r="18" ht="13.5" customHeight="1" spans="1:8">
      <c r="A18" s="2">
        <v>43708</v>
      </c>
      <c r="B18" s="5" t="s">
        <v>68</v>
      </c>
      <c r="C18" s="10" t="s">
        <v>20</v>
      </c>
      <c r="D18" s="10">
        <v>159.86</v>
      </c>
      <c r="E18" s="5"/>
      <c r="F18" s="5"/>
      <c r="G18" s="3" t="s">
        <v>36</v>
      </c>
      <c r="H18" s="4">
        <f>SUM(D35:D41)</f>
        <v>1446.31666666667</v>
      </c>
    </row>
    <row r="19" ht="13.5" customHeight="1" spans="1:8">
      <c r="A19" s="2">
        <v>43701</v>
      </c>
      <c r="B19" s="5" t="s">
        <v>68</v>
      </c>
      <c r="C19" s="10" t="s">
        <v>20</v>
      </c>
      <c r="D19" s="4">
        <v>118</v>
      </c>
      <c r="E19" s="5"/>
      <c r="F19" s="5"/>
      <c r="G19" s="3" t="s">
        <v>39</v>
      </c>
      <c r="H19" s="4">
        <f>SUM(D42:D52)</f>
        <v>733.203333333333</v>
      </c>
    </row>
    <row r="20" ht="13.5" customHeight="1" spans="1:8">
      <c r="A20" s="2">
        <v>43687</v>
      </c>
      <c r="B20" s="5" t="s">
        <v>197</v>
      </c>
      <c r="C20" s="5" t="s">
        <v>124</v>
      </c>
      <c r="D20" s="10">
        <f>45.5+55</f>
        <v>100.5</v>
      </c>
      <c r="E20" s="5"/>
      <c r="F20" s="5"/>
      <c r="G20" s="3" t="s">
        <v>375</v>
      </c>
      <c r="H20" s="4">
        <f>SUM(D53:D56)</f>
        <v>338</v>
      </c>
    </row>
    <row r="21" ht="13.5" customHeight="1" spans="1:26">
      <c r="A21" s="2">
        <v>43697</v>
      </c>
      <c r="B21" s="5" t="s">
        <v>197</v>
      </c>
      <c r="C21" s="10" t="s">
        <v>612</v>
      </c>
      <c r="D21" s="4">
        <v>37.9</v>
      </c>
      <c r="E21" s="10"/>
      <c r="F21" s="10"/>
      <c r="G21" s="10" t="s">
        <v>841</v>
      </c>
      <c r="H21" s="10">
        <f>D57</f>
        <v>2163.65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43702</v>
      </c>
      <c r="B22" s="5" t="s">
        <v>197</v>
      </c>
      <c r="C22" s="10" t="s">
        <v>1286</v>
      </c>
      <c r="D22" s="4">
        <v>150.18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43678</v>
      </c>
      <c r="B23" s="5" t="s">
        <v>125</v>
      </c>
      <c r="C23" s="5" t="s">
        <v>640</v>
      </c>
      <c r="D23" s="4">
        <v>60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43678</v>
      </c>
      <c r="B24" s="5" t="s">
        <v>125</v>
      </c>
      <c r="C24" s="5" t="s">
        <v>641</v>
      </c>
      <c r="D24" s="4">
        <v>600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43678</v>
      </c>
      <c r="B25" s="5" t="s">
        <v>125</v>
      </c>
      <c r="C25" s="5" t="s">
        <v>509</v>
      </c>
      <c r="D25" s="4">
        <v>55.5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43678</v>
      </c>
      <c r="B26" s="5" t="s">
        <v>644</v>
      </c>
      <c r="C26" s="5" t="s">
        <v>645</v>
      </c>
      <c r="D26" s="4">
        <v>750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43678</v>
      </c>
      <c r="B27" s="5" t="s">
        <v>644</v>
      </c>
      <c r="C27" s="5" t="s">
        <v>684</v>
      </c>
      <c r="D27" s="4">
        <v>300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43678</v>
      </c>
      <c r="B28" s="5" t="s">
        <v>646</v>
      </c>
      <c r="C28" s="5" t="s">
        <v>1145</v>
      </c>
      <c r="D28" s="4">
        <v>976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43698</v>
      </c>
      <c r="B29" s="5" t="s">
        <v>163</v>
      </c>
      <c r="C29" s="5" t="s">
        <v>1287</v>
      </c>
      <c r="D29" s="3">
        <v>23.55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43694</v>
      </c>
      <c r="B30" s="5" t="s">
        <v>163</v>
      </c>
      <c r="C30" s="5" t="s">
        <v>1288</v>
      </c>
      <c r="D30" s="4">
        <v>53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43694</v>
      </c>
      <c r="B31" s="5" t="s">
        <v>134</v>
      </c>
      <c r="C31" s="5" t="s">
        <v>1288</v>
      </c>
      <c r="D31" s="4">
        <f>201/3</f>
        <v>67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43704</v>
      </c>
      <c r="B32" s="5" t="s">
        <v>134</v>
      </c>
      <c r="C32" s="10" t="s">
        <v>1289</v>
      </c>
      <c r="D32" s="4">
        <v>211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43702</v>
      </c>
      <c r="B33" s="5" t="s">
        <v>34</v>
      </c>
      <c r="C33" s="5" t="s">
        <v>81</v>
      </c>
      <c r="D33" s="10">
        <v>27.5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43708</v>
      </c>
      <c r="B34" s="5" t="s">
        <v>34</v>
      </c>
      <c r="C34" s="5" t="s">
        <v>81</v>
      </c>
      <c r="D34" s="4">
        <v>22.8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43678</v>
      </c>
      <c r="B35" s="5" t="s">
        <v>36</v>
      </c>
      <c r="C35" s="5" t="s">
        <v>37</v>
      </c>
      <c r="D35" s="4">
        <v>600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43678</v>
      </c>
      <c r="B36" s="5" t="s">
        <v>36</v>
      </c>
      <c r="C36" s="5" t="s">
        <v>38</v>
      </c>
      <c r="D36" s="4">
        <v>400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43701</v>
      </c>
      <c r="B37" s="5" t="s">
        <v>36</v>
      </c>
      <c r="C37" s="5" t="s">
        <v>1290</v>
      </c>
      <c r="D37" s="10">
        <v>100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43694</v>
      </c>
      <c r="B38" s="5" t="s">
        <v>36</v>
      </c>
      <c r="C38" s="5" t="s">
        <v>1291</v>
      </c>
      <c r="D38" s="10">
        <f>231.95/3</f>
        <v>77.3166666666667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43694</v>
      </c>
      <c r="B39" s="5" t="s">
        <v>36</v>
      </c>
      <c r="C39" s="5" t="s">
        <v>1292</v>
      </c>
      <c r="D39" s="10">
        <f>65/3</f>
        <v>21.6666666666667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43694</v>
      </c>
      <c r="B40" s="5" t="s">
        <v>36</v>
      </c>
      <c r="C40" s="5" t="s">
        <v>1293</v>
      </c>
      <c r="D40" s="10">
        <f>172/3</f>
        <v>57.3333333333333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43692</v>
      </c>
      <c r="B41" s="5" t="s">
        <v>36</v>
      </c>
      <c r="C41" s="5" t="s">
        <v>1294</v>
      </c>
      <c r="D41" s="4">
        <v>190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43678</v>
      </c>
      <c r="B42" s="5" t="s">
        <v>39</v>
      </c>
      <c r="C42" s="5" t="s">
        <v>42</v>
      </c>
      <c r="D42" s="4">
        <v>110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43682</v>
      </c>
      <c r="B43" s="5" t="s">
        <v>39</v>
      </c>
      <c r="C43" s="5" t="s">
        <v>83</v>
      </c>
      <c r="D43" s="4">
        <v>64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43680</v>
      </c>
      <c r="B44" s="5" t="s">
        <v>39</v>
      </c>
      <c r="C44" s="5" t="s">
        <v>1295</v>
      </c>
      <c r="D44" s="10">
        <v>200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43689</v>
      </c>
      <c r="B45" s="5" t="s">
        <v>39</v>
      </c>
      <c r="C45" s="5" t="s">
        <v>83</v>
      </c>
      <c r="D45" s="10">
        <v>57</v>
      </c>
      <c r="E45" s="10"/>
      <c r="F45" s="4"/>
      <c r="G45" s="3" t="s">
        <v>1082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43696</v>
      </c>
      <c r="B46" s="5" t="s">
        <v>39</v>
      </c>
      <c r="C46" s="5" t="s">
        <v>1296</v>
      </c>
      <c r="D46" s="10">
        <v>65.27</v>
      </c>
      <c r="E46" s="10"/>
      <c r="F46" s="4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43684</v>
      </c>
      <c r="B47" s="5" t="s">
        <v>39</v>
      </c>
      <c r="C47" s="5" t="s">
        <v>1281</v>
      </c>
      <c r="D47" s="10">
        <v>50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43702</v>
      </c>
      <c r="B48" s="5" t="s">
        <v>39</v>
      </c>
      <c r="C48" s="5" t="s">
        <v>83</v>
      </c>
      <c r="D48" s="4">
        <v>73.1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43691</v>
      </c>
      <c r="B49" s="5" t="s">
        <v>39</v>
      </c>
      <c r="C49" s="5" t="s">
        <v>1281</v>
      </c>
      <c r="D49" s="4">
        <v>50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43694</v>
      </c>
      <c r="B50" s="5" t="s">
        <v>39</v>
      </c>
      <c r="C50" s="3" t="s">
        <v>1297</v>
      </c>
      <c r="D50" s="4">
        <f>70/3</f>
        <v>23.3333333333333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43701</v>
      </c>
      <c r="B51" s="3" t="s">
        <v>39</v>
      </c>
      <c r="C51" s="10" t="s">
        <v>1298</v>
      </c>
      <c r="D51" s="4">
        <v>30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43678</v>
      </c>
      <c r="B52" s="3" t="s">
        <v>39</v>
      </c>
      <c r="C52" s="10" t="s">
        <v>1281</v>
      </c>
      <c r="D52" s="4">
        <v>10.5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43678</v>
      </c>
      <c r="B53" s="5" t="s">
        <v>375</v>
      </c>
      <c r="C53" s="5" t="s">
        <v>547</v>
      </c>
      <c r="D53" s="4">
        <v>200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43678</v>
      </c>
      <c r="B54" s="5" t="s">
        <v>375</v>
      </c>
      <c r="C54" s="5" t="s">
        <v>548</v>
      </c>
      <c r="D54" s="4">
        <v>44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43678</v>
      </c>
      <c r="B55" s="5" t="s">
        <v>375</v>
      </c>
      <c r="C55" s="5" t="s">
        <v>549</v>
      </c>
      <c r="D55" s="4">
        <v>44</v>
      </c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43678</v>
      </c>
      <c r="B56" s="5" t="s">
        <v>375</v>
      </c>
      <c r="C56" s="5" t="s">
        <v>550</v>
      </c>
      <c r="D56" s="4">
        <v>50</v>
      </c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43707</v>
      </c>
      <c r="B57" s="3" t="s">
        <v>841</v>
      </c>
      <c r="C57" s="10" t="s">
        <v>1299</v>
      </c>
      <c r="D57" s="20">
        <v>2163.65</v>
      </c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C58" s="10"/>
      <c r="D58" s="4"/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C59" s="10"/>
      <c r="D59" s="4"/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C60" s="10"/>
      <c r="D60" s="4"/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/>
      <c r="C61" s="10"/>
      <c r="D61" s="4"/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/>
      <c r="C62" s="10"/>
      <c r="D62" s="4"/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/>
      <c r="C63" s="10"/>
      <c r="D63" s="4"/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/>
      <c r="C64" s="10"/>
      <c r="D64" s="4"/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C65" s="10"/>
      <c r="D65" s="4"/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C66" s="10"/>
      <c r="D66" s="4"/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C67" s="10"/>
      <c r="D67" s="4"/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C68" s="10"/>
      <c r="D68" s="4"/>
      <c r="E68" s="10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4">
        <f>SUM(D2:D68)</f>
        <v>9976.4</v>
      </c>
      <c r="E69" s="5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4"/>
      <c r="E70" s="5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4"/>
      <c r="E71" s="5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/>
      <c r="D72" s="4"/>
      <c r="E72" s="5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6">
      <c r="A73" s="2"/>
      <c r="D73" s="4"/>
      <c r="E73" s="5"/>
      <c r="F73" s="5"/>
    </row>
    <row r="74" ht="13.5" customHeight="1" spans="1:6">
      <c r="A74" s="2"/>
      <c r="D74" s="4"/>
      <c r="E74" s="5"/>
      <c r="F74" s="5"/>
    </row>
    <row r="75" ht="13.5" customHeight="1" spans="1:6">
      <c r="A75" s="2"/>
      <c r="D75" s="4"/>
      <c r="E75" s="5"/>
      <c r="F75" s="5"/>
    </row>
    <row r="76" ht="13.5" customHeight="1" spans="1:6">
      <c r="A76" s="2"/>
      <c r="D76" s="4"/>
      <c r="E76" s="5"/>
      <c r="F76" s="5"/>
    </row>
    <row r="77" ht="13.5" customHeight="1" spans="1:6">
      <c r="A77" s="2"/>
      <c r="D77" s="4"/>
      <c r="E77" s="5"/>
      <c r="F77" s="5"/>
    </row>
    <row r="78" ht="13.5" customHeight="1" spans="1:6">
      <c r="A78" s="2"/>
      <c r="D78" s="4"/>
      <c r="E78" s="5"/>
      <c r="F78" s="5"/>
    </row>
    <row r="79" ht="13.5" customHeight="1" spans="1:6">
      <c r="A79" s="2"/>
      <c r="D79" s="4"/>
      <c r="E79" s="5"/>
      <c r="F79" s="5"/>
    </row>
    <row r="80" ht="13.5" customHeight="1" spans="1:6">
      <c r="A80" s="2"/>
      <c r="D80" s="4"/>
      <c r="E80" s="5"/>
      <c r="F80" s="5"/>
    </row>
    <row r="81" ht="13.5" customHeight="1" spans="1:6">
      <c r="A81" s="2"/>
      <c r="D81" s="4"/>
      <c r="E81" s="5"/>
      <c r="F81" s="5"/>
    </row>
    <row r="82" ht="13.5" customHeight="1" spans="1:6">
      <c r="A82" s="2"/>
      <c r="D82" s="4"/>
      <c r="E82" s="5"/>
      <c r="F82" s="5"/>
    </row>
    <row r="83" ht="13.5" customHeight="1" spans="1:6">
      <c r="A83" s="2"/>
      <c r="D83" s="4"/>
      <c r="E83" s="5"/>
      <c r="F83" s="5"/>
    </row>
    <row r="84" ht="13.5" customHeight="1" spans="1:6">
      <c r="A84" s="2"/>
      <c r="D84" s="4"/>
      <c r="E84" s="5"/>
      <c r="F84" s="5"/>
    </row>
    <row r="85" ht="13.5" customHeight="1" spans="1:6">
      <c r="A85" s="2"/>
      <c r="D85" s="4"/>
      <c r="E85" s="5"/>
      <c r="F85" s="5"/>
    </row>
    <row r="86" ht="13.5" customHeight="1" spans="1:6">
      <c r="A86" s="2"/>
      <c r="D86" s="4"/>
      <c r="E86" s="5"/>
      <c r="F86" s="5"/>
    </row>
    <row r="87" ht="13.5" customHeight="1" spans="1:6">
      <c r="A87" s="2"/>
      <c r="D87" s="4"/>
      <c r="E87" s="5"/>
      <c r="F87" s="5"/>
    </row>
    <row r="88" ht="13.5" customHeight="1" spans="1:6">
      <c r="A88" s="2"/>
      <c r="D88" s="4"/>
      <c r="E88" s="5"/>
      <c r="F88" s="5"/>
    </row>
    <row r="89" ht="13.5" customHeight="1" spans="1:6">
      <c r="A89" s="2"/>
      <c r="D89" s="4"/>
      <c r="E89" s="5"/>
      <c r="F89" s="5"/>
    </row>
    <row r="90" ht="13.5" customHeight="1" spans="1:6">
      <c r="A90" s="2"/>
      <c r="D90" s="4"/>
      <c r="E90" s="5"/>
      <c r="F90" s="5"/>
    </row>
    <row r="91" ht="13.5" customHeight="1" spans="1:6">
      <c r="A91" s="2"/>
      <c r="D91" s="4"/>
      <c r="E91" s="5"/>
      <c r="F91" s="5"/>
    </row>
    <row r="92" ht="13.5" customHeight="1" spans="1:6">
      <c r="A92" s="2"/>
      <c r="D92" s="4"/>
      <c r="E92" s="5"/>
      <c r="F92" s="5"/>
    </row>
    <row r="93" ht="13.5" customHeight="1" spans="1:6">
      <c r="A93" s="2"/>
      <c r="D93" s="4"/>
      <c r="E93" s="5"/>
      <c r="F93" s="5"/>
    </row>
    <row r="94" ht="13.5" customHeight="1" spans="1:6">
      <c r="A94" s="2"/>
      <c r="D94" s="4"/>
      <c r="E94" s="5"/>
      <c r="F94" s="5"/>
    </row>
    <row r="95" ht="13.5" customHeight="1" spans="1:6">
      <c r="A95" s="2"/>
      <c r="D95" s="4"/>
      <c r="E95" s="5"/>
      <c r="F95" s="5"/>
    </row>
    <row r="96" ht="13.5" customHeight="1" spans="1:6">
      <c r="A96" s="2"/>
      <c r="D96" s="4"/>
      <c r="E96" s="5"/>
      <c r="F96" s="5"/>
    </row>
    <row r="97" ht="13.5" customHeight="1" spans="1:6">
      <c r="A97" s="2"/>
      <c r="D97" s="4"/>
      <c r="E97" s="5"/>
      <c r="F97" s="5"/>
    </row>
    <row r="98" ht="13.5" customHeight="1" spans="1:6">
      <c r="A98" s="2"/>
      <c r="D98" s="4"/>
      <c r="E98" s="5"/>
      <c r="F98" s="5"/>
    </row>
    <row r="99" ht="13.5" customHeight="1" spans="1:6">
      <c r="A99" s="2"/>
      <c r="D99" s="4"/>
      <c r="E99" s="5"/>
      <c r="F99" s="5"/>
    </row>
    <row r="100" ht="13.5" customHeight="1" spans="1:6">
      <c r="A100" s="2"/>
      <c r="D100" s="4"/>
      <c r="E100" s="5"/>
      <c r="F100" s="5"/>
    </row>
    <row r="101" ht="13.5" customHeight="1" spans="1:6">
      <c r="A101" s="2"/>
      <c r="D101" s="4"/>
      <c r="E101" s="5"/>
      <c r="F101" s="5"/>
    </row>
    <row r="102" ht="13.5" customHeight="1" spans="1:6">
      <c r="A102" s="2"/>
      <c r="D102" s="4"/>
      <c r="E102" s="5"/>
      <c r="F102" s="5"/>
    </row>
    <row r="103" ht="13.5" customHeight="1" spans="1:6">
      <c r="A103" s="2"/>
      <c r="D103" s="4"/>
      <c r="E103" s="5"/>
      <c r="F103" s="5"/>
    </row>
    <row r="104" ht="13.5" customHeight="1" spans="1:6">
      <c r="A104" s="2"/>
      <c r="D104" s="4"/>
      <c r="E104" s="5"/>
      <c r="F104" s="5"/>
    </row>
    <row r="105" ht="13.5" customHeight="1" spans="1:6">
      <c r="A105" s="2"/>
      <c r="D105" s="4"/>
      <c r="E105" s="5"/>
      <c r="F105" s="5"/>
    </row>
    <row r="106" ht="13.5" customHeight="1" spans="1:6">
      <c r="A106" s="2"/>
      <c r="D106" s="4"/>
      <c r="E106" s="5"/>
      <c r="F106" s="5"/>
    </row>
    <row r="107" ht="13.5" customHeight="1" spans="1:6">
      <c r="A107" s="2"/>
      <c r="D107" s="4"/>
      <c r="E107" s="5"/>
      <c r="F107" s="5"/>
    </row>
    <row r="108" ht="13.5" customHeight="1" spans="1:6">
      <c r="A108" s="2"/>
      <c r="D108" s="4"/>
      <c r="E108" s="5"/>
      <c r="F108" s="5"/>
    </row>
    <row r="109" ht="13.5" customHeight="1" spans="1:6">
      <c r="A109" s="2"/>
      <c r="D109" s="4"/>
      <c r="E109" s="5"/>
      <c r="F109" s="5"/>
    </row>
    <row r="110" ht="13.5" customHeight="1" spans="1:6">
      <c r="A110" s="2"/>
      <c r="D110" s="4"/>
      <c r="E110" s="5"/>
      <c r="F110" s="5"/>
    </row>
    <row r="111" ht="13.5" customHeight="1" spans="1:6">
      <c r="A111" s="2"/>
      <c r="D111" s="4"/>
      <c r="E111" s="5"/>
      <c r="F111" s="5"/>
    </row>
    <row r="112" ht="13.5" customHeight="1" spans="1:6">
      <c r="A112" s="2"/>
      <c r="D112" s="4"/>
      <c r="E112" s="5"/>
      <c r="F112" s="5"/>
    </row>
    <row r="113" ht="13.5" customHeight="1" spans="1:6">
      <c r="A113" s="2"/>
      <c r="D113" s="4"/>
      <c r="E113" s="5"/>
      <c r="F113" s="5"/>
    </row>
    <row r="114" ht="13.5" customHeight="1" spans="1:6">
      <c r="A114" s="2"/>
      <c r="D114" s="4"/>
      <c r="E114" s="5"/>
      <c r="F114" s="5"/>
    </row>
    <row r="115" ht="13.5" customHeight="1" spans="1:6">
      <c r="A115" s="2"/>
      <c r="D115" s="4"/>
      <c r="E115" s="5"/>
      <c r="F115" s="5"/>
    </row>
    <row r="116" ht="13.5" customHeight="1" spans="1:6">
      <c r="A116" s="2"/>
      <c r="D116" s="4"/>
      <c r="E116" s="5"/>
      <c r="F116" s="5"/>
    </row>
    <row r="117" ht="13.5" customHeight="1" spans="1:6">
      <c r="A117" s="2"/>
      <c r="D117" s="4"/>
      <c r="E117" s="5"/>
      <c r="F117" s="5"/>
    </row>
    <row r="118" ht="13.5" customHeight="1" spans="1:6">
      <c r="A118" s="2"/>
      <c r="D118" s="4"/>
      <c r="E118" s="5"/>
      <c r="F118" s="5"/>
    </row>
    <row r="119" ht="13.5" customHeight="1" spans="1:6">
      <c r="A119" s="2"/>
      <c r="D119" s="4"/>
      <c r="E119" s="5"/>
      <c r="F119" s="5"/>
    </row>
    <row r="120" ht="13.5" customHeight="1" spans="1:6">
      <c r="A120" s="2"/>
      <c r="D120" s="4"/>
      <c r="E120" s="5"/>
      <c r="F120" s="5"/>
    </row>
    <row r="121" ht="13.5" customHeight="1" spans="1:6">
      <c r="A121" s="2"/>
      <c r="D121" s="4"/>
      <c r="E121" s="5"/>
      <c r="F121" s="5"/>
    </row>
    <row r="122" ht="13.5" customHeight="1" spans="1:6">
      <c r="A122" s="2"/>
      <c r="D122" s="4"/>
      <c r="E122" s="5"/>
      <c r="F122" s="5"/>
    </row>
    <row r="123" ht="13.5" customHeight="1" spans="1:6">
      <c r="A123" s="2"/>
      <c r="D123" s="4"/>
      <c r="E123" s="5"/>
      <c r="F123" s="5"/>
    </row>
    <row r="124" ht="13.5" customHeight="1" spans="1:6">
      <c r="A124" s="2"/>
      <c r="D124" s="4"/>
      <c r="E124" s="5"/>
      <c r="F124" s="5"/>
    </row>
    <row r="125" ht="13.5" customHeight="1" spans="1:6">
      <c r="A125" s="2"/>
      <c r="D125" s="4"/>
      <c r="E125" s="5"/>
      <c r="F125" s="5"/>
    </row>
    <row r="126" ht="13.5" customHeight="1" spans="1:6">
      <c r="A126" s="2"/>
      <c r="D126" s="4"/>
      <c r="E126" s="5"/>
      <c r="F126" s="5"/>
    </row>
    <row r="127" ht="13.5" customHeight="1" spans="1:6">
      <c r="A127" s="2"/>
      <c r="D127" s="4"/>
      <c r="E127" s="5"/>
      <c r="F127" s="5"/>
    </row>
    <row r="128" ht="13.5" customHeight="1" spans="1:6">
      <c r="A128" s="2"/>
      <c r="D128" s="4"/>
      <c r="E128" s="5"/>
      <c r="F128" s="5"/>
    </row>
    <row r="129" ht="13.5" customHeight="1" spans="1:6">
      <c r="A129" s="2"/>
      <c r="D129" s="4"/>
      <c r="E129" s="5"/>
      <c r="F129" s="5"/>
    </row>
    <row r="130" ht="13.5" customHeight="1" spans="1:6">
      <c r="A130" s="2"/>
      <c r="D130" s="4"/>
      <c r="E130" s="5"/>
      <c r="F130" s="5"/>
    </row>
    <row r="131" ht="13.5" customHeight="1" spans="1:6">
      <c r="A131" s="2"/>
      <c r="D131" s="4"/>
      <c r="E131" s="5"/>
      <c r="F131" s="5"/>
    </row>
    <row r="132" ht="13.5" customHeight="1" spans="1:6">
      <c r="A132" s="2"/>
      <c r="D132" s="4"/>
      <c r="E132" s="5"/>
      <c r="F132" s="5"/>
    </row>
    <row r="133" ht="13.5" customHeight="1" spans="1:6">
      <c r="A133" s="2"/>
      <c r="D133" s="4"/>
      <c r="E133" s="5"/>
      <c r="F133" s="5"/>
    </row>
    <row r="134" ht="13.5" customHeight="1" spans="1:6">
      <c r="A134" s="2"/>
      <c r="D134" s="4"/>
      <c r="E134" s="5"/>
      <c r="F134" s="5"/>
    </row>
    <row r="135" ht="13.5" customHeight="1" spans="1:6">
      <c r="A135" s="2"/>
      <c r="D135" s="4"/>
      <c r="E135" s="5"/>
      <c r="F135" s="5"/>
    </row>
    <row r="136" ht="13.5" customHeight="1" spans="1:6">
      <c r="A136" s="2"/>
      <c r="D136" s="4"/>
      <c r="E136" s="5"/>
      <c r="F136" s="5"/>
    </row>
    <row r="137" ht="13.5" customHeight="1" spans="1:6">
      <c r="A137" s="2"/>
      <c r="D137" s="4"/>
      <c r="E137" s="5"/>
      <c r="F137" s="5"/>
    </row>
    <row r="138" ht="13.5" customHeight="1" spans="1:6">
      <c r="A138" s="2"/>
      <c r="D138" s="4"/>
      <c r="E138" s="5"/>
      <c r="F138" s="5"/>
    </row>
    <row r="139" ht="13.5" customHeight="1" spans="1:6">
      <c r="A139" s="2"/>
      <c r="D139" s="4"/>
      <c r="E139" s="5"/>
      <c r="F139" s="5"/>
    </row>
    <row r="140" ht="13.5" customHeight="1" spans="1:6">
      <c r="A140" s="2"/>
      <c r="D140" s="4"/>
      <c r="E140" s="5"/>
      <c r="F140" s="5"/>
    </row>
    <row r="141" ht="13.5" customHeight="1" spans="1:6">
      <c r="A141" s="2"/>
      <c r="D141" s="4"/>
      <c r="E141" s="5"/>
      <c r="F141" s="5"/>
    </row>
    <row r="142" ht="13.5" customHeight="1" spans="1:6">
      <c r="A142" s="2"/>
      <c r="D142" s="4"/>
      <c r="E142" s="5"/>
      <c r="F142" s="5"/>
    </row>
    <row r="143" ht="13.5" customHeight="1" spans="1:6">
      <c r="A143" s="2"/>
      <c r="D143" s="4"/>
      <c r="E143" s="5"/>
      <c r="F143" s="5"/>
    </row>
    <row r="144" ht="13.5" customHeight="1" spans="1:6">
      <c r="A144" s="2"/>
      <c r="D144" s="4"/>
      <c r="E144" s="5"/>
      <c r="F144" s="5"/>
    </row>
    <row r="145" ht="13.5" customHeight="1" spans="1:6">
      <c r="A145" s="2"/>
      <c r="D145" s="4"/>
      <c r="E145" s="5"/>
      <c r="F145" s="5"/>
    </row>
    <row r="146" ht="13.5" customHeight="1" spans="1:6">
      <c r="A146" s="2"/>
      <c r="D146" s="4"/>
      <c r="E146" s="5"/>
      <c r="F146" s="5"/>
    </row>
    <row r="147" ht="13.5" customHeight="1" spans="1:6">
      <c r="A147" s="2"/>
      <c r="D147" s="4"/>
      <c r="E147" s="5"/>
      <c r="F147" s="5"/>
    </row>
    <row r="148" ht="13.5" customHeight="1" spans="1:6">
      <c r="A148" s="2"/>
      <c r="D148" s="4"/>
      <c r="E148" s="5"/>
      <c r="F148" s="5"/>
    </row>
    <row r="149" ht="13.5" customHeight="1" spans="1:6">
      <c r="A149" s="2"/>
      <c r="D149" s="4"/>
      <c r="E149" s="5"/>
      <c r="F149" s="5"/>
    </row>
    <row r="150" ht="13.5" customHeight="1" spans="1:6">
      <c r="A150" s="2"/>
      <c r="D150" s="4"/>
      <c r="E150" s="5"/>
      <c r="F150" s="5"/>
    </row>
    <row r="151" ht="13.5" customHeight="1" spans="1:6">
      <c r="A151" s="2"/>
      <c r="D151" s="4"/>
      <c r="E151" s="5"/>
      <c r="F151" s="5"/>
    </row>
    <row r="152" ht="13.5" customHeight="1" spans="1:6">
      <c r="A152" s="2"/>
      <c r="D152" s="4"/>
      <c r="E152" s="5"/>
      <c r="F152" s="5"/>
    </row>
    <row r="153" ht="13.5" customHeight="1" spans="1:6">
      <c r="A153" s="2"/>
      <c r="D153" s="4"/>
      <c r="E153" s="5"/>
      <c r="F153" s="5"/>
    </row>
    <row r="154" ht="13.5" customHeight="1" spans="1:6">
      <c r="A154" s="2"/>
      <c r="D154" s="4"/>
      <c r="E154" s="5"/>
      <c r="F154" s="5"/>
    </row>
    <row r="155" ht="13.5" customHeight="1" spans="1:6">
      <c r="A155" s="2"/>
      <c r="D155" s="4"/>
      <c r="E155" s="5"/>
      <c r="F155" s="5"/>
    </row>
    <row r="156" ht="13.5" customHeight="1" spans="1:6">
      <c r="A156" s="2"/>
      <c r="D156" s="4"/>
      <c r="E156" s="5"/>
      <c r="F156" s="5"/>
    </row>
    <row r="157" ht="13.5" customHeight="1" spans="1:6">
      <c r="A157" s="2"/>
      <c r="D157" s="4"/>
      <c r="E157" s="5"/>
      <c r="F157" s="5"/>
    </row>
    <row r="158" ht="13.5" customHeight="1" spans="1:6">
      <c r="A158" s="2"/>
      <c r="D158" s="4"/>
      <c r="E158" s="5"/>
      <c r="F158" s="5"/>
    </row>
    <row r="159" ht="13.5" customHeight="1" spans="1:6">
      <c r="A159" s="2"/>
      <c r="D159" s="4"/>
      <c r="E159" s="5"/>
      <c r="F159" s="5"/>
    </row>
    <row r="160" ht="13.5" customHeight="1" spans="1:6">
      <c r="A160" s="2"/>
      <c r="D160" s="4"/>
      <c r="E160" s="5"/>
      <c r="F160" s="5"/>
    </row>
    <row r="161" ht="13.5" customHeight="1" spans="1:6">
      <c r="A161" s="2"/>
      <c r="D161" s="4"/>
      <c r="E161" s="5"/>
      <c r="F161" s="5"/>
    </row>
    <row r="162" ht="13.5" customHeight="1" spans="1:6">
      <c r="A162" s="2"/>
      <c r="D162" s="4"/>
      <c r="E162" s="5"/>
      <c r="F162" s="5"/>
    </row>
    <row r="163" ht="13.5" customHeight="1" spans="1:6">
      <c r="A163" s="2"/>
      <c r="D163" s="4"/>
      <c r="E163" s="5"/>
      <c r="F163" s="5"/>
    </row>
    <row r="164" ht="13.5" customHeight="1" spans="1:6">
      <c r="A164" s="2"/>
      <c r="D164" s="4"/>
      <c r="E164" s="5"/>
      <c r="F164" s="5"/>
    </row>
    <row r="165" ht="13.5" customHeight="1" spans="1:6">
      <c r="A165" s="2"/>
      <c r="D165" s="4"/>
      <c r="E165" s="5"/>
      <c r="F165" s="5"/>
    </row>
    <row r="166" ht="13.5" customHeight="1" spans="1:6">
      <c r="A166" s="2"/>
      <c r="D166" s="4"/>
      <c r="E166" s="5"/>
      <c r="F166" s="5"/>
    </row>
    <row r="167" ht="13.5" customHeight="1" spans="1:6">
      <c r="A167" s="2"/>
      <c r="D167" s="4"/>
      <c r="E167" s="5"/>
      <c r="F167" s="5"/>
    </row>
    <row r="168" ht="13.5" customHeight="1" spans="1:6">
      <c r="A168" s="2"/>
      <c r="D168" s="4"/>
      <c r="E168" s="5"/>
      <c r="F168" s="5"/>
    </row>
    <row r="169" ht="13.5" customHeight="1" spans="1:6">
      <c r="A169" s="2"/>
      <c r="D169" s="4"/>
      <c r="E169" s="5"/>
      <c r="F169" s="5"/>
    </row>
    <row r="170" ht="13.5" customHeight="1" spans="1:6">
      <c r="A170" s="2"/>
      <c r="D170" s="4"/>
      <c r="E170" s="5"/>
      <c r="F170" s="5"/>
    </row>
    <row r="171" ht="13.5" customHeight="1" spans="1:6">
      <c r="A171" s="2"/>
      <c r="D171" s="4"/>
      <c r="E171" s="5"/>
      <c r="F171" s="5"/>
    </row>
    <row r="172" ht="13.5" customHeight="1" spans="1:6">
      <c r="A172" s="2"/>
      <c r="D172" s="4"/>
      <c r="E172" s="5"/>
      <c r="F172" s="5"/>
    </row>
    <row r="173" ht="13.5" customHeight="1" spans="1:6">
      <c r="A173" s="2"/>
      <c r="D173" s="4"/>
      <c r="E173" s="5"/>
      <c r="F173" s="5"/>
    </row>
    <row r="174" ht="13.5" customHeight="1" spans="1:6">
      <c r="A174" s="2"/>
      <c r="D174" s="4"/>
      <c r="E174" s="5"/>
      <c r="F174" s="5"/>
    </row>
    <row r="175" ht="13.5" customHeight="1" spans="1:6">
      <c r="A175" s="2"/>
      <c r="D175" s="4"/>
      <c r="E175" s="5"/>
      <c r="F175" s="5"/>
    </row>
    <row r="176" ht="13.5" customHeight="1" spans="1:6">
      <c r="A176" s="2"/>
      <c r="D176" s="4"/>
      <c r="E176" s="5"/>
      <c r="F176" s="5"/>
    </row>
    <row r="177" ht="13.5" customHeight="1" spans="1:6">
      <c r="A177" s="2"/>
      <c r="D177" s="4"/>
      <c r="E177" s="5"/>
      <c r="F177" s="5"/>
    </row>
    <row r="178" ht="13.5" customHeight="1" spans="1:6">
      <c r="A178" s="2"/>
      <c r="D178" s="4"/>
      <c r="E178" s="5"/>
      <c r="F178" s="5"/>
    </row>
    <row r="179" ht="13.5" customHeight="1" spans="1:6">
      <c r="A179" s="2"/>
      <c r="D179" s="4"/>
      <c r="E179" s="5"/>
      <c r="F179" s="5"/>
    </row>
    <row r="180" ht="13.5" customHeight="1" spans="1:6">
      <c r="A180" s="2"/>
      <c r="D180" s="4"/>
      <c r="E180" s="5"/>
      <c r="F180" s="5"/>
    </row>
    <row r="181" ht="13.5" customHeight="1" spans="1:6">
      <c r="A181" s="2"/>
      <c r="D181" s="4"/>
      <c r="E181" s="5"/>
      <c r="F181" s="5"/>
    </row>
    <row r="182" ht="13.5" customHeight="1" spans="1:6">
      <c r="A182" s="2"/>
      <c r="D182" s="4"/>
      <c r="E182" s="5"/>
      <c r="F182" s="5"/>
    </row>
    <row r="183" ht="13.5" customHeight="1" spans="1:6">
      <c r="A183" s="2"/>
      <c r="D183" s="4"/>
      <c r="E183" s="5"/>
      <c r="F183" s="5"/>
    </row>
    <row r="184" ht="13.5" customHeight="1" spans="1:6">
      <c r="A184" s="2"/>
      <c r="D184" s="4"/>
      <c r="E184" s="5"/>
      <c r="F184" s="5"/>
    </row>
    <row r="185" ht="13.5" customHeight="1" spans="1:6">
      <c r="A185" s="2"/>
      <c r="D185" s="4"/>
      <c r="E185" s="5"/>
      <c r="F185" s="5"/>
    </row>
    <row r="186" ht="13.5" customHeight="1" spans="1:6">
      <c r="A186" s="2"/>
      <c r="D186" s="4"/>
      <c r="E186" s="5"/>
      <c r="F186" s="5"/>
    </row>
    <row r="187" ht="13.5" customHeight="1" spans="1:6">
      <c r="A187" s="2"/>
      <c r="D187" s="4"/>
      <c r="E187" s="5"/>
      <c r="F187" s="5"/>
    </row>
    <row r="188" ht="13.5" customHeight="1" spans="1:6">
      <c r="A188" s="2"/>
      <c r="D188" s="4"/>
      <c r="E188" s="5"/>
      <c r="F188" s="5"/>
    </row>
    <row r="189" ht="13.5" customHeight="1" spans="1:6">
      <c r="A189" s="2"/>
      <c r="D189" s="4"/>
      <c r="E189" s="5"/>
      <c r="F189" s="5"/>
    </row>
    <row r="190" ht="13.5" customHeight="1" spans="1:6">
      <c r="A190" s="2"/>
      <c r="D190" s="4"/>
      <c r="E190" s="5"/>
      <c r="F190" s="5"/>
    </row>
    <row r="191" ht="13.5" customHeight="1" spans="1:6">
      <c r="A191" s="2"/>
      <c r="D191" s="4"/>
      <c r="E191" s="5"/>
      <c r="F191" s="5"/>
    </row>
    <row r="192" ht="13.5" customHeight="1" spans="1:6">
      <c r="A192" s="2"/>
      <c r="D192" s="4"/>
      <c r="E192" s="5"/>
      <c r="F192" s="5"/>
    </row>
    <row r="193" ht="13.5" customHeight="1" spans="1:6">
      <c r="A193" s="2"/>
      <c r="D193" s="4"/>
      <c r="E193" s="5"/>
      <c r="F193" s="5"/>
    </row>
    <row r="194" ht="13.5" customHeight="1" spans="1:6">
      <c r="A194" s="2"/>
      <c r="D194" s="4"/>
      <c r="E194" s="5"/>
      <c r="F194" s="5"/>
    </row>
    <row r="195" ht="13.5" customHeight="1" spans="1:6">
      <c r="A195" s="2"/>
      <c r="D195" s="4"/>
      <c r="E195" s="5"/>
      <c r="F195" s="5"/>
    </row>
    <row r="196" ht="13.5" customHeight="1" spans="1:6">
      <c r="A196" s="2"/>
      <c r="D196" s="4"/>
      <c r="E196" s="5"/>
      <c r="F196" s="5"/>
    </row>
    <row r="197" ht="13.5" customHeight="1" spans="1:6">
      <c r="A197" s="2"/>
      <c r="D197" s="4"/>
      <c r="E197" s="5"/>
      <c r="F197" s="5"/>
    </row>
    <row r="198" ht="13.5" customHeight="1" spans="1:6">
      <c r="A198" s="2"/>
      <c r="D198" s="4"/>
      <c r="E198" s="5"/>
      <c r="F198" s="5"/>
    </row>
    <row r="199" ht="13.5" customHeight="1" spans="1:6">
      <c r="A199" s="2"/>
      <c r="D199" s="4"/>
      <c r="E199" s="5"/>
      <c r="F199" s="5"/>
    </row>
    <row r="200" ht="13.5" customHeight="1" spans="1:6">
      <c r="A200" s="2"/>
      <c r="D200" s="4"/>
      <c r="E200" s="5"/>
      <c r="F200" s="5"/>
    </row>
    <row r="201" ht="13.5" customHeight="1" spans="1:6">
      <c r="A201" s="2"/>
      <c r="D201" s="4"/>
      <c r="E201" s="5"/>
      <c r="F201" s="5"/>
    </row>
    <row r="202" ht="13.5" customHeight="1" spans="1:6">
      <c r="A202" s="2"/>
      <c r="D202" s="4"/>
      <c r="E202" s="5"/>
      <c r="F202" s="5"/>
    </row>
    <row r="203" ht="13.5" customHeight="1" spans="1:6">
      <c r="A203" s="2"/>
      <c r="D203" s="4"/>
      <c r="E203" s="5"/>
      <c r="F203" s="5"/>
    </row>
    <row r="204" ht="13.5" customHeight="1" spans="1:6">
      <c r="A204" s="2"/>
      <c r="D204" s="4"/>
      <c r="E204" s="5"/>
      <c r="F204" s="5"/>
    </row>
    <row r="205" ht="13.5" customHeight="1" spans="1:6">
      <c r="A205" s="2"/>
      <c r="D205" s="4"/>
      <c r="E205" s="5"/>
      <c r="F205" s="5"/>
    </row>
    <row r="206" ht="13.5" customHeight="1" spans="1:6">
      <c r="A206" s="2"/>
      <c r="D206" s="4"/>
      <c r="E206" s="5"/>
      <c r="F206" s="5"/>
    </row>
    <row r="207" ht="13.5" customHeight="1" spans="1:6">
      <c r="A207" s="2"/>
      <c r="D207" s="4"/>
      <c r="E207" s="5"/>
      <c r="F207" s="5"/>
    </row>
    <row r="208" ht="13.5" customHeight="1" spans="1:6">
      <c r="A208" s="2"/>
      <c r="D208" s="4"/>
      <c r="E208" s="5"/>
      <c r="F208" s="5"/>
    </row>
    <row r="209" ht="13.5" customHeight="1" spans="1:6">
      <c r="A209" s="2"/>
      <c r="D209" s="4"/>
      <c r="E209" s="5"/>
      <c r="F209" s="5"/>
    </row>
    <row r="210" ht="13.5" customHeight="1" spans="1:6">
      <c r="A210" s="2"/>
      <c r="D210" s="4"/>
      <c r="E210" s="5"/>
      <c r="F210" s="5"/>
    </row>
    <row r="211" ht="13.5" customHeight="1" spans="1:6">
      <c r="A211" s="2"/>
      <c r="D211" s="4"/>
      <c r="E211" s="5"/>
      <c r="F211" s="5"/>
    </row>
    <row r="212" ht="13.5" customHeight="1" spans="1:6">
      <c r="A212" s="2"/>
      <c r="D212" s="4"/>
      <c r="E212" s="5"/>
      <c r="F212" s="5"/>
    </row>
    <row r="213" ht="13.5" customHeight="1" spans="1:6">
      <c r="A213" s="2"/>
      <c r="D213" s="4"/>
      <c r="E213" s="5"/>
      <c r="F213" s="5"/>
    </row>
    <row r="214" ht="13.5" customHeight="1" spans="1:6">
      <c r="A214" s="2"/>
      <c r="D214" s="4"/>
      <c r="E214" s="5"/>
      <c r="F214" s="5"/>
    </row>
    <row r="215" ht="13.5" customHeight="1" spans="1:6">
      <c r="A215" s="2"/>
      <c r="D215" s="4"/>
      <c r="E215" s="5"/>
      <c r="F215" s="5"/>
    </row>
    <row r="216" ht="13.5" customHeight="1" spans="1:6">
      <c r="A216" s="2"/>
      <c r="D216" s="4"/>
      <c r="E216" s="5"/>
      <c r="F216" s="5"/>
    </row>
    <row r="217" ht="13.5" customHeight="1" spans="1:6">
      <c r="A217" s="2"/>
      <c r="D217" s="4"/>
      <c r="E217" s="5"/>
      <c r="F217" s="5"/>
    </row>
    <row r="218" ht="13.5" customHeight="1" spans="1:6">
      <c r="A218" s="2"/>
      <c r="D218" s="4"/>
      <c r="E218" s="5"/>
      <c r="F218" s="5"/>
    </row>
    <row r="219" ht="13.5" customHeight="1" spans="1:6">
      <c r="A219" s="2"/>
      <c r="D219" s="4"/>
      <c r="E219" s="5"/>
      <c r="F219" s="5"/>
    </row>
    <row r="220" ht="13.5" customHeight="1" spans="1:6">
      <c r="A220" s="2"/>
      <c r="D220" s="4"/>
      <c r="E220" s="5"/>
      <c r="F220" s="5"/>
    </row>
    <row r="221" ht="13.5" customHeight="1" spans="1:6">
      <c r="A221" s="2"/>
      <c r="D221" s="4"/>
      <c r="E221" s="5"/>
      <c r="F221" s="5"/>
    </row>
    <row r="222" ht="13.5" customHeight="1" spans="1:6">
      <c r="A222" s="2"/>
      <c r="D222" s="4"/>
      <c r="E222" s="5"/>
      <c r="F222" s="5"/>
    </row>
    <row r="223" ht="13.5" customHeight="1" spans="1:6">
      <c r="A223" s="2"/>
      <c r="D223" s="4"/>
      <c r="E223" s="5"/>
      <c r="F223" s="5"/>
    </row>
    <row r="224" ht="13.5" customHeight="1" spans="1:6">
      <c r="A224" s="2"/>
      <c r="D224" s="4"/>
      <c r="E224" s="5"/>
      <c r="F224" s="5"/>
    </row>
    <row r="225" ht="13.5" customHeight="1" spans="1:6">
      <c r="A225" s="2"/>
      <c r="D225" s="4"/>
      <c r="E225" s="5"/>
      <c r="F225" s="5"/>
    </row>
    <row r="226" ht="13.5" customHeight="1" spans="1:6">
      <c r="A226" s="2"/>
      <c r="D226" s="4"/>
      <c r="E226" s="5"/>
      <c r="F226" s="5"/>
    </row>
    <row r="227" ht="13.5" customHeight="1" spans="1:6">
      <c r="A227" s="2"/>
      <c r="D227" s="4"/>
      <c r="E227" s="5"/>
      <c r="F227" s="5"/>
    </row>
    <row r="228" ht="13.5" customHeight="1" spans="1:6">
      <c r="A228" s="2"/>
      <c r="D228" s="4"/>
      <c r="E228" s="5"/>
      <c r="F228" s="5"/>
    </row>
    <row r="229" ht="13.5" customHeight="1" spans="1:6">
      <c r="A229" s="2"/>
      <c r="D229" s="4"/>
      <c r="E229" s="5"/>
      <c r="F229" s="5"/>
    </row>
    <row r="230" ht="13.5" customHeight="1" spans="1:6">
      <c r="A230" s="2"/>
      <c r="D230" s="4"/>
      <c r="E230" s="5"/>
      <c r="F230" s="5"/>
    </row>
    <row r="231" ht="13.5" customHeight="1" spans="1:6">
      <c r="A231" s="2"/>
      <c r="D231" s="4"/>
      <c r="E231" s="5"/>
      <c r="F231" s="5"/>
    </row>
    <row r="232" ht="13.5" customHeight="1" spans="1:6">
      <c r="A232" s="2"/>
      <c r="D232" s="4"/>
      <c r="E232" s="5"/>
      <c r="F232" s="5"/>
    </row>
    <row r="233" ht="13.5" customHeight="1" spans="1:6">
      <c r="A233" s="2"/>
      <c r="D233" s="4"/>
      <c r="E233" s="5"/>
      <c r="F233" s="5"/>
    </row>
    <row r="234" ht="13.5" customHeight="1" spans="1:6">
      <c r="A234" s="2"/>
      <c r="D234" s="4"/>
      <c r="E234" s="5"/>
      <c r="F234" s="5"/>
    </row>
    <row r="235" ht="13.5" customHeight="1" spans="1:6">
      <c r="A235" s="2"/>
      <c r="D235" s="4"/>
      <c r="E235" s="5"/>
      <c r="F235" s="5"/>
    </row>
    <row r="236" ht="13.5" customHeight="1" spans="1:6">
      <c r="A236" s="2"/>
      <c r="D236" s="4"/>
      <c r="E236" s="5"/>
      <c r="F236" s="5"/>
    </row>
    <row r="237" ht="13.5" customHeight="1" spans="1:6">
      <c r="A237" s="2"/>
      <c r="D237" s="4"/>
      <c r="E237" s="5"/>
      <c r="F237" s="5"/>
    </row>
    <row r="238" ht="13.5" customHeight="1" spans="1:6">
      <c r="A238" s="2"/>
      <c r="D238" s="4"/>
      <c r="E238" s="5"/>
      <c r="F238" s="5"/>
    </row>
    <row r="239" ht="13.5" customHeight="1" spans="1:6">
      <c r="A239" s="2"/>
      <c r="D239" s="4"/>
      <c r="E239" s="5"/>
      <c r="F239" s="5"/>
    </row>
    <row r="240" ht="13.5" customHeight="1" spans="1:6">
      <c r="A240" s="2"/>
      <c r="D240" s="4"/>
      <c r="E240" s="5"/>
      <c r="F240" s="5"/>
    </row>
    <row r="241" ht="13.5" customHeight="1" spans="1:6">
      <c r="A241" s="2"/>
      <c r="D241" s="4"/>
      <c r="E241" s="5"/>
      <c r="F241" s="5"/>
    </row>
    <row r="242" ht="13.5" customHeight="1" spans="1:6">
      <c r="A242" s="2"/>
      <c r="D242" s="4"/>
      <c r="E242" s="5"/>
      <c r="F242" s="5"/>
    </row>
    <row r="243" ht="13.5" customHeight="1" spans="1:6">
      <c r="A243" s="2"/>
      <c r="D243" s="4"/>
      <c r="E243" s="5"/>
      <c r="F243" s="5"/>
    </row>
    <row r="244" ht="13.5" customHeight="1" spans="1:6">
      <c r="A244" s="2"/>
      <c r="D244" s="4"/>
      <c r="E244" s="5"/>
      <c r="F244" s="5"/>
    </row>
    <row r="245" ht="13.5" customHeight="1" spans="1:6">
      <c r="A245" s="2"/>
      <c r="D245" s="4"/>
      <c r="E245" s="5"/>
      <c r="F245" s="5"/>
    </row>
    <row r="246" ht="13.5" customHeight="1" spans="1:6">
      <c r="A246" s="2"/>
      <c r="D246" s="4"/>
      <c r="E246" s="5"/>
      <c r="F246" s="5"/>
    </row>
    <row r="247" ht="13.5" customHeight="1" spans="1:6">
      <c r="A247" s="2"/>
      <c r="D247" s="4"/>
      <c r="E247" s="5"/>
      <c r="F247" s="5"/>
    </row>
    <row r="248" ht="13.5" customHeight="1" spans="1:6">
      <c r="A248" s="2"/>
      <c r="D248" s="4"/>
      <c r="E248" s="5"/>
      <c r="F248" s="5"/>
    </row>
    <row r="249" ht="13.5" customHeight="1" spans="1:6">
      <c r="A249" s="2"/>
      <c r="D249" s="4"/>
      <c r="E249" s="5"/>
      <c r="F249" s="5"/>
    </row>
    <row r="250" ht="13.5" customHeight="1" spans="1:6">
      <c r="A250" s="2"/>
      <c r="D250" s="4"/>
      <c r="E250" s="5"/>
      <c r="F250" s="5"/>
    </row>
    <row r="251" ht="13.5" customHeight="1" spans="1:6">
      <c r="A251" s="2"/>
      <c r="D251" s="4"/>
      <c r="E251" s="5"/>
      <c r="F251" s="5"/>
    </row>
    <row r="252" ht="13.5" customHeight="1" spans="1:6">
      <c r="A252" s="2"/>
      <c r="D252" s="4"/>
      <c r="E252" s="5"/>
      <c r="F252" s="5"/>
    </row>
    <row r="253" ht="13.5" customHeight="1" spans="1:6">
      <c r="A253" s="2"/>
      <c r="D253" s="4"/>
      <c r="E253" s="5"/>
      <c r="F253" s="5"/>
    </row>
    <row r="254" ht="13.5" customHeight="1" spans="1:6">
      <c r="A254" s="2"/>
      <c r="D254" s="4"/>
      <c r="E254" s="5"/>
      <c r="F254" s="5"/>
    </row>
    <row r="255" ht="13.5" customHeight="1" spans="1:6">
      <c r="A255" s="2"/>
      <c r="D255" s="4"/>
      <c r="E255" s="5"/>
      <c r="F255" s="5"/>
    </row>
    <row r="256" ht="13.5" customHeight="1" spans="1:6">
      <c r="A256" s="2"/>
      <c r="D256" s="4"/>
      <c r="E256" s="5"/>
      <c r="F256" s="5"/>
    </row>
    <row r="257" ht="13.5" customHeight="1" spans="1:6">
      <c r="A257" s="2"/>
      <c r="D257" s="4"/>
      <c r="E257" s="5"/>
      <c r="F257" s="5"/>
    </row>
    <row r="258" ht="13.5" customHeight="1" spans="1:6">
      <c r="A258" s="2"/>
      <c r="D258" s="4"/>
      <c r="E258" s="5"/>
      <c r="F258" s="5"/>
    </row>
    <row r="259" ht="13.5" customHeight="1" spans="1:6">
      <c r="A259" s="2"/>
      <c r="D259" s="4"/>
      <c r="E259" s="5"/>
      <c r="F259" s="5"/>
    </row>
    <row r="260" ht="13.5" customHeight="1" spans="1:6">
      <c r="A260" s="2"/>
      <c r="D260" s="4"/>
      <c r="E260" s="5"/>
      <c r="F260" s="5"/>
    </row>
    <row r="261" ht="13.5" customHeight="1" spans="1:6">
      <c r="A261" s="2"/>
      <c r="D261" s="4"/>
      <c r="E261" s="5"/>
      <c r="F261" s="5"/>
    </row>
    <row r="262" ht="13.5" customHeight="1" spans="1:6">
      <c r="A262" s="2"/>
      <c r="D262" s="4"/>
      <c r="E262" s="5"/>
      <c r="F262" s="5"/>
    </row>
    <row r="263" ht="13.5" customHeight="1" spans="1:6">
      <c r="A263" s="2"/>
      <c r="D263" s="4"/>
      <c r="E263" s="5"/>
      <c r="F263" s="5"/>
    </row>
    <row r="264" ht="13.5" customHeight="1" spans="1:6">
      <c r="A264" s="2"/>
      <c r="D264" s="4"/>
      <c r="E264" s="5"/>
      <c r="F264" s="5"/>
    </row>
    <row r="265" ht="13.5" customHeight="1" spans="1:6">
      <c r="A265" s="2"/>
      <c r="D265" s="4"/>
      <c r="E265" s="5"/>
      <c r="F265" s="5"/>
    </row>
    <row r="266" ht="13.5" customHeight="1" spans="1:6">
      <c r="A266" s="2"/>
      <c r="D266" s="4"/>
      <c r="E266" s="5"/>
      <c r="F266" s="5"/>
    </row>
    <row r="267" ht="13.5" customHeight="1" spans="1:6">
      <c r="A267" s="2"/>
      <c r="D267" s="4"/>
      <c r="E267" s="5"/>
      <c r="F267" s="5"/>
    </row>
    <row r="268" ht="13.5" customHeight="1" spans="1:6">
      <c r="A268" s="2"/>
      <c r="D268" s="4"/>
      <c r="E268" s="5"/>
      <c r="F268" s="5"/>
    </row>
    <row r="269" ht="13.5" customHeight="1" spans="1:6">
      <c r="A269" s="2"/>
      <c r="D269" s="4"/>
      <c r="E269" s="5"/>
      <c r="F269" s="5"/>
    </row>
    <row r="270" ht="13.5" customHeight="1" spans="1:6">
      <c r="A270" s="2"/>
      <c r="D270" s="4"/>
      <c r="E270" s="5"/>
      <c r="F270" s="5"/>
    </row>
    <row r="271" ht="13.5" customHeight="1" spans="1:6">
      <c r="A271" s="2"/>
      <c r="D271" s="4"/>
      <c r="E271" s="5"/>
      <c r="F271" s="5"/>
    </row>
    <row r="272" ht="13.5" customHeight="1" spans="1:6">
      <c r="A272" s="2"/>
      <c r="D272" s="4"/>
      <c r="E272" s="5"/>
      <c r="F272" s="5"/>
    </row>
    <row r="273" ht="13.5" customHeight="1" spans="1:6">
      <c r="A273" s="2"/>
      <c r="D273" s="4"/>
      <c r="E273" s="5"/>
      <c r="F273" s="5"/>
    </row>
    <row r="274" ht="13.5" customHeight="1" spans="1:6">
      <c r="A274" s="2"/>
      <c r="D274" s="4"/>
      <c r="E274" s="5"/>
      <c r="F274" s="5"/>
    </row>
    <row r="275" ht="13.5" customHeight="1" spans="1:6">
      <c r="A275" s="2"/>
      <c r="D275" s="4"/>
      <c r="E275" s="5"/>
      <c r="F275" s="5"/>
    </row>
    <row r="276" ht="13.5" customHeight="1" spans="1:6">
      <c r="A276" s="2"/>
      <c r="D276" s="4"/>
      <c r="E276" s="5"/>
      <c r="F276" s="5"/>
    </row>
    <row r="277" ht="13.5" customHeight="1" spans="1:6">
      <c r="A277" s="2"/>
      <c r="D277" s="4"/>
      <c r="E277" s="5"/>
      <c r="F277" s="5"/>
    </row>
    <row r="278" ht="13.5" customHeight="1" spans="1:6">
      <c r="A278" s="2"/>
      <c r="D278" s="4"/>
      <c r="E278" s="5"/>
      <c r="F278" s="5"/>
    </row>
    <row r="279" ht="13.5" customHeight="1" spans="1:6">
      <c r="A279" s="2"/>
      <c r="D279" s="4"/>
      <c r="E279" s="5"/>
      <c r="F279" s="5"/>
    </row>
    <row r="280" ht="13.5" customHeight="1" spans="1:6">
      <c r="A280" s="2"/>
      <c r="D280" s="4"/>
      <c r="E280" s="5"/>
      <c r="F280" s="5"/>
    </row>
    <row r="281" ht="13.5" customHeight="1" spans="1:6">
      <c r="A281" s="2"/>
      <c r="D281" s="4"/>
      <c r="E281" s="5"/>
      <c r="F281" s="5"/>
    </row>
    <row r="282" ht="13.5" customHeight="1" spans="1:6">
      <c r="A282" s="2"/>
      <c r="D282" s="4"/>
      <c r="E282" s="5"/>
      <c r="F282" s="5"/>
    </row>
    <row r="283" ht="13.5" customHeight="1" spans="1:6">
      <c r="A283" s="2"/>
      <c r="D283" s="4"/>
      <c r="E283" s="5"/>
      <c r="F283" s="5"/>
    </row>
    <row r="284" ht="13.5" customHeight="1" spans="1:6">
      <c r="A284" s="2"/>
      <c r="D284" s="4"/>
      <c r="E284" s="5"/>
      <c r="F284" s="5"/>
    </row>
    <row r="285" ht="13.5" customHeight="1" spans="1:6">
      <c r="A285" s="2"/>
      <c r="D285" s="4"/>
      <c r="E285" s="5"/>
      <c r="F285" s="5"/>
    </row>
    <row r="286" ht="13.5" customHeight="1" spans="1:6">
      <c r="A286" s="2"/>
      <c r="D286" s="4"/>
      <c r="E286" s="5"/>
      <c r="F286" s="5"/>
    </row>
    <row r="287" ht="13.5" customHeight="1" spans="1:6">
      <c r="A287" s="2"/>
      <c r="D287" s="4"/>
      <c r="E287" s="5"/>
      <c r="F287" s="5"/>
    </row>
    <row r="288" ht="13.5" customHeight="1" spans="1:6">
      <c r="A288" s="2"/>
      <c r="D288" s="4"/>
      <c r="E288" s="5"/>
      <c r="F288" s="5"/>
    </row>
    <row r="289" ht="13.5" customHeight="1" spans="1:6">
      <c r="A289" s="2"/>
      <c r="D289" s="4"/>
      <c r="E289" s="5"/>
      <c r="F289" s="5"/>
    </row>
    <row r="290" ht="13.5" customHeight="1" spans="1:6">
      <c r="A290" s="2"/>
      <c r="D290" s="4"/>
      <c r="E290" s="5"/>
      <c r="F290" s="5"/>
    </row>
    <row r="291" ht="13.5" customHeight="1" spans="1:6">
      <c r="A291" s="2"/>
      <c r="D291" s="4"/>
      <c r="E291" s="5"/>
      <c r="F291" s="5"/>
    </row>
    <row r="292" ht="13.5" customHeight="1" spans="1:6">
      <c r="A292" s="2"/>
      <c r="D292" s="4"/>
      <c r="E292" s="5"/>
      <c r="F292" s="5"/>
    </row>
    <row r="293" ht="13.5" customHeight="1" spans="1:6">
      <c r="A293" s="2"/>
      <c r="D293" s="4"/>
      <c r="E293" s="5"/>
      <c r="F293" s="5"/>
    </row>
    <row r="294" ht="13.5" customHeight="1" spans="1:6">
      <c r="A294" s="2"/>
      <c r="D294" s="4"/>
      <c r="E294" s="5"/>
      <c r="F294" s="5"/>
    </row>
    <row r="295" ht="13.5" customHeight="1" spans="1:6">
      <c r="A295" s="2"/>
      <c r="D295" s="4"/>
      <c r="E295" s="5"/>
      <c r="F295" s="5"/>
    </row>
    <row r="296" ht="13.5" customHeight="1" spans="1:6">
      <c r="A296" s="2"/>
      <c r="D296" s="4"/>
      <c r="E296" s="5"/>
      <c r="F296" s="5"/>
    </row>
    <row r="297" ht="13.5" customHeight="1" spans="1:6">
      <c r="A297" s="2"/>
      <c r="D297" s="4"/>
      <c r="E297" s="5"/>
      <c r="F297" s="5"/>
    </row>
    <row r="298" ht="13.5" customHeight="1" spans="1:6">
      <c r="A298" s="2"/>
      <c r="D298" s="4"/>
      <c r="E298" s="5"/>
      <c r="F298" s="5"/>
    </row>
    <row r="299" ht="13.5" customHeight="1" spans="1:6">
      <c r="A299" s="2"/>
      <c r="D299" s="4"/>
      <c r="E299" s="5"/>
      <c r="F299" s="5"/>
    </row>
    <row r="300" ht="13.5" customHeight="1" spans="1:6">
      <c r="A300" s="2"/>
      <c r="D300" s="4"/>
      <c r="E300" s="5"/>
      <c r="F300" s="5"/>
    </row>
    <row r="301" ht="13.5" customHeight="1" spans="1:6">
      <c r="A301" s="2"/>
      <c r="D301" s="4"/>
      <c r="E301" s="5"/>
      <c r="F301" s="5"/>
    </row>
    <row r="302" ht="13.5" customHeight="1" spans="1:6">
      <c r="A302" s="2"/>
      <c r="D302" s="4"/>
      <c r="E302" s="5"/>
      <c r="F302" s="5"/>
    </row>
    <row r="303" ht="13.5" customHeight="1" spans="1:6">
      <c r="A303" s="2"/>
      <c r="D303" s="4"/>
      <c r="E303" s="5"/>
      <c r="F303" s="5"/>
    </row>
    <row r="304" ht="13.5" customHeight="1" spans="1:6">
      <c r="A304" s="2"/>
      <c r="D304" s="4"/>
      <c r="E304" s="5"/>
      <c r="F304" s="5"/>
    </row>
    <row r="305" ht="13.5" customHeight="1" spans="1:6">
      <c r="A305" s="2"/>
      <c r="D305" s="4"/>
      <c r="E305" s="5"/>
      <c r="F305" s="5"/>
    </row>
    <row r="306" ht="13.5" customHeight="1" spans="1:6">
      <c r="A306" s="2"/>
      <c r="D306" s="4"/>
      <c r="E306" s="5"/>
      <c r="F306" s="5"/>
    </row>
    <row r="307" ht="13.5" customHeight="1" spans="1:6">
      <c r="A307" s="2"/>
      <c r="D307" s="4"/>
      <c r="E307" s="5"/>
      <c r="F307" s="5"/>
    </row>
    <row r="308" ht="13.5" customHeight="1" spans="1:6">
      <c r="A308" s="2"/>
      <c r="D308" s="4"/>
      <c r="E308" s="5"/>
      <c r="F308" s="5"/>
    </row>
    <row r="309" ht="13.5" customHeight="1" spans="1:6">
      <c r="A309" s="2"/>
      <c r="D309" s="4"/>
      <c r="E309" s="5"/>
      <c r="F309" s="5"/>
    </row>
    <row r="310" ht="13.5" customHeight="1" spans="1:6">
      <c r="A310" s="2"/>
      <c r="D310" s="4"/>
      <c r="E310" s="5"/>
      <c r="F310" s="5"/>
    </row>
    <row r="311" ht="13.5" customHeight="1" spans="1:6">
      <c r="A311" s="2"/>
      <c r="D311" s="4"/>
      <c r="E311" s="5"/>
      <c r="F311" s="5"/>
    </row>
    <row r="312" ht="13.5" customHeight="1" spans="1:6">
      <c r="A312" s="2"/>
      <c r="D312" s="4"/>
      <c r="E312" s="5"/>
      <c r="F312" s="5"/>
    </row>
    <row r="313" ht="13.5" customHeight="1" spans="1:6">
      <c r="A313" s="2"/>
      <c r="D313" s="4"/>
      <c r="E313" s="5"/>
      <c r="F313" s="5"/>
    </row>
    <row r="314" ht="13.5" customHeight="1" spans="1:6">
      <c r="A314" s="2"/>
      <c r="D314" s="4"/>
      <c r="E314" s="5"/>
      <c r="F314" s="5"/>
    </row>
    <row r="315" ht="13.5" customHeight="1" spans="1:6">
      <c r="A315" s="2"/>
      <c r="D315" s="4"/>
      <c r="E315" s="5"/>
      <c r="F315" s="5"/>
    </row>
    <row r="316" ht="13.5" customHeight="1" spans="1:6">
      <c r="A316" s="2"/>
      <c r="D316" s="4"/>
      <c r="E316" s="5"/>
      <c r="F316" s="5"/>
    </row>
    <row r="317" ht="13.5" customHeight="1" spans="1:6">
      <c r="A317" s="2"/>
      <c r="D317" s="4"/>
      <c r="E317" s="5"/>
      <c r="F317" s="5"/>
    </row>
    <row r="318" ht="13.5" customHeight="1" spans="1:6">
      <c r="A318" s="2"/>
      <c r="D318" s="4"/>
      <c r="E318" s="5"/>
      <c r="F318" s="5"/>
    </row>
    <row r="319" ht="13.5" customHeight="1" spans="1:6">
      <c r="A319" s="2"/>
      <c r="D319" s="4"/>
      <c r="E319" s="5"/>
      <c r="F319" s="5"/>
    </row>
    <row r="320" ht="13.5" customHeight="1" spans="1:6">
      <c r="A320" s="2"/>
      <c r="D320" s="4"/>
      <c r="E320" s="5"/>
      <c r="F320" s="5"/>
    </row>
    <row r="321" ht="13.5" customHeight="1" spans="1:6">
      <c r="A321" s="2"/>
      <c r="D321" s="4"/>
      <c r="E321" s="5"/>
      <c r="F321" s="5"/>
    </row>
    <row r="322" ht="13.5" customHeight="1" spans="1:6">
      <c r="A322" s="2"/>
      <c r="D322" s="4"/>
      <c r="E322" s="5"/>
      <c r="F322" s="5"/>
    </row>
    <row r="323" ht="13.5" customHeight="1" spans="1:6">
      <c r="A323" s="2"/>
      <c r="D323" s="4"/>
      <c r="E323" s="5"/>
      <c r="F323" s="5"/>
    </row>
    <row r="324" ht="13.5" customHeight="1" spans="1:6">
      <c r="A324" s="2"/>
      <c r="D324" s="4"/>
      <c r="E324" s="5"/>
      <c r="F324" s="5"/>
    </row>
    <row r="325" ht="13.5" customHeight="1" spans="1:6">
      <c r="A325" s="2"/>
      <c r="D325" s="4"/>
      <c r="E325" s="5"/>
      <c r="F325" s="5"/>
    </row>
    <row r="326" ht="13.5" customHeight="1" spans="1:6">
      <c r="A326" s="2"/>
      <c r="D326" s="4"/>
      <c r="E326" s="5"/>
      <c r="F326" s="5"/>
    </row>
    <row r="327" ht="13.5" customHeight="1" spans="1:6">
      <c r="A327" s="2"/>
      <c r="D327" s="4"/>
      <c r="E327" s="5"/>
      <c r="F327" s="5"/>
    </row>
    <row r="328" ht="13.5" customHeight="1" spans="1:6">
      <c r="A328" s="2"/>
      <c r="D328" s="4"/>
      <c r="E328" s="5"/>
      <c r="F328" s="5"/>
    </row>
    <row r="329" ht="13.5" customHeight="1" spans="1:6">
      <c r="A329" s="2"/>
      <c r="D329" s="4"/>
      <c r="E329" s="5"/>
      <c r="F329" s="5"/>
    </row>
    <row r="330" ht="13.5" customHeight="1" spans="1:6">
      <c r="A330" s="2"/>
      <c r="D330" s="4"/>
      <c r="E330" s="5"/>
      <c r="F330" s="5"/>
    </row>
    <row r="331" ht="13.5" customHeight="1" spans="1:6">
      <c r="A331" s="2"/>
      <c r="D331" s="4"/>
      <c r="E331" s="5"/>
      <c r="F331" s="5"/>
    </row>
    <row r="332" ht="13.5" customHeight="1" spans="1:6">
      <c r="A332" s="2"/>
      <c r="D332" s="4"/>
      <c r="E332" s="5"/>
      <c r="F332" s="5"/>
    </row>
    <row r="333" ht="13.5" customHeight="1" spans="1:6">
      <c r="A333" s="2"/>
      <c r="D333" s="4"/>
      <c r="E333" s="5"/>
      <c r="F333" s="5"/>
    </row>
    <row r="334" ht="13.5" customHeight="1" spans="1:6">
      <c r="A334" s="2"/>
      <c r="D334" s="4"/>
      <c r="E334" s="5"/>
      <c r="F334" s="5"/>
    </row>
    <row r="335" ht="13.5" customHeight="1" spans="1:6">
      <c r="A335" s="2"/>
      <c r="D335" s="4"/>
      <c r="E335" s="5"/>
      <c r="F335" s="5"/>
    </row>
    <row r="336" ht="13.5" customHeight="1" spans="1:6">
      <c r="A336" s="2"/>
      <c r="D336" s="4"/>
      <c r="E336" s="5"/>
      <c r="F336" s="5"/>
    </row>
    <row r="337" ht="13.5" customHeight="1" spans="1:6">
      <c r="A337" s="2"/>
      <c r="D337" s="4"/>
      <c r="E337" s="5"/>
      <c r="F337" s="5"/>
    </row>
    <row r="338" ht="13.5" customHeight="1" spans="1:6">
      <c r="A338" s="2"/>
      <c r="D338" s="4"/>
      <c r="E338" s="5"/>
      <c r="F338" s="5"/>
    </row>
    <row r="339" ht="13.5" customHeight="1" spans="1:6">
      <c r="A339" s="2"/>
      <c r="D339" s="4"/>
      <c r="E339" s="5"/>
      <c r="F339" s="5"/>
    </row>
    <row r="340" ht="13.5" customHeight="1" spans="1:6">
      <c r="A340" s="2"/>
      <c r="D340" s="4"/>
      <c r="E340" s="5"/>
      <c r="F340" s="5"/>
    </row>
    <row r="341" ht="13.5" customHeight="1" spans="1:6">
      <c r="A341" s="2"/>
      <c r="D341" s="4"/>
      <c r="E341" s="5"/>
      <c r="F341" s="5"/>
    </row>
    <row r="342" ht="13.5" customHeight="1" spans="1:6">
      <c r="A342" s="2"/>
      <c r="D342" s="4"/>
      <c r="E342" s="5"/>
      <c r="F342" s="5"/>
    </row>
    <row r="343" ht="13.5" customHeight="1" spans="1:6">
      <c r="A343" s="2"/>
      <c r="D343" s="4"/>
      <c r="E343" s="5"/>
      <c r="F343" s="5"/>
    </row>
    <row r="344" ht="13.5" customHeight="1" spans="1:6">
      <c r="A344" s="2"/>
      <c r="D344" s="4"/>
      <c r="E344" s="5"/>
      <c r="F344" s="5"/>
    </row>
    <row r="345" ht="13.5" customHeight="1" spans="1:6">
      <c r="A345" s="2"/>
      <c r="D345" s="4"/>
      <c r="E345" s="5"/>
      <c r="F345" s="5"/>
    </row>
    <row r="346" ht="13.5" customHeight="1" spans="1:6">
      <c r="A346" s="2"/>
      <c r="D346" s="4"/>
      <c r="E346" s="5"/>
      <c r="F346" s="5"/>
    </row>
    <row r="347" ht="13.5" customHeight="1" spans="1:6">
      <c r="A347" s="2"/>
      <c r="D347" s="4"/>
      <c r="E347" s="5"/>
      <c r="F347" s="5"/>
    </row>
    <row r="348" ht="13.5" customHeight="1" spans="1:6">
      <c r="A348" s="2"/>
      <c r="D348" s="4"/>
      <c r="E348" s="5"/>
      <c r="F348" s="5"/>
    </row>
    <row r="349" ht="13.5" customHeight="1" spans="1:6">
      <c r="A349" s="2"/>
      <c r="D349" s="4"/>
      <c r="E349" s="5"/>
      <c r="F349" s="5"/>
    </row>
    <row r="350" ht="13.5" customHeight="1" spans="1:6">
      <c r="A350" s="2"/>
      <c r="D350" s="4"/>
      <c r="E350" s="5"/>
      <c r="F350" s="5"/>
    </row>
    <row r="351" ht="13.5" customHeight="1" spans="1:6">
      <c r="A351" s="2"/>
      <c r="D351" s="4"/>
      <c r="E351" s="5"/>
      <c r="F351" s="5"/>
    </row>
    <row r="352" ht="13.5" customHeight="1" spans="1:6">
      <c r="A352" s="2"/>
      <c r="D352" s="4"/>
      <c r="E352" s="5"/>
      <c r="F352" s="5"/>
    </row>
    <row r="353" ht="13.5" customHeight="1" spans="1:6">
      <c r="A353" s="2"/>
      <c r="D353" s="4"/>
      <c r="E353" s="5"/>
      <c r="F353" s="5"/>
    </row>
    <row r="354" ht="13.5" customHeight="1" spans="1:6">
      <c r="A354" s="2"/>
      <c r="D354" s="4"/>
      <c r="E354" s="5"/>
      <c r="F354" s="5"/>
    </row>
    <row r="355" ht="13.5" customHeight="1" spans="1:6">
      <c r="A355" s="2"/>
      <c r="D355" s="4"/>
      <c r="E355" s="5"/>
      <c r="F355" s="5"/>
    </row>
    <row r="356" ht="13.5" customHeight="1" spans="1:6">
      <c r="A356" s="2"/>
      <c r="D356" s="4"/>
      <c r="E356" s="5"/>
      <c r="F356" s="5"/>
    </row>
    <row r="357" ht="13.5" customHeight="1" spans="1:6">
      <c r="A357" s="2"/>
      <c r="D357" s="4"/>
      <c r="E357" s="5"/>
      <c r="F357" s="5"/>
    </row>
    <row r="358" ht="13.5" customHeight="1" spans="1:6">
      <c r="A358" s="2"/>
      <c r="D358" s="4"/>
      <c r="E358" s="5"/>
      <c r="F358" s="5"/>
    </row>
    <row r="359" ht="13.5" customHeight="1" spans="1:6">
      <c r="A359" s="2"/>
      <c r="D359" s="4"/>
      <c r="E359" s="5"/>
      <c r="F359" s="5"/>
    </row>
    <row r="360" ht="13.5" customHeight="1" spans="1:6">
      <c r="A360" s="2"/>
      <c r="D360" s="4"/>
      <c r="E360" s="5"/>
      <c r="F360" s="5"/>
    </row>
    <row r="361" ht="13.5" customHeight="1" spans="1:6">
      <c r="A361" s="2"/>
      <c r="D361" s="4"/>
      <c r="E361" s="5"/>
      <c r="F361" s="5"/>
    </row>
    <row r="362" ht="13.5" customHeight="1" spans="1:6">
      <c r="A362" s="2"/>
      <c r="D362" s="4"/>
      <c r="E362" s="5"/>
      <c r="F362" s="5"/>
    </row>
    <row r="363" ht="13.5" customHeight="1" spans="1:6">
      <c r="A363" s="2"/>
      <c r="D363" s="4"/>
      <c r="E363" s="5"/>
      <c r="F363" s="5"/>
    </row>
    <row r="364" ht="13.5" customHeight="1" spans="1:6">
      <c r="A364" s="2"/>
      <c r="D364" s="4"/>
      <c r="E364" s="5"/>
      <c r="F364" s="5"/>
    </row>
    <row r="365" ht="13.5" customHeight="1" spans="1:6">
      <c r="A365" s="2"/>
      <c r="D365" s="4"/>
      <c r="E365" s="5"/>
      <c r="F365" s="5"/>
    </row>
    <row r="366" ht="13.5" customHeight="1" spans="1:6">
      <c r="A366" s="2"/>
      <c r="D366" s="4"/>
      <c r="E366" s="5"/>
      <c r="F366" s="5"/>
    </row>
    <row r="367" ht="13.5" customHeight="1" spans="1:6">
      <c r="A367" s="2"/>
      <c r="D367" s="4"/>
      <c r="E367" s="5"/>
      <c r="F367" s="5"/>
    </row>
    <row r="368" ht="13.5" customHeight="1" spans="1:6">
      <c r="A368" s="2"/>
      <c r="D368" s="4"/>
      <c r="E368" s="5"/>
      <c r="F368" s="5"/>
    </row>
    <row r="369" ht="13.5" customHeight="1" spans="1:6">
      <c r="A369" s="2"/>
      <c r="D369" s="4"/>
      <c r="E369" s="5"/>
      <c r="F369" s="5"/>
    </row>
    <row r="370" ht="13.5" customHeight="1" spans="1:6">
      <c r="A370" s="2"/>
      <c r="D370" s="4"/>
      <c r="E370" s="5"/>
      <c r="F370" s="5"/>
    </row>
    <row r="371" ht="13.5" customHeight="1" spans="1:6">
      <c r="A371" s="2"/>
      <c r="D371" s="4"/>
      <c r="E371" s="5"/>
      <c r="F371" s="5"/>
    </row>
    <row r="372" ht="13.5" customHeight="1" spans="1:6">
      <c r="A372" s="2"/>
      <c r="D372" s="4"/>
      <c r="E372" s="5"/>
      <c r="F372" s="5"/>
    </row>
    <row r="373" ht="13.5" customHeight="1" spans="1:6">
      <c r="A373" s="2"/>
      <c r="D373" s="4"/>
      <c r="E373" s="5"/>
      <c r="F373" s="5"/>
    </row>
    <row r="374" ht="13.5" customHeight="1" spans="1:6">
      <c r="A374" s="2"/>
      <c r="D374" s="4"/>
      <c r="E374" s="5"/>
      <c r="F374" s="5"/>
    </row>
    <row r="375" ht="13.5" customHeight="1" spans="1:6">
      <c r="A375" s="2"/>
      <c r="D375" s="4"/>
      <c r="E375" s="5"/>
      <c r="F375" s="5"/>
    </row>
    <row r="376" ht="13.5" customHeight="1" spans="1:6">
      <c r="A376" s="2"/>
      <c r="D376" s="4"/>
      <c r="E376" s="5"/>
      <c r="F376" s="5"/>
    </row>
    <row r="377" ht="13.5" customHeight="1" spans="1:6">
      <c r="A377" s="2"/>
      <c r="D377" s="4"/>
      <c r="E377" s="5"/>
      <c r="F377" s="5"/>
    </row>
    <row r="378" ht="13.5" customHeight="1" spans="1:6">
      <c r="A378" s="2"/>
      <c r="D378" s="4"/>
      <c r="E378" s="5"/>
      <c r="F378" s="5"/>
    </row>
    <row r="379" ht="13.5" customHeight="1" spans="1:6">
      <c r="A379" s="2"/>
      <c r="D379" s="4"/>
      <c r="E379" s="5"/>
      <c r="F379" s="5"/>
    </row>
    <row r="380" ht="13.5" customHeight="1" spans="1:6">
      <c r="A380" s="2"/>
      <c r="D380" s="4"/>
      <c r="E380" s="5"/>
      <c r="F380" s="5"/>
    </row>
    <row r="381" ht="13.5" customHeight="1" spans="1:6">
      <c r="A381" s="2"/>
      <c r="D381" s="4"/>
      <c r="E381" s="5"/>
      <c r="F381" s="5"/>
    </row>
    <row r="382" ht="13.5" customHeight="1" spans="1:6">
      <c r="A382" s="2"/>
      <c r="D382" s="4"/>
      <c r="E382" s="5"/>
      <c r="F382" s="5"/>
    </row>
    <row r="383" ht="13.5" customHeight="1" spans="1:6">
      <c r="A383" s="2"/>
      <c r="D383" s="4"/>
      <c r="E383" s="5"/>
      <c r="F383" s="5"/>
    </row>
    <row r="384" ht="13.5" customHeight="1" spans="1:6">
      <c r="A384" s="2"/>
      <c r="D384" s="4"/>
      <c r="E384" s="5"/>
      <c r="F384" s="5"/>
    </row>
    <row r="385" ht="13.5" customHeight="1" spans="1:6">
      <c r="A385" s="2"/>
      <c r="D385" s="4"/>
      <c r="E385" s="5"/>
      <c r="F385" s="5"/>
    </row>
    <row r="386" ht="13.5" customHeight="1" spans="1:6">
      <c r="A386" s="2"/>
      <c r="D386" s="4"/>
      <c r="E386" s="5"/>
      <c r="F386" s="5"/>
    </row>
    <row r="387" ht="13.5" customHeight="1" spans="1:6">
      <c r="A387" s="2"/>
      <c r="D387" s="4"/>
      <c r="E387" s="5"/>
      <c r="F387" s="5"/>
    </row>
    <row r="388" ht="13.5" customHeight="1" spans="1:6">
      <c r="A388" s="2"/>
      <c r="D388" s="4"/>
      <c r="E388" s="5"/>
      <c r="F388" s="5"/>
    </row>
    <row r="389" ht="13.5" customHeight="1" spans="1:6">
      <c r="A389" s="2"/>
      <c r="D389" s="4"/>
      <c r="E389" s="5"/>
      <c r="F389" s="5"/>
    </row>
    <row r="390" ht="13.5" customHeight="1" spans="1:6">
      <c r="A390" s="2"/>
      <c r="D390" s="4"/>
      <c r="E390" s="5"/>
      <c r="F390" s="5"/>
    </row>
    <row r="391" ht="13.5" customHeight="1" spans="1:6">
      <c r="A391" s="2"/>
      <c r="D391" s="4"/>
      <c r="E391" s="5"/>
      <c r="F391" s="5"/>
    </row>
    <row r="392" ht="13.5" customHeight="1" spans="1:6">
      <c r="A392" s="2"/>
      <c r="D392" s="4"/>
      <c r="E392" s="5"/>
      <c r="F392" s="5"/>
    </row>
    <row r="393" ht="13.5" customHeight="1" spans="1:6">
      <c r="A393" s="2"/>
      <c r="D393" s="4"/>
      <c r="E393" s="5"/>
      <c r="F393" s="5"/>
    </row>
    <row r="394" ht="13.5" customHeight="1" spans="1:6">
      <c r="A394" s="2"/>
      <c r="D394" s="4"/>
      <c r="E394" s="5"/>
      <c r="F394" s="5"/>
    </row>
    <row r="395" ht="13.5" customHeight="1" spans="1:6">
      <c r="A395" s="2"/>
      <c r="D395" s="4"/>
      <c r="E395" s="5"/>
      <c r="F395" s="5"/>
    </row>
    <row r="396" ht="13.5" customHeight="1" spans="1:6">
      <c r="A396" s="2"/>
      <c r="D396" s="4"/>
      <c r="E396" s="5"/>
      <c r="F396" s="5"/>
    </row>
    <row r="397" ht="13.5" customHeight="1" spans="1:6">
      <c r="A397" s="2"/>
      <c r="D397" s="4"/>
      <c r="E397" s="5"/>
      <c r="F397" s="5"/>
    </row>
    <row r="398" ht="13.5" customHeight="1" spans="1:6">
      <c r="A398" s="2"/>
      <c r="D398" s="4"/>
      <c r="E398" s="5"/>
      <c r="F398" s="5"/>
    </row>
    <row r="399" ht="13.5" customHeight="1" spans="1:6">
      <c r="A399" s="2"/>
      <c r="D399" s="4"/>
      <c r="E399" s="5"/>
      <c r="F399" s="5"/>
    </row>
    <row r="400" ht="13.5" customHeight="1" spans="1:6">
      <c r="A400" s="2"/>
      <c r="D400" s="4"/>
      <c r="E400" s="5"/>
      <c r="F400" s="5"/>
    </row>
    <row r="401" ht="13.5" customHeight="1" spans="1:6">
      <c r="A401" s="2"/>
      <c r="D401" s="4"/>
      <c r="E401" s="5"/>
      <c r="F401" s="5"/>
    </row>
    <row r="402" ht="13.5" customHeight="1" spans="1:6">
      <c r="A402" s="2"/>
      <c r="D402" s="4"/>
      <c r="E402" s="5"/>
      <c r="F402" s="5"/>
    </row>
    <row r="403" ht="13.5" customHeight="1" spans="1:6">
      <c r="A403" s="2"/>
      <c r="D403" s="4"/>
      <c r="E403" s="5"/>
      <c r="F403" s="5"/>
    </row>
    <row r="404" ht="13.5" customHeight="1" spans="1:6">
      <c r="A404" s="2"/>
      <c r="D404" s="4"/>
      <c r="E404" s="5"/>
      <c r="F404" s="5"/>
    </row>
    <row r="405" ht="13.5" customHeight="1" spans="1:6">
      <c r="A405" s="2"/>
      <c r="D405" s="4"/>
      <c r="E405" s="5"/>
      <c r="F405" s="5"/>
    </row>
    <row r="406" ht="13.5" customHeight="1" spans="1:6">
      <c r="A406" s="2"/>
      <c r="D406" s="4"/>
      <c r="E406" s="5"/>
      <c r="F406" s="5"/>
    </row>
    <row r="407" ht="13.5" customHeight="1" spans="1:6">
      <c r="A407" s="2"/>
      <c r="D407" s="4"/>
      <c r="E407" s="5"/>
      <c r="F407" s="5"/>
    </row>
    <row r="408" ht="13.5" customHeight="1" spans="1:6">
      <c r="A408" s="2"/>
      <c r="D408" s="4"/>
      <c r="E408" s="5"/>
      <c r="F408" s="5"/>
    </row>
    <row r="409" ht="13.5" customHeight="1" spans="1:6">
      <c r="A409" s="2"/>
      <c r="D409" s="4"/>
      <c r="E409" s="5"/>
      <c r="F409" s="5"/>
    </row>
    <row r="410" ht="13.5" customHeight="1" spans="1:6">
      <c r="A410" s="2"/>
      <c r="D410" s="4"/>
      <c r="E410" s="5"/>
      <c r="F410" s="5"/>
    </row>
    <row r="411" ht="13.5" customHeight="1" spans="1:6">
      <c r="A411" s="2"/>
      <c r="D411" s="4"/>
      <c r="E411" s="5"/>
      <c r="F411" s="5"/>
    </row>
    <row r="412" ht="13.5" customHeight="1" spans="1:6">
      <c r="A412" s="2"/>
      <c r="D412" s="4"/>
      <c r="E412" s="5"/>
      <c r="F412" s="5"/>
    </row>
    <row r="413" ht="13.5" customHeight="1" spans="1:6">
      <c r="A413" s="2"/>
      <c r="D413" s="4"/>
      <c r="E413" s="5"/>
      <c r="F413" s="5"/>
    </row>
    <row r="414" ht="13.5" customHeight="1" spans="1:6">
      <c r="A414" s="2"/>
      <c r="D414" s="4"/>
      <c r="E414" s="5"/>
      <c r="F414" s="5"/>
    </row>
    <row r="415" ht="13.5" customHeight="1" spans="1:6">
      <c r="A415" s="2"/>
      <c r="D415" s="4"/>
      <c r="E415" s="5"/>
      <c r="F415" s="5"/>
    </row>
    <row r="416" ht="13.5" customHeight="1" spans="1:6">
      <c r="A416" s="2"/>
      <c r="D416" s="4"/>
      <c r="E416" s="5"/>
      <c r="F416" s="5"/>
    </row>
    <row r="417" ht="13.5" customHeight="1" spans="1:6">
      <c r="A417" s="2"/>
      <c r="D417" s="4"/>
      <c r="E417" s="5"/>
      <c r="F417" s="5"/>
    </row>
    <row r="418" ht="13.5" customHeight="1" spans="1:6">
      <c r="A418" s="2"/>
      <c r="D418" s="4"/>
      <c r="E418" s="5"/>
      <c r="F418" s="5"/>
    </row>
    <row r="419" ht="13.5" customHeight="1" spans="1:6">
      <c r="A419" s="2"/>
      <c r="D419" s="4"/>
      <c r="E419" s="5"/>
      <c r="F419" s="5"/>
    </row>
    <row r="420" ht="13.5" customHeight="1" spans="1:6">
      <c r="A420" s="2"/>
      <c r="D420" s="4"/>
      <c r="E420" s="5"/>
      <c r="F420" s="5"/>
    </row>
    <row r="421" ht="13.5" customHeight="1" spans="1:6">
      <c r="A421" s="2"/>
      <c r="D421" s="4"/>
      <c r="E421" s="5"/>
      <c r="F421" s="5"/>
    </row>
    <row r="422" ht="13.5" customHeight="1" spans="1:6">
      <c r="A422" s="2"/>
      <c r="D422" s="4"/>
      <c r="E422" s="5"/>
      <c r="F422" s="5"/>
    </row>
    <row r="423" ht="13.5" customHeight="1" spans="1:6">
      <c r="A423" s="2"/>
      <c r="D423" s="4"/>
      <c r="E423" s="5"/>
      <c r="F423" s="5"/>
    </row>
    <row r="424" ht="13.5" customHeight="1" spans="1:6">
      <c r="A424" s="2"/>
      <c r="D424" s="4"/>
      <c r="E424" s="5"/>
      <c r="F424" s="5"/>
    </row>
    <row r="425" ht="13.5" customHeight="1" spans="1:6">
      <c r="A425" s="2"/>
      <c r="D425" s="4"/>
      <c r="E425" s="5"/>
      <c r="F425" s="5"/>
    </row>
    <row r="426" ht="13.5" customHeight="1" spans="1:6">
      <c r="A426" s="2"/>
      <c r="D426" s="4"/>
      <c r="E426" s="5"/>
      <c r="F426" s="5"/>
    </row>
    <row r="427" ht="13.5" customHeight="1" spans="1:6">
      <c r="A427" s="2"/>
      <c r="D427" s="4"/>
      <c r="E427" s="5"/>
      <c r="F427" s="5"/>
    </row>
    <row r="428" ht="13.5" customHeight="1" spans="1:6">
      <c r="A428" s="2"/>
      <c r="D428" s="4"/>
      <c r="E428" s="5"/>
      <c r="F428" s="5"/>
    </row>
    <row r="429" ht="13.5" customHeight="1" spans="1:6">
      <c r="A429" s="2"/>
      <c r="D429" s="4"/>
      <c r="E429" s="5"/>
      <c r="F429" s="5"/>
    </row>
    <row r="430" ht="13.5" customHeight="1" spans="1:6">
      <c r="A430" s="2"/>
      <c r="D430" s="4"/>
      <c r="E430" s="5"/>
      <c r="F430" s="5"/>
    </row>
    <row r="431" ht="13.5" customHeight="1" spans="1:6">
      <c r="A431" s="2"/>
      <c r="D431" s="4"/>
      <c r="E431" s="5"/>
      <c r="F431" s="5"/>
    </row>
    <row r="432" ht="13.5" customHeight="1" spans="1:6">
      <c r="A432" s="2"/>
      <c r="D432" s="4"/>
      <c r="E432" s="5"/>
      <c r="F432" s="5"/>
    </row>
    <row r="433" ht="13.5" customHeight="1" spans="1:6">
      <c r="A433" s="2"/>
      <c r="D433" s="4"/>
      <c r="E433" s="5"/>
      <c r="F433" s="5"/>
    </row>
    <row r="434" ht="13.5" customHeight="1" spans="1:6">
      <c r="A434" s="2"/>
      <c r="D434" s="4"/>
      <c r="E434" s="5"/>
      <c r="F434" s="5"/>
    </row>
    <row r="435" ht="13.5" customHeight="1" spans="1:6">
      <c r="A435" s="2"/>
      <c r="D435" s="4"/>
      <c r="E435" s="5"/>
      <c r="F435" s="5"/>
    </row>
    <row r="436" ht="13.5" customHeight="1" spans="1:6">
      <c r="A436" s="2"/>
      <c r="D436" s="4"/>
      <c r="E436" s="5"/>
      <c r="F436" s="5"/>
    </row>
    <row r="437" ht="13.5" customHeight="1" spans="1:6">
      <c r="A437" s="2"/>
      <c r="D437" s="4"/>
      <c r="E437" s="5"/>
      <c r="F437" s="5"/>
    </row>
    <row r="438" ht="13.5" customHeight="1" spans="1:6">
      <c r="A438" s="2"/>
      <c r="D438" s="4"/>
      <c r="E438" s="5"/>
      <c r="F438" s="5"/>
    </row>
    <row r="439" ht="13.5" customHeight="1" spans="1:6">
      <c r="A439" s="2"/>
      <c r="D439" s="4"/>
      <c r="E439" s="5"/>
      <c r="F439" s="5"/>
    </row>
    <row r="440" ht="13.5" customHeight="1" spans="1:6">
      <c r="A440" s="2"/>
      <c r="D440" s="4"/>
      <c r="E440" s="5"/>
      <c r="F440" s="5"/>
    </row>
    <row r="441" ht="13.5" customHeight="1" spans="1:6">
      <c r="A441" s="2"/>
      <c r="D441" s="4"/>
      <c r="E441" s="5"/>
      <c r="F441" s="5"/>
    </row>
    <row r="442" ht="13.5" customHeight="1" spans="1:6">
      <c r="A442" s="2"/>
      <c r="D442" s="4"/>
      <c r="E442" s="5"/>
      <c r="F442" s="5"/>
    </row>
    <row r="443" ht="13.5" customHeight="1" spans="1:6">
      <c r="A443" s="2"/>
      <c r="D443" s="4"/>
      <c r="E443" s="5"/>
      <c r="F443" s="5"/>
    </row>
    <row r="444" ht="13.5" customHeight="1" spans="1:6">
      <c r="A444" s="2"/>
      <c r="D444" s="4"/>
      <c r="E444" s="5"/>
      <c r="F444" s="5"/>
    </row>
    <row r="445" ht="13.5" customHeight="1" spans="1:6">
      <c r="A445" s="2"/>
      <c r="D445" s="4"/>
      <c r="E445" s="5"/>
      <c r="F445" s="5"/>
    </row>
    <row r="446" ht="13.5" customHeight="1" spans="1:6">
      <c r="A446" s="2"/>
      <c r="D446" s="4"/>
      <c r="E446" s="5"/>
      <c r="F446" s="5"/>
    </row>
    <row r="447" ht="13.5" customHeight="1" spans="1:6">
      <c r="A447" s="2"/>
      <c r="D447" s="4"/>
      <c r="E447" s="5"/>
      <c r="F447" s="5"/>
    </row>
    <row r="448" ht="13.5" customHeight="1" spans="1:6">
      <c r="A448" s="2"/>
      <c r="D448" s="4"/>
      <c r="E448" s="5"/>
      <c r="F448" s="5"/>
    </row>
    <row r="449" ht="13.5" customHeight="1" spans="1:6">
      <c r="A449" s="2"/>
      <c r="D449" s="4"/>
      <c r="E449" s="5"/>
      <c r="F449" s="5"/>
    </row>
    <row r="450" ht="13.5" customHeight="1" spans="1:6">
      <c r="A450" s="2"/>
      <c r="D450" s="4"/>
      <c r="E450" s="5"/>
      <c r="F450" s="5"/>
    </row>
    <row r="451" ht="13.5" customHeight="1" spans="1:6">
      <c r="A451" s="2"/>
      <c r="D451" s="4"/>
      <c r="E451" s="5"/>
      <c r="F451" s="5"/>
    </row>
    <row r="452" ht="13.5" customHeight="1" spans="1:6">
      <c r="A452" s="2"/>
      <c r="D452" s="4"/>
      <c r="E452" s="5"/>
      <c r="F452" s="5"/>
    </row>
    <row r="453" ht="13.5" customHeight="1" spans="1:6">
      <c r="A453" s="2"/>
      <c r="D453" s="4"/>
      <c r="E453" s="5"/>
      <c r="F453" s="5"/>
    </row>
    <row r="454" ht="13.5" customHeight="1" spans="1:6">
      <c r="A454" s="2"/>
      <c r="D454" s="4"/>
      <c r="E454" s="5"/>
      <c r="F454" s="5"/>
    </row>
    <row r="455" ht="13.5" customHeight="1" spans="1:6">
      <c r="A455" s="2"/>
      <c r="D455" s="4"/>
      <c r="E455" s="5"/>
      <c r="F455" s="5"/>
    </row>
    <row r="456" ht="13.5" customHeight="1" spans="1:6">
      <c r="A456" s="2"/>
      <c r="D456" s="4"/>
      <c r="E456" s="5"/>
      <c r="F456" s="5"/>
    </row>
    <row r="457" ht="13.5" customHeight="1" spans="1:6">
      <c r="A457" s="2"/>
      <c r="D457" s="4"/>
      <c r="E457" s="5"/>
      <c r="F457" s="5"/>
    </row>
    <row r="458" ht="13.5" customHeight="1" spans="1:6">
      <c r="A458" s="2"/>
      <c r="D458" s="4"/>
      <c r="E458" s="5"/>
      <c r="F458" s="5"/>
    </row>
    <row r="459" ht="13.5" customHeight="1" spans="1:6">
      <c r="A459" s="2"/>
      <c r="D459" s="4"/>
      <c r="E459" s="5"/>
      <c r="F459" s="5"/>
    </row>
    <row r="460" ht="13.5" customHeight="1" spans="1:6">
      <c r="A460" s="2"/>
      <c r="D460" s="4"/>
      <c r="E460" s="5"/>
      <c r="F460" s="5"/>
    </row>
    <row r="461" ht="13.5" customHeight="1" spans="1:6">
      <c r="A461" s="2"/>
      <c r="D461" s="4"/>
      <c r="E461" s="5"/>
      <c r="F461" s="5"/>
    </row>
    <row r="462" ht="13.5" customHeight="1" spans="1:6">
      <c r="A462" s="2"/>
      <c r="D462" s="4"/>
      <c r="E462" s="5"/>
      <c r="F462" s="5"/>
    </row>
    <row r="463" ht="13.5" customHeight="1" spans="1:6">
      <c r="A463" s="2"/>
      <c r="D463" s="4"/>
      <c r="E463" s="5"/>
      <c r="F463" s="5"/>
    </row>
    <row r="464" ht="13.5" customHeight="1" spans="1:6">
      <c r="A464" s="2"/>
      <c r="D464" s="4"/>
      <c r="E464" s="5"/>
      <c r="F464" s="5"/>
    </row>
    <row r="465" ht="13.5" customHeight="1" spans="1:6">
      <c r="A465" s="2"/>
      <c r="D465" s="4"/>
      <c r="E465" s="5"/>
      <c r="F465" s="5"/>
    </row>
    <row r="466" ht="13.5" customHeight="1" spans="1:6">
      <c r="A466" s="2"/>
      <c r="D466" s="4"/>
      <c r="E466" s="5"/>
      <c r="F466" s="5"/>
    </row>
    <row r="467" ht="13.5" customHeight="1" spans="1:6">
      <c r="A467" s="2"/>
      <c r="D467" s="4"/>
      <c r="E467" s="5"/>
      <c r="F467" s="5"/>
    </row>
    <row r="468" ht="13.5" customHeight="1" spans="1:6">
      <c r="A468" s="2"/>
      <c r="D468" s="4"/>
      <c r="E468" s="5"/>
      <c r="F468" s="5"/>
    </row>
    <row r="469" ht="13.5" customHeight="1" spans="1:6">
      <c r="A469" s="2"/>
      <c r="D469" s="4"/>
      <c r="E469" s="5"/>
      <c r="F469" s="5"/>
    </row>
    <row r="470" ht="13.5" customHeight="1" spans="1:6">
      <c r="A470" s="2"/>
      <c r="D470" s="4"/>
      <c r="E470" s="5"/>
      <c r="F470" s="5"/>
    </row>
    <row r="471" ht="13.5" customHeight="1" spans="1:6">
      <c r="A471" s="2"/>
      <c r="D471" s="4"/>
      <c r="E471" s="5"/>
      <c r="F471" s="5"/>
    </row>
    <row r="472" ht="13.5" customHeight="1" spans="1:6">
      <c r="A472" s="2"/>
      <c r="D472" s="4"/>
      <c r="E472" s="5"/>
      <c r="F472" s="5"/>
    </row>
    <row r="473" ht="13.5" customHeight="1" spans="1:6">
      <c r="A473" s="2"/>
      <c r="D473" s="4"/>
      <c r="E473" s="5"/>
      <c r="F473" s="5"/>
    </row>
    <row r="474" ht="13.5" customHeight="1" spans="1:6">
      <c r="A474" s="2"/>
      <c r="D474" s="4"/>
      <c r="E474" s="5"/>
      <c r="F474" s="5"/>
    </row>
    <row r="475" ht="13.5" customHeight="1" spans="1:6">
      <c r="A475" s="2"/>
      <c r="D475" s="4"/>
      <c r="E475" s="5"/>
      <c r="F475" s="5"/>
    </row>
    <row r="476" ht="13.5" customHeight="1" spans="1:6">
      <c r="A476" s="2"/>
      <c r="D476" s="4"/>
      <c r="E476" s="5"/>
      <c r="F476" s="5"/>
    </row>
    <row r="477" ht="13.5" customHeight="1" spans="1:6">
      <c r="A477" s="2"/>
      <c r="D477" s="4"/>
      <c r="E477" s="5"/>
      <c r="F477" s="5"/>
    </row>
    <row r="478" ht="13.5" customHeight="1" spans="1:6">
      <c r="A478" s="2"/>
      <c r="D478" s="4"/>
      <c r="E478" s="5"/>
      <c r="F478" s="5"/>
    </row>
    <row r="479" ht="13.5" customHeight="1" spans="1:6">
      <c r="A479" s="2"/>
      <c r="D479" s="4"/>
      <c r="E479" s="5"/>
      <c r="F479" s="5"/>
    </row>
    <row r="480" ht="13.5" customHeight="1" spans="1:6">
      <c r="A480" s="2"/>
      <c r="D480" s="4"/>
      <c r="E480" s="5"/>
      <c r="F480" s="5"/>
    </row>
    <row r="481" ht="13.5" customHeight="1" spans="1:6">
      <c r="A481" s="2"/>
      <c r="D481" s="4"/>
      <c r="E481" s="5"/>
      <c r="F481" s="5"/>
    </row>
    <row r="482" ht="13.5" customHeight="1" spans="1:6">
      <c r="A482" s="2"/>
      <c r="D482" s="4"/>
      <c r="E482" s="5"/>
      <c r="F482" s="5"/>
    </row>
    <row r="483" ht="13.5" customHeight="1" spans="1:6">
      <c r="A483" s="2"/>
      <c r="D483" s="4"/>
      <c r="E483" s="5"/>
      <c r="F483" s="5"/>
    </row>
    <row r="484" ht="13.5" customHeight="1" spans="1:6">
      <c r="A484" s="2"/>
      <c r="D484" s="4"/>
      <c r="E484" s="5"/>
      <c r="F484" s="5"/>
    </row>
    <row r="485" ht="13.5" customHeight="1" spans="1:6">
      <c r="A485" s="2"/>
      <c r="D485" s="4"/>
      <c r="E485" s="5"/>
      <c r="F485" s="5"/>
    </row>
    <row r="486" ht="13.5" customHeight="1" spans="1:6">
      <c r="A486" s="2"/>
      <c r="D486" s="4"/>
      <c r="E486" s="5"/>
      <c r="F486" s="5"/>
    </row>
    <row r="487" ht="13.5" customHeight="1" spans="1:6">
      <c r="A487" s="2"/>
      <c r="D487" s="4"/>
      <c r="E487" s="5"/>
      <c r="F487" s="5"/>
    </row>
    <row r="488" ht="13.5" customHeight="1" spans="1:6">
      <c r="A488" s="2"/>
      <c r="D488" s="4"/>
      <c r="E488" s="5"/>
      <c r="F488" s="5"/>
    </row>
    <row r="489" ht="13.5" customHeight="1" spans="1:6">
      <c r="A489" s="2"/>
      <c r="D489" s="4"/>
      <c r="E489" s="5"/>
      <c r="F489" s="5"/>
    </row>
    <row r="490" ht="13.5" customHeight="1" spans="1:6">
      <c r="A490" s="2"/>
      <c r="D490" s="4"/>
      <c r="E490" s="5"/>
      <c r="F490" s="5"/>
    </row>
    <row r="491" ht="13.5" customHeight="1" spans="1:6">
      <c r="A491" s="2"/>
      <c r="D491" s="4"/>
      <c r="E491" s="5"/>
      <c r="F491" s="5"/>
    </row>
    <row r="492" ht="13.5" customHeight="1" spans="1:6">
      <c r="A492" s="2"/>
      <c r="D492" s="4"/>
      <c r="E492" s="5"/>
      <c r="F492" s="5"/>
    </row>
    <row r="493" ht="13.5" customHeight="1" spans="1:6">
      <c r="A493" s="2"/>
      <c r="D493" s="4"/>
      <c r="E493" s="5"/>
      <c r="F493" s="5"/>
    </row>
    <row r="494" ht="13.5" customHeight="1" spans="1:6">
      <c r="A494" s="2"/>
      <c r="D494" s="4"/>
      <c r="E494" s="5"/>
      <c r="F494" s="5"/>
    </row>
    <row r="495" ht="13.5" customHeight="1" spans="1:6">
      <c r="A495" s="2"/>
      <c r="D495" s="4"/>
      <c r="E495" s="5"/>
      <c r="F495" s="5"/>
    </row>
    <row r="496" ht="13.5" customHeight="1" spans="1:6">
      <c r="A496" s="2"/>
      <c r="D496" s="4"/>
      <c r="E496" s="5"/>
      <c r="F496" s="5"/>
    </row>
    <row r="497" ht="13.5" customHeight="1" spans="1:6">
      <c r="A497" s="2"/>
      <c r="D497" s="4"/>
      <c r="E497" s="5"/>
      <c r="F497" s="5"/>
    </row>
    <row r="498" ht="13.5" customHeight="1" spans="1:6">
      <c r="A498" s="2"/>
      <c r="D498" s="4"/>
      <c r="E498" s="5"/>
      <c r="F498" s="5"/>
    </row>
    <row r="499" ht="13.5" customHeight="1" spans="1:6">
      <c r="A499" s="2"/>
      <c r="D499" s="4"/>
      <c r="E499" s="5"/>
      <c r="F499" s="5"/>
    </row>
    <row r="500" ht="13.5" customHeight="1" spans="1:6">
      <c r="A500" s="2"/>
      <c r="D500" s="4"/>
      <c r="E500" s="5"/>
      <c r="F500" s="5"/>
    </row>
    <row r="501" ht="13.5" customHeight="1" spans="1:6">
      <c r="A501" s="2"/>
      <c r="D501" s="4"/>
      <c r="E501" s="5"/>
      <c r="F501" s="5"/>
    </row>
    <row r="502" ht="13.5" customHeight="1" spans="1:6">
      <c r="A502" s="2"/>
      <c r="D502" s="4"/>
      <c r="E502" s="5"/>
      <c r="F502" s="5"/>
    </row>
    <row r="503" ht="13.5" customHeight="1" spans="1:6">
      <c r="A503" s="2"/>
      <c r="D503" s="4"/>
      <c r="E503" s="5"/>
      <c r="F503" s="5"/>
    </row>
    <row r="504" ht="13.5" customHeight="1" spans="1:6">
      <c r="A504" s="2"/>
      <c r="D504" s="4"/>
      <c r="E504" s="5"/>
      <c r="F504" s="5"/>
    </row>
    <row r="505" ht="13.5" customHeight="1" spans="1:6">
      <c r="A505" s="2"/>
      <c r="D505" s="4"/>
      <c r="E505" s="5"/>
      <c r="F505" s="5"/>
    </row>
    <row r="506" ht="13.5" customHeight="1" spans="1:6">
      <c r="A506" s="2"/>
      <c r="D506" s="4"/>
      <c r="E506" s="5"/>
      <c r="F506" s="5"/>
    </row>
    <row r="507" ht="13.5" customHeight="1" spans="1:6">
      <c r="A507" s="2"/>
      <c r="D507" s="4"/>
      <c r="E507" s="5"/>
      <c r="F507" s="5"/>
    </row>
    <row r="508" ht="13.5" customHeight="1" spans="1:6">
      <c r="A508" s="2"/>
      <c r="D508" s="4"/>
      <c r="E508" s="5"/>
      <c r="F508" s="5"/>
    </row>
    <row r="509" ht="13.5" customHeight="1" spans="1:6">
      <c r="A509" s="2"/>
      <c r="D509" s="4"/>
      <c r="E509" s="5"/>
      <c r="F509" s="5"/>
    </row>
    <row r="510" ht="13.5" customHeight="1" spans="1:6">
      <c r="A510" s="2"/>
      <c r="D510" s="4"/>
      <c r="E510" s="5"/>
      <c r="F510" s="5"/>
    </row>
    <row r="511" ht="13.5" customHeight="1" spans="1:6">
      <c r="A511" s="2"/>
      <c r="D511" s="4"/>
      <c r="E511" s="5"/>
      <c r="F511" s="5"/>
    </row>
    <row r="512" ht="13.5" customHeight="1" spans="1:6">
      <c r="A512" s="2"/>
      <c r="D512" s="4"/>
      <c r="E512" s="5"/>
      <c r="F512" s="5"/>
    </row>
    <row r="513" ht="13.5" customHeight="1" spans="1:6">
      <c r="A513" s="2"/>
      <c r="D513" s="4"/>
      <c r="E513" s="5"/>
      <c r="F513" s="5"/>
    </row>
    <row r="514" ht="13.5" customHeight="1" spans="1:6">
      <c r="A514" s="2"/>
      <c r="D514" s="4"/>
      <c r="E514" s="5"/>
      <c r="F514" s="5"/>
    </row>
    <row r="515" ht="13.5" customHeight="1" spans="1:6">
      <c r="A515" s="2"/>
      <c r="D515" s="4"/>
      <c r="E515" s="5"/>
      <c r="F515" s="5"/>
    </row>
    <row r="516" ht="13.5" customHeight="1" spans="1:6">
      <c r="A516" s="2"/>
      <c r="D516" s="4"/>
      <c r="E516" s="5"/>
      <c r="F516" s="5"/>
    </row>
    <row r="517" ht="13.5" customHeight="1" spans="1:6">
      <c r="A517" s="2"/>
      <c r="D517" s="4"/>
      <c r="E517" s="5"/>
      <c r="F517" s="5"/>
    </row>
    <row r="518" ht="13.5" customHeight="1" spans="1:6">
      <c r="A518" s="2"/>
      <c r="D518" s="4"/>
      <c r="E518" s="5"/>
      <c r="F518" s="5"/>
    </row>
    <row r="519" ht="13.5" customHeight="1" spans="1:6">
      <c r="A519" s="2"/>
      <c r="D519" s="4"/>
      <c r="E519" s="5"/>
      <c r="F519" s="5"/>
    </row>
    <row r="520" ht="13.5" customHeight="1" spans="1:6">
      <c r="A520" s="2"/>
      <c r="D520" s="4"/>
      <c r="E520" s="5"/>
      <c r="F520" s="5"/>
    </row>
    <row r="521" ht="13.5" customHeight="1" spans="1:6">
      <c r="A521" s="2"/>
      <c r="D521" s="4"/>
      <c r="E521" s="5"/>
      <c r="F521" s="5"/>
    </row>
    <row r="522" ht="13.5" customHeight="1" spans="1:6">
      <c r="A522" s="2"/>
      <c r="D522" s="4"/>
      <c r="E522" s="5"/>
      <c r="F522" s="5"/>
    </row>
    <row r="523" ht="13.5" customHeight="1" spans="1:6">
      <c r="A523" s="2"/>
      <c r="D523" s="4"/>
      <c r="E523" s="5"/>
      <c r="F523" s="5"/>
    </row>
    <row r="524" ht="13.5" customHeight="1" spans="1:6">
      <c r="A524" s="2"/>
      <c r="D524" s="4"/>
      <c r="E524" s="5"/>
      <c r="F524" s="5"/>
    </row>
    <row r="525" ht="13.5" customHeight="1" spans="1:6">
      <c r="A525" s="2"/>
      <c r="D525" s="4"/>
      <c r="E525" s="5"/>
      <c r="F525" s="5"/>
    </row>
    <row r="526" ht="13.5" customHeight="1" spans="1:6">
      <c r="A526" s="2"/>
      <c r="D526" s="4"/>
      <c r="E526" s="5"/>
      <c r="F526" s="5"/>
    </row>
    <row r="527" ht="13.5" customHeight="1" spans="1:6">
      <c r="A527" s="2"/>
      <c r="D527" s="4"/>
      <c r="E527" s="5"/>
      <c r="F527" s="5"/>
    </row>
    <row r="528" ht="13.5" customHeight="1" spans="1:6">
      <c r="A528" s="2"/>
      <c r="D528" s="4"/>
      <c r="E528" s="5"/>
      <c r="F528" s="5"/>
    </row>
    <row r="529" ht="13.5" customHeight="1" spans="1:6">
      <c r="A529" s="2"/>
      <c r="D529" s="4"/>
      <c r="E529" s="5"/>
      <c r="F529" s="5"/>
    </row>
    <row r="530" ht="13.5" customHeight="1" spans="1:6">
      <c r="A530" s="2"/>
      <c r="D530" s="4"/>
      <c r="E530" s="5"/>
      <c r="F530" s="5"/>
    </row>
    <row r="531" ht="13.5" customHeight="1" spans="1:6">
      <c r="A531" s="2"/>
      <c r="D531" s="4"/>
      <c r="E531" s="5"/>
      <c r="F531" s="5"/>
    </row>
    <row r="532" ht="13.5" customHeight="1" spans="1:6">
      <c r="A532" s="2"/>
      <c r="D532" s="4"/>
      <c r="E532" s="5"/>
      <c r="F532" s="5"/>
    </row>
    <row r="533" ht="13.5" customHeight="1" spans="1:6">
      <c r="A533" s="2"/>
      <c r="D533" s="4"/>
      <c r="E533" s="5"/>
      <c r="F533" s="5"/>
    </row>
    <row r="534" ht="13.5" customHeight="1" spans="1:6">
      <c r="A534" s="2"/>
      <c r="D534" s="4"/>
      <c r="E534" s="5"/>
      <c r="F534" s="5"/>
    </row>
    <row r="535" ht="13.5" customHeight="1" spans="1:6">
      <c r="A535" s="2"/>
      <c r="D535" s="4"/>
      <c r="E535" s="5"/>
      <c r="F535" s="5"/>
    </row>
    <row r="536" ht="13.5" customHeight="1" spans="1:6">
      <c r="A536" s="2"/>
      <c r="D536" s="4"/>
      <c r="E536" s="5"/>
      <c r="F536" s="5"/>
    </row>
    <row r="537" ht="13.5" customHeight="1" spans="1:6">
      <c r="A537" s="2"/>
      <c r="D537" s="4"/>
      <c r="E537" s="5"/>
      <c r="F537" s="5"/>
    </row>
    <row r="538" ht="13.5" customHeight="1" spans="1:6">
      <c r="A538" s="2"/>
      <c r="D538" s="4"/>
      <c r="E538" s="5"/>
      <c r="F538" s="5"/>
    </row>
    <row r="539" ht="13.5" customHeight="1" spans="1:6">
      <c r="A539" s="2"/>
      <c r="D539" s="4"/>
      <c r="E539" s="5"/>
      <c r="F539" s="5"/>
    </row>
    <row r="540" ht="13.5" customHeight="1" spans="1:6">
      <c r="A540" s="2"/>
      <c r="D540" s="4"/>
      <c r="E540" s="5"/>
      <c r="F540" s="5"/>
    </row>
    <row r="541" ht="13.5" customHeight="1" spans="1:6">
      <c r="A541" s="2"/>
      <c r="D541" s="4"/>
      <c r="E541" s="5"/>
      <c r="F541" s="5"/>
    </row>
    <row r="542" ht="13.5" customHeight="1" spans="1:6">
      <c r="A542" s="2"/>
      <c r="D542" s="4"/>
      <c r="E542" s="5"/>
      <c r="F542" s="5"/>
    </row>
    <row r="543" ht="13.5" customHeight="1" spans="1:6">
      <c r="A543" s="2"/>
      <c r="D543" s="4"/>
      <c r="E543" s="5"/>
      <c r="F543" s="5"/>
    </row>
    <row r="544" ht="13.5" customHeight="1" spans="1:6">
      <c r="A544" s="2"/>
      <c r="D544" s="4"/>
      <c r="E544" s="5"/>
      <c r="F544" s="5"/>
    </row>
    <row r="545" ht="13.5" customHeight="1" spans="1:6">
      <c r="A545" s="2"/>
      <c r="D545" s="4"/>
      <c r="E545" s="5"/>
      <c r="F545" s="5"/>
    </row>
    <row r="546" ht="13.5" customHeight="1" spans="1:6">
      <c r="A546" s="2"/>
      <c r="D546" s="4"/>
      <c r="E546" s="5"/>
      <c r="F546" s="5"/>
    </row>
    <row r="547" ht="13.5" customHeight="1" spans="1:6">
      <c r="A547" s="2"/>
      <c r="D547" s="4"/>
      <c r="E547" s="5"/>
      <c r="F547" s="5"/>
    </row>
    <row r="548" ht="13.5" customHeight="1" spans="1:6">
      <c r="A548" s="2"/>
      <c r="D548" s="4"/>
      <c r="E548" s="5"/>
      <c r="F548" s="5"/>
    </row>
    <row r="549" ht="13.5" customHeight="1" spans="1:6">
      <c r="A549" s="2"/>
      <c r="D549" s="4"/>
      <c r="E549" s="5"/>
      <c r="F549" s="5"/>
    </row>
    <row r="550" ht="13.5" customHeight="1" spans="1:6">
      <c r="A550" s="2"/>
      <c r="D550" s="4"/>
      <c r="E550" s="5"/>
      <c r="F550" s="5"/>
    </row>
    <row r="551" ht="13.5" customHeight="1" spans="1:6">
      <c r="A551" s="2"/>
      <c r="D551" s="4"/>
      <c r="E551" s="5"/>
      <c r="F551" s="5"/>
    </row>
    <row r="552" ht="13.5" customHeight="1" spans="1:6">
      <c r="A552" s="2"/>
      <c r="D552" s="4"/>
      <c r="E552" s="5"/>
      <c r="F552" s="5"/>
    </row>
    <row r="553" ht="13.5" customHeight="1" spans="1:6">
      <c r="A553" s="2"/>
      <c r="D553" s="4"/>
      <c r="E553" s="5"/>
      <c r="F553" s="5"/>
    </row>
    <row r="554" ht="13.5" customHeight="1" spans="1:6">
      <c r="A554" s="2"/>
      <c r="D554" s="4"/>
      <c r="E554" s="5"/>
      <c r="F554" s="5"/>
    </row>
    <row r="555" ht="13.5" customHeight="1" spans="1:6">
      <c r="A555" s="2"/>
      <c r="D555" s="4"/>
      <c r="E555" s="5"/>
      <c r="F555" s="5"/>
    </row>
    <row r="556" ht="13.5" customHeight="1" spans="1:6">
      <c r="A556" s="2"/>
      <c r="D556" s="4"/>
      <c r="E556" s="5"/>
      <c r="F556" s="5"/>
    </row>
    <row r="557" ht="13.5" customHeight="1" spans="1:6">
      <c r="A557" s="2"/>
      <c r="D557" s="4"/>
      <c r="E557" s="5"/>
      <c r="F557" s="5"/>
    </row>
    <row r="558" ht="13.5" customHeight="1" spans="1:6">
      <c r="A558" s="2"/>
      <c r="D558" s="4"/>
      <c r="E558" s="5"/>
      <c r="F558" s="5"/>
    </row>
    <row r="559" ht="13.5" customHeight="1" spans="1:6">
      <c r="A559" s="2"/>
      <c r="D559" s="4"/>
      <c r="E559" s="5"/>
      <c r="F559" s="5"/>
    </row>
    <row r="560" ht="13.5" customHeight="1" spans="1:6">
      <c r="A560" s="2"/>
      <c r="D560" s="4"/>
      <c r="E560" s="5"/>
      <c r="F560" s="5"/>
    </row>
    <row r="561" ht="13.5" customHeight="1" spans="1:6">
      <c r="A561" s="2"/>
      <c r="D561" s="4"/>
      <c r="E561" s="5"/>
      <c r="F561" s="5"/>
    </row>
    <row r="562" ht="13.5" customHeight="1" spans="1:6">
      <c r="A562" s="2"/>
      <c r="D562" s="4"/>
      <c r="E562" s="5"/>
      <c r="F562" s="5"/>
    </row>
    <row r="563" ht="13.5" customHeight="1" spans="1:6">
      <c r="A563" s="2"/>
      <c r="D563" s="4"/>
      <c r="E563" s="5"/>
      <c r="F563" s="5"/>
    </row>
    <row r="564" ht="13.5" customHeight="1" spans="1:6">
      <c r="A564" s="2"/>
      <c r="D564" s="4"/>
      <c r="E564" s="5"/>
      <c r="F564" s="5"/>
    </row>
    <row r="565" ht="13.5" customHeight="1" spans="1:6">
      <c r="A565" s="2"/>
      <c r="D565" s="4"/>
      <c r="E565" s="5"/>
      <c r="F565" s="5"/>
    </row>
    <row r="566" ht="13.5" customHeight="1" spans="1:6">
      <c r="A566" s="2"/>
      <c r="D566" s="4"/>
      <c r="E566" s="5"/>
      <c r="F566" s="5"/>
    </row>
    <row r="567" ht="13.5" customHeight="1" spans="1:6">
      <c r="A567" s="2"/>
      <c r="D567" s="4"/>
      <c r="E567" s="5"/>
      <c r="F567" s="5"/>
    </row>
    <row r="568" ht="13.5" customHeight="1" spans="1:6">
      <c r="A568" s="2"/>
      <c r="D568" s="4"/>
      <c r="E568" s="5"/>
      <c r="F568" s="5"/>
    </row>
    <row r="569" ht="13.5" customHeight="1" spans="1:6">
      <c r="A569" s="2"/>
      <c r="D569" s="4"/>
      <c r="E569" s="5"/>
      <c r="F569" s="5"/>
    </row>
    <row r="570" ht="13.5" customHeight="1" spans="1:6">
      <c r="A570" s="2"/>
      <c r="D570" s="4"/>
      <c r="E570" s="5"/>
      <c r="F570" s="5"/>
    </row>
    <row r="571" ht="13.5" customHeight="1" spans="1:6">
      <c r="A571" s="2"/>
      <c r="D571" s="4"/>
      <c r="E571" s="5"/>
      <c r="F571" s="5"/>
    </row>
    <row r="572" ht="13.5" customHeight="1" spans="1:6">
      <c r="A572" s="2"/>
      <c r="D572" s="4"/>
      <c r="E572" s="5"/>
      <c r="F572" s="5"/>
    </row>
    <row r="573" ht="13.5" customHeight="1" spans="1:6">
      <c r="A573" s="2"/>
      <c r="D573" s="4"/>
      <c r="E573" s="5"/>
      <c r="F573" s="5"/>
    </row>
    <row r="574" ht="13.5" customHeight="1" spans="1:6">
      <c r="A574" s="2"/>
      <c r="D574" s="4"/>
      <c r="E574" s="5"/>
      <c r="F574" s="5"/>
    </row>
    <row r="575" ht="13.5" customHeight="1" spans="1:6">
      <c r="A575" s="2"/>
      <c r="D575" s="4"/>
      <c r="E575" s="5"/>
      <c r="F575" s="5"/>
    </row>
    <row r="576" ht="13.5" customHeight="1" spans="1:6">
      <c r="A576" s="2"/>
      <c r="D576" s="4"/>
      <c r="E576" s="5"/>
      <c r="F576" s="5"/>
    </row>
    <row r="577" ht="13.5" customHeight="1" spans="1:6">
      <c r="A577" s="2"/>
      <c r="D577" s="4"/>
      <c r="E577" s="5"/>
      <c r="F577" s="5"/>
    </row>
    <row r="578" ht="13.5" customHeight="1" spans="1:6">
      <c r="A578" s="2"/>
      <c r="D578" s="4"/>
      <c r="E578" s="5"/>
      <c r="F578" s="5"/>
    </row>
    <row r="579" ht="13.5" customHeight="1" spans="1:6">
      <c r="A579" s="2"/>
      <c r="D579" s="4"/>
      <c r="E579" s="5"/>
      <c r="F579" s="5"/>
    </row>
    <row r="580" ht="13.5" customHeight="1" spans="1:6">
      <c r="A580" s="2"/>
      <c r="D580" s="4"/>
      <c r="E580" s="5"/>
      <c r="F580" s="5"/>
    </row>
    <row r="581" ht="13.5" customHeight="1" spans="1:6">
      <c r="A581" s="2"/>
      <c r="D581" s="4"/>
      <c r="E581" s="5"/>
      <c r="F581" s="5"/>
    </row>
    <row r="582" ht="13.5" customHeight="1" spans="1:6">
      <c r="A582" s="2"/>
      <c r="D582" s="4"/>
      <c r="E582" s="5"/>
      <c r="F582" s="5"/>
    </row>
    <row r="583" ht="13.5" customHeight="1" spans="1:6">
      <c r="A583" s="2"/>
      <c r="D583" s="4"/>
      <c r="E583" s="5"/>
      <c r="F583" s="5"/>
    </row>
    <row r="584" ht="13.5" customHeight="1" spans="1:6">
      <c r="A584" s="2"/>
      <c r="D584" s="4"/>
      <c r="E584" s="5"/>
      <c r="F584" s="5"/>
    </row>
    <row r="585" ht="13.5" customHeight="1" spans="1:6">
      <c r="A585" s="2"/>
      <c r="D585" s="4"/>
      <c r="E585" s="5"/>
      <c r="F585" s="5"/>
    </row>
    <row r="586" ht="13.5" customHeight="1" spans="1:6">
      <c r="A586" s="2"/>
      <c r="D586" s="4"/>
      <c r="E586" s="5"/>
      <c r="F586" s="5"/>
    </row>
    <row r="587" ht="13.5" customHeight="1" spans="1:6">
      <c r="A587" s="2"/>
      <c r="D587" s="4"/>
      <c r="E587" s="5"/>
      <c r="F587" s="5"/>
    </row>
    <row r="588" ht="13.5" customHeight="1" spans="1:6">
      <c r="A588" s="2"/>
      <c r="D588" s="4"/>
      <c r="E588" s="5"/>
      <c r="F588" s="5"/>
    </row>
    <row r="589" ht="13.5" customHeight="1" spans="1:6">
      <c r="A589" s="2"/>
      <c r="D589" s="4"/>
      <c r="E589" s="5"/>
      <c r="F589" s="5"/>
    </row>
    <row r="590" ht="13.5" customHeight="1" spans="1:6">
      <c r="A590" s="2"/>
      <c r="D590" s="4"/>
      <c r="E590" s="5"/>
      <c r="F590" s="5"/>
    </row>
    <row r="591" ht="13.5" customHeight="1" spans="1:6">
      <c r="A591" s="2"/>
      <c r="D591" s="4"/>
      <c r="E591" s="5"/>
      <c r="F591" s="5"/>
    </row>
    <row r="592" ht="13.5" customHeight="1" spans="1:6">
      <c r="A592" s="2"/>
      <c r="D592" s="4"/>
      <c r="E592" s="5"/>
      <c r="F592" s="5"/>
    </row>
    <row r="593" ht="13.5" customHeight="1" spans="1:6">
      <c r="A593" s="2"/>
      <c r="D593" s="4"/>
      <c r="E593" s="5"/>
      <c r="F593" s="5"/>
    </row>
    <row r="594" ht="13.5" customHeight="1" spans="1:6">
      <c r="A594" s="2"/>
      <c r="D594" s="4"/>
      <c r="E594" s="5"/>
      <c r="F594" s="5"/>
    </row>
    <row r="595" ht="13.5" customHeight="1" spans="1:6">
      <c r="A595" s="2"/>
      <c r="D595" s="4"/>
      <c r="E595" s="5"/>
      <c r="F595" s="5"/>
    </row>
    <row r="596" ht="13.5" customHeight="1" spans="1:6">
      <c r="A596" s="2"/>
      <c r="D596" s="4"/>
      <c r="E596" s="5"/>
      <c r="F596" s="5"/>
    </row>
    <row r="597" ht="13.5" customHeight="1" spans="1:6">
      <c r="A597" s="2"/>
      <c r="D597" s="4"/>
      <c r="E597" s="5"/>
      <c r="F597" s="5"/>
    </row>
    <row r="598" ht="13.5" customHeight="1" spans="1:6">
      <c r="A598" s="2"/>
      <c r="D598" s="4"/>
      <c r="E598" s="5"/>
      <c r="F598" s="5"/>
    </row>
    <row r="599" ht="13.5" customHeight="1" spans="1:6">
      <c r="A599" s="2"/>
      <c r="D599" s="4"/>
      <c r="E599" s="5"/>
      <c r="F599" s="5"/>
    </row>
    <row r="600" ht="13.5" customHeight="1" spans="1:6">
      <c r="A600" s="2"/>
      <c r="D600" s="4"/>
      <c r="E600" s="5"/>
      <c r="F600" s="5"/>
    </row>
    <row r="601" ht="13.5" customHeight="1" spans="1:6">
      <c r="A601" s="2"/>
      <c r="D601" s="4"/>
      <c r="E601" s="5"/>
      <c r="F601" s="5"/>
    </row>
    <row r="602" ht="13.5" customHeight="1" spans="1:6">
      <c r="A602" s="2"/>
      <c r="D602" s="4"/>
      <c r="E602" s="5"/>
      <c r="F602" s="5"/>
    </row>
    <row r="603" ht="13.5" customHeight="1" spans="1:6">
      <c r="A603" s="2"/>
      <c r="D603" s="4"/>
      <c r="E603" s="5"/>
      <c r="F603" s="5"/>
    </row>
    <row r="604" ht="13.5" customHeight="1" spans="1:6">
      <c r="A604" s="2"/>
      <c r="D604" s="4"/>
      <c r="E604" s="5"/>
      <c r="F604" s="5"/>
    </row>
    <row r="605" ht="13.5" customHeight="1" spans="1:6">
      <c r="A605" s="2"/>
      <c r="D605" s="4"/>
      <c r="E605" s="5"/>
      <c r="F605" s="5"/>
    </row>
    <row r="606" ht="13.5" customHeight="1" spans="1:6">
      <c r="A606" s="2"/>
      <c r="D606" s="4"/>
      <c r="E606" s="5"/>
      <c r="F606" s="5"/>
    </row>
    <row r="607" ht="13.5" customHeight="1" spans="1:6">
      <c r="A607" s="2"/>
      <c r="D607" s="4"/>
      <c r="E607" s="5"/>
      <c r="F607" s="5"/>
    </row>
    <row r="608" ht="13.5" customHeight="1" spans="1:6">
      <c r="A608" s="2"/>
      <c r="D608" s="4"/>
      <c r="E608" s="5"/>
      <c r="F608" s="5"/>
    </row>
    <row r="609" ht="13.5" customHeight="1" spans="1:6">
      <c r="A609" s="2"/>
      <c r="D609" s="4"/>
      <c r="E609" s="5"/>
      <c r="F609" s="5"/>
    </row>
    <row r="610" ht="13.5" customHeight="1" spans="1:6">
      <c r="A610" s="2"/>
      <c r="D610" s="4"/>
      <c r="E610" s="5"/>
      <c r="F610" s="5"/>
    </row>
    <row r="611" ht="13.5" customHeight="1" spans="1:6">
      <c r="A611" s="2"/>
      <c r="D611" s="4"/>
      <c r="E611" s="5"/>
      <c r="F611" s="5"/>
    </row>
    <row r="612" ht="13.5" customHeight="1" spans="1:6">
      <c r="A612" s="2"/>
      <c r="D612" s="4"/>
      <c r="E612" s="5"/>
      <c r="F612" s="5"/>
    </row>
    <row r="613" ht="13.5" customHeight="1" spans="1:6">
      <c r="A613" s="2"/>
      <c r="D613" s="4"/>
      <c r="E613" s="5"/>
      <c r="F613" s="5"/>
    </row>
    <row r="614" ht="13.5" customHeight="1" spans="1:6">
      <c r="A614" s="2"/>
      <c r="D614" s="4"/>
      <c r="E614" s="5"/>
      <c r="F614" s="5"/>
    </row>
    <row r="615" ht="13.5" customHeight="1" spans="1:6">
      <c r="A615" s="2"/>
      <c r="D615" s="4"/>
      <c r="E615" s="5"/>
      <c r="F615" s="5"/>
    </row>
    <row r="616" ht="13.5" customHeight="1" spans="1:6">
      <c r="A616" s="2"/>
      <c r="D616" s="4"/>
      <c r="E616" s="5"/>
      <c r="F616" s="5"/>
    </row>
    <row r="617" ht="13.5" customHeight="1" spans="1:6">
      <c r="A617" s="2"/>
      <c r="D617" s="4"/>
      <c r="E617" s="5"/>
      <c r="F617" s="5"/>
    </row>
    <row r="618" ht="13.5" customHeight="1" spans="1:6">
      <c r="A618" s="2"/>
      <c r="D618" s="4"/>
      <c r="E618" s="5"/>
      <c r="F618" s="5"/>
    </row>
    <row r="619" ht="13.5" customHeight="1" spans="1:6">
      <c r="A619" s="2"/>
      <c r="D619" s="4"/>
      <c r="E619" s="5"/>
      <c r="F619" s="5"/>
    </row>
    <row r="620" ht="13.5" customHeight="1" spans="1:6">
      <c r="A620" s="2"/>
      <c r="D620" s="4"/>
      <c r="E620" s="5"/>
      <c r="F620" s="5"/>
    </row>
    <row r="621" ht="13.5" customHeight="1" spans="1:6">
      <c r="A621" s="2"/>
      <c r="D621" s="4"/>
      <c r="E621" s="5"/>
      <c r="F621" s="5"/>
    </row>
    <row r="622" ht="13.5" customHeight="1" spans="1:6">
      <c r="A622" s="2"/>
      <c r="D622" s="4"/>
      <c r="E622" s="5"/>
      <c r="F622" s="5"/>
    </row>
    <row r="623" ht="13.5" customHeight="1" spans="1:6">
      <c r="A623" s="2"/>
      <c r="D623" s="4"/>
      <c r="E623" s="5"/>
      <c r="F623" s="5"/>
    </row>
    <row r="624" ht="13.5" customHeight="1" spans="1:6">
      <c r="A624" s="2"/>
      <c r="D624" s="4"/>
      <c r="E624" s="5"/>
      <c r="F624" s="5"/>
    </row>
    <row r="625" ht="13.5" customHeight="1" spans="1:6">
      <c r="A625" s="2"/>
      <c r="D625" s="4"/>
      <c r="E625" s="5"/>
      <c r="F625" s="5"/>
    </row>
    <row r="626" ht="13.5" customHeight="1" spans="1:6">
      <c r="A626" s="2"/>
      <c r="D626" s="4"/>
      <c r="E626" s="5"/>
      <c r="F626" s="5"/>
    </row>
    <row r="627" ht="13.5" customHeight="1" spans="1:6">
      <c r="A627" s="2"/>
      <c r="D627" s="4"/>
      <c r="E627" s="5"/>
      <c r="F627" s="5"/>
    </row>
    <row r="628" ht="13.5" customHeight="1" spans="1:6">
      <c r="A628" s="2"/>
      <c r="D628" s="4"/>
      <c r="E628" s="5"/>
      <c r="F628" s="5"/>
    </row>
    <row r="629" ht="13.5" customHeight="1" spans="1:6">
      <c r="A629" s="2"/>
      <c r="D629" s="4"/>
      <c r="E629" s="5"/>
      <c r="F629" s="5"/>
    </row>
    <row r="630" ht="13.5" customHeight="1" spans="1:6">
      <c r="A630" s="2"/>
      <c r="D630" s="4"/>
      <c r="E630" s="5"/>
      <c r="F630" s="5"/>
    </row>
    <row r="631" ht="13.5" customHeight="1" spans="1:6">
      <c r="A631" s="2"/>
      <c r="D631" s="4"/>
      <c r="E631" s="5"/>
      <c r="F631" s="5"/>
    </row>
    <row r="632" ht="13.5" customHeight="1" spans="1:6">
      <c r="A632" s="2"/>
      <c r="D632" s="4"/>
      <c r="E632" s="5"/>
      <c r="F632" s="5"/>
    </row>
    <row r="633" ht="13.5" customHeight="1" spans="1:6">
      <c r="A633" s="2"/>
      <c r="D633" s="4"/>
      <c r="E633" s="5"/>
      <c r="F633" s="5"/>
    </row>
    <row r="634" ht="13.5" customHeight="1" spans="1:6">
      <c r="A634" s="2"/>
      <c r="D634" s="4"/>
      <c r="E634" s="5"/>
      <c r="F634" s="5"/>
    </row>
    <row r="635" ht="13.5" customHeight="1" spans="1:6">
      <c r="A635" s="2"/>
      <c r="D635" s="4"/>
      <c r="E635" s="5"/>
      <c r="F635" s="5"/>
    </row>
    <row r="636" ht="13.5" customHeight="1" spans="1:6">
      <c r="A636" s="2"/>
      <c r="D636" s="4"/>
      <c r="E636" s="5"/>
      <c r="F636" s="5"/>
    </row>
    <row r="637" ht="13.5" customHeight="1" spans="1:6">
      <c r="A637" s="2"/>
      <c r="D637" s="4"/>
      <c r="E637" s="5"/>
      <c r="F637" s="5"/>
    </row>
    <row r="638" ht="13.5" customHeight="1" spans="1:6">
      <c r="A638" s="2"/>
      <c r="D638" s="4"/>
      <c r="E638" s="5"/>
      <c r="F638" s="5"/>
    </row>
    <row r="639" ht="13.5" customHeight="1" spans="1:6">
      <c r="A639" s="2"/>
      <c r="D639" s="4"/>
      <c r="E639" s="5"/>
      <c r="F639" s="5"/>
    </row>
    <row r="640" ht="13.5" customHeight="1" spans="1:6">
      <c r="A640" s="2"/>
      <c r="D640" s="4"/>
      <c r="E640" s="5"/>
      <c r="F640" s="5"/>
    </row>
    <row r="641" ht="13.5" customHeight="1" spans="1:6">
      <c r="A641" s="2"/>
      <c r="D641" s="4"/>
      <c r="E641" s="5"/>
      <c r="F641" s="5"/>
    </row>
    <row r="642" ht="13.5" customHeight="1" spans="1:6">
      <c r="A642" s="2"/>
      <c r="D642" s="4"/>
      <c r="E642" s="5"/>
      <c r="F642" s="5"/>
    </row>
    <row r="643" ht="13.5" customHeight="1" spans="1:6">
      <c r="A643" s="2"/>
      <c r="D643" s="4"/>
      <c r="E643" s="5"/>
      <c r="F643" s="5"/>
    </row>
    <row r="644" ht="13.5" customHeight="1" spans="1:6">
      <c r="A644" s="2"/>
      <c r="D644" s="4"/>
      <c r="E644" s="5"/>
      <c r="F644" s="5"/>
    </row>
    <row r="645" ht="13.5" customHeight="1" spans="1:6">
      <c r="A645" s="2"/>
      <c r="D645" s="4"/>
      <c r="E645" s="5"/>
      <c r="F645" s="5"/>
    </row>
    <row r="646" ht="13.5" customHeight="1" spans="1:6">
      <c r="A646" s="2"/>
      <c r="D646" s="4"/>
      <c r="E646" s="5"/>
      <c r="F646" s="5"/>
    </row>
    <row r="647" ht="13.5" customHeight="1" spans="1:6">
      <c r="A647" s="2"/>
      <c r="D647" s="4"/>
      <c r="E647" s="5"/>
      <c r="F647" s="5"/>
    </row>
    <row r="648" ht="13.5" customHeight="1" spans="1:6">
      <c r="A648" s="2"/>
      <c r="D648" s="4"/>
      <c r="E648" s="5"/>
      <c r="F648" s="5"/>
    </row>
    <row r="649" ht="13.5" customHeight="1" spans="1:6">
      <c r="A649" s="2"/>
      <c r="D649" s="4"/>
      <c r="E649" s="5"/>
      <c r="F649" s="5"/>
    </row>
    <row r="650" ht="13.5" customHeight="1" spans="1:6">
      <c r="A650" s="2"/>
      <c r="D650" s="4"/>
      <c r="E650" s="5"/>
      <c r="F650" s="5"/>
    </row>
    <row r="651" ht="13.5" customHeight="1" spans="1:6">
      <c r="A651" s="2"/>
      <c r="D651" s="4"/>
      <c r="E651" s="5"/>
      <c r="F651" s="5"/>
    </row>
    <row r="652" ht="13.5" customHeight="1" spans="1:6">
      <c r="A652" s="2"/>
      <c r="D652" s="4"/>
      <c r="E652" s="5"/>
      <c r="F652" s="5"/>
    </row>
    <row r="653" ht="13.5" customHeight="1" spans="1:6">
      <c r="A653" s="2"/>
      <c r="D653" s="4"/>
      <c r="E653" s="5"/>
      <c r="F653" s="5"/>
    </row>
    <row r="654" ht="13.5" customHeight="1" spans="1:6">
      <c r="A654" s="2"/>
      <c r="D654" s="4"/>
      <c r="E654" s="5"/>
      <c r="F654" s="5"/>
    </row>
    <row r="655" ht="13.5" customHeight="1" spans="1:6">
      <c r="A655" s="2"/>
      <c r="D655" s="4"/>
      <c r="E655" s="5"/>
      <c r="F655" s="5"/>
    </row>
    <row r="656" ht="13.5" customHeight="1" spans="1:6">
      <c r="A656" s="2"/>
      <c r="D656" s="4"/>
      <c r="E656" s="5"/>
      <c r="F656" s="5"/>
    </row>
    <row r="657" ht="13.5" customHeight="1" spans="1:6">
      <c r="A657" s="2"/>
      <c r="D657" s="4"/>
      <c r="E657" s="5"/>
      <c r="F657" s="5"/>
    </row>
    <row r="658" ht="13.5" customHeight="1" spans="1:6">
      <c r="A658" s="2"/>
      <c r="D658" s="4"/>
      <c r="E658" s="5"/>
      <c r="F658" s="5"/>
    </row>
    <row r="659" ht="13.5" customHeight="1" spans="1:6">
      <c r="A659" s="2"/>
      <c r="D659" s="4"/>
      <c r="E659" s="5"/>
      <c r="F659" s="5"/>
    </row>
    <row r="660" ht="13.5" customHeight="1" spans="1:6">
      <c r="A660" s="2"/>
      <c r="D660" s="4"/>
      <c r="E660" s="5"/>
      <c r="F660" s="5"/>
    </row>
    <row r="661" ht="13.5" customHeight="1" spans="1:6">
      <c r="A661" s="2"/>
      <c r="D661" s="4"/>
      <c r="E661" s="5"/>
      <c r="F661" s="5"/>
    </row>
    <row r="662" ht="13.5" customHeight="1" spans="1:6">
      <c r="A662" s="2"/>
      <c r="D662" s="4"/>
      <c r="E662" s="5"/>
      <c r="F662" s="5"/>
    </row>
    <row r="663" ht="13.5" customHeight="1" spans="1:6">
      <c r="A663" s="2"/>
      <c r="D663" s="4"/>
      <c r="E663" s="5"/>
      <c r="F663" s="5"/>
    </row>
    <row r="664" ht="13.5" customHeight="1" spans="1:6">
      <c r="A664" s="2"/>
      <c r="D664" s="4"/>
      <c r="E664" s="5"/>
      <c r="F664" s="5"/>
    </row>
    <row r="665" ht="13.5" customHeight="1" spans="1:6">
      <c r="A665" s="2"/>
      <c r="D665" s="4"/>
      <c r="E665" s="5"/>
      <c r="F665" s="5"/>
    </row>
    <row r="666" ht="13.5" customHeight="1" spans="1:6">
      <c r="A666" s="2"/>
      <c r="D666" s="4"/>
      <c r="E666" s="5"/>
      <c r="F666" s="5"/>
    </row>
    <row r="667" ht="13.5" customHeight="1" spans="1:6">
      <c r="A667" s="2"/>
      <c r="D667" s="4"/>
      <c r="E667" s="5"/>
      <c r="F667" s="5"/>
    </row>
    <row r="668" ht="13.5" customHeight="1" spans="1:6">
      <c r="A668" s="2"/>
      <c r="D668" s="4"/>
      <c r="E668" s="5"/>
      <c r="F668" s="5"/>
    </row>
    <row r="669" ht="13.5" customHeight="1" spans="1:6">
      <c r="A669" s="2"/>
      <c r="D669" s="4"/>
      <c r="E669" s="5"/>
      <c r="F669" s="5"/>
    </row>
    <row r="670" ht="13.5" customHeight="1" spans="1:6">
      <c r="A670" s="2"/>
      <c r="D670" s="4"/>
      <c r="E670" s="5"/>
      <c r="F670" s="5"/>
    </row>
    <row r="671" ht="13.5" customHeight="1" spans="1:6">
      <c r="A671" s="2"/>
      <c r="D671" s="4"/>
      <c r="E671" s="5"/>
      <c r="F671" s="5"/>
    </row>
    <row r="672" ht="13.5" customHeight="1" spans="1:6">
      <c r="A672" s="2"/>
      <c r="D672" s="4"/>
      <c r="E672" s="5"/>
      <c r="F672" s="5"/>
    </row>
    <row r="673" ht="13.5" customHeight="1" spans="1:6">
      <c r="A673" s="2"/>
      <c r="D673" s="4"/>
      <c r="E673" s="5"/>
      <c r="F673" s="5"/>
    </row>
    <row r="674" ht="13.5" customHeight="1" spans="1:6">
      <c r="A674" s="2"/>
      <c r="D674" s="4"/>
      <c r="E674" s="5"/>
      <c r="F674" s="5"/>
    </row>
    <row r="675" ht="13.5" customHeight="1" spans="1:6">
      <c r="A675" s="2"/>
      <c r="D675" s="4"/>
      <c r="E675" s="5"/>
      <c r="F675" s="5"/>
    </row>
    <row r="676" ht="13.5" customHeight="1" spans="1:6">
      <c r="A676" s="2"/>
      <c r="D676" s="4"/>
      <c r="E676" s="5"/>
      <c r="F676" s="5"/>
    </row>
    <row r="677" ht="13.5" customHeight="1" spans="1:6">
      <c r="A677" s="2"/>
      <c r="D677" s="4"/>
      <c r="E677" s="5"/>
      <c r="F677" s="5"/>
    </row>
    <row r="678" ht="13.5" customHeight="1" spans="1:6">
      <c r="A678" s="2"/>
      <c r="D678" s="4"/>
      <c r="E678" s="5"/>
      <c r="F678" s="5"/>
    </row>
    <row r="679" ht="13.5" customHeight="1" spans="1:6">
      <c r="A679" s="2"/>
      <c r="D679" s="4"/>
      <c r="E679" s="5"/>
      <c r="F679" s="5"/>
    </row>
    <row r="680" ht="13.5" customHeight="1" spans="1:6">
      <c r="A680" s="2"/>
      <c r="D680" s="4"/>
      <c r="E680" s="5"/>
      <c r="F680" s="5"/>
    </row>
    <row r="681" ht="13.5" customHeight="1" spans="1:6">
      <c r="A681" s="2"/>
      <c r="D681" s="4"/>
      <c r="E681" s="5"/>
      <c r="F681" s="5"/>
    </row>
    <row r="682" ht="13.5" customHeight="1" spans="1:6">
      <c r="A682" s="2"/>
      <c r="D682" s="4"/>
      <c r="E682" s="5"/>
      <c r="F682" s="5"/>
    </row>
    <row r="683" ht="13.5" customHeight="1" spans="1:6">
      <c r="A683" s="2"/>
      <c r="D683" s="4"/>
      <c r="E683" s="5"/>
      <c r="F683" s="5"/>
    </row>
    <row r="684" ht="13.5" customHeight="1" spans="1:6">
      <c r="A684" s="2"/>
      <c r="D684" s="4"/>
      <c r="E684" s="5"/>
      <c r="F684" s="5"/>
    </row>
    <row r="685" ht="13.5" customHeight="1" spans="1:6">
      <c r="A685" s="2"/>
      <c r="D685" s="4"/>
      <c r="E685" s="5"/>
      <c r="F685" s="5"/>
    </row>
    <row r="686" ht="13.5" customHeight="1" spans="1:6">
      <c r="A686" s="2"/>
      <c r="D686" s="4"/>
      <c r="E686" s="5"/>
      <c r="F686" s="5"/>
    </row>
    <row r="687" ht="13.5" customHeight="1" spans="1:6">
      <c r="A687" s="2"/>
      <c r="D687" s="4"/>
      <c r="E687" s="5"/>
      <c r="F687" s="5"/>
    </row>
    <row r="688" ht="13.5" customHeight="1" spans="1:6">
      <c r="A688" s="2"/>
      <c r="D688" s="4"/>
      <c r="E688" s="5"/>
      <c r="F688" s="5"/>
    </row>
    <row r="689" ht="13.5" customHeight="1" spans="1:6">
      <c r="A689" s="2"/>
      <c r="D689" s="4"/>
      <c r="E689" s="5"/>
      <c r="F689" s="5"/>
    </row>
    <row r="690" ht="13.5" customHeight="1" spans="1:6">
      <c r="A690" s="2"/>
      <c r="D690" s="4"/>
      <c r="E690" s="5"/>
      <c r="F690" s="5"/>
    </row>
    <row r="691" ht="13.5" customHeight="1" spans="1:6">
      <c r="A691" s="2"/>
      <c r="D691" s="4"/>
      <c r="E691" s="5"/>
      <c r="F691" s="5"/>
    </row>
    <row r="692" ht="13.5" customHeight="1" spans="1:6">
      <c r="A692" s="2"/>
      <c r="D692" s="4"/>
      <c r="E692" s="5"/>
      <c r="F692" s="5"/>
    </row>
    <row r="693" ht="13.5" customHeight="1" spans="1:6">
      <c r="A693" s="2"/>
      <c r="D693" s="4"/>
      <c r="E693" s="5"/>
      <c r="F693" s="5"/>
    </row>
    <row r="694" ht="13.5" customHeight="1" spans="1:6">
      <c r="A694" s="2"/>
      <c r="D694" s="4"/>
      <c r="E694" s="5"/>
      <c r="F694" s="5"/>
    </row>
    <row r="695" ht="13.5" customHeight="1" spans="1:6">
      <c r="A695" s="2"/>
      <c r="D695" s="4"/>
      <c r="E695" s="5"/>
      <c r="F695" s="5"/>
    </row>
    <row r="696" ht="13.5" customHeight="1" spans="1:6">
      <c r="A696" s="2"/>
      <c r="D696" s="4"/>
      <c r="E696" s="5"/>
      <c r="F696" s="5"/>
    </row>
    <row r="697" ht="13.5" customHeight="1" spans="1:6">
      <c r="A697" s="2"/>
      <c r="D697" s="4"/>
      <c r="E697" s="5"/>
      <c r="F697" s="5"/>
    </row>
    <row r="698" ht="13.5" customHeight="1" spans="1:6">
      <c r="A698" s="2"/>
      <c r="D698" s="4"/>
      <c r="E698" s="5"/>
      <c r="F698" s="5"/>
    </row>
    <row r="699" ht="13.5" customHeight="1" spans="1:6">
      <c r="A699" s="2"/>
      <c r="D699" s="4"/>
      <c r="E699" s="5"/>
      <c r="F699" s="5"/>
    </row>
    <row r="700" ht="13.5" customHeight="1" spans="1:6">
      <c r="A700" s="2"/>
      <c r="D700" s="4"/>
      <c r="E700" s="5"/>
      <c r="F700" s="5"/>
    </row>
    <row r="701" ht="13.5" customHeight="1" spans="1:6">
      <c r="A701" s="2"/>
      <c r="D701" s="4"/>
      <c r="E701" s="5"/>
      <c r="F701" s="5"/>
    </row>
    <row r="702" ht="13.5" customHeight="1" spans="1:6">
      <c r="A702" s="2"/>
      <c r="D702" s="4"/>
      <c r="E702" s="5"/>
      <c r="F702" s="5"/>
    </row>
    <row r="703" ht="13.5" customHeight="1" spans="1:6">
      <c r="A703" s="2"/>
      <c r="D703" s="4"/>
      <c r="E703" s="5"/>
      <c r="F703" s="5"/>
    </row>
    <row r="704" ht="13.5" customHeight="1" spans="1:6">
      <c r="A704" s="2"/>
      <c r="D704" s="4"/>
      <c r="E704" s="5"/>
      <c r="F704" s="5"/>
    </row>
    <row r="705" ht="13.5" customHeight="1" spans="1:6">
      <c r="A705" s="2"/>
      <c r="D705" s="4"/>
      <c r="E705" s="5"/>
      <c r="F705" s="5"/>
    </row>
    <row r="706" ht="13.5" customHeight="1" spans="1:6">
      <c r="A706" s="2"/>
      <c r="D706" s="4"/>
      <c r="E706" s="5"/>
      <c r="F706" s="5"/>
    </row>
    <row r="707" ht="13.5" customHeight="1" spans="1:6">
      <c r="A707" s="2"/>
      <c r="D707" s="4"/>
      <c r="E707" s="5"/>
      <c r="F707" s="5"/>
    </row>
    <row r="708" ht="13.5" customHeight="1" spans="1:6">
      <c r="A708" s="2"/>
      <c r="D708" s="4"/>
      <c r="E708" s="5"/>
      <c r="F708" s="5"/>
    </row>
    <row r="709" ht="13.5" customHeight="1" spans="1:6">
      <c r="A709" s="2"/>
      <c r="D709" s="4"/>
      <c r="E709" s="5"/>
      <c r="F709" s="5"/>
    </row>
    <row r="710" ht="13.5" customHeight="1" spans="1:6">
      <c r="A710" s="2"/>
      <c r="D710" s="4"/>
      <c r="E710" s="5"/>
      <c r="F710" s="5"/>
    </row>
    <row r="711" ht="13.5" customHeight="1" spans="1:6">
      <c r="A711" s="2"/>
      <c r="D711" s="4"/>
      <c r="E711" s="5"/>
      <c r="F711" s="5"/>
    </row>
    <row r="712" ht="13.5" customHeight="1" spans="1:6">
      <c r="A712" s="2"/>
      <c r="D712" s="4"/>
      <c r="E712" s="5"/>
      <c r="F712" s="5"/>
    </row>
    <row r="713" ht="13.5" customHeight="1" spans="1:6">
      <c r="A713" s="2"/>
      <c r="D713" s="4"/>
      <c r="E713" s="5"/>
      <c r="F713" s="5"/>
    </row>
    <row r="714" ht="13.5" customHeight="1" spans="1:6">
      <c r="A714" s="2"/>
      <c r="D714" s="4"/>
      <c r="E714" s="5"/>
      <c r="F714" s="5"/>
    </row>
    <row r="715" ht="13.5" customHeight="1" spans="1:6">
      <c r="A715" s="2"/>
      <c r="D715" s="4"/>
      <c r="E715" s="5"/>
      <c r="F715" s="5"/>
    </row>
    <row r="716" ht="13.5" customHeight="1" spans="1:6">
      <c r="A716" s="2"/>
      <c r="D716" s="4"/>
      <c r="E716" s="5"/>
      <c r="F716" s="5"/>
    </row>
    <row r="717" ht="13.5" customHeight="1" spans="1:6">
      <c r="A717" s="2"/>
      <c r="D717" s="4"/>
      <c r="E717" s="5"/>
      <c r="F717" s="5"/>
    </row>
    <row r="718" ht="13.5" customHeight="1" spans="1:6">
      <c r="A718" s="2"/>
      <c r="D718" s="4"/>
      <c r="E718" s="5"/>
      <c r="F718" s="5"/>
    </row>
    <row r="719" ht="13.5" customHeight="1" spans="1:6">
      <c r="A719" s="2"/>
      <c r="D719" s="4"/>
      <c r="E719" s="5"/>
      <c r="F719" s="5"/>
    </row>
    <row r="720" ht="13.5" customHeight="1" spans="1:6">
      <c r="A720" s="2"/>
      <c r="D720" s="4"/>
      <c r="E720" s="5"/>
      <c r="F720" s="5"/>
    </row>
    <row r="721" ht="13.5" customHeight="1" spans="1:6">
      <c r="A721" s="2"/>
      <c r="D721" s="4"/>
      <c r="E721" s="5"/>
      <c r="F721" s="5"/>
    </row>
    <row r="722" ht="13.5" customHeight="1" spans="1:6">
      <c r="A722" s="2"/>
      <c r="D722" s="4"/>
      <c r="E722" s="5"/>
      <c r="F722" s="5"/>
    </row>
    <row r="723" ht="13.5" customHeight="1" spans="1:6">
      <c r="A723" s="2"/>
      <c r="D723" s="4"/>
      <c r="E723" s="5"/>
      <c r="F723" s="5"/>
    </row>
    <row r="724" ht="13.5" customHeight="1" spans="1:6">
      <c r="A724" s="2"/>
      <c r="D724" s="4"/>
      <c r="E724" s="5"/>
      <c r="F724" s="5"/>
    </row>
    <row r="725" ht="13.5" customHeight="1" spans="1:6">
      <c r="A725" s="2"/>
      <c r="D725" s="4"/>
      <c r="E725" s="5"/>
      <c r="F725" s="5"/>
    </row>
    <row r="726" ht="13.5" customHeight="1" spans="1:6">
      <c r="A726" s="2"/>
      <c r="D726" s="4"/>
      <c r="E726" s="5"/>
      <c r="F726" s="5"/>
    </row>
    <row r="727" ht="13.5" customHeight="1" spans="1:6">
      <c r="A727" s="2"/>
      <c r="D727" s="4"/>
      <c r="E727" s="5"/>
      <c r="F727" s="5"/>
    </row>
    <row r="728" ht="13.5" customHeight="1" spans="1:6">
      <c r="A728" s="2"/>
      <c r="D728" s="4"/>
      <c r="E728" s="5"/>
      <c r="F728" s="5"/>
    </row>
    <row r="729" ht="13.5" customHeight="1" spans="1:6">
      <c r="A729" s="2"/>
      <c r="D729" s="4"/>
      <c r="E729" s="5"/>
      <c r="F729" s="5"/>
    </row>
    <row r="730" ht="13.5" customHeight="1" spans="1:6">
      <c r="A730" s="2"/>
      <c r="D730" s="4"/>
      <c r="E730" s="5"/>
      <c r="F730" s="5"/>
    </row>
    <row r="731" ht="13.5" customHeight="1" spans="1:6">
      <c r="A731" s="2"/>
      <c r="D731" s="4"/>
      <c r="E731" s="5"/>
      <c r="F731" s="5"/>
    </row>
    <row r="732" ht="13.5" customHeight="1" spans="1:6">
      <c r="A732" s="2"/>
      <c r="D732" s="4"/>
      <c r="E732" s="5"/>
      <c r="F732" s="5"/>
    </row>
    <row r="733" ht="13.5" customHeight="1" spans="1:6">
      <c r="A733" s="2"/>
      <c r="D733" s="4"/>
      <c r="E733" s="5"/>
      <c r="F733" s="5"/>
    </row>
    <row r="734" ht="13.5" customHeight="1" spans="1:6">
      <c r="A734" s="2"/>
      <c r="D734" s="4"/>
      <c r="E734" s="5"/>
      <c r="F734" s="5"/>
    </row>
    <row r="735" ht="13.5" customHeight="1" spans="1:6">
      <c r="A735" s="2"/>
      <c r="D735" s="4"/>
      <c r="E735" s="5"/>
      <c r="F735" s="5"/>
    </row>
    <row r="736" ht="13.5" customHeight="1" spans="1:6">
      <c r="A736" s="2"/>
      <c r="D736" s="4"/>
      <c r="E736" s="5"/>
      <c r="F736" s="5"/>
    </row>
    <row r="737" ht="13.5" customHeight="1" spans="1:6">
      <c r="A737" s="2"/>
      <c r="D737" s="4"/>
      <c r="E737" s="5"/>
      <c r="F737" s="5"/>
    </row>
    <row r="738" ht="13.5" customHeight="1" spans="1:6">
      <c r="A738" s="2"/>
      <c r="D738" s="4"/>
      <c r="E738" s="5"/>
      <c r="F738" s="5"/>
    </row>
    <row r="739" ht="13.5" customHeight="1" spans="1:6">
      <c r="A739" s="2"/>
      <c r="D739" s="4"/>
      <c r="E739" s="5"/>
      <c r="F739" s="5"/>
    </row>
    <row r="740" ht="13.5" customHeight="1" spans="1:6">
      <c r="A740" s="2"/>
      <c r="D740" s="4"/>
      <c r="E740" s="5"/>
      <c r="F740" s="5"/>
    </row>
    <row r="741" ht="13.5" customHeight="1" spans="1:6">
      <c r="A741" s="2"/>
      <c r="D741" s="4"/>
      <c r="E741" s="5"/>
      <c r="F741" s="5"/>
    </row>
    <row r="742" ht="13.5" customHeight="1" spans="1:6">
      <c r="A742" s="2"/>
      <c r="D742" s="4"/>
      <c r="E742" s="5"/>
      <c r="F742" s="5"/>
    </row>
    <row r="743" ht="13.5" customHeight="1" spans="1:6">
      <c r="A743" s="2"/>
      <c r="D743" s="4"/>
      <c r="E743" s="5"/>
      <c r="F743" s="5"/>
    </row>
    <row r="744" ht="13.5" customHeight="1" spans="1:6">
      <c r="A744" s="2"/>
      <c r="D744" s="4"/>
      <c r="E744" s="5"/>
      <c r="F744" s="5"/>
    </row>
    <row r="745" ht="13.5" customHeight="1" spans="1:6">
      <c r="A745" s="2"/>
      <c r="D745" s="4"/>
      <c r="E745" s="5"/>
      <c r="F745" s="5"/>
    </row>
    <row r="746" ht="13.5" customHeight="1" spans="1:6">
      <c r="A746" s="2"/>
      <c r="D746" s="4"/>
      <c r="E746" s="5"/>
      <c r="F746" s="5"/>
    </row>
    <row r="747" ht="13.5" customHeight="1" spans="1:6">
      <c r="A747" s="2"/>
      <c r="D747" s="4"/>
      <c r="E747" s="5"/>
      <c r="F747" s="5"/>
    </row>
    <row r="748" ht="13.5" customHeight="1" spans="1:6">
      <c r="A748" s="2"/>
      <c r="D748" s="4"/>
      <c r="E748" s="5"/>
      <c r="F748" s="5"/>
    </row>
    <row r="749" ht="13.5" customHeight="1" spans="1:6">
      <c r="A749" s="2"/>
      <c r="D749" s="4"/>
      <c r="E749" s="5"/>
      <c r="F749" s="5"/>
    </row>
    <row r="750" ht="13.5" customHeight="1" spans="1:6">
      <c r="A750" s="2"/>
      <c r="D750" s="4"/>
      <c r="E750" s="5"/>
      <c r="F750" s="5"/>
    </row>
    <row r="751" ht="13.5" customHeight="1" spans="1:6">
      <c r="A751" s="2"/>
      <c r="D751" s="4"/>
      <c r="E751" s="5"/>
      <c r="F751" s="5"/>
    </row>
    <row r="752" ht="13.5" customHeight="1" spans="1:6">
      <c r="A752" s="2"/>
      <c r="D752" s="4"/>
      <c r="E752" s="5"/>
      <c r="F752" s="5"/>
    </row>
    <row r="753" ht="13.5" customHeight="1" spans="1:6">
      <c r="A753" s="2"/>
      <c r="D753" s="4"/>
      <c r="E753" s="5"/>
      <c r="F753" s="5"/>
    </row>
    <row r="754" ht="13.5" customHeight="1" spans="1:6">
      <c r="A754" s="2"/>
      <c r="D754" s="4"/>
      <c r="E754" s="5"/>
      <c r="F754" s="5"/>
    </row>
    <row r="755" ht="13.5" customHeight="1" spans="1:6">
      <c r="A755" s="2"/>
      <c r="D755" s="4"/>
      <c r="E755" s="5"/>
      <c r="F755" s="5"/>
    </row>
    <row r="756" ht="13.5" customHeight="1" spans="1:6">
      <c r="A756" s="2"/>
      <c r="D756" s="4"/>
      <c r="E756" s="5"/>
      <c r="F756" s="5"/>
    </row>
    <row r="757" ht="13.5" customHeight="1" spans="1:6">
      <c r="A757" s="2"/>
      <c r="D757" s="4"/>
      <c r="E757" s="5"/>
      <c r="F757" s="5"/>
    </row>
    <row r="758" ht="13.5" customHeight="1" spans="1:6">
      <c r="A758" s="2"/>
      <c r="D758" s="4"/>
      <c r="E758" s="5"/>
      <c r="F758" s="5"/>
    </row>
    <row r="759" ht="13.5" customHeight="1" spans="1:6">
      <c r="A759" s="2"/>
      <c r="D759" s="4"/>
      <c r="E759" s="5"/>
      <c r="F759" s="5"/>
    </row>
    <row r="760" ht="13.5" customHeight="1" spans="1:6">
      <c r="A760" s="2"/>
      <c r="D760" s="4"/>
      <c r="E760" s="5"/>
      <c r="F760" s="5"/>
    </row>
    <row r="761" ht="13.5" customHeight="1" spans="1:6">
      <c r="A761" s="2"/>
      <c r="D761" s="4"/>
      <c r="E761" s="5"/>
      <c r="F761" s="5"/>
    </row>
    <row r="762" ht="13.5" customHeight="1" spans="1:6">
      <c r="A762" s="2"/>
      <c r="D762" s="4"/>
      <c r="E762" s="5"/>
      <c r="F762" s="5"/>
    </row>
    <row r="763" ht="13.5" customHeight="1" spans="1:6">
      <c r="A763" s="2"/>
      <c r="D763" s="4"/>
      <c r="E763" s="5"/>
      <c r="F763" s="5"/>
    </row>
    <row r="764" ht="13.5" customHeight="1" spans="1:6">
      <c r="A764" s="2"/>
      <c r="D764" s="4"/>
      <c r="E764" s="5"/>
      <c r="F764" s="5"/>
    </row>
    <row r="765" ht="13.5" customHeight="1" spans="1:6">
      <c r="A765" s="2"/>
      <c r="D765" s="4"/>
      <c r="E765" s="5"/>
      <c r="F765" s="5"/>
    </row>
    <row r="766" ht="13.5" customHeight="1" spans="1:6">
      <c r="A766" s="2"/>
      <c r="D766" s="4"/>
      <c r="E766" s="5"/>
      <c r="F766" s="5"/>
    </row>
    <row r="767" ht="13.5" customHeight="1" spans="1:6">
      <c r="A767" s="2"/>
      <c r="D767" s="4"/>
      <c r="E767" s="5"/>
      <c r="F767" s="5"/>
    </row>
    <row r="768" ht="13.5" customHeight="1" spans="1:6">
      <c r="A768" s="2"/>
      <c r="D768" s="4"/>
      <c r="E768" s="5"/>
      <c r="F768" s="5"/>
    </row>
    <row r="769" ht="13.5" customHeight="1" spans="1:6">
      <c r="A769" s="2"/>
      <c r="D769" s="4"/>
      <c r="E769" s="5"/>
      <c r="F769" s="5"/>
    </row>
    <row r="770" ht="13.5" customHeight="1" spans="1:6">
      <c r="A770" s="2"/>
      <c r="D770" s="4"/>
      <c r="E770" s="5"/>
      <c r="F770" s="5"/>
    </row>
    <row r="771" ht="13.5" customHeight="1" spans="1:6">
      <c r="A771" s="2"/>
      <c r="D771" s="4"/>
      <c r="E771" s="5"/>
      <c r="F771" s="5"/>
    </row>
    <row r="772" ht="13.5" customHeight="1" spans="1:6">
      <c r="A772" s="2"/>
      <c r="D772" s="4"/>
      <c r="E772" s="5"/>
      <c r="F772" s="5"/>
    </row>
    <row r="773" ht="13.5" customHeight="1" spans="1:6">
      <c r="A773" s="2"/>
      <c r="D773" s="4"/>
      <c r="E773" s="5"/>
      <c r="F773" s="5"/>
    </row>
    <row r="774" ht="13.5" customHeight="1" spans="1:6">
      <c r="A774" s="2"/>
      <c r="D774" s="4"/>
      <c r="E774" s="5"/>
      <c r="F774" s="5"/>
    </row>
    <row r="775" ht="13.5" customHeight="1" spans="1:6">
      <c r="A775" s="2"/>
      <c r="D775" s="4"/>
      <c r="E775" s="5"/>
      <c r="F775" s="5"/>
    </row>
    <row r="776" ht="13.5" customHeight="1" spans="1:6">
      <c r="A776" s="2"/>
      <c r="D776" s="4"/>
      <c r="E776" s="5"/>
      <c r="F776" s="5"/>
    </row>
    <row r="777" ht="13.5" customHeight="1" spans="1:6">
      <c r="A777" s="2"/>
      <c r="D777" s="4"/>
      <c r="E777" s="5"/>
      <c r="F777" s="5"/>
    </row>
    <row r="778" ht="13.5" customHeight="1" spans="1:6">
      <c r="A778" s="2"/>
      <c r="D778" s="4"/>
      <c r="E778" s="5"/>
      <c r="F778" s="5"/>
    </row>
    <row r="779" ht="13.5" customHeight="1" spans="1:6">
      <c r="A779" s="2"/>
      <c r="D779" s="4"/>
      <c r="E779" s="5"/>
      <c r="F779" s="5"/>
    </row>
    <row r="780" ht="13.5" customHeight="1" spans="1:6">
      <c r="A780" s="2"/>
      <c r="D780" s="4"/>
      <c r="E780" s="5"/>
      <c r="F780" s="5"/>
    </row>
    <row r="781" ht="13.5" customHeight="1" spans="1:6">
      <c r="A781" s="2"/>
      <c r="D781" s="4"/>
      <c r="E781" s="5"/>
      <c r="F781" s="5"/>
    </row>
    <row r="782" ht="13.5" customHeight="1" spans="1:6">
      <c r="A782" s="2"/>
      <c r="D782" s="4"/>
      <c r="E782" s="5"/>
      <c r="F782" s="5"/>
    </row>
    <row r="783" ht="13.5" customHeight="1" spans="1:6">
      <c r="A783" s="2"/>
      <c r="D783" s="4"/>
      <c r="E783" s="5"/>
      <c r="F783" s="5"/>
    </row>
    <row r="784" ht="13.5" customHeight="1" spans="1:6">
      <c r="A784" s="2"/>
      <c r="D784" s="4"/>
      <c r="E784" s="5"/>
      <c r="F784" s="5"/>
    </row>
    <row r="785" ht="13.5" customHeight="1" spans="1:6">
      <c r="A785" s="2"/>
      <c r="D785" s="4"/>
      <c r="E785" s="5"/>
      <c r="F785" s="5"/>
    </row>
    <row r="786" ht="13.5" customHeight="1" spans="1:6">
      <c r="A786" s="2"/>
      <c r="D786" s="4"/>
      <c r="E786" s="5"/>
      <c r="F786" s="5"/>
    </row>
    <row r="787" ht="13.5" customHeight="1" spans="1:6">
      <c r="A787" s="2"/>
      <c r="D787" s="4"/>
      <c r="E787" s="5"/>
      <c r="F787" s="5"/>
    </row>
    <row r="788" ht="13.5" customHeight="1" spans="1:6">
      <c r="A788" s="2"/>
      <c r="D788" s="4"/>
      <c r="E788" s="5"/>
      <c r="F788" s="5"/>
    </row>
    <row r="789" ht="13.5" customHeight="1" spans="1:6">
      <c r="A789" s="2"/>
      <c r="D789" s="4"/>
      <c r="E789" s="5"/>
      <c r="F789" s="5"/>
    </row>
    <row r="790" ht="13.5" customHeight="1" spans="1:6">
      <c r="A790" s="2"/>
      <c r="D790" s="4"/>
      <c r="E790" s="5"/>
      <c r="F790" s="5"/>
    </row>
    <row r="791" ht="13.5" customHeight="1" spans="1:6">
      <c r="A791" s="2"/>
      <c r="D791" s="4"/>
      <c r="E791" s="5"/>
      <c r="F791" s="5"/>
    </row>
    <row r="792" ht="13.5" customHeight="1" spans="1:6">
      <c r="A792" s="2"/>
      <c r="D792" s="4"/>
      <c r="E792" s="5"/>
      <c r="F792" s="5"/>
    </row>
    <row r="793" ht="13.5" customHeight="1" spans="1:6">
      <c r="A793" s="2"/>
      <c r="D793" s="4"/>
      <c r="E793" s="5"/>
      <c r="F793" s="5"/>
    </row>
    <row r="794" ht="13.5" customHeight="1" spans="1:6">
      <c r="A794" s="2"/>
      <c r="D794" s="4"/>
      <c r="E794" s="5"/>
      <c r="F794" s="5"/>
    </row>
    <row r="795" ht="13.5" customHeight="1" spans="1:6">
      <c r="A795" s="2"/>
      <c r="D795" s="4"/>
      <c r="E795" s="5"/>
      <c r="F795" s="5"/>
    </row>
    <row r="796" ht="13.5" customHeight="1" spans="1:6">
      <c r="A796" s="2"/>
      <c r="D796" s="4"/>
      <c r="E796" s="5"/>
      <c r="F796" s="5"/>
    </row>
    <row r="797" ht="13.5" customHeight="1" spans="1:6">
      <c r="A797" s="2"/>
      <c r="D797" s="4"/>
      <c r="E797" s="5"/>
      <c r="F797" s="5"/>
    </row>
    <row r="798" ht="13.5" customHeight="1" spans="1:6">
      <c r="A798" s="2"/>
      <c r="D798" s="4"/>
      <c r="E798" s="5"/>
      <c r="F798" s="5"/>
    </row>
    <row r="799" ht="13.5" customHeight="1" spans="1:6">
      <c r="A799" s="2"/>
      <c r="D799" s="4"/>
      <c r="E799" s="5"/>
      <c r="F799" s="5"/>
    </row>
    <row r="800" ht="13.5" customHeight="1" spans="1:6">
      <c r="A800" s="2"/>
      <c r="D800" s="4"/>
      <c r="E800" s="5"/>
      <c r="F800" s="5"/>
    </row>
    <row r="801" ht="13.5" customHeight="1" spans="1:6">
      <c r="A801" s="2"/>
      <c r="D801" s="4"/>
      <c r="E801" s="5"/>
      <c r="F801" s="5"/>
    </row>
    <row r="802" ht="13.5" customHeight="1" spans="1:6">
      <c r="A802" s="2"/>
      <c r="D802" s="4"/>
      <c r="E802" s="5"/>
      <c r="F802" s="5"/>
    </row>
    <row r="803" ht="13.5" customHeight="1" spans="1:6">
      <c r="A803" s="2"/>
      <c r="D803" s="4"/>
      <c r="E803" s="5"/>
      <c r="F803" s="5"/>
    </row>
    <row r="804" ht="13.5" customHeight="1" spans="1:6">
      <c r="A804" s="2"/>
      <c r="D804" s="4"/>
      <c r="E804" s="5"/>
      <c r="F804" s="5"/>
    </row>
    <row r="805" ht="13.5" customHeight="1" spans="1:6">
      <c r="A805" s="2"/>
      <c r="D805" s="4"/>
      <c r="E805" s="5"/>
      <c r="F805" s="5"/>
    </row>
    <row r="806" ht="13.5" customHeight="1" spans="1:6">
      <c r="A806" s="2"/>
      <c r="D806" s="4"/>
      <c r="E806" s="5"/>
      <c r="F806" s="5"/>
    </row>
    <row r="807" ht="13.5" customHeight="1" spans="1:6">
      <c r="A807" s="2"/>
      <c r="D807" s="4"/>
      <c r="E807" s="5"/>
      <c r="F807" s="5"/>
    </row>
    <row r="808" ht="13.5" customHeight="1" spans="1:6">
      <c r="A808" s="2"/>
      <c r="D808" s="4"/>
      <c r="E808" s="5"/>
      <c r="F808" s="5"/>
    </row>
    <row r="809" ht="13.5" customHeight="1" spans="1:6">
      <c r="A809" s="2"/>
      <c r="D809" s="4"/>
      <c r="E809" s="5"/>
      <c r="F809" s="5"/>
    </row>
    <row r="810" ht="13.5" customHeight="1" spans="1:6">
      <c r="A810" s="2"/>
      <c r="D810" s="4"/>
      <c r="E810" s="5"/>
      <c r="F810" s="5"/>
    </row>
    <row r="811" ht="13.5" customHeight="1" spans="1:6">
      <c r="A811" s="2"/>
      <c r="D811" s="4"/>
      <c r="E811" s="5"/>
      <c r="F811" s="5"/>
    </row>
    <row r="812" ht="13.5" customHeight="1" spans="1:6">
      <c r="A812" s="2"/>
      <c r="D812" s="4"/>
      <c r="E812" s="5"/>
      <c r="F812" s="5"/>
    </row>
    <row r="813" ht="13.5" customHeight="1" spans="1:6">
      <c r="A813" s="2"/>
      <c r="D813" s="4"/>
      <c r="E813" s="5"/>
      <c r="F813" s="5"/>
    </row>
    <row r="814" ht="13.5" customHeight="1" spans="1:6">
      <c r="A814" s="2"/>
      <c r="D814" s="4"/>
      <c r="E814" s="5"/>
      <c r="F814" s="5"/>
    </row>
    <row r="815" ht="13.5" customHeight="1" spans="1:6">
      <c r="A815" s="2"/>
      <c r="D815" s="4"/>
      <c r="E815" s="5"/>
      <c r="F815" s="5"/>
    </row>
    <row r="816" ht="13.5" customHeight="1" spans="1:6">
      <c r="A816" s="2"/>
      <c r="D816" s="4"/>
      <c r="E816" s="5"/>
      <c r="F816" s="5"/>
    </row>
    <row r="817" ht="13.5" customHeight="1" spans="1:6">
      <c r="A817" s="2"/>
      <c r="D817" s="4"/>
      <c r="E817" s="5"/>
      <c r="F817" s="5"/>
    </row>
    <row r="818" ht="13.5" customHeight="1" spans="1:6">
      <c r="A818" s="2"/>
      <c r="D818" s="4"/>
      <c r="E818" s="5"/>
      <c r="F818" s="5"/>
    </row>
    <row r="819" ht="13.5" customHeight="1" spans="1:6">
      <c r="A819" s="2"/>
      <c r="D819" s="4"/>
      <c r="E819" s="5"/>
      <c r="F819" s="5"/>
    </row>
    <row r="820" ht="13.5" customHeight="1" spans="1:6">
      <c r="A820" s="2"/>
      <c r="D820" s="4"/>
      <c r="E820" s="5"/>
      <c r="F820" s="5"/>
    </row>
    <row r="821" ht="13.5" customHeight="1" spans="1:6">
      <c r="A821" s="2"/>
      <c r="D821" s="4"/>
      <c r="E821" s="5"/>
      <c r="F821" s="5"/>
    </row>
    <row r="822" ht="13.5" customHeight="1" spans="1:6">
      <c r="A822" s="2"/>
      <c r="D822" s="4"/>
      <c r="E822" s="5"/>
      <c r="F822" s="5"/>
    </row>
    <row r="823" ht="13.5" customHeight="1" spans="1:6">
      <c r="A823" s="2"/>
      <c r="D823" s="4"/>
      <c r="E823" s="5"/>
      <c r="F823" s="5"/>
    </row>
    <row r="824" ht="13.5" customHeight="1" spans="1:6">
      <c r="A824" s="2"/>
      <c r="D824" s="4"/>
      <c r="E824" s="5"/>
      <c r="F824" s="5"/>
    </row>
    <row r="825" ht="13.5" customHeight="1" spans="1:6">
      <c r="A825" s="2"/>
      <c r="D825" s="4"/>
      <c r="E825" s="5"/>
      <c r="F825" s="5"/>
    </row>
    <row r="826" ht="13.5" customHeight="1" spans="1:6">
      <c r="A826" s="2"/>
      <c r="D826" s="4"/>
      <c r="E826" s="5"/>
      <c r="F826" s="5"/>
    </row>
    <row r="827" ht="13.5" customHeight="1" spans="1:6">
      <c r="A827" s="2"/>
      <c r="D827" s="4"/>
      <c r="E827" s="5"/>
      <c r="F827" s="5"/>
    </row>
    <row r="828" ht="13.5" customHeight="1" spans="1:6">
      <c r="A828" s="2"/>
      <c r="D828" s="4"/>
      <c r="E828" s="5"/>
      <c r="F828" s="5"/>
    </row>
    <row r="829" ht="13.5" customHeight="1" spans="1:6">
      <c r="A829" s="2"/>
      <c r="D829" s="4"/>
      <c r="E829" s="5"/>
      <c r="F829" s="5"/>
    </row>
    <row r="830" ht="13.5" customHeight="1" spans="1:6">
      <c r="A830" s="2"/>
      <c r="D830" s="4"/>
      <c r="E830" s="5"/>
      <c r="F830" s="5"/>
    </row>
    <row r="831" ht="13.5" customHeight="1" spans="1:6">
      <c r="A831" s="2"/>
      <c r="D831" s="4"/>
      <c r="E831" s="5"/>
      <c r="F831" s="5"/>
    </row>
    <row r="832" ht="13.5" customHeight="1" spans="1:6">
      <c r="A832" s="2"/>
      <c r="D832" s="4"/>
      <c r="E832" s="5"/>
      <c r="F832" s="5"/>
    </row>
    <row r="833" ht="13.5" customHeight="1" spans="1:6">
      <c r="A833" s="2"/>
      <c r="D833" s="4"/>
      <c r="E833" s="5"/>
      <c r="F833" s="5"/>
    </row>
    <row r="834" ht="13.5" customHeight="1" spans="1:6">
      <c r="A834" s="2"/>
      <c r="D834" s="4"/>
      <c r="E834" s="5"/>
      <c r="F834" s="5"/>
    </row>
    <row r="835" ht="13.5" customHeight="1" spans="1:6">
      <c r="A835" s="2"/>
      <c r="D835" s="4"/>
      <c r="E835" s="5"/>
      <c r="F835" s="5"/>
    </row>
    <row r="836" ht="13.5" customHeight="1" spans="1:6">
      <c r="A836" s="2"/>
      <c r="D836" s="4"/>
      <c r="E836" s="5"/>
      <c r="F836" s="5"/>
    </row>
    <row r="837" ht="13.5" customHeight="1" spans="1:6">
      <c r="A837" s="2"/>
      <c r="D837" s="4"/>
      <c r="E837" s="5"/>
      <c r="F837" s="5"/>
    </row>
    <row r="838" ht="13.5" customHeight="1" spans="1:6">
      <c r="A838" s="2"/>
      <c r="D838" s="4"/>
      <c r="E838" s="5"/>
      <c r="F838" s="5"/>
    </row>
    <row r="839" ht="13.5" customHeight="1" spans="1:6">
      <c r="A839" s="2"/>
      <c r="D839" s="4"/>
      <c r="E839" s="5"/>
      <c r="F839" s="5"/>
    </row>
    <row r="840" ht="13.5" customHeight="1" spans="1:6">
      <c r="A840" s="2"/>
      <c r="D840" s="4"/>
      <c r="E840" s="5"/>
      <c r="F840" s="5"/>
    </row>
    <row r="841" ht="13.5" customHeight="1" spans="1:6">
      <c r="A841" s="2"/>
      <c r="D841" s="4"/>
      <c r="E841" s="5"/>
      <c r="F841" s="5"/>
    </row>
    <row r="842" ht="13.5" customHeight="1" spans="1:6">
      <c r="A842" s="2"/>
      <c r="D842" s="4"/>
      <c r="E842" s="5"/>
      <c r="F842" s="5"/>
    </row>
    <row r="843" ht="13.5" customHeight="1" spans="1:6">
      <c r="A843" s="2"/>
      <c r="D843" s="4"/>
      <c r="E843" s="5"/>
      <c r="F843" s="5"/>
    </row>
    <row r="844" ht="13.5" customHeight="1" spans="1:6">
      <c r="A844" s="2"/>
      <c r="D844" s="4"/>
      <c r="E844" s="5"/>
      <c r="F844" s="5"/>
    </row>
    <row r="845" ht="13.5" customHeight="1" spans="1:6">
      <c r="A845" s="2"/>
      <c r="D845" s="4"/>
      <c r="E845" s="5"/>
      <c r="F845" s="5"/>
    </row>
    <row r="846" ht="13.5" customHeight="1" spans="1:6">
      <c r="A846" s="2"/>
      <c r="D846" s="4"/>
      <c r="E846" s="5"/>
      <c r="F846" s="5"/>
    </row>
    <row r="847" ht="13.5" customHeight="1" spans="1:6">
      <c r="A847" s="2"/>
      <c r="D847" s="4"/>
      <c r="E847" s="5"/>
      <c r="F847" s="5"/>
    </row>
    <row r="848" ht="13.5" customHeight="1" spans="1:6">
      <c r="A848" s="2"/>
      <c r="D848" s="4"/>
      <c r="E848" s="5"/>
      <c r="F848" s="5"/>
    </row>
    <row r="849" ht="13.5" customHeight="1" spans="1:6">
      <c r="A849" s="2"/>
      <c r="D849" s="4"/>
      <c r="E849" s="5"/>
      <c r="F849" s="5"/>
    </row>
    <row r="850" ht="13.5" customHeight="1" spans="1:6">
      <c r="A850" s="2"/>
      <c r="D850" s="4"/>
      <c r="E850" s="5"/>
      <c r="F850" s="5"/>
    </row>
    <row r="851" ht="13.5" customHeight="1" spans="1:6">
      <c r="A851" s="2"/>
      <c r="D851" s="4"/>
      <c r="E851" s="5"/>
      <c r="F851" s="5"/>
    </row>
    <row r="852" ht="13.5" customHeight="1" spans="1:6">
      <c r="A852" s="2"/>
      <c r="D852" s="4"/>
      <c r="E852" s="5"/>
      <c r="F852" s="5"/>
    </row>
    <row r="853" ht="13.5" customHeight="1" spans="1:6">
      <c r="A853" s="2"/>
      <c r="D853" s="4"/>
      <c r="E853" s="5"/>
      <c r="F853" s="5"/>
    </row>
    <row r="854" ht="13.5" customHeight="1" spans="1:6">
      <c r="A854" s="2"/>
      <c r="D854" s="4"/>
      <c r="E854" s="5"/>
      <c r="F854" s="5"/>
    </row>
    <row r="855" ht="13.5" customHeight="1" spans="1:6">
      <c r="A855" s="2"/>
      <c r="D855" s="4"/>
      <c r="E855" s="5"/>
      <c r="F855" s="5"/>
    </row>
    <row r="856" ht="13.5" customHeight="1" spans="1:6">
      <c r="A856" s="2"/>
      <c r="D856" s="4"/>
      <c r="E856" s="5"/>
      <c r="F856" s="5"/>
    </row>
    <row r="857" ht="13.5" customHeight="1" spans="1:6">
      <c r="A857" s="2"/>
      <c r="D857" s="4"/>
      <c r="E857" s="5"/>
      <c r="F857" s="5"/>
    </row>
    <row r="858" ht="13.5" customHeight="1" spans="1:6">
      <c r="A858" s="2"/>
      <c r="D858" s="4"/>
      <c r="E858" s="5"/>
      <c r="F858" s="5"/>
    </row>
    <row r="859" ht="13.5" customHeight="1" spans="1:6">
      <c r="A859" s="2"/>
      <c r="D859" s="4"/>
      <c r="E859" s="5"/>
      <c r="F859" s="5"/>
    </row>
    <row r="860" ht="13.5" customHeight="1" spans="1:6">
      <c r="A860" s="2"/>
      <c r="D860" s="4"/>
      <c r="E860" s="5"/>
      <c r="F860" s="5"/>
    </row>
    <row r="861" ht="13.5" customHeight="1" spans="1:6">
      <c r="A861" s="2"/>
      <c r="D861" s="4"/>
      <c r="E861" s="5"/>
      <c r="F861" s="5"/>
    </row>
    <row r="862" ht="13.5" customHeight="1" spans="1:6">
      <c r="A862" s="2"/>
      <c r="D862" s="4"/>
      <c r="E862" s="5"/>
      <c r="F862" s="5"/>
    </row>
    <row r="863" ht="13.5" customHeight="1" spans="1:6">
      <c r="A863" s="2"/>
      <c r="D863" s="4"/>
      <c r="E863" s="5"/>
      <c r="F863" s="5"/>
    </row>
    <row r="864" ht="13.5" customHeight="1" spans="1:6">
      <c r="A864" s="2"/>
      <c r="D864" s="4"/>
      <c r="E864" s="5"/>
      <c r="F864" s="5"/>
    </row>
    <row r="865" ht="13.5" customHeight="1" spans="1:6">
      <c r="A865" s="2"/>
      <c r="D865" s="4"/>
      <c r="E865" s="5"/>
      <c r="F865" s="5"/>
    </row>
    <row r="866" ht="13.5" customHeight="1" spans="1:6">
      <c r="A866" s="2"/>
      <c r="D866" s="4"/>
      <c r="E866" s="5"/>
      <c r="F866" s="5"/>
    </row>
    <row r="867" ht="13.5" customHeight="1" spans="1:6">
      <c r="A867" s="2"/>
      <c r="D867" s="4"/>
      <c r="E867" s="5"/>
      <c r="F867" s="5"/>
    </row>
    <row r="868" ht="13.5" customHeight="1" spans="1:6">
      <c r="A868" s="2"/>
      <c r="D868" s="4"/>
      <c r="E868" s="5"/>
      <c r="F868" s="5"/>
    </row>
    <row r="869" ht="13.5" customHeight="1" spans="1:6">
      <c r="A869" s="2"/>
      <c r="D869" s="4"/>
      <c r="E869" s="5"/>
      <c r="F869" s="5"/>
    </row>
    <row r="870" ht="13.5" customHeight="1" spans="1:6">
      <c r="A870" s="2"/>
      <c r="D870" s="4"/>
      <c r="E870" s="5"/>
      <c r="F870" s="5"/>
    </row>
    <row r="871" ht="13.5" customHeight="1" spans="1:6">
      <c r="A871" s="2"/>
      <c r="D871" s="4"/>
      <c r="E871" s="5"/>
      <c r="F871" s="5"/>
    </row>
    <row r="872" ht="13.5" customHeight="1" spans="1:6">
      <c r="A872" s="2"/>
      <c r="D872" s="4"/>
      <c r="E872" s="5"/>
      <c r="F872" s="5"/>
    </row>
    <row r="873" ht="13.5" customHeight="1" spans="1:6">
      <c r="A873" s="2"/>
      <c r="D873" s="4"/>
      <c r="E873" s="5"/>
      <c r="F873" s="5"/>
    </row>
    <row r="874" ht="13.5" customHeight="1" spans="1:6">
      <c r="A874" s="2"/>
      <c r="D874" s="4"/>
      <c r="E874" s="5"/>
      <c r="F874" s="5"/>
    </row>
    <row r="875" ht="13.5" customHeight="1" spans="1:6">
      <c r="A875" s="2"/>
      <c r="D875" s="4"/>
      <c r="E875" s="5"/>
      <c r="F875" s="5"/>
    </row>
    <row r="876" ht="13.5" customHeight="1" spans="1:6">
      <c r="A876" s="2"/>
      <c r="D876" s="4"/>
      <c r="E876" s="5"/>
      <c r="F876" s="5"/>
    </row>
    <row r="877" ht="13.5" customHeight="1" spans="1:6">
      <c r="A877" s="2"/>
      <c r="D877" s="4"/>
      <c r="E877" s="5"/>
      <c r="F877" s="5"/>
    </row>
    <row r="878" ht="13.5" customHeight="1" spans="1:6">
      <c r="A878" s="2"/>
      <c r="D878" s="4"/>
      <c r="E878" s="5"/>
      <c r="F878" s="5"/>
    </row>
    <row r="879" ht="13.5" customHeight="1" spans="1:6">
      <c r="A879" s="2"/>
      <c r="D879" s="4"/>
      <c r="E879" s="5"/>
      <c r="F879" s="5"/>
    </row>
    <row r="880" ht="13.5" customHeight="1" spans="1:6">
      <c r="A880" s="2"/>
      <c r="D880" s="4"/>
      <c r="E880" s="5"/>
      <c r="F880" s="5"/>
    </row>
    <row r="881" ht="13.5" customHeight="1" spans="1:6">
      <c r="A881" s="2"/>
      <c r="D881" s="4"/>
      <c r="E881" s="5"/>
      <c r="F881" s="5"/>
    </row>
    <row r="882" ht="13.5" customHeight="1" spans="1:6">
      <c r="A882" s="2"/>
      <c r="D882" s="4"/>
      <c r="E882" s="5"/>
      <c r="F882" s="5"/>
    </row>
    <row r="883" ht="13.5" customHeight="1" spans="1:6">
      <c r="A883" s="2"/>
      <c r="D883" s="4"/>
      <c r="E883" s="5"/>
      <c r="F883" s="5"/>
    </row>
    <row r="884" ht="13.5" customHeight="1" spans="1:6">
      <c r="A884" s="2"/>
      <c r="D884" s="4"/>
      <c r="E884" s="5"/>
      <c r="F884" s="5"/>
    </row>
    <row r="885" ht="13.5" customHeight="1" spans="1:6">
      <c r="A885" s="2"/>
      <c r="D885" s="4"/>
      <c r="E885" s="5"/>
      <c r="F885" s="5"/>
    </row>
    <row r="886" ht="13.5" customHeight="1" spans="1:6">
      <c r="A886" s="2"/>
      <c r="D886" s="4"/>
      <c r="E886" s="5"/>
      <c r="F886" s="5"/>
    </row>
    <row r="887" ht="13.5" customHeight="1" spans="1:6">
      <c r="A887" s="2"/>
      <c r="D887" s="4"/>
      <c r="E887" s="5"/>
      <c r="F887" s="5"/>
    </row>
    <row r="888" ht="13.5" customHeight="1" spans="1:6">
      <c r="A888" s="2"/>
      <c r="D888" s="4"/>
      <c r="E888" s="5"/>
      <c r="F888" s="5"/>
    </row>
    <row r="889" ht="13.5" customHeight="1" spans="1:6">
      <c r="A889" s="2"/>
      <c r="D889" s="4"/>
      <c r="E889" s="5"/>
      <c r="F889" s="5"/>
    </row>
    <row r="890" ht="13.5" customHeight="1" spans="1:6">
      <c r="A890" s="2"/>
      <c r="D890" s="4"/>
      <c r="E890" s="5"/>
      <c r="F890" s="5"/>
    </row>
    <row r="891" ht="13.5" customHeight="1" spans="1:6">
      <c r="A891" s="2"/>
      <c r="D891" s="4"/>
      <c r="E891" s="5"/>
      <c r="F891" s="5"/>
    </row>
    <row r="892" ht="13.5" customHeight="1" spans="1:6">
      <c r="A892" s="2"/>
      <c r="D892" s="4"/>
      <c r="E892" s="5"/>
      <c r="F892" s="5"/>
    </row>
    <row r="893" ht="13.5" customHeight="1" spans="1:6">
      <c r="A893" s="2"/>
      <c r="D893" s="4"/>
      <c r="E893" s="5"/>
      <c r="F893" s="5"/>
    </row>
    <row r="894" ht="13.5" customHeight="1" spans="1:6">
      <c r="A894" s="2"/>
      <c r="D894" s="4"/>
      <c r="E894" s="5"/>
      <c r="F894" s="5"/>
    </row>
    <row r="895" ht="13.5" customHeight="1" spans="1:6">
      <c r="A895" s="2"/>
      <c r="D895" s="4"/>
      <c r="E895" s="5"/>
      <c r="F895" s="5"/>
    </row>
    <row r="896" ht="13.5" customHeight="1" spans="1:6">
      <c r="A896" s="2"/>
      <c r="D896" s="4"/>
      <c r="E896" s="5"/>
      <c r="F896" s="5"/>
    </row>
    <row r="897" ht="13.5" customHeight="1" spans="1:6">
      <c r="A897" s="2"/>
      <c r="D897" s="4"/>
      <c r="E897" s="5"/>
      <c r="F897" s="5"/>
    </row>
    <row r="898" ht="13.5" customHeight="1" spans="1:6">
      <c r="A898" s="2"/>
      <c r="D898" s="4"/>
      <c r="E898" s="5"/>
      <c r="F898" s="5"/>
    </row>
    <row r="899" ht="13.5" customHeight="1" spans="1:6">
      <c r="A899" s="2"/>
      <c r="D899" s="4"/>
      <c r="E899" s="5"/>
      <c r="F899" s="5"/>
    </row>
    <row r="900" ht="13.5" customHeight="1" spans="1:6">
      <c r="A900" s="2"/>
      <c r="D900" s="4"/>
      <c r="E900" s="5"/>
      <c r="F900" s="5"/>
    </row>
    <row r="901" ht="13.5" customHeight="1" spans="1:6">
      <c r="A901" s="2"/>
      <c r="D901" s="4"/>
      <c r="E901" s="5"/>
      <c r="F901" s="5"/>
    </row>
    <row r="902" ht="13.5" customHeight="1" spans="1:6">
      <c r="A902" s="2"/>
      <c r="D902" s="4"/>
      <c r="E902" s="5"/>
      <c r="F902" s="5"/>
    </row>
    <row r="903" ht="13.5" customHeight="1" spans="1:6">
      <c r="A903" s="2"/>
      <c r="D903" s="4"/>
      <c r="E903" s="5"/>
      <c r="F903" s="5"/>
    </row>
    <row r="904" ht="13.5" customHeight="1" spans="1:6">
      <c r="A904" s="2"/>
      <c r="D904" s="4"/>
      <c r="E904" s="5"/>
      <c r="F904" s="5"/>
    </row>
    <row r="905" ht="13.5" customHeight="1" spans="1:6">
      <c r="A905" s="2"/>
      <c r="D905" s="4"/>
      <c r="E905" s="5"/>
      <c r="F905" s="5"/>
    </row>
    <row r="906" ht="13.5" customHeight="1" spans="1:6">
      <c r="A906" s="2"/>
      <c r="D906" s="4"/>
      <c r="E906" s="5"/>
      <c r="F906" s="5"/>
    </row>
    <row r="907" ht="13.5" customHeight="1" spans="1:6">
      <c r="A907" s="2"/>
      <c r="D907" s="4"/>
      <c r="E907" s="5"/>
      <c r="F907" s="5"/>
    </row>
    <row r="908" ht="13.5" customHeight="1" spans="1:6">
      <c r="A908" s="2"/>
      <c r="D908" s="4"/>
      <c r="E908" s="5"/>
      <c r="F908" s="5"/>
    </row>
    <row r="909" ht="13.5" customHeight="1" spans="1:6">
      <c r="A909" s="2"/>
      <c r="D909" s="4"/>
      <c r="E909" s="5"/>
      <c r="F909" s="5"/>
    </row>
    <row r="910" ht="13.5" customHeight="1" spans="1:6">
      <c r="A910" s="2"/>
      <c r="D910" s="4"/>
      <c r="E910" s="5"/>
      <c r="F910" s="5"/>
    </row>
    <row r="911" ht="13.5" customHeight="1" spans="1:6">
      <c r="A911" s="2"/>
      <c r="D911" s="4"/>
      <c r="E911" s="5"/>
      <c r="F911" s="5"/>
    </row>
    <row r="912" ht="13.5" customHeight="1" spans="1:6">
      <c r="A912" s="2"/>
      <c r="D912" s="4"/>
      <c r="E912" s="5"/>
      <c r="F912" s="5"/>
    </row>
    <row r="913" ht="13.5" customHeight="1" spans="1:6">
      <c r="A913" s="2"/>
      <c r="D913" s="4"/>
      <c r="E913" s="5"/>
      <c r="F913" s="5"/>
    </row>
    <row r="914" ht="13.5" customHeight="1" spans="1:6">
      <c r="A914" s="2"/>
      <c r="D914" s="4"/>
      <c r="E914" s="5"/>
      <c r="F914" s="5"/>
    </row>
    <row r="915" ht="13.5" customHeight="1" spans="1:6">
      <c r="A915" s="2"/>
      <c r="D915" s="4"/>
      <c r="E915" s="5"/>
      <c r="F915" s="5"/>
    </row>
    <row r="916" ht="13.5" customHeight="1" spans="1:6">
      <c r="A916" s="2"/>
      <c r="D916" s="4"/>
      <c r="E916" s="5"/>
      <c r="F916" s="5"/>
    </row>
    <row r="917" ht="13.5" customHeight="1" spans="1:6">
      <c r="A917" s="2"/>
      <c r="D917" s="4"/>
      <c r="E917" s="5"/>
      <c r="F917" s="5"/>
    </row>
    <row r="918" ht="13.5" customHeight="1" spans="1:6">
      <c r="A918" s="2"/>
      <c r="D918" s="4"/>
      <c r="E918" s="5"/>
      <c r="F918" s="5"/>
    </row>
    <row r="919" ht="13.5" customHeight="1" spans="1:6">
      <c r="A919" s="2"/>
      <c r="D919" s="4"/>
      <c r="E919" s="5"/>
      <c r="F919" s="5"/>
    </row>
    <row r="920" ht="13.5" customHeight="1" spans="1:6">
      <c r="A920" s="2"/>
      <c r="D920" s="4"/>
      <c r="E920" s="5"/>
      <c r="F920" s="5"/>
    </row>
    <row r="921" ht="13.5" customHeight="1" spans="1:6">
      <c r="A921" s="2"/>
      <c r="D921" s="4"/>
      <c r="E921" s="5"/>
      <c r="F921" s="5"/>
    </row>
    <row r="922" ht="13.5" customHeight="1" spans="1:6">
      <c r="A922" s="2"/>
      <c r="D922" s="4"/>
      <c r="E922" s="5"/>
      <c r="F922" s="5"/>
    </row>
    <row r="923" ht="13.5" customHeight="1" spans="1:6">
      <c r="A923" s="2"/>
      <c r="D923" s="4"/>
      <c r="E923" s="5"/>
      <c r="F923" s="5"/>
    </row>
    <row r="924" ht="13.5" customHeight="1" spans="1:6">
      <c r="A924" s="2"/>
      <c r="D924" s="4"/>
      <c r="E924" s="5"/>
      <c r="F924" s="5"/>
    </row>
    <row r="925" ht="13.5" customHeight="1" spans="1:6">
      <c r="A925" s="2"/>
      <c r="D925" s="4"/>
      <c r="E925" s="5"/>
      <c r="F925" s="5"/>
    </row>
    <row r="926" ht="13.5" customHeight="1" spans="1:6">
      <c r="A926" s="2"/>
      <c r="D926" s="4"/>
      <c r="E926" s="5"/>
      <c r="F926" s="5"/>
    </row>
    <row r="927" ht="13.5" customHeight="1" spans="1:6">
      <c r="A927" s="2"/>
      <c r="D927" s="4"/>
      <c r="E927" s="5"/>
      <c r="F927" s="5"/>
    </row>
    <row r="928" ht="13.5" customHeight="1" spans="1:6">
      <c r="A928" s="2"/>
      <c r="D928" s="4"/>
      <c r="E928" s="5"/>
      <c r="F928" s="5"/>
    </row>
    <row r="929" ht="13.5" customHeight="1" spans="1:6">
      <c r="A929" s="2"/>
      <c r="D929" s="4"/>
      <c r="E929" s="5"/>
      <c r="F929" s="5"/>
    </row>
    <row r="930" ht="13.5" customHeight="1" spans="1:6">
      <c r="A930" s="2"/>
      <c r="D930" s="4"/>
      <c r="E930" s="5"/>
      <c r="F930" s="5"/>
    </row>
    <row r="931" ht="13.5" customHeight="1" spans="1:6">
      <c r="A931" s="2"/>
      <c r="D931" s="4"/>
      <c r="E931" s="5"/>
      <c r="F931" s="5"/>
    </row>
    <row r="932" ht="13.5" customHeight="1" spans="1:6">
      <c r="A932" s="2"/>
      <c r="D932" s="4"/>
      <c r="E932" s="5"/>
      <c r="F932" s="5"/>
    </row>
    <row r="933" ht="13.5" customHeight="1" spans="1:6">
      <c r="A933" s="2"/>
      <c r="D933" s="4"/>
      <c r="E933" s="5"/>
      <c r="F933" s="5"/>
    </row>
    <row r="934" ht="13.5" customHeight="1" spans="1:6">
      <c r="A934" s="2"/>
      <c r="D934" s="4"/>
      <c r="E934" s="5"/>
      <c r="F934" s="5"/>
    </row>
    <row r="935" ht="13.5" customHeight="1" spans="1:6">
      <c r="A935" s="2"/>
      <c r="D935" s="4"/>
      <c r="E935" s="5"/>
      <c r="F935" s="5"/>
    </row>
    <row r="936" ht="13.5" customHeight="1" spans="1:6">
      <c r="A936" s="2"/>
      <c r="D936" s="4"/>
      <c r="E936" s="5"/>
      <c r="F936" s="5"/>
    </row>
    <row r="937" ht="13.5" customHeight="1" spans="1:6">
      <c r="A937" s="2"/>
      <c r="D937" s="4"/>
      <c r="E937" s="5"/>
      <c r="F937" s="5"/>
    </row>
    <row r="938" ht="13.5" customHeight="1" spans="1:6">
      <c r="A938" s="2"/>
      <c r="D938" s="4"/>
      <c r="E938" s="5"/>
      <c r="F938" s="5"/>
    </row>
    <row r="939" ht="13.5" customHeight="1" spans="1:6">
      <c r="A939" s="2"/>
      <c r="D939" s="4"/>
      <c r="E939" s="5"/>
      <c r="F939" s="5"/>
    </row>
    <row r="940" ht="13.5" customHeight="1" spans="1:6">
      <c r="A940" s="2"/>
      <c r="D940" s="4"/>
      <c r="E940" s="5"/>
      <c r="F940" s="5"/>
    </row>
    <row r="941" ht="13.5" customHeight="1" spans="1:6">
      <c r="A941" s="2"/>
      <c r="D941" s="4"/>
      <c r="E941" s="5"/>
      <c r="F941" s="5"/>
    </row>
    <row r="942" ht="13.5" customHeight="1" spans="1:6">
      <c r="A942" s="2"/>
      <c r="D942" s="4"/>
      <c r="E942" s="5"/>
      <c r="F942" s="5"/>
    </row>
    <row r="943" ht="13.5" customHeight="1" spans="1:6">
      <c r="A943" s="2"/>
      <c r="D943" s="4"/>
      <c r="E943" s="5"/>
      <c r="F943" s="5"/>
    </row>
    <row r="944" ht="13.5" customHeight="1" spans="1:6">
      <c r="A944" s="2"/>
      <c r="D944" s="4"/>
      <c r="E944" s="5"/>
      <c r="F944" s="5"/>
    </row>
    <row r="945" ht="13.5" customHeight="1" spans="1:6">
      <c r="A945" s="2"/>
      <c r="D945" s="4"/>
      <c r="E945" s="5"/>
      <c r="F945" s="5"/>
    </row>
    <row r="946" ht="13.5" customHeight="1" spans="1:6">
      <c r="A946" s="2"/>
      <c r="D946" s="4"/>
      <c r="E946" s="5"/>
      <c r="F946" s="5"/>
    </row>
    <row r="947" ht="13.5" customHeight="1" spans="1:6">
      <c r="A947" s="2"/>
      <c r="D947" s="4"/>
      <c r="E947" s="5"/>
      <c r="F947" s="5"/>
    </row>
    <row r="948" ht="13.5" customHeight="1" spans="1:6">
      <c r="A948" s="2"/>
      <c r="D948" s="4"/>
      <c r="E948" s="5"/>
      <c r="F948" s="5"/>
    </row>
    <row r="949" ht="13.5" customHeight="1" spans="1:6">
      <c r="A949" s="2"/>
      <c r="D949" s="4"/>
      <c r="E949" s="5"/>
      <c r="F949" s="5"/>
    </row>
    <row r="950" ht="13.5" customHeight="1" spans="1:6">
      <c r="A950" s="2"/>
      <c r="D950" s="4"/>
      <c r="E950" s="5"/>
      <c r="F950" s="5"/>
    </row>
    <row r="951" ht="13.5" customHeight="1" spans="1:6">
      <c r="A951" s="2"/>
      <c r="D951" s="4"/>
      <c r="E951" s="5"/>
      <c r="F951" s="5"/>
    </row>
    <row r="952" ht="13.5" customHeight="1" spans="1:6">
      <c r="A952" s="2"/>
      <c r="D952" s="4"/>
      <c r="E952" s="5"/>
      <c r="F952" s="5"/>
    </row>
    <row r="953" ht="13.5" customHeight="1" spans="1:6">
      <c r="A953" s="2"/>
      <c r="D953" s="4"/>
      <c r="E953" s="5"/>
      <c r="F953" s="5"/>
    </row>
    <row r="954" ht="13.5" customHeight="1" spans="1:6">
      <c r="A954" s="2"/>
      <c r="D954" s="4"/>
      <c r="E954" s="5"/>
      <c r="F954" s="5"/>
    </row>
    <row r="955" ht="13.5" customHeight="1" spans="1:6">
      <c r="A955" s="2"/>
      <c r="D955" s="4"/>
      <c r="E955" s="5"/>
      <c r="F955" s="5"/>
    </row>
    <row r="956" ht="13.5" customHeight="1" spans="1:6">
      <c r="A956" s="2"/>
      <c r="D956" s="4"/>
      <c r="E956" s="5"/>
      <c r="F956" s="5"/>
    </row>
    <row r="957" ht="13.5" customHeight="1" spans="1:6">
      <c r="A957" s="2"/>
      <c r="D957" s="4"/>
      <c r="E957" s="5"/>
      <c r="F957" s="5"/>
    </row>
    <row r="958" ht="13.5" customHeight="1" spans="1:6">
      <c r="A958" s="2"/>
      <c r="D958" s="4"/>
      <c r="E958" s="5"/>
      <c r="F958" s="5"/>
    </row>
    <row r="959" ht="13.5" customHeight="1" spans="1:6">
      <c r="A959" s="2"/>
      <c r="D959" s="4"/>
      <c r="E959" s="5"/>
      <c r="F959" s="5"/>
    </row>
    <row r="960" ht="13.5" customHeight="1" spans="1:6">
      <c r="A960" s="2"/>
      <c r="D960" s="4"/>
      <c r="E960" s="5"/>
      <c r="F960" s="5"/>
    </row>
    <row r="961" ht="13.5" customHeight="1" spans="1:6">
      <c r="A961" s="2"/>
      <c r="D961" s="4"/>
      <c r="E961" s="5"/>
      <c r="F961" s="5"/>
    </row>
    <row r="962" ht="13.5" customHeight="1" spans="1:6">
      <c r="A962" s="2"/>
      <c r="D962" s="4"/>
      <c r="E962" s="5"/>
      <c r="F962" s="5"/>
    </row>
    <row r="963" ht="13.5" customHeight="1" spans="1:6">
      <c r="A963" s="2"/>
      <c r="D963" s="4"/>
      <c r="E963" s="5"/>
      <c r="F963" s="5"/>
    </row>
    <row r="964" ht="13.5" customHeight="1" spans="1:6">
      <c r="A964" s="2"/>
      <c r="D964" s="4"/>
      <c r="E964" s="5"/>
      <c r="F964" s="5"/>
    </row>
    <row r="965" ht="13.5" customHeight="1" spans="1:6">
      <c r="A965" s="2"/>
      <c r="D965" s="4"/>
      <c r="E965" s="5"/>
      <c r="F965" s="5"/>
    </row>
    <row r="966" ht="13.5" customHeight="1" spans="1:6">
      <c r="A966" s="2"/>
      <c r="D966" s="4"/>
      <c r="E966" s="5"/>
      <c r="F966" s="5"/>
    </row>
    <row r="967" ht="13.5" customHeight="1" spans="1:6">
      <c r="A967" s="2"/>
      <c r="D967" s="4"/>
      <c r="E967" s="5"/>
      <c r="F967" s="5"/>
    </row>
    <row r="968" ht="13.5" customHeight="1" spans="1:6">
      <c r="A968" s="2"/>
      <c r="D968" s="4"/>
      <c r="E968" s="5"/>
      <c r="F968" s="5"/>
    </row>
    <row r="969" ht="13.5" customHeight="1" spans="1:6">
      <c r="A969" s="2"/>
      <c r="D969" s="4"/>
      <c r="E969" s="5"/>
      <c r="F969" s="5"/>
    </row>
    <row r="970" ht="13.5" customHeight="1" spans="1:6">
      <c r="A970" s="2"/>
      <c r="D970" s="4"/>
      <c r="E970" s="5"/>
      <c r="F970" s="5"/>
    </row>
    <row r="971" ht="13.5" customHeight="1" spans="1:6">
      <c r="A971" s="2"/>
      <c r="D971" s="4"/>
      <c r="E971" s="5"/>
      <c r="F971" s="5"/>
    </row>
    <row r="972" ht="13.5" customHeight="1" spans="1:6">
      <c r="A972" s="2"/>
      <c r="D972" s="4"/>
      <c r="E972" s="5"/>
      <c r="F972" s="5"/>
    </row>
    <row r="973" ht="13.5" customHeight="1" spans="1:6">
      <c r="A973" s="2"/>
      <c r="D973" s="4"/>
      <c r="E973" s="5"/>
      <c r="F973" s="5"/>
    </row>
    <row r="974" ht="13.5" customHeight="1" spans="1:6">
      <c r="A974" s="2"/>
      <c r="D974" s="4"/>
      <c r="E974" s="5"/>
      <c r="F974" s="5"/>
    </row>
    <row r="975" ht="13.5" customHeight="1" spans="1:6">
      <c r="A975" s="2"/>
      <c r="D975" s="4"/>
      <c r="E975" s="5"/>
      <c r="F975" s="5"/>
    </row>
    <row r="976" ht="13.5" customHeight="1" spans="1:6">
      <c r="A976" s="2"/>
      <c r="D976" s="4"/>
      <c r="E976" s="5"/>
      <c r="F976" s="5"/>
    </row>
    <row r="977" ht="13.5" customHeight="1" spans="1:6">
      <c r="A977" s="2"/>
      <c r="D977" s="4"/>
      <c r="E977" s="5"/>
      <c r="F977" s="5"/>
    </row>
    <row r="978" ht="13.5" customHeight="1" spans="1:6">
      <c r="A978" s="2"/>
      <c r="D978" s="4"/>
      <c r="E978" s="5"/>
      <c r="F978" s="5"/>
    </row>
    <row r="979" ht="13.5" customHeight="1" spans="1:6">
      <c r="A979" s="2"/>
      <c r="D979" s="4"/>
      <c r="E979" s="5"/>
      <c r="F979" s="5"/>
    </row>
    <row r="980" ht="13.5" customHeight="1" spans="1:6">
      <c r="A980" s="2"/>
      <c r="D980" s="4"/>
      <c r="E980" s="5"/>
      <c r="F980" s="5"/>
    </row>
    <row r="981" ht="13.5" customHeight="1" spans="1:6">
      <c r="A981" s="2"/>
      <c r="D981" s="4"/>
      <c r="E981" s="5"/>
      <c r="F981" s="5"/>
    </row>
    <row r="982" ht="13.5" customHeight="1" spans="1:6">
      <c r="A982" s="2"/>
      <c r="D982" s="4"/>
      <c r="E982" s="5"/>
      <c r="F982" s="5"/>
    </row>
    <row r="983" ht="13.5" customHeight="1" spans="1:6">
      <c r="A983" s="2"/>
      <c r="D983" s="4"/>
      <c r="E983" s="5"/>
      <c r="F983" s="5"/>
    </row>
    <row r="984" ht="13.5" customHeight="1" spans="1:6">
      <c r="A984" s="2"/>
      <c r="D984" s="4"/>
      <c r="E984" s="5"/>
      <c r="F984" s="5"/>
    </row>
    <row r="985" ht="13.5" customHeight="1" spans="1:6">
      <c r="A985" s="2"/>
      <c r="D985" s="4"/>
      <c r="E985" s="5"/>
      <c r="F985" s="5"/>
    </row>
    <row r="986" ht="13.5" customHeight="1" spans="1:6">
      <c r="A986" s="2"/>
      <c r="D986" s="4"/>
      <c r="E986" s="5"/>
      <c r="F986" s="5"/>
    </row>
    <row r="987" ht="13.5" customHeight="1" spans="1:6">
      <c r="A987" s="2"/>
      <c r="D987" s="4"/>
      <c r="E987" s="5"/>
      <c r="F987" s="5"/>
    </row>
    <row r="988" ht="13.5" customHeight="1" spans="1:6">
      <c r="A988" s="2"/>
      <c r="D988" s="4"/>
      <c r="E988" s="5"/>
      <c r="F988" s="5"/>
    </row>
    <row r="989" ht="13.5" customHeight="1" spans="1:6">
      <c r="A989" s="2"/>
      <c r="D989" s="4"/>
      <c r="E989" s="5"/>
      <c r="F989" s="5"/>
    </row>
    <row r="990" ht="13.5" customHeight="1" spans="1:6">
      <c r="A990" s="2"/>
      <c r="D990" s="4"/>
      <c r="E990" s="5"/>
      <c r="F990" s="5"/>
    </row>
    <row r="991" ht="13.5" customHeight="1" spans="1:6">
      <c r="A991" s="2"/>
      <c r="D991" s="4"/>
      <c r="E991" s="5"/>
      <c r="F991" s="5"/>
    </row>
    <row r="992" ht="13.5" customHeight="1" spans="1:6">
      <c r="A992" s="2"/>
      <c r="D992" s="4"/>
      <c r="E992" s="5"/>
      <c r="F992" s="5"/>
    </row>
    <row r="993" ht="13.5" customHeight="1" spans="1:6">
      <c r="A993" s="2"/>
      <c r="D993" s="4"/>
      <c r="E993" s="5"/>
      <c r="F993" s="5"/>
    </row>
    <row r="994" ht="13.5" customHeight="1" spans="1:6">
      <c r="A994" s="2"/>
      <c r="D994" s="4"/>
      <c r="E994" s="5"/>
      <c r="F994" s="5"/>
    </row>
    <row r="995" ht="13.5" customHeight="1" spans="1:6">
      <c r="A995" s="2"/>
      <c r="D995" s="4"/>
      <c r="E995" s="5"/>
      <c r="F995" s="5"/>
    </row>
    <row r="996" ht="13.5" customHeight="1" spans="1:6">
      <c r="A996" s="2"/>
      <c r="D996" s="4"/>
      <c r="E996" s="5"/>
      <c r="F996" s="5"/>
    </row>
    <row r="997" ht="13.5" customHeight="1" spans="1:6">
      <c r="A997" s="2"/>
      <c r="D997" s="4"/>
      <c r="E997" s="5"/>
      <c r="F997" s="5"/>
    </row>
    <row r="998" ht="13.5" customHeight="1" spans="1:6">
      <c r="A998" s="2"/>
      <c r="D998" s="4"/>
      <c r="E998" s="5"/>
      <c r="F998" s="5"/>
    </row>
    <row r="999" ht="13.5" customHeight="1" spans="1:6">
      <c r="A999" s="2"/>
      <c r="D999" s="4"/>
      <c r="E999" s="5"/>
      <c r="F999" s="5"/>
    </row>
    <row r="1000" ht="13.5" customHeight="1" spans="1:6">
      <c r="A1000" s="2"/>
      <c r="D1000" s="4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topLeftCell="A24" workbookViewId="0">
      <selection activeCell="C39" sqref="C39"/>
    </sheetView>
  </sheetViews>
  <sheetFormatPr defaultColWidth="14.4285714285714" defaultRowHeight="15" customHeight="1"/>
  <cols>
    <col min="1" max="1" width="12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43715</v>
      </c>
      <c r="B2" s="5" t="s">
        <v>44</v>
      </c>
      <c r="C2" s="5" t="s">
        <v>922</v>
      </c>
      <c r="D2" s="17">
        <f>180/3</f>
        <v>60</v>
      </c>
      <c r="E2" s="5"/>
      <c r="F2" s="5"/>
    </row>
    <row r="3" ht="13.5" customHeight="1" spans="1:6">
      <c r="A3" s="2">
        <v>43716</v>
      </c>
      <c r="B3" s="5" t="s">
        <v>44</v>
      </c>
      <c r="C3" s="10" t="s">
        <v>1300</v>
      </c>
      <c r="D3" s="17">
        <v>100</v>
      </c>
      <c r="E3" s="5"/>
      <c r="F3" s="5"/>
    </row>
    <row r="4" ht="13.5" customHeight="1" spans="1:6">
      <c r="A4" s="2">
        <v>43728</v>
      </c>
      <c r="B4" s="5" t="s">
        <v>44</v>
      </c>
      <c r="C4" s="10" t="s">
        <v>1301</v>
      </c>
      <c r="D4" s="17">
        <v>37</v>
      </c>
      <c r="E4" s="5"/>
      <c r="F4" s="5"/>
    </row>
    <row r="5" ht="13.5" customHeight="1" spans="1:6">
      <c r="A5" s="2">
        <v>43729</v>
      </c>
      <c r="B5" s="5" t="s">
        <v>44</v>
      </c>
      <c r="C5" s="10" t="s">
        <v>1152</v>
      </c>
      <c r="D5" s="17">
        <v>340</v>
      </c>
      <c r="E5" s="5"/>
      <c r="F5" s="5"/>
    </row>
    <row r="6" ht="13.5" customHeight="1" spans="1:7">
      <c r="A6" s="2">
        <v>43709</v>
      </c>
      <c r="B6" s="5" t="s">
        <v>294</v>
      </c>
      <c r="C6" s="5" t="s">
        <v>239</v>
      </c>
      <c r="D6" s="17">
        <v>470</v>
      </c>
      <c r="E6" s="5"/>
      <c r="F6" s="5"/>
      <c r="G6" s="3" t="s">
        <v>286</v>
      </c>
    </row>
    <row r="7" ht="13.5" customHeight="1" spans="1:8">
      <c r="A7" s="2">
        <v>43709</v>
      </c>
      <c r="B7" s="5" t="s">
        <v>11</v>
      </c>
      <c r="C7" s="5" t="s">
        <v>777</v>
      </c>
      <c r="D7" s="17">
        <v>180</v>
      </c>
      <c r="E7" s="5"/>
      <c r="F7" s="5"/>
      <c r="G7" s="3" t="s">
        <v>44</v>
      </c>
      <c r="H7" s="4">
        <f>SUM(D2:D5)</f>
        <v>537</v>
      </c>
    </row>
    <row r="8" ht="13.5" customHeight="1" spans="1:8">
      <c r="A8" s="2">
        <v>43709</v>
      </c>
      <c r="B8" s="5" t="s">
        <v>11</v>
      </c>
      <c r="C8" s="5" t="s">
        <v>727</v>
      </c>
      <c r="D8" s="17">
        <v>25</v>
      </c>
      <c r="E8" s="5"/>
      <c r="F8" s="5"/>
      <c r="G8" s="3" t="s">
        <v>294</v>
      </c>
      <c r="H8" s="4">
        <f>SUM(D6)</f>
        <v>470</v>
      </c>
    </row>
    <row r="9" ht="13.5" customHeight="1" spans="1:8">
      <c r="A9" s="2">
        <v>43715</v>
      </c>
      <c r="B9" s="5" t="s">
        <v>11</v>
      </c>
      <c r="C9" s="5" t="s">
        <v>924</v>
      </c>
      <c r="D9" s="17">
        <f>366/3</f>
        <v>122</v>
      </c>
      <c r="E9" s="5"/>
      <c r="F9" s="5"/>
      <c r="G9" s="3" t="s">
        <v>11</v>
      </c>
      <c r="H9" s="4">
        <f>SUM(D7:D12)</f>
        <v>410.7</v>
      </c>
    </row>
    <row r="10" ht="13.5" customHeight="1" spans="1:8">
      <c r="A10" s="2">
        <v>43718</v>
      </c>
      <c r="B10" s="5" t="s">
        <v>11</v>
      </c>
      <c r="C10" s="5" t="s">
        <v>824</v>
      </c>
      <c r="D10" s="17">
        <v>32.9</v>
      </c>
      <c r="E10" s="5"/>
      <c r="F10" s="5"/>
      <c r="G10" s="3" t="s">
        <v>68</v>
      </c>
      <c r="H10" s="4">
        <f>SUM(D13:D20)</f>
        <v>829.996666666667</v>
      </c>
    </row>
    <row r="11" ht="13.5" customHeight="1" spans="1:8">
      <c r="A11" s="2">
        <v>43725</v>
      </c>
      <c r="B11" s="5" t="s">
        <v>11</v>
      </c>
      <c r="C11" s="10" t="s">
        <v>824</v>
      </c>
      <c r="D11" s="17">
        <v>25.8</v>
      </c>
      <c r="E11" s="5"/>
      <c r="F11" s="5"/>
      <c r="G11" s="3" t="s">
        <v>197</v>
      </c>
      <c r="H11" s="4">
        <f>SUM(D21)</f>
        <v>65.55</v>
      </c>
    </row>
    <row r="12" ht="13.5" customHeight="1" spans="1:8">
      <c r="A12" s="2">
        <v>43728</v>
      </c>
      <c r="B12" s="5" t="s">
        <v>11</v>
      </c>
      <c r="C12" s="5" t="s">
        <v>60</v>
      </c>
      <c r="D12" s="17">
        <v>25</v>
      </c>
      <c r="E12" s="5"/>
      <c r="F12" s="5"/>
      <c r="G12" s="3" t="s">
        <v>125</v>
      </c>
      <c r="H12" s="4">
        <f>SUM(D22:D28)</f>
        <v>807.4</v>
      </c>
    </row>
    <row r="13" ht="13.5" customHeight="1" spans="1:8">
      <c r="A13" s="2">
        <v>43715</v>
      </c>
      <c r="B13" s="5" t="s">
        <v>68</v>
      </c>
      <c r="C13" s="5" t="s">
        <v>1302</v>
      </c>
      <c r="D13" s="17">
        <f>266/3</f>
        <v>88.6666666666667</v>
      </c>
      <c r="E13" s="5"/>
      <c r="F13" s="5"/>
      <c r="G13" s="3" t="s">
        <v>644</v>
      </c>
      <c r="H13" s="4">
        <f>SUM(D29)</f>
        <v>300</v>
      </c>
    </row>
    <row r="14" ht="13.5" customHeight="1" spans="1:8">
      <c r="A14" s="2">
        <v>43716</v>
      </c>
      <c r="B14" s="5" t="s">
        <v>68</v>
      </c>
      <c r="C14" s="5" t="s">
        <v>20</v>
      </c>
      <c r="D14" s="17">
        <v>163.65</v>
      </c>
      <c r="E14" s="5"/>
      <c r="F14" s="5"/>
      <c r="G14" s="3" t="s">
        <v>646</v>
      </c>
      <c r="H14" s="4">
        <f>SUM(D30)</f>
        <v>976</v>
      </c>
    </row>
    <row r="15" ht="13.5" customHeight="1" spans="1:8">
      <c r="A15" s="2">
        <v>43716</v>
      </c>
      <c r="B15" s="5" t="s">
        <v>68</v>
      </c>
      <c r="C15" s="5" t="s">
        <v>804</v>
      </c>
      <c r="D15" s="17">
        <v>66</v>
      </c>
      <c r="E15" s="5"/>
      <c r="F15" s="5"/>
      <c r="G15" s="3" t="s">
        <v>163</v>
      </c>
      <c r="H15" s="4">
        <f>SUM(D31:D33)</f>
        <v>253.05</v>
      </c>
    </row>
    <row r="16" ht="13.5" customHeight="1" spans="1:8">
      <c r="A16" s="2">
        <v>43722</v>
      </c>
      <c r="B16" s="5" t="s">
        <v>68</v>
      </c>
      <c r="C16" s="10" t="s">
        <v>20</v>
      </c>
      <c r="D16" s="17">
        <v>145.04</v>
      </c>
      <c r="E16" s="5"/>
      <c r="F16" s="5"/>
      <c r="G16" s="3" t="s">
        <v>134</v>
      </c>
      <c r="H16" s="4">
        <f>SUM(D34:D36)</f>
        <v>410.566666666667</v>
      </c>
    </row>
    <row r="17" ht="13.5" customHeight="1" spans="1:8">
      <c r="A17" s="2">
        <v>43728</v>
      </c>
      <c r="B17" s="5" t="s">
        <v>68</v>
      </c>
      <c r="C17" s="5" t="s">
        <v>20</v>
      </c>
      <c r="D17" s="17">
        <v>165.19</v>
      </c>
      <c r="E17" s="5"/>
      <c r="F17" s="5"/>
      <c r="G17" s="3" t="s">
        <v>34</v>
      </c>
      <c r="H17" s="4">
        <f>SUM(D37)</f>
        <v>31.1</v>
      </c>
    </row>
    <row r="18" ht="13.5" customHeight="1" spans="1:8">
      <c r="A18" s="2">
        <v>43730</v>
      </c>
      <c r="B18" s="5" t="s">
        <v>68</v>
      </c>
      <c r="C18" s="10" t="s">
        <v>20</v>
      </c>
      <c r="D18" s="17">
        <v>14.05</v>
      </c>
      <c r="E18" s="5"/>
      <c r="F18" s="5"/>
      <c r="G18" s="3" t="s">
        <v>36</v>
      </c>
      <c r="H18" s="4">
        <f>SUM(D38:D40)</f>
        <v>1016.66666666667</v>
      </c>
    </row>
    <row r="19" ht="13.5" customHeight="1" spans="1:8">
      <c r="A19" s="2">
        <v>43736</v>
      </c>
      <c r="B19" s="5" t="s">
        <v>68</v>
      </c>
      <c r="C19" s="5" t="s">
        <v>20</v>
      </c>
      <c r="D19" s="17">
        <v>157</v>
      </c>
      <c r="E19" s="5"/>
      <c r="F19" s="5"/>
      <c r="G19" s="3" t="s">
        <v>39</v>
      </c>
      <c r="H19" s="4">
        <f>SUM(D41:D52)</f>
        <v>2307.59666666667</v>
      </c>
    </row>
    <row r="20" ht="13.5" customHeight="1" spans="1:8">
      <c r="A20" s="2">
        <v>43738</v>
      </c>
      <c r="B20" s="5" t="s">
        <v>68</v>
      </c>
      <c r="C20" s="5" t="s">
        <v>926</v>
      </c>
      <c r="D20" s="17">
        <v>30.4</v>
      </c>
      <c r="E20" s="5"/>
      <c r="F20" s="5"/>
      <c r="G20" s="3" t="s">
        <v>375</v>
      </c>
      <c r="H20" s="4">
        <f>SUM(D53:D56)</f>
        <v>289</v>
      </c>
    </row>
    <row r="21" ht="13.5" customHeight="1" spans="1:26">
      <c r="A21" s="2">
        <v>43738</v>
      </c>
      <c r="B21" s="5" t="s">
        <v>197</v>
      </c>
      <c r="C21" s="10" t="s">
        <v>612</v>
      </c>
      <c r="D21" s="17">
        <v>65.55</v>
      </c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43709</v>
      </c>
      <c r="B22" s="5" t="s">
        <v>125</v>
      </c>
      <c r="C22" s="5" t="s">
        <v>640</v>
      </c>
      <c r="D22" s="17">
        <v>60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43709</v>
      </c>
      <c r="B23" s="5" t="s">
        <v>125</v>
      </c>
      <c r="C23" s="5" t="s">
        <v>641</v>
      </c>
      <c r="D23" s="17">
        <v>600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43709</v>
      </c>
      <c r="B24" s="5" t="s">
        <v>125</v>
      </c>
      <c r="C24" s="5" t="s">
        <v>509</v>
      </c>
      <c r="D24" s="17">
        <v>55.5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43722</v>
      </c>
      <c r="B25" s="5" t="s">
        <v>125</v>
      </c>
      <c r="C25" s="10" t="s">
        <v>1303</v>
      </c>
      <c r="D25" s="17">
        <v>13.45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43724</v>
      </c>
      <c r="B26" s="5" t="s">
        <v>125</v>
      </c>
      <c r="C26" s="5" t="s">
        <v>165</v>
      </c>
      <c r="D26" s="17">
        <v>28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43735</v>
      </c>
      <c r="B27" s="5" t="s">
        <v>125</v>
      </c>
      <c r="C27" s="5" t="s">
        <v>200</v>
      </c>
      <c r="D27" s="17">
        <v>39.6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43737</v>
      </c>
      <c r="B28" s="5" t="s">
        <v>125</v>
      </c>
      <c r="C28" s="5" t="s">
        <v>195</v>
      </c>
      <c r="D28" s="17">
        <v>10.85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43709</v>
      </c>
      <c r="B29" s="5" t="s">
        <v>644</v>
      </c>
      <c r="C29" s="5" t="s">
        <v>684</v>
      </c>
      <c r="D29" s="17">
        <v>300</v>
      </c>
      <c r="E29" s="10"/>
      <c r="F29" s="4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43709</v>
      </c>
      <c r="B30" s="5" t="s">
        <v>646</v>
      </c>
      <c r="C30" s="5" t="s">
        <v>1145</v>
      </c>
      <c r="D30" s="17">
        <v>976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43715</v>
      </c>
      <c r="B31" s="5" t="s">
        <v>163</v>
      </c>
      <c r="C31" s="5" t="s">
        <v>1304</v>
      </c>
      <c r="D31" s="17">
        <f>399/3</f>
        <v>133</v>
      </c>
      <c r="E31" s="10"/>
      <c r="F31" s="4"/>
      <c r="G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43722</v>
      </c>
      <c r="B32" s="5" t="s">
        <v>163</v>
      </c>
      <c r="C32" s="5" t="s">
        <v>1305</v>
      </c>
      <c r="D32" s="17">
        <v>44.7</v>
      </c>
      <c r="E32" s="10"/>
      <c r="F32" s="4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43735</v>
      </c>
      <c r="B33" s="5" t="s">
        <v>163</v>
      </c>
      <c r="C33" s="5" t="s">
        <v>1306</v>
      </c>
      <c r="D33" s="17">
        <v>75.35</v>
      </c>
      <c r="E33" s="10"/>
      <c r="F33" s="4"/>
      <c r="G33" s="5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43715</v>
      </c>
      <c r="B34" s="5" t="s">
        <v>134</v>
      </c>
      <c r="C34" s="5" t="s">
        <v>1307</v>
      </c>
      <c r="D34" s="17">
        <f>110/3</f>
        <v>36.6666666666667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43728</v>
      </c>
      <c r="B35" s="5" t="s">
        <v>134</v>
      </c>
      <c r="C35" s="5" t="s">
        <v>378</v>
      </c>
      <c r="D35" s="17">
        <v>332</v>
      </c>
      <c r="E35" s="10"/>
      <c r="F35" s="4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43730</v>
      </c>
      <c r="B36" s="5" t="s">
        <v>134</v>
      </c>
      <c r="C36" s="5" t="s">
        <v>1125</v>
      </c>
      <c r="D36" s="17">
        <v>41.9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43738</v>
      </c>
      <c r="B37" s="5" t="s">
        <v>34</v>
      </c>
      <c r="C37" s="10" t="s">
        <v>81</v>
      </c>
      <c r="D37" s="17">
        <v>31.1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43709</v>
      </c>
      <c r="B38" s="5" t="s">
        <v>36</v>
      </c>
      <c r="C38" s="5" t="s">
        <v>37</v>
      </c>
      <c r="D38" s="17">
        <v>600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43709</v>
      </c>
      <c r="B39" s="5" t="s">
        <v>36</v>
      </c>
      <c r="C39" s="5" t="s">
        <v>38</v>
      </c>
      <c r="D39" s="17">
        <v>400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43715</v>
      </c>
      <c r="B40" s="5" t="s">
        <v>36</v>
      </c>
      <c r="C40" s="5" t="s">
        <v>1308</v>
      </c>
      <c r="D40" s="17">
        <f>50/3</f>
        <v>16.6666666666667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43709</v>
      </c>
      <c r="B41" s="5" t="s">
        <v>39</v>
      </c>
      <c r="C41" s="5" t="s">
        <v>42</v>
      </c>
      <c r="D41" s="17">
        <v>110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43709</v>
      </c>
      <c r="B42" s="5" t="s">
        <v>39</v>
      </c>
      <c r="C42" s="5" t="s">
        <v>83</v>
      </c>
      <c r="D42" s="17">
        <v>66.4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43712</v>
      </c>
      <c r="B43" s="5" t="s">
        <v>39</v>
      </c>
      <c r="C43" s="5" t="s">
        <v>391</v>
      </c>
      <c r="D43" s="17">
        <v>50</v>
      </c>
      <c r="E43" s="10"/>
      <c r="F43" s="4"/>
      <c r="G43" s="3" t="s">
        <v>1082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43715</v>
      </c>
      <c r="B44" s="5" t="s">
        <v>39</v>
      </c>
      <c r="C44" s="5" t="s">
        <v>1297</v>
      </c>
      <c r="D44" s="17">
        <f>80/3+21.25</f>
        <v>47.9166666666667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43715</v>
      </c>
      <c r="B45" s="5" t="s">
        <v>39</v>
      </c>
      <c r="C45" s="5" t="s">
        <v>1158</v>
      </c>
      <c r="D45" s="4">
        <v>955</v>
      </c>
      <c r="E45" s="10"/>
      <c r="F45" s="4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43715</v>
      </c>
      <c r="B46" s="5" t="s">
        <v>39</v>
      </c>
      <c r="C46" s="10" t="s">
        <v>174</v>
      </c>
      <c r="D46" s="17">
        <v>797.5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43723</v>
      </c>
      <c r="B47" s="5" t="s">
        <v>39</v>
      </c>
      <c r="C47" s="5" t="s">
        <v>83</v>
      </c>
      <c r="D47" s="17">
        <v>77.71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43724</v>
      </c>
      <c r="B48" s="5" t="s">
        <v>39</v>
      </c>
      <c r="C48" s="5" t="s">
        <v>391</v>
      </c>
      <c r="D48" s="17">
        <v>50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43729</v>
      </c>
      <c r="B49" s="5" t="s">
        <v>39</v>
      </c>
      <c r="C49" s="5" t="s">
        <v>391</v>
      </c>
      <c r="D49" s="17">
        <v>50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43730</v>
      </c>
      <c r="B50" s="5" t="s">
        <v>39</v>
      </c>
      <c r="C50" s="5" t="s">
        <v>83</v>
      </c>
      <c r="D50" s="17">
        <v>53.07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43733</v>
      </c>
      <c r="B51" s="5" t="s">
        <v>39</v>
      </c>
      <c r="C51" s="5" t="s">
        <v>391</v>
      </c>
      <c r="D51" s="17">
        <v>20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43736</v>
      </c>
      <c r="B52" s="5" t="s">
        <v>39</v>
      </c>
      <c r="C52" s="5" t="s">
        <v>1072</v>
      </c>
      <c r="D52" s="17">
        <v>30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43709</v>
      </c>
      <c r="B53" s="5" t="s">
        <v>375</v>
      </c>
      <c r="C53" s="5" t="s">
        <v>547</v>
      </c>
      <c r="D53" s="17">
        <v>200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43709</v>
      </c>
      <c r="B54" s="5" t="s">
        <v>375</v>
      </c>
      <c r="C54" s="5" t="s">
        <v>548</v>
      </c>
      <c r="D54" s="17">
        <v>25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43709</v>
      </c>
      <c r="B55" s="5" t="s">
        <v>375</v>
      </c>
      <c r="C55" s="5" t="s">
        <v>549</v>
      </c>
      <c r="D55" s="17">
        <v>44</v>
      </c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43709</v>
      </c>
      <c r="B56" s="5" t="s">
        <v>375</v>
      </c>
      <c r="C56" s="5" t="s">
        <v>550</v>
      </c>
      <c r="D56" s="17">
        <v>20</v>
      </c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C57" s="10"/>
      <c r="D57" s="17"/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C58" s="10"/>
      <c r="D58" s="17"/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C59" s="10"/>
      <c r="D59" s="17"/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C60" s="10"/>
      <c r="D60" s="17"/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/>
      <c r="C61" s="10"/>
      <c r="D61" s="17"/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/>
      <c r="C62" s="10"/>
      <c r="D62" s="17"/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/>
      <c r="C63" s="10"/>
      <c r="D63" s="17"/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/>
      <c r="C64" s="10"/>
      <c r="D64" s="17"/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C65" s="10"/>
      <c r="D65" s="17"/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C66" s="10"/>
      <c r="D66" s="17"/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C67" s="10"/>
      <c r="D67" s="17"/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D68" s="17">
        <f>SUM(D2:D67)</f>
        <v>8704.62666666667</v>
      </c>
      <c r="E68" s="5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17"/>
      <c r="E69" s="5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17"/>
      <c r="E70" s="5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17"/>
      <c r="E71" s="5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6">
      <c r="A72" s="2"/>
      <c r="D72" s="17"/>
      <c r="E72" s="5"/>
      <c r="F72" s="5"/>
    </row>
    <row r="73" ht="13.5" customHeight="1" spans="1:6">
      <c r="A73" s="2"/>
      <c r="D73" s="17"/>
      <c r="E73" s="5"/>
      <c r="F73" s="5"/>
    </row>
    <row r="74" ht="13.5" customHeight="1" spans="1:6">
      <c r="A74" s="2"/>
      <c r="D74" s="17"/>
      <c r="E74" s="5"/>
      <c r="F74" s="5"/>
    </row>
    <row r="75" ht="13.5" customHeight="1" spans="1:6">
      <c r="A75" s="2"/>
      <c r="D75" s="17"/>
      <c r="E75" s="5"/>
      <c r="F75" s="5"/>
    </row>
    <row r="76" ht="13.5" customHeight="1" spans="1:6">
      <c r="A76" s="2"/>
      <c r="D76" s="17"/>
      <c r="E76" s="5"/>
      <c r="F76" s="5"/>
    </row>
    <row r="77" ht="13.5" customHeight="1" spans="1:6">
      <c r="A77" s="2"/>
      <c r="D77" s="17"/>
      <c r="E77" s="5"/>
      <c r="F77" s="5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2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43741</v>
      </c>
      <c r="B2" s="5" t="s">
        <v>44</v>
      </c>
      <c r="C2" s="5" t="s">
        <v>1309</v>
      </c>
      <c r="D2" s="17">
        <v>12.4</v>
      </c>
      <c r="E2" s="5"/>
      <c r="F2" s="5"/>
    </row>
    <row r="3" ht="13.5" customHeight="1" spans="1:6">
      <c r="A3" s="2">
        <v>43758</v>
      </c>
      <c r="B3" s="5" t="s">
        <v>44</v>
      </c>
      <c r="C3" s="5" t="s">
        <v>1212</v>
      </c>
      <c r="D3" s="17">
        <v>736.16</v>
      </c>
      <c r="E3" s="5"/>
      <c r="F3" s="5"/>
    </row>
    <row r="4" ht="13.5" customHeight="1" spans="1:6">
      <c r="A4" s="2">
        <v>43752</v>
      </c>
      <c r="B4" s="5" t="s">
        <v>44</v>
      </c>
      <c r="C4" s="5" t="s">
        <v>923</v>
      </c>
      <c r="D4" s="17">
        <v>30</v>
      </c>
      <c r="E4" s="5"/>
      <c r="F4" s="5"/>
    </row>
    <row r="5" ht="13.5" customHeight="1" spans="1:6">
      <c r="A5" s="2">
        <v>43768</v>
      </c>
      <c r="B5" s="5" t="s">
        <v>44</v>
      </c>
      <c r="C5" s="5" t="s">
        <v>524</v>
      </c>
      <c r="D5" s="17">
        <v>63.7</v>
      </c>
      <c r="E5" s="5"/>
      <c r="F5" s="5"/>
    </row>
    <row r="6" ht="13.5" customHeight="1" spans="1:7">
      <c r="A6" s="2">
        <v>43739</v>
      </c>
      <c r="B6" s="5" t="s">
        <v>294</v>
      </c>
      <c r="C6" s="5" t="s">
        <v>239</v>
      </c>
      <c r="D6" s="17">
        <v>470</v>
      </c>
      <c r="E6" s="5"/>
      <c r="F6" s="5"/>
      <c r="G6" s="3" t="s">
        <v>286</v>
      </c>
    </row>
    <row r="7" ht="13.5" customHeight="1" spans="1:8">
      <c r="A7" s="2">
        <v>43744</v>
      </c>
      <c r="B7" s="5" t="s">
        <v>294</v>
      </c>
      <c r="C7" s="5" t="s">
        <v>943</v>
      </c>
      <c r="D7" s="17">
        <v>71</v>
      </c>
      <c r="E7" s="5"/>
      <c r="F7" s="5"/>
      <c r="G7" s="3" t="s">
        <v>44</v>
      </c>
      <c r="H7" s="4">
        <f>SUM(D2:D5)</f>
        <v>842.26</v>
      </c>
    </row>
    <row r="8" ht="13.5" customHeight="1" spans="1:8">
      <c r="A8" s="2">
        <v>43739</v>
      </c>
      <c r="B8" s="5" t="s">
        <v>11</v>
      </c>
      <c r="C8" s="5" t="s">
        <v>777</v>
      </c>
      <c r="D8" s="17">
        <v>180</v>
      </c>
      <c r="E8" s="5"/>
      <c r="F8" s="5"/>
      <c r="G8" s="3" t="s">
        <v>294</v>
      </c>
      <c r="H8" s="4">
        <f>SUM(D6:D7)</f>
        <v>541</v>
      </c>
    </row>
    <row r="9" ht="13.5" customHeight="1" spans="1:8">
      <c r="A9" s="2">
        <v>43739</v>
      </c>
      <c r="B9" s="5" t="s">
        <v>11</v>
      </c>
      <c r="C9" s="5" t="s">
        <v>780</v>
      </c>
      <c r="D9" s="17">
        <v>20.7</v>
      </c>
      <c r="E9" s="5"/>
      <c r="F9" s="5"/>
      <c r="G9" s="3" t="s">
        <v>11</v>
      </c>
      <c r="H9" s="4">
        <f>SUM(D8:D14)</f>
        <v>283.54</v>
      </c>
    </row>
    <row r="10" ht="13.5" customHeight="1" spans="1:8">
      <c r="A10" s="2">
        <v>43756</v>
      </c>
      <c r="B10" s="5" t="s">
        <v>11</v>
      </c>
      <c r="C10" s="5" t="s">
        <v>824</v>
      </c>
      <c r="D10" s="17">
        <v>20</v>
      </c>
      <c r="E10" s="5"/>
      <c r="F10" s="5"/>
      <c r="G10" s="3" t="s">
        <v>68</v>
      </c>
      <c r="H10" s="4">
        <f>SUM(D15:D21)</f>
        <v>709.49</v>
      </c>
    </row>
    <row r="11" ht="13.5" customHeight="1" spans="1:8">
      <c r="A11" s="2">
        <v>43763</v>
      </c>
      <c r="B11" s="5" t="s">
        <v>11</v>
      </c>
      <c r="C11" s="5" t="s">
        <v>824</v>
      </c>
      <c r="D11" s="17">
        <v>20</v>
      </c>
      <c r="E11" s="5"/>
      <c r="F11" s="5"/>
      <c r="G11" s="3" t="s">
        <v>197</v>
      </c>
      <c r="H11" s="4">
        <f>SUM(D22:D25)</f>
        <v>90.8</v>
      </c>
    </row>
    <row r="12" ht="13.5" customHeight="1" spans="1:8">
      <c r="A12" s="2">
        <v>43752</v>
      </c>
      <c r="B12" s="5" t="s">
        <v>11</v>
      </c>
      <c r="C12" s="5" t="s">
        <v>780</v>
      </c>
      <c r="D12" s="17">
        <v>22.84</v>
      </c>
      <c r="E12" s="5"/>
      <c r="F12" s="5"/>
      <c r="G12" s="3" t="s">
        <v>125</v>
      </c>
      <c r="H12" s="4">
        <f>SUM(D26:D30)</f>
        <v>778.35</v>
      </c>
    </row>
    <row r="13" ht="13.5" customHeight="1" spans="1:8">
      <c r="A13" s="2">
        <v>43753</v>
      </c>
      <c r="B13" s="5" t="s">
        <v>11</v>
      </c>
      <c r="C13" s="5" t="s">
        <v>1143</v>
      </c>
      <c r="D13" s="17">
        <v>12</v>
      </c>
      <c r="E13" s="5"/>
      <c r="F13" s="5"/>
      <c r="G13" s="3" t="s">
        <v>644</v>
      </c>
      <c r="H13" s="4">
        <f>SUM(D31)</f>
        <v>300</v>
      </c>
    </row>
    <row r="14" ht="13.5" customHeight="1" spans="1:8">
      <c r="A14" s="2">
        <v>43767</v>
      </c>
      <c r="B14" s="5" t="s">
        <v>11</v>
      </c>
      <c r="C14" s="5" t="s">
        <v>780</v>
      </c>
      <c r="D14" s="17">
        <v>8</v>
      </c>
      <c r="E14" s="5"/>
      <c r="F14" s="5"/>
      <c r="G14" s="3" t="s">
        <v>646</v>
      </c>
      <c r="H14" s="4">
        <f>SUM(D32)</f>
        <v>976</v>
      </c>
    </row>
    <row r="15" ht="13.5" customHeight="1" spans="1:8">
      <c r="A15" s="2">
        <v>43743</v>
      </c>
      <c r="B15" s="5" t="s">
        <v>68</v>
      </c>
      <c r="C15" s="5" t="s">
        <v>20</v>
      </c>
      <c r="D15" s="17">
        <v>152.81</v>
      </c>
      <c r="E15" s="5"/>
      <c r="F15" s="5"/>
      <c r="G15" s="3" t="s">
        <v>163</v>
      </c>
      <c r="H15" s="4">
        <f>SUM(0)</f>
        <v>0</v>
      </c>
    </row>
    <row r="16" ht="13.5" customHeight="1" spans="1:8">
      <c r="A16" s="2">
        <v>43744</v>
      </c>
      <c r="B16" s="5" t="s">
        <v>68</v>
      </c>
      <c r="C16" s="5" t="s">
        <v>20</v>
      </c>
      <c r="D16" s="17">
        <v>14.55</v>
      </c>
      <c r="E16" s="5"/>
      <c r="F16" s="5"/>
      <c r="G16" s="3" t="s">
        <v>134</v>
      </c>
      <c r="H16" s="4">
        <f>SUM(D33:D34)</f>
        <v>311.6</v>
      </c>
    </row>
    <row r="17" ht="13.5" customHeight="1" spans="1:8">
      <c r="A17" s="2">
        <v>43750</v>
      </c>
      <c r="B17" s="5" t="s">
        <v>68</v>
      </c>
      <c r="C17" s="5" t="s">
        <v>122</v>
      </c>
      <c r="D17" s="17">
        <v>25</v>
      </c>
      <c r="E17" s="5"/>
      <c r="F17" s="5"/>
      <c r="G17" s="3" t="s">
        <v>34</v>
      </c>
      <c r="H17" s="4">
        <f>SUM(D35:D36)</f>
        <v>35.9</v>
      </c>
    </row>
    <row r="18" ht="13.5" customHeight="1" spans="1:8">
      <c r="A18" s="2">
        <v>43743</v>
      </c>
      <c r="B18" s="5" t="s">
        <v>68</v>
      </c>
      <c r="C18" s="5" t="s">
        <v>122</v>
      </c>
      <c r="D18" s="17">
        <v>8.7</v>
      </c>
      <c r="E18" s="5"/>
      <c r="F18" s="5"/>
      <c r="G18" s="3" t="s">
        <v>36</v>
      </c>
      <c r="H18" s="4">
        <f>SUM(D37:D43)</f>
        <v>1459.6</v>
      </c>
    </row>
    <row r="19" ht="13.5" customHeight="1" spans="1:8">
      <c r="A19" s="2">
        <v>43750</v>
      </c>
      <c r="B19" s="5" t="s">
        <v>68</v>
      </c>
      <c r="C19" s="5" t="s">
        <v>20</v>
      </c>
      <c r="D19" s="17">
        <v>154</v>
      </c>
      <c r="E19" s="5"/>
      <c r="F19" s="5"/>
      <c r="G19" s="3" t="s">
        <v>39</v>
      </c>
      <c r="H19" s="4">
        <f>SUM(D44:D51)</f>
        <v>502.05</v>
      </c>
    </row>
    <row r="20" ht="13.5" customHeight="1" spans="1:8">
      <c r="A20" s="2">
        <v>43757</v>
      </c>
      <c r="B20" s="5" t="s">
        <v>68</v>
      </c>
      <c r="C20" s="10" t="s">
        <v>20</v>
      </c>
      <c r="D20" s="17">
        <v>180.55</v>
      </c>
      <c r="E20" s="5"/>
      <c r="F20" s="5"/>
      <c r="G20" s="3" t="s">
        <v>375</v>
      </c>
      <c r="H20" s="4">
        <f>SUM(D52:D56)</f>
        <v>294</v>
      </c>
    </row>
    <row r="21" ht="13.5" customHeight="1" spans="1:26">
      <c r="A21" s="2">
        <v>43764</v>
      </c>
      <c r="B21" s="5" t="s">
        <v>68</v>
      </c>
      <c r="C21" s="10" t="s">
        <v>20</v>
      </c>
      <c r="D21" s="17">
        <v>173.88</v>
      </c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43739</v>
      </c>
      <c r="B22" s="5" t="s">
        <v>197</v>
      </c>
      <c r="C22" s="10" t="s">
        <v>394</v>
      </c>
      <c r="D22" s="17">
        <v>25.75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43760</v>
      </c>
      <c r="B23" s="5" t="s">
        <v>197</v>
      </c>
      <c r="C23" s="5" t="s">
        <v>1310</v>
      </c>
      <c r="D23" s="17">
        <v>25.2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43755</v>
      </c>
      <c r="B24" s="5" t="s">
        <v>197</v>
      </c>
      <c r="C24" s="10" t="s">
        <v>783</v>
      </c>
      <c r="D24" s="17">
        <f>11.65+12.8</f>
        <v>24.45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43768</v>
      </c>
      <c r="B25" s="5" t="s">
        <v>197</v>
      </c>
      <c r="C25" s="5" t="s">
        <v>124</v>
      </c>
      <c r="D25" s="17">
        <v>15.4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43739</v>
      </c>
      <c r="B26" s="5" t="s">
        <v>125</v>
      </c>
      <c r="C26" s="5" t="s">
        <v>640</v>
      </c>
      <c r="D26" s="17">
        <v>60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43739</v>
      </c>
      <c r="B27" s="5" t="s">
        <v>125</v>
      </c>
      <c r="C27" s="5" t="s">
        <v>641</v>
      </c>
      <c r="D27" s="17">
        <v>600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43739</v>
      </c>
      <c r="B28" s="5" t="s">
        <v>125</v>
      </c>
      <c r="C28" s="5" t="s">
        <v>509</v>
      </c>
      <c r="D28" s="17">
        <v>55.5</v>
      </c>
      <c r="E28" s="10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43741</v>
      </c>
      <c r="B29" s="5" t="s">
        <v>125</v>
      </c>
      <c r="C29" s="5" t="s">
        <v>165</v>
      </c>
      <c r="D29" s="17">
        <v>4</v>
      </c>
      <c r="E29" s="10"/>
      <c r="F29" s="4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43755</v>
      </c>
      <c r="B30" s="5" t="s">
        <v>125</v>
      </c>
      <c r="C30" s="5" t="s">
        <v>1311</v>
      </c>
      <c r="D30" s="17">
        <v>58.85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43739</v>
      </c>
      <c r="B31" s="5" t="s">
        <v>644</v>
      </c>
      <c r="C31" s="5" t="s">
        <v>684</v>
      </c>
      <c r="D31" s="17">
        <v>300</v>
      </c>
      <c r="E31" s="10"/>
      <c r="F31" s="4"/>
      <c r="G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43739</v>
      </c>
      <c r="B32" s="5" t="s">
        <v>646</v>
      </c>
      <c r="C32" s="5" t="s">
        <v>1145</v>
      </c>
      <c r="D32" s="17">
        <v>976</v>
      </c>
      <c r="E32" s="10"/>
      <c r="F32" s="4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43752</v>
      </c>
      <c r="B33" s="5" t="s">
        <v>134</v>
      </c>
      <c r="C33" s="5" t="s">
        <v>1312</v>
      </c>
      <c r="D33" s="17">
        <f>59.6+80</f>
        <v>139.6</v>
      </c>
      <c r="E33" s="10"/>
      <c r="F33" s="4"/>
      <c r="G33" s="5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43753</v>
      </c>
      <c r="B34" s="5" t="s">
        <v>134</v>
      </c>
      <c r="C34" s="5" t="s">
        <v>1313</v>
      </c>
      <c r="D34" s="17">
        <v>172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43750</v>
      </c>
      <c r="B35" s="5" t="s">
        <v>34</v>
      </c>
      <c r="C35" s="5" t="s">
        <v>81</v>
      </c>
      <c r="D35" s="17">
        <v>16.4</v>
      </c>
      <c r="E35" s="10"/>
      <c r="F35" s="4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43751</v>
      </c>
      <c r="B36" s="5" t="s">
        <v>34</v>
      </c>
      <c r="C36" s="5" t="s">
        <v>1116</v>
      </c>
      <c r="D36" s="17">
        <v>19.5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43739</v>
      </c>
      <c r="B37" s="5" t="s">
        <v>36</v>
      </c>
      <c r="C37" s="5" t="s">
        <v>37</v>
      </c>
      <c r="D37" s="17">
        <v>600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43739</v>
      </c>
      <c r="B38" s="5" t="s">
        <v>36</v>
      </c>
      <c r="C38" s="5" t="s">
        <v>38</v>
      </c>
      <c r="D38" s="17">
        <v>400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43748</v>
      </c>
      <c r="B39" s="5" t="s">
        <v>36</v>
      </c>
      <c r="C39" s="5" t="s">
        <v>1314</v>
      </c>
      <c r="D39" s="17">
        <v>97.4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43748</v>
      </c>
      <c r="B40" s="5" t="s">
        <v>36</v>
      </c>
      <c r="C40" s="5" t="s">
        <v>1315</v>
      </c>
      <c r="D40" s="17">
        <v>101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43748</v>
      </c>
      <c r="B41" s="5" t="s">
        <v>36</v>
      </c>
      <c r="C41" s="5" t="s">
        <v>1316</v>
      </c>
      <c r="D41" s="17">
        <v>52.46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43748</v>
      </c>
      <c r="B42" s="5" t="s">
        <v>36</v>
      </c>
      <c r="C42" s="5" t="s">
        <v>1317</v>
      </c>
      <c r="D42" s="17">
        <v>151.74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43748</v>
      </c>
      <c r="B43" s="5" t="s">
        <v>36</v>
      </c>
      <c r="C43" s="5" t="s">
        <v>1318</v>
      </c>
      <c r="D43" s="17">
        <v>57</v>
      </c>
      <c r="E43" s="10"/>
      <c r="F43" s="4"/>
      <c r="G43" s="3" t="s">
        <v>1082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43739</v>
      </c>
      <c r="B44" s="5" t="s">
        <v>39</v>
      </c>
      <c r="C44" s="5" t="s">
        <v>42</v>
      </c>
      <c r="D44" s="17">
        <v>110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43743</v>
      </c>
      <c r="B45" s="5" t="s">
        <v>39</v>
      </c>
      <c r="C45" s="5" t="s">
        <v>391</v>
      </c>
      <c r="D45" s="17">
        <v>50</v>
      </c>
      <c r="E45" s="10"/>
      <c r="F45" s="4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43744</v>
      </c>
      <c r="B46" s="5" t="s">
        <v>39</v>
      </c>
      <c r="C46" s="5" t="s">
        <v>83</v>
      </c>
      <c r="D46" s="17">
        <v>52.38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43758</v>
      </c>
      <c r="B47" s="5" t="s">
        <v>39</v>
      </c>
      <c r="C47" s="5" t="s">
        <v>83</v>
      </c>
      <c r="D47" s="17">
        <v>59.62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43758</v>
      </c>
      <c r="B48" s="5" t="s">
        <v>39</v>
      </c>
      <c r="C48" s="5" t="s">
        <v>391</v>
      </c>
      <c r="D48" s="17">
        <v>50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43751</v>
      </c>
      <c r="B49" s="5" t="s">
        <v>39</v>
      </c>
      <c r="C49" s="5" t="s">
        <v>83</v>
      </c>
      <c r="D49" s="17">
        <v>53.55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43766</v>
      </c>
      <c r="B50" s="5" t="s">
        <v>39</v>
      </c>
      <c r="C50" s="10" t="s">
        <v>83</v>
      </c>
      <c r="D50" s="17">
        <v>76.5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43753</v>
      </c>
      <c r="B51" s="3" t="s">
        <v>39</v>
      </c>
      <c r="C51" s="5" t="s">
        <v>391</v>
      </c>
      <c r="D51" s="17">
        <v>50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43739</v>
      </c>
      <c r="B52" s="5" t="s">
        <v>375</v>
      </c>
      <c r="C52" s="5" t="s">
        <v>547</v>
      </c>
      <c r="D52" s="17">
        <v>200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43739</v>
      </c>
      <c r="B53" s="5" t="s">
        <v>375</v>
      </c>
      <c r="C53" s="5" t="s">
        <v>548</v>
      </c>
      <c r="D53" s="17">
        <v>25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43739</v>
      </c>
      <c r="B54" s="5" t="s">
        <v>375</v>
      </c>
      <c r="C54" s="5" t="s">
        <v>549</v>
      </c>
      <c r="D54" s="17">
        <v>44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43739</v>
      </c>
      <c r="B55" s="5" t="s">
        <v>375</v>
      </c>
      <c r="C55" s="5" t="s">
        <v>550</v>
      </c>
      <c r="D55" s="17">
        <v>20</v>
      </c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43739</v>
      </c>
      <c r="B56" s="5" t="s">
        <v>375</v>
      </c>
      <c r="C56" s="5" t="s">
        <v>1319</v>
      </c>
      <c r="D56" s="17">
        <v>5</v>
      </c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C57" s="5"/>
      <c r="D57" s="17"/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C58" s="5"/>
      <c r="D58" s="17"/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C59" s="5"/>
      <c r="D59" s="17"/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C60" s="5"/>
      <c r="D60" s="17"/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/>
      <c r="C61" s="5"/>
      <c r="D61" s="17"/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/>
      <c r="C62" s="5"/>
      <c r="D62" s="17"/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/>
      <c r="C63" s="10"/>
      <c r="D63" s="17"/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/>
      <c r="C64" s="10"/>
      <c r="D64" s="17"/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D65" s="17">
        <f>SUM(D2:D64)</f>
        <v>7124.59</v>
      </c>
      <c r="E65" s="5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D66" s="17"/>
      <c r="E66" s="5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D67" s="17"/>
      <c r="E67" s="5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D68" s="17"/>
      <c r="E68" s="5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6">
      <c r="A69" s="2"/>
      <c r="D69" s="17"/>
      <c r="E69" s="5"/>
      <c r="F69" s="5"/>
    </row>
    <row r="70" ht="13.5" customHeight="1" spans="1:6">
      <c r="A70" s="2"/>
      <c r="D70" s="17"/>
      <c r="E70" s="5"/>
      <c r="F70" s="5"/>
    </row>
    <row r="71" ht="13.5" customHeight="1" spans="1:6">
      <c r="A71" s="2"/>
      <c r="D71" s="17"/>
      <c r="E71" s="5"/>
      <c r="F71" s="5"/>
    </row>
    <row r="72" ht="13.5" customHeight="1" spans="1:6">
      <c r="A72" s="2"/>
      <c r="D72" s="17"/>
      <c r="E72" s="5"/>
      <c r="F72" s="5"/>
    </row>
    <row r="73" ht="13.5" customHeight="1" spans="1:6">
      <c r="A73" s="2"/>
      <c r="D73" s="17"/>
      <c r="E73" s="5"/>
      <c r="F73" s="5"/>
    </row>
    <row r="74" ht="13.5" customHeight="1" spans="1:6">
      <c r="A74" s="2"/>
      <c r="D74" s="17"/>
      <c r="E74" s="5"/>
      <c r="F74" s="5"/>
    </row>
    <row r="75" ht="13.5" customHeight="1" spans="1:6">
      <c r="A75" s="2"/>
      <c r="D75" s="17"/>
      <c r="E75" s="5"/>
      <c r="F75" s="5"/>
    </row>
    <row r="76" ht="13.5" customHeight="1" spans="1:6">
      <c r="A76" s="2"/>
      <c r="D76" s="17"/>
      <c r="E76" s="5"/>
      <c r="F76" s="5"/>
    </row>
    <row r="77" ht="13.5" customHeight="1" spans="1:6">
      <c r="A77" s="2"/>
      <c r="D77" s="17"/>
      <c r="E77" s="5"/>
      <c r="F77" s="5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2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43775</v>
      </c>
      <c r="B2" s="5" t="s">
        <v>44</v>
      </c>
      <c r="C2" s="10" t="s">
        <v>392</v>
      </c>
      <c r="D2" s="17">
        <f>12.95+46</f>
        <v>58.95</v>
      </c>
      <c r="E2" s="5"/>
      <c r="F2" s="5"/>
    </row>
    <row r="3" ht="13.5" customHeight="1" spans="1:6">
      <c r="A3" s="2">
        <v>43772</v>
      </c>
      <c r="B3" s="5" t="s">
        <v>44</v>
      </c>
      <c r="C3" s="5" t="s">
        <v>1189</v>
      </c>
      <c r="D3" s="17">
        <v>36.3</v>
      </c>
      <c r="E3" s="5"/>
      <c r="F3" s="5"/>
    </row>
    <row r="4" ht="13.5" customHeight="1" spans="1:6">
      <c r="A4" s="2">
        <v>43775</v>
      </c>
      <c r="B4" s="5" t="s">
        <v>44</v>
      </c>
      <c r="C4" s="5" t="s">
        <v>1320</v>
      </c>
      <c r="D4" s="17">
        <v>25</v>
      </c>
      <c r="E4" s="5"/>
      <c r="F4" s="5"/>
    </row>
    <row r="5" ht="13.5" customHeight="1" spans="1:6">
      <c r="A5" s="2">
        <v>43770</v>
      </c>
      <c r="B5" s="5" t="s">
        <v>294</v>
      </c>
      <c r="C5" s="5" t="s">
        <v>239</v>
      </c>
      <c r="D5" s="17">
        <v>470</v>
      </c>
      <c r="E5" s="5"/>
      <c r="F5" s="5"/>
    </row>
    <row r="6" ht="13.5" customHeight="1" spans="1:7">
      <c r="A6" s="2">
        <v>43799</v>
      </c>
      <c r="B6" s="5" t="s">
        <v>294</v>
      </c>
      <c r="C6" s="10" t="s">
        <v>81</v>
      </c>
      <c r="D6" s="17">
        <v>24.6</v>
      </c>
      <c r="E6" s="5"/>
      <c r="F6" s="5"/>
      <c r="G6" s="3" t="s">
        <v>286</v>
      </c>
    </row>
    <row r="7" ht="13.5" customHeight="1" spans="1:8">
      <c r="A7" s="2">
        <v>43770</v>
      </c>
      <c r="B7" s="5" t="s">
        <v>11</v>
      </c>
      <c r="C7" s="5" t="s">
        <v>777</v>
      </c>
      <c r="D7" s="17">
        <v>180</v>
      </c>
      <c r="E7" s="5"/>
      <c r="F7" s="5"/>
      <c r="G7" s="3" t="s">
        <v>44</v>
      </c>
      <c r="H7" s="4">
        <f>SUM(D2:D4)</f>
        <v>120.25</v>
      </c>
    </row>
    <row r="8" ht="13.5" customHeight="1" spans="1:8">
      <c r="A8" s="2">
        <v>43780</v>
      </c>
      <c r="B8" s="5" t="s">
        <v>11</v>
      </c>
      <c r="C8" s="5" t="s">
        <v>1048</v>
      </c>
      <c r="D8" s="17">
        <v>28</v>
      </c>
      <c r="E8" s="5"/>
      <c r="F8" s="5"/>
      <c r="G8" s="3" t="s">
        <v>294</v>
      </c>
      <c r="H8" s="4">
        <f>SUM(D5:D6)</f>
        <v>494.6</v>
      </c>
    </row>
    <row r="9" ht="13.5" customHeight="1" spans="1:8">
      <c r="A9" s="2">
        <v>43774</v>
      </c>
      <c r="B9" s="5" t="s">
        <v>11</v>
      </c>
      <c r="C9" s="5" t="s">
        <v>1048</v>
      </c>
      <c r="D9" s="17">
        <v>17</v>
      </c>
      <c r="E9" s="5"/>
      <c r="F9" s="5"/>
      <c r="G9" s="3" t="s">
        <v>11</v>
      </c>
      <c r="H9" s="4">
        <f>SUM(D7:D18)</f>
        <v>398.88</v>
      </c>
    </row>
    <row r="10" ht="13.5" customHeight="1" spans="1:8">
      <c r="A10" s="2">
        <v>43770</v>
      </c>
      <c r="B10" s="5" t="s">
        <v>11</v>
      </c>
      <c r="C10" s="5" t="s">
        <v>824</v>
      </c>
      <c r="D10" s="17">
        <v>13</v>
      </c>
      <c r="E10" s="5"/>
      <c r="F10" s="5"/>
      <c r="G10" s="3" t="s">
        <v>68</v>
      </c>
      <c r="H10" s="4">
        <f>SUM(D19:D27)</f>
        <v>750.67</v>
      </c>
    </row>
    <row r="11" ht="13.5" customHeight="1" spans="1:8">
      <c r="A11" s="2">
        <v>43793</v>
      </c>
      <c r="B11" s="5" t="s">
        <v>11</v>
      </c>
      <c r="C11" s="5" t="s">
        <v>727</v>
      </c>
      <c r="D11" s="17">
        <v>25</v>
      </c>
      <c r="E11" s="5"/>
      <c r="F11" s="5"/>
      <c r="G11" s="3" t="s">
        <v>197</v>
      </c>
      <c r="H11" s="4">
        <f>SUM(0)</f>
        <v>0</v>
      </c>
    </row>
    <row r="12" ht="13.5" customHeight="1" spans="1:8">
      <c r="A12" s="2">
        <v>43791</v>
      </c>
      <c r="B12" s="5" t="s">
        <v>11</v>
      </c>
      <c r="C12" s="5" t="s">
        <v>824</v>
      </c>
      <c r="D12" s="17">
        <v>17</v>
      </c>
      <c r="E12" s="5"/>
      <c r="F12" s="5"/>
      <c r="G12" s="3" t="s">
        <v>125</v>
      </c>
      <c r="H12" s="4">
        <f>SUM(D28:D30)</f>
        <v>715.5</v>
      </c>
    </row>
    <row r="13" ht="13.5" customHeight="1" spans="1:8">
      <c r="A13" s="2">
        <v>43796</v>
      </c>
      <c r="B13" s="5" t="s">
        <v>11</v>
      </c>
      <c r="C13" s="5" t="s">
        <v>824</v>
      </c>
      <c r="D13" s="17">
        <v>15.1</v>
      </c>
      <c r="E13" s="5"/>
      <c r="F13" s="5"/>
      <c r="G13" s="3" t="s">
        <v>644</v>
      </c>
      <c r="H13" s="4">
        <f>SUM(D31)</f>
        <v>300</v>
      </c>
    </row>
    <row r="14" ht="13.5" customHeight="1" spans="1:8">
      <c r="A14" s="2">
        <v>43773</v>
      </c>
      <c r="B14" s="5" t="s">
        <v>11</v>
      </c>
      <c r="C14" s="5" t="s">
        <v>1143</v>
      </c>
      <c r="D14" s="17">
        <v>18.6</v>
      </c>
      <c r="E14" s="5"/>
      <c r="F14" s="5"/>
      <c r="G14" s="3" t="s">
        <v>646</v>
      </c>
      <c r="H14" s="4">
        <f>SUM(D32)</f>
        <v>976</v>
      </c>
    </row>
    <row r="15" ht="13.5" customHeight="1" spans="1:8">
      <c r="A15" s="2">
        <v>43785</v>
      </c>
      <c r="B15" s="5" t="s">
        <v>11</v>
      </c>
      <c r="C15" s="5" t="s">
        <v>1143</v>
      </c>
      <c r="D15" s="17">
        <v>32.3</v>
      </c>
      <c r="E15" s="5"/>
      <c r="F15" s="5"/>
      <c r="G15" s="3" t="s">
        <v>163</v>
      </c>
      <c r="H15" s="4">
        <f>SUM(D33:D35)</f>
        <v>54.9</v>
      </c>
    </row>
    <row r="16" ht="13.5" customHeight="1" spans="1:8">
      <c r="A16" s="2">
        <v>43785</v>
      </c>
      <c r="B16" s="5" t="s">
        <v>11</v>
      </c>
      <c r="C16" s="5" t="s">
        <v>780</v>
      </c>
      <c r="D16" s="17">
        <v>19.08</v>
      </c>
      <c r="E16" s="5"/>
      <c r="F16" s="5"/>
      <c r="G16" s="3" t="s">
        <v>134</v>
      </c>
      <c r="H16" s="4">
        <f>SUM(D36:D38)</f>
        <v>464.8</v>
      </c>
    </row>
    <row r="17" ht="13.5" customHeight="1" spans="1:8">
      <c r="A17" s="2">
        <v>43786</v>
      </c>
      <c r="B17" s="5" t="s">
        <v>11</v>
      </c>
      <c r="C17" s="5" t="s">
        <v>727</v>
      </c>
      <c r="D17" s="17">
        <v>13</v>
      </c>
      <c r="E17" s="5"/>
      <c r="F17" s="5"/>
      <c r="G17" s="3" t="s">
        <v>34</v>
      </c>
      <c r="H17" s="4">
        <f>SUM(D39:D42)</f>
        <v>91.65</v>
      </c>
    </row>
    <row r="18" ht="13.5" customHeight="1" spans="1:8">
      <c r="A18" s="2">
        <v>43787</v>
      </c>
      <c r="B18" s="5" t="s">
        <v>11</v>
      </c>
      <c r="C18" s="10" t="s">
        <v>1143</v>
      </c>
      <c r="D18" s="17">
        <v>20.8</v>
      </c>
      <c r="E18" s="5"/>
      <c r="F18" s="5"/>
      <c r="G18" s="3" t="s">
        <v>36</v>
      </c>
      <c r="H18" s="4">
        <f>SUM(D43:D60)</f>
        <v>1735.68</v>
      </c>
    </row>
    <row r="19" ht="13.5" customHeight="1" spans="1:8">
      <c r="A19" s="2">
        <v>43785</v>
      </c>
      <c r="B19" s="5" t="s">
        <v>68</v>
      </c>
      <c r="C19" s="5" t="s">
        <v>20</v>
      </c>
      <c r="D19" s="17">
        <v>160.3</v>
      </c>
      <c r="E19" s="5"/>
      <c r="F19" s="5"/>
      <c r="G19" s="3" t="s">
        <v>39</v>
      </c>
      <c r="H19" s="4">
        <f>SUM(D61:D68)</f>
        <v>536.43</v>
      </c>
    </row>
    <row r="20" ht="13.5" customHeight="1" spans="1:8">
      <c r="A20" s="2">
        <v>43772</v>
      </c>
      <c r="B20" s="5" t="s">
        <v>68</v>
      </c>
      <c r="C20" s="5" t="s">
        <v>122</v>
      </c>
      <c r="D20" s="17">
        <v>10.2</v>
      </c>
      <c r="E20" s="5"/>
      <c r="F20" s="5"/>
      <c r="G20" s="3" t="s">
        <v>375</v>
      </c>
      <c r="H20" s="4">
        <f>SUM(D69:D73)</f>
        <v>294</v>
      </c>
    </row>
    <row r="21" ht="13.5" customHeight="1" spans="1:26">
      <c r="A21" s="2">
        <v>43771</v>
      </c>
      <c r="B21" s="5" t="s">
        <v>68</v>
      </c>
      <c r="C21" s="5" t="s">
        <v>20</v>
      </c>
      <c r="D21" s="17">
        <v>170.57</v>
      </c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43778</v>
      </c>
      <c r="B22" s="5" t="s">
        <v>68</v>
      </c>
      <c r="C22" s="5" t="s">
        <v>20</v>
      </c>
      <c r="D22" s="17">
        <f>155.41+8.85</f>
        <v>164.26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43776</v>
      </c>
      <c r="B23" s="5" t="s">
        <v>68</v>
      </c>
      <c r="C23" s="5" t="s">
        <v>122</v>
      </c>
      <c r="D23" s="17">
        <v>10.45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43792</v>
      </c>
      <c r="B24" s="5" t="s">
        <v>68</v>
      </c>
      <c r="C24" s="5" t="s">
        <v>20</v>
      </c>
      <c r="D24" s="17">
        <v>181.54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43772</v>
      </c>
      <c r="B25" s="5" t="s">
        <v>68</v>
      </c>
      <c r="C25" s="5" t="s">
        <v>991</v>
      </c>
      <c r="D25" s="17">
        <v>22.5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43782</v>
      </c>
      <c r="B26" s="5" t="s">
        <v>68</v>
      </c>
      <c r="C26" s="5" t="s">
        <v>372</v>
      </c>
      <c r="D26" s="17">
        <v>18.95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43793</v>
      </c>
      <c r="B27" s="5" t="s">
        <v>68</v>
      </c>
      <c r="C27" s="10" t="s">
        <v>991</v>
      </c>
      <c r="D27" s="17">
        <v>11.9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43770</v>
      </c>
      <c r="B28" s="5" t="s">
        <v>125</v>
      </c>
      <c r="C28" s="5" t="s">
        <v>640</v>
      </c>
      <c r="D28" s="17">
        <v>60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43770</v>
      </c>
      <c r="B29" s="5" t="s">
        <v>125</v>
      </c>
      <c r="C29" s="5" t="s">
        <v>641</v>
      </c>
      <c r="D29" s="17">
        <v>600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43770</v>
      </c>
      <c r="B30" s="5" t="s">
        <v>125</v>
      </c>
      <c r="C30" s="5" t="s">
        <v>509</v>
      </c>
      <c r="D30" s="17">
        <v>55.5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43770</v>
      </c>
      <c r="B31" s="5" t="s">
        <v>644</v>
      </c>
      <c r="C31" s="5" t="s">
        <v>684</v>
      </c>
      <c r="D31" s="17">
        <v>300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43770</v>
      </c>
      <c r="B32" s="5" t="s">
        <v>646</v>
      </c>
      <c r="C32" s="5" t="s">
        <v>1145</v>
      </c>
      <c r="D32" s="17">
        <v>976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43776</v>
      </c>
      <c r="B33" s="5" t="s">
        <v>163</v>
      </c>
      <c r="C33" s="5" t="s">
        <v>791</v>
      </c>
      <c r="D33" s="17">
        <v>10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43789</v>
      </c>
      <c r="B34" s="5" t="s">
        <v>163</v>
      </c>
      <c r="C34" s="5" t="s">
        <v>1303</v>
      </c>
      <c r="D34" s="17">
        <v>13.4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43789</v>
      </c>
      <c r="B35" s="5" t="s">
        <v>163</v>
      </c>
      <c r="C35" s="5" t="s">
        <v>1321</v>
      </c>
      <c r="D35" s="17">
        <v>31.5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43775</v>
      </c>
      <c r="B36" s="5" t="s">
        <v>134</v>
      </c>
      <c r="C36" s="5" t="s">
        <v>378</v>
      </c>
      <c r="D36" s="17">
        <v>235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43780</v>
      </c>
      <c r="B37" s="5" t="s">
        <v>134</v>
      </c>
      <c r="C37" s="5" t="s">
        <v>1313</v>
      </c>
      <c r="D37" s="17">
        <v>210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43789</v>
      </c>
      <c r="B38" s="5" t="s">
        <v>134</v>
      </c>
      <c r="C38" s="5" t="s">
        <v>1322</v>
      </c>
      <c r="D38" s="17">
        <v>19.8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43785</v>
      </c>
      <c r="B39" s="5" t="s">
        <v>34</v>
      </c>
      <c r="C39" s="5" t="s">
        <v>81</v>
      </c>
      <c r="D39" s="17">
        <v>15.5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43796</v>
      </c>
      <c r="B40" s="5" t="s">
        <v>34</v>
      </c>
      <c r="C40" s="5" t="s">
        <v>81</v>
      </c>
      <c r="D40" s="17">
        <v>2.7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43784</v>
      </c>
      <c r="B41" s="5" t="s">
        <v>34</v>
      </c>
      <c r="C41" s="5" t="s">
        <v>1323</v>
      </c>
      <c r="D41" s="17">
        <v>17.5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43799</v>
      </c>
      <c r="B42" s="5" t="s">
        <v>34</v>
      </c>
      <c r="C42" s="10" t="s">
        <v>81</v>
      </c>
      <c r="D42" s="17">
        <v>55.95</v>
      </c>
      <c r="E42" s="10"/>
      <c r="F42" s="4">
        <v>100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43770</v>
      </c>
      <c r="B43" s="5" t="s">
        <v>36</v>
      </c>
      <c r="C43" s="5" t="s">
        <v>37</v>
      </c>
      <c r="D43" s="17">
        <v>600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43770</v>
      </c>
      <c r="B44" s="5" t="s">
        <v>36</v>
      </c>
      <c r="C44" s="5" t="s">
        <v>38</v>
      </c>
      <c r="D44" s="17">
        <v>400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43782</v>
      </c>
      <c r="B45" s="5" t="s">
        <v>36</v>
      </c>
      <c r="C45" s="5" t="s">
        <v>1324</v>
      </c>
      <c r="D45" s="17">
        <v>10.3</v>
      </c>
      <c r="E45" s="10"/>
      <c r="F45" s="4"/>
      <c r="G45" s="3" t="s">
        <v>1082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43799</v>
      </c>
      <c r="B46" s="5" t="s">
        <v>36</v>
      </c>
      <c r="C46" s="5" t="s">
        <v>1325</v>
      </c>
      <c r="D46" s="17">
        <v>33.3</v>
      </c>
      <c r="E46" s="10"/>
      <c r="F46" s="4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43799</v>
      </c>
      <c r="B47" s="5" t="s">
        <v>36</v>
      </c>
      <c r="C47" s="5" t="s">
        <v>1326</v>
      </c>
      <c r="D47" s="17">
        <v>24.08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43799</v>
      </c>
      <c r="B48" s="5" t="s">
        <v>36</v>
      </c>
      <c r="C48" s="5" t="s">
        <v>1327</v>
      </c>
      <c r="D48" s="17">
        <v>20.69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43799</v>
      </c>
      <c r="B49" s="5" t="s">
        <v>36</v>
      </c>
      <c r="C49" s="10" t="s">
        <v>1328</v>
      </c>
      <c r="D49" s="17">
        <v>22.63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43799</v>
      </c>
      <c r="B50" s="5" t="s">
        <v>36</v>
      </c>
      <c r="C50" s="5" t="s">
        <v>1329</v>
      </c>
      <c r="D50" s="17">
        <v>135.11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43799</v>
      </c>
      <c r="B51" s="5" t="s">
        <v>36</v>
      </c>
      <c r="C51" s="5" t="s">
        <v>624</v>
      </c>
      <c r="D51" s="17">
        <v>88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43799</v>
      </c>
      <c r="B52" s="5" t="s">
        <v>36</v>
      </c>
      <c r="C52" s="10" t="s">
        <v>1330</v>
      </c>
      <c r="D52" s="17">
        <v>35.12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43799</v>
      </c>
      <c r="B53" s="5" t="s">
        <v>36</v>
      </c>
      <c r="C53" s="10" t="s">
        <v>1331</v>
      </c>
      <c r="D53" s="17">
        <v>25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43799</v>
      </c>
      <c r="B54" s="5" t="s">
        <v>36</v>
      </c>
      <c r="C54" s="10" t="s">
        <v>1332</v>
      </c>
      <c r="D54" s="17">
        <v>90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43799</v>
      </c>
      <c r="B55" s="5" t="s">
        <v>36</v>
      </c>
      <c r="C55" s="10" t="s">
        <v>1333</v>
      </c>
      <c r="D55" s="17">
        <v>40.66</v>
      </c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43799</v>
      </c>
      <c r="B56" s="5" t="s">
        <v>36</v>
      </c>
      <c r="C56" s="10" t="s">
        <v>922</v>
      </c>
      <c r="D56" s="17">
        <v>47.38</v>
      </c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43799</v>
      </c>
      <c r="B57" s="5" t="s">
        <v>36</v>
      </c>
      <c r="C57" s="10" t="s">
        <v>1334</v>
      </c>
      <c r="D57" s="17">
        <v>65.25</v>
      </c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>
        <v>43799</v>
      </c>
      <c r="B58" s="5" t="s">
        <v>36</v>
      </c>
      <c r="C58" s="10" t="s">
        <v>1335</v>
      </c>
      <c r="D58" s="17">
        <v>26.81</v>
      </c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>
        <v>43799</v>
      </c>
      <c r="B59" s="5" t="s">
        <v>36</v>
      </c>
      <c r="C59" s="10" t="s">
        <v>1336</v>
      </c>
      <c r="D59" s="17">
        <v>41.35</v>
      </c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>
        <v>43799</v>
      </c>
      <c r="B60" s="5" t="s">
        <v>36</v>
      </c>
      <c r="C60" s="10" t="s">
        <v>1337</v>
      </c>
      <c r="D60" s="17">
        <v>30</v>
      </c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>
        <v>43770</v>
      </c>
      <c r="B61" s="5" t="s">
        <v>39</v>
      </c>
      <c r="C61" s="5" t="s">
        <v>42</v>
      </c>
      <c r="D61" s="17">
        <v>110</v>
      </c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>
        <v>43786</v>
      </c>
      <c r="B62" s="5" t="s">
        <v>39</v>
      </c>
      <c r="C62" s="5" t="s">
        <v>391</v>
      </c>
      <c r="D62" s="17">
        <v>50</v>
      </c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>
        <v>43786</v>
      </c>
      <c r="B63" s="5" t="s">
        <v>39</v>
      </c>
      <c r="C63" s="5" t="s">
        <v>83</v>
      </c>
      <c r="D63" s="17">
        <v>78.2</v>
      </c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>
        <v>43779</v>
      </c>
      <c r="B64" s="5" t="s">
        <v>39</v>
      </c>
      <c r="C64" s="5" t="s">
        <v>83</v>
      </c>
      <c r="D64" s="17">
        <v>64.61</v>
      </c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>
        <v>43776</v>
      </c>
      <c r="B65" s="5" t="s">
        <v>39</v>
      </c>
      <c r="C65" s="5" t="s">
        <v>83</v>
      </c>
      <c r="D65" s="17">
        <v>85.02</v>
      </c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>
        <v>43772</v>
      </c>
      <c r="B66" s="5" t="s">
        <v>39</v>
      </c>
      <c r="C66" s="5" t="s">
        <v>83</v>
      </c>
      <c r="D66" s="17">
        <v>53.55</v>
      </c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>
        <v>43793</v>
      </c>
      <c r="B67" s="5" t="s">
        <v>39</v>
      </c>
      <c r="C67" s="5" t="s">
        <v>83</v>
      </c>
      <c r="D67" s="17">
        <v>52.55</v>
      </c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>
        <v>43797</v>
      </c>
      <c r="B68" s="5" t="s">
        <v>39</v>
      </c>
      <c r="C68" s="5" t="s">
        <v>83</v>
      </c>
      <c r="D68" s="17">
        <v>42.5</v>
      </c>
      <c r="E68" s="10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>
        <v>43770</v>
      </c>
      <c r="B69" s="5" t="s">
        <v>375</v>
      </c>
      <c r="C69" s="5" t="s">
        <v>547</v>
      </c>
      <c r="D69" s="17">
        <v>200</v>
      </c>
      <c r="E69" s="10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>
        <v>43770</v>
      </c>
      <c r="B70" s="5" t="s">
        <v>375</v>
      </c>
      <c r="C70" s="5" t="s">
        <v>548</v>
      </c>
      <c r="D70" s="17">
        <v>25</v>
      </c>
      <c r="E70" s="10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>
        <v>43770</v>
      </c>
      <c r="B71" s="5" t="s">
        <v>375</v>
      </c>
      <c r="C71" s="5" t="s">
        <v>549</v>
      </c>
      <c r="D71" s="17">
        <v>44</v>
      </c>
      <c r="E71" s="10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>
        <v>43770</v>
      </c>
      <c r="B72" s="5" t="s">
        <v>375</v>
      </c>
      <c r="C72" s="5" t="s">
        <v>550</v>
      </c>
      <c r="D72" s="17">
        <v>20</v>
      </c>
      <c r="E72" s="10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>
        <v>43770</v>
      </c>
      <c r="B73" s="5" t="s">
        <v>375</v>
      </c>
      <c r="C73" s="5" t="s">
        <v>1319</v>
      </c>
      <c r="D73" s="17">
        <v>5</v>
      </c>
      <c r="E73" s="10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/>
      <c r="C74" s="10"/>
      <c r="D74" s="17"/>
      <c r="E74" s="10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/>
      <c r="C75" s="10"/>
      <c r="D75" s="17"/>
      <c r="E75" s="10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"/>
      <c r="C76" s="10"/>
      <c r="D76" s="17"/>
      <c r="E76" s="10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"/>
      <c r="C77" s="10"/>
      <c r="D77" s="17"/>
      <c r="E77" s="10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26">
      <c r="A78" s="2"/>
      <c r="C78" s="10"/>
      <c r="D78" s="17"/>
      <c r="E78" s="10"/>
      <c r="F78" s="5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3.5" customHeight="1" spans="1:26">
      <c r="A79" s="2"/>
      <c r="C79" s="10"/>
      <c r="D79" s="17"/>
      <c r="E79" s="10"/>
      <c r="F79" s="5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3.5" customHeight="1" spans="1:26">
      <c r="A80" s="2"/>
      <c r="C80" s="10"/>
      <c r="D80" s="17"/>
      <c r="E80" s="10"/>
      <c r="F80" s="5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3.5" customHeight="1" spans="1:26">
      <c r="A81" s="2"/>
      <c r="C81" s="10"/>
      <c r="D81" s="17"/>
      <c r="E81" s="10"/>
      <c r="F81" s="5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3.5" customHeight="1" spans="1:26">
      <c r="A82" s="2"/>
      <c r="C82" s="10"/>
      <c r="D82" s="17"/>
      <c r="E82" s="10"/>
      <c r="F82" s="5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3.5" customHeight="1" spans="1:26">
      <c r="A83" s="2"/>
      <c r="C83" s="10"/>
      <c r="D83" s="17"/>
      <c r="E83" s="10"/>
      <c r="F83" s="5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3.5" customHeight="1" spans="1:26">
      <c r="A84" s="2"/>
      <c r="D84" s="17">
        <f>SUM(D2:D83)</f>
        <v>6933.36</v>
      </c>
      <c r="E84" s="10"/>
      <c r="F84" s="5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3.5" customHeight="1" spans="1:26">
      <c r="A85" s="2"/>
      <c r="D85" s="17"/>
      <c r="E85" s="5"/>
      <c r="F85" s="5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3.5" customHeight="1" spans="1:26">
      <c r="A86" s="2"/>
      <c r="D86" s="17"/>
      <c r="E86" s="5"/>
      <c r="F86" s="5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3.5" customHeight="1" spans="1:26">
      <c r="A87" s="2"/>
      <c r="D87" s="17"/>
      <c r="E87" s="5"/>
      <c r="F87" s="5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3.5" customHeight="1" spans="1:26">
      <c r="A88" s="2"/>
      <c r="D88" s="17"/>
      <c r="E88" s="5"/>
      <c r="F88" s="5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2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2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43819</v>
      </c>
      <c r="B2" s="5" t="s">
        <v>44</v>
      </c>
      <c r="C2" s="5" t="s">
        <v>1338</v>
      </c>
      <c r="D2" s="17">
        <v>80</v>
      </c>
      <c r="E2" s="5"/>
      <c r="F2" s="5"/>
    </row>
    <row r="3" ht="13.5" customHeight="1" spans="1:6">
      <c r="A3" s="2">
        <v>43805</v>
      </c>
      <c r="B3" s="5" t="s">
        <v>44</v>
      </c>
      <c r="C3" s="10" t="s">
        <v>1320</v>
      </c>
      <c r="D3" s="17">
        <v>29</v>
      </c>
      <c r="E3" s="5"/>
      <c r="F3" s="5"/>
    </row>
    <row r="4" ht="13.5" customHeight="1" spans="1:6">
      <c r="A4" s="2">
        <v>43800</v>
      </c>
      <c r="B4" s="5" t="s">
        <v>294</v>
      </c>
      <c r="C4" s="5" t="s">
        <v>239</v>
      </c>
      <c r="D4" s="17">
        <v>470</v>
      </c>
      <c r="E4" s="5"/>
      <c r="F4" s="5"/>
    </row>
    <row r="5" ht="13.5" customHeight="1" spans="1:6">
      <c r="A5" s="2">
        <v>43813</v>
      </c>
      <c r="B5" s="5" t="s">
        <v>294</v>
      </c>
      <c r="C5" s="5" t="s">
        <v>1339</v>
      </c>
      <c r="D5" s="17">
        <v>9</v>
      </c>
      <c r="E5" s="5"/>
      <c r="F5" s="5"/>
    </row>
    <row r="6" ht="13.5" customHeight="1" spans="1:7">
      <c r="A6" s="2">
        <v>43800</v>
      </c>
      <c r="B6" s="5" t="s">
        <v>11</v>
      </c>
      <c r="C6" s="5" t="s">
        <v>777</v>
      </c>
      <c r="D6" s="17">
        <v>180</v>
      </c>
      <c r="E6" s="5"/>
      <c r="F6" s="5"/>
      <c r="G6" s="3" t="s">
        <v>286</v>
      </c>
    </row>
    <row r="7" ht="13.5" customHeight="1" spans="1:8">
      <c r="A7" s="2">
        <v>43814</v>
      </c>
      <c r="B7" s="5" t="s">
        <v>11</v>
      </c>
      <c r="C7" s="5" t="s">
        <v>727</v>
      </c>
      <c r="D7" s="17">
        <v>25</v>
      </c>
      <c r="E7" s="5"/>
      <c r="F7" s="5"/>
      <c r="G7" s="3" t="s">
        <v>44</v>
      </c>
      <c r="H7" s="4">
        <f>SUM(D2:D3)</f>
        <v>109</v>
      </c>
    </row>
    <row r="8" ht="13.5" customHeight="1" spans="1:8">
      <c r="A8" s="2">
        <v>43813</v>
      </c>
      <c r="B8" s="5" t="s">
        <v>11</v>
      </c>
      <c r="C8" s="5" t="s">
        <v>780</v>
      </c>
      <c r="D8" s="17">
        <v>9.7</v>
      </c>
      <c r="E8" s="5"/>
      <c r="F8" s="5"/>
      <c r="G8" s="3" t="s">
        <v>294</v>
      </c>
      <c r="H8" s="4">
        <f>SUM(D4:D5)</f>
        <v>479</v>
      </c>
    </row>
    <row r="9" ht="13.5" customHeight="1" spans="1:8">
      <c r="A9" s="2">
        <v>43817</v>
      </c>
      <c r="B9" s="5" t="s">
        <v>11</v>
      </c>
      <c r="C9" s="10" t="s">
        <v>1340</v>
      </c>
      <c r="D9" s="17">
        <v>22.45</v>
      </c>
      <c r="E9" s="5"/>
      <c r="F9" s="5"/>
      <c r="G9" s="3" t="s">
        <v>11</v>
      </c>
      <c r="H9" s="4">
        <f>SUM(D6:D9)</f>
        <v>237.15</v>
      </c>
    </row>
    <row r="10" ht="13.5" customHeight="1" spans="1:8">
      <c r="A10" s="2">
        <v>43811</v>
      </c>
      <c r="B10" s="5" t="s">
        <v>68</v>
      </c>
      <c r="C10" s="5" t="s">
        <v>20</v>
      </c>
      <c r="D10" s="17">
        <v>219.55</v>
      </c>
      <c r="E10" s="5"/>
      <c r="F10" s="5"/>
      <c r="G10" s="3" t="s">
        <v>68</v>
      </c>
      <c r="H10" s="4">
        <f>SUM(D10:D12)</f>
        <v>546.25</v>
      </c>
    </row>
    <row r="11" ht="13.5" customHeight="1" spans="1:8">
      <c r="A11" s="2">
        <v>43819</v>
      </c>
      <c r="B11" s="5" t="s">
        <v>68</v>
      </c>
      <c r="C11" s="10" t="s">
        <v>20</v>
      </c>
      <c r="D11" s="17">
        <v>228</v>
      </c>
      <c r="E11" s="5"/>
      <c r="F11" s="5"/>
      <c r="G11" s="3" t="s">
        <v>197</v>
      </c>
      <c r="H11" s="4">
        <f>SUM(D13:D16)</f>
        <v>169.3</v>
      </c>
    </row>
    <row r="12" ht="13.5" customHeight="1" spans="1:8">
      <c r="A12" s="2">
        <v>43827</v>
      </c>
      <c r="B12" s="5" t="s">
        <v>68</v>
      </c>
      <c r="C12" s="10" t="s">
        <v>20</v>
      </c>
      <c r="D12" s="17">
        <v>98.7</v>
      </c>
      <c r="E12" s="5"/>
      <c r="F12" s="5"/>
      <c r="G12" s="3" t="s">
        <v>125</v>
      </c>
      <c r="H12" s="4">
        <f>SUM(D17:D20)</f>
        <v>944.75</v>
      </c>
    </row>
    <row r="13" ht="13.5" customHeight="1" spans="1:8">
      <c r="A13" s="2">
        <v>43805</v>
      </c>
      <c r="B13" s="5" t="s">
        <v>197</v>
      </c>
      <c r="C13" s="5" t="s">
        <v>1341</v>
      </c>
      <c r="D13" s="17">
        <v>12.4</v>
      </c>
      <c r="E13" s="5"/>
      <c r="F13" s="5"/>
      <c r="G13" s="3" t="s">
        <v>644</v>
      </c>
      <c r="H13" s="4">
        <f>SUM(D21)</f>
        <v>300</v>
      </c>
    </row>
    <row r="14" ht="13.5" customHeight="1" spans="1:8">
      <c r="A14" s="2">
        <v>43811</v>
      </c>
      <c r="B14" s="5" t="s">
        <v>197</v>
      </c>
      <c r="C14" s="5" t="s">
        <v>745</v>
      </c>
      <c r="D14" s="17">
        <v>66.1</v>
      </c>
      <c r="E14" s="5"/>
      <c r="F14" s="5"/>
      <c r="G14" s="3" t="s">
        <v>646</v>
      </c>
      <c r="H14" s="4">
        <f>SUM(D22)</f>
        <v>976</v>
      </c>
    </row>
    <row r="15" ht="13.5" customHeight="1" spans="1:8">
      <c r="A15" s="2">
        <v>43813</v>
      </c>
      <c r="B15" s="5" t="s">
        <v>197</v>
      </c>
      <c r="C15" s="5" t="s">
        <v>124</v>
      </c>
      <c r="D15" s="17">
        <v>65.6</v>
      </c>
      <c r="E15" s="5"/>
      <c r="F15" s="5"/>
      <c r="G15" s="3" t="s">
        <v>163</v>
      </c>
      <c r="H15" s="4">
        <f>SUM(D26:D29)</f>
        <v>179</v>
      </c>
    </row>
    <row r="16" ht="13.5" customHeight="1" spans="1:8">
      <c r="A16" s="2">
        <v>43801</v>
      </c>
      <c r="B16" s="5" t="s">
        <v>197</v>
      </c>
      <c r="C16" s="10" t="s">
        <v>394</v>
      </c>
      <c r="D16" s="17">
        <v>25.2</v>
      </c>
      <c r="E16" s="5"/>
      <c r="F16" s="5"/>
      <c r="G16" s="3" t="s">
        <v>134</v>
      </c>
      <c r="H16" s="4">
        <f>SUM(D30:D34)</f>
        <v>738.91</v>
      </c>
    </row>
    <row r="17" ht="13.5" customHeight="1" spans="1:8">
      <c r="A17" s="2">
        <v>43800</v>
      </c>
      <c r="B17" s="5" t="s">
        <v>125</v>
      </c>
      <c r="C17" s="5" t="s">
        <v>640</v>
      </c>
      <c r="D17" s="17">
        <v>60</v>
      </c>
      <c r="E17" s="5"/>
      <c r="F17" s="5"/>
      <c r="G17" s="3" t="s">
        <v>34</v>
      </c>
      <c r="H17" s="4">
        <f>SUM(D35:D36)</f>
        <v>58.3</v>
      </c>
    </row>
    <row r="18" ht="13.5" customHeight="1" spans="1:8">
      <c r="A18" s="2">
        <v>43800</v>
      </c>
      <c r="B18" s="5" t="s">
        <v>125</v>
      </c>
      <c r="C18" s="5" t="s">
        <v>641</v>
      </c>
      <c r="D18" s="17">
        <v>600</v>
      </c>
      <c r="E18" s="5"/>
      <c r="F18" s="5"/>
      <c r="G18" s="3" t="s">
        <v>36</v>
      </c>
      <c r="H18" s="4">
        <f>SUM(D37:D49)</f>
        <v>2171.3</v>
      </c>
    </row>
    <row r="19" ht="13.5" customHeight="1" spans="1:8">
      <c r="A19" s="2">
        <v>43800</v>
      </c>
      <c r="B19" s="5" t="s">
        <v>125</v>
      </c>
      <c r="C19" s="5" t="s">
        <v>509</v>
      </c>
      <c r="D19" s="17">
        <v>32.75</v>
      </c>
      <c r="E19" s="5"/>
      <c r="F19" s="5"/>
      <c r="G19" s="3" t="s">
        <v>39</v>
      </c>
      <c r="H19" s="4">
        <f>SUM(D50:D56)</f>
        <v>485.5</v>
      </c>
    </row>
    <row r="20" ht="13.5" customHeight="1" spans="1:8">
      <c r="A20" s="2">
        <v>43800</v>
      </c>
      <c r="B20" s="5" t="s">
        <v>125</v>
      </c>
      <c r="C20" s="5" t="s">
        <v>1342</v>
      </c>
      <c r="D20" s="17">
        <v>252</v>
      </c>
      <c r="E20" s="5"/>
      <c r="F20" s="5"/>
      <c r="G20" s="3" t="s">
        <v>375</v>
      </c>
      <c r="H20" s="4">
        <f>SUM(D57:D61)</f>
        <v>294</v>
      </c>
    </row>
    <row r="21" ht="13.5" customHeight="1" spans="1:26">
      <c r="A21" s="2">
        <v>43800</v>
      </c>
      <c r="B21" s="5" t="s">
        <v>644</v>
      </c>
      <c r="C21" s="5" t="s">
        <v>684</v>
      </c>
      <c r="D21" s="17">
        <v>300</v>
      </c>
      <c r="E21" s="10"/>
      <c r="F21" s="10"/>
      <c r="G21" s="3" t="s">
        <v>127</v>
      </c>
      <c r="H21" s="4">
        <f>SUM(D23:D25)</f>
        <v>5329.7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43800</v>
      </c>
      <c r="B22" s="5" t="s">
        <v>646</v>
      </c>
      <c r="C22" s="5" t="s">
        <v>1145</v>
      </c>
      <c r="D22" s="17">
        <v>976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43811</v>
      </c>
      <c r="B23" s="5" t="s">
        <v>127</v>
      </c>
      <c r="C23" s="5" t="s">
        <v>1343</v>
      </c>
      <c r="D23" s="17">
        <v>2600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43811</v>
      </c>
      <c r="B24" s="5" t="s">
        <v>127</v>
      </c>
      <c r="C24" s="5" t="s">
        <v>200</v>
      </c>
      <c r="D24" s="17">
        <v>69.7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43811</v>
      </c>
      <c r="B25" s="5" t="s">
        <v>127</v>
      </c>
      <c r="C25" s="5" t="s">
        <v>200</v>
      </c>
      <c r="D25" s="17">
        <v>2660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43811</v>
      </c>
      <c r="B26" s="5" t="s">
        <v>163</v>
      </c>
      <c r="C26" s="5" t="s">
        <v>1344</v>
      </c>
      <c r="D26" s="17">
        <v>106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43826</v>
      </c>
      <c r="B27" s="5" t="s">
        <v>163</v>
      </c>
      <c r="C27" s="10" t="s">
        <v>1345</v>
      </c>
      <c r="D27" s="17">
        <v>16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43824</v>
      </c>
      <c r="B28" s="5" t="s">
        <v>163</v>
      </c>
      <c r="C28" s="10" t="s">
        <v>1346</v>
      </c>
      <c r="D28" s="17">
        <v>10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43826</v>
      </c>
      <c r="B29" s="5" t="s">
        <v>163</v>
      </c>
      <c r="C29" s="10" t="s">
        <v>1347</v>
      </c>
      <c r="D29" s="17">
        <v>47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43805</v>
      </c>
      <c r="B30" s="5" t="s">
        <v>134</v>
      </c>
      <c r="C30" s="5" t="s">
        <v>603</v>
      </c>
      <c r="D30" s="17">
        <v>204.91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43803</v>
      </c>
      <c r="B31" s="5" t="s">
        <v>134</v>
      </c>
      <c r="C31" s="10" t="s">
        <v>1278</v>
      </c>
      <c r="D31" s="17">
        <v>75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43825</v>
      </c>
      <c r="B32" s="5" t="s">
        <v>134</v>
      </c>
      <c r="C32" s="10" t="s">
        <v>1348</v>
      </c>
      <c r="D32" s="17">
        <v>29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43829</v>
      </c>
      <c r="B33" s="5" t="s">
        <v>134</v>
      </c>
      <c r="C33" s="10" t="s">
        <v>1349</v>
      </c>
      <c r="D33" s="17">
        <v>140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43829</v>
      </c>
      <c r="B34" s="5" t="s">
        <v>134</v>
      </c>
      <c r="C34" s="10" t="s">
        <v>378</v>
      </c>
      <c r="D34" s="17">
        <v>290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43812</v>
      </c>
      <c r="B35" s="5" t="s">
        <v>34</v>
      </c>
      <c r="C35" s="5" t="s">
        <v>1323</v>
      </c>
      <c r="D35" s="17">
        <v>20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43830</v>
      </c>
      <c r="B36" s="5" t="s">
        <v>34</v>
      </c>
      <c r="C36" s="10" t="s">
        <v>81</v>
      </c>
      <c r="D36" s="17">
        <v>38.3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43800</v>
      </c>
      <c r="B37" s="5" t="s">
        <v>36</v>
      </c>
      <c r="C37" s="5" t="s">
        <v>37</v>
      </c>
      <c r="D37" s="17">
        <v>600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43800</v>
      </c>
      <c r="B38" s="5" t="s">
        <v>36</v>
      </c>
      <c r="C38" s="5" t="s">
        <v>38</v>
      </c>
      <c r="D38" s="17">
        <v>400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43810</v>
      </c>
      <c r="B39" s="5" t="s">
        <v>36</v>
      </c>
      <c r="C39" s="5" t="s">
        <v>1350</v>
      </c>
      <c r="D39" s="17">
        <v>140.46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43810</v>
      </c>
      <c r="B40" s="5" t="s">
        <v>36</v>
      </c>
      <c r="C40" s="5" t="s">
        <v>1351</v>
      </c>
      <c r="D40" s="17">
        <v>22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43810</v>
      </c>
      <c r="B41" s="5" t="s">
        <v>36</v>
      </c>
      <c r="C41" s="5" t="s">
        <v>1352</v>
      </c>
      <c r="D41" s="17">
        <v>57.06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43810</v>
      </c>
      <c r="B42" s="5" t="s">
        <v>36</v>
      </c>
      <c r="C42" s="5" t="s">
        <v>1353</v>
      </c>
      <c r="D42" s="17">
        <v>10.78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43810</v>
      </c>
      <c r="B43" s="5" t="s">
        <v>36</v>
      </c>
      <c r="C43" s="5" t="s">
        <v>1354</v>
      </c>
      <c r="D43" s="17">
        <v>125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43810</v>
      </c>
      <c r="B44" s="5" t="s">
        <v>36</v>
      </c>
      <c r="C44" s="10" t="s">
        <v>1351</v>
      </c>
      <c r="D44" s="17">
        <v>118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43810</v>
      </c>
      <c r="B45" s="5" t="s">
        <v>36</v>
      </c>
      <c r="C45" s="5" t="s">
        <v>1355</v>
      </c>
      <c r="D45" s="17">
        <v>50</v>
      </c>
      <c r="E45" s="10"/>
      <c r="F45" s="4"/>
      <c r="G45" s="3" t="s">
        <v>1082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43810</v>
      </c>
      <c r="B46" s="5" t="s">
        <v>36</v>
      </c>
      <c r="C46" s="5" t="s">
        <v>1356</v>
      </c>
      <c r="D46" s="17">
        <v>35</v>
      </c>
      <c r="E46" s="10"/>
      <c r="F46" s="4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43810</v>
      </c>
      <c r="B47" s="5" t="s">
        <v>36</v>
      </c>
      <c r="C47" s="5" t="s">
        <v>1357</v>
      </c>
      <c r="D47" s="17">
        <f>3500/20</f>
        <v>175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43810</v>
      </c>
      <c r="B48" s="5" t="s">
        <v>36</v>
      </c>
      <c r="C48" s="5" t="s">
        <v>1358</v>
      </c>
      <c r="D48" s="17">
        <v>28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43817</v>
      </c>
      <c r="B49" s="5" t="s">
        <v>36</v>
      </c>
      <c r="C49" s="5" t="s">
        <v>1359</v>
      </c>
      <c r="D49" s="17">
        <v>410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43800</v>
      </c>
      <c r="B50" s="5" t="s">
        <v>39</v>
      </c>
      <c r="C50" s="5" t="s">
        <v>42</v>
      </c>
      <c r="D50" s="17">
        <v>110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43811</v>
      </c>
      <c r="B51" s="5" t="s">
        <v>39</v>
      </c>
      <c r="C51" s="5" t="s">
        <v>83</v>
      </c>
      <c r="D51" s="17">
        <v>62.33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43817</v>
      </c>
      <c r="B52" s="5" t="s">
        <v>39</v>
      </c>
      <c r="C52" s="5" t="s">
        <v>391</v>
      </c>
      <c r="D52" s="17">
        <v>100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43817</v>
      </c>
      <c r="B53" s="5" t="s">
        <v>39</v>
      </c>
      <c r="C53" s="5" t="s">
        <v>83</v>
      </c>
      <c r="D53" s="17">
        <v>74.35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43824</v>
      </c>
      <c r="B54" s="5" t="s">
        <v>39</v>
      </c>
      <c r="C54" s="3" t="s">
        <v>83</v>
      </c>
      <c r="D54" s="17">
        <v>68.82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43829</v>
      </c>
      <c r="B55" s="5" t="s">
        <v>39</v>
      </c>
      <c r="C55" s="10" t="s">
        <v>1360</v>
      </c>
      <c r="D55" s="17">
        <v>20</v>
      </c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43804</v>
      </c>
      <c r="B56" s="5" t="s">
        <v>39</v>
      </c>
      <c r="C56" s="10" t="s">
        <v>391</v>
      </c>
      <c r="D56" s="17">
        <v>50</v>
      </c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43800</v>
      </c>
      <c r="B57" s="5" t="s">
        <v>375</v>
      </c>
      <c r="C57" s="5" t="s">
        <v>547</v>
      </c>
      <c r="D57" s="17">
        <v>200</v>
      </c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>
        <v>43800</v>
      </c>
      <c r="B58" s="5" t="s">
        <v>375</v>
      </c>
      <c r="C58" s="5" t="s">
        <v>548</v>
      </c>
      <c r="D58" s="17">
        <v>25</v>
      </c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>
        <v>43800</v>
      </c>
      <c r="B59" s="5" t="s">
        <v>375</v>
      </c>
      <c r="C59" s="5" t="s">
        <v>549</v>
      </c>
      <c r="D59" s="17">
        <v>44</v>
      </c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>
        <v>43800</v>
      </c>
      <c r="B60" s="5" t="s">
        <v>375</v>
      </c>
      <c r="C60" s="5" t="s">
        <v>550</v>
      </c>
      <c r="D60" s="17">
        <v>20</v>
      </c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>
        <v>43800</v>
      </c>
      <c r="B61" s="5" t="s">
        <v>375</v>
      </c>
      <c r="C61" s="5" t="s">
        <v>1319</v>
      </c>
      <c r="D61" s="17">
        <v>5</v>
      </c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/>
      <c r="C62" s="10"/>
      <c r="D62" s="17"/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/>
      <c r="C63" s="10"/>
      <c r="D63" s="17"/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/>
      <c r="C64" s="10"/>
      <c r="D64" s="17"/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C65" s="10"/>
      <c r="D65" s="17"/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C66" s="10"/>
      <c r="D66" s="17"/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C67" s="10"/>
      <c r="D67" s="17"/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D68" s="17">
        <f>SUM(D2:D65)</f>
        <v>13018.16</v>
      </c>
      <c r="E68" s="10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17"/>
      <c r="E69" s="5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17"/>
      <c r="E70" s="5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17"/>
      <c r="E71" s="5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/>
      <c r="D72" s="17"/>
      <c r="E72" s="5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6">
      <c r="A73" s="2"/>
      <c r="D73" s="17"/>
      <c r="E73" s="5"/>
      <c r="F73" s="5"/>
    </row>
    <row r="74" ht="13.5" customHeight="1" spans="1:6">
      <c r="A74" s="2"/>
      <c r="D74" s="17"/>
      <c r="E74" s="5"/>
      <c r="F74" s="5"/>
    </row>
    <row r="75" ht="13.5" customHeight="1" spans="1:6">
      <c r="A75" s="2"/>
      <c r="D75" s="17"/>
      <c r="E75" s="5"/>
      <c r="F75" s="5"/>
    </row>
    <row r="76" ht="13.5" customHeight="1" spans="1:6">
      <c r="A76" s="2"/>
      <c r="D76" s="17"/>
      <c r="E76" s="5"/>
      <c r="F76" s="5"/>
    </row>
    <row r="77" ht="13.5" customHeight="1" spans="1:6">
      <c r="A77" s="2"/>
      <c r="D77" s="17"/>
      <c r="E77" s="5"/>
      <c r="F77" s="5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2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2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40184</v>
      </c>
      <c r="B2" s="5" t="s">
        <v>44</v>
      </c>
      <c r="C2" s="5" t="s">
        <v>1152</v>
      </c>
      <c r="D2" s="17">
        <v>440</v>
      </c>
      <c r="E2" s="5"/>
      <c r="F2" s="5"/>
    </row>
    <row r="3" ht="13.5" customHeight="1" spans="1:6">
      <c r="A3" s="2">
        <v>43833</v>
      </c>
      <c r="B3" s="5" t="s">
        <v>44</v>
      </c>
      <c r="C3" s="5" t="s">
        <v>325</v>
      </c>
      <c r="D3" s="17">
        <v>33</v>
      </c>
      <c r="E3" s="5"/>
      <c r="F3" s="5"/>
    </row>
    <row r="4" ht="13.5" customHeight="1" spans="1:6">
      <c r="A4" s="2">
        <v>43831</v>
      </c>
      <c r="B4" s="5" t="s">
        <v>294</v>
      </c>
      <c r="C4" s="5" t="s">
        <v>239</v>
      </c>
      <c r="D4" s="17">
        <v>470</v>
      </c>
      <c r="E4" s="5"/>
      <c r="F4" s="5"/>
    </row>
    <row r="5" ht="13.5" customHeight="1" spans="1:6">
      <c r="A5" s="2">
        <v>43831</v>
      </c>
      <c r="B5" s="5" t="s">
        <v>11</v>
      </c>
      <c r="C5" s="5" t="s">
        <v>777</v>
      </c>
      <c r="D5" s="17">
        <v>180</v>
      </c>
      <c r="E5" s="5"/>
      <c r="F5" s="5"/>
    </row>
    <row r="6" ht="13.5" customHeight="1" spans="1:7">
      <c r="A6" s="2">
        <v>40181</v>
      </c>
      <c r="B6" s="5" t="s">
        <v>11</v>
      </c>
      <c r="C6" s="5" t="s">
        <v>824</v>
      </c>
      <c r="D6" s="17">
        <v>23</v>
      </c>
      <c r="E6" s="5"/>
      <c r="F6" s="5"/>
      <c r="G6" s="3" t="s">
        <v>286</v>
      </c>
    </row>
    <row r="7" ht="13.5" customHeight="1" spans="1:8">
      <c r="A7" s="2">
        <v>40183</v>
      </c>
      <c r="B7" s="5" t="s">
        <v>68</v>
      </c>
      <c r="C7" s="5" t="s">
        <v>1361</v>
      </c>
      <c r="D7" s="17">
        <v>30</v>
      </c>
      <c r="E7" s="5"/>
      <c r="F7" s="5"/>
      <c r="G7" s="3" t="s">
        <v>44</v>
      </c>
      <c r="H7" s="4">
        <f>SUM(D2:D3)</f>
        <v>473</v>
      </c>
    </row>
    <row r="8" ht="13.5" customHeight="1" spans="1:8">
      <c r="A8" s="2">
        <v>43834</v>
      </c>
      <c r="B8" s="5" t="s">
        <v>68</v>
      </c>
      <c r="C8" s="10" t="s">
        <v>20</v>
      </c>
      <c r="D8" s="17">
        <v>196.67</v>
      </c>
      <c r="E8" s="5"/>
      <c r="F8" s="5" t="s">
        <v>1362</v>
      </c>
      <c r="G8" s="3" t="s">
        <v>294</v>
      </c>
      <c r="H8" s="4">
        <f>SUM(D4)</f>
        <v>470</v>
      </c>
    </row>
    <row r="9" ht="13.5" customHeight="1" spans="1:8">
      <c r="A9" s="2">
        <v>43841</v>
      </c>
      <c r="B9" s="5" t="s">
        <v>68</v>
      </c>
      <c r="C9" s="10" t="s">
        <v>20</v>
      </c>
      <c r="D9" s="17">
        <v>214.34</v>
      </c>
      <c r="E9" s="5"/>
      <c r="F9" s="5"/>
      <c r="G9" s="3" t="s">
        <v>11</v>
      </c>
      <c r="H9" s="4">
        <f>SUM(D5:D6)</f>
        <v>203</v>
      </c>
    </row>
    <row r="10" ht="13.5" customHeight="1" spans="1:8">
      <c r="A10" s="2">
        <v>43852</v>
      </c>
      <c r="B10" s="5" t="s">
        <v>68</v>
      </c>
      <c r="C10" s="5" t="s">
        <v>20</v>
      </c>
      <c r="D10" s="17">
        <v>25.65</v>
      </c>
      <c r="E10" s="5"/>
      <c r="F10" s="5"/>
      <c r="G10" s="3" t="s">
        <v>68</v>
      </c>
      <c r="H10" s="4">
        <f>SUM(D7:D12)</f>
        <v>737.06</v>
      </c>
    </row>
    <row r="11" ht="13.5" customHeight="1" spans="1:8">
      <c r="A11" s="2">
        <v>43848</v>
      </c>
      <c r="B11" s="5" t="s">
        <v>68</v>
      </c>
      <c r="C11" s="5" t="s">
        <v>20</v>
      </c>
      <c r="D11" s="17">
        <v>198.4</v>
      </c>
      <c r="E11" s="5"/>
      <c r="F11" s="5"/>
      <c r="G11" s="3" t="s">
        <v>197</v>
      </c>
      <c r="H11" s="4">
        <f>SUM(D13:D14)</f>
        <v>74</v>
      </c>
    </row>
    <row r="12" ht="13.5" customHeight="1" spans="1:8">
      <c r="A12" s="2">
        <v>43857</v>
      </c>
      <c r="B12" s="5" t="s">
        <v>68</v>
      </c>
      <c r="C12" s="5" t="s">
        <v>20</v>
      </c>
      <c r="D12" s="17">
        <v>72</v>
      </c>
      <c r="E12" s="5"/>
      <c r="F12" s="5"/>
      <c r="G12" s="3" t="s">
        <v>125</v>
      </c>
      <c r="H12" s="4">
        <f>SUM(D15:D18)</f>
        <v>837.25</v>
      </c>
    </row>
    <row r="13" ht="13.5" customHeight="1" spans="1:8">
      <c r="A13" s="2">
        <v>43860</v>
      </c>
      <c r="B13" s="5" t="s">
        <v>197</v>
      </c>
      <c r="C13" s="5" t="s">
        <v>124</v>
      </c>
      <c r="D13" s="17">
        <v>28.9</v>
      </c>
      <c r="E13" s="5"/>
      <c r="F13" s="5"/>
      <c r="G13" s="3" t="s">
        <v>644</v>
      </c>
      <c r="H13" s="4">
        <f>SUM(D19)</f>
        <v>300</v>
      </c>
    </row>
    <row r="14" ht="13.5" customHeight="1" spans="1:8">
      <c r="A14" s="2">
        <v>43858</v>
      </c>
      <c r="B14" s="5" t="s">
        <v>197</v>
      </c>
      <c r="C14" s="5" t="s">
        <v>890</v>
      </c>
      <c r="D14" s="17">
        <v>45.1</v>
      </c>
      <c r="E14" s="5"/>
      <c r="F14" s="5"/>
      <c r="G14" s="3" t="s">
        <v>646</v>
      </c>
      <c r="H14" s="4">
        <f>SUM(D20)</f>
        <v>976</v>
      </c>
    </row>
    <row r="15" ht="13.5" customHeight="1" spans="1:8">
      <c r="A15" s="2">
        <v>43831</v>
      </c>
      <c r="B15" s="5" t="s">
        <v>125</v>
      </c>
      <c r="C15" s="5" t="s">
        <v>640</v>
      </c>
      <c r="D15" s="17">
        <v>60</v>
      </c>
      <c r="E15" s="5"/>
      <c r="F15" s="5"/>
      <c r="G15" s="3" t="s">
        <v>163</v>
      </c>
      <c r="H15" s="4">
        <f>SUM(D21:D22)</f>
        <v>69.75</v>
      </c>
    </row>
    <row r="16" ht="13.5" customHeight="1" spans="1:8">
      <c r="A16" s="2">
        <v>43831</v>
      </c>
      <c r="B16" s="5" t="s">
        <v>125</v>
      </c>
      <c r="C16" s="5" t="s">
        <v>641</v>
      </c>
      <c r="D16" s="17">
        <v>675</v>
      </c>
      <c r="E16" s="5"/>
      <c r="F16" s="5"/>
      <c r="G16" s="3" t="s">
        <v>134</v>
      </c>
      <c r="H16" s="4">
        <f>SUM(D23:D24)</f>
        <v>87.41</v>
      </c>
    </row>
    <row r="17" ht="13.5" customHeight="1" spans="1:8">
      <c r="A17" s="2">
        <v>43831</v>
      </c>
      <c r="B17" s="5" t="s">
        <v>125</v>
      </c>
      <c r="C17" s="5" t="s">
        <v>509</v>
      </c>
      <c r="D17" s="17">
        <v>32.75</v>
      </c>
      <c r="E17" s="5"/>
      <c r="F17" s="5"/>
      <c r="G17" s="3" t="s">
        <v>34</v>
      </c>
      <c r="H17" s="4">
        <f>SUM(D25:D26)</f>
        <v>35.8</v>
      </c>
    </row>
    <row r="18" ht="13.5" customHeight="1" spans="1:8">
      <c r="A18" s="2">
        <v>43832</v>
      </c>
      <c r="B18" s="5" t="s">
        <v>125</v>
      </c>
      <c r="C18" s="5" t="s">
        <v>1363</v>
      </c>
      <c r="D18" s="17">
        <v>69.5</v>
      </c>
      <c r="E18" s="5"/>
      <c r="F18" s="5"/>
      <c r="G18" s="3" t="s">
        <v>36</v>
      </c>
      <c r="H18" s="4">
        <f>SUM(D27:D30)</f>
        <v>2729.6</v>
      </c>
    </row>
    <row r="19" ht="13.5" customHeight="1" spans="1:8">
      <c r="A19" s="2">
        <v>43831</v>
      </c>
      <c r="B19" s="5" t="s">
        <v>644</v>
      </c>
      <c r="C19" s="5" t="s">
        <v>684</v>
      </c>
      <c r="D19" s="17">
        <v>300</v>
      </c>
      <c r="E19" s="5"/>
      <c r="F19" s="5"/>
      <c r="G19" s="3" t="s">
        <v>39</v>
      </c>
      <c r="H19" s="4">
        <f>SUM(D31:D40)</f>
        <v>1054.2</v>
      </c>
    </row>
    <row r="20" ht="13.5" customHeight="1" spans="1:8">
      <c r="A20" s="2">
        <v>43831</v>
      </c>
      <c r="B20" s="5" t="s">
        <v>646</v>
      </c>
      <c r="C20" s="5" t="s">
        <v>1145</v>
      </c>
      <c r="D20" s="17">
        <v>976</v>
      </c>
      <c r="E20" s="5"/>
      <c r="F20" s="5"/>
      <c r="G20" s="3" t="s">
        <v>375</v>
      </c>
      <c r="H20" s="4">
        <f>SUM(D41:D45)</f>
        <v>294</v>
      </c>
    </row>
    <row r="21" ht="13.5" customHeight="1" spans="1:26">
      <c r="A21" s="2">
        <v>43833</v>
      </c>
      <c r="B21" s="5" t="s">
        <v>163</v>
      </c>
      <c r="C21" s="5" t="s">
        <v>1364</v>
      </c>
      <c r="D21" s="17">
        <v>64.75</v>
      </c>
      <c r="E21" s="10"/>
      <c r="F21" s="10"/>
      <c r="G21" s="3" t="s">
        <v>841</v>
      </c>
      <c r="H21" s="4">
        <f>D46</f>
        <v>1350.64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43847</v>
      </c>
      <c r="B22" s="5" t="s">
        <v>163</v>
      </c>
      <c r="C22" s="5" t="s">
        <v>1146</v>
      </c>
      <c r="D22" s="17">
        <v>5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43840</v>
      </c>
      <c r="B23" s="5" t="s">
        <v>134</v>
      </c>
      <c r="C23" s="5" t="s">
        <v>993</v>
      </c>
      <c r="D23" s="17">
        <v>20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43844</v>
      </c>
      <c r="B24" s="5" t="s">
        <v>134</v>
      </c>
      <c r="C24" s="5" t="s">
        <v>603</v>
      </c>
      <c r="D24" s="17">
        <v>67.41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43841</v>
      </c>
      <c r="B25" s="5" t="s">
        <v>34</v>
      </c>
      <c r="C25" s="5" t="s">
        <v>697</v>
      </c>
      <c r="D25" s="17">
        <v>13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43861</v>
      </c>
      <c r="B26" s="5" t="s">
        <v>34</v>
      </c>
      <c r="C26" s="5" t="s">
        <v>81</v>
      </c>
      <c r="D26" s="17">
        <v>22.8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43831</v>
      </c>
      <c r="B27" s="5" t="s">
        <v>36</v>
      </c>
      <c r="C27" s="5" t="s">
        <v>1365</v>
      </c>
      <c r="D27" s="17">
        <v>1000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43831</v>
      </c>
      <c r="B28" s="5" t="s">
        <v>36</v>
      </c>
      <c r="C28" s="5" t="s">
        <v>1366</v>
      </c>
      <c r="D28" s="17">
        <v>700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43849</v>
      </c>
      <c r="B29" s="5" t="s">
        <v>36</v>
      </c>
      <c r="C29" s="5" t="s">
        <v>323</v>
      </c>
      <c r="D29" s="17">
        <v>29.6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43854</v>
      </c>
      <c r="B30" s="5" t="s">
        <v>36</v>
      </c>
      <c r="C30" s="5" t="s">
        <v>662</v>
      </c>
      <c r="D30" s="17">
        <v>1000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43831</v>
      </c>
      <c r="B31" s="5" t="s">
        <v>39</v>
      </c>
      <c r="C31" s="5" t="s">
        <v>42</v>
      </c>
      <c r="D31" s="17">
        <v>90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40180</v>
      </c>
      <c r="B32" s="5" t="s">
        <v>39</v>
      </c>
      <c r="C32" s="5" t="s">
        <v>83</v>
      </c>
      <c r="D32" s="17">
        <v>77.43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43841</v>
      </c>
      <c r="B33" s="5" t="s">
        <v>39</v>
      </c>
      <c r="C33" s="5" t="s">
        <v>83</v>
      </c>
      <c r="D33" s="17">
        <v>72.85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43841</v>
      </c>
      <c r="B34" s="5" t="s">
        <v>39</v>
      </c>
      <c r="C34" s="5" t="s">
        <v>358</v>
      </c>
      <c r="D34" s="17">
        <v>14.4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43837</v>
      </c>
      <c r="B35" s="5" t="s">
        <v>39</v>
      </c>
      <c r="C35" s="5" t="s">
        <v>391</v>
      </c>
      <c r="D35" s="17">
        <v>100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43849</v>
      </c>
      <c r="B36" s="5" t="s">
        <v>39</v>
      </c>
      <c r="C36" s="5" t="s">
        <v>1367</v>
      </c>
      <c r="D36" s="17">
        <v>29.6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43849</v>
      </c>
      <c r="B37" s="5" t="s">
        <v>39</v>
      </c>
      <c r="C37" s="5" t="s">
        <v>83</v>
      </c>
      <c r="D37" s="17">
        <v>74.5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43859</v>
      </c>
      <c r="B38" s="5" t="s">
        <v>39</v>
      </c>
      <c r="C38" s="5" t="s">
        <v>83</v>
      </c>
      <c r="D38" s="17">
        <v>75.42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43855</v>
      </c>
      <c r="B39" s="5" t="s">
        <v>39</v>
      </c>
      <c r="C39" s="5" t="s">
        <v>172</v>
      </c>
      <c r="D39" s="17">
        <v>390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43859</v>
      </c>
      <c r="B40" s="5" t="s">
        <v>39</v>
      </c>
      <c r="C40" s="5" t="s">
        <v>1368</v>
      </c>
      <c r="D40" s="17">
        <v>130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43831</v>
      </c>
      <c r="B41" s="5" t="s">
        <v>375</v>
      </c>
      <c r="C41" s="5" t="s">
        <v>547</v>
      </c>
      <c r="D41" s="17">
        <v>200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43831</v>
      </c>
      <c r="B42" s="5" t="s">
        <v>375</v>
      </c>
      <c r="C42" s="5" t="s">
        <v>548</v>
      </c>
      <c r="D42" s="17">
        <v>25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43831</v>
      </c>
      <c r="B43" s="5" t="s">
        <v>375</v>
      </c>
      <c r="C43" s="5" t="s">
        <v>549</v>
      </c>
      <c r="D43" s="17">
        <v>44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43831</v>
      </c>
      <c r="B44" s="5" t="s">
        <v>375</v>
      </c>
      <c r="C44" s="5" t="s">
        <v>550</v>
      </c>
      <c r="D44" s="17">
        <v>20</v>
      </c>
      <c r="E44" s="10"/>
      <c r="F44" s="4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43831</v>
      </c>
      <c r="B45" s="5" t="s">
        <v>375</v>
      </c>
      <c r="C45" s="5" t="s">
        <v>1319</v>
      </c>
      <c r="D45" s="17">
        <v>5</v>
      </c>
      <c r="E45" s="10"/>
      <c r="F45" s="4"/>
      <c r="G45" s="3" t="s">
        <v>1082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43834</v>
      </c>
      <c r="B46" s="3" t="s">
        <v>841</v>
      </c>
      <c r="C46" s="10" t="s">
        <v>1369</v>
      </c>
      <c r="D46" s="17">
        <v>1350.64</v>
      </c>
      <c r="E46" s="10"/>
      <c r="F46" s="4"/>
      <c r="G46" s="3" t="s">
        <v>1082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/>
      <c r="B47" s="5"/>
      <c r="C47" s="5"/>
      <c r="D47" s="17"/>
      <c r="E47" s="10"/>
      <c r="F47" s="4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/>
      <c r="D48" s="17"/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/>
      <c r="C49" s="10"/>
      <c r="D49" s="17"/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/>
      <c r="C50" s="10"/>
      <c r="D50" s="17"/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/>
      <c r="C51" s="10"/>
      <c r="D51" s="17"/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/>
      <c r="C52" s="10"/>
      <c r="D52" s="17"/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/>
      <c r="C53" s="10"/>
      <c r="D53" s="17"/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/>
      <c r="C54" s="10"/>
      <c r="D54" s="17"/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/>
      <c r="C55" s="10"/>
      <c r="D55" s="17"/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/>
      <c r="C56" s="10"/>
      <c r="D56" s="17"/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C57" s="10"/>
      <c r="D57" s="17"/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C58" s="10"/>
      <c r="D58" s="17"/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C59" s="10"/>
      <c r="D59" s="17"/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C60" s="10"/>
      <c r="D60" s="17"/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/>
      <c r="C61" s="10"/>
      <c r="D61" s="17"/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/>
      <c r="C62" s="10"/>
      <c r="D62" s="17"/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/>
      <c r="C63" s="10"/>
      <c r="D63" s="17"/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/>
      <c r="C64" s="10"/>
      <c r="D64" s="17"/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C65" s="10"/>
      <c r="D65" s="17"/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C66" s="10"/>
      <c r="D66" s="17"/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C67" s="10"/>
      <c r="D67" s="17"/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C68" s="10"/>
      <c r="D68" s="17"/>
      <c r="E68" s="10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17">
        <f>SUM(D2:D60)</f>
        <v>9691.71</v>
      </c>
      <c r="E69" s="10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17"/>
      <c r="E70" s="5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17"/>
      <c r="E71" s="5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/>
      <c r="D72" s="17"/>
      <c r="E72" s="5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/>
      <c r="D73" s="17"/>
      <c r="E73" s="5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6">
      <c r="A74" s="2"/>
      <c r="D74" s="17"/>
      <c r="E74" s="5"/>
      <c r="F74" s="5"/>
    </row>
    <row r="75" ht="13.5" customHeight="1" spans="1:6">
      <c r="A75" s="2"/>
      <c r="D75" s="17"/>
      <c r="E75" s="5"/>
      <c r="F75" s="5"/>
    </row>
    <row r="76" ht="13.5" customHeight="1" spans="1:6">
      <c r="A76" s="2"/>
      <c r="D76" s="17"/>
      <c r="E76" s="5"/>
      <c r="F76" s="5"/>
    </row>
    <row r="77" ht="13.5" customHeight="1" spans="1:6">
      <c r="A77" s="2"/>
      <c r="D77" s="17"/>
      <c r="E77" s="5"/>
      <c r="F77" s="5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2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43867</v>
      </c>
      <c r="B2" s="5" t="s">
        <v>44</v>
      </c>
      <c r="C2" s="5" t="s">
        <v>524</v>
      </c>
      <c r="D2" s="17">
        <v>37.17</v>
      </c>
      <c r="E2" s="5"/>
      <c r="F2" s="5"/>
    </row>
    <row r="3" ht="13.5" customHeight="1" spans="1:6">
      <c r="A3" s="2">
        <v>43877</v>
      </c>
      <c r="B3" s="5" t="s">
        <v>44</v>
      </c>
      <c r="C3" s="5" t="s">
        <v>1189</v>
      </c>
      <c r="D3" s="17">
        <v>22.5</v>
      </c>
      <c r="E3" s="5"/>
      <c r="F3" s="5"/>
    </row>
    <row r="4" ht="13.5" customHeight="1" spans="1:6">
      <c r="A4" s="2">
        <v>43890</v>
      </c>
      <c r="B4" s="5" t="s">
        <v>44</v>
      </c>
      <c r="C4" s="10" t="s">
        <v>951</v>
      </c>
      <c r="D4" s="17">
        <v>20</v>
      </c>
      <c r="E4" s="5"/>
      <c r="F4" s="5"/>
    </row>
    <row r="5" ht="13.5" customHeight="1" spans="1:6">
      <c r="A5" s="2">
        <v>43862</v>
      </c>
      <c r="B5" s="5" t="s">
        <v>294</v>
      </c>
      <c r="C5" s="5" t="s">
        <v>239</v>
      </c>
      <c r="D5" s="17">
        <v>470</v>
      </c>
      <c r="E5" s="5"/>
      <c r="F5" s="5"/>
    </row>
    <row r="6" ht="13.5" customHeight="1" spans="1:7">
      <c r="A6" s="2">
        <v>43862</v>
      </c>
      <c r="B6" s="5" t="s">
        <v>11</v>
      </c>
      <c r="C6" s="5" t="s">
        <v>777</v>
      </c>
      <c r="D6" s="17">
        <v>180</v>
      </c>
      <c r="E6" s="5"/>
      <c r="F6" s="5"/>
      <c r="G6" s="3" t="s">
        <v>286</v>
      </c>
    </row>
    <row r="7" ht="13.5" customHeight="1" spans="1:8">
      <c r="A7" s="2">
        <v>43875</v>
      </c>
      <c r="B7" s="5" t="s">
        <v>11</v>
      </c>
      <c r="C7" s="10" t="s">
        <v>1370</v>
      </c>
      <c r="D7" s="17">
        <v>30</v>
      </c>
      <c r="E7" s="5"/>
      <c r="F7" s="5"/>
      <c r="G7" s="3" t="s">
        <v>44</v>
      </c>
      <c r="H7" s="4">
        <f>SUM(D2:D4)</f>
        <v>79.67</v>
      </c>
    </row>
    <row r="8" ht="13.5" customHeight="1" spans="1:8">
      <c r="A8" s="2">
        <v>43868</v>
      </c>
      <c r="B8" s="5" t="s">
        <v>11</v>
      </c>
      <c r="C8" s="5" t="s">
        <v>780</v>
      </c>
      <c r="D8" s="17">
        <v>8.9</v>
      </c>
      <c r="E8" s="5"/>
      <c r="F8" s="5" t="s">
        <v>1362</v>
      </c>
      <c r="G8" s="3" t="s">
        <v>294</v>
      </c>
      <c r="H8" s="4">
        <f>SUM(D5)</f>
        <v>470</v>
      </c>
    </row>
    <row r="9" ht="13.5" customHeight="1" spans="1:8">
      <c r="A9" s="2">
        <v>43890</v>
      </c>
      <c r="B9" s="5" t="s">
        <v>11</v>
      </c>
      <c r="C9" s="5" t="s">
        <v>727</v>
      </c>
      <c r="D9" s="17">
        <v>16.4</v>
      </c>
      <c r="E9" s="5"/>
      <c r="F9" s="5"/>
      <c r="G9" s="3" t="s">
        <v>11</v>
      </c>
      <c r="H9" s="4">
        <f>SUM(D6:D12)</f>
        <v>311.9</v>
      </c>
    </row>
    <row r="10" ht="13.5" customHeight="1" spans="1:8">
      <c r="A10" s="2">
        <v>43882</v>
      </c>
      <c r="B10" s="5" t="s">
        <v>11</v>
      </c>
      <c r="C10" s="5" t="s">
        <v>824</v>
      </c>
      <c r="D10" s="17">
        <v>22</v>
      </c>
      <c r="E10" s="5"/>
      <c r="F10" s="5"/>
      <c r="G10" s="3" t="s">
        <v>68</v>
      </c>
      <c r="H10" s="4">
        <f>SUM(D13:D20)</f>
        <v>819.78</v>
      </c>
    </row>
    <row r="11" ht="13.5" customHeight="1" spans="1:8">
      <c r="A11" s="2">
        <v>43878</v>
      </c>
      <c r="B11" s="5" t="s">
        <v>11</v>
      </c>
      <c r="C11" s="5" t="s">
        <v>1143</v>
      </c>
      <c r="D11" s="17">
        <v>19.6</v>
      </c>
      <c r="E11" s="5"/>
      <c r="F11" s="5"/>
      <c r="G11" s="3" t="s">
        <v>197</v>
      </c>
      <c r="H11" s="4">
        <f>SUM(D21:D25)</f>
        <v>182.95</v>
      </c>
    </row>
    <row r="12" ht="13.5" customHeight="1" spans="1:8">
      <c r="A12" s="2">
        <v>43875</v>
      </c>
      <c r="B12" s="5" t="s">
        <v>11</v>
      </c>
      <c r="C12" s="5" t="s">
        <v>824</v>
      </c>
      <c r="D12" s="17">
        <v>35</v>
      </c>
      <c r="E12" s="5"/>
      <c r="F12" s="5"/>
      <c r="G12" s="3" t="s">
        <v>125</v>
      </c>
      <c r="H12" s="4">
        <f>SUM(D26:D28)</f>
        <v>767.75</v>
      </c>
    </row>
    <row r="13" ht="13.5" customHeight="1" spans="1:8">
      <c r="A13" s="2">
        <v>43862</v>
      </c>
      <c r="B13" s="5" t="s">
        <v>68</v>
      </c>
      <c r="C13" s="5" t="s">
        <v>20</v>
      </c>
      <c r="D13" s="17">
        <v>193.33</v>
      </c>
      <c r="E13" s="5"/>
      <c r="F13" s="5"/>
      <c r="G13" s="3" t="s">
        <v>644</v>
      </c>
      <c r="H13" s="4">
        <f>SUM(D29)</f>
        <v>300</v>
      </c>
    </row>
    <row r="14" ht="13.5" customHeight="1" spans="1:8">
      <c r="A14" s="2">
        <v>43865</v>
      </c>
      <c r="B14" s="5" t="s">
        <v>68</v>
      </c>
      <c r="C14" s="5" t="s">
        <v>122</v>
      </c>
      <c r="D14" s="17">
        <v>19.35</v>
      </c>
      <c r="E14" s="5"/>
      <c r="F14" s="5"/>
      <c r="G14" s="3" t="s">
        <v>646</v>
      </c>
      <c r="H14" s="4">
        <f>SUM(D30)</f>
        <v>976</v>
      </c>
    </row>
    <row r="15" ht="13.5" customHeight="1" spans="1:8">
      <c r="A15" s="2">
        <v>43869</v>
      </c>
      <c r="B15" s="5" t="s">
        <v>68</v>
      </c>
      <c r="C15" s="5" t="s">
        <v>20</v>
      </c>
      <c r="D15" s="17">
        <v>166.52</v>
      </c>
      <c r="E15" s="5"/>
      <c r="F15" s="5"/>
      <c r="G15" s="3" t="s">
        <v>163</v>
      </c>
      <c r="H15" s="4">
        <f>SUM(D31)</f>
        <v>14</v>
      </c>
    </row>
    <row r="16" ht="13.5" customHeight="1" spans="1:8">
      <c r="A16" s="2">
        <v>43865</v>
      </c>
      <c r="B16" s="5" t="s">
        <v>68</v>
      </c>
      <c r="C16" s="5" t="s">
        <v>122</v>
      </c>
      <c r="D16" s="17">
        <v>19.35</v>
      </c>
      <c r="E16" s="5"/>
      <c r="F16" s="5"/>
      <c r="G16" s="3" t="s">
        <v>134</v>
      </c>
      <c r="H16" s="4">
        <f>SUM(D32:D35)</f>
        <v>468.9</v>
      </c>
    </row>
    <row r="17" ht="13.5" customHeight="1" spans="1:8">
      <c r="A17" s="2">
        <v>43869</v>
      </c>
      <c r="B17" s="5" t="s">
        <v>68</v>
      </c>
      <c r="C17" s="5" t="s">
        <v>991</v>
      </c>
      <c r="D17" s="17">
        <v>8</v>
      </c>
      <c r="E17" s="5"/>
      <c r="F17" s="5"/>
      <c r="G17" s="3" t="s">
        <v>34</v>
      </c>
      <c r="H17" s="4">
        <f>SUM(D36:D39)</f>
        <v>134.7</v>
      </c>
    </row>
    <row r="18" ht="13.5" customHeight="1" spans="1:8">
      <c r="A18" s="2">
        <v>43890</v>
      </c>
      <c r="B18" s="5" t="s">
        <v>68</v>
      </c>
      <c r="C18" s="5" t="s">
        <v>20</v>
      </c>
      <c r="D18" s="17">
        <v>196.77</v>
      </c>
      <c r="E18" s="5"/>
      <c r="F18" s="5"/>
      <c r="G18" s="3" t="s">
        <v>36</v>
      </c>
      <c r="H18" s="4">
        <f>SUM(D40:D43)</f>
        <v>2260.1</v>
      </c>
    </row>
    <row r="19" ht="13.5" customHeight="1" spans="1:8">
      <c r="A19" s="2">
        <v>43877</v>
      </c>
      <c r="B19" s="5" t="s">
        <v>68</v>
      </c>
      <c r="C19" s="10" t="s">
        <v>991</v>
      </c>
      <c r="D19" s="17">
        <v>16.7</v>
      </c>
      <c r="E19" s="5"/>
      <c r="F19" s="5"/>
      <c r="G19" s="3" t="s">
        <v>39</v>
      </c>
      <c r="H19" s="4">
        <f>SUM(D44:D51)</f>
        <v>1595.59</v>
      </c>
    </row>
    <row r="20" ht="13.5" customHeight="1" spans="1:8">
      <c r="A20" s="2">
        <v>43881</v>
      </c>
      <c r="B20" s="5" t="s">
        <v>68</v>
      </c>
      <c r="C20" s="10" t="s">
        <v>20</v>
      </c>
      <c r="D20" s="17">
        <v>199.76</v>
      </c>
      <c r="E20" s="5"/>
      <c r="F20" s="5"/>
      <c r="G20" s="3" t="s">
        <v>375</v>
      </c>
      <c r="H20" s="4">
        <f>SUM(D52:D56)</f>
        <v>294</v>
      </c>
    </row>
    <row r="21" ht="13.5" customHeight="1" spans="1:26">
      <c r="A21" s="2">
        <v>43869</v>
      </c>
      <c r="B21" s="5" t="s">
        <v>197</v>
      </c>
      <c r="C21" s="5" t="s">
        <v>124</v>
      </c>
      <c r="D21" s="17">
        <v>32.9</v>
      </c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43867</v>
      </c>
      <c r="B22" s="5" t="s">
        <v>197</v>
      </c>
      <c r="C22" s="5" t="s">
        <v>1321</v>
      </c>
      <c r="D22" s="17">
        <v>45.9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43872</v>
      </c>
      <c r="B23" s="5" t="s">
        <v>197</v>
      </c>
      <c r="C23" s="5" t="s">
        <v>72</v>
      </c>
      <c r="D23" s="17">
        <v>16.4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43872</v>
      </c>
      <c r="B24" s="5" t="s">
        <v>197</v>
      </c>
      <c r="C24" s="5" t="s">
        <v>394</v>
      </c>
      <c r="D24" s="17">
        <v>37.8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43887</v>
      </c>
      <c r="B25" s="5" t="s">
        <v>197</v>
      </c>
      <c r="C25" s="10" t="s">
        <v>124</v>
      </c>
      <c r="D25" s="17">
        <v>49.95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43862</v>
      </c>
      <c r="B26" s="5" t="s">
        <v>125</v>
      </c>
      <c r="C26" s="5" t="s">
        <v>640</v>
      </c>
      <c r="D26" s="17">
        <v>60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43862</v>
      </c>
      <c r="B27" s="5" t="s">
        <v>125</v>
      </c>
      <c r="C27" s="5" t="s">
        <v>641</v>
      </c>
      <c r="D27" s="17">
        <v>675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43862</v>
      </c>
      <c r="B28" s="5" t="s">
        <v>125</v>
      </c>
      <c r="C28" s="5" t="s">
        <v>509</v>
      </c>
      <c r="D28" s="17">
        <v>32.75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43862</v>
      </c>
      <c r="B29" s="5" t="s">
        <v>644</v>
      </c>
      <c r="C29" s="5" t="s">
        <v>684</v>
      </c>
      <c r="D29" s="17">
        <v>300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43862</v>
      </c>
      <c r="B30" s="5" t="s">
        <v>646</v>
      </c>
      <c r="C30" s="5" t="s">
        <v>1145</v>
      </c>
      <c r="D30" s="17">
        <v>976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43888</v>
      </c>
      <c r="B31" s="5" t="s">
        <v>163</v>
      </c>
      <c r="C31" s="5" t="s">
        <v>1371</v>
      </c>
      <c r="D31" s="17">
        <v>14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43886</v>
      </c>
      <c r="B32" s="5" t="s">
        <v>134</v>
      </c>
      <c r="C32" s="5" t="s">
        <v>144</v>
      </c>
      <c r="D32" s="17">
        <v>52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43883</v>
      </c>
      <c r="B33" s="5" t="s">
        <v>134</v>
      </c>
      <c r="C33" s="5" t="s">
        <v>850</v>
      </c>
      <c r="D33" s="17">
        <v>378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43885</v>
      </c>
      <c r="B34" s="5" t="s">
        <v>134</v>
      </c>
      <c r="C34" s="10" t="s">
        <v>126</v>
      </c>
      <c r="D34" s="17">
        <v>30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43885</v>
      </c>
      <c r="B35" s="5" t="s">
        <v>134</v>
      </c>
      <c r="C35" s="10" t="s">
        <v>524</v>
      </c>
      <c r="D35" s="17">
        <v>8.9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43862</v>
      </c>
      <c r="B36" s="5" t="s">
        <v>34</v>
      </c>
      <c r="C36" s="5" t="s">
        <v>697</v>
      </c>
      <c r="D36" s="17">
        <v>10.6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43876</v>
      </c>
      <c r="B37" s="5" t="s">
        <v>34</v>
      </c>
      <c r="C37" s="5" t="s">
        <v>81</v>
      </c>
      <c r="D37" s="17">
        <v>31.9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43890</v>
      </c>
      <c r="B38" s="5" t="s">
        <v>34</v>
      </c>
      <c r="C38" s="10" t="s">
        <v>1116</v>
      </c>
      <c r="D38" s="17">
        <v>67.2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43881</v>
      </c>
      <c r="B39" s="5" t="s">
        <v>34</v>
      </c>
      <c r="C39" s="10" t="s">
        <v>81</v>
      </c>
      <c r="D39" s="17">
        <v>25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43862</v>
      </c>
      <c r="B40" s="5" t="s">
        <v>36</v>
      </c>
      <c r="C40" s="5" t="s">
        <v>37</v>
      </c>
      <c r="D40" s="17">
        <v>600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43862</v>
      </c>
      <c r="B41" s="5" t="s">
        <v>36</v>
      </c>
      <c r="C41" s="5" t="s">
        <v>38</v>
      </c>
      <c r="D41" s="17">
        <v>400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43866</v>
      </c>
      <c r="B42" s="5" t="s">
        <v>36</v>
      </c>
      <c r="C42" s="5" t="s">
        <v>872</v>
      </c>
      <c r="D42" s="17">
        <v>560.1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43862</v>
      </c>
      <c r="B43" s="5" t="s">
        <v>36</v>
      </c>
      <c r="C43" s="5" t="s">
        <v>1366</v>
      </c>
      <c r="D43" s="17">
        <v>700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43862</v>
      </c>
      <c r="B44" s="5" t="s">
        <v>39</v>
      </c>
      <c r="C44" s="5" t="s">
        <v>42</v>
      </c>
      <c r="D44" s="17">
        <v>90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43863</v>
      </c>
      <c r="B45" s="5" t="s">
        <v>39</v>
      </c>
      <c r="C45" s="5" t="s">
        <v>451</v>
      </c>
      <c r="D45" s="17">
        <v>10</v>
      </c>
      <c r="E45" s="10"/>
      <c r="F45" s="4"/>
      <c r="G45" s="3" t="s">
        <v>1082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43866</v>
      </c>
      <c r="B46" s="5" t="s">
        <v>39</v>
      </c>
      <c r="C46" s="5" t="s">
        <v>1372</v>
      </c>
      <c r="D46" s="17">
        <v>500</v>
      </c>
      <c r="E46" s="10"/>
      <c r="F46" s="4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43873</v>
      </c>
      <c r="B47" s="5" t="s">
        <v>39</v>
      </c>
      <c r="C47" s="5" t="s">
        <v>1373</v>
      </c>
      <c r="D47" s="17">
        <v>400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43876</v>
      </c>
      <c r="B48" s="5" t="s">
        <v>39</v>
      </c>
      <c r="C48" s="10" t="s">
        <v>83</v>
      </c>
      <c r="D48" s="17">
        <v>63.96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43867</v>
      </c>
      <c r="B49" s="5" t="s">
        <v>39</v>
      </c>
      <c r="C49" s="5" t="s">
        <v>83</v>
      </c>
      <c r="D49" s="17">
        <v>81.63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43869</v>
      </c>
      <c r="B50" s="5" t="s">
        <v>39</v>
      </c>
      <c r="C50" s="3" t="s">
        <v>391</v>
      </c>
      <c r="D50" s="17">
        <v>50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43872</v>
      </c>
      <c r="B51" s="5" t="s">
        <v>39</v>
      </c>
      <c r="C51" s="10" t="s">
        <v>1374</v>
      </c>
      <c r="D51" s="17">
        <v>400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43862</v>
      </c>
      <c r="B52" s="5" t="s">
        <v>375</v>
      </c>
      <c r="C52" s="5" t="s">
        <v>547</v>
      </c>
      <c r="D52" s="17">
        <v>200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43862</v>
      </c>
      <c r="B53" s="5" t="s">
        <v>375</v>
      </c>
      <c r="C53" s="5" t="s">
        <v>548</v>
      </c>
      <c r="D53" s="17">
        <v>25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43862</v>
      </c>
      <c r="B54" s="5" t="s">
        <v>375</v>
      </c>
      <c r="C54" s="5" t="s">
        <v>549</v>
      </c>
      <c r="D54" s="17">
        <v>44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43862</v>
      </c>
      <c r="B55" s="5" t="s">
        <v>375</v>
      </c>
      <c r="C55" s="5" t="s">
        <v>550</v>
      </c>
      <c r="D55" s="17">
        <v>20</v>
      </c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43862</v>
      </c>
      <c r="B56" s="5" t="s">
        <v>375</v>
      </c>
      <c r="C56" s="5" t="s">
        <v>1319</v>
      </c>
      <c r="D56" s="17">
        <v>5</v>
      </c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C57" s="10"/>
      <c r="D57" s="17"/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C58" s="10"/>
      <c r="D58" s="17"/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C59" s="10"/>
      <c r="D59" s="17"/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C60" s="10"/>
      <c r="D60" s="17"/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/>
      <c r="C61" s="10"/>
      <c r="D61" s="17"/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/>
      <c r="C62" s="10"/>
      <c r="D62" s="17"/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/>
      <c r="C63" s="10"/>
      <c r="D63" s="17"/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/>
      <c r="C64" s="10"/>
      <c r="D64" s="17"/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C65" s="10"/>
      <c r="D65" s="17"/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C66" s="10"/>
      <c r="D66" s="17"/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C67" s="10"/>
      <c r="D67" s="17"/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D68" s="17">
        <f>SUM(D2:D57)</f>
        <v>8675.34</v>
      </c>
      <c r="E68" s="10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17"/>
      <c r="E69" s="5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17"/>
      <c r="E70" s="5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17"/>
      <c r="E71" s="5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/>
      <c r="D72" s="17"/>
      <c r="E72" s="5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6">
      <c r="A73" s="2"/>
      <c r="D73" s="17"/>
      <c r="E73" s="5"/>
      <c r="F73" s="5"/>
    </row>
    <row r="74" ht="13.5" customHeight="1" spans="1:6">
      <c r="A74" s="2"/>
      <c r="D74" s="17"/>
      <c r="E74" s="5"/>
      <c r="F74" s="5"/>
    </row>
    <row r="75" ht="13.5" customHeight="1" spans="1:6">
      <c r="A75" s="2"/>
      <c r="D75" s="17"/>
      <c r="E75" s="5"/>
      <c r="F75" s="5"/>
    </row>
    <row r="76" ht="13.5" customHeight="1" spans="1:6">
      <c r="A76" s="2"/>
      <c r="D76" s="17"/>
      <c r="E76" s="5"/>
      <c r="F76" s="5"/>
    </row>
    <row r="77" ht="13.5" customHeight="1" spans="1:6">
      <c r="A77" s="2"/>
      <c r="D77" s="17"/>
      <c r="E77" s="5"/>
      <c r="F77" s="5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43898</v>
      </c>
      <c r="B2" s="5" t="s">
        <v>44</v>
      </c>
      <c r="C2" s="5" t="s">
        <v>1152</v>
      </c>
      <c r="D2" s="17">
        <v>340</v>
      </c>
      <c r="E2" s="5"/>
      <c r="F2" s="5"/>
    </row>
    <row r="3" ht="13.5" customHeight="1" spans="1:6">
      <c r="A3" s="2">
        <v>43898</v>
      </c>
      <c r="B3" s="5" t="s">
        <v>44</v>
      </c>
      <c r="C3" s="10" t="s">
        <v>1375</v>
      </c>
      <c r="D3" s="17">
        <v>14.4</v>
      </c>
      <c r="E3" s="5"/>
      <c r="F3" s="5"/>
    </row>
    <row r="4" ht="13.5" customHeight="1" spans="1:6">
      <c r="A4" s="2">
        <v>43919</v>
      </c>
      <c r="B4" s="10" t="s">
        <v>44</v>
      </c>
      <c r="C4" s="10" t="s">
        <v>524</v>
      </c>
      <c r="D4" s="10">
        <v>19.2</v>
      </c>
      <c r="E4" s="5"/>
      <c r="F4" s="5"/>
    </row>
    <row r="5" ht="13.5" customHeight="1" spans="1:6">
      <c r="A5" s="2">
        <v>43918</v>
      </c>
      <c r="B5" s="5" t="s">
        <v>44</v>
      </c>
      <c r="C5" s="5" t="s">
        <v>1189</v>
      </c>
      <c r="D5" s="17">
        <v>44.6</v>
      </c>
      <c r="E5" s="5"/>
      <c r="F5" s="5"/>
    </row>
    <row r="6" ht="13.5" customHeight="1" spans="1:7">
      <c r="A6" s="2">
        <v>43905</v>
      </c>
      <c r="B6" s="5" t="s">
        <v>44</v>
      </c>
      <c r="C6" s="10" t="s">
        <v>1189</v>
      </c>
      <c r="D6" s="17">
        <v>15.3</v>
      </c>
      <c r="E6" s="5"/>
      <c r="F6" s="5"/>
      <c r="G6" s="3" t="s">
        <v>286</v>
      </c>
    </row>
    <row r="7" ht="13.5" customHeight="1" spans="1:8">
      <c r="A7" s="2">
        <v>43891</v>
      </c>
      <c r="B7" s="5" t="s">
        <v>294</v>
      </c>
      <c r="C7" s="5" t="s">
        <v>239</v>
      </c>
      <c r="D7" s="17">
        <v>470</v>
      </c>
      <c r="E7" s="5"/>
      <c r="F7" s="5"/>
      <c r="G7" s="3" t="s">
        <v>44</v>
      </c>
      <c r="H7" s="4">
        <f>SUM(D2:D6)</f>
        <v>433.5</v>
      </c>
    </row>
    <row r="8" ht="13.5" customHeight="1" spans="1:8">
      <c r="A8" s="2">
        <v>43891</v>
      </c>
      <c r="B8" s="5" t="s">
        <v>11</v>
      </c>
      <c r="C8" s="5" t="s">
        <v>777</v>
      </c>
      <c r="D8" s="17">
        <v>180</v>
      </c>
      <c r="E8" s="5"/>
      <c r="F8" s="5" t="s">
        <v>1362</v>
      </c>
      <c r="G8" s="3" t="s">
        <v>294</v>
      </c>
      <c r="H8" s="4">
        <f>SUM(D7)</f>
        <v>470</v>
      </c>
    </row>
    <row r="9" ht="13.5" customHeight="1" spans="1:8">
      <c r="A9" s="2">
        <v>43903</v>
      </c>
      <c r="B9" s="5" t="s">
        <v>11</v>
      </c>
      <c r="C9" s="5" t="s">
        <v>1143</v>
      </c>
      <c r="D9" s="17">
        <v>8.9</v>
      </c>
      <c r="E9" s="5"/>
      <c r="F9" s="5"/>
      <c r="G9" s="3" t="s">
        <v>11</v>
      </c>
      <c r="H9" s="4">
        <f>SUM(D8:D16)</f>
        <v>302.6</v>
      </c>
    </row>
    <row r="10" ht="13.5" customHeight="1" spans="1:8">
      <c r="A10" s="2">
        <v>43896</v>
      </c>
      <c r="B10" s="5" t="s">
        <v>11</v>
      </c>
      <c r="C10" s="5" t="s">
        <v>780</v>
      </c>
      <c r="D10" s="17">
        <v>13.7</v>
      </c>
      <c r="E10" s="5"/>
      <c r="F10" s="5"/>
      <c r="G10" s="3" t="s">
        <v>68</v>
      </c>
      <c r="H10" s="4">
        <f>SUM(D17:D24)</f>
        <v>924.15</v>
      </c>
    </row>
    <row r="11" ht="13.5" customHeight="1" spans="1:8">
      <c r="A11" s="2">
        <v>43897</v>
      </c>
      <c r="B11" s="5" t="s">
        <v>11</v>
      </c>
      <c r="C11" s="5" t="s">
        <v>780</v>
      </c>
      <c r="D11" s="17">
        <v>9.8</v>
      </c>
      <c r="E11" s="5"/>
      <c r="F11" s="5"/>
      <c r="G11" s="3" t="s">
        <v>197</v>
      </c>
      <c r="H11" s="4">
        <f>SUM(D25:D28)</f>
        <v>154.85</v>
      </c>
    </row>
    <row r="12" ht="13.5" customHeight="1" spans="1:8">
      <c r="A12" s="2">
        <v>43892</v>
      </c>
      <c r="B12" s="5" t="s">
        <v>11</v>
      </c>
      <c r="C12" s="5" t="s">
        <v>1143</v>
      </c>
      <c r="D12" s="17">
        <v>9</v>
      </c>
      <c r="E12" s="5"/>
      <c r="F12" s="5"/>
      <c r="G12" s="3" t="s">
        <v>125</v>
      </c>
      <c r="H12" s="4">
        <f>SUM(D29:D35)</f>
        <v>922.6</v>
      </c>
    </row>
    <row r="13" ht="13.5" customHeight="1" spans="1:8">
      <c r="A13" s="2">
        <v>43921</v>
      </c>
      <c r="B13" s="5" t="s">
        <v>11</v>
      </c>
      <c r="C13" s="5" t="s">
        <v>1376</v>
      </c>
      <c r="D13" s="17">
        <v>6.7</v>
      </c>
      <c r="E13" s="5"/>
      <c r="F13" s="5"/>
      <c r="G13" s="3" t="s">
        <v>644</v>
      </c>
      <c r="H13" s="4">
        <f>SUM(D36)</f>
        <v>300</v>
      </c>
    </row>
    <row r="14" ht="13.5" customHeight="1" spans="1:8">
      <c r="A14" s="2">
        <v>43912</v>
      </c>
      <c r="B14" s="5" t="s">
        <v>11</v>
      </c>
      <c r="C14" s="5" t="s">
        <v>492</v>
      </c>
      <c r="D14" s="17">
        <v>30</v>
      </c>
      <c r="E14" s="5"/>
      <c r="F14" s="5"/>
      <c r="G14" s="3" t="s">
        <v>646</v>
      </c>
      <c r="H14" s="4">
        <f>SUM(D37)</f>
        <v>976</v>
      </c>
    </row>
    <row r="15" ht="13.5" customHeight="1" spans="1:8">
      <c r="A15" s="2">
        <v>43909</v>
      </c>
      <c r="B15" s="5" t="s">
        <v>11</v>
      </c>
      <c r="C15" s="10" t="s">
        <v>824</v>
      </c>
      <c r="D15" s="17">
        <v>37</v>
      </c>
      <c r="E15" s="5"/>
      <c r="F15" s="5"/>
      <c r="G15" s="3" t="s">
        <v>163</v>
      </c>
      <c r="H15" s="4">
        <f>SUM(0)</f>
        <v>0</v>
      </c>
    </row>
    <row r="16" ht="13.5" customHeight="1" spans="1:8">
      <c r="A16" s="2">
        <v>43918</v>
      </c>
      <c r="B16" s="5" t="s">
        <v>11</v>
      </c>
      <c r="C16" s="5" t="s">
        <v>1376</v>
      </c>
      <c r="D16" s="17">
        <v>7.5</v>
      </c>
      <c r="E16" s="5"/>
      <c r="F16" s="5"/>
      <c r="G16" s="3" t="s">
        <v>134</v>
      </c>
      <c r="H16" s="4">
        <f>SUM(D38:D40)</f>
        <v>482.9</v>
      </c>
    </row>
    <row r="17" ht="13.5" customHeight="1" spans="1:8">
      <c r="A17" s="2">
        <v>43904</v>
      </c>
      <c r="B17" s="5" t="s">
        <v>68</v>
      </c>
      <c r="C17" s="5" t="s">
        <v>20</v>
      </c>
      <c r="D17" s="17">
        <v>138</v>
      </c>
      <c r="E17" s="5"/>
      <c r="F17" s="5"/>
      <c r="G17" s="3" t="s">
        <v>34</v>
      </c>
      <c r="H17" s="4">
        <f>SUM(D41)</f>
        <v>11.9</v>
      </c>
    </row>
    <row r="18" ht="13.5" customHeight="1" spans="1:8">
      <c r="A18" s="2">
        <v>43892</v>
      </c>
      <c r="B18" s="5" t="s">
        <v>68</v>
      </c>
      <c r="C18" s="5" t="s">
        <v>20</v>
      </c>
      <c r="D18" s="17">
        <v>52.65</v>
      </c>
      <c r="E18" s="5"/>
      <c r="F18" s="5"/>
      <c r="G18" s="3" t="s">
        <v>36</v>
      </c>
      <c r="H18" s="4">
        <f>SUM(D42:D44)</f>
        <v>1700</v>
      </c>
    </row>
    <row r="19" ht="13.5" customHeight="1" spans="1:8">
      <c r="A19" s="2">
        <v>43897</v>
      </c>
      <c r="B19" s="5" t="s">
        <v>68</v>
      </c>
      <c r="C19" s="5" t="s">
        <v>20</v>
      </c>
      <c r="D19" s="17">
        <v>180</v>
      </c>
      <c r="E19" s="5"/>
      <c r="F19" s="5"/>
      <c r="G19" s="3" t="s">
        <v>39</v>
      </c>
      <c r="H19" s="4">
        <f>SUM(D45:D53)</f>
        <v>546</v>
      </c>
    </row>
    <row r="20" ht="13.5" customHeight="1" spans="1:8">
      <c r="A20" s="2">
        <v>43918</v>
      </c>
      <c r="B20" s="5" t="s">
        <v>68</v>
      </c>
      <c r="C20" s="5" t="s">
        <v>926</v>
      </c>
      <c r="D20" s="17">
        <v>27.1</v>
      </c>
      <c r="E20" s="5"/>
      <c r="F20" s="5"/>
      <c r="G20" s="3" t="s">
        <v>375</v>
      </c>
      <c r="H20" s="4">
        <f>SUM(D54:D58)</f>
        <v>294</v>
      </c>
    </row>
    <row r="21" ht="13.5" customHeight="1" spans="1:26">
      <c r="A21" s="2">
        <v>43918</v>
      </c>
      <c r="B21" s="5" t="s">
        <v>68</v>
      </c>
      <c r="C21" s="5" t="s">
        <v>20</v>
      </c>
      <c r="D21" s="17">
        <v>171</v>
      </c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43915</v>
      </c>
      <c r="B22" s="5" t="s">
        <v>68</v>
      </c>
      <c r="C22" s="5" t="s">
        <v>20</v>
      </c>
      <c r="D22" s="17">
        <v>140.1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43905</v>
      </c>
      <c r="B23" s="5" t="s">
        <v>68</v>
      </c>
      <c r="C23" s="5" t="s">
        <v>926</v>
      </c>
      <c r="D23" s="17">
        <v>28.4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43912</v>
      </c>
      <c r="B24" s="5" t="s">
        <v>68</v>
      </c>
      <c r="C24" s="5" t="s">
        <v>20</v>
      </c>
      <c r="D24" s="17">
        <v>186.9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43916</v>
      </c>
      <c r="B25" s="5" t="s">
        <v>197</v>
      </c>
      <c r="C25" s="5" t="s">
        <v>124</v>
      </c>
      <c r="D25" s="17">
        <v>9.6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43912</v>
      </c>
      <c r="B26" s="5" t="s">
        <v>197</v>
      </c>
      <c r="C26" s="10" t="s">
        <v>124</v>
      </c>
      <c r="D26" s="17">
        <v>60.5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43920</v>
      </c>
      <c r="B27" s="5" t="s">
        <v>197</v>
      </c>
      <c r="C27" s="10" t="s">
        <v>730</v>
      </c>
      <c r="D27" s="17">
        <v>60.8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43920</v>
      </c>
      <c r="B28" s="5" t="s">
        <v>197</v>
      </c>
      <c r="C28" s="10" t="s">
        <v>1377</v>
      </c>
      <c r="D28" s="17">
        <v>23.95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43891</v>
      </c>
      <c r="B29" s="5" t="s">
        <v>125</v>
      </c>
      <c r="C29" s="5" t="s">
        <v>640</v>
      </c>
      <c r="D29" s="17">
        <v>60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43891</v>
      </c>
      <c r="B30" s="5" t="s">
        <v>125</v>
      </c>
      <c r="C30" s="5" t="s">
        <v>641</v>
      </c>
      <c r="D30" s="17">
        <v>675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43891</v>
      </c>
      <c r="B31" s="5" t="s">
        <v>125</v>
      </c>
      <c r="C31" s="5" t="s">
        <v>509</v>
      </c>
      <c r="D31" s="17">
        <v>32.75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43892</v>
      </c>
      <c r="B32" s="5" t="s">
        <v>125</v>
      </c>
      <c r="C32" s="5" t="s">
        <v>1378</v>
      </c>
      <c r="D32" s="17">
        <v>99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43899</v>
      </c>
      <c r="B33" s="5" t="s">
        <v>125</v>
      </c>
      <c r="C33" s="10" t="s">
        <v>1379</v>
      </c>
      <c r="D33" s="17">
        <v>10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43898</v>
      </c>
      <c r="B34" s="5" t="s">
        <v>125</v>
      </c>
      <c r="C34" s="5" t="s">
        <v>195</v>
      </c>
      <c r="D34" s="17">
        <v>9.85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43920</v>
      </c>
      <c r="B35" s="5" t="s">
        <v>125</v>
      </c>
      <c r="C35" s="5" t="s">
        <v>1380</v>
      </c>
      <c r="D35" s="17">
        <v>36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43891</v>
      </c>
      <c r="B36" s="5" t="s">
        <v>644</v>
      </c>
      <c r="C36" s="5" t="s">
        <v>684</v>
      </c>
      <c r="D36" s="17">
        <v>300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43891</v>
      </c>
      <c r="B37" s="5" t="s">
        <v>646</v>
      </c>
      <c r="C37" s="5" t="s">
        <v>1145</v>
      </c>
      <c r="D37" s="17">
        <v>976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43898</v>
      </c>
      <c r="B38" s="5" t="s">
        <v>134</v>
      </c>
      <c r="C38" s="5" t="s">
        <v>1381</v>
      </c>
      <c r="D38" s="17">
        <v>390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43912</v>
      </c>
      <c r="B39" s="5" t="s">
        <v>134</v>
      </c>
      <c r="C39" s="10" t="s">
        <v>898</v>
      </c>
      <c r="D39" s="17">
        <v>80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43903</v>
      </c>
      <c r="B40" s="5" t="s">
        <v>134</v>
      </c>
      <c r="C40" s="10" t="s">
        <v>718</v>
      </c>
      <c r="D40" s="17">
        <v>12.9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43921</v>
      </c>
      <c r="B41" s="5" t="s">
        <v>34</v>
      </c>
      <c r="C41" s="10" t="s">
        <v>81</v>
      </c>
      <c r="D41" s="17">
        <v>11.9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43891</v>
      </c>
      <c r="B42" s="5" t="s">
        <v>36</v>
      </c>
      <c r="C42" s="5" t="s">
        <v>37</v>
      </c>
      <c r="D42" s="17">
        <v>600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43891</v>
      </c>
      <c r="B43" s="5" t="s">
        <v>36</v>
      </c>
      <c r="C43" s="5" t="s">
        <v>38</v>
      </c>
      <c r="D43" s="17">
        <v>400</v>
      </c>
      <c r="E43" s="10"/>
      <c r="F43" s="4"/>
      <c r="G43" s="3" t="s">
        <v>1082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43891</v>
      </c>
      <c r="B44" s="5" t="s">
        <v>36</v>
      </c>
      <c r="C44" s="5" t="s">
        <v>1366</v>
      </c>
      <c r="D44" s="17">
        <v>700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43891</v>
      </c>
      <c r="B45" s="5" t="s">
        <v>39</v>
      </c>
      <c r="C45" s="5" t="s">
        <v>42</v>
      </c>
      <c r="D45" s="17">
        <v>90</v>
      </c>
      <c r="E45" s="10"/>
      <c r="F45" s="4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43904</v>
      </c>
      <c r="B46" s="5" t="s">
        <v>39</v>
      </c>
      <c r="C46" s="5" t="s">
        <v>1382</v>
      </c>
      <c r="D46" s="17">
        <v>65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43899</v>
      </c>
      <c r="B47" s="5" t="s">
        <v>39</v>
      </c>
      <c r="C47" s="5" t="s">
        <v>83</v>
      </c>
      <c r="D47" s="17">
        <v>96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43895</v>
      </c>
      <c r="B48" s="5" t="s">
        <v>39</v>
      </c>
      <c r="C48" s="5" t="s">
        <v>391</v>
      </c>
      <c r="D48" s="17">
        <v>50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43891</v>
      </c>
      <c r="B49" s="5" t="s">
        <v>39</v>
      </c>
      <c r="C49" s="5" t="s">
        <v>83</v>
      </c>
      <c r="D49" s="17">
        <v>61.5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43915</v>
      </c>
      <c r="B50" s="5" t="s">
        <v>39</v>
      </c>
      <c r="C50" s="5" t="s">
        <v>83</v>
      </c>
      <c r="D50" s="17">
        <v>25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43905</v>
      </c>
      <c r="B51" s="5" t="s">
        <v>39</v>
      </c>
      <c r="C51" s="10" t="s">
        <v>391</v>
      </c>
      <c r="D51" s="17">
        <v>50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43915</v>
      </c>
      <c r="B52" s="5" t="s">
        <v>39</v>
      </c>
      <c r="C52" s="10" t="s">
        <v>83</v>
      </c>
      <c r="D52" s="17">
        <v>43.5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43904</v>
      </c>
      <c r="B53" s="5" t="s">
        <v>39</v>
      </c>
      <c r="C53" s="10" t="s">
        <v>1383</v>
      </c>
      <c r="D53" s="17">
        <v>65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43891</v>
      </c>
      <c r="B54" s="5" t="s">
        <v>375</v>
      </c>
      <c r="C54" s="5" t="s">
        <v>547</v>
      </c>
      <c r="D54" s="17">
        <v>200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43891</v>
      </c>
      <c r="B55" s="5" t="s">
        <v>375</v>
      </c>
      <c r="C55" s="5" t="s">
        <v>548</v>
      </c>
      <c r="D55" s="17">
        <v>25</v>
      </c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43891</v>
      </c>
      <c r="B56" s="5" t="s">
        <v>375</v>
      </c>
      <c r="C56" s="5" t="s">
        <v>549</v>
      </c>
      <c r="D56" s="17">
        <v>44</v>
      </c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43891</v>
      </c>
      <c r="B57" s="5" t="s">
        <v>375</v>
      </c>
      <c r="C57" s="5" t="s">
        <v>550</v>
      </c>
      <c r="D57" s="17">
        <v>20</v>
      </c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>
        <v>43891</v>
      </c>
      <c r="B58" s="5" t="s">
        <v>375</v>
      </c>
      <c r="C58" s="5" t="s">
        <v>1319</v>
      </c>
      <c r="D58" s="17">
        <v>5</v>
      </c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C59" s="10"/>
      <c r="D59" s="17"/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C60" s="10"/>
      <c r="D60" s="17"/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/>
      <c r="C61" s="10"/>
      <c r="D61" s="17"/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/>
      <c r="C62" s="10"/>
      <c r="D62" s="17"/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/>
      <c r="C63" s="10"/>
      <c r="D63" s="17"/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/>
      <c r="C64" s="10"/>
      <c r="D64" s="17"/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C65" s="10"/>
      <c r="D65" s="17"/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C66" s="10"/>
      <c r="D66" s="17"/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C67" s="10"/>
      <c r="D67" s="17"/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D68" s="17">
        <f>SUM(D2:D58)</f>
        <v>7518.5</v>
      </c>
      <c r="E68" s="5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17"/>
      <c r="E69" s="5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17"/>
      <c r="E70" s="5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17"/>
      <c r="E71" s="5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6">
      <c r="A72" s="2"/>
      <c r="D72" s="17"/>
      <c r="E72" s="5"/>
      <c r="F72" s="5"/>
    </row>
    <row r="73" ht="13.5" customHeight="1" spans="1:6">
      <c r="A73" s="2"/>
      <c r="D73" s="17"/>
      <c r="E73" s="5"/>
      <c r="F73" s="5"/>
    </row>
    <row r="74" ht="13.5" customHeight="1" spans="1:6">
      <c r="A74" s="2"/>
      <c r="D74" s="17"/>
      <c r="E74" s="5"/>
      <c r="F74" s="5"/>
    </row>
    <row r="75" ht="13.5" customHeight="1" spans="1:6">
      <c r="A75" s="2"/>
      <c r="D75" s="17"/>
      <c r="E75" s="5"/>
      <c r="F75" s="5"/>
    </row>
    <row r="76" ht="13.5" customHeight="1" spans="1:6">
      <c r="A76" s="2"/>
      <c r="D76" s="17"/>
      <c r="E76" s="5"/>
      <c r="F76" s="5"/>
    </row>
    <row r="77" ht="13.5" customHeight="1" spans="1:6">
      <c r="A77" s="2"/>
      <c r="D77" s="17"/>
      <c r="E77" s="5"/>
      <c r="F77" s="5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43925</v>
      </c>
      <c r="B2" s="5" t="s">
        <v>44</v>
      </c>
      <c r="C2" s="5" t="s">
        <v>524</v>
      </c>
      <c r="D2" s="17">
        <v>48.4</v>
      </c>
      <c r="E2" s="5"/>
      <c r="F2" s="5"/>
    </row>
    <row r="3" ht="13.5" customHeight="1" spans="1:6">
      <c r="A3" s="2">
        <v>43927</v>
      </c>
      <c r="B3" s="5" t="s">
        <v>44</v>
      </c>
      <c r="C3" s="5" t="s">
        <v>524</v>
      </c>
      <c r="D3" s="17">
        <v>40.62</v>
      </c>
      <c r="E3" s="5"/>
      <c r="F3" s="5"/>
    </row>
    <row r="4" ht="13.5" customHeight="1" spans="1:6">
      <c r="A4" s="2">
        <v>43922</v>
      </c>
      <c r="B4" s="5" t="s">
        <v>294</v>
      </c>
      <c r="C4" s="5" t="s">
        <v>239</v>
      </c>
      <c r="D4" s="17">
        <v>470</v>
      </c>
      <c r="E4" s="5"/>
      <c r="F4" s="5"/>
    </row>
    <row r="5" ht="13.5" customHeight="1" spans="1:6">
      <c r="A5" s="2">
        <v>43922</v>
      </c>
      <c r="B5" s="5" t="s">
        <v>11</v>
      </c>
      <c r="C5" s="5" t="s">
        <v>777</v>
      </c>
      <c r="D5" s="17">
        <v>180</v>
      </c>
      <c r="E5" s="5"/>
      <c r="F5" s="5"/>
    </row>
    <row r="6" ht="13.5" customHeight="1" spans="1:7">
      <c r="A6" s="2">
        <v>43923</v>
      </c>
      <c r="B6" s="5" t="s">
        <v>11</v>
      </c>
      <c r="C6" s="5" t="s">
        <v>824</v>
      </c>
      <c r="D6" s="17">
        <v>14.5</v>
      </c>
      <c r="E6" s="5"/>
      <c r="F6" s="5"/>
      <c r="G6" s="3" t="s">
        <v>286</v>
      </c>
    </row>
    <row r="7" ht="13.5" customHeight="1" spans="1:8">
      <c r="A7" s="2">
        <v>43933</v>
      </c>
      <c r="B7" s="5" t="s">
        <v>11</v>
      </c>
      <c r="C7" s="5" t="s">
        <v>727</v>
      </c>
      <c r="D7" s="17">
        <v>17.1</v>
      </c>
      <c r="E7" s="5"/>
      <c r="F7" s="5"/>
      <c r="G7" s="3" t="s">
        <v>44</v>
      </c>
      <c r="H7" s="4">
        <f>SUMIF(B:B,G7,D:D)</f>
        <v>89.02</v>
      </c>
    </row>
    <row r="8" ht="13.5" customHeight="1" spans="1:8">
      <c r="A8" s="2">
        <v>43941</v>
      </c>
      <c r="B8" s="5" t="s">
        <v>11</v>
      </c>
      <c r="C8" s="5" t="s">
        <v>727</v>
      </c>
      <c r="D8" s="17">
        <v>50</v>
      </c>
      <c r="E8" s="5"/>
      <c r="F8" s="5" t="s">
        <v>1362</v>
      </c>
      <c r="G8" s="3" t="s">
        <v>294</v>
      </c>
      <c r="H8" s="4">
        <f>SUMIF(B:B,G8,D:D)</f>
        <v>470</v>
      </c>
    </row>
    <row r="9" ht="13.5" customHeight="1" spans="1:8">
      <c r="A9" s="2">
        <v>43923</v>
      </c>
      <c r="B9" s="5" t="s">
        <v>68</v>
      </c>
      <c r="C9" s="5" t="s">
        <v>20</v>
      </c>
      <c r="D9" s="17">
        <v>13.3</v>
      </c>
      <c r="E9" s="5"/>
      <c r="F9" s="5"/>
      <c r="G9" s="3" t="s">
        <v>11</v>
      </c>
      <c r="H9" s="4">
        <f>SUMIF(B:B,G9,D:D)</f>
        <v>261.6</v>
      </c>
    </row>
    <row r="10" ht="13.5" customHeight="1" spans="1:8">
      <c r="A10" s="2">
        <v>43924</v>
      </c>
      <c r="B10" s="5" t="s">
        <v>68</v>
      </c>
      <c r="C10" s="5" t="s">
        <v>20</v>
      </c>
      <c r="D10" s="17">
        <v>142.9</v>
      </c>
      <c r="E10" s="5"/>
      <c r="F10" s="5"/>
      <c r="G10" s="3" t="s">
        <v>68</v>
      </c>
      <c r="H10" s="4">
        <f>SUMIF(B:B,G10,D:D)</f>
        <v>1038.3</v>
      </c>
    </row>
    <row r="11" ht="13.5" customHeight="1" spans="1:8">
      <c r="A11" s="2">
        <v>43932</v>
      </c>
      <c r="B11" s="5" t="s">
        <v>68</v>
      </c>
      <c r="C11" s="5" t="s">
        <v>20</v>
      </c>
      <c r="D11" s="17">
        <v>195.3</v>
      </c>
      <c r="E11" s="5"/>
      <c r="F11" s="5"/>
      <c r="G11" s="3" t="s">
        <v>197</v>
      </c>
      <c r="H11" s="4">
        <f>SUMIF(B:B,G11,D:D)</f>
        <v>17.2</v>
      </c>
    </row>
    <row r="12" ht="13.5" customHeight="1" spans="1:8">
      <c r="A12" s="2">
        <v>43943</v>
      </c>
      <c r="B12" s="5" t="s">
        <v>68</v>
      </c>
      <c r="C12" s="5" t="s">
        <v>1384</v>
      </c>
      <c r="D12" s="17">
        <v>18.4</v>
      </c>
      <c r="E12" s="5"/>
      <c r="F12" s="5"/>
      <c r="G12" s="3" t="s">
        <v>125</v>
      </c>
      <c r="H12" s="4">
        <f>SUMIF(B:B,G12,D:D)</f>
        <v>807.75</v>
      </c>
    </row>
    <row r="13" ht="13.5" customHeight="1" spans="1:8">
      <c r="A13" s="2">
        <v>43942</v>
      </c>
      <c r="B13" s="5" t="s">
        <v>68</v>
      </c>
      <c r="C13" s="5" t="s">
        <v>20</v>
      </c>
      <c r="D13" s="17">
        <v>207.43</v>
      </c>
      <c r="E13" s="5"/>
      <c r="F13" s="5"/>
      <c r="G13" s="3" t="s">
        <v>644</v>
      </c>
      <c r="H13" s="4">
        <f>SUMIF(B:B,G13,D:D)</f>
        <v>300</v>
      </c>
    </row>
    <row r="14" ht="13.5" customHeight="1" spans="1:8">
      <c r="A14" s="2">
        <v>43938</v>
      </c>
      <c r="B14" s="5" t="s">
        <v>68</v>
      </c>
      <c r="C14" s="5" t="s">
        <v>20</v>
      </c>
      <c r="D14" s="10">
        <v>130.55</v>
      </c>
      <c r="E14" s="5"/>
      <c r="F14" s="5"/>
      <c r="G14" s="3" t="s">
        <v>646</v>
      </c>
      <c r="H14" s="4">
        <f>SUMIF(B:B,G14,D:D)</f>
        <v>976</v>
      </c>
    </row>
    <row r="15" ht="13.5" customHeight="1" spans="1:8">
      <c r="A15" s="2">
        <v>43947</v>
      </c>
      <c r="B15" s="5" t="s">
        <v>68</v>
      </c>
      <c r="C15" s="5" t="s">
        <v>1384</v>
      </c>
      <c r="D15" s="17">
        <v>10.3</v>
      </c>
      <c r="E15" s="5"/>
      <c r="F15" s="5"/>
      <c r="G15" s="3" t="s">
        <v>163</v>
      </c>
      <c r="H15" s="4">
        <f>SUMIF(B:B,G15,D:D)</f>
        <v>0</v>
      </c>
    </row>
    <row r="16" ht="13.5" customHeight="1" spans="1:8">
      <c r="A16" s="2">
        <v>43948</v>
      </c>
      <c r="B16" s="5" t="s">
        <v>68</v>
      </c>
      <c r="C16" s="5" t="s">
        <v>20</v>
      </c>
      <c r="D16" s="17">
        <v>255.17</v>
      </c>
      <c r="E16" s="5"/>
      <c r="F16" s="5"/>
      <c r="G16" s="3" t="s">
        <v>134</v>
      </c>
      <c r="H16" s="4">
        <f>SUMIF(B:B,G16,D:D)</f>
        <v>858.06</v>
      </c>
    </row>
    <row r="17" ht="13.5" customHeight="1" spans="1:8">
      <c r="A17" s="2">
        <v>43938</v>
      </c>
      <c r="B17" s="5" t="s">
        <v>68</v>
      </c>
      <c r="C17" s="5" t="s">
        <v>372</v>
      </c>
      <c r="D17" s="17">
        <v>27.15</v>
      </c>
      <c r="E17" s="5"/>
      <c r="F17" s="5"/>
      <c r="G17" s="3" t="s">
        <v>34</v>
      </c>
      <c r="H17" s="4">
        <f>SUMIF(B:B,G17,D:D)</f>
        <v>36.2</v>
      </c>
    </row>
    <row r="18" ht="13.5" customHeight="1" spans="1:8">
      <c r="A18" s="2">
        <v>43938</v>
      </c>
      <c r="B18" s="5" t="s">
        <v>68</v>
      </c>
      <c r="C18" s="5" t="s">
        <v>1385</v>
      </c>
      <c r="D18" s="17">
        <v>37.8</v>
      </c>
      <c r="E18" s="5"/>
      <c r="F18" s="5"/>
      <c r="G18" s="3" t="s">
        <v>36</v>
      </c>
      <c r="H18" s="4">
        <f>SUMIF(B:B,G18,D:D)</f>
        <v>1700</v>
      </c>
    </row>
    <row r="19" ht="13.5" customHeight="1" spans="1:8">
      <c r="A19" s="2">
        <v>43927</v>
      </c>
      <c r="B19" s="5" t="s">
        <v>197</v>
      </c>
      <c r="C19" s="10" t="s">
        <v>394</v>
      </c>
      <c r="D19" s="17">
        <v>17.2</v>
      </c>
      <c r="E19" s="5"/>
      <c r="F19" s="5"/>
      <c r="G19" s="3" t="s">
        <v>39</v>
      </c>
      <c r="H19" s="4">
        <f>SUMIF(B:B,G19,D:D)</f>
        <v>238.65</v>
      </c>
    </row>
    <row r="20" ht="13.5" customHeight="1" spans="1:8">
      <c r="A20" s="2">
        <v>43922</v>
      </c>
      <c r="B20" s="5" t="s">
        <v>125</v>
      </c>
      <c r="C20" s="5" t="s">
        <v>640</v>
      </c>
      <c r="D20" s="17">
        <v>60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43922</v>
      </c>
      <c r="B21" s="5" t="s">
        <v>125</v>
      </c>
      <c r="C21" s="5" t="s">
        <v>641</v>
      </c>
      <c r="D21" s="17">
        <v>675</v>
      </c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43922</v>
      </c>
      <c r="B22" s="5" t="s">
        <v>125</v>
      </c>
      <c r="C22" s="5" t="s">
        <v>509</v>
      </c>
      <c r="D22" s="17">
        <v>32.75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43927</v>
      </c>
      <c r="B23" s="5" t="s">
        <v>125</v>
      </c>
      <c r="C23" s="5" t="s">
        <v>126</v>
      </c>
      <c r="D23" s="17">
        <v>40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43922</v>
      </c>
      <c r="B24" s="5" t="s">
        <v>644</v>
      </c>
      <c r="C24" s="5" t="s">
        <v>684</v>
      </c>
      <c r="D24" s="17">
        <v>300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43922</v>
      </c>
      <c r="B25" s="5" t="s">
        <v>646</v>
      </c>
      <c r="C25" s="5" t="s">
        <v>1145</v>
      </c>
      <c r="D25" s="17">
        <v>976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43925</v>
      </c>
      <c r="B26" s="5" t="s">
        <v>134</v>
      </c>
      <c r="C26" s="5" t="s">
        <v>1386</v>
      </c>
      <c r="D26" s="17">
        <v>172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43925</v>
      </c>
      <c r="B27" s="5" t="s">
        <v>134</v>
      </c>
      <c r="C27" s="5" t="s">
        <v>1387</v>
      </c>
      <c r="D27" s="17">
        <v>395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43927</v>
      </c>
      <c r="B28" s="5" t="s">
        <v>134</v>
      </c>
      <c r="C28" s="5" t="s">
        <v>1321</v>
      </c>
      <c r="D28" s="17">
        <v>41.16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43927</v>
      </c>
      <c r="B29" s="5" t="s">
        <v>134</v>
      </c>
      <c r="C29" s="5" t="s">
        <v>1388</v>
      </c>
      <c r="D29" s="17">
        <v>204.9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43927</v>
      </c>
      <c r="B30" s="5" t="s">
        <v>134</v>
      </c>
      <c r="C30" s="5" t="s">
        <v>1389</v>
      </c>
      <c r="D30" s="17">
        <v>45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43925</v>
      </c>
      <c r="B31" s="5" t="s">
        <v>34</v>
      </c>
      <c r="C31" s="5" t="s">
        <v>1390</v>
      </c>
      <c r="D31" s="17">
        <v>28.7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43949</v>
      </c>
      <c r="B32" s="5" t="s">
        <v>34</v>
      </c>
      <c r="C32" s="5" t="s">
        <v>81</v>
      </c>
      <c r="D32" s="17">
        <v>7.5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43922</v>
      </c>
      <c r="B33" s="5" t="s">
        <v>36</v>
      </c>
      <c r="C33" s="5" t="s">
        <v>37</v>
      </c>
      <c r="D33" s="17">
        <v>600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43922</v>
      </c>
      <c r="B34" s="5" t="s">
        <v>36</v>
      </c>
      <c r="C34" s="5" t="s">
        <v>38</v>
      </c>
      <c r="D34" s="17">
        <v>400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43922</v>
      </c>
      <c r="B35" s="5" t="s">
        <v>36</v>
      </c>
      <c r="C35" s="5" t="s">
        <v>1366</v>
      </c>
      <c r="D35" s="17">
        <v>700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43922</v>
      </c>
      <c r="B36" s="5" t="s">
        <v>39</v>
      </c>
      <c r="C36" s="5" t="s">
        <v>42</v>
      </c>
      <c r="D36" s="17">
        <v>90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43925</v>
      </c>
      <c r="B37" s="5" t="s">
        <v>39</v>
      </c>
      <c r="C37" s="10" t="s">
        <v>83</v>
      </c>
      <c r="D37" s="17">
        <v>74.57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43940</v>
      </c>
      <c r="B38" s="5" t="s">
        <v>39</v>
      </c>
      <c r="C38" s="5" t="s">
        <v>83</v>
      </c>
      <c r="D38" s="17">
        <v>74.08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43922</v>
      </c>
      <c r="B39" s="5" t="s">
        <v>375</v>
      </c>
      <c r="C39" s="5" t="s">
        <v>547</v>
      </c>
      <c r="D39" s="17">
        <v>200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43922</v>
      </c>
      <c r="B40" s="5" t="s">
        <v>375</v>
      </c>
      <c r="C40" s="5" t="s">
        <v>548</v>
      </c>
      <c r="D40" s="17">
        <v>25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43922</v>
      </c>
      <c r="B41" s="5" t="s">
        <v>375</v>
      </c>
      <c r="C41" s="5" t="s">
        <v>549</v>
      </c>
      <c r="D41" s="17">
        <v>44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43922</v>
      </c>
      <c r="B42" s="5" t="s">
        <v>375</v>
      </c>
      <c r="C42" s="5" t="s">
        <v>550</v>
      </c>
      <c r="D42" s="17">
        <v>20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43922</v>
      </c>
      <c r="B43" s="5" t="s">
        <v>375</v>
      </c>
      <c r="C43" s="5" t="s">
        <v>1319</v>
      </c>
      <c r="D43" s="17">
        <v>5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/>
      <c r="D44" s="17"/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/>
      <c r="D45" s="17"/>
      <c r="E45" s="10"/>
      <c r="F45" s="4"/>
      <c r="G45" s="3" t="s">
        <v>1082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/>
      <c r="C46" s="10"/>
      <c r="D46" s="17"/>
      <c r="E46" s="10"/>
      <c r="F46" s="4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/>
      <c r="C47" s="10"/>
      <c r="D47" s="17"/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/>
      <c r="C48" s="10"/>
      <c r="D48" s="17"/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/>
      <c r="D49" s="17">
        <f>SUM(D2:D46)</f>
        <v>7086.78</v>
      </c>
      <c r="E49" s="5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/>
      <c r="D50" s="17"/>
      <c r="E50" s="5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/>
      <c r="D51" s="17"/>
      <c r="E51" s="5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/>
      <c r="D52" s="17"/>
      <c r="E52" s="5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6">
      <c r="A53" s="2"/>
      <c r="D53" s="17"/>
      <c r="E53" s="5"/>
      <c r="F53" s="5"/>
    </row>
    <row r="54" ht="13.5" customHeight="1" spans="1:6">
      <c r="A54" s="2"/>
      <c r="D54" s="17"/>
      <c r="E54" s="5"/>
      <c r="F54" s="5"/>
    </row>
    <row r="55" ht="13.5" customHeight="1" spans="1:6">
      <c r="A55" s="2"/>
      <c r="D55" s="17"/>
      <c r="E55" s="5"/>
      <c r="F55" s="5"/>
    </row>
    <row r="56" ht="13.5" customHeight="1" spans="1:6">
      <c r="A56" s="2"/>
      <c r="D56" s="17"/>
      <c r="E56" s="5"/>
      <c r="F56" s="5"/>
    </row>
    <row r="57" ht="13.5" customHeight="1" spans="1:6">
      <c r="A57" s="2"/>
      <c r="D57" s="17"/>
      <c r="E57" s="5"/>
      <c r="F57" s="5"/>
    </row>
    <row r="58" ht="13.5" customHeight="1" spans="1:6">
      <c r="A58" s="2"/>
      <c r="D58" s="17"/>
      <c r="E58" s="5"/>
      <c r="F58" s="5"/>
    </row>
    <row r="59" ht="13.5" customHeight="1" spans="1:6">
      <c r="A59" s="2"/>
      <c r="D59" s="17"/>
      <c r="E59" s="5"/>
      <c r="F59" s="5"/>
    </row>
    <row r="60" ht="13.5" customHeight="1" spans="1:6">
      <c r="A60" s="2"/>
      <c r="D60" s="17"/>
      <c r="E60" s="5"/>
      <c r="F60" s="5"/>
    </row>
    <row r="61" ht="13.5" customHeight="1" spans="1:6">
      <c r="A61" s="2"/>
      <c r="D61" s="17"/>
      <c r="E61" s="5"/>
      <c r="F61" s="5"/>
    </row>
    <row r="62" ht="13.5" customHeight="1" spans="1:6">
      <c r="A62" s="2"/>
      <c r="D62" s="17"/>
      <c r="E62" s="5"/>
      <c r="F62" s="5"/>
    </row>
    <row r="63" ht="13.5" customHeight="1" spans="1:6">
      <c r="A63" s="2"/>
      <c r="D63" s="17"/>
      <c r="E63" s="5"/>
      <c r="F63" s="5"/>
    </row>
    <row r="64" ht="13.5" customHeight="1" spans="1:6">
      <c r="A64" s="2"/>
      <c r="D64" s="17"/>
      <c r="E64" s="5"/>
      <c r="F64" s="5"/>
    </row>
    <row r="65" ht="13.5" customHeight="1" spans="1:6">
      <c r="A65" s="2"/>
      <c r="D65" s="17"/>
      <c r="E65" s="5"/>
      <c r="F65" s="5"/>
    </row>
    <row r="66" ht="13.5" customHeight="1" spans="1:6">
      <c r="A66" s="2"/>
      <c r="D66" s="17"/>
      <c r="E66" s="5"/>
      <c r="F66" s="5"/>
    </row>
    <row r="67" ht="13.5" customHeight="1" spans="1:6">
      <c r="A67" s="2"/>
      <c r="D67" s="17"/>
      <c r="E67" s="5"/>
      <c r="F67" s="5"/>
    </row>
    <row r="68" ht="13.5" customHeight="1" spans="1:6">
      <c r="A68" s="2"/>
      <c r="D68" s="17"/>
      <c r="E68" s="5"/>
      <c r="F68" s="5"/>
    </row>
    <row r="69" ht="13.5" customHeight="1" spans="1:6">
      <c r="A69" s="2"/>
      <c r="D69" s="17"/>
      <c r="E69" s="5"/>
      <c r="F69" s="5"/>
    </row>
    <row r="70" ht="13.5" customHeight="1" spans="1:6">
      <c r="A70" s="2"/>
      <c r="D70" s="17"/>
      <c r="E70" s="5"/>
      <c r="F70" s="5"/>
    </row>
    <row r="71" ht="13.5" customHeight="1" spans="1:6">
      <c r="A71" s="2"/>
      <c r="D71" s="17"/>
      <c r="E71" s="5"/>
      <c r="F71" s="5"/>
    </row>
    <row r="72" ht="13.5" customHeight="1" spans="1:6">
      <c r="A72" s="2"/>
      <c r="D72" s="17"/>
      <c r="E72" s="5"/>
      <c r="F72" s="5"/>
    </row>
    <row r="73" ht="13.5" customHeight="1" spans="1:6">
      <c r="A73" s="2"/>
      <c r="D73" s="17"/>
      <c r="E73" s="5"/>
      <c r="F73" s="5"/>
    </row>
    <row r="74" ht="13.5" customHeight="1" spans="1:6">
      <c r="A74" s="2"/>
      <c r="D74" s="17"/>
      <c r="E74" s="5"/>
      <c r="F74" s="5"/>
    </row>
    <row r="75" ht="13.5" customHeight="1" spans="1:6">
      <c r="A75" s="2"/>
      <c r="D75" s="17"/>
      <c r="E75" s="5"/>
      <c r="F75" s="5"/>
    </row>
    <row r="76" ht="13.5" customHeight="1" spans="1:6">
      <c r="A76" s="2"/>
      <c r="D76" s="17"/>
      <c r="E76" s="5"/>
      <c r="F76" s="5"/>
    </row>
    <row r="77" ht="13.5" customHeight="1" spans="1:6">
      <c r="A77" s="2"/>
      <c r="D77" s="17"/>
      <c r="E77" s="5"/>
      <c r="F77" s="5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2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43952</v>
      </c>
      <c r="B2" s="5" t="s">
        <v>294</v>
      </c>
      <c r="C2" s="5" t="s">
        <v>239</v>
      </c>
      <c r="D2" s="17">
        <v>470</v>
      </c>
      <c r="E2" s="5"/>
      <c r="F2" s="5"/>
    </row>
    <row r="3" ht="13.5" customHeight="1" spans="1:6">
      <c r="A3" s="2">
        <v>43952</v>
      </c>
      <c r="B3" s="5" t="s">
        <v>11</v>
      </c>
      <c r="C3" s="5" t="s">
        <v>777</v>
      </c>
      <c r="D3" s="17">
        <v>180</v>
      </c>
      <c r="E3" s="5"/>
      <c r="F3" s="5"/>
    </row>
    <row r="4" ht="13.5" customHeight="1" spans="1:6">
      <c r="A4" s="2">
        <v>43952</v>
      </c>
      <c r="B4" s="5" t="s">
        <v>125</v>
      </c>
      <c r="C4" s="5" t="s">
        <v>640</v>
      </c>
      <c r="D4" s="17">
        <v>60</v>
      </c>
      <c r="E4" s="5"/>
      <c r="F4" s="5"/>
    </row>
    <row r="5" ht="13.5" customHeight="1" spans="1:6">
      <c r="A5" s="2">
        <v>43952</v>
      </c>
      <c r="B5" s="5" t="s">
        <v>125</v>
      </c>
      <c r="C5" s="5" t="s">
        <v>641</v>
      </c>
      <c r="D5" s="17">
        <v>675</v>
      </c>
      <c r="E5" s="5"/>
      <c r="F5" s="5"/>
    </row>
    <row r="6" ht="13.5" customHeight="1" spans="1:7">
      <c r="A6" s="2">
        <v>43952</v>
      </c>
      <c r="B6" s="5" t="s">
        <v>125</v>
      </c>
      <c r="C6" s="5" t="s">
        <v>509</v>
      </c>
      <c r="D6" s="17">
        <v>32.75</v>
      </c>
      <c r="E6" s="5"/>
      <c r="F6" s="5"/>
      <c r="G6" s="3" t="s">
        <v>286</v>
      </c>
    </row>
    <row r="7" ht="13.5" customHeight="1" spans="1:8">
      <c r="A7" s="2">
        <v>43952</v>
      </c>
      <c r="B7" s="5" t="s">
        <v>644</v>
      </c>
      <c r="C7" s="5" t="s">
        <v>684</v>
      </c>
      <c r="D7" s="17">
        <v>300</v>
      </c>
      <c r="E7" s="5"/>
      <c r="F7" s="5"/>
      <c r="G7" s="3" t="s">
        <v>44</v>
      </c>
      <c r="H7" s="4">
        <f>SUMIF(B:B,G7,D:D)</f>
        <v>1490.85</v>
      </c>
    </row>
    <row r="8" ht="13.5" customHeight="1" spans="1:8">
      <c r="A8" s="2">
        <v>43952</v>
      </c>
      <c r="B8" s="5" t="s">
        <v>646</v>
      </c>
      <c r="C8" s="5" t="s">
        <v>1145</v>
      </c>
      <c r="D8" s="17">
        <v>976</v>
      </c>
      <c r="E8" s="5"/>
      <c r="F8" s="5" t="s">
        <v>1362</v>
      </c>
      <c r="G8" s="3" t="s">
        <v>294</v>
      </c>
      <c r="H8" s="4">
        <f>SUMIF(B:B,G8,D:D)</f>
        <v>470</v>
      </c>
    </row>
    <row r="9" ht="13.5" customHeight="1" spans="1:8">
      <c r="A9" s="2">
        <v>43952</v>
      </c>
      <c r="B9" s="5" t="s">
        <v>36</v>
      </c>
      <c r="C9" s="5" t="s">
        <v>37</v>
      </c>
      <c r="D9" s="17">
        <v>600</v>
      </c>
      <c r="E9" s="5"/>
      <c r="F9" s="5"/>
      <c r="G9" s="3" t="s">
        <v>11</v>
      </c>
      <c r="H9" s="4">
        <f>SUMIF(B:B,G9,D:D)</f>
        <v>285</v>
      </c>
    </row>
    <row r="10" ht="13.5" customHeight="1" spans="1:8">
      <c r="A10" s="2">
        <v>43952</v>
      </c>
      <c r="B10" s="5" t="s">
        <v>36</v>
      </c>
      <c r="C10" s="5" t="s">
        <v>38</v>
      </c>
      <c r="D10" s="17">
        <v>400</v>
      </c>
      <c r="E10" s="5"/>
      <c r="F10" s="5"/>
      <c r="G10" s="3" t="s">
        <v>68</v>
      </c>
      <c r="H10" s="4">
        <f>SUMIF(B:B,G10,D:D)</f>
        <v>1252.92</v>
      </c>
    </row>
    <row r="11" ht="13.5" customHeight="1" spans="1:8">
      <c r="A11" s="2">
        <v>43952</v>
      </c>
      <c r="B11" s="5" t="s">
        <v>39</v>
      </c>
      <c r="C11" s="5" t="s">
        <v>42</v>
      </c>
      <c r="D11" s="17">
        <v>90</v>
      </c>
      <c r="E11" s="5"/>
      <c r="F11" s="5"/>
      <c r="G11" s="3" t="s">
        <v>197</v>
      </c>
      <c r="H11" s="4">
        <f>SUMIF(B:B,G11,D:D)</f>
        <v>74.17</v>
      </c>
    </row>
    <row r="12" ht="13.5" customHeight="1" spans="1:8">
      <c r="A12" s="2">
        <v>43952</v>
      </c>
      <c r="B12" s="5" t="s">
        <v>375</v>
      </c>
      <c r="C12" s="5" t="s">
        <v>547</v>
      </c>
      <c r="D12" s="17">
        <v>200</v>
      </c>
      <c r="E12" s="5"/>
      <c r="F12" s="5"/>
      <c r="G12" s="3" t="s">
        <v>125</v>
      </c>
      <c r="H12" s="4">
        <f>SUMIF(B:B,G12,D:D)</f>
        <v>767.75</v>
      </c>
    </row>
    <row r="13" ht="13.5" customHeight="1" spans="1:8">
      <c r="A13" s="2">
        <v>43952</v>
      </c>
      <c r="B13" s="5" t="s">
        <v>375</v>
      </c>
      <c r="C13" s="5" t="s">
        <v>548</v>
      </c>
      <c r="D13" s="17">
        <v>25</v>
      </c>
      <c r="E13" s="5"/>
      <c r="F13" s="5"/>
      <c r="G13" s="3" t="s">
        <v>644</v>
      </c>
      <c r="H13" s="4">
        <f>SUMIF(B:B,G13,D:D)</f>
        <v>300</v>
      </c>
    </row>
    <row r="14" ht="13.5" customHeight="1" spans="1:8">
      <c r="A14" s="2">
        <v>43952</v>
      </c>
      <c r="B14" s="5" t="s">
        <v>375</v>
      </c>
      <c r="C14" s="5" t="s">
        <v>549</v>
      </c>
      <c r="D14" s="17">
        <v>44</v>
      </c>
      <c r="E14" s="5"/>
      <c r="F14" s="5"/>
      <c r="G14" s="3" t="s">
        <v>646</v>
      </c>
      <c r="H14" s="4">
        <f>SUMIF(B:B,G14,D:D)</f>
        <v>976</v>
      </c>
    </row>
    <row r="15" ht="13.5" customHeight="1" spans="1:8">
      <c r="A15" s="2">
        <v>43952</v>
      </c>
      <c r="B15" s="5" t="s">
        <v>375</v>
      </c>
      <c r="C15" s="5" t="s">
        <v>550</v>
      </c>
      <c r="D15" s="17">
        <v>20</v>
      </c>
      <c r="E15" s="5"/>
      <c r="F15" s="5"/>
      <c r="G15" s="3" t="s">
        <v>163</v>
      </c>
      <c r="H15" s="4">
        <f>SUMIF(B:B,G15,D:D)</f>
        <v>0</v>
      </c>
    </row>
    <row r="16" ht="13.5" customHeight="1" spans="1:8">
      <c r="A16" s="2">
        <v>43952</v>
      </c>
      <c r="B16" s="5" t="s">
        <v>375</v>
      </c>
      <c r="C16" s="5" t="s">
        <v>1319</v>
      </c>
      <c r="D16" s="17">
        <v>5</v>
      </c>
      <c r="E16" s="5"/>
      <c r="F16" s="5"/>
      <c r="G16" s="3" t="s">
        <v>134</v>
      </c>
      <c r="H16" s="4">
        <f>SUMIF(B:B,G16,D:D)</f>
        <v>126.26</v>
      </c>
    </row>
    <row r="17" ht="13.5" customHeight="1" spans="1:8">
      <c r="A17" s="2">
        <v>43952</v>
      </c>
      <c r="B17" s="5" t="s">
        <v>36</v>
      </c>
      <c r="C17" s="5" t="s">
        <v>1366</v>
      </c>
      <c r="D17" s="17">
        <v>700</v>
      </c>
      <c r="E17" s="5"/>
      <c r="F17" s="5"/>
      <c r="G17" s="3" t="s">
        <v>34</v>
      </c>
      <c r="H17" s="4">
        <f>SUMIF(B:B,G17,D:D)</f>
        <v>32.7</v>
      </c>
    </row>
    <row r="18" ht="13.5" customHeight="1" spans="1:8">
      <c r="A18" s="2">
        <v>43980</v>
      </c>
      <c r="B18" s="5" t="s">
        <v>44</v>
      </c>
      <c r="C18" s="5" t="s">
        <v>1212</v>
      </c>
      <c r="D18" s="17">
        <v>562.35</v>
      </c>
      <c r="E18" s="5"/>
      <c r="F18" s="5"/>
      <c r="G18" s="3" t="s">
        <v>36</v>
      </c>
      <c r="H18" s="4">
        <f>SUMIF(B:B,G18,D:D)</f>
        <v>1700</v>
      </c>
    </row>
    <row r="19" ht="13.5" customHeight="1" spans="1:8">
      <c r="A19" s="2">
        <v>43982</v>
      </c>
      <c r="B19" s="5" t="s">
        <v>44</v>
      </c>
      <c r="C19" s="5" t="s">
        <v>1391</v>
      </c>
      <c r="D19" s="17">
        <v>928.5</v>
      </c>
      <c r="E19" s="5"/>
      <c r="F19" s="5"/>
      <c r="G19" s="3" t="s">
        <v>39</v>
      </c>
      <c r="H19" s="4">
        <f>SUMIF(B:B,G19,D:D)</f>
        <v>268.32</v>
      </c>
    </row>
    <row r="20" ht="13.5" customHeight="1" spans="1:8">
      <c r="A20" s="2">
        <v>43954</v>
      </c>
      <c r="B20" s="5" t="s">
        <v>68</v>
      </c>
      <c r="C20" s="5" t="s">
        <v>20</v>
      </c>
      <c r="D20" s="17">
        <v>247.04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43960</v>
      </c>
      <c r="B21" s="5" t="s">
        <v>68</v>
      </c>
      <c r="C21" s="5" t="s">
        <v>20</v>
      </c>
      <c r="D21" s="17">
        <v>185.32</v>
      </c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43953</v>
      </c>
      <c r="B22" s="5" t="s">
        <v>11</v>
      </c>
      <c r="C22" s="5" t="s">
        <v>727</v>
      </c>
      <c r="D22" s="17">
        <v>35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43959</v>
      </c>
      <c r="B23" s="5" t="s">
        <v>197</v>
      </c>
      <c r="C23" s="3" t="s">
        <v>124</v>
      </c>
      <c r="D23" s="17">
        <v>65.77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43959</v>
      </c>
      <c r="B24" s="5" t="s">
        <v>39</v>
      </c>
      <c r="C24" s="3" t="s">
        <v>83</v>
      </c>
      <c r="D24" s="17">
        <v>67.7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43956</v>
      </c>
      <c r="B25" s="5" t="s">
        <v>68</v>
      </c>
      <c r="C25" s="5" t="s">
        <v>1384</v>
      </c>
      <c r="D25" s="17">
        <v>28.8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43971</v>
      </c>
      <c r="B26" s="5" t="s">
        <v>68</v>
      </c>
      <c r="C26" s="5" t="s">
        <v>1384</v>
      </c>
      <c r="D26" s="17">
        <v>26.25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43974</v>
      </c>
      <c r="B27" s="5" t="s">
        <v>68</v>
      </c>
      <c r="C27" s="10" t="s">
        <v>20</v>
      </c>
      <c r="D27" s="17">
        <v>162.3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43964</v>
      </c>
      <c r="B28" s="5" t="s">
        <v>68</v>
      </c>
      <c r="C28" s="5" t="s">
        <v>1384</v>
      </c>
      <c r="D28" s="17">
        <v>61.25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43978</v>
      </c>
      <c r="B29" s="5" t="s">
        <v>11</v>
      </c>
      <c r="C29" s="5" t="s">
        <v>824</v>
      </c>
      <c r="D29" s="17">
        <v>30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43974</v>
      </c>
      <c r="B30" s="5" t="s">
        <v>11</v>
      </c>
      <c r="C30" s="5" t="s">
        <v>824</v>
      </c>
      <c r="D30" s="17">
        <v>20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43955</v>
      </c>
      <c r="B31" s="5" t="s">
        <v>11</v>
      </c>
      <c r="C31" s="5" t="s">
        <v>824</v>
      </c>
      <c r="D31" s="17">
        <v>20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43967</v>
      </c>
      <c r="B32" s="5" t="s">
        <v>68</v>
      </c>
      <c r="C32" s="10" t="s">
        <v>20</v>
      </c>
      <c r="D32" s="17">
        <v>246.44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43980</v>
      </c>
      <c r="B33" s="5" t="s">
        <v>68</v>
      </c>
      <c r="C33" s="5" t="s">
        <v>1392</v>
      </c>
      <c r="D33" s="17">
        <v>49.1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43980</v>
      </c>
      <c r="B34" s="5" t="s">
        <v>39</v>
      </c>
      <c r="C34" s="5" t="s">
        <v>83</v>
      </c>
      <c r="D34" s="17">
        <v>60.62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43981</v>
      </c>
      <c r="B35" s="5" t="s">
        <v>68</v>
      </c>
      <c r="C35" s="5" t="s">
        <v>20</v>
      </c>
      <c r="D35" s="17">
        <v>230.72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43981</v>
      </c>
      <c r="B36" s="10" t="s">
        <v>34</v>
      </c>
      <c r="C36" s="10" t="s">
        <v>1116</v>
      </c>
      <c r="D36" s="10">
        <v>32.7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43959</v>
      </c>
      <c r="B37" s="5" t="s">
        <v>134</v>
      </c>
      <c r="C37" s="5" t="s">
        <v>603</v>
      </c>
      <c r="D37" s="17">
        <v>126.26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43980</v>
      </c>
      <c r="B38" s="5" t="s">
        <v>197</v>
      </c>
      <c r="C38" s="5" t="s">
        <v>869</v>
      </c>
      <c r="D38" s="17">
        <v>8.4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43964</v>
      </c>
      <c r="B39" s="5" t="s">
        <v>68</v>
      </c>
      <c r="C39" s="5" t="s">
        <v>1384</v>
      </c>
      <c r="D39" s="17">
        <v>15.7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43964</v>
      </c>
      <c r="B40" s="5" t="s">
        <v>39</v>
      </c>
      <c r="C40" s="5" t="s">
        <v>391</v>
      </c>
      <c r="D40" s="17">
        <v>50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/>
      <c r="B41" s="5"/>
      <c r="C41" s="5"/>
      <c r="D41" s="17"/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/>
      <c r="B42" s="5"/>
      <c r="C42" s="5"/>
      <c r="D42" s="17"/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/>
      <c r="D43" s="17"/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/>
      <c r="D44" s="17"/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/>
      <c r="D45" s="17"/>
      <c r="E45" s="10"/>
      <c r="F45" s="4"/>
      <c r="G45" s="3" t="s">
        <v>1082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/>
      <c r="C46" s="10"/>
      <c r="D46" s="17"/>
      <c r="E46" s="10"/>
      <c r="F46" s="4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/>
      <c r="B47" s="5"/>
      <c r="C47" s="5"/>
      <c r="D47" s="17"/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/>
      <c r="D48" s="17"/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/>
      <c r="C49" s="10"/>
      <c r="D49" s="17"/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/>
      <c r="C50" s="10"/>
      <c r="D50" s="17"/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/>
      <c r="C51" s="10"/>
      <c r="D51" s="17"/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/>
      <c r="C52" s="10"/>
      <c r="D52" s="17"/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/>
      <c r="C53" s="10"/>
      <c r="D53" s="17"/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/>
      <c r="C54" s="10"/>
      <c r="D54" s="17"/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/>
      <c r="C55" s="10"/>
      <c r="D55" s="17"/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/>
      <c r="C56" s="10"/>
      <c r="D56" s="17"/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C57" s="10"/>
      <c r="D57" s="17"/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C58" s="10"/>
      <c r="D58" s="17"/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C59" s="10"/>
      <c r="D59" s="17"/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C60" s="10"/>
      <c r="D60" s="17"/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/>
      <c r="C61" s="10"/>
      <c r="D61" s="17"/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/>
      <c r="C62" s="10"/>
      <c r="D62" s="17"/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/>
      <c r="C63" s="10"/>
      <c r="D63" s="17"/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/>
      <c r="C64" s="10"/>
      <c r="D64" s="17"/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C65" s="10"/>
      <c r="D65" s="17"/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C66" s="10"/>
      <c r="D66" s="17"/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C67" s="10"/>
      <c r="D67" s="17"/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C68" s="10"/>
      <c r="D68" s="17"/>
      <c r="E68" s="10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17">
        <f>SUM(D2:D46)</f>
        <v>8037.97</v>
      </c>
      <c r="E69" s="5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17"/>
      <c r="E70" s="5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17"/>
      <c r="E71" s="5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/>
      <c r="D72" s="17"/>
      <c r="E72" s="5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6">
      <c r="A73" s="2"/>
      <c r="D73" s="17"/>
      <c r="E73" s="5"/>
      <c r="F73" s="5"/>
    </row>
    <row r="74" ht="13.5" customHeight="1" spans="1:6">
      <c r="A74" s="2"/>
      <c r="D74" s="17"/>
      <c r="E74" s="5"/>
      <c r="F74" s="5"/>
    </row>
    <row r="75" ht="13.5" customHeight="1" spans="1:6">
      <c r="A75" s="2"/>
      <c r="D75" s="17"/>
      <c r="E75" s="5"/>
      <c r="F75" s="5"/>
    </row>
    <row r="76" ht="13.5" customHeight="1" spans="1:6">
      <c r="A76" s="2"/>
      <c r="D76" s="17"/>
      <c r="E76" s="5"/>
      <c r="F76" s="5"/>
    </row>
    <row r="77" ht="13.5" customHeight="1" spans="1:6">
      <c r="A77" s="2"/>
      <c r="D77" s="17"/>
      <c r="E77" s="5"/>
      <c r="F77" s="5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43983</v>
      </c>
      <c r="B2" s="5" t="s">
        <v>294</v>
      </c>
      <c r="C2" s="5" t="s">
        <v>239</v>
      </c>
      <c r="D2" s="17">
        <v>470</v>
      </c>
      <c r="E2" s="5"/>
      <c r="F2" s="5"/>
    </row>
    <row r="3" ht="13.5" customHeight="1" spans="1:6">
      <c r="A3" s="2">
        <v>43983</v>
      </c>
      <c r="B3" s="5" t="s">
        <v>11</v>
      </c>
      <c r="C3" s="5" t="s">
        <v>777</v>
      </c>
      <c r="D3" s="17">
        <v>180</v>
      </c>
      <c r="E3" s="5"/>
      <c r="F3" s="5"/>
    </row>
    <row r="4" ht="13.5" customHeight="1" spans="1:6">
      <c r="A4" s="2">
        <v>43983</v>
      </c>
      <c r="B4" s="5" t="s">
        <v>125</v>
      </c>
      <c r="C4" s="5" t="s">
        <v>640</v>
      </c>
      <c r="D4" s="17">
        <v>60</v>
      </c>
      <c r="E4" s="5"/>
      <c r="F4" s="5"/>
    </row>
    <row r="5" ht="13.5" customHeight="1" spans="1:6">
      <c r="A5" s="2">
        <v>43983</v>
      </c>
      <c r="B5" s="5" t="s">
        <v>125</v>
      </c>
      <c r="C5" s="5" t="s">
        <v>641</v>
      </c>
      <c r="D5" s="17">
        <v>675</v>
      </c>
      <c r="E5" s="5"/>
      <c r="F5" s="5"/>
    </row>
    <row r="6" ht="13.5" customHeight="1" spans="1:7">
      <c r="A6" s="2">
        <v>43983</v>
      </c>
      <c r="B6" s="5" t="s">
        <v>125</v>
      </c>
      <c r="C6" s="5" t="s">
        <v>509</v>
      </c>
      <c r="D6" s="17">
        <v>32.75</v>
      </c>
      <c r="E6" s="5"/>
      <c r="F6" s="5"/>
      <c r="G6" s="3" t="s">
        <v>286</v>
      </c>
    </row>
    <row r="7" ht="13.5" customHeight="1" spans="1:8">
      <c r="A7" s="2">
        <v>43983</v>
      </c>
      <c r="B7" s="5" t="s">
        <v>644</v>
      </c>
      <c r="C7" s="5" t="s">
        <v>684</v>
      </c>
      <c r="D7" s="17">
        <v>300</v>
      </c>
      <c r="E7" s="5"/>
      <c r="F7" s="5"/>
      <c r="G7" s="3" t="s">
        <v>44</v>
      </c>
      <c r="H7" s="4">
        <f>SUMIF(B:B,G7,D:D)</f>
        <v>0</v>
      </c>
    </row>
    <row r="8" ht="13.5" customHeight="1" spans="1:8">
      <c r="A8" s="2">
        <v>43983</v>
      </c>
      <c r="B8" s="5" t="s">
        <v>646</v>
      </c>
      <c r="C8" s="5" t="s">
        <v>1145</v>
      </c>
      <c r="D8" s="17">
        <v>976</v>
      </c>
      <c r="E8" s="5"/>
      <c r="F8" s="5" t="s">
        <v>1362</v>
      </c>
      <c r="G8" s="3" t="s">
        <v>294</v>
      </c>
      <c r="H8" s="4">
        <f>SUMIF(B:B,G8,D:D)</f>
        <v>470</v>
      </c>
    </row>
    <row r="9" ht="13.5" customHeight="1" spans="1:8">
      <c r="A9" s="2">
        <v>43983</v>
      </c>
      <c r="B9" s="5" t="s">
        <v>36</v>
      </c>
      <c r="C9" s="5" t="s">
        <v>37</v>
      </c>
      <c r="D9" s="17">
        <v>600</v>
      </c>
      <c r="E9" s="5"/>
      <c r="F9" s="5"/>
      <c r="G9" s="3" t="s">
        <v>11</v>
      </c>
      <c r="H9" s="4">
        <f>SUMIF(B:B,G9,D:D)</f>
        <v>300.3</v>
      </c>
    </row>
    <row r="10" ht="13.5" customHeight="1" spans="1:8">
      <c r="A10" s="2">
        <v>43983</v>
      </c>
      <c r="B10" s="5" t="s">
        <v>36</v>
      </c>
      <c r="C10" s="5" t="s">
        <v>38</v>
      </c>
      <c r="D10" s="17">
        <v>400</v>
      </c>
      <c r="E10" s="5"/>
      <c r="F10" s="5"/>
      <c r="G10" s="3" t="s">
        <v>68</v>
      </c>
      <c r="H10" s="4">
        <f>SUMIF(B:B,G10,D:D)</f>
        <v>990.86</v>
      </c>
    </row>
    <row r="11" ht="13.5" customHeight="1" spans="1:8">
      <c r="A11" s="2">
        <v>43983</v>
      </c>
      <c r="B11" s="5" t="s">
        <v>39</v>
      </c>
      <c r="C11" s="5" t="s">
        <v>42</v>
      </c>
      <c r="D11" s="17">
        <v>90</v>
      </c>
      <c r="E11" s="5"/>
      <c r="F11" s="5"/>
      <c r="G11" s="3" t="s">
        <v>197</v>
      </c>
      <c r="H11" s="4">
        <f>SUMIF(B:B,G11,D:D)</f>
        <v>154.18</v>
      </c>
    </row>
    <row r="12" ht="13.5" customHeight="1" spans="1:8">
      <c r="A12" s="2">
        <v>43983</v>
      </c>
      <c r="B12" s="5" t="s">
        <v>375</v>
      </c>
      <c r="C12" s="5" t="s">
        <v>547</v>
      </c>
      <c r="D12" s="17">
        <v>200</v>
      </c>
      <c r="E12" s="5"/>
      <c r="F12" s="5"/>
      <c r="G12" s="3" t="s">
        <v>125</v>
      </c>
      <c r="H12" s="4">
        <f>SUMIF(B:B,G12,D:D)</f>
        <v>779.55</v>
      </c>
    </row>
    <row r="13" ht="13.5" customHeight="1" spans="1:8">
      <c r="A13" s="2">
        <v>43983</v>
      </c>
      <c r="B13" s="5" t="s">
        <v>375</v>
      </c>
      <c r="C13" s="5" t="s">
        <v>548</v>
      </c>
      <c r="D13" s="17">
        <v>25</v>
      </c>
      <c r="E13" s="5"/>
      <c r="F13" s="5"/>
      <c r="G13" s="3" t="s">
        <v>644</v>
      </c>
      <c r="H13" s="4">
        <f>SUMIF(B:B,G13,D:D)</f>
        <v>300</v>
      </c>
    </row>
    <row r="14" ht="13.5" customHeight="1" spans="1:8">
      <c r="A14" s="2">
        <v>43983</v>
      </c>
      <c r="B14" s="5" t="s">
        <v>375</v>
      </c>
      <c r="C14" s="5" t="s">
        <v>549</v>
      </c>
      <c r="D14" s="17">
        <v>44</v>
      </c>
      <c r="E14" s="5"/>
      <c r="F14" s="5"/>
      <c r="G14" s="3" t="s">
        <v>646</v>
      </c>
      <c r="H14" s="4">
        <f>SUMIF(B:B,G14,D:D)</f>
        <v>976</v>
      </c>
    </row>
    <row r="15" ht="13.5" customHeight="1" spans="1:8">
      <c r="A15" s="2">
        <v>43983</v>
      </c>
      <c r="B15" s="5" t="s">
        <v>375</v>
      </c>
      <c r="C15" s="5" t="s">
        <v>550</v>
      </c>
      <c r="D15" s="17">
        <v>20</v>
      </c>
      <c r="E15" s="5"/>
      <c r="F15" s="5"/>
      <c r="G15" s="3" t="s">
        <v>163</v>
      </c>
      <c r="H15" s="4">
        <f>SUMIF(B:B,G15,D:D)</f>
        <v>0</v>
      </c>
    </row>
    <row r="16" ht="13.5" customHeight="1" spans="1:8">
      <c r="A16" s="2">
        <v>43983</v>
      </c>
      <c r="B16" s="5" t="s">
        <v>375</v>
      </c>
      <c r="C16" s="5" t="s">
        <v>1319</v>
      </c>
      <c r="D16" s="17">
        <v>5</v>
      </c>
      <c r="E16" s="5"/>
      <c r="F16" s="5"/>
      <c r="G16" s="3" t="s">
        <v>134</v>
      </c>
      <c r="H16" s="4">
        <f>SUMIF(B:B,G16,D:D)</f>
        <v>579.7</v>
      </c>
    </row>
    <row r="17" ht="13.5" customHeight="1" spans="1:8">
      <c r="A17" s="2">
        <v>43983</v>
      </c>
      <c r="B17" s="5" t="s">
        <v>36</v>
      </c>
      <c r="C17" s="5" t="s">
        <v>1366</v>
      </c>
      <c r="D17" s="17">
        <v>700</v>
      </c>
      <c r="E17" s="5"/>
      <c r="F17" s="5"/>
      <c r="G17" s="3" t="s">
        <v>34</v>
      </c>
      <c r="H17" s="4">
        <f>SUMIF(B:B,G17,D:D)</f>
        <v>51.5</v>
      </c>
    </row>
    <row r="18" ht="13.5" customHeight="1" spans="1:8">
      <c r="A18" s="2">
        <v>43987</v>
      </c>
      <c r="B18" s="5" t="s">
        <v>134</v>
      </c>
      <c r="C18" s="5" t="s">
        <v>1277</v>
      </c>
      <c r="D18" s="17">
        <v>352</v>
      </c>
      <c r="E18" s="5"/>
      <c r="F18" s="5"/>
      <c r="G18" s="3" t="s">
        <v>36</v>
      </c>
      <c r="H18" s="4">
        <f>SUMIF(B:B,G18,D:D)</f>
        <v>1942</v>
      </c>
    </row>
    <row r="19" ht="13.5" customHeight="1" spans="1:8">
      <c r="A19" s="2">
        <v>43983</v>
      </c>
      <c r="B19" s="5" t="s">
        <v>11</v>
      </c>
      <c r="C19" s="5" t="s">
        <v>1393</v>
      </c>
      <c r="D19" s="17">
        <v>5.4</v>
      </c>
      <c r="E19" s="5"/>
      <c r="F19" s="5"/>
      <c r="G19" s="3" t="s">
        <v>39</v>
      </c>
      <c r="H19" s="4">
        <f>SUMIF(B:B,G19,D:D)</f>
        <v>287.13</v>
      </c>
    </row>
    <row r="20" ht="13.5" customHeight="1" spans="1:8">
      <c r="A20" s="2">
        <v>43986</v>
      </c>
      <c r="B20" s="5" t="s">
        <v>34</v>
      </c>
      <c r="C20" s="5" t="s">
        <v>81</v>
      </c>
      <c r="D20" s="17">
        <v>12.3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43988</v>
      </c>
      <c r="B21" s="5" t="s">
        <v>68</v>
      </c>
      <c r="C21" s="5" t="s">
        <v>20</v>
      </c>
      <c r="D21" s="17">
        <v>227.33</v>
      </c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43988</v>
      </c>
      <c r="B22" s="5" t="s">
        <v>11</v>
      </c>
      <c r="C22" s="5" t="s">
        <v>1394</v>
      </c>
      <c r="D22" s="17">
        <v>8.9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43991</v>
      </c>
      <c r="B23" s="5" t="s">
        <v>68</v>
      </c>
      <c r="C23" s="3" t="s">
        <v>1384</v>
      </c>
      <c r="D23" s="17">
        <v>25.15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43993</v>
      </c>
      <c r="B24" s="5" t="s">
        <v>39</v>
      </c>
      <c r="C24" s="3" t="s">
        <v>83</v>
      </c>
      <c r="D24" s="17">
        <v>66.79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44001</v>
      </c>
      <c r="B25" s="5" t="s">
        <v>197</v>
      </c>
      <c r="C25" s="5" t="s">
        <v>124</v>
      </c>
      <c r="D25" s="17">
        <v>80.83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44001</v>
      </c>
      <c r="B26" s="5" t="s">
        <v>11</v>
      </c>
      <c r="C26" s="5" t="s">
        <v>824</v>
      </c>
      <c r="D26" s="17">
        <v>50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43984</v>
      </c>
      <c r="B27" s="5" t="s">
        <v>68</v>
      </c>
      <c r="C27" s="10" t="s">
        <v>1384</v>
      </c>
      <c r="D27" s="17">
        <v>13.4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44002</v>
      </c>
      <c r="B28" s="5" t="s">
        <v>68</v>
      </c>
      <c r="C28" s="10" t="s">
        <v>20</v>
      </c>
      <c r="D28" s="17">
        <v>235.26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43995</v>
      </c>
      <c r="B29" s="5" t="s">
        <v>68</v>
      </c>
      <c r="C29" s="10" t="s">
        <v>20</v>
      </c>
      <c r="D29" s="17">
        <v>217.46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44004</v>
      </c>
      <c r="B30" s="5" t="s">
        <v>36</v>
      </c>
      <c r="C30" s="5" t="s">
        <v>1395</v>
      </c>
      <c r="D30" s="17">
        <v>80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44004</v>
      </c>
      <c r="B31" s="5" t="s">
        <v>134</v>
      </c>
      <c r="C31" s="5" t="s">
        <v>810</v>
      </c>
      <c r="D31" s="17">
        <v>119.8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44004</v>
      </c>
      <c r="B32" s="5" t="s">
        <v>134</v>
      </c>
      <c r="C32" s="5" t="s">
        <v>512</v>
      </c>
      <c r="D32" s="17">
        <v>59.9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44001</v>
      </c>
      <c r="B33" s="5" t="s">
        <v>11</v>
      </c>
      <c r="C33" s="5" t="s">
        <v>824</v>
      </c>
      <c r="D33" s="17">
        <v>17.9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44009</v>
      </c>
      <c r="B34" s="5" t="s">
        <v>68</v>
      </c>
      <c r="C34" s="5" t="s">
        <v>20</v>
      </c>
      <c r="D34" s="17">
        <v>186.56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44004</v>
      </c>
      <c r="B35" s="5" t="s">
        <v>1396</v>
      </c>
      <c r="C35" s="5" t="s">
        <v>1397</v>
      </c>
      <c r="D35" s="17">
        <v>10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44009</v>
      </c>
      <c r="B36" s="10" t="s">
        <v>36</v>
      </c>
      <c r="C36" s="10" t="s">
        <v>1398</v>
      </c>
      <c r="D36" s="10">
        <v>25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43993</v>
      </c>
      <c r="B37" s="5" t="s">
        <v>11</v>
      </c>
      <c r="C37" s="5" t="s">
        <v>824</v>
      </c>
      <c r="D37" s="17">
        <v>13.1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44007</v>
      </c>
      <c r="B38" s="5" t="s">
        <v>39</v>
      </c>
      <c r="C38" s="5" t="s">
        <v>391</v>
      </c>
      <c r="D38" s="17">
        <v>50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44008</v>
      </c>
      <c r="B39" s="5" t="s">
        <v>125</v>
      </c>
      <c r="C39" s="5" t="s">
        <v>195</v>
      </c>
      <c r="D39" s="17">
        <v>11.8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44000</v>
      </c>
      <c r="B40" s="5" t="s">
        <v>197</v>
      </c>
      <c r="C40" s="5" t="s">
        <v>394</v>
      </c>
      <c r="D40" s="17">
        <v>73.35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44004</v>
      </c>
      <c r="B41" s="5" t="s">
        <v>68</v>
      </c>
      <c r="C41" s="5" t="s">
        <v>991</v>
      </c>
      <c r="D41" s="17">
        <v>85.7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44004</v>
      </c>
      <c r="B42" s="5" t="s">
        <v>39</v>
      </c>
      <c r="C42" s="5" t="s">
        <v>306</v>
      </c>
      <c r="D42" s="17">
        <v>5.2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44009</v>
      </c>
      <c r="B43" s="10" t="s">
        <v>36</v>
      </c>
      <c r="C43" s="3" t="s">
        <v>1399</v>
      </c>
      <c r="D43" s="17">
        <v>87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44007</v>
      </c>
      <c r="B44" s="3" t="s">
        <v>39</v>
      </c>
      <c r="C44" s="3" t="s">
        <v>83</v>
      </c>
      <c r="D44" s="17">
        <v>75.14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44004</v>
      </c>
      <c r="B45" s="3" t="s">
        <v>134</v>
      </c>
      <c r="C45" s="3" t="s">
        <v>144</v>
      </c>
      <c r="D45" s="17">
        <v>38</v>
      </c>
      <c r="E45" s="10"/>
      <c r="F45" s="4"/>
      <c r="G45" s="3" t="s">
        <v>1082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44004</v>
      </c>
      <c r="B46" s="3" t="s">
        <v>36</v>
      </c>
      <c r="C46" s="10" t="s">
        <v>1127</v>
      </c>
      <c r="D46" s="17">
        <v>50</v>
      </c>
      <c r="E46" s="10"/>
      <c r="F46" s="4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44012</v>
      </c>
      <c r="B47" s="5" t="s">
        <v>34</v>
      </c>
      <c r="C47" s="5" t="s">
        <v>1400</v>
      </c>
      <c r="D47" s="17">
        <v>39.2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43989</v>
      </c>
      <c r="B48" s="3" t="s">
        <v>11</v>
      </c>
      <c r="C48" s="3" t="s">
        <v>727</v>
      </c>
      <c r="D48" s="17">
        <v>25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/>
      <c r="C49" s="10"/>
      <c r="D49" s="17"/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/>
      <c r="C50" s="10"/>
      <c r="D50" s="17"/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/>
      <c r="C51" s="10"/>
      <c r="D51" s="17"/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/>
      <c r="C52" s="10"/>
      <c r="D52" s="17"/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/>
      <c r="C53" s="10"/>
      <c r="D53" s="17"/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/>
      <c r="C54" s="10"/>
      <c r="D54" s="17"/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/>
      <c r="C55" s="10"/>
      <c r="D55" s="17"/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/>
      <c r="C56" s="10"/>
      <c r="D56" s="17"/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C57" s="10"/>
      <c r="D57" s="17"/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C58" s="10"/>
      <c r="D58" s="17"/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C59" s="10"/>
      <c r="D59" s="17"/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C60" s="10"/>
      <c r="D60" s="17"/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/>
      <c r="C61" s="10"/>
      <c r="D61" s="17"/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/>
      <c r="C62" s="10"/>
      <c r="D62" s="17"/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/>
      <c r="C63" s="10"/>
      <c r="D63" s="17"/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/>
      <c r="C64" s="10"/>
      <c r="D64" s="17"/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C65" s="10"/>
      <c r="D65" s="17"/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C66" s="10"/>
      <c r="D66" s="17"/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C67" s="10"/>
      <c r="D67" s="17"/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C68" s="10"/>
      <c r="D68" s="17"/>
      <c r="E68" s="10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17">
        <f>SUM(D2:D58)</f>
        <v>7125.22</v>
      </c>
      <c r="E69" s="5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17"/>
      <c r="E70" s="5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17"/>
      <c r="E71" s="5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/>
      <c r="D72" s="17"/>
      <c r="E72" s="5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6">
      <c r="A73" s="2"/>
      <c r="D73" s="17"/>
      <c r="E73" s="5"/>
      <c r="F73" s="5"/>
    </row>
    <row r="74" ht="13.5" customHeight="1" spans="1:6">
      <c r="A74" s="2"/>
      <c r="D74" s="17"/>
      <c r="E74" s="5"/>
      <c r="F74" s="5"/>
    </row>
    <row r="75" ht="13.5" customHeight="1" spans="1:6">
      <c r="A75" s="2"/>
      <c r="D75" s="17"/>
      <c r="E75" s="5"/>
      <c r="F75" s="5"/>
    </row>
    <row r="76" ht="13.5" customHeight="1" spans="1:6">
      <c r="A76" s="2"/>
      <c r="D76" s="17"/>
      <c r="E76" s="5"/>
      <c r="F76" s="5"/>
    </row>
    <row r="77" ht="13.5" customHeight="1" spans="1:6">
      <c r="A77" s="2"/>
      <c r="D77" s="17"/>
      <c r="E77" s="5"/>
      <c r="F77" s="5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44013</v>
      </c>
      <c r="B2" s="5" t="s">
        <v>294</v>
      </c>
      <c r="C2" s="5" t="s">
        <v>239</v>
      </c>
      <c r="D2" s="17">
        <v>470</v>
      </c>
      <c r="E2" s="5"/>
      <c r="F2" s="5"/>
    </row>
    <row r="3" ht="13.5" customHeight="1" spans="1:6">
      <c r="A3" s="2">
        <v>44013</v>
      </c>
      <c r="B3" s="5" t="s">
        <v>11</v>
      </c>
      <c r="C3" s="5" t="s">
        <v>777</v>
      </c>
      <c r="D3" s="17">
        <v>180</v>
      </c>
      <c r="E3" s="5"/>
      <c r="F3" s="5"/>
    </row>
    <row r="4" ht="13.5" customHeight="1" spans="1:6">
      <c r="A4" s="2">
        <v>44013</v>
      </c>
      <c r="B4" s="5" t="s">
        <v>125</v>
      </c>
      <c r="C4" s="5" t="s">
        <v>640</v>
      </c>
      <c r="D4" s="17">
        <v>60</v>
      </c>
      <c r="E4" s="5"/>
      <c r="F4" s="5"/>
    </row>
    <row r="5" ht="13.5" customHeight="1" spans="1:6">
      <c r="A5" s="2">
        <v>44013</v>
      </c>
      <c r="B5" s="5" t="s">
        <v>125</v>
      </c>
      <c r="C5" s="5" t="s">
        <v>641</v>
      </c>
      <c r="D5" s="17">
        <v>675</v>
      </c>
      <c r="E5" s="5"/>
      <c r="F5" s="5"/>
    </row>
    <row r="6" ht="13.5" customHeight="1" spans="1:7">
      <c r="A6" s="2">
        <v>44013</v>
      </c>
      <c r="B6" s="5" t="s">
        <v>125</v>
      </c>
      <c r="C6" s="5" t="s">
        <v>509</v>
      </c>
      <c r="D6" s="17">
        <v>32.75</v>
      </c>
      <c r="E6" s="5"/>
      <c r="F6" s="5"/>
      <c r="G6" s="3" t="s">
        <v>286</v>
      </c>
    </row>
    <row r="7" ht="13.5" customHeight="1" spans="1:8">
      <c r="A7" s="2">
        <v>44013</v>
      </c>
      <c r="B7" s="5" t="s">
        <v>644</v>
      </c>
      <c r="C7" s="5" t="s">
        <v>684</v>
      </c>
      <c r="D7" s="17">
        <v>300</v>
      </c>
      <c r="E7" s="5"/>
      <c r="F7" s="5"/>
      <c r="G7" s="3" t="s">
        <v>44</v>
      </c>
      <c r="H7" s="4">
        <f>SUMIF(B:B,G7,D:D)</f>
        <v>214.75</v>
      </c>
    </row>
    <row r="8" ht="13.5" customHeight="1" spans="1:8">
      <c r="A8" s="2">
        <v>44013</v>
      </c>
      <c r="B8" s="5" t="s">
        <v>646</v>
      </c>
      <c r="C8" s="5" t="s">
        <v>1145</v>
      </c>
      <c r="D8" s="17">
        <v>976</v>
      </c>
      <c r="E8" s="5"/>
      <c r="F8" s="5" t="s">
        <v>1362</v>
      </c>
      <c r="G8" s="3" t="s">
        <v>294</v>
      </c>
      <c r="H8" s="4">
        <f>SUMIF(B:B,G8,D:D)</f>
        <v>580.8</v>
      </c>
    </row>
    <row r="9" ht="13.5" customHeight="1" spans="1:8">
      <c r="A9" s="2">
        <v>44013</v>
      </c>
      <c r="B9" s="5" t="s">
        <v>36</v>
      </c>
      <c r="C9" s="5" t="s">
        <v>37</v>
      </c>
      <c r="D9" s="17">
        <v>600</v>
      </c>
      <c r="E9" s="5"/>
      <c r="F9" s="5"/>
      <c r="G9" s="3" t="s">
        <v>11</v>
      </c>
      <c r="H9" s="4">
        <f>SUMIF(B:B,G9,D:D)</f>
        <v>242.8</v>
      </c>
    </row>
    <row r="10" ht="13.5" customHeight="1" spans="1:8">
      <c r="A10" s="2">
        <v>44013</v>
      </c>
      <c r="B10" s="5" t="s">
        <v>36</v>
      </c>
      <c r="C10" s="5" t="s">
        <v>38</v>
      </c>
      <c r="D10" s="17">
        <v>400</v>
      </c>
      <c r="E10" s="5"/>
      <c r="F10" s="5"/>
      <c r="G10" s="3" t="s">
        <v>68</v>
      </c>
      <c r="H10" s="4">
        <f>SUMIF(B:B,G10,D:D)</f>
        <v>1000.3</v>
      </c>
    </row>
    <row r="11" ht="13.5" customHeight="1" spans="1:8">
      <c r="A11" s="2">
        <v>44013</v>
      </c>
      <c r="B11" s="5" t="s">
        <v>39</v>
      </c>
      <c r="C11" s="5" t="s">
        <v>42</v>
      </c>
      <c r="D11" s="17">
        <v>90</v>
      </c>
      <c r="E11" s="5"/>
      <c r="F11" s="5"/>
      <c r="G11" s="3" t="s">
        <v>197</v>
      </c>
      <c r="H11" s="4">
        <f>SUMIF(B:B,G11,D:D)</f>
        <v>97.35</v>
      </c>
    </row>
    <row r="12" ht="13.5" customHeight="1" spans="1:8">
      <c r="A12" s="2">
        <v>44013</v>
      </c>
      <c r="B12" s="5" t="s">
        <v>375</v>
      </c>
      <c r="C12" s="5" t="s">
        <v>547</v>
      </c>
      <c r="D12" s="17">
        <v>200</v>
      </c>
      <c r="E12" s="5"/>
      <c r="F12" s="5"/>
      <c r="G12" s="3" t="s">
        <v>125</v>
      </c>
      <c r="H12" s="4">
        <f>SUMIF(B:B,G12,D:D)</f>
        <v>767.75</v>
      </c>
    </row>
    <row r="13" ht="13.5" customHeight="1" spans="1:8">
      <c r="A13" s="2">
        <v>44013</v>
      </c>
      <c r="B13" s="5" t="s">
        <v>375</v>
      </c>
      <c r="C13" s="5" t="s">
        <v>548</v>
      </c>
      <c r="D13" s="17">
        <v>25</v>
      </c>
      <c r="E13" s="5"/>
      <c r="F13" s="5"/>
      <c r="G13" s="3" t="s">
        <v>644</v>
      </c>
      <c r="H13" s="4">
        <f>SUMIF(B:B,G13,D:D)</f>
        <v>300</v>
      </c>
    </row>
    <row r="14" ht="13.5" customHeight="1" spans="1:8">
      <c r="A14" s="2">
        <v>44013</v>
      </c>
      <c r="B14" s="5" t="s">
        <v>375</v>
      </c>
      <c r="C14" s="5" t="s">
        <v>549</v>
      </c>
      <c r="D14" s="17">
        <v>44</v>
      </c>
      <c r="E14" s="5"/>
      <c r="F14" s="5"/>
      <c r="G14" s="3" t="s">
        <v>646</v>
      </c>
      <c r="H14" s="4">
        <f>SUMIF(B:B,G14,D:D)</f>
        <v>976</v>
      </c>
    </row>
    <row r="15" ht="13.5" customHeight="1" spans="1:8">
      <c r="A15" s="2">
        <v>44013</v>
      </c>
      <c r="B15" s="5" t="s">
        <v>375</v>
      </c>
      <c r="C15" s="5" t="s">
        <v>550</v>
      </c>
      <c r="D15" s="17">
        <v>20</v>
      </c>
      <c r="E15" s="5"/>
      <c r="F15" s="5"/>
      <c r="G15" s="3" t="s">
        <v>163</v>
      </c>
      <c r="H15" s="4">
        <f>SUMIF(B:B,G15,D:D)</f>
        <v>119</v>
      </c>
    </row>
    <row r="16" ht="13.5" customHeight="1" spans="1:8">
      <c r="A16" s="2">
        <v>44013</v>
      </c>
      <c r="B16" s="5" t="s">
        <v>375</v>
      </c>
      <c r="C16" s="5" t="s">
        <v>1319</v>
      </c>
      <c r="D16" s="17">
        <v>5</v>
      </c>
      <c r="E16" s="5"/>
      <c r="F16" s="5"/>
      <c r="G16" s="3" t="s">
        <v>134</v>
      </c>
      <c r="H16" s="4">
        <f>SUMIF(B:B,G16,D:D)</f>
        <v>334.07</v>
      </c>
    </row>
    <row r="17" ht="13.5" customHeight="1" spans="1:8">
      <c r="A17" s="2">
        <v>44013</v>
      </c>
      <c r="B17" s="5" t="s">
        <v>36</v>
      </c>
      <c r="C17" s="5" t="s">
        <v>1366</v>
      </c>
      <c r="D17" s="17">
        <v>700</v>
      </c>
      <c r="E17" s="5"/>
      <c r="F17" s="5"/>
      <c r="G17" s="3" t="s">
        <v>34</v>
      </c>
      <c r="H17" s="4">
        <f>SUMIF(B:B,G17,D:D)</f>
        <v>104.5</v>
      </c>
    </row>
    <row r="18" ht="13.5" customHeight="1" spans="1:8">
      <c r="A18" s="2">
        <v>44013</v>
      </c>
      <c r="B18" s="5" t="s">
        <v>68</v>
      </c>
      <c r="C18" s="5" t="s">
        <v>1323</v>
      </c>
      <c r="D18" s="17">
        <v>44.3</v>
      </c>
      <c r="E18" s="5"/>
      <c r="F18" s="5"/>
      <c r="G18" s="3" t="s">
        <v>36</v>
      </c>
      <c r="H18" s="4">
        <f>SUMIF(B:B,G18,D:D)</f>
        <v>1700</v>
      </c>
    </row>
    <row r="19" ht="13.5" customHeight="1" spans="1:8">
      <c r="A19" s="2">
        <v>44014</v>
      </c>
      <c r="B19" s="5" t="s">
        <v>11</v>
      </c>
      <c r="C19" s="5" t="s">
        <v>824</v>
      </c>
      <c r="D19" s="17">
        <v>15.9</v>
      </c>
      <c r="E19" s="5"/>
      <c r="F19" s="5"/>
      <c r="G19" s="3" t="s">
        <v>39</v>
      </c>
      <c r="H19" s="4">
        <f>SUMIF(B:B,G19,D:D)</f>
        <v>326.48</v>
      </c>
    </row>
    <row r="20" ht="13.5" customHeight="1" spans="1:8">
      <c r="A20" s="2">
        <v>44020</v>
      </c>
      <c r="B20" s="5" t="s">
        <v>68</v>
      </c>
      <c r="C20" s="5" t="s">
        <v>1385</v>
      </c>
      <c r="D20" s="17">
        <v>39.7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44016</v>
      </c>
      <c r="B21" s="5" t="s">
        <v>68</v>
      </c>
      <c r="C21" s="5" t="s">
        <v>20</v>
      </c>
      <c r="D21" s="17">
        <v>213.84</v>
      </c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44021</v>
      </c>
      <c r="B22" s="5" t="s">
        <v>197</v>
      </c>
      <c r="C22" s="5" t="s">
        <v>124</v>
      </c>
      <c r="D22" s="17">
        <v>50.45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44018</v>
      </c>
      <c r="B23" s="5" t="s">
        <v>39</v>
      </c>
      <c r="C23" s="3" t="s">
        <v>83</v>
      </c>
      <c r="D23" s="17">
        <v>58.28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44014</v>
      </c>
      <c r="B24" s="5" t="s">
        <v>134</v>
      </c>
      <c r="C24" s="3" t="s">
        <v>603</v>
      </c>
      <c r="D24" s="17">
        <v>322.07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44039</v>
      </c>
      <c r="B25" s="5" t="s">
        <v>39</v>
      </c>
      <c r="C25" s="5" t="s">
        <v>83</v>
      </c>
      <c r="D25" s="17">
        <v>27.18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44025</v>
      </c>
      <c r="B26" s="5" t="s">
        <v>39</v>
      </c>
      <c r="C26" s="5" t="s">
        <v>83</v>
      </c>
      <c r="D26" s="17">
        <v>27.77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44031</v>
      </c>
      <c r="B27" s="5" t="s">
        <v>11</v>
      </c>
      <c r="C27" s="10" t="s">
        <v>727</v>
      </c>
      <c r="D27" s="17">
        <v>25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44034</v>
      </c>
      <c r="B28" s="5" t="s">
        <v>163</v>
      </c>
      <c r="C28" s="10" t="s">
        <v>1278</v>
      </c>
      <c r="D28" s="17">
        <v>60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44023</v>
      </c>
      <c r="B29" s="5" t="s">
        <v>68</v>
      </c>
      <c r="C29" s="10" t="s">
        <v>20</v>
      </c>
      <c r="D29" s="17">
        <v>199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44034</v>
      </c>
      <c r="B30" s="5" t="s">
        <v>11</v>
      </c>
      <c r="C30" s="5" t="s">
        <v>60</v>
      </c>
      <c r="D30" s="17">
        <v>21.9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44039</v>
      </c>
      <c r="B31" s="5" t="s">
        <v>68</v>
      </c>
      <c r="C31" s="5" t="s">
        <v>1323</v>
      </c>
      <c r="D31" s="17">
        <v>30.3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44037</v>
      </c>
      <c r="B32" s="5" t="s">
        <v>68</v>
      </c>
      <c r="C32" s="5" t="s">
        <v>1401</v>
      </c>
      <c r="D32" s="17">
        <v>10.15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44038</v>
      </c>
      <c r="B33" s="5" t="s">
        <v>44</v>
      </c>
      <c r="C33" s="5" t="s">
        <v>166</v>
      </c>
      <c r="D33" s="17">
        <v>26.75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44038</v>
      </c>
      <c r="B34" s="5" t="s">
        <v>68</v>
      </c>
      <c r="C34" s="5" t="s">
        <v>20</v>
      </c>
      <c r="D34" s="17">
        <v>187.22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44024</v>
      </c>
      <c r="B35" s="5" t="s">
        <v>39</v>
      </c>
      <c r="C35" s="5" t="s">
        <v>391</v>
      </c>
      <c r="D35" s="17">
        <v>50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44017</v>
      </c>
      <c r="B36" s="10" t="s">
        <v>68</v>
      </c>
      <c r="C36" s="10" t="s">
        <v>1401</v>
      </c>
      <c r="D36" s="10">
        <v>16.85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44024</v>
      </c>
      <c r="B37" s="5" t="s">
        <v>294</v>
      </c>
      <c r="C37" s="5" t="s">
        <v>1402</v>
      </c>
      <c r="D37" s="17">
        <v>45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44020</v>
      </c>
      <c r="B38" s="5" t="s">
        <v>134</v>
      </c>
      <c r="C38" s="5" t="s">
        <v>1278</v>
      </c>
      <c r="D38" s="17">
        <v>12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44026</v>
      </c>
      <c r="B39" s="5" t="s">
        <v>197</v>
      </c>
      <c r="C39" s="5" t="s">
        <v>124</v>
      </c>
      <c r="D39" s="17">
        <v>22.3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44034</v>
      </c>
      <c r="B40" s="5" t="s">
        <v>39</v>
      </c>
      <c r="C40" s="5" t="s">
        <v>83</v>
      </c>
      <c r="D40" s="17">
        <v>52.35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44030</v>
      </c>
      <c r="B41" s="5" t="s">
        <v>68</v>
      </c>
      <c r="C41" s="5" t="s">
        <v>20</v>
      </c>
      <c r="D41" s="17">
        <v>251.19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44043</v>
      </c>
      <c r="B42" s="5" t="s">
        <v>34</v>
      </c>
      <c r="C42" s="5" t="s">
        <v>81</v>
      </c>
      <c r="D42" s="17">
        <v>104.5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44040</v>
      </c>
      <c r="B43" s="3" t="s">
        <v>39</v>
      </c>
      <c r="C43" s="3" t="s">
        <v>1403</v>
      </c>
      <c r="D43" s="17">
        <v>20.9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44043</v>
      </c>
      <c r="B44" s="3" t="s">
        <v>68</v>
      </c>
      <c r="C44" s="3" t="s">
        <v>1384</v>
      </c>
      <c r="D44" s="17">
        <v>7.75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44035</v>
      </c>
      <c r="B45" s="3" t="s">
        <v>163</v>
      </c>
      <c r="C45" s="3" t="s">
        <v>810</v>
      </c>
      <c r="D45" s="17">
        <v>59</v>
      </c>
      <c r="E45" s="10"/>
      <c r="F45" s="4"/>
      <c r="G45" s="3" t="s">
        <v>1082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44043</v>
      </c>
      <c r="B46" s="3" t="s">
        <v>294</v>
      </c>
      <c r="C46" s="10" t="s">
        <v>103</v>
      </c>
      <c r="D46" s="17">
        <v>65.8</v>
      </c>
      <c r="E46" s="10"/>
      <c r="F46" s="4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44032</v>
      </c>
      <c r="B47" s="5" t="s">
        <v>197</v>
      </c>
      <c r="C47" s="5" t="s">
        <v>707</v>
      </c>
      <c r="D47" s="17">
        <v>24.6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44028</v>
      </c>
      <c r="B48" s="3" t="s">
        <v>44</v>
      </c>
      <c r="C48" s="3" t="s">
        <v>233</v>
      </c>
      <c r="D48" s="17">
        <v>188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/>
      <c r="C49" s="10"/>
      <c r="D49" s="17"/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/>
      <c r="C50" s="10"/>
      <c r="D50" s="17"/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/>
      <c r="C51" s="10"/>
      <c r="D51" s="17"/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/>
      <c r="C52" s="10"/>
      <c r="D52" s="17"/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/>
      <c r="C53" s="10"/>
      <c r="D53" s="17"/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/>
      <c r="C54" s="10"/>
      <c r="D54" s="17"/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/>
      <c r="C55" s="10"/>
      <c r="D55" s="17"/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/>
      <c r="C56" s="10"/>
      <c r="D56" s="17"/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C57" s="10"/>
      <c r="D57" s="17"/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C58" s="10"/>
      <c r="D58" s="17"/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C59" s="10"/>
      <c r="D59" s="17"/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C60" s="10"/>
      <c r="D60" s="17"/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/>
      <c r="C61" s="10"/>
      <c r="D61" s="17"/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/>
      <c r="C62" s="10"/>
      <c r="D62" s="17"/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/>
      <c r="C63" s="10"/>
      <c r="D63" s="17"/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/>
      <c r="C64" s="10"/>
      <c r="D64" s="17"/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C65" s="10"/>
      <c r="D65" s="17"/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C66" s="10"/>
      <c r="D66" s="17"/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C67" s="10"/>
      <c r="D67" s="17"/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C68" s="10"/>
      <c r="D68" s="17"/>
      <c r="E68" s="10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17">
        <f>SUM(D2:D68)</f>
        <v>7057.8</v>
      </c>
      <c r="E69" s="5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17"/>
      <c r="E70" s="5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17"/>
      <c r="E71" s="5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/>
      <c r="D72" s="17"/>
      <c r="E72" s="5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6">
      <c r="A73" s="2"/>
      <c r="D73" s="17"/>
      <c r="E73" s="5"/>
      <c r="F73" s="5"/>
    </row>
    <row r="74" ht="13.5" customHeight="1" spans="1:6">
      <c r="A74" s="2"/>
      <c r="D74" s="17"/>
      <c r="E74" s="5"/>
      <c r="F74" s="5"/>
    </row>
    <row r="75" ht="13.5" customHeight="1" spans="1:6">
      <c r="A75" s="2"/>
      <c r="D75" s="17"/>
      <c r="E75" s="5"/>
      <c r="F75" s="5"/>
    </row>
    <row r="76" ht="13.5" customHeight="1" spans="1:6">
      <c r="A76" s="2"/>
      <c r="D76" s="17"/>
      <c r="E76" s="5"/>
      <c r="F76" s="5"/>
    </row>
    <row r="77" ht="13.5" customHeight="1" spans="1:6">
      <c r="A77" s="2"/>
      <c r="D77" s="17"/>
      <c r="E77" s="5"/>
      <c r="F77" s="5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44044</v>
      </c>
      <c r="B2" s="5" t="s">
        <v>294</v>
      </c>
      <c r="C2" s="5" t="s">
        <v>239</v>
      </c>
      <c r="D2" s="17">
        <v>470</v>
      </c>
      <c r="E2" s="5"/>
      <c r="F2" s="5"/>
    </row>
    <row r="3" ht="13.5" customHeight="1" spans="1:6">
      <c r="A3" s="2">
        <v>44044</v>
      </c>
      <c r="B3" s="5" t="s">
        <v>11</v>
      </c>
      <c r="C3" s="5" t="s">
        <v>777</v>
      </c>
      <c r="D3" s="17">
        <v>180</v>
      </c>
      <c r="E3" s="5"/>
      <c r="F3" s="5"/>
    </row>
    <row r="4" ht="13.5" customHeight="1" spans="1:6">
      <c r="A4" s="2">
        <v>44044</v>
      </c>
      <c r="B4" s="5" t="s">
        <v>125</v>
      </c>
      <c r="C4" s="5" t="s">
        <v>640</v>
      </c>
      <c r="D4" s="17">
        <v>60</v>
      </c>
      <c r="E4" s="5"/>
      <c r="F4" s="5"/>
    </row>
    <row r="5" ht="13.5" customHeight="1" spans="1:6">
      <c r="A5" s="2">
        <v>44044</v>
      </c>
      <c r="B5" s="5" t="s">
        <v>125</v>
      </c>
      <c r="C5" s="5" t="s">
        <v>641</v>
      </c>
      <c r="D5" s="17">
        <v>675</v>
      </c>
      <c r="E5" s="5"/>
      <c r="F5" s="5"/>
    </row>
    <row r="6" ht="13.5" customHeight="1" spans="1:7">
      <c r="A6" s="2">
        <v>44044</v>
      </c>
      <c r="B6" s="5" t="s">
        <v>125</v>
      </c>
      <c r="C6" s="5" t="s">
        <v>509</v>
      </c>
      <c r="D6" s="17">
        <v>32.75</v>
      </c>
      <c r="E6" s="5"/>
      <c r="F6" s="5"/>
      <c r="G6" s="3" t="s">
        <v>286</v>
      </c>
    </row>
    <row r="7" ht="13.5" customHeight="1" spans="1:8">
      <c r="A7" s="2">
        <v>44044</v>
      </c>
      <c r="B7" s="5" t="s">
        <v>644</v>
      </c>
      <c r="C7" s="5" t="s">
        <v>684</v>
      </c>
      <c r="D7" s="17">
        <v>300</v>
      </c>
      <c r="E7" s="5"/>
      <c r="F7" s="5"/>
      <c r="G7" s="3" t="s">
        <v>44</v>
      </c>
      <c r="H7" s="4">
        <f>SUMIF(B:B,G7,D:D)</f>
        <v>0</v>
      </c>
    </row>
    <row r="8" ht="13.5" customHeight="1" spans="1:8">
      <c r="A8" s="2">
        <v>44044</v>
      </c>
      <c r="B8" s="5" t="s">
        <v>646</v>
      </c>
      <c r="C8" s="5" t="s">
        <v>1145</v>
      </c>
      <c r="D8" s="17">
        <v>976</v>
      </c>
      <c r="E8" s="5"/>
      <c r="F8" s="5" t="s">
        <v>1362</v>
      </c>
      <c r="G8" s="3" t="s">
        <v>294</v>
      </c>
      <c r="H8" s="4">
        <f>SUMIF(B:B,G8,D:D)</f>
        <v>470</v>
      </c>
    </row>
    <row r="9" ht="13.5" customHeight="1" spans="1:8">
      <c r="A9" s="2">
        <v>44044</v>
      </c>
      <c r="B9" s="5" t="s">
        <v>36</v>
      </c>
      <c r="C9" s="5" t="s">
        <v>37</v>
      </c>
      <c r="D9" s="17">
        <v>600</v>
      </c>
      <c r="E9" s="5"/>
      <c r="F9" s="5"/>
      <c r="G9" s="3" t="s">
        <v>11</v>
      </c>
      <c r="H9" s="4">
        <f>SUMIF(B:B,G9,D:D)</f>
        <v>222</v>
      </c>
    </row>
    <row r="10" ht="13.5" customHeight="1" spans="1:8">
      <c r="A10" s="2">
        <v>44044</v>
      </c>
      <c r="B10" s="5" t="s">
        <v>36</v>
      </c>
      <c r="C10" s="5" t="s">
        <v>38</v>
      </c>
      <c r="D10" s="17">
        <v>400</v>
      </c>
      <c r="E10" s="5"/>
      <c r="F10" s="5"/>
      <c r="G10" s="3" t="s">
        <v>68</v>
      </c>
      <c r="H10" s="4">
        <f>SUMIF(B:B,G10,D:D)</f>
        <v>1029.58</v>
      </c>
    </row>
    <row r="11" ht="13.5" customHeight="1" spans="1:8">
      <c r="A11" s="2">
        <v>44044</v>
      </c>
      <c r="B11" s="5" t="s">
        <v>39</v>
      </c>
      <c r="C11" s="5" t="s">
        <v>42</v>
      </c>
      <c r="D11" s="17">
        <v>90</v>
      </c>
      <c r="E11" s="5"/>
      <c r="F11" s="5"/>
      <c r="G11" s="3" t="s">
        <v>197</v>
      </c>
      <c r="H11" s="4">
        <f>SUMIF(B:B,G11,D:D)</f>
        <v>90.88</v>
      </c>
    </row>
    <row r="12" ht="13.5" customHeight="1" spans="1:8">
      <c r="A12" s="2">
        <v>44044</v>
      </c>
      <c r="B12" s="5" t="s">
        <v>375</v>
      </c>
      <c r="C12" s="5" t="s">
        <v>547</v>
      </c>
      <c r="D12" s="17">
        <v>200</v>
      </c>
      <c r="E12" s="5"/>
      <c r="F12" s="5"/>
      <c r="G12" s="3" t="s">
        <v>125</v>
      </c>
      <c r="H12" s="4">
        <f>SUMIF(B:B,G12,D:D)</f>
        <v>807.8</v>
      </c>
    </row>
    <row r="13" ht="13.5" customHeight="1" spans="1:8">
      <c r="A13" s="2">
        <v>44044</v>
      </c>
      <c r="B13" s="5" t="s">
        <v>375</v>
      </c>
      <c r="C13" s="5" t="s">
        <v>548</v>
      </c>
      <c r="D13" s="17">
        <v>25</v>
      </c>
      <c r="E13" s="5"/>
      <c r="F13" s="5"/>
      <c r="G13" s="3" t="s">
        <v>644</v>
      </c>
      <c r="H13" s="4">
        <f>SUMIF(B:B,G13,D:D)</f>
        <v>300</v>
      </c>
    </row>
    <row r="14" ht="13.5" customHeight="1" spans="1:8">
      <c r="A14" s="2">
        <v>44044</v>
      </c>
      <c r="B14" s="5" t="s">
        <v>375</v>
      </c>
      <c r="C14" s="5" t="s">
        <v>549</v>
      </c>
      <c r="D14" s="17">
        <v>44</v>
      </c>
      <c r="E14" s="5"/>
      <c r="F14" s="5"/>
      <c r="G14" s="3" t="s">
        <v>646</v>
      </c>
      <c r="H14" s="4">
        <f>SUMIF(B:B,G14,D:D)</f>
        <v>976</v>
      </c>
    </row>
    <row r="15" ht="13.5" customHeight="1" spans="1:8">
      <c r="A15" s="2">
        <v>44044</v>
      </c>
      <c r="B15" s="5" t="s">
        <v>375</v>
      </c>
      <c r="C15" s="5" t="s">
        <v>550</v>
      </c>
      <c r="D15" s="17">
        <v>20</v>
      </c>
      <c r="E15" s="5"/>
      <c r="F15" s="5"/>
      <c r="G15" s="3" t="s">
        <v>163</v>
      </c>
      <c r="H15" s="4">
        <f>SUMIF(B:B,G15,D:D)</f>
        <v>188.2</v>
      </c>
    </row>
    <row r="16" ht="13.5" customHeight="1" spans="1:8">
      <c r="A16" s="2">
        <v>44044</v>
      </c>
      <c r="B16" s="5" t="s">
        <v>375</v>
      </c>
      <c r="C16" s="5" t="s">
        <v>1319</v>
      </c>
      <c r="D16" s="17">
        <v>5</v>
      </c>
      <c r="E16" s="5"/>
      <c r="F16" s="5"/>
      <c r="G16" s="3" t="s">
        <v>134</v>
      </c>
      <c r="H16" s="4">
        <f>SUMIF(B:B,G16,D:D)</f>
        <v>653.9</v>
      </c>
    </row>
    <row r="17" ht="13.5" customHeight="1" spans="1:8">
      <c r="A17" s="2">
        <v>44044</v>
      </c>
      <c r="B17" s="5" t="s">
        <v>36</v>
      </c>
      <c r="C17" s="5" t="s">
        <v>1366</v>
      </c>
      <c r="D17" s="17">
        <v>700</v>
      </c>
      <c r="E17" s="5"/>
      <c r="F17" s="5"/>
      <c r="G17" s="3" t="s">
        <v>34</v>
      </c>
      <c r="H17" s="4">
        <f>SUMIF(B:B,G17,D:D)</f>
        <v>60.85</v>
      </c>
    </row>
    <row r="18" ht="13.5" customHeight="1" spans="1:8">
      <c r="A18" s="2">
        <v>44044</v>
      </c>
      <c r="B18" s="5" t="s">
        <v>68</v>
      </c>
      <c r="C18" s="5" t="s">
        <v>20</v>
      </c>
      <c r="D18" s="17">
        <v>184.66</v>
      </c>
      <c r="E18" s="5"/>
      <c r="F18" s="5"/>
      <c r="G18" s="3" t="s">
        <v>36</v>
      </c>
      <c r="H18" s="4">
        <f>SUMIF(B:B,G18,D:D)</f>
        <v>2066.17</v>
      </c>
    </row>
    <row r="19" ht="13.5" customHeight="1" spans="1:8">
      <c r="A19" s="2">
        <v>44059</v>
      </c>
      <c r="B19" s="5" t="s">
        <v>68</v>
      </c>
      <c r="C19" s="5" t="s">
        <v>991</v>
      </c>
      <c r="D19" s="17">
        <v>12.8</v>
      </c>
      <c r="E19" s="5"/>
      <c r="F19" s="5"/>
      <c r="G19" s="3" t="s">
        <v>39</v>
      </c>
      <c r="H19" s="4">
        <f>SUMIF(B:B,G19,D:D)</f>
        <v>604.87</v>
      </c>
    </row>
    <row r="20" ht="13.5" customHeight="1" spans="1:8">
      <c r="A20" s="2">
        <v>44049</v>
      </c>
      <c r="B20" s="5" t="s">
        <v>39</v>
      </c>
      <c r="C20" s="5" t="s">
        <v>83</v>
      </c>
      <c r="D20" s="17">
        <v>55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44051</v>
      </c>
      <c r="B21" s="5" t="s">
        <v>68</v>
      </c>
      <c r="C21" s="5" t="s">
        <v>20</v>
      </c>
      <c r="D21" s="17">
        <v>211.25</v>
      </c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44046</v>
      </c>
      <c r="B22" s="5" t="s">
        <v>197</v>
      </c>
      <c r="C22" s="5" t="s">
        <v>1404</v>
      </c>
      <c r="D22" s="17">
        <v>30.9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44046</v>
      </c>
      <c r="B23" s="5" t="s">
        <v>134</v>
      </c>
      <c r="C23" s="3" t="s">
        <v>1321</v>
      </c>
      <c r="D23" s="17">
        <v>63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44046</v>
      </c>
      <c r="B24" s="5" t="s">
        <v>197</v>
      </c>
      <c r="C24" s="3" t="s">
        <v>842</v>
      </c>
      <c r="D24" s="17">
        <v>59.98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44045</v>
      </c>
      <c r="B25" s="5" t="s">
        <v>125</v>
      </c>
      <c r="C25" s="5" t="s">
        <v>195</v>
      </c>
      <c r="D25" s="17">
        <v>14.05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44051</v>
      </c>
      <c r="B26" s="5" t="s">
        <v>134</v>
      </c>
      <c r="C26" s="5" t="s">
        <v>234</v>
      </c>
      <c r="D26" s="17">
        <v>46.9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44049</v>
      </c>
      <c r="B27" s="5" t="s">
        <v>39</v>
      </c>
      <c r="C27" s="10" t="s">
        <v>83</v>
      </c>
      <c r="D27" s="17">
        <v>55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44051</v>
      </c>
      <c r="B28" s="5" t="s">
        <v>134</v>
      </c>
      <c r="C28" s="10" t="s">
        <v>144</v>
      </c>
      <c r="D28" s="17">
        <v>84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44062</v>
      </c>
      <c r="B29" s="5" t="s">
        <v>163</v>
      </c>
      <c r="C29" s="10" t="s">
        <v>791</v>
      </c>
      <c r="D29" s="17">
        <v>15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44054</v>
      </c>
      <c r="B30" s="5" t="s">
        <v>68</v>
      </c>
      <c r="C30" s="5" t="s">
        <v>1323</v>
      </c>
      <c r="D30" s="17">
        <v>18.9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44062</v>
      </c>
      <c r="B31" s="5" t="s">
        <v>125</v>
      </c>
      <c r="C31" s="5" t="s">
        <v>165</v>
      </c>
      <c r="D31" s="17">
        <v>26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44062</v>
      </c>
      <c r="B32" s="5" t="s">
        <v>163</v>
      </c>
      <c r="C32" s="5" t="s">
        <v>1405</v>
      </c>
      <c r="D32" s="17">
        <v>132.2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44051</v>
      </c>
      <c r="B33" s="5" t="s">
        <v>11</v>
      </c>
      <c r="C33" s="5" t="s">
        <v>727</v>
      </c>
      <c r="D33" s="17">
        <v>22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44046</v>
      </c>
      <c r="B34" s="5" t="s">
        <v>134</v>
      </c>
      <c r="C34" s="5" t="s">
        <v>1313</v>
      </c>
      <c r="D34" s="17">
        <v>50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44058</v>
      </c>
      <c r="B35" s="5" t="s">
        <v>68</v>
      </c>
      <c r="C35" s="5" t="s">
        <v>20</v>
      </c>
      <c r="D35" s="17">
        <v>212.71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44066</v>
      </c>
      <c r="B36" s="10" t="s">
        <v>39</v>
      </c>
      <c r="C36" s="10" t="s">
        <v>83</v>
      </c>
      <c r="D36" s="10">
        <v>50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44066</v>
      </c>
      <c r="B37" s="5" t="s">
        <v>34</v>
      </c>
      <c r="C37" s="5" t="s">
        <v>1116</v>
      </c>
      <c r="D37" s="17">
        <v>29.35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44056</v>
      </c>
      <c r="B38" s="5" t="s">
        <v>36</v>
      </c>
      <c r="C38" s="5" t="s">
        <v>1406</v>
      </c>
      <c r="D38" s="17">
        <v>52.97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44056</v>
      </c>
      <c r="B39" s="5" t="s">
        <v>36</v>
      </c>
      <c r="C39" s="5" t="s">
        <v>1407</v>
      </c>
      <c r="D39" s="17">
        <v>83.6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44057</v>
      </c>
      <c r="B40" s="5" t="s">
        <v>36</v>
      </c>
      <c r="C40" s="5" t="s">
        <v>1408</v>
      </c>
      <c r="D40" s="17">
        <v>25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44057</v>
      </c>
      <c r="B41" s="5" t="s">
        <v>36</v>
      </c>
      <c r="C41" s="5" t="s">
        <v>1409</v>
      </c>
      <c r="D41" s="17">
        <v>44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44057</v>
      </c>
      <c r="B42" s="5" t="s">
        <v>36</v>
      </c>
      <c r="C42" s="5" t="s">
        <v>1410</v>
      </c>
      <c r="D42" s="17">
        <v>73.6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44062</v>
      </c>
      <c r="B43" s="3" t="s">
        <v>39</v>
      </c>
      <c r="C43" s="3" t="s">
        <v>1411</v>
      </c>
      <c r="D43" s="17">
        <v>190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44058</v>
      </c>
      <c r="B44" s="3" t="s">
        <v>34</v>
      </c>
      <c r="C44" s="3" t="s">
        <v>1412</v>
      </c>
      <c r="D44" s="17">
        <v>11.1</v>
      </c>
      <c r="E44" s="10"/>
      <c r="F44" s="4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44064</v>
      </c>
      <c r="B45" s="3" t="s">
        <v>11</v>
      </c>
      <c r="C45" s="3" t="s">
        <v>780</v>
      </c>
      <c r="D45" s="17">
        <v>20</v>
      </c>
      <c r="E45" s="10"/>
      <c r="F45" s="4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44060</v>
      </c>
      <c r="B46" s="3" t="s">
        <v>39</v>
      </c>
      <c r="C46" s="3" t="s">
        <v>391</v>
      </c>
      <c r="D46" s="17">
        <v>50</v>
      </c>
      <c r="E46" s="10"/>
      <c r="F46" s="4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44072</v>
      </c>
      <c r="B47" s="3" t="s">
        <v>36</v>
      </c>
      <c r="C47" s="3" t="s">
        <v>997</v>
      </c>
      <c r="D47" s="17">
        <v>25</v>
      </c>
      <c r="E47" s="10"/>
      <c r="F47" s="4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44068</v>
      </c>
      <c r="B48" s="3" t="s">
        <v>34</v>
      </c>
      <c r="C48" s="3" t="s">
        <v>1413</v>
      </c>
      <c r="D48" s="17">
        <v>20.4</v>
      </c>
      <c r="E48" s="10"/>
      <c r="F48" s="4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44070</v>
      </c>
      <c r="B49" s="3" t="s">
        <v>134</v>
      </c>
      <c r="C49" s="3" t="s">
        <v>1414</v>
      </c>
      <c r="D49" s="17">
        <v>390</v>
      </c>
      <c r="E49" s="10"/>
      <c r="F49" s="4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44067</v>
      </c>
      <c r="B50" s="3" t="s">
        <v>134</v>
      </c>
      <c r="C50" s="3" t="s">
        <v>1313</v>
      </c>
      <c r="D50" s="17">
        <v>20</v>
      </c>
      <c r="E50" s="10"/>
      <c r="F50" s="4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44062</v>
      </c>
      <c r="B51" s="3" t="s">
        <v>36</v>
      </c>
      <c r="C51" s="3" t="s">
        <v>1415</v>
      </c>
      <c r="D51" s="17">
        <v>12</v>
      </c>
      <c r="E51" s="10"/>
      <c r="F51" s="4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44070</v>
      </c>
      <c r="B52" s="3" t="s">
        <v>163</v>
      </c>
      <c r="C52" s="3" t="s">
        <v>1416</v>
      </c>
      <c r="D52" s="17">
        <v>41</v>
      </c>
      <c r="E52" s="10"/>
      <c r="F52" s="4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44072</v>
      </c>
      <c r="B53" s="3" t="s">
        <v>68</v>
      </c>
      <c r="C53" s="3" t="s">
        <v>20</v>
      </c>
      <c r="D53" s="17">
        <v>220.55</v>
      </c>
      <c r="E53" s="10"/>
      <c r="F53" s="4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44071</v>
      </c>
      <c r="B54" s="3" t="s">
        <v>36</v>
      </c>
      <c r="C54" s="3" t="s">
        <v>998</v>
      </c>
      <c r="D54" s="17">
        <v>50</v>
      </c>
      <c r="E54" s="10"/>
      <c r="F54" s="4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44062</v>
      </c>
      <c r="B55" s="3" t="s">
        <v>39</v>
      </c>
      <c r="C55" s="3" t="s">
        <v>1417</v>
      </c>
      <c r="D55" s="17">
        <v>65</v>
      </c>
      <c r="E55" s="10"/>
      <c r="F55" s="4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44065</v>
      </c>
      <c r="B56" s="3" t="s">
        <v>68</v>
      </c>
      <c r="C56" s="3" t="s">
        <v>20</v>
      </c>
      <c r="D56" s="17">
        <v>168.71</v>
      </c>
      <c r="E56" s="10"/>
      <c r="F56" s="4"/>
      <c r="G56" s="3" t="s">
        <v>1082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44073</v>
      </c>
      <c r="B57" s="3" t="s">
        <v>39</v>
      </c>
      <c r="C57" s="10" t="s">
        <v>83</v>
      </c>
      <c r="D57" s="17">
        <v>49.87</v>
      </c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D58" s="17">
        <f>SUM(D2:D57)</f>
        <v>7764.25</v>
      </c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D59" s="17"/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D60" s="17"/>
      <c r="E60" s="5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/>
      <c r="D61" s="17"/>
      <c r="E61" s="5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6">
      <c r="A62" s="2"/>
      <c r="D62" s="17"/>
      <c r="E62" s="5"/>
      <c r="F62" s="5"/>
    </row>
    <row r="63" ht="13.5" customHeight="1" spans="1:6">
      <c r="A63" s="2"/>
      <c r="D63" s="17"/>
      <c r="E63" s="5"/>
      <c r="F63" s="5"/>
    </row>
    <row r="64" ht="13.5" customHeight="1" spans="1:6">
      <c r="A64" s="2"/>
      <c r="D64" s="17"/>
      <c r="E64" s="5"/>
      <c r="F64" s="5"/>
    </row>
    <row r="65" ht="13.5" customHeight="1" spans="1:6">
      <c r="A65" s="2"/>
      <c r="D65" s="17"/>
      <c r="E65" s="5"/>
      <c r="F65" s="5"/>
    </row>
    <row r="66" ht="13.5" customHeight="1" spans="1:6">
      <c r="A66" s="2"/>
      <c r="D66" s="17"/>
      <c r="E66" s="5"/>
      <c r="F66" s="5"/>
    </row>
    <row r="67" ht="13.5" customHeight="1" spans="1:6">
      <c r="A67" s="2"/>
      <c r="D67" s="17"/>
      <c r="E67" s="5"/>
      <c r="F67" s="5"/>
    </row>
    <row r="68" ht="13.5" customHeight="1" spans="1:6">
      <c r="A68" s="2"/>
      <c r="D68" s="17"/>
      <c r="E68" s="5"/>
      <c r="F68" s="5"/>
    </row>
    <row r="69" ht="13.5" customHeight="1" spans="1:6">
      <c r="A69" s="2"/>
      <c r="D69" s="17"/>
      <c r="E69" s="5"/>
      <c r="F69" s="5"/>
    </row>
    <row r="70" ht="13.5" customHeight="1" spans="1:6">
      <c r="A70" s="2"/>
      <c r="D70" s="17"/>
      <c r="E70" s="5"/>
      <c r="F70" s="5"/>
    </row>
    <row r="71" ht="13.5" customHeight="1" spans="1:6">
      <c r="A71" s="2"/>
      <c r="D71" s="17"/>
      <c r="E71" s="5"/>
      <c r="F71" s="5"/>
    </row>
    <row r="72" ht="13.5" customHeight="1" spans="1:6">
      <c r="A72" s="2"/>
      <c r="D72" s="17"/>
      <c r="E72" s="5"/>
      <c r="F72" s="5"/>
    </row>
    <row r="73" ht="13.5" customHeight="1" spans="1:6">
      <c r="A73" s="2"/>
      <c r="D73" s="17"/>
      <c r="E73" s="5"/>
      <c r="F73" s="5"/>
    </row>
    <row r="74" ht="13.5" customHeight="1" spans="1:6">
      <c r="A74" s="2"/>
      <c r="D74" s="17"/>
      <c r="E74" s="5"/>
      <c r="F74" s="5"/>
    </row>
    <row r="75" ht="13.5" customHeight="1" spans="1:6">
      <c r="A75" s="2"/>
      <c r="D75" s="17"/>
      <c r="E75" s="5"/>
      <c r="F75" s="5"/>
    </row>
    <row r="76" ht="13.5" customHeight="1" spans="1:6">
      <c r="A76" s="2"/>
      <c r="D76" s="17"/>
      <c r="E76" s="5"/>
      <c r="F76" s="5"/>
    </row>
    <row r="77" ht="13.5" customHeight="1" spans="1:6">
      <c r="A77" s="2"/>
      <c r="D77" s="17"/>
      <c r="E77" s="5"/>
      <c r="F77" s="5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44075</v>
      </c>
      <c r="B2" s="5" t="s">
        <v>294</v>
      </c>
      <c r="C2" s="5" t="s">
        <v>239</v>
      </c>
      <c r="D2" s="17">
        <v>470</v>
      </c>
      <c r="E2" s="5"/>
      <c r="F2" s="5"/>
    </row>
    <row r="3" ht="13.5" customHeight="1" spans="1:6">
      <c r="A3" s="2">
        <v>44075</v>
      </c>
      <c r="B3" s="5" t="s">
        <v>11</v>
      </c>
      <c r="C3" s="5" t="s">
        <v>777</v>
      </c>
      <c r="D3" s="17">
        <v>180</v>
      </c>
      <c r="E3" s="5"/>
      <c r="F3" s="5"/>
    </row>
    <row r="4" ht="13.5" customHeight="1" spans="1:6">
      <c r="A4" s="2">
        <v>44075</v>
      </c>
      <c r="B4" s="5" t="s">
        <v>125</v>
      </c>
      <c r="C4" s="5" t="s">
        <v>640</v>
      </c>
      <c r="D4" s="17">
        <v>60</v>
      </c>
      <c r="E4" s="5"/>
      <c r="F4" s="5"/>
    </row>
    <row r="5" ht="13.5" customHeight="1" spans="1:6">
      <c r="A5" s="2">
        <v>44075</v>
      </c>
      <c r="B5" s="5" t="s">
        <v>125</v>
      </c>
      <c r="C5" s="5" t="s">
        <v>641</v>
      </c>
      <c r="D5" s="17">
        <v>675</v>
      </c>
      <c r="E5" s="5"/>
      <c r="F5" s="5"/>
    </row>
    <row r="6" ht="13.5" customHeight="1" spans="1:7">
      <c r="A6" s="2">
        <v>44075</v>
      </c>
      <c r="B6" s="5" t="s">
        <v>125</v>
      </c>
      <c r="C6" s="5" t="s">
        <v>509</v>
      </c>
      <c r="D6" s="17">
        <v>32.75</v>
      </c>
      <c r="E6" s="5"/>
      <c r="F6" s="5"/>
      <c r="G6" s="3" t="s">
        <v>286</v>
      </c>
    </row>
    <row r="7" ht="13.5" customHeight="1" spans="1:8">
      <c r="A7" s="2">
        <v>44075</v>
      </c>
      <c r="B7" s="5" t="s">
        <v>644</v>
      </c>
      <c r="C7" s="5" t="s">
        <v>684</v>
      </c>
      <c r="D7" s="17">
        <v>300</v>
      </c>
      <c r="E7" s="5"/>
      <c r="F7" s="5"/>
      <c r="G7" s="3" t="s">
        <v>44</v>
      </c>
      <c r="H7" s="4">
        <f>SUMIF(B:B,G7,D:D)</f>
        <v>670.4</v>
      </c>
    </row>
    <row r="8" ht="13.5" customHeight="1" spans="1:8">
      <c r="A8" s="2">
        <v>44075</v>
      </c>
      <c r="B8" s="5" t="s">
        <v>646</v>
      </c>
      <c r="C8" s="5" t="s">
        <v>1145</v>
      </c>
      <c r="D8" s="17">
        <v>976</v>
      </c>
      <c r="E8" s="5"/>
      <c r="F8" s="5" t="s">
        <v>1362</v>
      </c>
      <c r="G8" s="3" t="s">
        <v>294</v>
      </c>
      <c r="H8" s="4">
        <f>SUMIF(B:B,G8,D:D)</f>
        <v>831.25</v>
      </c>
    </row>
    <row r="9" ht="13.5" customHeight="1" spans="1:8">
      <c r="A9" s="2">
        <v>44075</v>
      </c>
      <c r="B9" s="5" t="s">
        <v>36</v>
      </c>
      <c r="C9" s="5" t="s">
        <v>37</v>
      </c>
      <c r="D9" s="17">
        <v>600</v>
      </c>
      <c r="E9" s="5"/>
      <c r="F9" s="5"/>
      <c r="G9" s="3" t="s">
        <v>11</v>
      </c>
      <c r="H9" s="4">
        <f>SUMIF(B:B,G9,D:D)</f>
        <v>275.65</v>
      </c>
    </row>
    <row r="10" ht="13.5" customHeight="1" spans="1:8">
      <c r="A10" s="2">
        <v>44075</v>
      </c>
      <c r="B10" s="5" t="s">
        <v>36</v>
      </c>
      <c r="C10" s="5" t="s">
        <v>38</v>
      </c>
      <c r="D10" s="17">
        <v>400</v>
      </c>
      <c r="E10" s="5"/>
      <c r="F10" s="5"/>
      <c r="G10" s="3" t="s">
        <v>68</v>
      </c>
      <c r="H10" s="4">
        <f>SUMIF(B:B,G10,D:D)</f>
        <v>802.2</v>
      </c>
    </row>
    <row r="11" ht="13.5" customHeight="1" spans="1:8">
      <c r="A11" s="2">
        <v>44075</v>
      </c>
      <c r="B11" s="5" t="s">
        <v>39</v>
      </c>
      <c r="C11" s="5" t="s">
        <v>42</v>
      </c>
      <c r="D11" s="17">
        <v>90</v>
      </c>
      <c r="E11" s="5"/>
      <c r="F11" s="5"/>
      <c r="G11" s="3" t="s">
        <v>197</v>
      </c>
      <c r="H11" s="4">
        <f>SUMIF(B:B,G11,D:D)</f>
        <v>165.23</v>
      </c>
    </row>
    <row r="12" ht="13.5" customHeight="1" spans="1:8">
      <c r="A12" s="2">
        <v>44075</v>
      </c>
      <c r="B12" s="5" t="s">
        <v>375</v>
      </c>
      <c r="C12" s="5" t="s">
        <v>547</v>
      </c>
      <c r="D12" s="17">
        <v>200</v>
      </c>
      <c r="E12" s="5"/>
      <c r="F12" s="5"/>
      <c r="G12" s="3" t="s">
        <v>125</v>
      </c>
      <c r="H12" s="4">
        <f>SUMIF(B:B,G12,D:D)</f>
        <v>767.75</v>
      </c>
    </row>
    <row r="13" ht="13.5" customHeight="1" spans="1:8">
      <c r="A13" s="2">
        <v>44075</v>
      </c>
      <c r="B13" s="5" t="s">
        <v>375</v>
      </c>
      <c r="C13" s="5" t="s">
        <v>548</v>
      </c>
      <c r="D13" s="17">
        <v>25</v>
      </c>
      <c r="E13" s="5"/>
      <c r="F13" s="5"/>
      <c r="G13" s="3" t="s">
        <v>644</v>
      </c>
      <c r="H13" s="4">
        <f>SUMIF(B:B,G13,D:D)</f>
        <v>300</v>
      </c>
    </row>
    <row r="14" ht="13.5" customHeight="1" spans="1:8">
      <c r="A14" s="2">
        <v>44075</v>
      </c>
      <c r="B14" s="5" t="s">
        <v>375</v>
      </c>
      <c r="C14" s="5" t="s">
        <v>549</v>
      </c>
      <c r="D14" s="17">
        <v>44</v>
      </c>
      <c r="E14" s="5"/>
      <c r="F14" s="5"/>
      <c r="G14" s="3" t="s">
        <v>646</v>
      </c>
      <c r="H14" s="4">
        <f>SUMIF(B:B,G14,D:D)</f>
        <v>976</v>
      </c>
    </row>
    <row r="15" ht="13.5" customHeight="1" spans="1:8">
      <c r="A15" s="2">
        <v>44075</v>
      </c>
      <c r="B15" s="5" t="s">
        <v>375</v>
      </c>
      <c r="C15" s="5" t="s">
        <v>550</v>
      </c>
      <c r="D15" s="17">
        <v>20</v>
      </c>
      <c r="E15" s="5"/>
      <c r="F15" s="5"/>
      <c r="G15" s="3" t="s">
        <v>163</v>
      </c>
      <c r="H15" s="4">
        <f>SUMIF(B:B,G15,D:D)</f>
        <v>77</v>
      </c>
    </row>
    <row r="16" ht="13.5" customHeight="1" spans="1:8">
      <c r="A16" s="2">
        <v>44075</v>
      </c>
      <c r="B16" s="5" t="s">
        <v>375</v>
      </c>
      <c r="C16" s="5" t="s">
        <v>1319</v>
      </c>
      <c r="D16" s="17">
        <v>5</v>
      </c>
      <c r="E16" s="5"/>
      <c r="F16" s="5"/>
      <c r="G16" s="3" t="s">
        <v>134</v>
      </c>
      <c r="H16" s="4">
        <f>SUMIF(B:B,G16,D:D)</f>
        <v>708.23</v>
      </c>
    </row>
    <row r="17" ht="13.5" customHeight="1" spans="1:8">
      <c r="A17" s="2">
        <v>44075</v>
      </c>
      <c r="B17" s="5" t="s">
        <v>36</v>
      </c>
      <c r="C17" s="5" t="s">
        <v>1366</v>
      </c>
      <c r="D17" s="17">
        <v>700</v>
      </c>
      <c r="E17" s="5"/>
      <c r="F17" s="5"/>
      <c r="G17" s="3" t="s">
        <v>34</v>
      </c>
      <c r="H17" s="4">
        <f>SUMIF(B:B,G17,D:D)</f>
        <v>147.9</v>
      </c>
    </row>
    <row r="18" ht="13.5" customHeight="1" spans="1:8">
      <c r="A18" s="2">
        <v>44093</v>
      </c>
      <c r="B18" s="5" t="s">
        <v>197</v>
      </c>
      <c r="C18" s="5" t="s">
        <v>1418</v>
      </c>
      <c r="D18" s="17">
        <v>70</v>
      </c>
      <c r="E18" s="5"/>
      <c r="F18" s="5"/>
      <c r="G18" s="3" t="s">
        <v>36</v>
      </c>
      <c r="H18" s="4">
        <f>SUMIF(B:B,G18,D:D)</f>
        <v>1791.8</v>
      </c>
    </row>
    <row r="19" ht="13.5" customHeight="1" spans="1:8">
      <c r="A19" s="2">
        <v>44099</v>
      </c>
      <c r="B19" s="5" t="s">
        <v>11</v>
      </c>
      <c r="C19" s="5" t="s">
        <v>824</v>
      </c>
      <c r="D19" s="17">
        <v>20</v>
      </c>
      <c r="E19" s="5"/>
      <c r="F19" s="5"/>
      <c r="G19" s="3" t="s">
        <v>39</v>
      </c>
      <c r="H19" s="4">
        <f>SUMIF(B:B,G19,D:D)</f>
        <v>356.15</v>
      </c>
    </row>
    <row r="20" ht="13.5" customHeight="1" spans="1:8">
      <c r="A20" s="2">
        <v>44095</v>
      </c>
      <c r="B20" s="5" t="s">
        <v>39</v>
      </c>
      <c r="C20" s="5" t="s">
        <v>83</v>
      </c>
      <c r="D20" s="17">
        <v>39.78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44097</v>
      </c>
      <c r="B21" s="5" t="s">
        <v>197</v>
      </c>
      <c r="C21" s="5" t="s">
        <v>124</v>
      </c>
      <c r="D21" s="17">
        <v>12</v>
      </c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44100</v>
      </c>
      <c r="B22" s="5" t="s">
        <v>68</v>
      </c>
      <c r="C22" s="5" t="s">
        <v>20</v>
      </c>
      <c r="D22" s="17">
        <v>259.75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44098</v>
      </c>
      <c r="B23" s="5" t="s">
        <v>163</v>
      </c>
      <c r="C23" s="3" t="s">
        <v>1419</v>
      </c>
      <c r="D23" s="17">
        <v>30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44091</v>
      </c>
      <c r="B24" s="5" t="s">
        <v>197</v>
      </c>
      <c r="C24" s="3" t="s">
        <v>124</v>
      </c>
      <c r="D24" s="17">
        <v>50.73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44094</v>
      </c>
      <c r="B25" s="5" t="s">
        <v>39</v>
      </c>
      <c r="C25" s="5" t="s">
        <v>391</v>
      </c>
      <c r="D25" s="17">
        <v>50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44092</v>
      </c>
      <c r="B26" s="5" t="s">
        <v>11</v>
      </c>
      <c r="C26" s="5" t="s">
        <v>824</v>
      </c>
      <c r="D26" s="17">
        <v>16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44093</v>
      </c>
      <c r="B27" s="5" t="s">
        <v>68</v>
      </c>
      <c r="C27" s="10" t="s">
        <v>20</v>
      </c>
      <c r="D27" s="17">
        <v>177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44104</v>
      </c>
      <c r="B28" s="5" t="s">
        <v>44</v>
      </c>
      <c r="C28" s="10" t="s">
        <v>1115</v>
      </c>
      <c r="D28" s="17">
        <v>60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44088</v>
      </c>
      <c r="B29" s="5" t="s">
        <v>39</v>
      </c>
      <c r="C29" s="10" t="s">
        <v>83</v>
      </c>
      <c r="D29" s="17">
        <v>38.19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44092</v>
      </c>
      <c r="B30" s="5" t="s">
        <v>197</v>
      </c>
      <c r="C30" s="5" t="s">
        <v>124</v>
      </c>
      <c r="D30" s="17">
        <v>32.5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44087</v>
      </c>
      <c r="B31" s="5" t="s">
        <v>294</v>
      </c>
      <c r="C31" s="5" t="s">
        <v>1420</v>
      </c>
      <c r="D31" s="17">
        <v>361.25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44079</v>
      </c>
      <c r="B32" s="5" t="s">
        <v>68</v>
      </c>
      <c r="C32" s="5" t="s">
        <v>20</v>
      </c>
      <c r="D32" s="17">
        <v>139.44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44075</v>
      </c>
      <c r="B33" s="5" t="s">
        <v>39</v>
      </c>
      <c r="C33" s="5" t="s">
        <v>391</v>
      </c>
      <c r="D33" s="17">
        <v>50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44080</v>
      </c>
      <c r="B34" s="5" t="s">
        <v>68</v>
      </c>
      <c r="C34" s="5" t="s">
        <v>926</v>
      </c>
      <c r="D34" s="17">
        <v>12.4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44076</v>
      </c>
      <c r="B35" s="5" t="s">
        <v>11</v>
      </c>
      <c r="C35" s="5" t="s">
        <v>780</v>
      </c>
      <c r="D35" s="17">
        <v>12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44083</v>
      </c>
      <c r="B36" s="10" t="s">
        <v>134</v>
      </c>
      <c r="C36" s="10" t="s">
        <v>898</v>
      </c>
      <c r="D36" s="10">
        <v>19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44076</v>
      </c>
      <c r="B37" s="5" t="s">
        <v>11</v>
      </c>
      <c r="C37" s="5" t="s">
        <v>1143</v>
      </c>
      <c r="D37" s="17">
        <v>47.65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44085</v>
      </c>
      <c r="B38" s="5" t="s">
        <v>36</v>
      </c>
      <c r="C38" s="5" t="s">
        <v>544</v>
      </c>
      <c r="D38" s="17">
        <v>91.8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44085</v>
      </c>
      <c r="B39" s="5" t="s">
        <v>134</v>
      </c>
      <c r="C39" s="5" t="s">
        <v>1125</v>
      </c>
      <c r="D39" s="17">
        <v>112.23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44086</v>
      </c>
      <c r="B40" s="5" t="s">
        <v>68</v>
      </c>
      <c r="C40" s="5" t="s">
        <v>20</v>
      </c>
      <c r="D40" s="17">
        <v>190.61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44081</v>
      </c>
      <c r="B41" s="5" t="s">
        <v>39</v>
      </c>
      <c r="C41" s="5" t="s">
        <v>83</v>
      </c>
      <c r="D41" s="17">
        <v>44.85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44101</v>
      </c>
      <c r="B42" s="5" t="s">
        <v>34</v>
      </c>
      <c r="C42" s="5" t="s">
        <v>81</v>
      </c>
      <c r="D42" s="17">
        <v>53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44101</v>
      </c>
      <c r="B43" s="5" t="s">
        <v>34</v>
      </c>
      <c r="C43" s="3" t="s">
        <v>1421</v>
      </c>
      <c r="D43" s="17">
        <v>23.6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44083</v>
      </c>
      <c r="B44" s="3" t="s">
        <v>134</v>
      </c>
      <c r="C44" s="3" t="s">
        <v>1422</v>
      </c>
      <c r="D44" s="17">
        <v>375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44083</v>
      </c>
      <c r="B45" s="3" t="s">
        <v>163</v>
      </c>
      <c r="C45" s="10" t="s">
        <v>1423</v>
      </c>
      <c r="D45" s="17">
        <v>47</v>
      </c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44085</v>
      </c>
      <c r="B46" s="3" t="s">
        <v>134</v>
      </c>
      <c r="C46" s="10" t="s">
        <v>98</v>
      </c>
      <c r="D46" s="17">
        <v>202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44104</v>
      </c>
      <c r="B47" s="3" t="s">
        <v>39</v>
      </c>
      <c r="C47" s="10" t="s">
        <v>83</v>
      </c>
      <c r="D47" s="17">
        <v>43.33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44104</v>
      </c>
      <c r="B48" s="3" t="s">
        <v>34</v>
      </c>
      <c r="C48" s="10" t="s">
        <v>81</v>
      </c>
      <c r="D48" s="17">
        <v>40.8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44104</v>
      </c>
      <c r="B49" s="3" t="s">
        <v>34</v>
      </c>
      <c r="C49" s="10" t="s">
        <v>81</v>
      </c>
      <c r="D49" s="17">
        <v>30.5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44077</v>
      </c>
      <c r="B50" s="3" t="s">
        <v>68</v>
      </c>
      <c r="C50" s="10" t="s">
        <v>1424</v>
      </c>
      <c r="D50" s="17">
        <v>10.85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44102</v>
      </c>
      <c r="B51" s="3" t="s">
        <v>68</v>
      </c>
      <c r="C51" s="10" t="s">
        <v>1424</v>
      </c>
      <c r="D51" s="17">
        <v>12.15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44087</v>
      </c>
      <c r="B52" s="3" t="s">
        <v>44</v>
      </c>
      <c r="C52" s="10" t="s">
        <v>1212</v>
      </c>
      <c r="D52" s="17">
        <v>610.4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/>
      <c r="C53" s="10"/>
      <c r="D53" s="17"/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/>
      <c r="D54" s="17">
        <f>SUM(D2:D53)</f>
        <v>8163.56</v>
      </c>
      <c r="E54" s="5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/>
      <c r="D55" s="17"/>
      <c r="E55" s="5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/>
      <c r="D56" s="17"/>
      <c r="E56" s="5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D57" s="17"/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6">
      <c r="A58" s="2"/>
      <c r="D58" s="17"/>
      <c r="E58" s="5"/>
      <c r="F58" s="5"/>
    </row>
    <row r="59" ht="13.5" customHeight="1" spans="1:6">
      <c r="A59" s="2"/>
      <c r="D59" s="17"/>
      <c r="E59" s="5"/>
      <c r="F59" s="5"/>
    </row>
    <row r="60" ht="13.5" customHeight="1" spans="1:6">
      <c r="A60" s="2"/>
      <c r="D60" s="17"/>
      <c r="E60" s="5"/>
      <c r="F60" s="5"/>
    </row>
    <row r="61" ht="13.5" customHeight="1" spans="1:6">
      <c r="A61" s="2"/>
      <c r="D61" s="17"/>
      <c r="E61" s="5"/>
      <c r="F61" s="5"/>
    </row>
    <row r="62" ht="13.5" customHeight="1" spans="1:6">
      <c r="A62" s="2"/>
      <c r="D62" s="17"/>
      <c r="E62" s="5"/>
      <c r="F62" s="5"/>
    </row>
    <row r="63" ht="13.5" customHeight="1" spans="1:6">
      <c r="A63" s="2"/>
      <c r="D63" s="17"/>
      <c r="E63" s="5"/>
      <c r="F63" s="5"/>
    </row>
    <row r="64" ht="13.5" customHeight="1" spans="1:6">
      <c r="A64" s="2"/>
      <c r="D64" s="17"/>
      <c r="E64" s="5"/>
      <c r="F64" s="5"/>
    </row>
    <row r="65" ht="13.5" customHeight="1" spans="1:6">
      <c r="A65" s="2"/>
      <c r="D65" s="17"/>
      <c r="E65" s="5"/>
      <c r="F65" s="5"/>
    </row>
    <row r="66" ht="13.5" customHeight="1" spans="1:6">
      <c r="A66" s="2"/>
      <c r="D66" s="17"/>
      <c r="E66" s="5"/>
      <c r="F66" s="5"/>
    </row>
    <row r="67" ht="13.5" customHeight="1" spans="1:6">
      <c r="A67" s="2"/>
      <c r="D67" s="17"/>
      <c r="E67" s="5"/>
      <c r="F67" s="5"/>
    </row>
    <row r="68" ht="13.5" customHeight="1" spans="1:6">
      <c r="A68" s="2"/>
      <c r="D68" s="17"/>
      <c r="E68" s="5"/>
      <c r="F68" s="5"/>
    </row>
    <row r="69" ht="13.5" customHeight="1" spans="1:6">
      <c r="A69" s="2"/>
      <c r="D69" s="17"/>
      <c r="E69" s="5"/>
      <c r="F69" s="5"/>
    </row>
    <row r="70" ht="13.5" customHeight="1" spans="1:6">
      <c r="A70" s="2"/>
      <c r="D70" s="17"/>
      <c r="E70" s="5"/>
      <c r="F70" s="5"/>
    </row>
    <row r="71" ht="13.5" customHeight="1" spans="1:6">
      <c r="A71" s="2"/>
      <c r="D71" s="17"/>
      <c r="E71" s="5"/>
      <c r="F71" s="5"/>
    </row>
    <row r="72" ht="13.5" customHeight="1" spans="1:6">
      <c r="A72" s="2"/>
      <c r="D72" s="17"/>
      <c r="E72" s="5"/>
      <c r="F72" s="5"/>
    </row>
    <row r="73" ht="13.5" customHeight="1" spans="1:6">
      <c r="A73" s="2"/>
      <c r="D73" s="17"/>
      <c r="E73" s="5"/>
      <c r="F73" s="5"/>
    </row>
    <row r="74" ht="13.5" customHeight="1" spans="1:6">
      <c r="A74" s="2"/>
      <c r="D74" s="17"/>
      <c r="E74" s="5"/>
      <c r="F74" s="5"/>
    </row>
    <row r="75" ht="13.5" customHeight="1" spans="1:6">
      <c r="A75" s="2"/>
      <c r="D75" s="17"/>
      <c r="E75" s="5"/>
      <c r="F75" s="5"/>
    </row>
    <row r="76" ht="13.5" customHeight="1" spans="1:6">
      <c r="A76" s="2"/>
      <c r="D76" s="17"/>
      <c r="E76" s="5"/>
      <c r="F76" s="5"/>
    </row>
    <row r="77" ht="13.5" customHeight="1" spans="1:6">
      <c r="A77" s="2"/>
      <c r="D77" s="17"/>
      <c r="E77" s="5"/>
      <c r="F77" s="5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44105</v>
      </c>
      <c r="B2" s="5" t="s">
        <v>294</v>
      </c>
      <c r="C2" s="5" t="s">
        <v>239</v>
      </c>
      <c r="D2" s="17">
        <v>470</v>
      </c>
      <c r="E2" s="5"/>
      <c r="F2" s="5"/>
    </row>
    <row r="3" ht="13.5" customHeight="1" spans="1:6">
      <c r="A3" s="2">
        <v>44105</v>
      </c>
      <c r="B3" s="5" t="s">
        <v>11</v>
      </c>
      <c r="C3" s="5" t="s">
        <v>777</v>
      </c>
      <c r="D3" s="17">
        <v>180</v>
      </c>
      <c r="E3" s="5"/>
      <c r="F3" s="5"/>
    </row>
    <row r="4" ht="13.5" customHeight="1" spans="1:6">
      <c r="A4" s="2">
        <v>44105</v>
      </c>
      <c r="B4" s="5" t="s">
        <v>125</v>
      </c>
      <c r="C4" s="5" t="s">
        <v>640</v>
      </c>
      <c r="D4" s="17">
        <v>60</v>
      </c>
      <c r="E4" s="5"/>
      <c r="F4" s="5"/>
    </row>
    <row r="5" ht="13.5" customHeight="1" spans="1:6">
      <c r="A5" s="2">
        <v>44105</v>
      </c>
      <c r="B5" s="5" t="s">
        <v>125</v>
      </c>
      <c r="C5" s="5" t="s">
        <v>641</v>
      </c>
      <c r="D5" s="17">
        <v>675</v>
      </c>
      <c r="E5" s="5"/>
      <c r="F5" s="5"/>
    </row>
    <row r="6" ht="13.5" customHeight="1" spans="1:7">
      <c r="A6" s="2">
        <v>44105</v>
      </c>
      <c r="B6" s="5" t="s">
        <v>125</v>
      </c>
      <c r="C6" s="5" t="s">
        <v>509</v>
      </c>
      <c r="D6" s="17">
        <v>32.75</v>
      </c>
      <c r="E6" s="5"/>
      <c r="F6" s="5"/>
      <c r="G6" s="3" t="s">
        <v>286</v>
      </c>
    </row>
    <row r="7" ht="13.5" customHeight="1" spans="1:8">
      <c r="A7" s="2">
        <v>44105</v>
      </c>
      <c r="B7" s="5" t="s">
        <v>644</v>
      </c>
      <c r="C7" s="5" t="s">
        <v>684</v>
      </c>
      <c r="D7" s="17">
        <v>300</v>
      </c>
      <c r="E7" s="5"/>
      <c r="F7" s="5"/>
      <c r="G7" s="3" t="s">
        <v>44</v>
      </c>
      <c r="H7" s="4">
        <f>SUMIF(B:B,G7,D:D)</f>
        <v>58.33</v>
      </c>
    </row>
    <row r="8" ht="13.5" customHeight="1" spans="1:8">
      <c r="A8" s="2">
        <v>44105</v>
      </c>
      <c r="B8" s="5" t="s">
        <v>646</v>
      </c>
      <c r="C8" s="5" t="s">
        <v>1145</v>
      </c>
      <c r="D8" s="17">
        <v>976</v>
      </c>
      <c r="E8" s="5"/>
      <c r="F8" s="5" t="s">
        <v>1362</v>
      </c>
      <c r="G8" s="3" t="s">
        <v>294</v>
      </c>
      <c r="H8" s="4">
        <f>SUMIF(B:B,G8,D:D)</f>
        <v>530</v>
      </c>
    </row>
    <row r="9" ht="13.5" customHeight="1" spans="1:8">
      <c r="A9" s="2">
        <v>44105</v>
      </c>
      <c r="B9" s="5" t="s">
        <v>36</v>
      </c>
      <c r="C9" s="5" t="s">
        <v>37</v>
      </c>
      <c r="D9" s="17">
        <v>600</v>
      </c>
      <c r="E9" s="5"/>
      <c r="F9" s="5"/>
      <c r="G9" s="3" t="s">
        <v>11</v>
      </c>
      <c r="H9" s="4">
        <f>SUMIF(B:B,G9,D:D)</f>
        <v>406.89</v>
      </c>
    </row>
    <row r="10" ht="13.5" customHeight="1" spans="1:8">
      <c r="A10" s="2">
        <v>44105</v>
      </c>
      <c r="B10" s="5" t="s">
        <v>36</v>
      </c>
      <c r="C10" s="5" t="s">
        <v>38</v>
      </c>
      <c r="D10" s="17">
        <v>400</v>
      </c>
      <c r="E10" s="5"/>
      <c r="F10" s="5"/>
      <c r="G10" s="3" t="s">
        <v>68</v>
      </c>
      <c r="H10" s="4">
        <f>SUMIF(B:B,G10,D:D)</f>
        <v>1046.39</v>
      </c>
    </row>
    <row r="11" ht="13.5" customHeight="1" spans="1:8">
      <c r="A11" s="2">
        <v>44105</v>
      </c>
      <c r="B11" s="5" t="s">
        <v>39</v>
      </c>
      <c r="C11" s="5" t="s">
        <v>42</v>
      </c>
      <c r="D11" s="17">
        <v>90</v>
      </c>
      <c r="E11" s="5"/>
      <c r="F11" s="5"/>
      <c r="G11" s="3" t="s">
        <v>197</v>
      </c>
      <c r="H11" s="4">
        <f>SUMIF(B:B,G11,D:D)</f>
        <v>402.87</v>
      </c>
    </row>
    <row r="12" ht="13.5" customHeight="1" spans="1:8">
      <c r="A12" s="2">
        <v>44105</v>
      </c>
      <c r="B12" s="5" t="s">
        <v>375</v>
      </c>
      <c r="C12" s="5" t="s">
        <v>547</v>
      </c>
      <c r="D12" s="17">
        <v>200</v>
      </c>
      <c r="E12" s="5"/>
      <c r="F12" s="5"/>
      <c r="G12" s="3" t="s">
        <v>125</v>
      </c>
      <c r="H12" s="4">
        <f>SUMIF(B:B,G12,D:D)</f>
        <v>821.9</v>
      </c>
    </row>
    <row r="13" ht="13.5" customHeight="1" spans="1:8">
      <c r="A13" s="2">
        <v>44105</v>
      </c>
      <c r="B13" s="5" t="s">
        <v>375</v>
      </c>
      <c r="C13" s="5" t="s">
        <v>548</v>
      </c>
      <c r="D13" s="17">
        <v>25</v>
      </c>
      <c r="E13" s="5"/>
      <c r="F13" s="5"/>
      <c r="G13" s="3" t="s">
        <v>644</v>
      </c>
      <c r="H13" s="4">
        <f>SUMIF(B:B,G13,D:D)</f>
        <v>300</v>
      </c>
    </row>
    <row r="14" ht="13.5" customHeight="1" spans="1:8">
      <c r="A14" s="2">
        <v>44105</v>
      </c>
      <c r="B14" s="5" t="s">
        <v>375</v>
      </c>
      <c r="C14" s="5" t="s">
        <v>549</v>
      </c>
      <c r="D14" s="17">
        <v>44</v>
      </c>
      <c r="E14" s="5"/>
      <c r="F14" s="5"/>
      <c r="G14" s="3" t="s">
        <v>646</v>
      </c>
      <c r="H14" s="4">
        <f>SUMIF(B:B,G14,D:D)</f>
        <v>976</v>
      </c>
    </row>
    <row r="15" ht="13.5" customHeight="1" spans="1:8">
      <c r="A15" s="2">
        <v>44105</v>
      </c>
      <c r="B15" s="5" t="s">
        <v>375</v>
      </c>
      <c r="C15" s="5" t="s">
        <v>550</v>
      </c>
      <c r="D15" s="17">
        <v>20</v>
      </c>
      <c r="E15" s="5"/>
      <c r="F15" s="5"/>
      <c r="G15" s="3" t="s">
        <v>163</v>
      </c>
      <c r="H15" s="4">
        <f>SUMIF(B:B,G15,D:D)</f>
        <v>16.25</v>
      </c>
    </row>
    <row r="16" ht="13.5" customHeight="1" spans="1:8">
      <c r="A16" s="2">
        <v>44105</v>
      </c>
      <c r="B16" s="5" t="s">
        <v>375</v>
      </c>
      <c r="C16" s="5" t="s">
        <v>1319</v>
      </c>
      <c r="D16" s="17">
        <v>5</v>
      </c>
      <c r="E16" s="5"/>
      <c r="F16" s="5"/>
      <c r="G16" s="3" t="s">
        <v>134</v>
      </c>
      <c r="H16" s="4">
        <f>SUMIF(B:B,G16,D:D)</f>
        <v>892.66</v>
      </c>
    </row>
    <row r="17" ht="13.5" customHeight="1" spans="1:8">
      <c r="A17" s="2">
        <v>44105</v>
      </c>
      <c r="B17" s="5" t="s">
        <v>36</v>
      </c>
      <c r="C17" s="5" t="s">
        <v>1366</v>
      </c>
      <c r="D17" s="17">
        <v>700</v>
      </c>
      <c r="E17" s="5"/>
      <c r="F17" s="5"/>
      <c r="G17" s="3" t="s">
        <v>34</v>
      </c>
      <c r="H17" s="4">
        <f>SUMIF(B:B,G17,D:D)</f>
        <v>85.4</v>
      </c>
    </row>
    <row r="18" ht="13.5" customHeight="1" spans="1:8">
      <c r="A18" s="2">
        <v>44121</v>
      </c>
      <c r="B18" s="5" t="s">
        <v>294</v>
      </c>
      <c r="C18" s="5" t="s">
        <v>818</v>
      </c>
      <c r="D18" s="17">
        <v>22</v>
      </c>
      <c r="E18" s="5"/>
      <c r="F18" s="5"/>
      <c r="G18" s="3" t="s">
        <v>36</v>
      </c>
      <c r="H18" s="4">
        <f>SUMIF(B:B,G18,D:D)</f>
        <v>1779</v>
      </c>
    </row>
    <row r="19" ht="13.5" customHeight="1" spans="1:8">
      <c r="A19" s="2">
        <v>44170</v>
      </c>
      <c r="B19" s="5" t="s">
        <v>39</v>
      </c>
      <c r="C19" s="5" t="s">
        <v>391</v>
      </c>
      <c r="D19" s="17">
        <v>50</v>
      </c>
      <c r="E19" s="5"/>
      <c r="F19" s="5"/>
      <c r="G19" s="3" t="s">
        <v>39</v>
      </c>
      <c r="H19" s="4">
        <f>SUMIF(B:B,G19,D:D)</f>
        <v>520.5</v>
      </c>
    </row>
    <row r="20" ht="13.5" customHeight="1" spans="1:8">
      <c r="A20" s="2">
        <v>43956</v>
      </c>
      <c r="B20" s="5" t="s">
        <v>39</v>
      </c>
      <c r="C20" s="5" t="s">
        <v>391</v>
      </c>
      <c r="D20" s="17">
        <v>50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44105</v>
      </c>
      <c r="B21" s="5" t="s">
        <v>11</v>
      </c>
      <c r="C21" s="5" t="s">
        <v>1425</v>
      </c>
      <c r="D21" s="17">
        <v>26.43</v>
      </c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44118</v>
      </c>
      <c r="B22" s="5" t="s">
        <v>44</v>
      </c>
      <c r="C22" s="5" t="s">
        <v>524</v>
      </c>
      <c r="D22" s="17">
        <v>20.33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44112</v>
      </c>
      <c r="B23" s="5" t="s">
        <v>197</v>
      </c>
      <c r="C23" s="3" t="s">
        <v>124</v>
      </c>
      <c r="D23" s="17">
        <v>57.3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44115</v>
      </c>
      <c r="B24" s="5" t="s">
        <v>11</v>
      </c>
      <c r="C24" s="3" t="s">
        <v>727</v>
      </c>
      <c r="D24" s="17">
        <v>20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44121</v>
      </c>
      <c r="B25" s="5" t="s">
        <v>68</v>
      </c>
      <c r="C25" s="5" t="s">
        <v>20</v>
      </c>
      <c r="D25" s="17">
        <v>194.73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44111</v>
      </c>
      <c r="B26" s="5" t="s">
        <v>163</v>
      </c>
      <c r="C26" s="5" t="s">
        <v>81</v>
      </c>
      <c r="D26" s="17">
        <v>16.25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44105</v>
      </c>
      <c r="B27" s="5" t="s">
        <v>134</v>
      </c>
      <c r="C27" s="10" t="s">
        <v>603</v>
      </c>
      <c r="D27" s="17">
        <v>135.35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44109</v>
      </c>
      <c r="B28" s="5" t="s">
        <v>197</v>
      </c>
      <c r="C28" s="10" t="s">
        <v>124</v>
      </c>
      <c r="D28" s="17">
        <v>22.65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44108</v>
      </c>
      <c r="B29" s="5" t="s">
        <v>125</v>
      </c>
      <c r="C29" s="10" t="s">
        <v>195</v>
      </c>
      <c r="D29" s="17">
        <v>24.75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44105</v>
      </c>
      <c r="B30" s="5" t="s">
        <v>44</v>
      </c>
      <c r="C30" s="5" t="s">
        <v>1426</v>
      </c>
      <c r="D30" s="17">
        <v>38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44105</v>
      </c>
      <c r="B31" s="5" t="s">
        <v>294</v>
      </c>
      <c r="C31" s="5" t="s">
        <v>1426</v>
      </c>
      <c r="D31" s="17">
        <v>38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44106</v>
      </c>
      <c r="B32" s="5" t="s">
        <v>11</v>
      </c>
      <c r="C32" s="5" t="s">
        <v>824</v>
      </c>
      <c r="D32" s="17">
        <v>42.7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44112</v>
      </c>
      <c r="B33" s="5" t="s">
        <v>197</v>
      </c>
      <c r="C33" s="5" t="s">
        <v>124</v>
      </c>
      <c r="D33" s="17">
        <v>9.9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44107</v>
      </c>
      <c r="B34" s="5" t="s">
        <v>68</v>
      </c>
      <c r="C34" s="5" t="s">
        <v>20</v>
      </c>
      <c r="D34" s="17">
        <v>208.28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44113</v>
      </c>
      <c r="B35" s="5" t="s">
        <v>11</v>
      </c>
      <c r="C35" s="5" t="s">
        <v>1427</v>
      </c>
      <c r="D35" s="17">
        <v>109.16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44114</v>
      </c>
      <c r="B36" s="10" t="s">
        <v>39</v>
      </c>
      <c r="C36" s="10" t="s">
        <v>83</v>
      </c>
      <c r="D36" s="10">
        <v>41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44114</v>
      </c>
      <c r="B37" s="10" t="s">
        <v>39</v>
      </c>
      <c r="C37" s="5" t="s">
        <v>667</v>
      </c>
      <c r="D37" s="17">
        <v>188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44114</v>
      </c>
      <c r="B38" s="5" t="s">
        <v>68</v>
      </c>
      <c r="C38" s="5" t="s">
        <v>20</v>
      </c>
      <c r="D38" s="17">
        <v>235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44112</v>
      </c>
      <c r="B39" s="5" t="s">
        <v>11</v>
      </c>
      <c r="C39" s="5" t="s">
        <v>824</v>
      </c>
      <c r="D39" s="17">
        <v>18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44132</v>
      </c>
      <c r="B40" s="5" t="s">
        <v>68</v>
      </c>
      <c r="C40" s="5" t="s">
        <v>1424</v>
      </c>
      <c r="D40" s="17">
        <v>9.35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44132</v>
      </c>
      <c r="B41" s="5" t="s">
        <v>197</v>
      </c>
      <c r="C41" s="5" t="s">
        <v>785</v>
      </c>
      <c r="D41" s="17">
        <v>242.89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44132</v>
      </c>
      <c r="B42" s="5" t="s">
        <v>134</v>
      </c>
      <c r="C42" s="5" t="s">
        <v>603</v>
      </c>
      <c r="D42" s="17">
        <v>67.41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44132</v>
      </c>
      <c r="B43" s="5" t="s">
        <v>134</v>
      </c>
      <c r="C43" s="3" t="s">
        <v>1428</v>
      </c>
      <c r="D43" s="17">
        <v>25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44122</v>
      </c>
      <c r="B44" s="3" t="s">
        <v>197</v>
      </c>
      <c r="C44" s="3" t="s">
        <v>124</v>
      </c>
      <c r="D44" s="17">
        <v>20.7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44124</v>
      </c>
      <c r="B45" s="3" t="s">
        <v>36</v>
      </c>
      <c r="C45" s="10" t="s">
        <v>1429</v>
      </c>
      <c r="D45" s="17">
        <v>11.7</v>
      </c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44115</v>
      </c>
      <c r="B46" s="3" t="s">
        <v>11</v>
      </c>
      <c r="C46" s="10" t="s">
        <v>727</v>
      </c>
      <c r="D46" s="17">
        <v>10.6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44124</v>
      </c>
      <c r="B47" s="3" t="s">
        <v>36</v>
      </c>
      <c r="C47" s="10" t="s">
        <v>1430</v>
      </c>
      <c r="D47" s="17">
        <v>67.3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44123</v>
      </c>
      <c r="B48" s="3" t="s">
        <v>134</v>
      </c>
      <c r="C48" s="10" t="s">
        <v>524</v>
      </c>
      <c r="D48" s="17">
        <v>8.9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44128</v>
      </c>
      <c r="B49" s="3" t="s">
        <v>68</v>
      </c>
      <c r="C49" s="10" t="s">
        <v>20</v>
      </c>
      <c r="D49" s="17">
        <v>183.27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44130</v>
      </c>
      <c r="B50" s="3" t="s">
        <v>39</v>
      </c>
      <c r="C50" s="10" t="s">
        <v>391</v>
      </c>
      <c r="D50" s="17">
        <v>50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44130</v>
      </c>
      <c r="B51" s="3" t="s">
        <v>39</v>
      </c>
      <c r="C51" s="10" t="s">
        <v>83</v>
      </c>
      <c r="D51" s="17">
        <v>51.5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44129</v>
      </c>
      <c r="B52" s="3" t="s">
        <v>68</v>
      </c>
      <c r="C52" s="10" t="s">
        <v>991</v>
      </c>
      <c r="D52" s="17">
        <v>25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44132</v>
      </c>
      <c r="B53" s="3" t="s">
        <v>197</v>
      </c>
      <c r="C53" s="10" t="s">
        <v>124</v>
      </c>
      <c r="D53" s="17">
        <v>49.43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44129</v>
      </c>
      <c r="B54" s="3" t="s">
        <v>125</v>
      </c>
      <c r="C54" s="10" t="s">
        <v>195</v>
      </c>
      <c r="D54" s="17">
        <v>29.4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44129</v>
      </c>
      <c r="B55" s="3" t="s">
        <v>134</v>
      </c>
      <c r="C55" s="10" t="s">
        <v>1278</v>
      </c>
      <c r="D55" s="17">
        <v>396</v>
      </c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44135</v>
      </c>
      <c r="B56" s="3" t="s">
        <v>68</v>
      </c>
      <c r="C56" s="10" t="s">
        <v>20</v>
      </c>
      <c r="D56" s="17">
        <v>190.76</v>
      </c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44135</v>
      </c>
      <c r="B57" s="3" t="s">
        <v>34</v>
      </c>
      <c r="C57" s="10" t="s">
        <v>81</v>
      </c>
      <c r="D57" s="17">
        <v>85.4</v>
      </c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>
        <v>44131</v>
      </c>
      <c r="B58" s="3" t="s">
        <v>134</v>
      </c>
      <c r="C58" s="10" t="s">
        <v>1431</v>
      </c>
      <c r="D58" s="17">
        <v>260</v>
      </c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C59" s="10"/>
      <c r="D59" s="17"/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C60" s="10"/>
      <c r="D60" s="17"/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/>
      <c r="C61" s="10"/>
      <c r="D61" s="17"/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/>
      <c r="D62" s="17">
        <f>SUM(D2:D61)</f>
        <v>8130.19</v>
      </c>
      <c r="E62" s="5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/>
      <c r="D63" s="17"/>
      <c r="E63" s="5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/>
      <c r="D64" s="17"/>
      <c r="E64" s="5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D65" s="17"/>
      <c r="E65" s="5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6">
      <c r="A66" s="2"/>
      <c r="D66" s="17"/>
      <c r="E66" s="5"/>
      <c r="F66" s="5"/>
    </row>
    <row r="67" ht="13.5" customHeight="1" spans="1:6">
      <c r="A67" s="2"/>
      <c r="D67" s="17"/>
      <c r="E67" s="5"/>
      <c r="F67" s="5"/>
    </row>
    <row r="68" ht="13.5" customHeight="1" spans="1:6">
      <c r="A68" s="2"/>
      <c r="D68" s="17"/>
      <c r="E68" s="5"/>
      <c r="F68" s="5"/>
    </row>
    <row r="69" ht="13.5" customHeight="1" spans="1:6">
      <c r="A69" s="2"/>
      <c r="D69" s="17"/>
      <c r="E69" s="5"/>
      <c r="F69" s="5"/>
    </row>
    <row r="70" ht="13.5" customHeight="1" spans="1:6">
      <c r="A70" s="2"/>
      <c r="D70" s="17"/>
      <c r="E70" s="5"/>
      <c r="F70" s="5"/>
    </row>
    <row r="71" ht="13.5" customHeight="1" spans="1:6">
      <c r="A71" s="2"/>
      <c r="D71" s="17"/>
      <c r="E71" s="5"/>
      <c r="F71" s="5"/>
    </row>
    <row r="72" ht="13.5" customHeight="1" spans="1:6">
      <c r="A72" s="2"/>
      <c r="D72" s="17"/>
      <c r="E72" s="5"/>
      <c r="F72" s="5"/>
    </row>
    <row r="73" ht="13.5" customHeight="1" spans="1:6">
      <c r="A73" s="2"/>
      <c r="D73" s="17"/>
      <c r="E73" s="5"/>
      <c r="F73" s="5"/>
    </row>
    <row r="74" ht="13.5" customHeight="1" spans="1:6">
      <c r="A74" s="2"/>
      <c r="D74" s="17"/>
      <c r="E74" s="5"/>
      <c r="F74" s="5"/>
    </row>
    <row r="75" ht="13.5" customHeight="1" spans="1:6">
      <c r="A75" s="2"/>
      <c r="D75" s="17"/>
      <c r="E75" s="5"/>
      <c r="F75" s="5"/>
    </row>
    <row r="76" ht="13.5" customHeight="1" spans="1:6">
      <c r="A76" s="2"/>
      <c r="D76" s="17"/>
      <c r="E76" s="5"/>
      <c r="F76" s="5"/>
    </row>
    <row r="77" ht="13.5" customHeight="1" spans="1:6">
      <c r="A77" s="2"/>
      <c r="D77" s="17"/>
      <c r="E77" s="5"/>
      <c r="F77" s="5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44136</v>
      </c>
      <c r="B2" s="5" t="s">
        <v>294</v>
      </c>
      <c r="C2" s="5" t="s">
        <v>239</v>
      </c>
      <c r="D2" s="17">
        <v>470</v>
      </c>
      <c r="E2" s="5"/>
      <c r="F2" s="5"/>
    </row>
    <row r="3" ht="13.5" customHeight="1" spans="1:6">
      <c r="A3" s="2">
        <v>44136</v>
      </c>
      <c r="B3" s="5" t="s">
        <v>11</v>
      </c>
      <c r="C3" s="5" t="s">
        <v>777</v>
      </c>
      <c r="D3" s="17">
        <v>180</v>
      </c>
      <c r="E3" s="5"/>
      <c r="F3" s="5"/>
    </row>
    <row r="4" ht="13.5" customHeight="1" spans="1:6">
      <c r="A4" s="2">
        <v>44136</v>
      </c>
      <c r="B4" s="5" t="s">
        <v>125</v>
      </c>
      <c r="C4" s="5" t="s">
        <v>640</v>
      </c>
      <c r="D4" s="17">
        <v>60</v>
      </c>
      <c r="E4" s="5"/>
      <c r="F4" s="5"/>
    </row>
    <row r="5" ht="13.5" customHeight="1" spans="1:6">
      <c r="A5" s="2">
        <v>44136</v>
      </c>
      <c r="B5" s="5" t="s">
        <v>125</v>
      </c>
      <c r="C5" s="5" t="s">
        <v>641</v>
      </c>
      <c r="D5" s="17">
        <v>675</v>
      </c>
      <c r="E5" s="5"/>
      <c r="F5" s="5"/>
    </row>
    <row r="6" ht="13.5" customHeight="1" spans="1:7">
      <c r="A6" s="2">
        <v>44136</v>
      </c>
      <c r="B6" s="5" t="s">
        <v>125</v>
      </c>
      <c r="C6" s="5" t="s">
        <v>509</v>
      </c>
      <c r="D6" s="17">
        <v>32.75</v>
      </c>
      <c r="E6" s="5"/>
      <c r="F6" s="5"/>
      <c r="G6" s="3" t="s">
        <v>286</v>
      </c>
    </row>
    <row r="7" ht="13.5" customHeight="1" spans="1:8">
      <c r="A7" s="2">
        <v>44136</v>
      </c>
      <c r="B7" s="5" t="s">
        <v>644</v>
      </c>
      <c r="C7" s="5" t="s">
        <v>684</v>
      </c>
      <c r="D7" s="17">
        <v>300</v>
      </c>
      <c r="E7" s="5"/>
      <c r="F7" s="5"/>
      <c r="G7" s="3" t="s">
        <v>44</v>
      </c>
      <c r="H7" s="4">
        <f>SUMIF(B:B,G7,D:D)</f>
        <v>1968.48</v>
      </c>
    </row>
    <row r="8" ht="13.5" customHeight="1" spans="1:8">
      <c r="A8" s="2">
        <v>44136</v>
      </c>
      <c r="B8" s="5" t="s">
        <v>646</v>
      </c>
      <c r="C8" s="5" t="s">
        <v>1145</v>
      </c>
      <c r="D8" s="17">
        <v>976</v>
      </c>
      <c r="E8" s="5"/>
      <c r="F8" s="5" t="s">
        <v>1362</v>
      </c>
      <c r="G8" s="3" t="s">
        <v>294</v>
      </c>
      <c r="H8" s="4">
        <f>SUMIF(B:B,G8,D:D)</f>
        <v>480.89</v>
      </c>
    </row>
    <row r="9" ht="13.5" customHeight="1" spans="1:8">
      <c r="A9" s="2">
        <v>44136</v>
      </c>
      <c r="B9" s="5" t="s">
        <v>36</v>
      </c>
      <c r="C9" s="5" t="s">
        <v>37</v>
      </c>
      <c r="D9" s="17">
        <v>600</v>
      </c>
      <c r="E9" s="5"/>
      <c r="F9" s="5"/>
      <c r="G9" s="3" t="s">
        <v>11</v>
      </c>
      <c r="H9" s="4">
        <f>SUMIF(B:B,G9,D:D)</f>
        <v>247.2</v>
      </c>
    </row>
    <row r="10" ht="13.5" customHeight="1" spans="1:8">
      <c r="A10" s="2">
        <v>44136</v>
      </c>
      <c r="B10" s="5" t="s">
        <v>36</v>
      </c>
      <c r="C10" s="5" t="s">
        <v>38</v>
      </c>
      <c r="D10" s="17">
        <v>400</v>
      </c>
      <c r="E10" s="5"/>
      <c r="F10" s="5"/>
      <c r="G10" s="3" t="s">
        <v>68</v>
      </c>
      <c r="H10" s="4">
        <f>SUMIF(B:B,G10,D:D)</f>
        <v>838.52</v>
      </c>
    </row>
    <row r="11" ht="13.5" customHeight="1" spans="1:8">
      <c r="A11" s="2">
        <v>44136</v>
      </c>
      <c r="B11" s="5" t="s">
        <v>39</v>
      </c>
      <c r="C11" s="5" t="s">
        <v>42</v>
      </c>
      <c r="D11" s="17">
        <v>90</v>
      </c>
      <c r="E11" s="5"/>
      <c r="F11" s="5"/>
      <c r="G11" s="3" t="s">
        <v>197</v>
      </c>
      <c r="H11" s="4">
        <f>SUMIF(B:B,G11,D:D)</f>
        <v>58.65</v>
      </c>
    </row>
    <row r="12" ht="13.5" customHeight="1" spans="1:8">
      <c r="A12" s="2">
        <v>44136</v>
      </c>
      <c r="B12" s="5" t="s">
        <v>375</v>
      </c>
      <c r="C12" s="5" t="s">
        <v>547</v>
      </c>
      <c r="D12" s="17">
        <v>200</v>
      </c>
      <c r="E12" s="5"/>
      <c r="F12" s="5"/>
      <c r="G12" s="3" t="s">
        <v>125</v>
      </c>
      <c r="H12" s="4">
        <f>SUMIF(B:B,G12,D:D)</f>
        <v>792.75</v>
      </c>
    </row>
    <row r="13" ht="13.5" customHeight="1" spans="1:8">
      <c r="A13" s="2">
        <v>44136</v>
      </c>
      <c r="B13" s="5" t="s">
        <v>375</v>
      </c>
      <c r="C13" s="5" t="s">
        <v>548</v>
      </c>
      <c r="D13" s="17">
        <v>25</v>
      </c>
      <c r="E13" s="5"/>
      <c r="F13" s="5"/>
      <c r="G13" s="3" t="s">
        <v>644</v>
      </c>
      <c r="H13" s="4">
        <f>SUMIF(B:B,G13,D:D)</f>
        <v>300</v>
      </c>
    </row>
    <row r="14" ht="13.5" customHeight="1" spans="1:8">
      <c r="A14" s="2">
        <v>44136</v>
      </c>
      <c r="B14" s="5" t="s">
        <v>375</v>
      </c>
      <c r="C14" s="5" t="s">
        <v>549</v>
      </c>
      <c r="D14" s="17">
        <v>44</v>
      </c>
      <c r="E14" s="5"/>
      <c r="F14" s="5"/>
      <c r="G14" s="3" t="s">
        <v>646</v>
      </c>
      <c r="H14" s="4">
        <f>SUMIF(B:B,G14,D:D)</f>
        <v>976</v>
      </c>
    </row>
    <row r="15" ht="13.5" customHeight="1" spans="1:8">
      <c r="A15" s="2">
        <v>44136</v>
      </c>
      <c r="B15" s="5" t="s">
        <v>375</v>
      </c>
      <c r="C15" s="5" t="s">
        <v>550</v>
      </c>
      <c r="D15" s="17">
        <v>20</v>
      </c>
      <c r="E15" s="5"/>
      <c r="F15" s="5"/>
      <c r="G15" s="3" t="s">
        <v>163</v>
      </c>
      <c r="H15" s="4">
        <f>SUMIF(B:B,G15,D:D)</f>
        <v>65</v>
      </c>
    </row>
    <row r="16" ht="13.5" customHeight="1" spans="1:8">
      <c r="A16" s="2">
        <v>44136</v>
      </c>
      <c r="B16" s="5" t="s">
        <v>375</v>
      </c>
      <c r="C16" s="5" t="s">
        <v>1319</v>
      </c>
      <c r="D16" s="17">
        <v>5</v>
      </c>
      <c r="E16" s="5"/>
      <c r="F16" s="5"/>
      <c r="G16" s="3" t="s">
        <v>134</v>
      </c>
      <c r="H16" s="4">
        <f>SUMIF(B:B,G16,D:D)</f>
        <v>247</v>
      </c>
    </row>
    <row r="17" ht="13.5" customHeight="1" spans="1:8">
      <c r="A17" s="2">
        <v>44136</v>
      </c>
      <c r="B17" s="5" t="s">
        <v>36</v>
      </c>
      <c r="C17" s="5" t="s">
        <v>1366</v>
      </c>
      <c r="D17" s="17">
        <v>700</v>
      </c>
      <c r="E17" s="5"/>
      <c r="F17" s="5"/>
      <c r="G17" s="3" t="s">
        <v>34</v>
      </c>
      <c r="H17" s="4">
        <f>SUMIF(B:B,G17,D:D)</f>
        <v>118.5</v>
      </c>
    </row>
    <row r="18" ht="13.5" customHeight="1" spans="1:8">
      <c r="A18" s="2">
        <v>44149</v>
      </c>
      <c r="B18" s="5" t="s">
        <v>68</v>
      </c>
      <c r="C18" s="5" t="s">
        <v>20</v>
      </c>
      <c r="D18" s="17">
        <v>171.15</v>
      </c>
      <c r="E18" s="5"/>
      <c r="F18" s="5"/>
      <c r="G18" s="3" t="s">
        <v>36</v>
      </c>
      <c r="H18" s="4">
        <f>SUMIF(B:B,G18,D:D)</f>
        <v>1780</v>
      </c>
    </row>
    <row r="19" ht="13.5" customHeight="1" spans="1:8">
      <c r="A19" s="2">
        <v>44147</v>
      </c>
      <c r="B19" s="5" t="s">
        <v>39</v>
      </c>
      <c r="C19" s="5" t="s">
        <v>83</v>
      </c>
      <c r="D19" s="17">
        <v>48</v>
      </c>
      <c r="E19" s="5"/>
      <c r="F19" s="5"/>
      <c r="G19" s="3" t="s">
        <v>39</v>
      </c>
      <c r="H19" s="4">
        <f>SUMIF(B:B,G19,D:D)</f>
        <v>365.45</v>
      </c>
    </row>
    <row r="20" ht="13.5" customHeight="1" spans="1:8">
      <c r="A20" s="2">
        <v>44141</v>
      </c>
      <c r="B20" s="5" t="s">
        <v>68</v>
      </c>
      <c r="C20" s="5" t="s">
        <v>1424</v>
      </c>
      <c r="D20" s="17">
        <v>12.45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44142</v>
      </c>
      <c r="B21" s="5" t="s">
        <v>11</v>
      </c>
      <c r="C21" s="5" t="s">
        <v>492</v>
      </c>
      <c r="D21" s="17">
        <v>32.2</v>
      </c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44142</v>
      </c>
      <c r="B22" s="5" t="s">
        <v>68</v>
      </c>
      <c r="C22" s="5" t="s">
        <v>20</v>
      </c>
      <c r="D22" s="17">
        <v>205.52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44139</v>
      </c>
      <c r="B23" s="5" t="s">
        <v>197</v>
      </c>
      <c r="C23" s="3" t="s">
        <v>124</v>
      </c>
      <c r="D23" s="17">
        <v>58.65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44141</v>
      </c>
      <c r="B24" s="5" t="s">
        <v>11</v>
      </c>
      <c r="C24" s="3" t="s">
        <v>824</v>
      </c>
      <c r="D24" s="17">
        <v>23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44141</v>
      </c>
      <c r="B25" s="2" t="s">
        <v>68</v>
      </c>
      <c r="C25" s="5" t="s">
        <v>1273</v>
      </c>
      <c r="D25" s="17">
        <v>43.25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44137</v>
      </c>
      <c r="B26" s="5" t="s">
        <v>294</v>
      </c>
      <c r="C26" s="5" t="s">
        <v>1432</v>
      </c>
      <c r="D26" s="17">
        <v>10.89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44137</v>
      </c>
      <c r="B27" s="5" t="s">
        <v>39</v>
      </c>
      <c r="C27" s="10" t="s">
        <v>83</v>
      </c>
      <c r="D27" s="17">
        <v>49.3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44153</v>
      </c>
      <c r="B28" s="5" t="s">
        <v>39</v>
      </c>
      <c r="C28" s="10" t="s">
        <v>391</v>
      </c>
      <c r="D28" s="17">
        <v>50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44147</v>
      </c>
      <c r="B29" s="5" t="s">
        <v>44</v>
      </c>
      <c r="C29" s="10" t="s">
        <v>366</v>
      </c>
      <c r="D29" s="17">
        <v>66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44165</v>
      </c>
      <c r="B30" s="5" t="s">
        <v>34</v>
      </c>
      <c r="C30" s="5" t="s">
        <v>1116</v>
      </c>
      <c r="D30" s="17">
        <v>103.5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44163</v>
      </c>
      <c r="B31" s="5" t="s">
        <v>68</v>
      </c>
      <c r="C31" s="5" t="s">
        <v>20</v>
      </c>
      <c r="D31" s="17">
        <v>160.62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44143</v>
      </c>
      <c r="B32" s="5" t="s">
        <v>44</v>
      </c>
      <c r="C32" s="5" t="s">
        <v>524</v>
      </c>
      <c r="D32" s="17">
        <v>18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44158</v>
      </c>
      <c r="B33" s="5" t="s">
        <v>39</v>
      </c>
      <c r="C33" s="5" t="s">
        <v>83</v>
      </c>
      <c r="D33" s="17">
        <v>63.3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44146</v>
      </c>
      <c r="B34" s="5" t="s">
        <v>11</v>
      </c>
      <c r="C34" s="5" t="s">
        <v>824</v>
      </c>
      <c r="D34" s="17">
        <v>12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44146</v>
      </c>
      <c r="B35" s="5" t="s">
        <v>39</v>
      </c>
      <c r="C35" s="5" t="s">
        <v>83</v>
      </c>
      <c r="D35" s="17">
        <v>16.4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44156</v>
      </c>
      <c r="B36" s="10" t="s">
        <v>68</v>
      </c>
      <c r="C36" s="10" t="s">
        <v>20</v>
      </c>
      <c r="D36" s="10">
        <v>194.83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44165</v>
      </c>
      <c r="B37" s="10" t="s">
        <v>39</v>
      </c>
      <c r="C37" s="5" t="s">
        <v>83</v>
      </c>
      <c r="D37" s="17">
        <v>48.45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44153</v>
      </c>
      <c r="B38" s="5" t="s">
        <v>36</v>
      </c>
      <c r="C38" s="5" t="s">
        <v>1433</v>
      </c>
      <c r="D38" s="17">
        <v>80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44155</v>
      </c>
      <c r="B39" s="5" t="s">
        <v>163</v>
      </c>
      <c r="C39" s="5" t="s">
        <v>1405</v>
      </c>
      <c r="D39" s="17">
        <v>65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44151</v>
      </c>
      <c r="B40" s="5" t="s">
        <v>68</v>
      </c>
      <c r="C40" s="5" t="s">
        <v>1323</v>
      </c>
      <c r="D40" s="17">
        <v>17.9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44153</v>
      </c>
      <c r="B41" s="5" t="s">
        <v>44</v>
      </c>
      <c r="C41" s="5" t="s">
        <v>1212</v>
      </c>
      <c r="D41" s="17">
        <v>753.28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44142</v>
      </c>
      <c r="B42" s="5" t="s">
        <v>44</v>
      </c>
      <c r="C42" s="5" t="s">
        <v>1434</v>
      </c>
      <c r="D42" s="17">
        <v>540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44151</v>
      </c>
      <c r="B43" s="5" t="s">
        <v>44</v>
      </c>
      <c r="C43" s="3" t="s">
        <v>1435</v>
      </c>
      <c r="D43" s="17">
        <v>318.35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44139</v>
      </c>
      <c r="B44" s="3" t="s">
        <v>134</v>
      </c>
      <c r="C44" s="3" t="s">
        <v>850</v>
      </c>
      <c r="D44" s="17">
        <v>235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44143</v>
      </c>
      <c r="B45" s="3" t="s">
        <v>68</v>
      </c>
      <c r="C45" s="10" t="s">
        <v>991</v>
      </c>
      <c r="D45" s="17">
        <v>32.8</v>
      </c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44138</v>
      </c>
      <c r="B46" s="3" t="s">
        <v>44</v>
      </c>
      <c r="C46" s="10" t="s">
        <v>1436</v>
      </c>
      <c r="D46" s="17">
        <v>272.85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44143</v>
      </c>
      <c r="B47" s="3" t="s">
        <v>134</v>
      </c>
      <c r="C47" s="10" t="s">
        <v>1278</v>
      </c>
      <c r="D47" s="17">
        <v>12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44143</v>
      </c>
      <c r="B48" s="3" t="s">
        <v>125</v>
      </c>
      <c r="C48" s="10" t="s">
        <v>195</v>
      </c>
      <c r="D48" s="17">
        <v>25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44165</v>
      </c>
      <c r="B49" s="3" t="s">
        <v>34</v>
      </c>
      <c r="C49" s="10" t="s">
        <v>81</v>
      </c>
      <c r="D49" s="17">
        <v>15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/>
      <c r="C50" s="10"/>
      <c r="D50" s="17"/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/>
      <c r="C51" s="10"/>
      <c r="D51" s="17"/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/>
      <c r="C52" s="10"/>
      <c r="D52" s="17"/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/>
      <c r="C53" s="10"/>
      <c r="D53" s="17"/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/>
      <c r="C54" s="10"/>
      <c r="D54" s="17"/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/>
      <c r="C55" s="10"/>
      <c r="D55" s="17"/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/>
      <c r="D56" s="17">
        <f>SUM(D2:D55)</f>
        <v>8532.44</v>
      </c>
      <c r="E56" s="5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D57" s="17"/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D58" s="17"/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D59" s="17"/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6">
      <c r="A60" s="2"/>
      <c r="D60" s="17"/>
      <c r="E60" s="5"/>
      <c r="F60" s="5"/>
    </row>
    <row r="61" ht="13.5" customHeight="1" spans="1:6">
      <c r="A61" s="2"/>
      <c r="D61" s="17"/>
      <c r="E61" s="5"/>
      <c r="F61" s="5"/>
    </row>
    <row r="62" ht="13.5" customHeight="1" spans="1:6">
      <c r="A62" s="2"/>
      <c r="D62" s="17"/>
      <c r="E62" s="5"/>
      <c r="F62" s="5"/>
    </row>
    <row r="63" ht="13.5" customHeight="1" spans="1:6">
      <c r="A63" s="2"/>
      <c r="D63" s="17"/>
      <c r="E63" s="5"/>
      <c r="F63" s="5"/>
    </row>
    <row r="64" ht="13.5" customHeight="1" spans="1:6">
      <c r="A64" s="2"/>
      <c r="D64" s="17"/>
      <c r="E64" s="5"/>
      <c r="F64" s="5"/>
    </row>
    <row r="65" ht="13.5" customHeight="1" spans="1:6">
      <c r="A65" s="2"/>
      <c r="D65" s="17"/>
      <c r="E65" s="5"/>
      <c r="F65" s="5"/>
    </row>
    <row r="66" ht="13.5" customHeight="1" spans="1:6">
      <c r="A66" s="2"/>
      <c r="D66" s="17"/>
      <c r="E66" s="5"/>
      <c r="F66" s="5"/>
    </row>
    <row r="67" ht="13.5" customHeight="1" spans="1:6">
      <c r="A67" s="2"/>
      <c r="D67" s="17"/>
      <c r="E67" s="5"/>
      <c r="F67" s="5"/>
    </row>
    <row r="68" ht="13.5" customHeight="1" spans="1:6">
      <c r="A68" s="2"/>
      <c r="D68" s="17"/>
      <c r="E68" s="5"/>
      <c r="F68" s="5"/>
    </row>
    <row r="69" ht="13.5" customHeight="1" spans="1:6">
      <c r="A69" s="2"/>
      <c r="D69" s="17"/>
      <c r="E69" s="5"/>
      <c r="F69" s="5"/>
    </row>
    <row r="70" ht="13.5" customHeight="1" spans="1:6">
      <c r="A70" s="2"/>
      <c r="D70" s="17"/>
      <c r="E70" s="5"/>
      <c r="F70" s="5"/>
    </row>
    <row r="71" ht="13.5" customHeight="1" spans="1:6">
      <c r="A71" s="2"/>
      <c r="D71" s="17"/>
      <c r="E71" s="5"/>
      <c r="F71" s="5"/>
    </row>
    <row r="72" ht="13.5" customHeight="1" spans="1:6">
      <c r="A72" s="2"/>
      <c r="D72" s="17"/>
      <c r="E72" s="5"/>
      <c r="F72" s="5"/>
    </row>
    <row r="73" ht="13.5" customHeight="1" spans="1:6">
      <c r="A73" s="2"/>
      <c r="D73" s="17"/>
      <c r="E73" s="5"/>
      <c r="F73" s="5"/>
    </row>
    <row r="74" ht="13.5" customHeight="1" spans="1:6">
      <c r="A74" s="2"/>
      <c r="D74" s="17"/>
      <c r="E74" s="5"/>
      <c r="F74" s="5"/>
    </row>
    <row r="75" ht="13.5" customHeight="1" spans="1:6">
      <c r="A75" s="2"/>
      <c r="D75" s="17"/>
      <c r="E75" s="5"/>
      <c r="F75" s="5"/>
    </row>
    <row r="76" ht="13.5" customHeight="1" spans="1:6">
      <c r="A76" s="2"/>
      <c r="D76" s="17"/>
      <c r="E76" s="5"/>
      <c r="F76" s="5"/>
    </row>
    <row r="77" ht="13.5" customHeight="1" spans="1:6">
      <c r="A77" s="2"/>
      <c r="D77" s="17"/>
      <c r="E77" s="5"/>
      <c r="F77" s="5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44166</v>
      </c>
      <c r="B2" s="5" t="s">
        <v>294</v>
      </c>
      <c r="C2" s="5" t="s">
        <v>239</v>
      </c>
      <c r="D2" s="17">
        <v>470</v>
      </c>
      <c r="E2" s="5"/>
      <c r="F2" s="5"/>
    </row>
    <row r="3" ht="13.5" customHeight="1" spans="1:6">
      <c r="A3" s="2">
        <v>44166</v>
      </c>
      <c r="B3" s="5" t="s">
        <v>11</v>
      </c>
      <c r="C3" s="5" t="s">
        <v>777</v>
      </c>
      <c r="D3" s="17">
        <v>180</v>
      </c>
      <c r="E3" s="5"/>
      <c r="F3" s="5"/>
    </row>
    <row r="4" ht="13.5" customHeight="1" spans="1:6">
      <c r="A4" s="2">
        <v>44166</v>
      </c>
      <c r="B4" s="5" t="s">
        <v>125</v>
      </c>
      <c r="C4" s="5" t="s">
        <v>640</v>
      </c>
      <c r="D4" s="17">
        <v>60</v>
      </c>
      <c r="E4" s="5"/>
      <c r="F4" s="5"/>
    </row>
    <row r="5" ht="13.5" customHeight="1" spans="1:6">
      <c r="A5" s="2">
        <v>44166</v>
      </c>
      <c r="B5" s="5" t="s">
        <v>125</v>
      </c>
      <c r="C5" s="5" t="s">
        <v>641</v>
      </c>
      <c r="D5" s="17">
        <v>675</v>
      </c>
      <c r="E5" s="5"/>
      <c r="F5" s="5"/>
    </row>
    <row r="6" ht="13.5" customHeight="1" spans="1:7">
      <c r="A6" s="2">
        <v>44166</v>
      </c>
      <c r="B6" s="5" t="s">
        <v>125</v>
      </c>
      <c r="C6" s="5" t="s">
        <v>509</v>
      </c>
      <c r="D6" s="17">
        <v>32.75</v>
      </c>
      <c r="E6" s="5"/>
      <c r="F6" s="5"/>
      <c r="G6" s="3" t="s">
        <v>286</v>
      </c>
    </row>
    <row r="7" ht="13.5" customHeight="1" spans="1:8">
      <c r="A7" s="2">
        <v>44166</v>
      </c>
      <c r="B7" s="5" t="s">
        <v>644</v>
      </c>
      <c r="C7" s="5" t="s">
        <v>684</v>
      </c>
      <c r="D7" s="17">
        <v>300</v>
      </c>
      <c r="E7" s="5"/>
      <c r="F7" s="5"/>
      <c r="G7" s="3" t="s">
        <v>44</v>
      </c>
      <c r="H7" s="4">
        <f>SUMIF(B:B,G7,D:D)</f>
        <v>1147.8</v>
      </c>
    </row>
    <row r="8" ht="13.5" customHeight="1" spans="1:8">
      <c r="A8" s="2">
        <v>44166</v>
      </c>
      <c r="B8" s="5" t="s">
        <v>646</v>
      </c>
      <c r="C8" s="5" t="s">
        <v>1145</v>
      </c>
      <c r="D8" s="17">
        <v>1003</v>
      </c>
      <c r="E8" s="5"/>
      <c r="F8" s="5" t="s">
        <v>1362</v>
      </c>
      <c r="G8" s="3" t="s">
        <v>294</v>
      </c>
      <c r="H8" s="4">
        <f>SUMIF(B:B,G8,D:D)</f>
        <v>1873</v>
      </c>
    </row>
    <row r="9" ht="13.5" customHeight="1" spans="1:8">
      <c r="A9" s="2">
        <v>44166</v>
      </c>
      <c r="B9" s="5" t="s">
        <v>36</v>
      </c>
      <c r="C9" s="5" t="s">
        <v>37</v>
      </c>
      <c r="D9" s="17">
        <v>600</v>
      </c>
      <c r="E9" s="5"/>
      <c r="F9" s="5"/>
      <c r="G9" s="3" t="s">
        <v>11</v>
      </c>
      <c r="H9" s="4">
        <f>SUMIF(B:B,G9,D:D)</f>
        <v>257.08</v>
      </c>
    </row>
    <row r="10" ht="13.5" customHeight="1" spans="1:8">
      <c r="A10" s="2">
        <v>44166</v>
      </c>
      <c r="B10" s="5" t="s">
        <v>36</v>
      </c>
      <c r="C10" s="5" t="s">
        <v>38</v>
      </c>
      <c r="D10" s="17">
        <v>400</v>
      </c>
      <c r="E10" s="5"/>
      <c r="F10" s="5"/>
      <c r="G10" s="3" t="s">
        <v>68</v>
      </c>
      <c r="H10" s="4">
        <f>SUMIF(B:B,G10,D:D)</f>
        <v>835.02</v>
      </c>
    </row>
    <row r="11" ht="13.5" customHeight="1" spans="1:8">
      <c r="A11" s="2">
        <v>44166</v>
      </c>
      <c r="B11" s="5" t="s">
        <v>39</v>
      </c>
      <c r="C11" s="5" t="s">
        <v>42</v>
      </c>
      <c r="D11" s="17">
        <v>90</v>
      </c>
      <c r="E11" s="5"/>
      <c r="F11" s="5"/>
      <c r="G11" s="3" t="s">
        <v>197</v>
      </c>
      <c r="H11" s="4">
        <f>SUMIF(B:B,G11,D:D)</f>
        <v>78.45</v>
      </c>
    </row>
    <row r="12" ht="13.5" customHeight="1" spans="1:8">
      <c r="A12" s="2">
        <v>44166</v>
      </c>
      <c r="B12" s="5" t="s">
        <v>375</v>
      </c>
      <c r="C12" s="5" t="s">
        <v>547</v>
      </c>
      <c r="D12" s="17">
        <v>200</v>
      </c>
      <c r="E12" s="5"/>
      <c r="F12" s="5"/>
      <c r="G12" s="3" t="s">
        <v>125</v>
      </c>
      <c r="H12" s="4">
        <f>SUMIF(B:B,G12,D:D)</f>
        <v>777.75</v>
      </c>
    </row>
    <row r="13" ht="13.5" customHeight="1" spans="1:8">
      <c r="A13" s="2">
        <v>44166</v>
      </c>
      <c r="B13" s="5" t="s">
        <v>375</v>
      </c>
      <c r="C13" s="5" t="s">
        <v>548</v>
      </c>
      <c r="D13" s="17">
        <v>25</v>
      </c>
      <c r="E13" s="5"/>
      <c r="F13" s="5"/>
      <c r="G13" s="3" t="s">
        <v>644</v>
      </c>
      <c r="H13" s="4">
        <f>SUMIF(B:B,G13,D:D)</f>
        <v>300</v>
      </c>
    </row>
    <row r="14" ht="13.5" customHeight="1" spans="1:8">
      <c r="A14" s="2">
        <v>44166</v>
      </c>
      <c r="B14" s="5" t="s">
        <v>375</v>
      </c>
      <c r="C14" s="5" t="s">
        <v>549</v>
      </c>
      <c r="D14" s="17">
        <v>44</v>
      </c>
      <c r="E14" s="5"/>
      <c r="F14" s="5"/>
      <c r="G14" s="3" t="s">
        <v>646</v>
      </c>
      <c r="H14" s="4">
        <f>SUMIF(B:B,G14,D:D)</f>
        <v>1003</v>
      </c>
    </row>
    <row r="15" ht="13.5" customHeight="1" spans="1:8">
      <c r="A15" s="2">
        <v>44166</v>
      </c>
      <c r="B15" s="5" t="s">
        <v>375</v>
      </c>
      <c r="C15" s="5" t="s">
        <v>550</v>
      </c>
      <c r="D15" s="17">
        <v>20</v>
      </c>
      <c r="E15" s="5"/>
      <c r="F15" s="5"/>
      <c r="G15" s="3" t="s">
        <v>163</v>
      </c>
      <c r="H15" s="4">
        <f>SUMIF(B:B,G15,D:D)</f>
        <v>399.1</v>
      </c>
    </row>
    <row r="16" ht="13.5" customHeight="1" spans="1:8">
      <c r="A16" s="2">
        <v>44166</v>
      </c>
      <c r="B16" s="5" t="s">
        <v>375</v>
      </c>
      <c r="C16" s="5" t="s">
        <v>1319</v>
      </c>
      <c r="D16" s="17">
        <v>5</v>
      </c>
      <c r="E16" s="5"/>
      <c r="F16" s="5"/>
      <c r="G16" s="3" t="s">
        <v>134</v>
      </c>
      <c r="H16" s="4">
        <f>SUMIF(B:B,G16,D:D)</f>
        <v>1210.7</v>
      </c>
    </row>
    <row r="17" ht="13.5" customHeight="1" spans="1:8">
      <c r="A17" s="2">
        <v>44166</v>
      </c>
      <c r="B17" s="5" t="s">
        <v>36</v>
      </c>
      <c r="C17" s="5" t="s">
        <v>1366</v>
      </c>
      <c r="D17" s="17">
        <v>700</v>
      </c>
      <c r="E17" s="5"/>
      <c r="F17" s="5"/>
      <c r="G17" s="3" t="s">
        <v>34</v>
      </c>
      <c r="H17" s="4">
        <f>SUMIF(B:B,G17,D:D)</f>
        <v>102.9</v>
      </c>
    </row>
    <row r="18" ht="13.5" customHeight="1" spans="1:8">
      <c r="A18" s="2">
        <v>44172</v>
      </c>
      <c r="B18" s="5" t="s">
        <v>294</v>
      </c>
      <c r="C18" s="5" t="s">
        <v>1420</v>
      </c>
      <c r="D18" s="17">
        <v>1403</v>
      </c>
      <c r="E18" s="5"/>
      <c r="F18" s="5"/>
      <c r="G18" s="3" t="s">
        <v>36</v>
      </c>
      <c r="H18" s="4">
        <f>SUMIF(B:B,G18,D:D)</f>
        <v>2303.5</v>
      </c>
    </row>
    <row r="19" ht="13.5" customHeight="1" spans="1:8">
      <c r="A19" s="2">
        <v>44175</v>
      </c>
      <c r="B19" s="5" t="s">
        <v>134</v>
      </c>
      <c r="C19" s="5" t="s">
        <v>1437</v>
      </c>
      <c r="D19" s="17">
        <v>171</v>
      </c>
      <c r="E19" s="5"/>
      <c r="F19" s="5"/>
      <c r="G19" s="3" t="s">
        <v>39</v>
      </c>
      <c r="H19" s="4">
        <f>SUMIF(B:B,G19,D:D)</f>
        <v>343.36</v>
      </c>
    </row>
    <row r="20" ht="13.5" customHeight="1" spans="1:8">
      <c r="A20" s="2">
        <v>44175</v>
      </c>
      <c r="B20" s="5" t="s">
        <v>11</v>
      </c>
      <c r="C20" s="5" t="s">
        <v>824</v>
      </c>
      <c r="D20" s="17">
        <v>30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44170</v>
      </c>
      <c r="B21" s="5" t="s">
        <v>68</v>
      </c>
      <c r="C21" s="5" t="s">
        <v>20</v>
      </c>
      <c r="D21" s="17">
        <v>195.36</v>
      </c>
      <c r="E21" s="10"/>
      <c r="F21" s="10"/>
      <c r="G21" s="10" t="s">
        <v>841</v>
      </c>
      <c r="H21" s="4">
        <f>SUMIF(B:B,G21,D:D)</f>
        <v>1272.19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44176</v>
      </c>
      <c r="B22" s="5" t="s">
        <v>134</v>
      </c>
      <c r="C22" s="5" t="s">
        <v>1438</v>
      </c>
      <c r="D22" s="17">
        <v>54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44175</v>
      </c>
      <c r="B23" s="5" t="s">
        <v>134</v>
      </c>
      <c r="C23" s="3" t="s">
        <v>1439</v>
      </c>
      <c r="D23" s="17">
        <v>18.8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44166</v>
      </c>
      <c r="B24" s="5" t="s">
        <v>39</v>
      </c>
      <c r="C24" s="3" t="s">
        <v>391</v>
      </c>
      <c r="D24" s="17">
        <v>70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44168</v>
      </c>
      <c r="B25" s="2" t="s">
        <v>134</v>
      </c>
      <c r="C25" s="5" t="s">
        <v>850</v>
      </c>
      <c r="D25" s="17">
        <v>330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44171</v>
      </c>
      <c r="B26" s="5" t="s">
        <v>125</v>
      </c>
      <c r="C26" s="5" t="s">
        <v>195</v>
      </c>
      <c r="D26" s="17">
        <v>10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44171</v>
      </c>
      <c r="B27" s="5" t="s">
        <v>36</v>
      </c>
      <c r="C27" s="10" t="s">
        <v>1440</v>
      </c>
      <c r="D27" s="17">
        <v>72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44172</v>
      </c>
      <c r="B28" s="5" t="s">
        <v>39</v>
      </c>
      <c r="C28" s="10" t="s">
        <v>83</v>
      </c>
      <c r="D28" s="17">
        <v>47.42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44175</v>
      </c>
      <c r="B29" s="5" t="s">
        <v>163</v>
      </c>
      <c r="C29" s="10" t="s">
        <v>1441</v>
      </c>
      <c r="D29" s="17">
        <v>18.1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44171</v>
      </c>
      <c r="B30" s="5" t="s">
        <v>44</v>
      </c>
      <c r="C30" s="5" t="s">
        <v>1442</v>
      </c>
      <c r="D30" s="17">
        <v>13.8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44173</v>
      </c>
      <c r="B31" s="5" t="s">
        <v>134</v>
      </c>
      <c r="C31" s="5" t="s">
        <v>1443</v>
      </c>
      <c r="D31" s="17">
        <v>21.9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44177</v>
      </c>
      <c r="B32" s="5" t="s">
        <v>68</v>
      </c>
      <c r="C32" s="5" t="s">
        <v>20</v>
      </c>
      <c r="D32" s="17">
        <v>176.33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44177</v>
      </c>
      <c r="B33" s="5" t="s">
        <v>34</v>
      </c>
      <c r="C33" s="5" t="s">
        <v>81</v>
      </c>
      <c r="D33" s="17">
        <v>22.2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44193</v>
      </c>
      <c r="B34" s="5" t="s">
        <v>44</v>
      </c>
      <c r="C34" s="5" t="s">
        <v>1444</v>
      </c>
      <c r="D34" s="17">
        <v>1134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44179</v>
      </c>
      <c r="B35" s="5" t="s">
        <v>841</v>
      </c>
      <c r="C35" s="5" t="s">
        <v>1445</v>
      </c>
      <c r="D35" s="17">
        <v>1272.19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44182</v>
      </c>
      <c r="B36" s="10" t="s">
        <v>39</v>
      </c>
      <c r="C36" s="10" t="s">
        <v>83</v>
      </c>
      <c r="D36" s="10">
        <v>75.52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44184</v>
      </c>
      <c r="B37" s="10" t="s">
        <v>36</v>
      </c>
      <c r="C37" s="5" t="s">
        <v>1440</v>
      </c>
      <c r="D37" s="17">
        <v>14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44183</v>
      </c>
      <c r="B38" s="5" t="s">
        <v>68</v>
      </c>
      <c r="C38" s="5" t="s">
        <v>20</v>
      </c>
      <c r="D38" s="17">
        <v>186.27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44178</v>
      </c>
      <c r="B39" s="5" t="s">
        <v>134</v>
      </c>
      <c r="C39" s="5" t="s">
        <v>1446</v>
      </c>
      <c r="D39" s="17">
        <v>15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44185</v>
      </c>
      <c r="B40" s="5" t="s">
        <v>134</v>
      </c>
      <c r="C40" s="5" t="s">
        <v>1278</v>
      </c>
      <c r="D40" s="17">
        <v>396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44190</v>
      </c>
      <c r="B41" s="5" t="s">
        <v>36</v>
      </c>
      <c r="C41" s="5" t="s">
        <v>1447</v>
      </c>
      <c r="D41" s="17">
        <v>126.4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44190</v>
      </c>
      <c r="B42" s="5" t="s">
        <v>36</v>
      </c>
      <c r="C42" s="5" t="s">
        <v>1448</v>
      </c>
      <c r="D42" s="17">
        <v>52.1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44185</v>
      </c>
      <c r="B43" s="5" t="s">
        <v>68</v>
      </c>
      <c r="C43" s="3" t="s">
        <v>20</v>
      </c>
      <c r="D43" s="17">
        <v>169.36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44191</v>
      </c>
      <c r="B44" s="3" t="s">
        <v>36</v>
      </c>
      <c r="C44" s="3" t="s">
        <v>1449</v>
      </c>
      <c r="D44" s="17">
        <v>185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44191</v>
      </c>
      <c r="B45" s="3" t="s">
        <v>36</v>
      </c>
      <c r="C45" s="3" t="s">
        <v>1450</v>
      </c>
      <c r="D45" s="17">
        <v>54</v>
      </c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44190</v>
      </c>
      <c r="B46" s="3" t="s">
        <v>36</v>
      </c>
      <c r="C46" s="3" t="s">
        <v>1451</v>
      </c>
      <c r="D46" s="17">
        <v>100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44189</v>
      </c>
      <c r="B47" s="3" t="s">
        <v>197</v>
      </c>
      <c r="C47" s="3" t="s">
        <v>124</v>
      </c>
      <c r="D47" s="17">
        <v>29.6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44190</v>
      </c>
      <c r="B48" s="3" t="s">
        <v>68</v>
      </c>
      <c r="C48" s="3" t="s">
        <v>991</v>
      </c>
      <c r="D48" s="17">
        <v>31.4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44189</v>
      </c>
      <c r="B49" s="3" t="s">
        <v>39</v>
      </c>
      <c r="C49" s="3" t="s">
        <v>83</v>
      </c>
      <c r="D49" s="17">
        <v>60.42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44193</v>
      </c>
      <c r="B50" s="3" t="s">
        <v>34</v>
      </c>
      <c r="C50" s="3" t="s">
        <v>81</v>
      </c>
      <c r="D50" s="17">
        <v>65.4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44193</v>
      </c>
      <c r="B51" s="3" t="s">
        <v>163</v>
      </c>
      <c r="C51" s="3" t="s">
        <v>1452</v>
      </c>
      <c r="D51" s="17">
        <v>381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44183</v>
      </c>
      <c r="B52" s="3" t="s">
        <v>134</v>
      </c>
      <c r="C52" s="3" t="s">
        <v>898</v>
      </c>
      <c r="D52" s="17">
        <v>204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44193</v>
      </c>
      <c r="B53" s="3" t="s">
        <v>197</v>
      </c>
      <c r="C53" s="3" t="s">
        <v>124</v>
      </c>
      <c r="D53" s="17">
        <v>48.85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44194</v>
      </c>
      <c r="B54" s="3" t="s">
        <v>68</v>
      </c>
      <c r="C54" s="3" t="s">
        <v>1453</v>
      </c>
      <c r="D54" s="17">
        <v>76.3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44195</v>
      </c>
      <c r="B55" s="3" t="s">
        <v>34</v>
      </c>
      <c r="C55" s="3" t="s">
        <v>81</v>
      </c>
      <c r="D55" s="17">
        <v>15.3</v>
      </c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44194</v>
      </c>
      <c r="B56" s="3" t="s">
        <v>11</v>
      </c>
      <c r="C56" s="3" t="s">
        <v>763</v>
      </c>
      <c r="D56" s="17">
        <v>47.08</v>
      </c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D57" s="17">
        <f>SUM(D2:D56)</f>
        <v>12197.85</v>
      </c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D58" s="17"/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D59" s="17"/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D60" s="17"/>
      <c r="E60" s="5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6">
      <c r="A61" s="2"/>
      <c r="D61" s="17"/>
      <c r="E61" s="5"/>
      <c r="F61" s="5"/>
    </row>
    <row r="62" ht="13.5" customHeight="1" spans="1:6">
      <c r="A62" s="2"/>
      <c r="D62" s="17"/>
      <c r="E62" s="5"/>
      <c r="F62" s="5"/>
    </row>
    <row r="63" ht="13.5" customHeight="1" spans="1:6">
      <c r="A63" s="2"/>
      <c r="D63" s="17"/>
      <c r="E63" s="5"/>
      <c r="F63" s="5"/>
    </row>
    <row r="64" ht="13.5" customHeight="1" spans="1:6">
      <c r="A64" s="2"/>
      <c r="D64" s="17"/>
      <c r="E64" s="5"/>
      <c r="F64" s="5"/>
    </row>
    <row r="65" ht="13.5" customHeight="1" spans="1:6">
      <c r="A65" s="2"/>
      <c r="D65" s="17"/>
      <c r="E65" s="5"/>
      <c r="F65" s="5"/>
    </row>
    <row r="66" ht="13.5" customHeight="1" spans="1:6">
      <c r="A66" s="2"/>
      <c r="D66" s="17"/>
      <c r="E66" s="5"/>
      <c r="F66" s="5"/>
    </row>
    <row r="67" ht="13.5" customHeight="1" spans="1:6">
      <c r="A67" s="2"/>
      <c r="D67" s="17"/>
      <c r="E67" s="5"/>
      <c r="F67" s="5"/>
    </row>
    <row r="68" ht="13.5" customHeight="1" spans="1:6">
      <c r="A68" s="2"/>
      <c r="D68" s="17"/>
      <c r="E68" s="5"/>
      <c r="F68" s="5"/>
    </row>
    <row r="69" ht="13.5" customHeight="1" spans="1:6">
      <c r="A69" s="2"/>
      <c r="D69" s="17"/>
      <c r="E69" s="5"/>
      <c r="F69" s="5"/>
    </row>
    <row r="70" ht="13.5" customHeight="1" spans="1:6">
      <c r="A70" s="2"/>
      <c r="D70" s="17"/>
      <c r="E70" s="5"/>
      <c r="F70" s="5"/>
    </row>
    <row r="71" ht="13.5" customHeight="1" spans="1:6">
      <c r="A71" s="2"/>
      <c r="D71" s="17"/>
      <c r="E71" s="5"/>
      <c r="F71" s="5"/>
    </row>
    <row r="72" ht="13.5" customHeight="1" spans="1:6">
      <c r="A72" s="2"/>
      <c r="D72" s="17"/>
      <c r="E72" s="5"/>
      <c r="F72" s="5"/>
    </row>
    <row r="73" ht="13.5" customHeight="1" spans="1:6">
      <c r="A73" s="2"/>
      <c r="D73" s="17"/>
      <c r="E73" s="5"/>
      <c r="F73" s="5"/>
    </row>
    <row r="74" ht="13.5" customHeight="1" spans="1:6">
      <c r="A74" s="2"/>
      <c r="D74" s="17"/>
      <c r="E74" s="5"/>
      <c r="F74" s="5"/>
    </row>
    <row r="75" ht="13.5" customHeight="1" spans="1:6">
      <c r="A75" s="2"/>
      <c r="D75" s="17"/>
      <c r="E75" s="5"/>
      <c r="F75" s="5"/>
    </row>
    <row r="76" ht="13.5" customHeight="1" spans="1:6">
      <c r="A76" s="2"/>
      <c r="D76" s="17"/>
      <c r="E76" s="5"/>
      <c r="F76" s="5"/>
    </row>
    <row r="77" ht="13.5" customHeight="1" spans="1:6">
      <c r="A77" s="2"/>
      <c r="D77" s="17"/>
      <c r="E77" s="5"/>
      <c r="F77" s="5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44197</v>
      </c>
      <c r="B2" s="5" t="s">
        <v>294</v>
      </c>
      <c r="C2" s="5" t="s">
        <v>239</v>
      </c>
      <c r="D2" s="17">
        <v>470</v>
      </c>
      <c r="E2" s="5"/>
      <c r="F2" s="5"/>
    </row>
    <row r="3" ht="13.5" customHeight="1" spans="1:6">
      <c r="A3" s="2">
        <v>44197</v>
      </c>
      <c r="B3" s="5" t="s">
        <v>11</v>
      </c>
      <c r="C3" s="5" t="s">
        <v>777</v>
      </c>
      <c r="D3" s="17">
        <v>180</v>
      </c>
      <c r="E3" s="5"/>
      <c r="F3" s="5"/>
    </row>
    <row r="4" ht="13.5" customHeight="1" spans="1:6">
      <c r="A4" s="2">
        <v>44197</v>
      </c>
      <c r="B4" s="5" t="s">
        <v>125</v>
      </c>
      <c r="C4" s="5" t="s">
        <v>640</v>
      </c>
      <c r="D4" s="17">
        <v>60</v>
      </c>
      <c r="E4" s="5"/>
      <c r="F4" s="5"/>
    </row>
    <row r="5" ht="13.5" customHeight="1" spans="1:6">
      <c r="A5" s="2">
        <v>44197</v>
      </c>
      <c r="B5" s="5" t="s">
        <v>125</v>
      </c>
      <c r="C5" s="5" t="s">
        <v>641</v>
      </c>
      <c r="D5" s="17">
        <v>675</v>
      </c>
      <c r="E5" s="5"/>
      <c r="F5" s="5"/>
    </row>
    <row r="6" ht="13.5" customHeight="1" spans="1:7">
      <c r="A6" s="2">
        <v>44197</v>
      </c>
      <c r="B6" s="5" t="s">
        <v>125</v>
      </c>
      <c r="C6" s="5" t="s">
        <v>509</v>
      </c>
      <c r="D6" s="17">
        <v>32.75</v>
      </c>
      <c r="E6" s="5"/>
      <c r="F6" s="5"/>
      <c r="G6" s="3" t="s">
        <v>286</v>
      </c>
    </row>
    <row r="7" ht="13.5" customHeight="1" spans="1:8">
      <c r="A7" s="2">
        <v>44197</v>
      </c>
      <c r="B7" s="5" t="s">
        <v>644</v>
      </c>
      <c r="C7" s="5" t="s">
        <v>684</v>
      </c>
      <c r="D7" s="17">
        <v>300</v>
      </c>
      <c r="E7" s="5"/>
      <c r="F7" s="5"/>
      <c r="G7" s="3" t="s">
        <v>44</v>
      </c>
      <c r="H7" s="4">
        <f>SUMIF(B:B,G7,D:D)</f>
        <v>102.28</v>
      </c>
    </row>
    <row r="8" ht="13.5" customHeight="1" spans="1:8">
      <c r="A8" s="2">
        <v>44197</v>
      </c>
      <c r="B8" s="5" t="s">
        <v>646</v>
      </c>
      <c r="C8" s="5" t="s">
        <v>1145</v>
      </c>
      <c r="D8" s="17">
        <v>1003</v>
      </c>
      <c r="E8" s="5"/>
      <c r="F8" s="5" t="s">
        <v>1362</v>
      </c>
      <c r="G8" s="3" t="s">
        <v>294</v>
      </c>
      <c r="H8" s="4">
        <f>SUMIF(B:B,G8,D:D)</f>
        <v>584.5</v>
      </c>
    </row>
    <row r="9" ht="13.5" customHeight="1" spans="1:8">
      <c r="A9" s="2">
        <v>44197</v>
      </c>
      <c r="B9" s="5" t="s">
        <v>36</v>
      </c>
      <c r="C9" s="5" t="s">
        <v>37</v>
      </c>
      <c r="D9" s="17">
        <v>600</v>
      </c>
      <c r="E9" s="5"/>
      <c r="F9" s="5"/>
      <c r="G9" s="3" t="s">
        <v>11</v>
      </c>
      <c r="H9" s="4">
        <f>SUMIF(B:B,G9,D:D)</f>
        <v>255.56</v>
      </c>
    </row>
    <row r="10" ht="13.5" customHeight="1" spans="1:8">
      <c r="A10" s="2">
        <v>44197</v>
      </c>
      <c r="B10" s="5" t="s">
        <v>36</v>
      </c>
      <c r="C10" s="5" t="s">
        <v>38</v>
      </c>
      <c r="D10" s="17">
        <v>400</v>
      </c>
      <c r="E10" s="5"/>
      <c r="F10" s="5"/>
      <c r="G10" s="3" t="s">
        <v>68</v>
      </c>
      <c r="H10" s="4">
        <f>SUMIF(B:B,G10,D:D)</f>
        <v>1043.57</v>
      </c>
    </row>
    <row r="11" ht="13.5" customHeight="1" spans="1:8">
      <c r="A11" s="2">
        <v>44197</v>
      </c>
      <c r="B11" s="5" t="s">
        <v>39</v>
      </c>
      <c r="C11" s="5" t="s">
        <v>42</v>
      </c>
      <c r="D11" s="17">
        <v>90</v>
      </c>
      <c r="E11" s="5"/>
      <c r="F11" s="5"/>
      <c r="G11" s="3" t="s">
        <v>197</v>
      </c>
      <c r="H11" s="4">
        <f>SUMIF(B:B,G11,D:D)</f>
        <v>43.29</v>
      </c>
    </row>
    <row r="12" ht="13.5" customHeight="1" spans="1:8">
      <c r="A12" s="2">
        <v>44197</v>
      </c>
      <c r="B12" s="5" t="s">
        <v>375</v>
      </c>
      <c r="C12" s="5" t="s">
        <v>547</v>
      </c>
      <c r="D12" s="17">
        <v>200</v>
      </c>
      <c r="E12" s="5"/>
      <c r="F12" s="5"/>
      <c r="G12" s="3" t="s">
        <v>125</v>
      </c>
      <c r="H12" s="4">
        <f>SUMIF(B:B,G12,D:D)</f>
        <v>797.45</v>
      </c>
    </row>
    <row r="13" ht="13.5" customHeight="1" spans="1:8">
      <c r="A13" s="2">
        <v>44197</v>
      </c>
      <c r="B13" s="5" t="s">
        <v>375</v>
      </c>
      <c r="C13" s="5" t="s">
        <v>548</v>
      </c>
      <c r="D13" s="17">
        <v>25</v>
      </c>
      <c r="E13" s="5"/>
      <c r="F13" s="5"/>
      <c r="G13" s="3" t="s">
        <v>644</v>
      </c>
      <c r="H13" s="4">
        <f>SUMIF(B:B,G13,D:D)</f>
        <v>300</v>
      </c>
    </row>
    <row r="14" ht="13.5" customHeight="1" spans="1:8">
      <c r="A14" s="2">
        <v>44197</v>
      </c>
      <c r="B14" s="5" t="s">
        <v>375</v>
      </c>
      <c r="C14" s="5" t="s">
        <v>549</v>
      </c>
      <c r="D14" s="17">
        <v>44</v>
      </c>
      <c r="E14" s="5"/>
      <c r="F14" s="5"/>
      <c r="G14" s="3" t="s">
        <v>646</v>
      </c>
      <c r="H14" s="4">
        <f>SUMIF(B:B,G14,D:D)</f>
        <v>1003</v>
      </c>
    </row>
    <row r="15" ht="13.5" customHeight="1" spans="1:8">
      <c r="A15" s="2">
        <v>44197</v>
      </c>
      <c r="B15" s="5" t="s">
        <v>375</v>
      </c>
      <c r="C15" s="5" t="s">
        <v>550</v>
      </c>
      <c r="D15" s="17">
        <v>20</v>
      </c>
      <c r="E15" s="5"/>
      <c r="F15" s="5"/>
      <c r="G15" s="3" t="s">
        <v>163</v>
      </c>
      <c r="H15" s="4">
        <f>SUMIF(B:B,G15,D:D)</f>
        <v>59.6</v>
      </c>
    </row>
    <row r="16" ht="13.5" customHeight="1" spans="1:8">
      <c r="A16" s="2">
        <v>44197</v>
      </c>
      <c r="B16" s="5" t="s">
        <v>375</v>
      </c>
      <c r="C16" s="5" t="s">
        <v>1319</v>
      </c>
      <c r="D16" s="17">
        <v>5</v>
      </c>
      <c r="E16" s="5"/>
      <c r="F16" s="5"/>
      <c r="G16" s="3" t="s">
        <v>134</v>
      </c>
      <c r="H16" s="4">
        <f>SUMIF(B:B,G16,D:D)</f>
        <v>565.8</v>
      </c>
    </row>
    <row r="17" ht="13.5" customHeight="1" spans="1:8">
      <c r="A17" s="2">
        <v>44197</v>
      </c>
      <c r="B17" s="5" t="s">
        <v>36</v>
      </c>
      <c r="C17" s="5" t="s">
        <v>1366</v>
      </c>
      <c r="D17" s="17">
        <v>700</v>
      </c>
      <c r="E17" s="5"/>
      <c r="F17" s="5"/>
      <c r="G17" s="3" t="s">
        <v>34</v>
      </c>
      <c r="H17" s="4">
        <f>SUMIF(B:B,G17,D:D)</f>
        <v>0</v>
      </c>
    </row>
    <row r="18" ht="13.5" customHeight="1" spans="1:8">
      <c r="A18" s="2">
        <v>44218</v>
      </c>
      <c r="B18" s="5" t="s">
        <v>134</v>
      </c>
      <c r="C18" s="5" t="s">
        <v>1454</v>
      </c>
      <c r="D18" s="17">
        <v>496</v>
      </c>
      <c r="E18" s="5"/>
      <c r="F18" s="5"/>
      <c r="G18" s="3" t="s">
        <v>36</v>
      </c>
      <c r="H18" s="4">
        <f>SUMIF(B:B,G18,D:D)</f>
        <v>1766.2</v>
      </c>
    </row>
    <row r="19" ht="13.5" customHeight="1" spans="1:8">
      <c r="A19" s="2">
        <v>44224</v>
      </c>
      <c r="B19" s="5" t="s">
        <v>39</v>
      </c>
      <c r="C19" s="5" t="s">
        <v>391</v>
      </c>
      <c r="D19" s="17">
        <v>50</v>
      </c>
      <c r="E19" s="5"/>
      <c r="F19" s="5"/>
      <c r="G19" s="3" t="s">
        <v>39</v>
      </c>
      <c r="H19" s="4">
        <f>SUMIF(B:B,G19,D:D)</f>
        <v>336.64</v>
      </c>
    </row>
    <row r="20" ht="13.5" customHeight="1" spans="1:8">
      <c r="A20" s="2">
        <v>44206</v>
      </c>
      <c r="B20" s="5" t="s">
        <v>36</v>
      </c>
      <c r="C20" s="5" t="s">
        <v>1455</v>
      </c>
      <c r="D20" s="17">
        <v>11.7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44206</v>
      </c>
      <c r="B21" s="5" t="s">
        <v>68</v>
      </c>
      <c r="C21" s="5" t="s">
        <v>372</v>
      </c>
      <c r="D21" s="17">
        <v>28.65</v>
      </c>
      <c r="E21" s="10"/>
      <c r="F21" s="10"/>
      <c r="G21" s="10" t="s">
        <v>841</v>
      </c>
      <c r="H21" s="4">
        <f>SUMIF(B:B,G21,D:D)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44205</v>
      </c>
      <c r="B22" s="5" t="s">
        <v>294</v>
      </c>
      <c r="C22" s="5" t="s">
        <v>423</v>
      </c>
      <c r="D22" s="17">
        <v>37.9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44218</v>
      </c>
      <c r="B23" s="5" t="s">
        <v>39</v>
      </c>
      <c r="C23" s="3" t="s">
        <v>83</v>
      </c>
      <c r="D23" s="17">
        <v>85.99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44217</v>
      </c>
      <c r="B24" s="5" t="s">
        <v>36</v>
      </c>
      <c r="C24" s="3" t="s">
        <v>323</v>
      </c>
      <c r="D24" s="17">
        <v>54.5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44200</v>
      </c>
      <c r="B25" s="5" t="s">
        <v>39</v>
      </c>
      <c r="C25" s="5" t="s">
        <v>83</v>
      </c>
      <c r="D25" s="17">
        <v>46.85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44198</v>
      </c>
      <c r="B26" s="5" t="s">
        <v>134</v>
      </c>
      <c r="C26" s="5" t="s">
        <v>1456</v>
      </c>
      <c r="D26" s="17">
        <v>26.5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44212</v>
      </c>
      <c r="B27" s="5" t="s">
        <v>44</v>
      </c>
      <c r="C27" s="10" t="s">
        <v>423</v>
      </c>
      <c r="D27" s="17">
        <v>88.98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44200</v>
      </c>
      <c r="B28" s="5" t="s">
        <v>294</v>
      </c>
      <c r="C28" s="10" t="s">
        <v>432</v>
      </c>
      <c r="D28" s="17">
        <v>76.6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44199</v>
      </c>
      <c r="B29" s="5" t="s">
        <v>68</v>
      </c>
      <c r="C29" s="10" t="s">
        <v>20</v>
      </c>
      <c r="D29" s="17">
        <v>159.7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44210</v>
      </c>
      <c r="B30" s="5" t="s">
        <v>39</v>
      </c>
      <c r="C30" s="5" t="s">
        <v>83</v>
      </c>
      <c r="D30" s="17">
        <v>63.8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44219</v>
      </c>
      <c r="B31" s="5" t="s">
        <v>197</v>
      </c>
      <c r="C31" s="5" t="s">
        <v>124</v>
      </c>
      <c r="D31" s="17">
        <v>27.45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44219</v>
      </c>
      <c r="B32" s="5" t="s">
        <v>68</v>
      </c>
      <c r="C32" s="5" t="s">
        <v>20</v>
      </c>
      <c r="D32" s="17">
        <v>226.1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44198</v>
      </c>
      <c r="B33" s="5" t="s">
        <v>11</v>
      </c>
      <c r="C33" s="5" t="s">
        <v>1457</v>
      </c>
      <c r="D33" s="17">
        <v>63.56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44205</v>
      </c>
      <c r="B34" s="5" t="s">
        <v>197</v>
      </c>
      <c r="C34" s="5" t="s">
        <v>124</v>
      </c>
      <c r="D34" s="17">
        <v>15.84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44205</v>
      </c>
      <c r="B35" s="5" t="s">
        <v>68</v>
      </c>
      <c r="C35" s="5" t="s">
        <v>20</v>
      </c>
      <c r="D35" s="17">
        <v>216.75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44206</v>
      </c>
      <c r="B36" s="10" t="s">
        <v>125</v>
      </c>
      <c r="C36" s="10" t="s">
        <v>195</v>
      </c>
      <c r="D36" s="10">
        <v>5.9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44217</v>
      </c>
      <c r="B37" s="10" t="s">
        <v>68</v>
      </c>
      <c r="C37" s="5" t="s">
        <v>20</v>
      </c>
      <c r="D37" s="17">
        <v>222.93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44225</v>
      </c>
      <c r="B38" s="5" t="s">
        <v>11</v>
      </c>
      <c r="C38" s="5" t="s">
        <v>824</v>
      </c>
      <c r="D38" s="17">
        <v>12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44226</v>
      </c>
      <c r="B39" s="5" t="s">
        <v>68</v>
      </c>
      <c r="C39" s="5" t="s">
        <v>20</v>
      </c>
      <c r="D39" s="17">
        <v>189.44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44222</v>
      </c>
      <c r="B40" s="5" t="s">
        <v>163</v>
      </c>
      <c r="C40" s="5" t="s">
        <v>1458</v>
      </c>
      <c r="D40" s="17">
        <v>59.6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44226</v>
      </c>
      <c r="B41" s="5" t="s">
        <v>125</v>
      </c>
      <c r="C41" s="5" t="s">
        <v>1059</v>
      </c>
      <c r="D41" s="17">
        <v>23.8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44220</v>
      </c>
      <c r="B42" s="5" t="s">
        <v>44</v>
      </c>
      <c r="C42" s="5" t="s">
        <v>1189</v>
      </c>
      <c r="D42" s="17">
        <v>13.3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44226</v>
      </c>
      <c r="B43" s="5" t="s">
        <v>134</v>
      </c>
      <c r="C43" s="3" t="s">
        <v>1459</v>
      </c>
      <c r="D43" s="17">
        <v>43.3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/>
      <c r="D44" s="17"/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/>
      <c r="D45" s="17"/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/>
      <c r="D46" s="17"/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/>
      <c r="D47" s="17"/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/>
      <c r="D48" s="17"/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/>
      <c r="D49" s="17"/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/>
      <c r="D50" s="17"/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/>
      <c r="D51" s="17"/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/>
      <c r="D52" s="17"/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/>
      <c r="D53" s="17"/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/>
      <c r="D54" s="17"/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/>
      <c r="D55" s="17"/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/>
      <c r="D56" s="17"/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D57" s="17">
        <f>SUM(D2:D56)</f>
        <v>7151.89</v>
      </c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D58" s="17"/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D59" s="17"/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D60" s="17"/>
      <c r="E60" s="5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6">
      <c r="A61" s="2"/>
      <c r="D61" s="17"/>
      <c r="E61" s="5"/>
      <c r="F61" s="5"/>
    </row>
    <row r="62" ht="13.5" customHeight="1" spans="1:6">
      <c r="A62" s="2"/>
      <c r="D62" s="17"/>
      <c r="E62" s="5"/>
      <c r="F62" s="5"/>
    </row>
    <row r="63" ht="13.5" customHeight="1" spans="1:6">
      <c r="A63" s="2"/>
      <c r="D63" s="17"/>
      <c r="E63" s="5"/>
      <c r="F63" s="5"/>
    </row>
    <row r="64" ht="13.5" customHeight="1" spans="1:6">
      <c r="A64" s="2"/>
      <c r="D64" s="17"/>
      <c r="E64" s="5"/>
      <c r="F64" s="5"/>
    </row>
    <row r="65" ht="13.5" customHeight="1" spans="1:6">
      <c r="A65" s="2"/>
      <c r="D65" s="17"/>
      <c r="E65" s="5"/>
      <c r="F65" s="5"/>
    </row>
    <row r="66" ht="13.5" customHeight="1" spans="1:6">
      <c r="A66" s="2"/>
      <c r="D66" s="17"/>
      <c r="E66" s="5"/>
      <c r="F66" s="5"/>
    </row>
    <row r="67" ht="13.5" customHeight="1" spans="1:6">
      <c r="A67" s="2"/>
      <c r="D67" s="17"/>
      <c r="E67" s="5"/>
      <c r="F67" s="5"/>
    </row>
    <row r="68" ht="13.5" customHeight="1" spans="1:6">
      <c r="A68" s="2"/>
      <c r="D68" s="17"/>
      <c r="E68" s="5"/>
      <c r="F68" s="5"/>
    </row>
    <row r="69" ht="13.5" customHeight="1" spans="1:6">
      <c r="A69" s="2"/>
      <c r="D69" s="17"/>
      <c r="E69" s="5"/>
      <c r="F69" s="5"/>
    </row>
    <row r="70" ht="13.5" customHeight="1" spans="1:6">
      <c r="A70" s="2"/>
      <c r="D70" s="17"/>
      <c r="E70" s="5"/>
      <c r="F70" s="5"/>
    </row>
    <row r="71" ht="13.5" customHeight="1" spans="1:6">
      <c r="A71" s="2"/>
      <c r="D71" s="17"/>
      <c r="E71" s="5"/>
      <c r="F71" s="5"/>
    </row>
    <row r="72" ht="13.5" customHeight="1" spans="1:6">
      <c r="A72" s="2"/>
      <c r="D72" s="17"/>
      <c r="E72" s="5"/>
      <c r="F72" s="5"/>
    </row>
    <row r="73" ht="13.5" customHeight="1" spans="1:6">
      <c r="A73" s="2"/>
      <c r="D73" s="17"/>
      <c r="E73" s="5"/>
      <c r="F73" s="5"/>
    </row>
    <row r="74" ht="13.5" customHeight="1" spans="1:6">
      <c r="A74" s="2"/>
      <c r="D74" s="17"/>
      <c r="E74" s="5"/>
      <c r="F74" s="5"/>
    </row>
    <row r="75" ht="13.5" customHeight="1" spans="1:6">
      <c r="A75" s="2"/>
      <c r="D75" s="17"/>
      <c r="E75" s="5"/>
      <c r="F75" s="5"/>
    </row>
    <row r="76" ht="13.5" customHeight="1" spans="1:6">
      <c r="A76" s="2"/>
      <c r="D76" s="17"/>
      <c r="E76" s="5"/>
      <c r="F76" s="5"/>
    </row>
    <row r="77" ht="13.5" customHeight="1" spans="1:6">
      <c r="A77" s="2"/>
      <c r="D77" s="17"/>
      <c r="E77" s="5"/>
      <c r="F77" s="5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44228</v>
      </c>
      <c r="B2" s="5" t="s">
        <v>294</v>
      </c>
      <c r="C2" s="5" t="s">
        <v>239</v>
      </c>
      <c r="D2" s="17">
        <v>470</v>
      </c>
      <c r="E2" s="5"/>
      <c r="F2" s="5"/>
    </row>
    <row r="3" ht="13.5" customHeight="1" spans="1:6">
      <c r="A3" s="2">
        <v>44228</v>
      </c>
      <c r="B3" s="5" t="s">
        <v>11</v>
      </c>
      <c r="C3" s="5" t="s">
        <v>777</v>
      </c>
      <c r="D3" s="17">
        <v>180</v>
      </c>
      <c r="E3" s="5"/>
      <c r="F3" s="5"/>
    </row>
    <row r="4" ht="13.5" customHeight="1" spans="1:6">
      <c r="A4" s="2">
        <v>44228</v>
      </c>
      <c r="B4" s="5" t="s">
        <v>125</v>
      </c>
      <c r="C4" s="5" t="s">
        <v>640</v>
      </c>
      <c r="D4" s="17">
        <v>60</v>
      </c>
      <c r="E4" s="5"/>
      <c r="F4" s="5"/>
    </row>
    <row r="5" ht="13.5" customHeight="1" spans="1:6">
      <c r="A5" s="2">
        <v>44228</v>
      </c>
      <c r="B5" s="5" t="s">
        <v>125</v>
      </c>
      <c r="C5" s="5" t="s">
        <v>641</v>
      </c>
      <c r="D5" s="17">
        <v>675</v>
      </c>
      <c r="E5" s="5"/>
      <c r="F5" s="5"/>
    </row>
    <row r="6" ht="13.5" customHeight="1" spans="1:7">
      <c r="A6" s="2">
        <v>44228</v>
      </c>
      <c r="B6" s="5" t="s">
        <v>125</v>
      </c>
      <c r="C6" s="5" t="s">
        <v>509</v>
      </c>
      <c r="D6" s="17">
        <v>32.75</v>
      </c>
      <c r="E6" s="5"/>
      <c r="F6" s="5"/>
      <c r="G6" s="3" t="s">
        <v>286</v>
      </c>
    </row>
    <row r="7" ht="13.5" customHeight="1" spans="1:8">
      <c r="A7" s="2">
        <v>44228</v>
      </c>
      <c r="B7" s="5" t="s">
        <v>644</v>
      </c>
      <c r="C7" s="5" t="s">
        <v>684</v>
      </c>
      <c r="D7" s="17">
        <v>300</v>
      </c>
      <c r="E7" s="5"/>
      <c r="F7" s="5"/>
      <c r="G7" s="3" t="s">
        <v>44</v>
      </c>
      <c r="H7" s="4">
        <f>SUMIF(B:B,G7,D:D)</f>
        <v>112.3</v>
      </c>
    </row>
    <row r="8" ht="13.5" customHeight="1" spans="1:8">
      <c r="A8" s="2">
        <v>44228</v>
      </c>
      <c r="B8" s="5" t="s">
        <v>646</v>
      </c>
      <c r="C8" s="5" t="s">
        <v>1145</v>
      </c>
      <c r="D8" s="17">
        <v>1003</v>
      </c>
      <c r="E8" s="5"/>
      <c r="F8" s="5" t="s">
        <v>1362</v>
      </c>
      <c r="G8" s="3" t="s">
        <v>294</v>
      </c>
      <c r="H8" s="4">
        <f>SUMIF(B:B,G8,D:D)</f>
        <v>470</v>
      </c>
    </row>
    <row r="9" ht="13.5" customHeight="1" spans="1:8">
      <c r="A9" s="2">
        <v>44228</v>
      </c>
      <c r="B9" s="5" t="s">
        <v>36</v>
      </c>
      <c r="C9" s="5" t="s">
        <v>37</v>
      </c>
      <c r="D9" s="17">
        <v>600</v>
      </c>
      <c r="E9" s="5"/>
      <c r="F9" s="5"/>
      <c r="G9" s="3" t="s">
        <v>11</v>
      </c>
      <c r="H9" s="4">
        <f>SUMIF(B:B,G9,D:D)</f>
        <v>213</v>
      </c>
    </row>
    <row r="10" ht="13.5" customHeight="1" spans="1:8">
      <c r="A10" s="2">
        <v>44228</v>
      </c>
      <c r="B10" s="5" t="s">
        <v>36</v>
      </c>
      <c r="C10" s="5" t="s">
        <v>38</v>
      </c>
      <c r="D10" s="17">
        <v>400</v>
      </c>
      <c r="E10" s="5"/>
      <c r="F10" s="5"/>
      <c r="G10" s="3" t="s">
        <v>68</v>
      </c>
      <c r="H10" s="4">
        <f>SUMIF(B:B,G10,D:D)</f>
        <v>803.93</v>
      </c>
    </row>
    <row r="11" ht="13.5" customHeight="1" spans="1:8">
      <c r="A11" s="2">
        <v>44228</v>
      </c>
      <c r="B11" s="5" t="s">
        <v>39</v>
      </c>
      <c r="C11" s="5" t="s">
        <v>42</v>
      </c>
      <c r="D11" s="17">
        <v>90</v>
      </c>
      <c r="E11" s="5"/>
      <c r="F11" s="5"/>
      <c r="G11" s="3" t="s">
        <v>197</v>
      </c>
      <c r="H11" s="4">
        <f>SUMIF(B:B,G11,D:D)</f>
        <v>152.63</v>
      </c>
    </row>
    <row r="12" ht="13.5" customHeight="1" spans="1:8">
      <c r="A12" s="2">
        <v>44228</v>
      </c>
      <c r="B12" s="5" t="s">
        <v>375</v>
      </c>
      <c r="C12" s="5" t="s">
        <v>547</v>
      </c>
      <c r="D12" s="17">
        <v>200</v>
      </c>
      <c r="E12" s="5"/>
      <c r="F12" s="5"/>
      <c r="G12" s="3" t="s">
        <v>125</v>
      </c>
      <c r="H12" s="4">
        <f>SUMIF(B:B,G12,D:D)</f>
        <v>793.55</v>
      </c>
    </row>
    <row r="13" ht="13.5" customHeight="1" spans="1:8">
      <c r="A13" s="2">
        <v>44228</v>
      </c>
      <c r="B13" s="5" t="s">
        <v>375</v>
      </c>
      <c r="C13" s="5" t="s">
        <v>548</v>
      </c>
      <c r="D13" s="17">
        <v>25</v>
      </c>
      <c r="E13" s="5"/>
      <c r="F13" s="5"/>
      <c r="G13" s="3" t="s">
        <v>644</v>
      </c>
      <c r="H13" s="4">
        <f>SUMIF(B:B,G13,D:D)</f>
        <v>300</v>
      </c>
    </row>
    <row r="14" ht="13.5" customHeight="1" spans="1:8">
      <c r="A14" s="2">
        <v>44228</v>
      </c>
      <c r="B14" s="5" t="s">
        <v>375</v>
      </c>
      <c r="C14" s="5" t="s">
        <v>549</v>
      </c>
      <c r="D14" s="17">
        <v>44</v>
      </c>
      <c r="E14" s="5"/>
      <c r="F14" s="5"/>
      <c r="G14" s="3" t="s">
        <v>646</v>
      </c>
      <c r="H14" s="4">
        <f>SUMIF(B:B,G14,D:D)</f>
        <v>1003</v>
      </c>
    </row>
    <row r="15" ht="13.5" customHeight="1" spans="1:8">
      <c r="A15" s="2">
        <v>44228</v>
      </c>
      <c r="B15" s="5" t="s">
        <v>375</v>
      </c>
      <c r="C15" s="5" t="s">
        <v>550</v>
      </c>
      <c r="D15" s="17">
        <v>20</v>
      </c>
      <c r="E15" s="5"/>
      <c r="F15" s="5"/>
      <c r="G15" s="3" t="s">
        <v>163</v>
      </c>
      <c r="H15" s="4">
        <f>SUMIF(B:B,G15,D:D)</f>
        <v>0</v>
      </c>
    </row>
    <row r="16" ht="13.5" customHeight="1" spans="1:8">
      <c r="A16" s="2">
        <v>44228</v>
      </c>
      <c r="B16" s="5" t="s">
        <v>375</v>
      </c>
      <c r="C16" s="5" t="s">
        <v>1319</v>
      </c>
      <c r="D16" s="17">
        <v>5</v>
      </c>
      <c r="E16" s="5"/>
      <c r="F16" s="5"/>
      <c r="G16" s="3" t="s">
        <v>134</v>
      </c>
      <c r="H16" s="4">
        <f>SUMIF(B:B,G16,D:D)</f>
        <v>43.9</v>
      </c>
    </row>
    <row r="17" ht="13.5" customHeight="1" spans="1:8">
      <c r="A17" s="2">
        <v>44228</v>
      </c>
      <c r="B17" s="5" t="s">
        <v>36</v>
      </c>
      <c r="C17" s="5" t="s">
        <v>1366</v>
      </c>
      <c r="D17" s="17">
        <v>700</v>
      </c>
      <c r="E17" s="5"/>
      <c r="F17" s="5"/>
      <c r="G17" s="3" t="s">
        <v>34</v>
      </c>
      <c r="H17" s="4">
        <f>SUMIF(B:B,G17,D:D)</f>
        <v>172.2</v>
      </c>
    </row>
    <row r="18" ht="13.5" customHeight="1" spans="1:8">
      <c r="A18" s="2">
        <v>44238</v>
      </c>
      <c r="B18" s="5" t="s">
        <v>36</v>
      </c>
      <c r="C18" s="5" t="s">
        <v>1460</v>
      </c>
      <c r="D18" s="17">
        <v>28.8</v>
      </c>
      <c r="E18" s="5"/>
      <c r="F18" s="5"/>
      <c r="G18" s="3" t="s">
        <v>36</v>
      </c>
      <c r="H18" s="4">
        <f>SUMIF(B:B,G18,D:D)</f>
        <v>2055.9</v>
      </c>
    </row>
    <row r="19" ht="13.5" customHeight="1" spans="1:8">
      <c r="A19" s="2">
        <v>44238</v>
      </c>
      <c r="B19" s="5" t="s">
        <v>36</v>
      </c>
      <c r="C19" s="5" t="s">
        <v>1461</v>
      </c>
      <c r="D19" s="17">
        <v>31</v>
      </c>
      <c r="E19" s="5"/>
      <c r="F19" s="5"/>
      <c r="G19" s="3" t="s">
        <v>39</v>
      </c>
      <c r="H19" s="4">
        <f>SUMIF(B:B,G19,D:D)</f>
        <v>485.84</v>
      </c>
    </row>
    <row r="20" ht="13.5" customHeight="1" spans="1:8">
      <c r="A20" s="2">
        <v>44234</v>
      </c>
      <c r="B20" s="5" t="s">
        <v>36</v>
      </c>
      <c r="C20" s="5" t="s">
        <v>323</v>
      </c>
      <c r="D20" s="17">
        <v>75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44232</v>
      </c>
      <c r="B21" s="5" t="s">
        <v>36</v>
      </c>
      <c r="C21" s="5" t="s">
        <v>1462</v>
      </c>
      <c r="D21" s="17">
        <v>177.5</v>
      </c>
      <c r="E21" s="10"/>
      <c r="F21" s="10"/>
      <c r="G21" s="10" t="s">
        <v>841</v>
      </c>
      <c r="H21" s="4">
        <f>SUMIF(B:B,G21,D:D)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44233</v>
      </c>
      <c r="B22" s="5" t="s">
        <v>68</v>
      </c>
      <c r="C22" s="5" t="s">
        <v>20</v>
      </c>
      <c r="D22" s="17">
        <v>171.37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44235</v>
      </c>
      <c r="B23" s="5" t="s">
        <v>39</v>
      </c>
      <c r="C23" s="14" t="s">
        <v>83</v>
      </c>
      <c r="D23" s="17">
        <v>70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44238</v>
      </c>
      <c r="B24" s="5" t="s">
        <v>68</v>
      </c>
      <c r="C24" s="14" t="s">
        <v>20</v>
      </c>
      <c r="D24" s="17">
        <v>30.25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44236</v>
      </c>
      <c r="B25" s="5" t="s">
        <v>39</v>
      </c>
      <c r="C25" s="5" t="s">
        <v>391</v>
      </c>
      <c r="D25" s="17">
        <v>50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44236</v>
      </c>
      <c r="B26" s="5" t="s">
        <v>39</v>
      </c>
      <c r="C26" s="5" t="s">
        <v>391</v>
      </c>
      <c r="D26" s="17">
        <v>50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44239</v>
      </c>
      <c r="B27" s="5" t="s">
        <v>34</v>
      </c>
      <c r="C27" s="10" t="s">
        <v>81</v>
      </c>
      <c r="D27" s="17">
        <v>12.8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44238</v>
      </c>
      <c r="B28" s="5" t="s">
        <v>197</v>
      </c>
      <c r="C28" s="10" t="s">
        <v>889</v>
      </c>
      <c r="D28" s="17">
        <v>9.1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44239</v>
      </c>
      <c r="B29" s="5" t="s">
        <v>34</v>
      </c>
      <c r="C29" s="10" t="s">
        <v>81</v>
      </c>
      <c r="D29" s="17">
        <v>84.7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44253</v>
      </c>
      <c r="B30" s="5" t="s">
        <v>197</v>
      </c>
      <c r="C30" s="5" t="s">
        <v>124</v>
      </c>
      <c r="D30" s="17">
        <v>29.28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44239</v>
      </c>
      <c r="B31" s="5" t="s">
        <v>36</v>
      </c>
      <c r="C31" s="5" t="s">
        <v>1463</v>
      </c>
      <c r="D31" s="17">
        <v>43.6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44242</v>
      </c>
      <c r="B32" s="5" t="s">
        <v>68</v>
      </c>
      <c r="C32" s="5" t="s">
        <v>538</v>
      </c>
      <c r="D32" s="17">
        <v>10.95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44243</v>
      </c>
      <c r="B33" s="5" t="s">
        <v>39</v>
      </c>
      <c r="C33" s="5" t="s">
        <v>83</v>
      </c>
      <c r="D33" s="17">
        <v>65.86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44235</v>
      </c>
      <c r="B34" s="5" t="s">
        <v>134</v>
      </c>
      <c r="C34" s="5" t="s">
        <v>1464</v>
      </c>
      <c r="D34" s="17">
        <v>24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44241</v>
      </c>
      <c r="B35" s="5" t="s">
        <v>125</v>
      </c>
      <c r="C35" s="5" t="s">
        <v>200</v>
      </c>
      <c r="D35" s="17">
        <v>25.8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44248</v>
      </c>
      <c r="B36" s="10" t="s">
        <v>197</v>
      </c>
      <c r="C36" s="10" t="s">
        <v>124</v>
      </c>
      <c r="D36" s="10">
        <v>49.62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44246</v>
      </c>
      <c r="B37" s="10" t="s">
        <v>11</v>
      </c>
      <c r="C37" s="5" t="s">
        <v>1143</v>
      </c>
      <c r="D37" s="17">
        <v>8.9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44250</v>
      </c>
      <c r="B38" s="5" t="s">
        <v>39</v>
      </c>
      <c r="C38" s="5" t="s">
        <v>391</v>
      </c>
      <c r="D38" s="17">
        <v>50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44250</v>
      </c>
      <c r="B39" s="5" t="s">
        <v>39</v>
      </c>
      <c r="C39" s="5" t="s">
        <v>83</v>
      </c>
      <c r="D39" s="17">
        <v>59.98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44250</v>
      </c>
      <c r="B40" s="5" t="s">
        <v>39</v>
      </c>
      <c r="C40" s="5" t="s">
        <v>391</v>
      </c>
      <c r="D40" s="17">
        <v>50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44247</v>
      </c>
      <c r="B41" s="5" t="s">
        <v>68</v>
      </c>
      <c r="C41" s="5" t="s">
        <v>20</v>
      </c>
      <c r="D41" s="17">
        <v>144.81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44240</v>
      </c>
      <c r="B42" s="5" t="s">
        <v>68</v>
      </c>
      <c r="C42" s="5" t="s">
        <v>372</v>
      </c>
      <c r="D42" s="17">
        <v>18.5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44238</v>
      </c>
      <c r="B43" s="5" t="s">
        <v>197</v>
      </c>
      <c r="C43" s="3" t="s">
        <v>124</v>
      </c>
      <c r="D43" s="17">
        <v>31.38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44242</v>
      </c>
      <c r="B44" s="3" t="s">
        <v>34</v>
      </c>
      <c r="C44" s="3" t="s">
        <v>1465</v>
      </c>
      <c r="D44" s="17">
        <v>36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44254</v>
      </c>
      <c r="B45" s="3" t="s">
        <v>68</v>
      </c>
      <c r="C45" s="3" t="s">
        <v>20</v>
      </c>
      <c r="D45" s="17">
        <v>228.78</v>
      </c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44236</v>
      </c>
      <c r="B46" s="3" t="s">
        <v>44</v>
      </c>
      <c r="C46" s="3" t="s">
        <v>524</v>
      </c>
      <c r="D46" s="17">
        <v>21.55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44234</v>
      </c>
      <c r="B47" s="3" t="s">
        <v>134</v>
      </c>
      <c r="C47" s="3" t="s">
        <v>1466</v>
      </c>
      <c r="D47" s="17">
        <v>19.9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44254</v>
      </c>
      <c r="B48" s="3" t="s">
        <v>197</v>
      </c>
      <c r="C48" s="3" t="s">
        <v>124</v>
      </c>
      <c r="D48" s="17">
        <v>14.3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44253</v>
      </c>
      <c r="B49" s="3" t="s">
        <v>11</v>
      </c>
      <c r="C49" s="3" t="s">
        <v>824</v>
      </c>
      <c r="D49" s="17">
        <v>16.1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44253</v>
      </c>
      <c r="B50" s="3" t="s">
        <v>11</v>
      </c>
      <c r="C50" s="3" t="s">
        <v>780</v>
      </c>
      <c r="D50" s="17">
        <v>8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44253</v>
      </c>
      <c r="B51" s="3" t="s">
        <v>44</v>
      </c>
      <c r="C51" s="3" t="s">
        <v>392</v>
      </c>
      <c r="D51" s="17">
        <v>30.7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44254</v>
      </c>
      <c r="B52" s="3" t="s">
        <v>44</v>
      </c>
      <c r="C52" s="3" t="s">
        <v>423</v>
      </c>
      <c r="D52" s="17">
        <v>60.05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44243</v>
      </c>
      <c r="B53" s="3" t="s">
        <v>197</v>
      </c>
      <c r="C53" s="3" t="s">
        <v>124</v>
      </c>
      <c r="D53" s="17">
        <v>18.95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44255</v>
      </c>
      <c r="B54" s="3" t="s">
        <v>34</v>
      </c>
      <c r="C54" s="3" t="s">
        <v>81</v>
      </c>
      <c r="D54" s="17">
        <v>23.5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44244</v>
      </c>
      <c r="B55" s="3" t="s">
        <v>34</v>
      </c>
      <c r="C55" s="3" t="s">
        <v>1412</v>
      </c>
      <c r="D55" s="17">
        <v>15.2</v>
      </c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44240</v>
      </c>
      <c r="B56" s="3" t="s">
        <v>68</v>
      </c>
      <c r="C56" s="3" t="s">
        <v>20</v>
      </c>
      <c r="D56" s="17">
        <v>199.27</v>
      </c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D57" s="17">
        <f>SUM(D2:D56)</f>
        <v>6900.25</v>
      </c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D58" s="17"/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D59" s="17"/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D60" s="17"/>
      <c r="E60" s="5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6">
      <c r="A61" s="2"/>
      <c r="D61" s="17"/>
      <c r="E61" s="5"/>
      <c r="F61" s="5"/>
    </row>
    <row r="62" ht="13.5" customHeight="1" spans="1:6">
      <c r="A62" s="2"/>
      <c r="D62" s="17"/>
      <c r="E62" s="5"/>
      <c r="F62" s="5"/>
    </row>
    <row r="63" ht="13.5" customHeight="1" spans="1:6">
      <c r="A63" s="2"/>
      <c r="D63" s="17"/>
      <c r="E63" s="5"/>
      <c r="F63" s="5"/>
    </row>
    <row r="64" ht="13.5" customHeight="1" spans="1:6">
      <c r="A64" s="2"/>
      <c r="D64" s="17"/>
      <c r="E64" s="5"/>
      <c r="F64" s="5"/>
    </row>
    <row r="65" ht="13.5" customHeight="1" spans="1:6">
      <c r="A65" s="2"/>
      <c r="D65" s="17"/>
      <c r="E65" s="5"/>
      <c r="F65" s="5"/>
    </row>
    <row r="66" ht="13.5" customHeight="1" spans="1:6">
      <c r="A66" s="2"/>
      <c r="D66" s="17"/>
      <c r="E66" s="5"/>
      <c r="F66" s="5"/>
    </row>
    <row r="67" ht="13.5" customHeight="1" spans="1:6">
      <c r="A67" s="2"/>
      <c r="D67" s="17"/>
      <c r="E67" s="5"/>
      <c r="F67" s="5"/>
    </row>
    <row r="68" ht="13.5" customHeight="1" spans="1:6">
      <c r="A68" s="2"/>
      <c r="D68" s="17"/>
      <c r="E68" s="5"/>
      <c r="F68" s="5"/>
    </row>
    <row r="69" ht="13.5" customHeight="1" spans="1:6">
      <c r="A69" s="2"/>
      <c r="D69" s="17"/>
      <c r="E69" s="5"/>
      <c r="F69" s="5"/>
    </row>
    <row r="70" ht="13.5" customHeight="1" spans="1:6">
      <c r="A70" s="2"/>
      <c r="D70" s="17"/>
      <c r="E70" s="5"/>
      <c r="F70" s="5"/>
    </row>
    <row r="71" ht="13.5" customHeight="1" spans="1:6">
      <c r="A71" s="2"/>
      <c r="D71" s="17"/>
      <c r="E71" s="5"/>
      <c r="F71" s="5"/>
    </row>
    <row r="72" ht="13.5" customHeight="1" spans="1:6">
      <c r="A72" s="2"/>
      <c r="D72" s="17"/>
      <c r="E72" s="5"/>
      <c r="F72" s="5"/>
    </row>
    <row r="73" ht="13.5" customHeight="1" spans="1:6">
      <c r="A73" s="2"/>
      <c r="D73" s="17"/>
      <c r="E73" s="5"/>
      <c r="F73" s="5"/>
    </row>
    <row r="74" ht="13.5" customHeight="1" spans="1:6">
      <c r="A74" s="2"/>
      <c r="D74" s="17"/>
      <c r="E74" s="5"/>
      <c r="F74" s="5"/>
    </row>
    <row r="75" ht="13.5" customHeight="1" spans="1:6">
      <c r="A75" s="2"/>
      <c r="D75" s="17"/>
      <c r="E75" s="5"/>
      <c r="F75" s="5"/>
    </row>
    <row r="76" ht="13.5" customHeight="1" spans="1:6">
      <c r="A76" s="2"/>
      <c r="D76" s="17"/>
      <c r="E76" s="5"/>
      <c r="F76" s="5"/>
    </row>
    <row r="77" ht="13.5" customHeight="1" spans="1:6">
      <c r="A77" s="2"/>
      <c r="D77" s="17"/>
      <c r="E77" s="5"/>
      <c r="F77" s="5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44256</v>
      </c>
      <c r="B2" s="5" t="s">
        <v>294</v>
      </c>
      <c r="C2" s="5" t="s">
        <v>239</v>
      </c>
      <c r="D2" s="17">
        <v>470</v>
      </c>
      <c r="E2" s="5"/>
      <c r="F2" s="5"/>
    </row>
    <row r="3" ht="13.5" customHeight="1" spans="1:6">
      <c r="A3" s="2">
        <v>44256</v>
      </c>
      <c r="B3" s="5" t="s">
        <v>11</v>
      </c>
      <c r="C3" s="5" t="s">
        <v>777</v>
      </c>
      <c r="D3" s="17">
        <v>180</v>
      </c>
      <c r="E3" s="5"/>
      <c r="F3" s="5"/>
    </row>
    <row r="4" ht="13.5" customHeight="1" spans="1:6">
      <c r="A4" s="2">
        <v>44256</v>
      </c>
      <c r="B4" s="5" t="s">
        <v>125</v>
      </c>
      <c r="C4" s="5" t="s">
        <v>640</v>
      </c>
      <c r="D4" s="17">
        <v>60</v>
      </c>
      <c r="E4" s="5"/>
      <c r="F4" s="5"/>
    </row>
    <row r="5" ht="13.5" customHeight="1" spans="1:6">
      <c r="A5" s="2">
        <v>44256</v>
      </c>
      <c r="B5" s="5" t="s">
        <v>125</v>
      </c>
      <c r="C5" s="5" t="s">
        <v>641</v>
      </c>
      <c r="D5" s="17">
        <v>675</v>
      </c>
      <c r="E5" s="5"/>
      <c r="F5" s="5"/>
    </row>
    <row r="6" ht="13.5" customHeight="1" spans="1:7">
      <c r="A6" s="2">
        <v>44256</v>
      </c>
      <c r="B6" s="5" t="s">
        <v>125</v>
      </c>
      <c r="C6" s="5" t="s">
        <v>509</v>
      </c>
      <c r="D6" s="17">
        <v>32.75</v>
      </c>
      <c r="E6" s="5"/>
      <c r="F6" s="5"/>
      <c r="G6" s="3" t="s">
        <v>286</v>
      </c>
    </row>
    <row r="7" ht="13.5" customHeight="1" spans="1:8">
      <c r="A7" s="2">
        <v>44256</v>
      </c>
      <c r="B7" s="5" t="s">
        <v>644</v>
      </c>
      <c r="C7" s="5" t="s">
        <v>684</v>
      </c>
      <c r="D7" s="17">
        <v>300</v>
      </c>
      <c r="E7" s="5"/>
      <c r="F7" s="5"/>
      <c r="G7" s="3" t="s">
        <v>44</v>
      </c>
      <c r="H7" s="4">
        <f>SUMIF(B:B,G7,D:D)</f>
        <v>0</v>
      </c>
    </row>
    <row r="8" ht="13.5" customHeight="1" spans="1:8">
      <c r="A8" s="2">
        <v>44256</v>
      </c>
      <c r="B8" s="5" t="s">
        <v>646</v>
      </c>
      <c r="C8" s="5" t="s">
        <v>1145</v>
      </c>
      <c r="D8" s="17">
        <v>1003</v>
      </c>
      <c r="E8" s="5"/>
      <c r="F8" s="5" t="s">
        <v>1362</v>
      </c>
      <c r="G8" s="3" t="s">
        <v>294</v>
      </c>
      <c r="H8" s="4">
        <f>SUMIF(B:B,G8,D:D)</f>
        <v>493.8</v>
      </c>
    </row>
    <row r="9" ht="13.5" customHeight="1" spans="1:8">
      <c r="A9" s="2">
        <v>44256</v>
      </c>
      <c r="B9" s="5" t="s">
        <v>36</v>
      </c>
      <c r="C9" s="5" t="s">
        <v>37</v>
      </c>
      <c r="D9" s="17">
        <v>600</v>
      </c>
      <c r="E9" s="5"/>
      <c r="F9" s="5"/>
      <c r="G9" s="3" t="s">
        <v>11</v>
      </c>
      <c r="H9" s="4">
        <f>SUMIF(B:B,G9,D:D)</f>
        <v>204.35</v>
      </c>
    </row>
    <row r="10" ht="13.5" customHeight="1" spans="1:8">
      <c r="A10" s="2">
        <v>44256</v>
      </c>
      <c r="B10" s="5" t="s">
        <v>36</v>
      </c>
      <c r="C10" s="5" t="s">
        <v>38</v>
      </c>
      <c r="D10" s="17">
        <v>400</v>
      </c>
      <c r="E10" s="5"/>
      <c r="F10" s="5"/>
      <c r="G10" s="3" t="s">
        <v>68</v>
      </c>
      <c r="H10" s="4">
        <f>SUMIF(B:B,G10,D:D)</f>
        <v>767.79</v>
      </c>
    </row>
    <row r="11" ht="13.5" customHeight="1" spans="1:8">
      <c r="A11" s="2">
        <v>44256</v>
      </c>
      <c r="B11" s="5" t="s">
        <v>39</v>
      </c>
      <c r="C11" s="5" t="s">
        <v>42</v>
      </c>
      <c r="D11" s="17">
        <v>90</v>
      </c>
      <c r="E11" s="5"/>
      <c r="F11" s="5"/>
      <c r="G11" s="3" t="s">
        <v>197</v>
      </c>
      <c r="H11" s="4">
        <f>SUMIF(B:B,G11,D:D)</f>
        <v>32.46</v>
      </c>
    </row>
    <row r="12" ht="13.5" customHeight="1" spans="1:8">
      <c r="A12" s="2">
        <v>44256</v>
      </c>
      <c r="B12" s="5" t="s">
        <v>375</v>
      </c>
      <c r="C12" s="5" t="s">
        <v>547</v>
      </c>
      <c r="D12" s="17">
        <v>200</v>
      </c>
      <c r="E12" s="5"/>
      <c r="F12" s="5"/>
      <c r="G12" s="3" t="s">
        <v>125</v>
      </c>
      <c r="H12" s="4">
        <f>SUMIF(B:B,G12,D:D)</f>
        <v>785</v>
      </c>
    </row>
    <row r="13" ht="13.5" customHeight="1" spans="1:8">
      <c r="A13" s="2">
        <v>44256</v>
      </c>
      <c r="B13" s="5" t="s">
        <v>375</v>
      </c>
      <c r="C13" s="5" t="s">
        <v>548</v>
      </c>
      <c r="D13" s="17">
        <v>25</v>
      </c>
      <c r="E13" s="5"/>
      <c r="F13" s="5"/>
      <c r="G13" s="3" t="s">
        <v>644</v>
      </c>
      <c r="H13" s="4">
        <f>SUMIF(B:B,G13,D:D)</f>
        <v>300</v>
      </c>
    </row>
    <row r="14" ht="13.5" customHeight="1" spans="1:8">
      <c r="A14" s="2">
        <v>44256</v>
      </c>
      <c r="B14" s="5" t="s">
        <v>375</v>
      </c>
      <c r="C14" s="5" t="s">
        <v>549</v>
      </c>
      <c r="D14" s="17">
        <v>44</v>
      </c>
      <c r="E14" s="5"/>
      <c r="F14" s="5"/>
      <c r="G14" s="3" t="s">
        <v>646</v>
      </c>
      <c r="H14" s="4">
        <f>SUMIF(B:B,G14,D:D)</f>
        <v>1003</v>
      </c>
    </row>
    <row r="15" ht="13.5" customHeight="1" spans="1:8">
      <c r="A15" s="2">
        <v>44256</v>
      </c>
      <c r="B15" s="5" t="s">
        <v>375</v>
      </c>
      <c r="C15" s="5" t="s">
        <v>550</v>
      </c>
      <c r="D15" s="17">
        <v>20</v>
      </c>
      <c r="E15" s="5"/>
      <c r="F15" s="5"/>
      <c r="G15" s="3" t="s">
        <v>163</v>
      </c>
      <c r="H15" s="4">
        <f>SUMIF(B:B,G15,D:D)</f>
        <v>767.5</v>
      </c>
    </row>
    <row r="16" ht="13.5" customHeight="1" spans="1:8">
      <c r="A16" s="2">
        <v>44256</v>
      </c>
      <c r="B16" s="5" t="s">
        <v>375</v>
      </c>
      <c r="C16" s="5" t="s">
        <v>1319</v>
      </c>
      <c r="D16" s="17">
        <v>5</v>
      </c>
      <c r="E16" s="5"/>
      <c r="F16" s="5"/>
      <c r="G16" s="3" t="s">
        <v>134</v>
      </c>
      <c r="H16" s="4">
        <f>SUMIF(B:B,G16,D:D)</f>
        <v>872.41</v>
      </c>
    </row>
    <row r="17" ht="13.5" customHeight="1" spans="1:8">
      <c r="A17" s="2">
        <v>44256</v>
      </c>
      <c r="B17" s="5" t="s">
        <v>36</v>
      </c>
      <c r="C17" s="5" t="s">
        <v>1366</v>
      </c>
      <c r="D17" s="17">
        <v>700</v>
      </c>
      <c r="E17" s="5"/>
      <c r="F17" s="5"/>
      <c r="G17" s="3" t="s">
        <v>34</v>
      </c>
      <c r="H17" s="4">
        <f>SUMIF(B:B,G17,D:D)</f>
        <v>49.25</v>
      </c>
    </row>
    <row r="18" ht="13.5" customHeight="1" spans="1:8">
      <c r="A18" s="2">
        <v>44257</v>
      </c>
      <c r="B18" s="5" t="s">
        <v>11</v>
      </c>
      <c r="C18" s="5" t="s">
        <v>824</v>
      </c>
      <c r="D18" s="17">
        <v>24.35</v>
      </c>
      <c r="E18" s="5"/>
      <c r="F18" s="5"/>
      <c r="G18" s="3" t="s">
        <v>36</v>
      </c>
      <c r="H18" s="4">
        <f>SUMIF(B:B,G18,D:D)</f>
        <v>1700</v>
      </c>
    </row>
    <row r="19" ht="13.5" customHeight="1" spans="1:8">
      <c r="A19" s="2">
        <v>44260</v>
      </c>
      <c r="B19" s="5" t="s">
        <v>294</v>
      </c>
      <c r="C19" s="5" t="s">
        <v>1467</v>
      </c>
      <c r="D19" s="17">
        <v>23.8</v>
      </c>
      <c r="E19" s="5"/>
      <c r="F19" s="5"/>
      <c r="G19" s="3" t="s">
        <v>39</v>
      </c>
      <c r="H19" s="4">
        <f>SUMIF(B:B,G19,D:D)</f>
        <v>393.22</v>
      </c>
    </row>
    <row r="20" ht="13.5" customHeight="1" spans="1:8">
      <c r="A20" s="2">
        <v>44256</v>
      </c>
      <c r="B20" s="5" t="s">
        <v>163</v>
      </c>
      <c r="C20" s="5" t="s">
        <v>215</v>
      </c>
      <c r="D20" s="17">
        <v>38.9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44259</v>
      </c>
      <c r="B21" s="5" t="s">
        <v>39</v>
      </c>
      <c r="C21" s="5" t="s">
        <v>83</v>
      </c>
      <c r="D21" s="17">
        <v>85.87</v>
      </c>
      <c r="E21" s="10"/>
      <c r="F21" s="10"/>
      <c r="G21" s="10" t="s">
        <v>841</v>
      </c>
      <c r="H21" s="4">
        <f>SUMIF(B:B,G21,D:D)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44266</v>
      </c>
      <c r="B22" s="5" t="s">
        <v>134</v>
      </c>
      <c r="C22" s="5" t="s">
        <v>850</v>
      </c>
      <c r="D22" s="17">
        <v>295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44258</v>
      </c>
      <c r="B23" s="5" t="s">
        <v>134</v>
      </c>
      <c r="C23" s="14" t="s">
        <v>144</v>
      </c>
      <c r="D23" s="17">
        <v>114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44262</v>
      </c>
      <c r="B24" s="5" t="s">
        <v>134</v>
      </c>
      <c r="C24" s="14" t="s">
        <v>1278</v>
      </c>
      <c r="D24" s="17">
        <v>396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44263</v>
      </c>
      <c r="B25" s="5" t="s">
        <v>39</v>
      </c>
      <c r="C25" s="5" t="s">
        <v>391</v>
      </c>
      <c r="D25" s="17">
        <v>50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44270</v>
      </c>
      <c r="B26" s="5" t="s">
        <v>68</v>
      </c>
      <c r="C26" s="5" t="s">
        <v>20</v>
      </c>
      <c r="D26" s="17">
        <v>31.55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44271</v>
      </c>
      <c r="B27" s="5" t="s">
        <v>68</v>
      </c>
      <c r="C27" s="5" t="s">
        <v>20</v>
      </c>
      <c r="D27" s="17">
        <v>148.25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44262</v>
      </c>
      <c r="B28" s="5" t="s">
        <v>68</v>
      </c>
      <c r="C28" s="5" t="s">
        <v>20</v>
      </c>
      <c r="D28" s="17">
        <v>190.11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44270</v>
      </c>
      <c r="B29" s="5" t="s">
        <v>134</v>
      </c>
      <c r="C29" s="10" t="s">
        <v>603</v>
      </c>
      <c r="D29" s="17">
        <v>67.41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44265</v>
      </c>
      <c r="B30" s="5" t="s">
        <v>163</v>
      </c>
      <c r="C30" s="5" t="s">
        <v>81</v>
      </c>
      <c r="D30" s="17">
        <v>30.6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44273</v>
      </c>
      <c r="B31" s="5" t="s">
        <v>39</v>
      </c>
      <c r="C31" s="5" t="s">
        <v>83</v>
      </c>
      <c r="D31" s="17">
        <v>76.15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44283</v>
      </c>
      <c r="B32" s="5" t="s">
        <v>39</v>
      </c>
      <c r="C32" s="5" t="s">
        <v>83</v>
      </c>
      <c r="D32" s="17">
        <v>41.2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44275</v>
      </c>
      <c r="B33" s="5" t="s">
        <v>39</v>
      </c>
      <c r="C33" s="5" t="s">
        <v>391</v>
      </c>
      <c r="D33" s="17">
        <v>50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44275</v>
      </c>
      <c r="B34" s="5" t="s">
        <v>68</v>
      </c>
      <c r="C34" s="5" t="s">
        <v>20</v>
      </c>
      <c r="D34" s="17">
        <v>161.31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44275</v>
      </c>
      <c r="B35" s="5" t="s">
        <v>68</v>
      </c>
      <c r="C35" s="5" t="s">
        <v>926</v>
      </c>
      <c r="D35" s="17">
        <v>24.9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44263</v>
      </c>
      <c r="B36" s="10" t="s">
        <v>197</v>
      </c>
      <c r="C36" s="10" t="s">
        <v>124</v>
      </c>
      <c r="D36" s="10">
        <v>32.46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44283</v>
      </c>
      <c r="B37" s="10" t="s">
        <v>68</v>
      </c>
      <c r="C37" s="5" t="s">
        <v>20</v>
      </c>
      <c r="D37" s="17">
        <v>211.67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44276</v>
      </c>
      <c r="B38" s="5" t="s">
        <v>163</v>
      </c>
      <c r="C38" s="5" t="s">
        <v>1468</v>
      </c>
      <c r="D38" s="17">
        <v>698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44260</v>
      </c>
      <c r="B39" s="5" t="s">
        <v>125</v>
      </c>
      <c r="C39" s="5" t="s">
        <v>195</v>
      </c>
      <c r="D39" s="17">
        <v>17.25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44285</v>
      </c>
      <c r="B40" s="5" t="s">
        <v>34</v>
      </c>
      <c r="C40" s="5" t="s">
        <v>81</v>
      </c>
      <c r="D40" s="17">
        <v>49.25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/>
      <c r="B41" s="5"/>
      <c r="C41" s="5"/>
      <c r="D41" s="17"/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/>
      <c r="B42" s="5"/>
      <c r="C42" s="5"/>
      <c r="D42" s="17"/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/>
      <c r="B43" s="5"/>
      <c r="D43" s="17"/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/>
      <c r="D44" s="17"/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/>
      <c r="D45" s="17"/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/>
      <c r="D46" s="17"/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/>
      <c r="D47" s="17"/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/>
      <c r="D48" s="17"/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/>
      <c r="D49" s="17"/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/>
      <c r="D50" s="17"/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/>
      <c r="D51" s="17"/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/>
      <c r="D52" s="17"/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/>
      <c r="D53" s="17"/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/>
      <c r="D54" s="17"/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/>
      <c r="D55" s="17"/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/>
      <c r="D56" s="17"/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D57" s="17">
        <f>SUM(D2:D56)</f>
        <v>7662.78</v>
      </c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D58" s="17"/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D59" s="17"/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D60" s="17"/>
      <c r="E60" s="5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6">
      <c r="A61" s="2"/>
      <c r="D61" s="17"/>
      <c r="E61" s="5"/>
      <c r="F61" s="5"/>
    </row>
    <row r="62" ht="13.5" customHeight="1" spans="1:6">
      <c r="A62" s="2"/>
      <c r="D62" s="17"/>
      <c r="E62" s="5"/>
      <c r="F62" s="5"/>
    </row>
    <row r="63" ht="13.5" customHeight="1" spans="1:6">
      <c r="A63" s="2"/>
      <c r="D63" s="17"/>
      <c r="E63" s="5"/>
      <c r="F63" s="5"/>
    </row>
    <row r="64" ht="13.5" customHeight="1" spans="1:6">
      <c r="A64" s="2"/>
      <c r="D64" s="17"/>
      <c r="E64" s="5"/>
      <c r="F64" s="5"/>
    </row>
    <row r="65" ht="13.5" customHeight="1" spans="1:6">
      <c r="A65" s="2"/>
      <c r="D65" s="17"/>
      <c r="E65" s="5"/>
      <c r="F65" s="5"/>
    </row>
    <row r="66" ht="13.5" customHeight="1" spans="1:6">
      <c r="A66" s="2"/>
      <c r="D66" s="17"/>
      <c r="E66" s="5"/>
      <c r="F66" s="5"/>
    </row>
    <row r="67" ht="13.5" customHeight="1" spans="1:6">
      <c r="A67" s="2"/>
      <c r="D67" s="17"/>
      <c r="E67" s="5"/>
      <c r="F67" s="5"/>
    </row>
    <row r="68" ht="13.5" customHeight="1" spans="1:6">
      <c r="A68" s="2"/>
      <c r="D68" s="17"/>
      <c r="E68" s="5"/>
      <c r="F68" s="5"/>
    </row>
    <row r="69" ht="13.5" customHeight="1" spans="1:6">
      <c r="A69" s="2"/>
      <c r="D69" s="17"/>
      <c r="E69" s="5"/>
      <c r="F69" s="5"/>
    </row>
    <row r="70" ht="13.5" customHeight="1" spans="1:6">
      <c r="A70" s="2"/>
      <c r="D70" s="17"/>
      <c r="E70" s="5"/>
      <c r="F70" s="5"/>
    </row>
    <row r="71" ht="13.5" customHeight="1" spans="1:6">
      <c r="A71" s="2"/>
      <c r="D71" s="17"/>
      <c r="E71" s="5"/>
      <c r="F71" s="5"/>
    </row>
    <row r="72" ht="13.5" customHeight="1" spans="1:6">
      <c r="A72" s="2"/>
      <c r="D72" s="17"/>
      <c r="E72" s="5"/>
      <c r="F72" s="5"/>
    </row>
    <row r="73" ht="13.5" customHeight="1" spans="1:6">
      <c r="A73" s="2"/>
      <c r="D73" s="17"/>
      <c r="E73" s="5"/>
      <c r="F73" s="5"/>
    </row>
    <row r="74" ht="13.5" customHeight="1" spans="1:6">
      <c r="A74" s="2"/>
      <c r="D74" s="17"/>
      <c r="E74" s="5"/>
      <c r="F74" s="5"/>
    </row>
    <row r="75" ht="13.5" customHeight="1" spans="1:6">
      <c r="A75" s="2"/>
      <c r="D75" s="17"/>
      <c r="E75" s="5"/>
      <c r="F75" s="5"/>
    </row>
    <row r="76" ht="13.5" customHeight="1" spans="1:6">
      <c r="A76" s="2"/>
      <c r="D76" s="17"/>
      <c r="E76" s="5"/>
      <c r="F76" s="5"/>
    </row>
    <row r="77" ht="13.5" customHeight="1" spans="1:6">
      <c r="A77" s="2"/>
      <c r="D77" s="17"/>
      <c r="E77" s="5"/>
      <c r="F77" s="5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44287</v>
      </c>
      <c r="B2" s="5" t="s">
        <v>294</v>
      </c>
      <c r="C2" s="5" t="s">
        <v>239</v>
      </c>
      <c r="D2" s="17">
        <v>470</v>
      </c>
      <c r="E2" s="5"/>
      <c r="F2" s="5"/>
    </row>
    <row r="3" ht="13.5" customHeight="1" spans="1:6">
      <c r="A3" s="2">
        <v>44287</v>
      </c>
      <c r="B3" s="5" t="s">
        <v>11</v>
      </c>
      <c r="C3" s="5" t="s">
        <v>777</v>
      </c>
      <c r="D3" s="17">
        <v>180</v>
      </c>
      <c r="E3" s="5"/>
      <c r="F3" s="5"/>
    </row>
    <row r="4" ht="13.5" customHeight="1" spans="1:6">
      <c r="A4" s="2">
        <v>44287</v>
      </c>
      <c r="B4" s="5" t="s">
        <v>125</v>
      </c>
      <c r="C4" s="5" t="s">
        <v>640</v>
      </c>
      <c r="D4" s="17">
        <v>60</v>
      </c>
      <c r="E4" s="5"/>
      <c r="F4" s="5"/>
    </row>
    <row r="5" ht="13.5" customHeight="1" spans="1:6">
      <c r="A5" s="2">
        <v>44287</v>
      </c>
      <c r="B5" s="5" t="s">
        <v>125</v>
      </c>
      <c r="C5" s="5" t="s">
        <v>641</v>
      </c>
      <c r="D5" s="17">
        <v>675</v>
      </c>
      <c r="E5" s="5"/>
      <c r="F5" s="5"/>
    </row>
    <row r="6" ht="13.5" customHeight="1" spans="1:7">
      <c r="A6" s="2">
        <v>44287</v>
      </c>
      <c r="B6" s="5" t="s">
        <v>125</v>
      </c>
      <c r="C6" s="5" t="s">
        <v>509</v>
      </c>
      <c r="D6" s="17">
        <v>32.75</v>
      </c>
      <c r="E6" s="5"/>
      <c r="F6" s="5"/>
      <c r="G6" s="3" t="s">
        <v>286</v>
      </c>
    </row>
    <row r="7" ht="13.5" customHeight="1" spans="1:8">
      <c r="A7" s="2">
        <v>44287</v>
      </c>
      <c r="B7" s="5" t="s">
        <v>644</v>
      </c>
      <c r="C7" s="5" t="s">
        <v>684</v>
      </c>
      <c r="D7" s="17">
        <v>300</v>
      </c>
      <c r="E7" s="5"/>
      <c r="F7" s="5"/>
      <c r="G7" s="3" t="s">
        <v>44</v>
      </c>
      <c r="H7" s="4">
        <f>SUMIF(B:B,G7,D:D)</f>
        <v>846.31</v>
      </c>
    </row>
    <row r="8" ht="13.5" customHeight="1" spans="1:8">
      <c r="A8" s="2">
        <v>44287</v>
      </c>
      <c r="B8" s="5" t="s">
        <v>646</v>
      </c>
      <c r="C8" s="5" t="s">
        <v>1145</v>
      </c>
      <c r="D8" s="17">
        <v>1003</v>
      </c>
      <c r="E8" s="5"/>
      <c r="F8" s="5" t="s">
        <v>1362</v>
      </c>
      <c r="G8" s="3" t="s">
        <v>294</v>
      </c>
      <c r="H8" s="4">
        <f>SUMIF(B:B,G8,D:D)</f>
        <v>1321</v>
      </c>
    </row>
    <row r="9" ht="13.5" customHeight="1" spans="1:8">
      <c r="A9" s="2">
        <v>44287</v>
      </c>
      <c r="B9" s="5" t="s">
        <v>36</v>
      </c>
      <c r="C9" s="5" t="s">
        <v>37</v>
      </c>
      <c r="D9" s="17">
        <v>600</v>
      </c>
      <c r="E9" s="5"/>
      <c r="F9" s="5"/>
      <c r="G9" s="3" t="s">
        <v>11</v>
      </c>
      <c r="H9" s="4">
        <f>SUMIF(B:B,G9,D:D)</f>
        <v>347.19</v>
      </c>
    </row>
    <row r="10" ht="13.5" customHeight="1" spans="1:8">
      <c r="A10" s="2">
        <v>44287</v>
      </c>
      <c r="B10" s="5" t="s">
        <v>36</v>
      </c>
      <c r="C10" s="5" t="s">
        <v>38</v>
      </c>
      <c r="D10" s="17">
        <v>400</v>
      </c>
      <c r="E10" s="5"/>
      <c r="F10" s="5"/>
      <c r="G10" s="3" t="s">
        <v>68</v>
      </c>
      <c r="H10" s="4">
        <f>SUMIF(B:B,G10,D:D)</f>
        <v>779.39</v>
      </c>
    </row>
    <row r="11" ht="13.5" customHeight="1" spans="1:8">
      <c r="A11" s="2">
        <v>44287</v>
      </c>
      <c r="B11" s="5" t="s">
        <v>39</v>
      </c>
      <c r="C11" s="5" t="s">
        <v>42</v>
      </c>
      <c r="D11" s="17">
        <v>90</v>
      </c>
      <c r="E11" s="5"/>
      <c r="F11" s="5"/>
      <c r="G11" s="3" t="s">
        <v>197</v>
      </c>
      <c r="H11" s="4">
        <f>SUMIF(B:B,G11,D:D)</f>
        <v>123.72</v>
      </c>
    </row>
    <row r="12" ht="13.5" customHeight="1" spans="1:8">
      <c r="A12" s="2">
        <v>44287</v>
      </c>
      <c r="B12" s="5" t="s">
        <v>375</v>
      </c>
      <c r="C12" s="5" t="s">
        <v>547</v>
      </c>
      <c r="D12" s="17">
        <v>200</v>
      </c>
      <c r="E12" s="5"/>
      <c r="F12" s="5"/>
      <c r="G12" s="3" t="s">
        <v>125</v>
      </c>
      <c r="H12" s="4">
        <f>SUMIF(B:B,G12,D:D)</f>
        <v>777.75</v>
      </c>
    </row>
    <row r="13" ht="13.5" customHeight="1" spans="1:8">
      <c r="A13" s="2">
        <v>44287</v>
      </c>
      <c r="B13" s="5" t="s">
        <v>375</v>
      </c>
      <c r="C13" s="5" t="s">
        <v>548</v>
      </c>
      <c r="D13" s="17">
        <v>25</v>
      </c>
      <c r="E13" s="5"/>
      <c r="F13" s="5"/>
      <c r="G13" s="3" t="s">
        <v>644</v>
      </c>
      <c r="H13" s="4">
        <f>SUMIF(B:B,G13,D:D)</f>
        <v>300</v>
      </c>
    </row>
    <row r="14" ht="13.5" customHeight="1" spans="1:8">
      <c r="A14" s="2">
        <v>44287</v>
      </c>
      <c r="B14" s="5" t="s">
        <v>375</v>
      </c>
      <c r="C14" s="5" t="s">
        <v>549</v>
      </c>
      <c r="D14" s="17">
        <v>44</v>
      </c>
      <c r="E14" s="5"/>
      <c r="F14" s="5"/>
      <c r="G14" s="3" t="s">
        <v>646</v>
      </c>
      <c r="H14" s="4">
        <f>SUMIF(B:B,G14,D:D)</f>
        <v>1003</v>
      </c>
    </row>
    <row r="15" ht="13.5" customHeight="1" spans="1:8">
      <c r="A15" s="2">
        <v>44287</v>
      </c>
      <c r="B15" s="5" t="s">
        <v>375</v>
      </c>
      <c r="C15" s="5" t="s">
        <v>550</v>
      </c>
      <c r="D15" s="17">
        <v>20</v>
      </c>
      <c r="E15" s="5"/>
      <c r="F15" s="5"/>
      <c r="G15" s="3" t="s">
        <v>163</v>
      </c>
      <c r="H15" s="4">
        <f>SUMIF(B:B,G15,D:D)</f>
        <v>0</v>
      </c>
    </row>
    <row r="16" ht="13.5" customHeight="1" spans="1:8">
      <c r="A16" s="2">
        <v>44287</v>
      </c>
      <c r="B16" s="5" t="s">
        <v>375</v>
      </c>
      <c r="C16" s="5" t="s">
        <v>1319</v>
      </c>
      <c r="D16" s="17">
        <v>5</v>
      </c>
      <c r="E16" s="5"/>
      <c r="F16" s="5"/>
      <c r="G16" s="3" t="s">
        <v>134</v>
      </c>
      <c r="H16" s="4">
        <f>SUMIF(B:B,G16,D:D)</f>
        <v>403</v>
      </c>
    </row>
    <row r="17" ht="13.5" customHeight="1" spans="1:8">
      <c r="A17" s="2">
        <v>44287</v>
      </c>
      <c r="B17" s="5" t="s">
        <v>36</v>
      </c>
      <c r="C17" s="5" t="s">
        <v>1366</v>
      </c>
      <c r="D17" s="17">
        <v>700</v>
      </c>
      <c r="E17" s="5"/>
      <c r="F17" s="5"/>
      <c r="G17" s="3" t="s">
        <v>34</v>
      </c>
      <c r="H17" s="4">
        <f>SUMIF(B:B,G17,D:D)</f>
        <v>104.9</v>
      </c>
    </row>
    <row r="18" ht="13.5" customHeight="1" spans="1:8">
      <c r="A18" s="2">
        <v>44288</v>
      </c>
      <c r="B18" s="5" t="s">
        <v>294</v>
      </c>
      <c r="C18" s="5" t="s">
        <v>1469</v>
      </c>
      <c r="D18" s="17">
        <v>34</v>
      </c>
      <c r="E18" s="5"/>
      <c r="F18" s="5"/>
      <c r="G18" s="3" t="s">
        <v>36</v>
      </c>
      <c r="H18" s="4">
        <f>SUMIF(B:B,G18,D:D)</f>
        <v>1700</v>
      </c>
    </row>
    <row r="19" ht="13.5" customHeight="1" spans="1:8">
      <c r="A19" s="2">
        <v>44288</v>
      </c>
      <c r="B19" s="5" t="s">
        <v>68</v>
      </c>
      <c r="C19" s="5" t="s">
        <v>20</v>
      </c>
      <c r="D19" s="17">
        <v>191.75</v>
      </c>
      <c r="E19" s="5"/>
      <c r="F19" s="5"/>
      <c r="G19" s="3" t="s">
        <v>39</v>
      </c>
      <c r="H19" s="4">
        <f>SUMIF(B:B,G19,D:D)</f>
        <v>364.15</v>
      </c>
    </row>
    <row r="20" ht="13.5" customHeight="1" spans="1:8">
      <c r="A20" s="2">
        <v>44288</v>
      </c>
      <c r="B20" s="5" t="s">
        <v>294</v>
      </c>
      <c r="C20" s="5" t="s">
        <v>166</v>
      </c>
      <c r="D20" s="17">
        <v>24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44288</v>
      </c>
      <c r="B21" s="5" t="s">
        <v>197</v>
      </c>
      <c r="C21" s="5" t="s">
        <v>1144</v>
      </c>
      <c r="D21" s="17">
        <v>49</v>
      </c>
      <c r="E21" s="10"/>
      <c r="F21" s="10"/>
      <c r="G21" s="10" t="s">
        <v>841</v>
      </c>
      <c r="H21" s="4">
        <f>SUMIF(B:B,G21,D:D)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44287</v>
      </c>
      <c r="B22" s="5" t="s">
        <v>39</v>
      </c>
      <c r="C22" s="5" t="s">
        <v>83</v>
      </c>
      <c r="D22" s="17">
        <v>67.55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44287</v>
      </c>
      <c r="B23" s="5" t="s">
        <v>44</v>
      </c>
      <c r="C23" s="14" t="s">
        <v>1212</v>
      </c>
      <c r="D23" s="17">
        <v>714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44297</v>
      </c>
      <c r="B24" s="5" t="s">
        <v>294</v>
      </c>
      <c r="C24" s="14" t="s">
        <v>1470</v>
      </c>
      <c r="D24" s="17">
        <v>793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44303</v>
      </c>
      <c r="B25" s="5" t="s">
        <v>34</v>
      </c>
      <c r="C25" s="5" t="s">
        <v>1471</v>
      </c>
      <c r="D25" s="17">
        <v>21.9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44315</v>
      </c>
      <c r="B26" s="5" t="s">
        <v>39</v>
      </c>
      <c r="C26" s="5" t="s">
        <v>306</v>
      </c>
      <c r="D26" s="17">
        <v>12.85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44316</v>
      </c>
      <c r="B27" s="5" t="s">
        <v>11</v>
      </c>
      <c r="C27" s="5" t="s">
        <v>824</v>
      </c>
      <c r="D27" s="17">
        <v>50.95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44315</v>
      </c>
      <c r="B28" s="5" t="s">
        <v>11</v>
      </c>
      <c r="C28" s="5" t="s">
        <v>780</v>
      </c>
      <c r="D28" s="17">
        <v>10.4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44311</v>
      </c>
      <c r="B29" s="5" t="s">
        <v>125</v>
      </c>
      <c r="C29" s="10" t="s">
        <v>165</v>
      </c>
      <c r="D29" s="17">
        <v>10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44309</v>
      </c>
      <c r="B30" s="5" t="s">
        <v>39</v>
      </c>
      <c r="C30" s="5" t="s">
        <v>391</v>
      </c>
      <c r="D30" s="17">
        <v>70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44298</v>
      </c>
      <c r="B31" s="5" t="s">
        <v>39</v>
      </c>
      <c r="C31" s="5" t="s">
        <v>83</v>
      </c>
      <c r="D31" s="17">
        <v>73.75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44296</v>
      </c>
      <c r="B32" s="5" t="s">
        <v>44</v>
      </c>
      <c r="C32" s="5" t="s">
        <v>1472</v>
      </c>
      <c r="D32" s="17">
        <v>15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44307</v>
      </c>
      <c r="B33" s="5" t="s">
        <v>197</v>
      </c>
      <c r="C33" s="5" t="s">
        <v>124</v>
      </c>
      <c r="D33" s="17">
        <v>16.72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44303</v>
      </c>
      <c r="B34" s="5" t="s">
        <v>68</v>
      </c>
      <c r="C34" s="5" t="s">
        <v>20</v>
      </c>
      <c r="D34" s="17">
        <v>202.02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44310</v>
      </c>
      <c r="B35" s="5" t="s">
        <v>68</v>
      </c>
      <c r="C35" s="5" t="s">
        <v>20</v>
      </c>
      <c r="D35" s="17">
        <v>189.6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44296</v>
      </c>
      <c r="B36" s="5" t="s">
        <v>68</v>
      </c>
      <c r="C36" s="5" t="s">
        <v>20</v>
      </c>
      <c r="D36" s="10">
        <v>196.02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44300</v>
      </c>
      <c r="B37" s="10" t="s">
        <v>197</v>
      </c>
      <c r="C37" s="5" t="s">
        <v>124</v>
      </c>
      <c r="D37" s="17">
        <v>46.1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44315</v>
      </c>
      <c r="B38" s="5" t="s">
        <v>11</v>
      </c>
      <c r="C38" s="5" t="s">
        <v>824</v>
      </c>
      <c r="D38" s="17">
        <v>30.6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44310</v>
      </c>
      <c r="B39" s="5" t="s">
        <v>11</v>
      </c>
      <c r="C39" s="5" t="s">
        <v>727</v>
      </c>
      <c r="D39" s="17">
        <v>30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44316</v>
      </c>
      <c r="B40" s="5" t="s">
        <v>34</v>
      </c>
      <c r="C40" s="5" t="s">
        <v>81</v>
      </c>
      <c r="D40" s="17">
        <v>83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44301</v>
      </c>
      <c r="B41" s="5" t="s">
        <v>11</v>
      </c>
      <c r="C41" s="5" t="s">
        <v>780</v>
      </c>
      <c r="D41" s="17">
        <v>9.7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44306</v>
      </c>
      <c r="B42" s="5" t="s">
        <v>197</v>
      </c>
      <c r="C42" s="5" t="s">
        <v>394</v>
      </c>
      <c r="D42" s="17">
        <v>11.9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44300</v>
      </c>
      <c r="B43" s="5" t="s">
        <v>11</v>
      </c>
      <c r="C43" s="3" t="s">
        <v>780</v>
      </c>
      <c r="D43" s="17">
        <v>17.54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44298</v>
      </c>
      <c r="B44" s="5" t="s">
        <v>11</v>
      </c>
      <c r="C44" s="3" t="s">
        <v>780</v>
      </c>
      <c r="D44" s="17">
        <v>7.1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44293</v>
      </c>
      <c r="B45" s="3" t="s">
        <v>134</v>
      </c>
      <c r="C45" s="3" t="s">
        <v>166</v>
      </c>
      <c r="D45" s="17">
        <v>275</v>
      </c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44288</v>
      </c>
      <c r="B46" s="3" t="s">
        <v>44</v>
      </c>
      <c r="C46" s="3" t="s">
        <v>389</v>
      </c>
      <c r="D46" s="17">
        <v>35.95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44288</v>
      </c>
      <c r="B47" s="3" t="s">
        <v>134</v>
      </c>
      <c r="C47" s="3" t="s">
        <v>1194</v>
      </c>
      <c r="D47" s="17">
        <v>128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44293</v>
      </c>
      <c r="B48" s="3" t="s">
        <v>39</v>
      </c>
      <c r="C48" s="3" t="s">
        <v>391</v>
      </c>
      <c r="D48" s="17">
        <v>50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44309</v>
      </c>
      <c r="B49" s="3" t="s">
        <v>11</v>
      </c>
      <c r="C49" s="3" t="s">
        <v>780</v>
      </c>
      <c r="D49" s="17">
        <v>10.9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44313</v>
      </c>
      <c r="B50" s="3" t="s">
        <v>44</v>
      </c>
      <c r="C50" s="3" t="s">
        <v>524</v>
      </c>
      <c r="D50" s="17">
        <v>51.38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44287</v>
      </c>
      <c r="B51" s="3" t="s">
        <v>44</v>
      </c>
      <c r="C51" s="3" t="s">
        <v>423</v>
      </c>
      <c r="D51" s="17">
        <v>29.98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/>
      <c r="D52" s="17"/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/>
      <c r="D53" s="17"/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/>
      <c r="D54" s="17"/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/>
      <c r="D55" s="17"/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/>
      <c r="D56" s="17"/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D57" s="17">
        <f>SUM(D2:D56)</f>
        <v>8364.41</v>
      </c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D58" s="17"/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D59" s="17"/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D60" s="17"/>
      <c r="E60" s="5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6">
      <c r="A61" s="2"/>
      <c r="D61" s="17"/>
      <c r="E61" s="5"/>
      <c r="F61" s="5"/>
    </row>
    <row r="62" ht="13.5" customHeight="1" spans="1:6">
      <c r="A62" s="2"/>
      <c r="D62" s="17"/>
      <c r="E62" s="5"/>
      <c r="F62" s="5"/>
    </row>
    <row r="63" ht="13.5" customHeight="1" spans="1:6">
      <c r="A63" s="2"/>
      <c r="D63" s="17"/>
      <c r="E63" s="5"/>
      <c r="F63" s="5"/>
    </row>
    <row r="64" ht="13.5" customHeight="1" spans="1:6">
      <c r="A64" s="2"/>
      <c r="D64" s="17"/>
      <c r="E64" s="5"/>
      <c r="F64" s="5"/>
    </row>
    <row r="65" ht="13.5" customHeight="1" spans="1:6">
      <c r="A65" s="2"/>
      <c r="D65" s="17"/>
      <c r="E65" s="5"/>
      <c r="F65" s="5"/>
    </row>
    <row r="66" ht="13.5" customHeight="1" spans="1:6">
      <c r="A66" s="2"/>
      <c r="D66" s="17"/>
      <c r="E66" s="5"/>
      <c r="F66" s="5"/>
    </row>
    <row r="67" ht="13.5" customHeight="1" spans="1:6">
      <c r="A67" s="2"/>
      <c r="D67" s="17"/>
      <c r="E67" s="5"/>
      <c r="F67" s="5"/>
    </row>
    <row r="68" ht="13.5" customHeight="1" spans="1:6">
      <c r="A68" s="2"/>
      <c r="D68" s="17"/>
      <c r="E68" s="5"/>
      <c r="F68" s="5"/>
    </row>
    <row r="69" ht="13.5" customHeight="1" spans="1:6">
      <c r="A69" s="2"/>
      <c r="D69" s="17"/>
      <c r="E69" s="5"/>
      <c r="F69" s="5"/>
    </row>
    <row r="70" ht="13.5" customHeight="1" spans="1:6">
      <c r="A70" s="2"/>
      <c r="D70" s="17"/>
      <c r="E70" s="5"/>
      <c r="F70" s="5"/>
    </row>
    <row r="71" ht="13.5" customHeight="1" spans="1:6">
      <c r="A71" s="2"/>
      <c r="D71" s="17"/>
      <c r="E71" s="5"/>
      <c r="F71" s="5"/>
    </row>
    <row r="72" ht="13.5" customHeight="1" spans="1:6">
      <c r="A72" s="2"/>
      <c r="D72" s="17"/>
      <c r="E72" s="5"/>
      <c r="F72" s="5"/>
    </row>
    <row r="73" ht="13.5" customHeight="1" spans="1:6">
      <c r="A73" s="2"/>
      <c r="D73" s="17"/>
      <c r="E73" s="5"/>
      <c r="F73" s="5"/>
    </row>
    <row r="74" ht="13.5" customHeight="1" spans="1:6">
      <c r="A74" s="2"/>
      <c r="D74" s="17"/>
      <c r="E74" s="5"/>
      <c r="F74" s="5"/>
    </row>
    <row r="75" ht="13.5" customHeight="1" spans="1:6">
      <c r="A75" s="2"/>
      <c r="D75" s="17"/>
      <c r="E75" s="5"/>
      <c r="F75" s="5"/>
    </row>
    <row r="76" ht="13.5" customHeight="1" spans="1:6">
      <c r="A76" s="2"/>
      <c r="D76" s="17"/>
      <c r="E76" s="5"/>
      <c r="F76" s="5"/>
    </row>
    <row r="77" ht="13.5" customHeight="1" spans="1:6">
      <c r="A77" s="2"/>
      <c r="D77" s="17"/>
      <c r="E77" s="5"/>
      <c r="F77" s="5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44317</v>
      </c>
      <c r="B2" s="5" t="s">
        <v>294</v>
      </c>
      <c r="C2" s="5" t="s">
        <v>239</v>
      </c>
      <c r="D2" s="17">
        <v>470</v>
      </c>
      <c r="E2" s="5"/>
      <c r="F2" s="5"/>
    </row>
    <row r="3" ht="13.5" customHeight="1" spans="1:6">
      <c r="A3" s="2">
        <v>44317</v>
      </c>
      <c r="B3" s="5" t="s">
        <v>11</v>
      </c>
      <c r="C3" s="5" t="s">
        <v>777</v>
      </c>
      <c r="D3" s="17">
        <v>180</v>
      </c>
      <c r="E3" s="5"/>
      <c r="F3" s="5"/>
    </row>
    <row r="4" ht="13.5" customHeight="1" spans="1:6">
      <c r="A4" s="2">
        <v>44317</v>
      </c>
      <c r="B4" s="5" t="s">
        <v>125</v>
      </c>
      <c r="C4" s="5" t="s">
        <v>640</v>
      </c>
      <c r="D4" s="17">
        <v>60</v>
      </c>
      <c r="E4" s="5"/>
      <c r="F4" s="5"/>
    </row>
    <row r="5" ht="13.5" customHeight="1" spans="1:6">
      <c r="A5" s="2">
        <v>44317</v>
      </c>
      <c r="B5" s="5" t="s">
        <v>125</v>
      </c>
      <c r="C5" s="5" t="s">
        <v>641</v>
      </c>
      <c r="D5" s="17">
        <v>675</v>
      </c>
      <c r="E5" s="5"/>
      <c r="F5" s="5"/>
    </row>
    <row r="6" ht="13.5" customHeight="1" spans="1:7">
      <c r="A6" s="2">
        <v>44317</v>
      </c>
      <c r="B6" s="5" t="s">
        <v>125</v>
      </c>
      <c r="C6" s="5" t="s">
        <v>509</v>
      </c>
      <c r="D6" s="17">
        <v>32.75</v>
      </c>
      <c r="E6" s="5"/>
      <c r="F6" s="5"/>
      <c r="G6" s="3" t="s">
        <v>286</v>
      </c>
    </row>
    <row r="7" ht="13.5" customHeight="1" spans="1:8">
      <c r="A7" s="2">
        <v>44317</v>
      </c>
      <c r="B7" s="5" t="s">
        <v>644</v>
      </c>
      <c r="C7" s="5" t="s">
        <v>684</v>
      </c>
      <c r="D7" s="17">
        <v>300</v>
      </c>
      <c r="E7" s="5"/>
      <c r="F7" s="5"/>
      <c r="G7" s="3" t="s">
        <v>44</v>
      </c>
      <c r="H7" s="4">
        <f>SUMIF(B:B,G7,D:D)</f>
        <v>355.9</v>
      </c>
    </row>
    <row r="8" ht="13.5" customHeight="1" spans="1:8">
      <c r="A8" s="2">
        <v>44317</v>
      </c>
      <c r="B8" s="5" t="s">
        <v>646</v>
      </c>
      <c r="C8" s="5" t="s">
        <v>1145</v>
      </c>
      <c r="D8" s="17">
        <v>1003</v>
      </c>
      <c r="E8" s="5"/>
      <c r="F8" s="5" t="s">
        <v>1362</v>
      </c>
      <c r="G8" s="3" t="s">
        <v>294</v>
      </c>
      <c r="H8" s="4">
        <f>SUMIF(B:B,G8,D:D)</f>
        <v>480.8</v>
      </c>
    </row>
    <row r="9" ht="13.5" customHeight="1" spans="1:8">
      <c r="A9" s="2">
        <v>44317</v>
      </c>
      <c r="B9" s="5" t="s">
        <v>36</v>
      </c>
      <c r="C9" s="5" t="s">
        <v>37</v>
      </c>
      <c r="D9" s="17">
        <v>600</v>
      </c>
      <c r="E9" s="5"/>
      <c r="F9" s="5"/>
      <c r="G9" s="3" t="s">
        <v>11</v>
      </c>
      <c r="H9" s="4">
        <f>SUMIF(B:B,G9,D:D)</f>
        <v>230.8</v>
      </c>
    </row>
    <row r="10" ht="13.5" customHeight="1" spans="1:8">
      <c r="A10" s="2">
        <v>44317</v>
      </c>
      <c r="B10" s="5" t="s">
        <v>36</v>
      </c>
      <c r="C10" s="5" t="s">
        <v>38</v>
      </c>
      <c r="D10" s="17">
        <v>400</v>
      </c>
      <c r="E10" s="5"/>
      <c r="F10" s="5"/>
      <c r="G10" s="3" t="s">
        <v>68</v>
      </c>
      <c r="H10" s="4">
        <f>SUMIF(B:B,G10,D:D)</f>
        <v>1174.61</v>
      </c>
    </row>
    <row r="11" ht="13.5" customHeight="1" spans="1:8">
      <c r="A11" s="2">
        <v>44317</v>
      </c>
      <c r="B11" s="5" t="s">
        <v>39</v>
      </c>
      <c r="C11" s="5" t="s">
        <v>42</v>
      </c>
      <c r="D11" s="17">
        <v>90</v>
      </c>
      <c r="E11" s="5"/>
      <c r="F11" s="5"/>
      <c r="G11" s="3" t="s">
        <v>197</v>
      </c>
      <c r="H11" s="4">
        <f>SUMIF(B:B,G11,D:D)</f>
        <v>73.25</v>
      </c>
    </row>
    <row r="12" ht="13.5" customHeight="1" spans="1:8">
      <c r="A12" s="2">
        <v>44317</v>
      </c>
      <c r="B12" s="5" t="s">
        <v>375</v>
      </c>
      <c r="C12" s="5" t="s">
        <v>547</v>
      </c>
      <c r="D12" s="17">
        <v>200</v>
      </c>
      <c r="E12" s="5"/>
      <c r="F12" s="5"/>
      <c r="G12" s="3" t="s">
        <v>125</v>
      </c>
      <c r="H12" s="4">
        <f>SUMIF(B:B,G12,D:D)</f>
        <v>787.75</v>
      </c>
    </row>
    <row r="13" ht="13.5" customHeight="1" spans="1:8">
      <c r="A13" s="2">
        <v>44317</v>
      </c>
      <c r="B13" s="5" t="s">
        <v>375</v>
      </c>
      <c r="C13" s="5" t="s">
        <v>548</v>
      </c>
      <c r="D13" s="17">
        <v>25</v>
      </c>
      <c r="E13" s="5"/>
      <c r="F13" s="5"/>
      <c r="G13" s="3" t="s">
        <v>644</v>
      </c>
      <c r="H13" s="4">
        <f>SUMIF(B:B,G13,D:D)</f>
        <v>300</v>
      </c>
    </row>
    <row r="14" ht="13.5" customHeight="1" spans="1:8">
      <c r="A14" s="2">
        <v>44317</v>
      </c>
      <c r="B14" s="5" t="s">
        <v>375</v>
      </c>
      <c r="C14" s="5" t="s">
        <v>549</v>
      </c>
      <c r="D14" s="17">
        <v>44</v>
      </c>
      <c r="E14" s="5"/>
      <c r="F14" s="5"/>
      <c r="G14" s="3" t="s">
        <v>646</v>
      </c>
      <c r="H14" s="4">
        <f>SUMIF(B:B,G14,D:D)</f>
        <v>1003</v>
      </c>
    </row>
    <row r="15" ht="13.5" customHeight="1" spans="1:8">
      <c r="A15" s="2">
        <v>44317</v>
      </c>
      <c r="B15" s="5" t="s">
        <v>375</v>
      </c>
      <c r="C15" s="5" t="s">
        <v>550</v>
      </c>
      <c r="D15" s="17">
        <v>20</v>
      </c>
      <c r="E15" s="5"/>
      <c r="F15" s="5"/>
      <c r="G15" s="3" t="s">
        <v>163</v>
      </c>
      <c r="H15" s="4">
        <f>SUMIF(B:B,G15,D:D)</f>
        <v>0</v>
      </c>
    </row>
    <row r="16" ht="13.5" customHeight="1" spans="1:8">
      <c r="A16" s="2">
        <v>44317</v>
      </c>
      <c r="B16" s="5" t="s">
        <v>375</v>
      </c>
      <c r="C16" s="5" t="s">
        <v>1319</v>
      </c>
      <c r="D16" s="17">
        <v>5</v>
      </c>
      <c r="E16" s="5"/>
      <c r="F16" s="5"/>
      <c r="G16" s="3" t="s">
        <v>134</v>
      </c>
      <c r="H16" s="4">
        <f>SUMIF(B:B,G16,D:D)</f>
        <v>1205.91</v>
      </c>
    </row>
    <row r="17" ht="13.5" customHeight="1" spans="1:8">
      <c r="A17" s="2">
        <v>44317</v>
      </c>
      <c r="B17" s="5" t="s">
        <v>36</v>
      </c>
      <c r="C17" s="5" t="s">
        <v>1366</v>
      </c>
      <c r="D17" s="17">
        <v>700</v>
      </c>
      <c r="E17" s="5"/>
      <c r="F17" s="5"/>
      <c r="G17" s="3" t="s">
        <v>34</v>
      </c>
      <c r="H17" s="4">
        <f>SUMIF(B:B,G17,D:D)</f>
        <v>5.6</v>
      </c>
    </row>
    <row r="18" ht="13.5" customHeight="1" spans="1:8">
      <c r="A18" s="2">
        <v>44337</v>
      </c>
      <c r="B18" s="5" t="s">
        <v>11</v>
      </c>
      <c r="C18" s="5" t="s">
        <v>1473</v>
      </c>
      <c r="D18" s="17">
        <v>29</v>
      </c>
      <c r="E18" s="5"/>
      <c r="F18" s="5"/>
      <c r="G18" s="3" t="s">
        <v>36</v>
      </c>
      <c r="H18" s="4">
        <f>SUMIF(B:B,G18,D:D)</f>
        <v>1731.7</v>
      </c>
    </row>
    <row r="19" ht="13.5" customHeight="1" spans="1:8">
      <c r="A19" s="2">
        <v>44336</v>
      </c>
      <c r="B19" s="5" t="s">
        <v>68</v>
      </c>
      <c r="C19" s="5" t="s">
        <v>1424</v>
      </c>
      <c r="D19" s="17">
        <v>9.95</v>
      </c>
      <c r="E19" s="5"/>
      <c r="F19" s="5"/>
      <c r="G19" s="3" t="s">
        <v>39</v>
      </c>
      <c r="H19" s="4">
        <f>SUMIF(B:B,G19,D:D)</f>
        <v>528.34</v>
      </c>
    </row>
    <row r="20" ht="13.5" customHeight="1" spans="1:8">
      <c r="A20" s="2">
        <v>44337</v>
      </c>
      <c r="B20" s="5" t="s">
        <v>39</v>
      </c>
      <c r="C20" s="5" t="s">
        <v>83</v>
      </c>
      <c r="D20" s="17">
        <v>48.47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44337</v>
      </c>
      <c r="B21" s="5" t="s">
        <v>44</v>
      </c>
      <c r="C21" s="5" t="s">
        <v>1474</v>
      </c>
      <c r="D21" s="17">
        <v>14</v>
      </c>
      <c r="E21" s="10"/>
      <c r="F21" s="10"/>
      <c r="G21" s="10" t="s">
        <v>841</v>
      </c>
      <c r="H21" s="4">
        <f>SUMIF(B:B,G21,D:D)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44339</v>
      </c>
      <c r="B22" s="5" t="s">
        <v>68</v>
      </c>
      <c r="C22" s="5" t="s">
        <v>926</v>
      </c>
      <c r="D22" s="17">
        <v>81.9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44337</v>
      </c>
      <c r="B23" s="5" t="s">
        <v>68</v>
      </c>
      <c r="C23" s="14" t="s">
        <v>20</v>
      </c>
      <c r="D23" s="17">
        <v>184.5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44324</v>
      </c>
      <c r="B24" s="5" t="s">
        <v>44</v>
      </c>
      <c r="C24" s="14" t="s">
        <v>1172</v>
      </c>
      <c r="D24" s="17">
        <v>230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44320</v>
      </c>
      <c r="B25" s="5" t="s">
        <v>39</v>
      </c>
      <c r="C25" s="5" t="s">
        <v>1475</v>
      </c>
      <c r="D25" s="17">
        <v>80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44336</v>
      </c>
      <c r="B26" s="5" t="s">
        <v>134</v>
      </c>
      <c r="C26" s="5" t="s">
        <v>603</v>
      </c>
      <c r="D26" s="17">
        <v>67.41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44317</v>
      </c>
      <c r="B27" s="5" t="s">
        <v>44</v>
      </c>
      <c r="C27" s="5" t="s">
        <v>1476</v>
      </c>
      <c r="D27" s="17">
        <v>91.9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44321</v>
      </c>
      <c r="B28" s="5" t="s">
        <v>197</v>
      </c>
      <c r="C28" s="5" t="s">
        <v>124</v>
      </c>
      <c r="D28" s="17">
        <v>34.4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44319</v>
      </c>
      <c r="B29" s="5" t="s">
        <v>68</v>
      </c>
      <c r="C29" s="10" t="s">
        <v>20</v>
      </c>
      <c r="D29" s="17">
        <v>125.92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44318</v>
      </c>
      <c r="B30" s="5" t="s">
        <v>68</v>
      </c>
      <c r="C30" s="5" t="s">
        <v>926</v>
      </c>
      <c r="D30" s="17">
        <v>39.3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44318</v>
      </c>
      <c r="B31" s="5" t="s">
        <v>39</v>
      </c>
      <c r="C31" s="5" t="s">
        <v>83</v>
      </c>
      <c r="D31" s="17">
        <v>83.73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44320</v>
      </c>
      <c r="B32" s="5" t="s">
        <v>134</v>
      </c>
      <c r="C32" s="5" t="s">
        <v>1477</v>
      </c>
      <c r="D32" s="17">
        <v>402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44318</v>
      </c>
      <c r="B33" s="5" t="s">
        <v>134</v>
      </c>
      <c r="C33" s="5" t="s">
        <v>1478</v>
      </c>
      <c r="D33" s="17">
        <v>38.5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44324</v>
      </c>
      <c r="B34" s="5" t="s">
        <v>294</v>
      </c>
      <c r="C34" s="5" t="s">
        <v>1059</v>
      </c>
      <c r="D34" s="17">
        <v>10.8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44324</v>
      </c>
      <c r="B35" s="5" t="s">
        <v>36</v>
      </c>
      <c r="C35" s="5" t="s">
        <v>1226</v>
      </c>
      <c r="D35" s="17">
        <v>31.7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44324</v>
      </c>
      <c r="B36" s="10" t="s">
        <v>68</v>
      </c>
      <c r="C36" s="10" t="s">
        <v>20</v>
      </c>
      <c r="D36" s="10">
        <v>188.35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44327</v>
      </c>
      <c r="B37" s="10" t="s">
        <v>39</v>
      </c>
      <c r="C37" s="5" t="s">
        <v>83</v>
      </c>
      <c r="D37" s="17">
        <v>70.82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44329</v>
      </c>
      <c r="B38" s="5" t="s">
        <v>68</v>
      </c>
      <c r="C38" s="5" t="s">
        <v>20</v>
      </c>
      <c r="D38" s="17">
        <v>96.39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44331</v>
      </c>
      <c r="B39" s="5" t="s">
        <v>68</v>
      </c>
      <c r="C39" s="5" t="s">
        <v>20</v>
      </c>
      <c r="D39" s="17">
        <v>212.46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44340</v>
      </c>
      <c r="B40" s="5" t="s">
        <v>34</v>
      </c>
      <c r="C40" s="5" t="s">
        <v>1116</v>
      </c>
      <c r="D40" s="17">
        <v>5.6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44331</v>
      </c>
      <c r="B41" s="5" t="s">
        <v>197</v>
      </c>
      <c r="C41" s="5" t="s">
        <v>124</v>
      </c>
      <c r="D41" s="17">
        <v>16.95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44327</v>
      </c>
      <c r="B42" s="5" t="s">
        <v>39</v>
      </c>
      <c r="C42" s="5" t="s">
        <v>83</v>
      </c>
      <c r="D42" s="17">
        <v>70.82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44341</v>
      </c>
      <c r="B43" s="5" t="s">
        <v>68</v>
      </c>
      <c r="C43" s="3" t="s">
        <v>380</v>
      </c>
      <c r="D43" s="17">
        <v>28.3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44337</v>
      </c>
      <c r="B44" s="3" t="s">
        <v>125</v>
      </c>
      <c r="C44" s="3" t="s">
        <v>165</v>
      </c>
      <c r="D44" s="17">
        <v>20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44325</v>
      </c>
      <c r="B45" s="3" t="s">
        <v>44</v>
      </c>
      <c r="C45" s="3" t="s">
        <v>1479</v>
      </c>
      <c r="D45" s="17">
        <v>20</v>
      </c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44322</v>
      </c>
      <c r="B46" s="3" t="s">
        <v>39</v>
      </c>
      <c r="C46" s="3" t="s">
        <v>306</v>
      </c>
      <c r="D46" s="17">
        <v>13.95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44326</v>
      </c>
      <c r="B47" s="3" t="s">
        <v>39</v>
      </c>
      <c r="C47" s="3" t="s">
        <v>391</v>
      </c>
      <c r="D47" s="17">
        <v>50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44339</v>
      </c>
      <c r="B48" s="3" t="s">
        <v>197</v>
      </c>
      <c r="C48" s="3" t="s">
        <v>124</v>
      </c>
      <c r="D48" s="17">
        <v>21.9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44343</v>
      </c>
      <c r="B49" s="3" t="s">
        <v>39</v>
      </c>
      <c r="C49" s="3" t="s">
        <v>306</v>
      </c>
      <c r="D49" s="17">
        <v>20.55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44345</v>
      </c>
      <c r="B50" s="3" t="s">
        <v>68</v>
      </c>
      <c r="C50" s="3" t="s">
        <v>20</v>
      </c>
      <c r="D50" s="17">
        <v>207.54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44346</v>
      </c>
      <c r="B51" s="3" t="s">
        <v>11</v>
      </c>
      <c r="C51" s="3" t="s">
        <v>780</v>
      </c>
      <c r="D51" s="17">
        <v>21.8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44336</v>
      </c>
      <c r="B52" s="3" t="s">
        <v>134</v>
      </c>
      <c r="C52" s="3" t="s">
        <v>1480</v>
      </c>
      <c r="D52" s="17">
        <v>698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/>
      <c r="D53" s="17"/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/>
      <c r="D54" s="17"/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/>
      <c r="D55" s="17"/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/>
      <c r="D56" s="17"/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D57" s="17">
        <f>SUM(D2:D56)</f>
        <v>8171.66</v>
      </c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D58" s="17"/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D59" s="17"/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D60" s="17"/>
      <c r="E60" s="5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6">
      <c r="A61" s="2"/>
      <c r="D61" s="17"/>
      <c r="E61" s="5"/>
      <c r="F61" s="5"/>
    </row>
    <row r="62" ht="13.5" customHeight="1" spans="1:6">
      <c r="A62" s="2"/>
      <c r="D62" s="17"/>
      <c r="E62" s="5"/>
      <c r="F62" s="5"/>
    </row>
    <row r="63" ht="13.5" customHeight="1" spans="1:6">
      <c r="A63" s="2"/>
      <c r="D63" s="17"/>
      <c r="E63" s="5"/>
      <c r="F63" s="5"/>
    </row>
    <row r="64" ht="13.5" customHeight="1" spans="1:6">
      <c r="A64" s="2"/>
      <c r="D64" s="17"/>
      <c r="E64" s="5"/>
      <c r="F64" s="5"/>
    </row>
    <row r="65" ht="13.5" customHeight="1" spans="1:6">
      <c r="A65" s="2"/>
      <c r="D65" s="17"/>
      <c r="E65" s="5"/>
      <c r="F65" s="5"/>
    </row>
    <row r="66" ht="13.5" customHeight="1" spans="1:6">
      <c r="A66" s="2"/>
      <c r="D66" s="17"/>
      <c r="E66" s="5"/>
      <c r="F66" s="5"/>
    </row>
    <row r="67" ht="13.5" customHeight="1" spans="1:6">
      <c r="A67" s="2"/>
      <c r="D67" s="17"/>
      <c r="E67" s="5"/>
      <c r="F67" s="5"/>
    </row>
    <row r="68" ht="13.5" customHeight="1" spans="1:6">
      <c r="A68" s="2"/>
      <c r="D68" s="17"/>
      <c r="E68" s="5"/>
      <c r="F68" s="5"/>
    </row>
    <row r="69" ht="13.5" customHeight="1" spans="1:6">
      <c r="A69" s="2"/>
      <c r="D69" s="17"/>
      <c r="E69" s="5"/>
      <c r="F69" s="5"/>
    </row>
    <row r="70" ht="13.5" customHeight="1" spans="1:6">
      <c r="A70" s="2"/>
      <c r="D70" s="17"/>
      <c r="E70" s="5"/>
      <c r="F70" s="5"/>
    </row>
    <row r="71" ht="13.5" customHeight="1" spans="1:6">
      <c r="A71" s="2"/>
      <c r="D71" s="17"/>
      <c r="E71" s="5"/>
      <c r="F71" s="5"/>
    </row>
    <row r="72" ht="13.5" customHeight="1" spans="1:6">
      <c r="A72" s="2"/>
      <c r="D72" s="17"/>
      <c r="E72" s="5"/>
      <c r="F72" s="5"/>
    </row>
    <row r="73" ht="13.5" customHeight="1" spans="1:6">
      <c r="A73" s="2"/>
      <c r="D73" s="17"/>
      <c r="E73" s="5"/>
      <c r="F73" s="5"/>
    </row>
    <row r="74" ht="13.5" customHeight="1" spans="1:6">
      <c r="A74" s="2"/>
      <c r="D74" s="17"/>
      <c r="E74" s="5"/>
      <c r="F74" s="5"/>
    </row>
    <row r="75" ht="13.5" customHeight="1" spans="1:6">
      <c r="A75" s="2"/>
      <c r="D75" s="17"/>
      <c r="E75" s="5"/>
      <c r="F75" s="5"/>
    </row>
    <row r="76" ht="13.5" customHeight="1" spans="1:6">
      <c r="A76" s="2"/>
      <c r="D76" s="17"/>
      <c r="E76" s="5"/>
      <c r="F76" s="5"/>
    </row>
    <row r="77" ht="13.5" customHeight="1" spans="1:6">
      <c r="A77" s="2"/>
      <c r="D77" s="17"/>
      <c r="E77" s="5"/>
      <c r="F77" s="5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44348</v>
      </c>
      <c r="B2" s="5" t="s">
        <v>294</v>
      </c>
      <c r="C2" s="5" t="s">
        <v>239</v>
      </c>
      <c r="D2" s="17">
        <v>470</v>
      </c>
      <c r="E2" s="5"/>
      <c r="F2" s="5"/>
    </row>
    <row r="3" ht="13.5" customHeight="1" spans="1:6">
      <c r="A3" s="2">
        <v>44348</v>
      </c>
      <c r="B3" s="5" t="s">
        <v>11</v>
      </c>
      <c r="C3" s="5" t="s">
        <v>777</v>
      </c>
      <c r="D3" s="17">
        <v>180</v>
      </c>
      <c r="E3" s="5"/>
      <c r="F3" s="5"/>
    </row>
    <row r="4" ht="13.5" customHeight="1" spans="1:6">
      <c r="A4" s="2">
        <v>44348</v>
      </c>
      <c r="B4" s="5" t="s">
        <v>125</v>
      </c>
      <c r="C4" s="5" t="s">
        <v>640</v>
      </c>
      <c r="D4" s="17">
        <v>60</v>
      </c>
      <c r="E4" s="5"/>
      <c r="F4" s="5"/>
    </row>
    <row r="5" ht="13.5" customHeight="1" spans="1:6">
      <c r="A5" s="2">
        <v>44348</v>
      </c>
      <c r="B5" s="5" t="s">
        <v>125</v>
      </c>
      <c r="C5" s="5" t="s">
        <v>641</v>
      </c>
      <c r="D5" s="17">
        <v>675</v>
      </c>
      <c r="E5" s="5"/>
      <c r="F5" s="5"/>
    </row>
    <row r="6" ht="13.5" customHeight="1" spans="1:7">
      <c r="A6" s="2">
        <v>44348</v>
      </c>
      <c r="B6" s="5" t="s">
        <v>125</v>
      </c>
      <c r="C6" s="5" t="s">
        <v>509</v>
      </c>
      <c r="D6" s="17">
        <v>32.75</v>
      </c>
      <c r="E6" s="5"/>
      <c r="F6" s="5"/>
      <c r="G6" s="3" t="s">
        <v>286</v>
      </c>
    </row>
    <row r="7" ht="13.5" customHeight="1" spans="1:8">
      <c r="A7" s="2">
        <v>44348</v>
      </c>
      <c r="B7" s="5" t="s">
        <v>644</v>
      </c>
      <c r="C7" s="5" t="s">
        <v>684</v>
      </c>
      <c r="D7" s="17">
        <v>300</v>
      </c>
      <c r="E7" s="5"/>
      <c r="F7" s="5"/>
      <c r="G7" s="3" t="s">
        <v>44</v>
      </c>
      <c r="H7" s="4">
        <f>SUMIF(B:B,G7,D:D)</f>
        <v>0</v>
      </c>
    </row>
    <row r="8" ht="13.5" customHeight="1" spans="1:8">
      <c r="A8" s="2">
        <v>44348</v>
      </c>
      <c r="B8" s="5" t="s">
        <v>646</v>
      </c>
      <c r="C8" s="5" t="s">
        <v>1145</v>
      </c>
      <c r="D8" s="17">
        <v>1003</v>
      </c>
      <c r="E8" s="5"/>
      <c r="F8" s="5" t="s">
        <v>1362</v>
      </c>
      <c r="G8" s="3" t="s">
        <v>294</v>
      </c>
      <c r="H8" s="4">
        <f>SUMIF(B:B,G8,D:D)</f>
        <v>1300</v>
      </c>
    </row>
    <row r="9" ht="13.5" customHeight="1" spans="1:8">
      <c r="A9" s="2">
        <v>44348</v>
      </c>
      <c r="B9" s="5" t="s">
        <v>36</v>
      </c>
      <c r="C9" s="5" t="s">
        <v>37</v>
      </c>
      <c r="D9" s="17">
        <v>600</v>
      </c>
      <c r="E9" s="5"/>
      <c r="F9" s="5"/>
      <c r="G9" s="3" t="s">
        <v>11</v>
      </c>
      <c r="H9" s="4">
        <f>SUMIF(B:B,G9,D:D)</f>
        <v>317.7</v>
      </c>
    </row>
    <row r="10" ht="13.5" customHeight="1" spans="1:8">
      <c r="A10" s="2">
        <v>44348</v>
      </c>
      <c r="B10" s="5" t="s">
        <v>36</v>
      </c>
      <c r="C10" s="5" t="s">
        <v>38</v>
      </c>
      <c r="D10" s="17">
        <v>400</v>
      </c>
      <c r="E10" s="5"/>
      <c r="F10" s="5"/>
      <c r="G10" s="3" t="s">
        <v>68</v>
      </c>
      <c r="H10" s="4">
        <f>SUMIF(B:B,G10,D:D)</f>
        <v>917.81</v>
      </c>
    </row>
    <row r="11" ht="13.5" customHeight="1" spans="1:8">
      <c r="A11" s="2">
        <v>44348</v>
      </c>
      <c r="B11" s="5" t="s">
        <v>39</v>
      </c>
      <c r="C11" s="5" t="s">
        <v>42</v>
      </c>
      <c r="D11" s="17">
        <v>90</v>
      </c>
      <c r="E11" s="5"/>
      <c r="F11" s="5"/>
      <c r="G11" s="3" t="s">
        <v>197</v>
      </c>
      <c r="H11" s="4">
        <f>SUMIF(B:B,G11,D:D)</f>
        <v>101.4</v>
      </c>
    </row>
    <row r="12" ht="13.5" customHeight="1" spans="1:8">
      <c r="A12" s="2">
        <v>44348</v>
      </c>
      <c r="B12" s="5" t="s">
        <v>375</v>
      </c>
      <c r="C12" s="5" t="s">
        <v>547</v>
      </c>
      <c r="D12" s="17">
        <v>200</v>
      </c>
      <c r="E12" s="5"/>
      <c r="F12" s="5"/>
      <c r="G12" s="3" t="s">
        <v>125</v>
      </c>
      <c r="H12" s="4">
        <f>SUMIF(B:B,G12,D:D)</f>
        <v>779.75</v>
      </c>
    </row>
    <row r="13" ht="13.5" customHeight="1" spans="1:8">
      <c r="A13" s="2">
        <v>44348</v>
      </c>
      <c r="B13" s="5" t="s">
        <v>375</v>
      </c>
      <c r="C13" s="5" t="s">
        <v>548</v>
      </c>
      <c r="D13" s="17">
        <v>25</v>
      </c>
      <c r="E13" s="5"/>
      <c r="F13" s="5"/>
      <c r="G13" s="3" t="s">
        <v>644</v>
      </c>
      <c r="H13" s="4">
        <f>SUMIF(B:B,G13,D:D)</f>
        <v>300</v>
      </c>
    </row>
    <row r="14" ht="13.5" customHeight="1" spans="1:8">
      <c r="A14" s="2">
        <v>44348</v>
      </c>
      <c r="B14" s="5" t="s">
        <v>375</v>
      </c>
      <c r="C14" s="5" t="s">
        <v>549</v>
      </c>
      <c r="D14" s="17">
        <v>44</v>
      </c>
      <c r="E14" s="5"/>
      <c r="F14" s="5"/>
      <c r="G14" s="3" t="s">
        <v>646</v>
      </c>
      <c r="H14" s="4">
        <f>SUMIF(B:B,G14,D:D)</f>
        <v>1003</v>
      </c>
    </row>
    <row r="15" ht="13.5" customHeight="1" spans="1:8">
      <c r="A15" s="2">
        <v>44348</v>
      </c>
      <c r="B15" s="5" t="s">
        <v>375</v>
      </c>
      <c r="C15" s="5" t="s">
        <v>550</v>
      </c>
      <c r="D15" s="17">
        <v>20</v>
      </c>
      <c r="E15" s="5"/>
      <c r="F15" s="5"/>
      <c r="G15" s="3" t="s">
        <v>163</v>
      </c>
      <c r="H15" s="4">
        <f>SUMIF(B:B,G15,D:D)</f>
        <v>0</v>
      </c>
    </row>
    <row r="16" ht="13.5" customHeight="1" spans="1:8">
      <c r="A16" s="2">
        <v>44348</v>
      </c>
      <c r="B16" s="5" t="s">
        <v>375</v>
      </c>
      <c r="C16" s="5" t="s">
        <v>1319</v>
      </c>
      <c r="D16" s="17">
        <v>5</v>
      </c>
      <c r="E16" s="5"/>
      <c r="F16" s="5"/>
      <c r="G16" s="3" t="s">
        <v>134</v>
      </c>
      <c r="H16" s="4">
        <f>SUMIF(B:B,G16,D:D)</f>
        <v>728</v>
      </c>
    </row>
    <row r="17" ht="13.5" customHeight="1" spans="1:8">
      <c r="A17" s="2">
        <v>44348</v>
      </c>
      <c r="B17" s="5" t="s">
        <v>36</v>
      </c>
      <c r="C17" s="5" t="s">
        <v>1366</v>
      </c>
      <c r="D17" s="17">
        <v>700</v>
      </c>
      <c r="E17" s="5"/>
      <c r="F17" s="5"/>
      <c r="G17" s="3" t="s">
        <v>34</v>
      </c>
      <c r="H17" s="4">
        <f>SUMIF(B:B,G17,D:D)</f>
        <v>141</v>
      </c>
    </row>
    <row r="18" ht="13.5" customHeight="1" spans="1:8">
      <c r="A18" s="2">
        <v>44374</v>
      </c>
      <c r="B18" s="5" t="s">
        <v>125</v>
      </c>
      <c r="C18" s="5" t="s">
        <v>165</v>
      </c>
      <c r="D18" s="17">
        <v>12</v>
      </c>
      <c r="E18" s="5"/>
      <c r="F18" s="5"/>
      <c r="G18" s="3" t="s">
        <v>36</v>
      </c>
      <c r="H18" s="4">
        <f>SUMIF(B:B,G18,D:D)</f>
        <v>1845.95</v>
      </c>
    </row>
    <row r="19" ht="13.5" customHeight="1" spans="1:8">
      <c r="A19" s="2">
        <v>44374</v>
      </c>
      <c r="B19" s="5" t="s">
        <v>197</v>
      </c>
      <c r="C19" s="5" t="s">
        <v>124</v>
      </c>
      <c r="D19" s="17">
        <v>22.55</v>
      </c>
      <c r="E19" s="5"/>
      <c r="F19" s="5"/>
      <c r="G19" s="3" t="s">
        <v>39</v>
      </c>
      <c r="H19" s="4">
        <f>SUMIF(B:B,G19,D:D)</f>
        <v>288.66</v>
      </c>
    </row>
    <row r="20" ht="13.5" customHeight="1" spans="1:8">
      <c r="A20" s="2">
        <v>44369</v>
      </c>
      <c r="B20" s="5" t="s">
        <v>36</v>
      </c>
      <c r="C20" s="5" t="s">
        <v>1127</v>
      </c>
      <c r="D20" s="17">
        <v>145.95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44369</v>
      </c>
      <c r="B21" s="5" t="s">
        <v>68</v>
      </c>
      <c r="C21" s="5" t="s">
        <v>1481</v>
      </c>
      <c r="D21" s="17">
        <v>16.8</v>
      </c>
      <c r="E21" s="10"/>
      <c r="F21" s="10"/>
      <c r="G21" s="10" t="s">
        <v>841</v>
      </c>
      <c r="H21" s="4">
        <f>SUMIF(B:B,G21,D:D)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44352</v>
      </c>
      <c r="B22" s="5" t="s">
        <v>294</v>
      </c>
      <c r="C22" s="5" t="s">
        <v>524</v>
      </c>
      <c r="D22" s="17">
        <v>10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44352</v>
      </c>
      <c r="B23" s="5" t="s">
        <v>197</v>
      </c>
      <c r="C23" s="14" t="s">
        <v>124</v>
      </c>
      <c r="D23" s="17">
        <v>14.85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44349</v>
      </c>
      <c r="B24" s="5" t="s">
        <v>197</v>
      </c>
      <c r="C24" s="14" t="s">
        <v>1321</v>
      </c>
      <c r="D24" s="17">
        <v>42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44359</v>
      </c>
      <c r="B25" s="5" t="s">
        <v>68</v>
      </c>
      <c r="C25" s="5" t="s">
        <v>20</v>
      </c>
      <c r="D25" s="17">
        <v>205.2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44351</v>
      </c>
      <c r="B26" s="5" t="s">
        <v>39</v>
      </c>
      <c r="C26" s="5" t="s">
        <v>83</v>
      </c>
      <c r="D26" s="17">
        <v>58.78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44352</v>
      </c>
      <c r="B27" s="5" t="s">
        <v>68</v>
      </c>
      <c r="C27" s="5" t="s">
        <v>20</v>
      </c>
      <c r="D27" s="17">
        <v>223.51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44353</v>
      </c>
      <c r="B28" s="5" t="s">
        <v>68</v>
      </c>
      <c r="C28" s="5" t="s">
        <v>1482</v>
      </c>
      <c r="D28" s="17">
        <v>22.9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44360</v>
      </c>
      <c r="B29" s="5" t="s">
        <v>68</v>
      </c>
      <c r="C29" s="10" t="s">
        <v>372</v>
      </c>
      <c r="D29" s="17">
        <v>12.7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44360</v>
      </c>
      <c r="B30" s="5" t="s">
        <v>134</v>
      </c>
      <c r="C30" s="5" t="s">
        <v>1473</v>
      </c>
      <c r="D30" s="17">
        <v>18.9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44357</v>
      </c>
      <c r="B31" s="5" t="s">
        <v>11</v>
      </c>
      <c r="C31" s="5" t="s">
        <v>824</v>
      </c>
      <c r="D31" s="17">
        <v>22.6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44365</v>
      </c>
      <c r="B32" s="5" t="s">
        <v>68</v>
      </c>
      <c r="C32" s="5" t="s">
        <v>20</v>
      </c>
      <c r="D32" s="17">
        <v>217.32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44356</v>
      </c>
      <c r="B33" s="5" t="s">
        <v>68</v>
      </c>
      <c r="C33" s="5" t="s">
        <v>659</v>
      </c>
      <c r="D33" s="17">
        <v>37.5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44368</v>
      </c>
      <c r="B34" s="5" t="s">
        <v>134</v>
      </c>
      <c r="C34" s="5" t="s">
        <v>1483</v>
      </c>
      <c r="D34" s="17">
        <v>20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44364</v>
      </c>
      <c r="B35" s="5" t="s">
        <v>39</v>
      </c>
      <c r="C35" s="5" t="s">
        <v>83</v>
      </c>
      <c r="D35" s="17">
        <v>79.98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44356</v>
      </c>
      <c r="B36" s="10" t="s">
        <v>34</v>
      </c>
      <c r="C36" s="10" t="s">
        <v>1423</v>
      </c>
      <c r="D36" s="10">
        <v>18.3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44356</v>
      </c>
      <c r="B37" s="10" t="s">
        <v>134</v>
      </c>
      <c r="C37" s="5" t="s">
        <v>166</v>
      </c>
      <c r="D37" s="17">
        <v>275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44372</v>
      </c>
      <c r="B38" s="5" t="s">
        <v>11</v>
      </c>
      <c r="C38" s="5" t="s">
        <v>824</v>
      </c>
      <c r="D38" s="17">
        <v>20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44373</v>
      </c>
      <c r="B39" s="5" t="s">
        <v>68</v>
      </c>
      <c r="C39" s="5" t="s">
        <v>20</v>
      </c>
      <c r="D39" s="17">
        <v>181.88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44373</v>
      </c>
      <c r="B40" s="5" t="s">
        <v>134</v>
      </c>
      <c r="C40" s="5" t="s">
        <v>124</v>
      </c>
      <c r="D40" s="17">
        <v>15.9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44373</v>
      </c>
      <c r="B41" s="5" t="s">
        <v>197</v>
      </c>
      <c r="C41" s="5" t="s">
        <v>124</v>
      </c>
      <c r="D41" s="17">
        <v>22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44372</v>
      </c>
      <c r="B42" s="5" t="s">
        <v>39</v>
      </c>
      <c r="C42" s="5" t="s">
        <v>83</v>
      </c>
      <c r="D42" s="17">
        <v>59.9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44353</v>
      </c>
      <c r="B43" s="5" t="s">
        <v>294</v>
      </c>
      <c r="C43" s="3" t="s">
        <v>1420</v>
      </c>
      <c r="D43" s="17">
        <v>820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44369</v>
      </c>
      <c r="B44" s="3" t="s">
        <v>134</v>
      </c>
      <c r="C44" s="3" t="s">
        <v>898</v>
      </c>
      <c r="D44" s="17">
        <v>78.2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44377</v>
      </c>
      <c r="B45" s="3" t="s">
        <v>11</v>
      </c>
      <c r="C45" s="3" t="s">
        <v>780</v>
      </c>
      <c r="D45" s="17">
        <v>79.7</v>
      </c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44377</v>
      </c>
      <c r="B46" s="3" t="s">
        <v>34</v>
      </c>
      <c r="C46" s="3" t="s">
        <v>1484</v>
      </c>
      <c r="D46" s="17">
        <v>99.9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44369</v>
      </c>
      <c r="B47" s="3" t="s">
        <v>34</v>
      </c>
      <c r="C47" s="3" t="s">
        <v>1485</v>
      </c>
      <c r="D47" s="17">
        <v>22.8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44367</v>
      </c>
      <c r="B48" s="3" t="s">
        <v>11</v>
      </c>
      <c r="C48" s="3" t="s">
        <v>727</v>
      </c>
      <c r="D48" s="17">
        <v>15.4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44367</v>
      </c>
      <c r="B49" s="3" t="s">
        <v>134</v>
      </c>
      <c r="C49" s="3" t="s">
        <v>1486</v>
      </c>
      <c r="D49" s="17">
        <v>320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/>
      <c r="D50" s="17"/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/>
      <c r="D51" s="17"/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/>
      <c r="D52" s="17"/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/>
      <c r="D53" s="17"/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/>
      <c r="D54" s="17"/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/>
      <c r="D55" s="17"/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/>
      <c r="D56" s="17"/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D57" s="17">
        <f>SUM(D2:D56)</f>
        <v>8017.27</v>
      </c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D58" s="17"/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D59" s="17"/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D60" s="17"/>
      <c r="E60" s="5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6">
      <c r="A61" s="2"/>
      <c r="D61" s="17"/>
      <c r="E61" s="5"/>
      <c r="F61" s="5"/>
    </row>
    <row r="62" ht="13.5" customHeight="1" spans="1:6">
      <c r="A62" s="2"/>
      <c r="D62" s="17"/>
      <c r="E62" s="5"/>
      <c r="F62" s="5"/>
    </row>
    <row r="63" ht="13.5" customHeight="1" spans="1:6">
      <c r="A63" s="2"/>
      <c r="D63" s="17"/>
      <c r="E63" s="5"/>
      <c r="F63" s="5"/>
    </row>
    <row r="64" ht="13.5" customHeight="1" spans="1:6">
      <c r="A64" s="2"/>
      <c r="D64" s="17"/>
      <c r="E64" s="5"/>
      <c r="F64" s="5"/>
    </row>
    <row r="65" ht="13.5" customHeight="1" spans="1:6">
      <c r="A65" s="2"/>
      <c r="D65" s="17"/>
      <c r="E65" s="5"/>
      <c r="F65" s="5"/>
    </row>
    <row r="66" ht="13.5" customHeight="1" spans="1:6">
      <c r="A66" s="2"/>
      <c r="D66" s="17"/>
      <c r="E66" s="5"/>
      <c r="F66" s="5"/>
    </row>
    <row r="67" ht="13.5" customHeight="1" spans="1:6">
      <c r="A67" s="2"/>
      <c r="D67" s="17"/>
      <c r="E67" s="5"/>
      <c r="F67" s="5"/>
    </row>
    <row r="68" ht="13.5" customHeight="1" spans="1:6">
      <c r="A68" s="2"/>
      <c r="D68" s="17"/>
      <c r="E68" s="5"/>
      <c r="F68" s="5"/>
    </row>
    <row r="69" ht="13.5" customHeight="1" spans="1:6">
      <c r="A69" s="2"/>
      <c r="D69" s="17"/>
      <c r="E69" s="5"/>
      <c r="F69" s="5"/>
    </row>
    <row r="70" ht="13.5" customHeight="1" spans="1:6">
      <c r="A70" s="2"/>
      <c r="D70" s="17"/>
      <c r="E70" s="5"/>
      <c r="F70" s="5"/>
    </row>
    <row r="71" ht="13.5" customHeight="1" spans="1:6">
      <c r="A71" s="2"/>
      <c r="D71" s="17"/>
      <c r="E71" s="5"/>
      <c r="F71" s="5"/>
    </row>
    <row r="72" ht="13.5" customHeight="1" spans="1:6">
      <c r="A72" s="2"/>
      <c r="D72" s="17"/>
      <c r="E72" s="5"/>
      <c r="F72" s="5"/>
    </row>
    <row r="73" ht="13.5" customHeight="1" spans="1:6">
      <c r="A73" s="2"/>
      <c r="D73" s="17"/>
      <c r="E73" s="5"/>
      <c r="F73" s="5"/>
    </row>
    <row r="74" ht="13.5" customHeight="1" spans="1:6">
      <c r="A74" s="2"/>
      <c r="D74" s="17"/>
      <c r="E74" s="5"/>
      <c r="F74" s="5"/>
    </row>
    <row r="75" ht="13.5" customHeight="1" spans="1:6">
      <c r="A75" s="2"/>
      <c r="D75" s="17"/>
      <c r="E75" s="5"/>
      <c r="F75" s="5"/>
    </row>
    <row r="76" ht="13.5" customHeight="1" spans="1:6">
      <c r="A76" s="2"/>
      <c r="D76" s="17"/>
      <c r="E76" s="5"/>
      <c r="F76" s="5"/>
    </row>
    <row r="77" ht="13.5" customHeight="1" spans="1:6">
      <c r="A77" s="2"/>
      <c r="D77" s="17"/>
      <c r="E77" s="5"/>
      <c r="F77" s="5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44378</v>
      </c>
      <c r="B2" s="5" t="s">
        <v>294</v>
      </c>
      <c r="C2" s="5" t="s">
        <v>239</v>
      </c>
      <c r="D2" s="17">
        <v>470</v>
      </c>
      <c r="E2" s="5"/>
      <c r="F2" s="5"/>
    </row>
    <row r="3" ht="13.5" customHeight="1" spans="1:6">
      <c r="A3" s="2">
        <v>44378</v>
      </c>
      <c r="B3" s="5" t="s">
        <v>11</v>
      </c>
      <c r="C3" s="5" t="s">
        <v>777</v>
      </c>
      <c r="D3" s="17">
        <v>180</v>
      </c>
      <c r="E3" s="5"/>
      <c r="F3" s="5"/>
    </row>
    <row r="4" ht="13.5" customHeight="1" spans="1:6">
      <c r="A4" s="2">
        <v>44378</v>
      </c>
      <c r="B4" s="5" t="s">
        <v>125</v>
      </c>
      <c r="C4" s="5" t="s">
        <v>640</v>
      </c>
      <c r="D4" s="17">
        <v>60</v>
      </c>
      <c r="E4" s="5"/>
      <c r="F4" s="5"/>
    </row>
    <row r="5" ht="13.5" customHeight="1" spans="1:6">
      <c r="A5" s="2">
        <v>44378</v>
      </c>
      <c r="B5" s="5" t="s">
        <v>125</v>
      </c>
      <c r="C5" s="5" t="s">
        <v>641</v>
      </c>
      <c r="D5" s="17">
        <v>675</v>
      </c>
      <c r="E5" s="5"/>
      <c r="F5" s="5"/>
    </row>
    <row r="6" ht="13.5" customHeight="1" spans="1:7">
      <c r="A6" s="2">
        <v>44378</v>
      </c>
      <c r="B6" s="5" t="s">
        <v>125</v>
      </c>
      <c r="C6" s="5" t="s">
        <v>509</v>
      </c>
      <c r="D6" s="17">
        <v>32.75</v>
      </c>
      <c r="E6" s="5"/>
      <c r="F6" s="5"/>
      <c r="G6" s="3" t="s">
        <v>286</v>
      </c>
    </row>
    <row r="7" ht="13.5" customHeight="1" spans="1:8">
      <c r="A7" s="2">
        <v>44378</v>
      </c>
      <c r="B7" s="5" t="s">
        <v>644</v>
      </c>
      <c r="C7" s="5" t="s">
        <v>684</v>
      </c>
      <c r="D7" s="17">
        <v>300</v>
      </c>
      <c r="E7" s="5"/>
      <c r="F7" s="5"/>
      <c r="G7" s="3" t="s">
        <v>44</v>
      </c>
      <c r="H7" s="4">
        <f>SUMIF(B:B,G7,D:D)</f>
        <v>47.8</v>
      </c>
    </row>
    <row r="8" ht="13.5" customHeight="1" spans="1:8">
      <c r="A8" s="2">
        <v>44378</v>
      </c>
      <c r="B8" s="5" t="s">
        <v>646</v>
      </c>
      <c r="C8" s="5" t="s">
        <v>1145</v>
      </c>
      <c r="D8" s="17">
        <v>1003</v>
      </c>
      <c r="E8" s="5"/>
      <c r="F8" s="5" t="s">
        <v>1362</v>
      </c>
      <c r="G8" s="3" t="s">
        <v>294</v>
      </c>
      <c r="H8" s="4">
        <f>SUMIF(B:B,G8,D:D)</f>
        <v>470</v>
      </c>
    </row>
    <row r="9" ht="13.5" customHeight="1" spans="1:8">
      <c r="A9" s="2">
        <v>44378</v>
      </c>
      <c r="B9" s="5" t="s">
        <v>36</v>
      </c>
      <c r="C9" s="5" t="s">
        <v>37</v>
      </c>
      <c r="D9" s="17">
        <v>600</v>
      </c>
      <c r="E9" s="5"/>
      <c r="F9" s="5"/>
      <c r="G9" s="3" t="s">
        <v>11</v>
      </c>
      <c r="H9" s="4">
        <f>SUMIF(B:B,G9,D:D)</f>
        <v>191.4</v>
      </c>
    </row>
    <row r="10" ht="13.5" customHeight="1" spans="1:8">
      <c r="A10" s="2">
        <v>44378</v>
      </c>
      <c r="B10" s="5" t="s">
        <v>36</v>
      </c>
      <c r="C10" s="5" t="s">
        <v>38</v>
      </c>
      <c r="D10" s="17">
        <v>400</v>
      </c>
      <c r="E10" s="5"/>
      <c r="F10" s="5"/>
      <c r="G10" s="3" t="s">
        <v>68</v>
      </c>
      <c r="H10" s="4">
        <f>SUMIF(B:B,G10,D:D)</f>
        <v>1216.02</v>
      </c>
    </row>
    <row r="11" ht="13.5" customHeight="1" spans="1:8">
      <c r="A11" s="2">
        <v>44378</v>
      </c>
      <c r="B11" s="5" t="s">
        <v>39</v>
      </c>
      <c r="C11" s="5" t="s">
        <v>42</v>
      </c>
      <c r="D11" s="17">
        <v>90</v>
      </c>
      <c r="E11" s="5"/>
      <c r="F11" s="5"/>
      <c r="G11" s="3" t="s">
        <v>197</v>
      </c>
      <c r="H11" s="4">
        <f>SUMIF(B:B,G11,D:D)</f>
        <v>0</v>
      </c>
    </row>
    <row r="12" ht="13.5" customHeight="1" spans="1:8">
      <c r="A12" s="2">
        <v>44378</v>
      </c>
      <c r="B12" s="5" t="s">
        <v>375</v>
      </c>
      <c r="C12" s="5" t="s">
        <v>547</v>
      </c>
      <c r="D12" s="17">
        <v>192.27</v>
      </c>
      <c r="E12" s="5"/>
      <c r="F12" s="5"/>
      <c r="G12" s="3" t="s">
        <v>125</v>
      </c>
      <c r="H12" s="4">
        <f>SUMIF(B:B,G12,D:D)</f>
        <v>767.75</v>
      </c>
    </row>
    <row r="13" ht="13.5" customHeight="1" spans="1:8">
      <c r="A13" s="2">
        <v>44378</v>
      </c>
      <c r="B13" s="5" t="s">
        <v>375</v>
      </c>
      <c r="C13" s="5" t="s">
        <v>548</v>
      </c>
      <c r="D13" s="17">
        <v>25</v>
      </c>
      <c r="E13" s="5"/>
      <c r="F13" s="5"/>
      <c r="G13" s="3" t="s">
        <v>644</v>
      </c>
      <c r="H13" s="4">
        <f>SUMIF(B:B,G13,D:D)</f>
        <v>300</v>
      </c>
    </row>
    <row r="14" ht="13.5" customHeight="1" spans="1:8">
      <c r="A14" s="2">
        <v>44378</v>
      </c>
      <c r="B14" s="5" t="s">
        <v>375</v>
      </c>
      <c r="C14" s="5" t="s">
        <v>549</v>
      </c>
      <c r="D14" s="17">
        <v>44</v>
      </c>
      <c r="E14" s="5"/>
      <c r="F14" s="5"/>
      <c r="G14" s="3" t="s">
        <v>646</v>
      </c>
      <c r="H14" s="4">
        <f>SUMIF(B:B,G14,D:D)</f>
        <v>1003</v>
      </c>
    </row>
    <row r="15" ht="13.5" customHeight="1" spans="1:8">
      <c r="A15" s="2">
        <v>44378</v>
      </c>
      <c r="B15" s="5" t="s">
        <v>375</v>
      </c>
      <c r="C15" s="5" t="s">
        <v>550</v>
      </c>
      <c r="D15" s="17">
        <v>20</v>
      </c>
      <c r="E15" s="5"/>
      <c r="F15" s="5"/>
      <c r="G15" s="3" t="s">
        <v>163</v>
      </c>
      <c r="H15" s="4">
        <f>SUMIF(B:B,G15,D:D)</f>
        <v>48.4</v>
      </c>
    </row>
    <row r="16" ht="13.5" customHeight="1" spans="1:8">
      <c r="A16" s="2">
        <v>44378</v>
      </c>
      <c r="B16" s="5" t="s">
        <v>375</v>
      </c>
      <c r="C16" s="5" t="s">
        <v>1319</v>
      </c>
      <c r="D16" s="17">
        <v>5</v>
      </c>
      <c r="E16" s="5"/>
      <c r="F16" s="5"/>
      <c r="G16" s="3" t="s">
        <v>134</v>
      </c>
      <c r="H16" s="4">
        <f>SUMIF(B:B,G16,D:D)</f>
        <v>685</v>
      </c>
    </row>
    <row r="17" ht="13.5" customHeight="1" spans="1:8">
      <c r="A17" s="2">
        <v>44378</v>
      </c>
      <c r="B17" s="5" t="s">
        <v>36</v>
      </c>
      <c r="C17" s="5" t="s">
        <v>1366</v>
      </c>
      <c r="D17" s="17">
        <v>700</v>
      </c>
      <c r="E17" s="5"/>
      <c r="F17" s="5"/>
      <c r="G17" s="3" t="s">
        <v>34</v>
      </c>
      <c r="H17" s="4">
        <f>SUMIF(B:B,G17,D:D)</f>
        <v>109</v>
      </c>
    </row>
    <row r="18" ht="13.5" customHeight="1" spans="1:8">
      <c r="A18" s="2">
        <v>44380</v>
      </c>
      <c r="B18" s="5" t="s">
        <v>44</v>
      </c>
      <c r="C18" s="5" t="s">
        <v>524</v>
      </c>
      <c r="D18" s="17">
        <v>17.9</v>
      </c>
      <c r="E18" s="5"/>
      <c r="F18" s="5"/>
      <c r="G18" s="3" t="s">
        <v>36</v>
      </c>
      <c r="H18" s="4">
        <f>SUMIF(B:B,G18,D:D)</f>
        <v>1822.85</v>
      </c>
    </row>
    <row r="19" ht="13.5" customHeight="1" spans="1:8">
      <c r="A19" s="2">
        <v>44380</v>
      </c>
      <c r="B19" s="5" t="s">
        <v>68</v>
      </c>
      <c r="C19" s="5" t="s">
        <v>20</v>
      </c>
      <c r="D19" s="17">
        <v>219.36</v>
      </c>
      <c r="E19" s="5"/>
      <c r="F19" s="5"/>
      <c r="G19" s="3" t="s">
        <v>39</v>
      </c>
      <c r="H19" s="4">
        <f>SUMIF(B:B,G19,D:D)</f>
        <v>1188.95</v>
      </c>
    </row>
    <row r="20" ht="13.5" customHeight="1" spans="1:8">
      <c r="A20" s="2">
        <v>44391</v>
      </c>
      <c r="B20" s="5" t="s">
        <v>68</v>
      </c>
      <c r="C20" s="5" t="s">
        <v>1384</v>
      </c>
      <c r="D20" s="17">
        <v>11.3</v>
      </c>
      <c r="E20" s="5"/>
      <c r="F20" s="5"/>
      <c r="G20" s="3" t="s">
        <v>375</v>
      </c>
      <c r="H20" s="4">
        <f>SUMIF(B:B,G20,D:D)</f>
        <v>286.27</v>
      </c>
    </row>
    <row r="21" ht="13.5" customHeight="1" spans="1:26">
      <c r="A21" s="2">
        <v>44394</v>
      </c>
      <c r="B21" s="5" t="s">
        <v>39</v>
      </c>
      <c r="C21" s="5" t="s">
        <v>391</v>
      </c>
      <c r="D21" s="17">
        <v>50</v>
      </c>
      <c r="E21" s="10"/>
      <c r="F21" s="10"/>
      <c r="G21" s="10" t="s">
        <v>841</v>
      </c>
      <c r="H21" s="4">
        <f>SUMIF(B:B,G21,D:D)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44398</v>
      </c>
      <c r="B22" s="5" t="s">
        <v>68</v>
      </c>
      <c r="C22" s="5" t="s">
        <v>1367</v>
      </c>
      <c r="D22" s="17">
        <v>10.5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44398</v>
      </c>
      <c r="B23" s="5" t="s">
        <v>39</v>
      </c>
      <c r="C23" s="14" t="s">
        <v>83</v>
      </c>
      <c r="D23" s="17">
        <v>82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44385</v>
      </c>
      <c r="B24" s="5" t="s">
        <v>163</v>
      </c>
      <c r="C24" s="14" t="s">
        <v>1473</v>
      </c>
      <c r="D24" s="17">
        <v>23.4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44395</v>
      </c>
      <c r="B25" s="5" t="s">
        <v>68</v>
      </c>
      <c r="C25" s="5" t="s">
        <v>20</v>
      </c>
      <c r="D25" s="17">
        <v>221.87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44388</v>
      </c>
      <c r="B26" s="5" t="s">
        <v>39</v>
      </c>
      <c r="C26" s="14" t="s">
        <v>83</v>
      </c>
      <c r="D26" s="17">
        <v>65.45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44379</v>
      </c>
      <c r="B27" s="5" t="s">
        <v>39</v>
      </c>
      <c r="C27" s="14" t="s">
        <v>83</v>
      </c>
      <c r="D27" s="17">
        <v>45.35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44387</v>
      </c>
      <c r="B28" s="5" t="s">
        <v>68</v>
      </c>
      <c r="C28" s="5" t="s">
        <v>20</v>
      </c>
      <c r="D28" s="17">
        <v>182.8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44391</v>
      </c>
      <c r="B29" s="5" t="s">
        <v>163</v>
      </c>
      <c r="C29" s="10" t="s">
        <v>791</v>
      </c>
      <c r="D29" s="17">
        <v>25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44384</v>
      </c>
      <c r="B30" s="5" t="s">
        <v>36</v>
      </c>
      <c r="C30" s="5" t="s">
        <v>481</v>
      </c>
      <c r="D30" s="17">
        <v>122.85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44400</v>
      </c>
      <c r="B31" s="5" t="s">
        <v>68</v>
      </c>
      <c r="C31" s="5" t="s">
        <v>20</v>
      </c>
      <c r="D31" s="17">
        <v>240.73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44408</v>
      </c>
      <c r="B32" s="5" t="s">
        <v>68</v>
      </c>
      <c r="C32" s="5" t="s">
        <v>20</v>
      </c>
      <c r="D32" s="17">
        <v>236.66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44390</v>
      </c>
      <c r="B33" s="5" t="s">
        <v>44</v>
      </c>
      <c r="C33" s="5" t="s">
        <v>1487</v>
      </c>
      <c r="D33" s="17">
        <v>29.9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44393</v>
      </c>
      <c r="B34" s="5" t="s">
        <v>39</v>
      </c>
      <c r="C34" s="5" t="s">
        <v>1488</v>
      </c>
      <c r="D34" s="17">
        <v>550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44400</v>
      </c>
      <c r="B35" s="5" t="s">
        <v>39</v>
      </c>
      <c r="C35" s="5" t="s">
        <v>1489</v>
      </c>
      <c r="D35" s="17">
        <v>240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44394</v>
      </c>
      <c r="B36" s="10" t="s">
        <v>11</v>
      </c>
      <c r="C36" s="10" t="s">
        <v>1490</v>
      </c>
      <c r="D36" s="10">
        <v>11.4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44381</v>
      </c>
      <c r="B37" s="10" t="s">
        <v>134</v>
      </c>
      <c r="C37" s="5" t="s">
        <v>1278</v>
      </c>
      <c r="D37" s="17">
        <v>390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44379</v>
      </c>
      <c r="B38" s="5" t="s">
        <v>39</v>
      </c>
      <c r="C38" s="5" t="s">
        <v>391</v>
      </c>
      <c r="D38" s="17">
        <v>50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44401</v>
      </c>
      <c r="B39" s="5" t="s">
        <v>39</v>
      </c>
      <c r="C39" s="5" t="s">
        <v>306</v>
      </c>
      <c r="D39" s="17">
        <v>16.15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44403</v>
      </c>
      <c r="B40" s="5" t="s">
        <v>68</v>
      </c>
      <c r="C40" s="5" t="s">
        <v>705</v>
      </c>
      <c r="D40" s="17">
        <v>92.8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44384</v>
      </c>
      <c r="B41" s="5" t="s">
        <v>134</v>
      </c>
      <c r="C41" s="5" t="s">
        <v>166</v>
      </c>
      <c r="D41" s="17">
        <v>295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44408</v>
      </c>
      <c r="B42" s="5" t="s">
        <v>34</v>
      </c>
      <c r="C42" s="5" t="s">
        <v>81</v>
      </c>
      <c r="D42" s="17">
        <v>109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/>
      <c r="B43" s="5"/>
      <c r="D43" s="17"/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/>
      <c r="D44" s="17"/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/>
      <c r="D45" s="17"/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/>
      <c r="D46" s="17"/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/>
      <c r="D47" s="17"/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/>
      <c r="D48" s="17"/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/>
      <c r="D49" s="17"/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/>
      <c r="D50" s="17"/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/>
      <c r="D51" s="17"/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/>
      <c r="D52" s="17"/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/>
      <c r="D53" s="17"/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/>
      <c r="D54" s="17"/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/>
      <c r="D55" s="17"/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/>
      <c r="D56" s="17"/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D57" s="17">
        <f>SUM(D2:D56)</f>
        <v>8136.44</v>
      </c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D58" s="17"/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D59" s="17"/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D60" s="17"/>
      <c r="E60" s="5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6">
      <c r="A61" s="2"/>
      <c r="D61" s="17"/>
      <c r="E61" s="5"/>
      <c r="F61" s="5"/>
    </row>
    <row r="62" ht="13.5" customHeight="1" spans="1:6">
      <c r="A62" s="2"/>
      <c r="D62" s="17"/>
      <c r="E62" s="5"/>
      <c r="F62" s="5"/>
    </row>
    <row r="63" ht="13.5" customHeight="1" spans="1:6">
      <c r="A63" s="2"/>
      <c r="D63" s="17"/>
      <c r="E63" s="5"/>
      <c r="F63" s="5"/>
    </row>
    <row r="64" ht="13.5" customHeight="1" spans="1:6">
      <c r="A64" s="2"/>
      <c r="D64" s="17"/>
      <c r="E64" s="5"/>
      <c r="F64" s="5"/>
    </row>
    <row r="65" ht="13.5" customHeight="1" spans="1:6">
      <c r="A65" s="2"/>
      <c r="D65" s="17"/>
      <c r="E65" s="5"/>
      <c r="F65" s="5"/>
    </row>
    <row r="66" ht="13.5" customHeight="1" spans="1:6">
      <c r="A66" s="2"/>
      <c r="D66" s="17"/>
      <c r="E66" s="5"/>
      <c r="F66" s="5"/>
    </row>
    <row r="67" ht="13.5" customHeight="1" spans="1:6">
      <c r="A67" s="2"/>
      <c r="D67" s="17"/>
      <c r="E67" s="5"/>
      <c r="F67" s="5"/>
    </row>
    <row r="68" ht="13.5" customHeight="1" spans="1:6">
      <c r="A68" s="2"/>
      <c r="D68" s="17"/>
      <c r="E68" s="5"/>
      <c r="F68" s="5"/>
    </row>
    <row r="69" ht="13.5" customHeight="1" spans="1:6">
      <c r="A69" s="2"/>
      <c r="D69" s="17"/>
      <c r="E69" s="5"/>
      <c r="F69" s="5"/>
    </row>
    <row r="70" ht="13.5" customHeight="1" spans="1:6">
      <c r="A70" s="2"/>
      <c r="D70" s="17"/>
      <c r="E70" s="5"/>
      <c r="F70" s="5"/>
    </row>
    <row r="71" ht="13.5" customHeight="1" spans="1:6">
      <c r="A71" s="2"/>
      <c r="D71" s="17"/>
      <c r="E71" s="5"/>
      <c r="F71" s="5"/>
    </row>
    <row r="72" ht="13.5" customHeight="1" spans="1:6">
      <c r="A72" s="2"/>
      <c r="D72" s="17"/>
      <c r="E72" s="5"/>
      <c r="F72" s="5"/>
    </row>
    <row r="73" ht="13.5" customHeight="1" spans="1:6">
      <c r="A73" s="2"/>
      <c r="D73" s="17"/>
      <c r="E73" s="5"/>
      <c r="F73" s="5"/>
    </row>
    <row r="74" ht="13.5" customHeight="1" spans="1:6">
      <c r="A74" s="2"/>
      <c r="D74" s="17"/>
      <c r="E74" s="5"/>
      <c r="F74" s="5"/>
    </row>
    <row r="75" ht="13.5" customHeight="1" spans="1:6">
      <c r="A75" s="2"/>
      <c r="D75" s="17"/>
      <c r="E75" s="5"/>
      <c r="F75" s="5"/>
    </row>
    <row r="76" ht="13.5" customHeight="1" spans="1:6">
      <c r="A76" s="2"/>
      <c r="D76" s="17"/>
      <c r="E76" s="5"/>
      <c r="F76" s="5"/>
    </row>
    <row r="77" ht="13.5" customHeight="1" spans="1:6">
      <c r="A77" s="2"/>
      <c r="D77" s="17"/>
      <c r="E77" s="5"/>
      <c r="F77" s="5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44409</v>
      </c>
      <c r="B2" s="5" t="s">
        <v>294</v>
      </c>
      <c r="C2" s="5" t="s">
        <v>239</v>
      </c>
      <c r="D2" s="17">
        <v>470</v>
      </c>
      <c r="E2" s="5"/>
      <c r="F2" s="5"/>
    </row>
    <row r="3" ht="13.5" customHeight="1" spans="1:6">
      <c r="A3" s="2">
        <v>44409</v>
      </c>
      <c r="B3" s="5" t="s">
        <v>11</v>
      </c>
      <c r="C3" s="5" t="s">
        <v>777</v>
      </c>
      <c r="D3" s="17">
        <v>180</v>
      </c>
      <c r="E3" s="5"/>
      <c r="F3" s="5"/>
    </row>
    <row r="4" ht="13.5" customHeight="1" spans="1:6">
      <c r="A4" s="2">
        <v>44409</v>
      </c>
      <c r="B4" s="5" t="s">
        <v>125</v>
      </c>
      <c r="C4" s="5" t="s">
        <v>640</v>
      </c>
      <c r="D4" s="17">
        <v>60</v>
      </c>
      <c r="E4" s="5"/>
      <c r="F4" s="5"/>
    </row>
    <row r="5" ht="13.5" customHeight="1" spans="1:6">
      <c r="A5" s="2">
        <v>44409</v>
      </c>
      <c r="B5" s="5" t="s">
        <v>125</v>
      </c>
      <c r="C5" s="5" t="s">
        <v>641</v>
      </c>
      <c r="D5" s="17">
        <v>675</v>
      </c>
      <c r="E5" s="5"/>
      <c r="F5" s="5"/>
    </row>
    <row r="6" ht="13.5" customHeight="1" spans="1:7">
      <c r="A6" s="2">
        <v>44409</v>
      </c>
      <c r="B6" s="5" t="s">
        <v>125</v>
      </c>
      <c r="C6" s="5" t="s">
        <v>509</v>
      </c>
      <c r="D6" s="17">
        <v>32.75</v>
      </c>
      <c r="E6" s="5"/>
      <c r="F6" s="5"/>
      <c r="G6" s="3" t="s">
        <v>286</v>
      </c>
    </row>
    <row r="7" ht="13.5" customHeight="1" spans="1:8">
      <c r="A7" s="2">
        <v>44409</v>
      </c>
      <c r="B7" s="5" t="s">
        <v>644</v>
      </c>
      <c r="C7" s="5" t="s">
        <v>684</v>
      </c>
      <c r="D7" s="17">
        <v>300</v>
      </c>
      <c r="E7" s="5"/>
      <c r="F7" s="5"/>
      <c r="G7" s="3" t="s">
        <v>44</v>
      </c>
      <c r="H7" s="4">
        <f>SUMIF(B:B,G7,D:D)</f>
        <v>795.88</v>
      </c>
    </row>
    <row r="8" ht="13.5" customHeight="1" spans="1:8">
      <c r="A8" s="2">
        <v>44409</v>
      </c>
      <c r="B8" s="5" t="s">
        <v>646</v>
      </c>
      <c r="C8" s="5" t="s">
        <v>1145</v>
      </c>
      <c r="D8" s="17">
        <v>1003</v>
      </c>
      <c r="E8" s="5"/>
      <c r="F8" s="5" t="s">
        <v>1362</v>
      </c>
      <c r="G8" s="3" t="s">
        <v>294</v>
      </c>
      <c r="H8" s="4">
        <f>SUMIF(B:B,G8,D:D)</f>
        <v>470</v>
      </c>
    </row>
    <row r="9" ht="13.5" customHeight="1" spans="1:8">
      <c r="A9" s="2">
        <v>44409</v>
      </c>
      <c r="B9" s="5" t="s">
        <v>36</v>
      </c>
      <c r="C9" s="5" t="s">
        <v>37</v>
      </c>
      <c r="D9" s="17">
        <v>600</v>
      </c>
      <c r="E9" s="5"/>
      <c r="F9" s="5"/>
      <c r="G9" s="3" t="s">
        <v>11</v>
      </c>
      <c r="H9" s="4">
        <f>SUMIF(B:B,G9,D:D)</f>
        <v>180</v>
      </c>
    </row>
    <row r="10" ht="13.5" customHeight="1" spans="1:8">
      <c r="A10" s="2">
        <v>44409</v>
      </c>
      <c r="B10" s="5" t="s">
        <v>36</v>
      </c>
      <c r="C10" s="5" t="s">
        <v>38</v>
      </c>
      <c r="D10" s="17">
        <v>400</v>
      </c>
      <c r="E10" s="5"/>
      <c r="F10" s="5"/>
      <c r="G10" s="3" t="s">
        <v>68</v>
      </c>
      <c r="H10" s="4">
        <f>SUMIF(B:B,G10,D:D)</f>
        <v>935.64</v>
      </c>
    </row>
    <row r="11" ht="13.5" customHeight="1" spans="1:8">
      <c r="A11" s="2">
        <v>44409</v>
      </c>
      <c r="B11" s="5" t="s">
        <v>39</v>
      </c>
      <c r="C11" s="5" t="s">
        <v>42</v>
      </c>
      <c r="D11" s="17">
        <v>90</v>
      </c>
      <c r="E11" s="5"/>
      <c r="F11" s="5"/>
      <c r="G11" s="3" t="s">
        <v>197</v>
      </c>
      <c r="H11" s="4">
        <f>SUMIF(B:B,G11,D:D)</f>
        <v>84.6</v>
      </c>
    </row>
    <row r="12" ht="13.5" customHeight="1" spans="1:8">
      <c r="A12" s="2">
        <v>44409</v>
      </c>
      <c r="B12" s="5" t="s">
        <v>375</v>
      </c>
      <c r="C12" s="5" t="s">
        <v>547</v>
      </c>
      <c r="D12" s="17">
        <v>285.94</v>
      </c>
      <c r="E12" s="5"/>
      <c r="F12" s="5"/>
      <c r="G12" s="3" t="s">
        <v>125</v>
      </c>
      <c r="H12" s="4">
        <f>SUMIF(B:B,G12,D:D)</f>
        <v>767.75</v>
      </c>
    </row>
    <row r="13" ht="13.5" customHeight="1" spans="1:8">
      <c r="A13" s="2">
        <v>44409</v>
      </c>
      <c r="B13" s="5" t="s">
        <v>375</v>
      </c>
      <c r="C13" s="5" t="s">
        <v>548</v>
      </c>
      <c r="D13" s="17">
        <v>25</v>
      </c>
      <c r="E13" s="5"/>
      <c r="F13" s="5"/>
      <c r="G13" s="3" t="s">
        <v>644</v>
      </c>
      <c r="H13" s="4">
        <f>SUMIF(B:B,G13,D:D)</f>
        <v>300</v>
      </c>
    </row>
    <row r="14" ht="13.5" customHeight="1" spans="1:8">
      <c r="A14" s="2">
        <v>44409</v>
      </c>
      <c r="B14" s="5" t="s">
        <v>375</v>
      </c>
      <c r="C14" s="5" t="s">
        <v>549</v>
      </c>
      <c r="D14" s="17">
        <v>44</v>
      </c>
      <c r="E14" s="5"/>
      <c r="F14" s="5"/>
      <c r="G14" s="3" t="s">
        <v>646</v>
      </c>
      <c r="H14" s="4">
        <f>SUMIF(B:B,G14,D:D)</f>
        <v>1003</v>
      </c>
    </row>
    <row r="15" ht="13.5" customHeight="1" spans="1:8">
      <c r="A15" s="2">
        <v>44409</v>
      </c>
      <c r="B15" s="5" t="s">
        <v>375</v>
      </c>
      <c r="C15" s="5" t="s">
        <v>550</v>
      </c>
      <c r="D15" s="17">
        <v>20</v>
      </c>
      <c r="E15" s="5"/>
      <c r="F15" s="5"/>
      <c r="G15" s="3" t="s">
        <v>163</v>
      </c>
      <c r="H15" s="4">
        <f>SUMIF(B:B,G15,D:D)</f>
        <v>20</v>
      </c>
    </row>
    <row r="16" ht="13.5" customHeight="1" spans="1:8">
      <c r="A16" s="2">
        <v>44409</v>
      </c>
      <c r="B16" s="5" t="s">
        <v>375</v>
      </c>
      <c r="C16" s="5" t="s">
        <v>1319</v>
      </c>
      <c r="D16" s="17">
        <v>5</v>
      </c>
      <c r="E16" s="5"/>
      <c r="F16" s="5"/>
      <c r="G16" s="3" t="s">
        <v>134</v>
      </c>
      <c r="H16" s="4">
        <f>SUMIF(B:B,G16,D:D)</f>
        <v>485.9</v>
      </c>
    </row>
    <row r="17" ht="13.5" customHeight="1" spans="1:8">
      <c r="A17" s="2">
        <v>44409</v>
      </c>
      <c r="B17" s="5" t="s">
        <v>36</v>
      </c>
      <c r="C17" s="5" t="s">
        <v>1366</v>
      </c>
      <c r="D17" s="17">
        <v>700</v>
      </c>
      <c r="E17" s="5"/>
      <c r="F17" s="5"/>
      <c r="G17" s="3" t="s">
        <v>34</v>
      </c>
      <c r="H17" s="4">
        <f>SUMIF(B:B,G17,D:D)</f>
        <v>49.2</v>
      </c>
    </row>
    <row r="18" ht="13.5" customHeight="1" spans="1:8">
      <c r="A18" s="2">
        <v>44416</v>
      </c>
      <c r="B18" s="5" t="s">
        <v>197</v>
      </c>
      <c r="C18" s="5" t="s">
        <v>124</v>
      </c>
      <c r="D18" s="17">
        <v>20.85</v>
      </c>
      <c r="E18" s="5"/>
      <c r="F18" s="5"/>
      <c r="G18" s="3" t="s">
        <v>36</v>
      </c>
      <c r="H18" s="4">
        <f>SUMIF(B:B,G18,D:D)</f>
        <v>1882.6</v>
      </c>
    </row>
    <row r="19" ht="13.5" customHeight="1" spans="1:8">
      <c r="A19" s="2">
        <v>44416</v>
      </c>
      <c r="B19" s="5" t="s">
        <v>134</v>
      </c>
      <c r="C19" s="5" t="s">
        <v>670</v>
      </c>
      <c r="D19" s="17">
        <v>17.9</v>
      </c>
      <c r="E19" s="5"/>
      <c r="F19" s="5"/>
      <c r="G19" s="3" t="s">
        <v>39</v>
      </c>
      <c r="H19" s="4">
        <f>SUMIF(B:B,G19,D:D)</f>
        <v>1346.58</v>
      </c>
    </row>
    <row r="20" ht="13.5" customHeight="1" spans="1:8">
      <c r="A20" s="2">
        <v>44415</v>
      </c>
      <c r="B20" s="5" t="s">
        <v>68</v>
      </c>
      <c r="C20" s="5" t="s">
        <v>20</v>
      </c>
      <c r="D20" s="17">
        <v>199</v>
      </c>
      <c r="E20" s="5"/>
      <c r="F20" s="5"/>
      <c r="G20" s="3" t="s">
        <v>375</v>
      </c>
      <c r="H20" s="4">
        <f>SUMIF(B:B,G20,D:D)</f>
        <v>379.94</v>
      </c>
    </row>
    <row r="21" ht="13.5" customHeight="1" spans="1:26">
      <c r="A21" s="2">
        <v>44415</v>
      </c>
      <c r="B21" s="5" t="s">
        <v>44</v>
      </c>
      <c r="C21" s="5" t="s">
        <v>1491</v>
      </c>
      <c r="D21" s="17">
        <v>32.7</v>
      </c>
      <c r="E21" s="10"/>
      <c r="F21" s="10"/>
      <c r="G21" s="10" t="s">
        <v>841</v>
      </c>
      <c r="H21" s="4">
        <f>SUMIF(B:B,G21,D:D)</f>
        <v>2163.65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44411</v>
      </c>
      <c r="B22" s="5" t="s">
        <v>39</v>
      </c>
      <c r="C22" s="5" t="s">
        <v>83</v>
      </c>
      <c r="D22" s="17">
        <v>82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44415</v>
      </c>
      <c r="B23" s="5" t="s">
        <v>39</v>
      </c>
      <c r="C23" s="14" t="s">
        <v>391</v>
      </c>
      <c r="D23" s="17">
        <v>50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44414</v>
      </c>
      <c r="B24" s="5" t="s">
        <v>39</v>
      </c>
      <c r="C24" s="14" t="s">
        <v>752</v>
      </c>
      <c r="D24" s="17">
        <v>788.82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44417</v>
      </c>
      <c r="B25" s="5" t="s">
        <v>841</v>
      </c>
      <c r="C25" s="5" t="s">
        <v>1492</v>
      </c>
      <c r="D25" s="17">
        <v>2163.65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44422</v>
      </c>
      <c r="B26" s="5" t="s">
        <v>39</v>
      </c>
      <c r="C26" s="5" t="s">
        <v>391</v>
      </c>
      <c r="D26" s="17">
        <v>50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44416</v>
      </c>
      <c r="B27" s="5" t="s">
        <v>134</v>
      </c>
      <c r="C27" s="5" t="s">
        <v>1493</v>
      </c>
      <c r="D27" s="17">
        <v>45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44417</v>
      </c>
      <c r="B28" s="5" t="s">
        <v>39</v>
      </c>
      <c r="C28" s="5" t="s">
        <v>391</v>
      </c>
      <c r="D28" s="17">
        <v>50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44417</v>
      </c>
      <c r="B29" s="5" t="s">
        <v>39</v>
      </c>
      <c r="C29" s="5" t="s">
        <v>391</v>
      </c>
      <c r="D29" s="17">
        <v>50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44426</v>
      </c>
      <c r="B30" s="5" t="s">
        <v>197</v>
      </c>
      <c r="C30" s="5" t="s">
        <v>124</v>
      </c>
      <c r="D30" s="17">
        <v>33.15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44420</v>
      </c>
      <c r="B31" s="5" t="s">
        <v>39</v>
      </c>
      <c r="C31" s="5" t="s">
        <v>83</v>
      </c>
      <c r="D31" s="17">
        <v>60.76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44419</v>
      </c>
      <c r="B32" s="5" t="s">
        <v>163</v>
      </c>
      <c r="C32" s="5" t="s">
        <v>1146</v>
      </c>
      <c r="D32" s="17">
        <v>20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44421</v>
      </c>
      <c r="B33" s="5" t="s">
        <v>68</v>
      </c>
      <c r="C33" s="5" t="s">
        <v>20</v>
      </c>
      <c r="D33" s="17">
        <v>253.6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44429</v>
      </c>
      <c r="B34" s="5" t="s">
        <v>36</v>
      </c>
      <c r="C34" s="5" t="s">
        <v>519</v>
      </c>
      <c r="D34" s="17">
        <v>29.45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44417</v>
      </c>
      <c r="B35" s="5" t="s">
        <v>134</v>
      </c>
      <c r="C35" s="5" t="s">
        <v>898</v>
      </c>
      <c r="D35" s="17">
        <v>38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44428</v>
      </c>
      <c r="B36" s="10" t="s">
        <v>68</v>
      </c>
      <c r="C36" s="10" t="s">
        <v>1323</v>
      </c>
      <c r="D36" s="10">
        <v>46.6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44429</v>
      </c>
      <c r="B37" s="10" t="s">
        <v>36</v>
      </c>
      <c r="C37" s="5" t="s">
        <v>1494</v>
      </c>
      <c r="D37" s="17">
        <v>123.65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44428</v>
      </c>
      <c r="B38" s="5" t="s">
        <v>68</v>
      </c>
      <c r="C38" s="5" t="s">
        <v>20</v>
      </c>
      <c r="D38" s="17">
        <v>202.94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44436</v>
      </c>
      <c r="B39" s="5" t="s">
        <v>68</v>
      </c>
      <c r="C39" s="5" t="s">
        <v>20</v>
      </c>
      <c r="D39" s="17">
        <v>206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44431</v>
      </c>
      <c r="B40" s="5" t="s">
        <v>39</v>
      </c>
      <c r="C40" s="5" t="s">
        <v>83</v>
      </c>
      <c r="D40" s="17">
        <v>75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44437</v>
      </c>
      <c r="B41" s="5" t="s">
        <v>36</v>
      </c>
      <c r="C41" s="5" t="s">
        <v>1495</v>
      </c>
      <c r="D41" s="17">
        <v>29.5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44437</v>
      </c>
      <c r="B42" s="5" t="s">
        <v>34</v>
      </c>
      <c r="C42" s="5" t="s">
        <v>81</v>
      </c>
      <c r="D42" s="17">
        <v>49.2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44437</v>
      </c>
      <c r="B43" s="5" t="s">
        <v>134</v>
      </c>
      <c r="C43" s="5" t="s">
        <v>1278</v>
      </c>
      <c r="D43" s="17">
        <v>55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44423</v>
      </c>
      <c r="B44" s="5" t="s">
        <v>134</v>
      </c>
      <c r="C44" s="5" t="s">
        <v>1278</v>
      </c>
      <c r="D44" s="17">
        <v>55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44434</v>
      </c>
      <c r="B45" s="5" t="s">
        <v>134</v>
      </c>
      <c r="C45" s="3" t="s">
        <v>166</v>
      </c>
      <c r="D45" s="17">
        <v>275</v>
      </c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44438</v>
      </c>
      <c r="B46" s="3" t="s">
        <v>68</v>
      </c>
      <c r="C46" s="3" t="s">
        <v>1496</v>
      </c>
      <c r="D46" s="17">
        <v>27.5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44438</v>
      </c>
      <c r="B47" s="3" t="s">
        <v>197</v>
      </c>
      <c r="C47" s="3" t="s">
        <v>124</v>
      </c>
      <c r="D47" s="17">
        <v>30.6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44438</v>
      </c>
      <c r="B48" s="3" t="s">
        <v>39</v>
      </c>
      <c r="C48" s="3" t="s">
        <v>391</v>
      </c>
      <c r="D48" s="17">
        <v>50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44438</v>
      </c>
      <c r="B49" s="3" t="s">
        <v>44</v>
      </c>
      <c r="C49" s="3" t="s">
        <v>1497</v>
      </c>
      <c r="D49" s="17">
        <v>9.9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44429</v>
      </c>
      <c r="B50" s="3" t="s">
        <v>44</v>
      </c>
      <c r="C50" s="3" t="s">
        <v>1212</v>
      </c>
      <c r="D50" s="17">
        <v>753.28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/>
      <c r="D51" s="17"/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/>
      <c r="D52" s="17"/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/>
      <c r="D53" s="17"/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/>
      <c r="D54" s="17"/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/>
      <c r="D55" s="17"/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/>
      <c r="D56" s="17"/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D57" s="17">
        <f>SUM(D2:D56)</f>
        <v>10864.74</v>
      </c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D58" s="17"/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D59" s="17"/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D60" s="17"/>
      <c r="E60" s="5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6">
      <c r="A61" s="2"/>
      <c r="D61" s="17"/>
      <c r="E61" s="5"/>
      <c r="F61" s="5"/>
    </row>
    <row r="62" ht="13.5" customHeight="1" spans="1:6">
      <c r="A62" s="2"/>
      <c r="D62" s="17"/>
      <c r="E62" s="5"/>
      <c r="F62" s="5"/>
    </row>
    <row r="63" ht="13.5" customHeight="1" spans="1:6">
      <c r="A63" s="2"/>
      <c r="D63" s="17"/>
      <c r="E63" s="5"/>
      <c r="F63" s="5"/>
    </row>
    <row r="64" ht="13.5" customHeight="1" spans="1:6">
      <c r="A64" s="2"/>
      <c r="D64" s="17"/>
      <c r="E64" s="5"/>
      <c r="F64" s="5"/>
    </row>
    <row r="65" ht="13.5" customHeight="1" spans="1:6">
      <c r="A65" s="2"/>
      <c r="D65" s="17"/>
      <c r="E65" s="5"/>
      <c r="F65" s="5"/>
    </row>
    <row r="66" ht="13.5" customHeight="1" spans="1:6">
      <c r="A66" s="2"/>
      <c r="D66" s="17"/>
      <c r="E66" s="5"/>
      <c r="F66" s="5"/>
    </row>
    <row r="67" ht="13.5" customHeight="1" spans="1:6">
      <c r="A67" s="2"/>
      <c r="D67" s="17"/>
      <c r="E67" s="5"/>
      <c r="F67" s="5"/>
    </row>
    <row r="68" ht="13.5" customHeight="1" spans="1:6">
      <c r="A68" s="2"/>
      <c r="D68" s="17"/>
      <c r="E68" s="5"/>
      <c r="F68" s="5"/>
    </row>
    <row r="69" ht="13.5" customHeight="1" spans="1:6">
      <c r="A69" s="2"/>
      <c r="D69" s="17"/>
      <c r="E69" s="5"/>
      <c r="F69" s="5"/>
    </row>
    <row r="70" ht="13.5" customHeight="1" spans="1:6">
      <c r="A70" s="2"/>
      <c r="D70" s="17"/>
      <c r="E70" s="5"/>
      <c r="F70" s="5"/>
    </row>
    <row r="71" ht="13.5" customHeight="1" spans="1:6">
      <c r="A71" s="2"/>
      <c r="D71" s="17"/>
      <c r="E71" s="5"/>
      <c r="F71" s="5"/>
    </row>
    <row r="72" ht="13.5" customHeight="1" spans="1:6">
      <c r="A72" s="2"/>
      <c r="D72" s="17"/>
      <c r="E72" s="5"/>
      <c r="F72" s="5"/>
    </row>
    <row r="73" ht="13.5" customHeight="1" spans="1:6">
      <c r="A73" s="2"/>
      <c r="D73" s="17"/>
      <c r="E73" s="5"/>
      <c r="F73" s="5"/>
    </row>
    <row r="74" ht="13.5" customHeight="1" spans="1:6">
      <c r="A74" s="2"/>
      <c r="D74" s="17"/>
      <c r="E74" s="5"/>
      <c r="F74" s="5"/>
    </row>
    <row r="75" ht="13.5" customHeight="1" spans="1:6">
      <c r="A75" s="2"/>
      <c r="D75" s="17"/>
      <c r="E75" s="5"/>
      <c r="F75" s="5"/>
    </row>
    <row r="76" ht="13.5" customHeight="1" spans="1:6">
      <c r="A76" s="2"/>
      <c r="D76" s="17"/>
      <c r="E76" s="5"/>
      <c r="F76" s="5"/>
    </row>
    <row r="77" ht="13.5" customHeight="1" spans="1:6">
      <c r="A77" s="2"/>
      <c r="D77" s="17"/>
      <c r="E77" s="5"/>
      <c r="F77" s="5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44440</v>
      </c>
      <c r="B2" s="5" t="s">
        <v>294</v>
      </c>
      <c r="C2" s="5" t="s">
        <v>239</v>
      </c>
      <c r="D2" s="17">
        <v>470</v>
      </c>
      <c r="E2" s="5"/>
      <c r="F2" s="5"/>
    </row>
    <row r="3" ht="13.5" customHeight="1" spans="1:6">
      <c r="A3" s="2">
        <v>44440</v>
      </c>
      <c r="B3" s="5" t="s">
        <v>11</v>
      </c>
      <c r="C3" s="5" t="s">
        <v>777</v>
      </c>
      <c r="D3" s="17">
        <v>180</v>
      </c>
      <c r="E3" s="5"/>
      <c r="F3" s="5"/>
    </row>
    <row r="4" ht="13.5" customHeight="1" spans="1:6">
      <c r="A4" s="2">
        <v>44440</v>
      </c>
      <c r="B4" s="5" t="s">
        <v>125</v>
      </c>
      <c r="C4" s="5" t="s">
        <v>640</v>
      </c>
      <c r="D4" s="17">
        <v>60</v>
      </c>
      <c r="E4" s="5"/>
      <c r="F4" s="5"/>
    </row>
    <row r="5" ht="13.5" customHeight="1" spans="1:6">
      <c r="A5" s="2">
        <v>44440</v>
      </c>
      <c r="B5" s="5" t="s">
        <v>125</v>
      </c>
      <c r="C5" s="5" t="s">
        <v>641</v>
      </c>
      <c r="D5" s="17">
        <v>675</v>
      </c>
      <c r="E5" s="5"/>
      <c r="F5" s="5"/>
    </row>
    <row r="6" ht="13.5" customHeight="1" spans="1:7">
      <c r="A6" s="2">
        <v>44440</v>
      </c>
      <c r="B6" s="5" t="s">
        <v>125</v>
      </c>
      <c r="C6" s="5" t="s">
        <v>509</v>
      </c>
      <c r="D6" s="17">
        <v>32.75</v>
      </c>
      <c r="E6" s="5"/>
      <c r="F6" s="5"/>
      <c r="G6" s="3" t="s">
        <v>286</v>
      </c>
    </row>
    <row r="7" ht="13.5" customHeight="1" spans="1:8">
      <c r="A7" s="2">
        <v>44440</v>
      </c>
      <c r="B7" s="5" t="s">
        <v>644</v>
      </c>
      <c r="C7" s="5" t="s">
        <v>684</v>
      </c>
      <c r="D7" s="17">
        <v>300</v>
      </c>
      <c r="E7" s="5"/>
      <c r="F7" s="5"/>
      <c r="G7" s="3" t="s">
        <v>44</v>
      </c>
      <c r="H7" s="4">
        <f>SUMIF(B:B,G7,D:D)</f>
        <v>10.7</v>
      </c>
    </row>
    <row r="8" ht="13.5" customHeight="1" spans="1:8">
      <c r="A8" s="2">
        <v>44440</v>
      </c>
      <c r="B8" s="5" t="s">
        <v>646</v>
      </c>
      <c r="C8" s="5" t="s">
        <v>1145</v>
      </c>
      <c r="D8" s="17">
        <v>1003</v>
      </c>
      <c r="E8" s="5"/>
      <c r="F8" s="5" t="s">
        <v>1362</v>
      </c>
      <c r="G8" s="3" t="s">
        <v>294</v>
      </c>
      <c r="H8" s="4">
        <f>SUMIF(B:B,G8,D:D)</f>
        <v>958</v>
      </c>
    </row>
    <row r="9" ht="13.5" customHeight="1" spans="1:8">
      <c r="A9" s="2">
        <v>44440</v>
      </c>
      <c r="B9" s="5" t="s">
        <v>36</v>
      </c>
      <c r="C9" s="5" t="s">
        <v>37</v>
      </c>
      <c r="D9" s="17">
        <v>600</v>
      </c>
      <c r="E9" s="5"/>
      <c r="F9" s="5"/>
      <c r="G9" s="3" t="s">
        <v>11</v>
      </c>
      <c r="H9" s="4">
        <f>SUMIF(B:B,G9,D:D)</f>
        <v>356.8</v>
      </c>
    </row>
    <row r="10" ht="13.5" customHeight="1" spans="1:8">
      <c r="A10" s="2">
        <v>44440</v>
      </c>
      <c r="B10" s="5" t="s">
        <v>36</v>
      </c>
      <c r="C10" s="5" t="s">
        <v>38</v>
      </c>
      <c r="D10" s="17">
        <v>400</v>
      </c>
      <c r="E10" s="5"/>
      <c r="F10" s="5"/>
      <c r="G10" s="3" t="s">
        <v>68</v>
      </c>
      <c r="H10" s="4">
        <f>SUMIF(B:B,G10,D:D)</f>
        <v>1113.6</v>
      </c>
    </row>
    <row r="11" ht="13.5" customHeight="1" spans="1:8">
      <c r="A11" s="2">
        <v>44440</v>
      </c>
      <c r="B11" s="5" t="s">
        <v>39</v>
      </c>
      <c r="C11" s="5" t="s">
        <v>42</v>
      </c>
      <c r="D11" s="17">
        <v>90</v>
      </c>
      <c r="E11" s="5"/>
      <c r="F11" s="5"/>
      <c r="G11" s="3" t="s">
        <v>197</v>
      </c>
      <c r="H11" s="4">
        <f>SUMIF(B:B,G11,D:D)</f>
        <v>23.55</v>
      </c>
    </row>
    <row r="12" ht="13.5" customHeight="1" spans="1:8">
      <c r="A12" s="2">
        <v>44440</v>
      </c>
      <c r="B12" s="5" t="s">
        <v>375</v>
      </c>
      <c r="C12" s="5" t="s">
        <v>547</v>
      </c>
      <c r="D12" s="17">
        <v>260.26</v>
      </c>
      <c r="E12" s="5"/>
      <c r="F12" s="5"/>
      <c r="G12" s="3" t="s">
        <v>125</v>
      </c>
      <c r="H12" s="4">
        <f>SUMIF(B:B,G12,D:D)</f>
        <v>887.75</v>
      </c>
    </row>
    <row r="13" ht="13.5" customHeight="1" spans="1:8">
      <c r="A13" s="2">
        <v>44440</v>
      </c>
      <c r="B13" s="5" t="s">
        <v>375</v>
      </c>
      <c r="C13" s="5" t="s">
        <v>548</v>
      </c>
      <c r="D13" s="17">
        <v>25</v>
      </c>
      <c r="E13" s="5"/>
      <c r="F13" s="5"/>
      <c r="G13" s="3" t="s">
        <v>644</v>
      </c>
      <c r="H13" s="4">
        <f>SUMIF(B:B,G13,D:D)</f>
        <v>300</v>
      </c>
    </row>
    <row r="14" ht="13.5" customHeight="1" spans="1:8">
      <c r="A14" s="2">
        <v>44440</v>
      </c>
      <c r="B14" s="5" t="s">
        <v>375</v>
      </c>
      <c r="C14" s="5" t="s">
        <v>549</v>
      </c>
      <c r="D14" s="17">
        <v>44</v>
      </c>
      <c r="E14" s="5"/>
      <c r="F14" s="5"/>
      <c r="G14" s="3" t="s">
        <v>646</v>
      </c>
      <c r="H14" s="4">
        <f>SUMIF(B:B,G14,D:D)</f>
        <v>1003</v>
      </c>
    </row>
    <row r="15" ht="13.5" customHeight="1" spans="1:8">
      <c r="A15" s="2">
        <v>44440</v>
      </c>
      <c r="B15" s="5" t="s">
        <v>375</v>
      </c>
      <c r="C15" s="5" t="s">
        <v>550</v>
      </c>
      <c r="D15" s="17">
        <v>20</v>
      </c>
      <c r="E15" s="5"/>
      <c r="F15" s="5"/>
      <c r="G15" s="3" t="s">
        <v>163</v>
      </c>
      <c r="H15" s="4">
        <f>SUMIF(B:B,G15,D:D)</f>
        <v>110</v>
      </c>
    </row>
    <row r="16" ht="13.5" customHeight="1" spans="1:8">
      <c r="A16" s="2">
        <v>44440</v>
      </c>
      <c r="B16" s="5" t="s">
        <v>375</v>
      </c>
      <c r="C16" s="5" t="s">
        <v>1319</v>
      </c>
      <c r="D16" s="17">
        <v>5</v>
      </c>
      <c r="E16" s="5"/>
      <c r="F16" s="5"/>
      <c r="G16" s="3" t="s">
        <v>134</v>
      </c>
      <c r="H16" s="4">
        <f>SUMIF(B:B,G16,D:D)</f>
        <v>207.8</v>
      </c>
    </row>
    <row r="17" ht="13.5" customHeight="1" spans="1:8">
      <c r="A17" s="2">
        <v>44440</v>
      </c>
      <c r="B17" s="5" t="s">
        <v>36</v>
      </c>
      <c r="C17" s="5" t="s">
        <v>1366</v>
      </c>
      <c r="D17" s="17">
        <v>700</v>
      </c>
      <c r="E17" s="5"/>
      <c r="F17" s="5"/>
      <c r="G17" s="3" t="s">
        <v>34</v>
      </c>
      <c r="H17" s="4">
        <f>SUMIF(B:B,G17,D:D)</f>
        <v>52</v>
      </c>
    </row>
    <row r="18" ht="13.5" customHeight="1" spans="1:8">
      <c r="A18" s="2">
        <v>44469</v>
      </c>
      <c r="B18" s="5" t="s">
        <v>11</v>
      </c>
      <c r="C18" s="5" t="s">
        <v>824</v>
      </c>
      <c r="D18" s="17">
        <v>30</v>
      </c>
      <c r="E18" s="5"/>
      <c r="F18" s="5"/>
      <c r="G18" s="3" t="s">
        <v>36</v>
      </c>
      <c r="H18" s="4">
        <f>SUMIF(B:B,G18,D:D)</f>
        <v>1805.93</v>
      </c>
    </row>
    <row r="19" ht="13.5" customHeight="1" spans="1:8">
      <c r="A19" s="2">
        <v>44447</v>
      </c>
      <c r="B19" s="5" t="s">
        <v>39</v>
      </c>
      <c r="C19" s="5" t="s">
        <v>391</v>
      </c>
      <c r="D19" s="17">
        <v>30</v>
      </c>
      <c r="E19" s="5"/>
      <c r="F19" s="5"/>
      <c r="G19" s="3" t="s">
        <v>39</v>
      </c>
      <c r="H19" s="4">
        <f>SUMIF(B:B,G19,D:D)</f>
        <v>1325.26</v>
      </c>
    </row>
    <row r="20" ht="13.5" customHeight="1" spans="1:8">
      <c r="A20" s="2">
        <v>44462</v>
      </c>
      <c r="B20" s="5" t="s">
        <v>68</v>
      </c>
      <c r="C20" s="5" t="s">
        <v>1498</v>
      </c>
      <c r="D20" s="17">
        <v>123</v>
      </c>
      <c r="E20" s="5"/>
      <c r="F20" s="5"/>
      <c r="G20" s="3" t="s">
        <v>375</v>
      </c>
      <c r="H20" s="4">
        <f>SUMIF(B:B,G20,D:D)</f>
        <v>354.26</v>
      </c>
    </row>
    <row r="21" ht="13.5" customHeight="1" spans="1:26">
      <c r="A21" s="2">
        <v>44468</v>
      </c>
      <c r="B21" s="5" t="s">
        <v>11</v>
      </c>
      <c r="C21" s="5" t="s">
        <v>824</v>
      </c>
      <c r="D21" s="17">
        <v>13</v>
      </c>
      <c r="E21" s="10"/>
      <c r="F21" s="10"/>
      <c r="G21" s="10" t="s">
        <v>841</v>
      </c>
      <c r="H21" s="4">
        <f>SUMIF(B:B,G21,D:D)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44468</v>
      </c>
      <c r="B22" s="5" t="s">
        <v>163</v>
      </c>
      <c r="C22" s="5" t="s">
        <v>810</v>
      </c>
      <c r="D22" s="17">
        <v>78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44467</v>
      </c>
      <c r="B23" s="5" t="s">
        <v>68</v>
      </c>
      <c r="C23" s="14" t="s">
        <v>372</v>
      </c>
      <c r="D23" s="17">
        <v>23.5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44441</v>
      </c>
      <c r="B24" s="5" t="s">
        <v>11</v>
      </c>
      <c r="C24" s="14" t="s">
        <v>824</v>
      </c>
      <c r="D24" s="17">
        <v>25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44444</v>
      </c>
      <c r="B25" s="5" t="s">
        <v>134</v>
      </c>
      <c r="C25" s="5" t="s">
        <v>1278</v>
      </c>
      <c r="D25" s="17">
        <v>55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44465</v>
      </c>
      <c r="B26" s="5" t="s">
        <v>134</v>
      </c>
      <c r="C26" s="5" t="s">
        <v>1278</v>
      </c>
      <c r="D26" s="17">
        <v>55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44463</v>
      </c>
      <c r="B27" s="5" t="s">
        <v>134</v>
      </c>
      <c r="C27" s="5" t="s">
        <v>1499</v>
      </c>
      <c r="D27" s="17">
        <v>11.9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44462</v>
      </c>
      <c r="B28" s="5" t="s">
        <v>11</v>
      </c>
      <c r="C28" s="5" t="s">
        <v>1500</v>
      </c>
      <c r="D28" s="17">
        <v>43.3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44458</v>
      </c>
      <c r="B29" s="5" t="s">
        <v>134</v>
      </c>
      <c r="C29" s="5" t="s">
        <v>576</v>
      </c>
      <c r="D29" s="17">
        <v>29.9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44448</v>
      </c>
      <c r="B30" s="5" t="s">
        <v>134</v>
      </c>
      <c r="C30" s="5" t="s">
        <v>1386</v>
      </c>
      <c r="D30" s="17">
        <v>56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44456</v>
      </c>
      <c r="B31" s="5" t="s">
        <v>39</v>
      </c>
      <c r="C31" s="5" t="s">
        <v>391</v>
      </c>
      <c r="D31" s="17">
        <v>50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44441</v>
      </c>
      <c r="B32" s="5" t="s">
        <v>163</v>
      </c>
      <c r="C32" s="5" t="s">
        <v>1501</v>
      </c>
      <c r="D32" s="17">
        <v>32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44458</v>
      </c>
      <c r="B33" s="5" t="s">
        <v>68</v>
      </c>
      <c r="C33" s="5" t="s">
        <v>372</v>
      </c>
      <c r="D33" s="17">
        <v>40.2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44462</v>
      </c>
      <c r="B34" s="5" t="s">
        <v>68</v>
      </c>
      <c r="C34" s="5" t="s">
        <v>1323</v>
      </c>
      <c r="D34" s="17">
        <v>41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44457</v>
      </c>
      <c r="B35" s="5" t="s">
        <v>68</v>
      </c>
      <c r="C35" s="5" t="s">
        <v>20</v>
      </c>
      <c r="D35" s="17">
        <v>202.14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44464</v>
      </c>
      <c r="B36" s="10" t="s">
        <v>68</v>
      </c>
      <c r="C36" s="10" t="s">
        <v>20</v>
      </c>
      <c r="D36" s="10">
        <v>78.79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44443</v>
      </c>
      <c r="B37" s="10" t="s">
        <v>68</v>
      </c>
      <c r="C37" s="5" t="s">
        <v>20</v>
      </c>
      <c r="D37" s="17">
        <v>187.18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6">
        <v>44450</v>
      </c>
      <c r="B38" s="10" t="s">
        <v>68</v>
      </c>
      <c r="C38" s="5" t="s">
        <v>20</v>
      </c>
      <c r="D38" s="17">
        <v>220.44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44448</v>
      </c>
      <c r="B39" s="5" t="s">
        <v>36</v>
      </c>
      <c r="C39" s="5" t="s">
        <v>1502</v>
      </c>
      <c r="D39" s="17">
        <v>105.93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44451</v>
      </c>
      <c r="B40" s="5" t="s">
        <v>197</v>
      </c>
      <c r="C40" s="5" t="s">
        <v>124</v>
      </c>
      <c r="D40" s="17">
        <v>23.55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44451</v>
      </c>
      <c r="B41" s="5" t="s">
        <v>68</v>
      </c>
      <c r="C41" s="5" t="s">
        <v>372</v>
      </c>
      <c r="D41" s="17">
        <v>75.35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44454</v>
      </c>
      <c r="B42" s="5" t="s">
        <v>39</v>
      </c>
      <c r="C42" s="5" t="s">
        <v>83</v>
      </c>
      <c r="D42" s="17">
        <v>91.85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44441</v>
      </c>
      <c r="B43" s="5" t="s">
        <v>39</v>
      </c>
      <c r="C43" s="5" t="s">
        <v>83</v>
      </c>
      <c r="D43" s="17">
        <v>71.93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44464</v>
      </c>
      <c r="B44" s="3" t="s">
        <v>44</v>
      </c>
      <c r="C44" s="3" t="s">
        <v>524</v>
      </c>
      <c r="D44" s="17">
        <v>10.7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44469</v>
      </c>
      <c r="B45" s="3" t="s">
        <v>34</v>
      </c>
      <c r="C45" s="3" t="s">
        <v>81</v>
      </c>
      <c r="D45" s="17">
        <v>52</v>
      </c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44462</v>
      </c>
      <c r="B46" s="3" t="s">
        <v>11</v>
      </c>
      <c r="C46" s="3" t="s">
        <v>824</v>
      </c>
      <c r="D46" s="17">
        <v>27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44441</v>
      </c>
      <c r="B47" s="3" t="s">
        <v>39</v>
      </c>
      <c r="C47" s="3" t="s">
        <v>306</v>
      </c>
      <c r="D47" s="17">
        <v>10.7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44469</v>
      </c>
      <c r="B48" s="3" t="s">
        <v>11</v>
      </c>
      <c r="C48" s="3" t="s">
        <v>824</v>
      </c>
      <c r="D48" s="17">
        <v>22.5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44444</v>
      </c>
      <c r="B49" s="3" t="s">
        <v>294</v>
      </c>
      <c r="C49" s="3" t="s">
        <v>1420</v>
      </c>
      <c r="D49" s="17">
        <v>488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44468</v>
      </c>
      <c r="B50" s="3" t="s">
        <v>68</v>
      </c>
      <c r="C50" s="3" t="s">
        <v>1498</v>
      </c>
      <c r="D50" s="17">
        <v>122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44455</v>
      </c>
      <c r="B51" s="3" t="s">
        <v>11</v>
      </c>
      <c r="C51" s="3" t="s">
        <v>824</v>
      </c>
      <c r="D51" s="17">
        <v>16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44452</v>
      </c>
      <c r="B52" s="3" t="s">
        <v>125</v>
      </c>
      <c r="C52" s="3" t="s">
        <v>1503</v>
      </c>
      <c r="D52" s="17">
        <v>120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44460</v>
      </c>
      <c r="B53" s="3" t="s">
        <v>39</v>
      </c>
      <c r="C53" s="3" t="s">
        <v>83</v>
      </c>
      <c r="D53" s="17">
        <v>39.78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44440</v>
      </c>
      <c r="B54" s="3" t="s">
        <v>39</v>
      </c>
      <c r="C54" s="3" t="s">
        <v>1158</v>
      </c>
      <c r="D54" s="17">
        <v>941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/>
      <c r="D55" s="17"/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/>
      <c r="D56" s="17"/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D57" s="17">
        <f>SUM(D2:D56)</f>
        <v>8508.65</v>
      </c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D58" s="17"/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D59" s="17"/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D60" s="17"/>
      <c r="E60" s="5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6">
      <c r="A61" s="2"/>
      <c r="D61" s="17"/>
      <c r="E61" s="5"/>
      <c r="F61" s="5"/>
    </row>
    <row r="62" ht="13.5" customHeight="1" spans="1:6">
      <c r="A62" s="2"/>
      <c r="D62" s="17"/>
      <c r="E62" s="5"/>
      <c r="F62" s="5"/>
    </row>
    <row r="63" ht="13.5" customHeight="1" spans="1:6">
      <c r="A63" s="2"/>
      <c r="D63" s="17"/>
      <c r="E63" s="5"/>
      <c r="F63" s="5"/>
    </row>
    <row r="64" ht="13.5" customHeight="1" spans="1:6">
      <c r="A64" s="2"/>
      <c r="D64" s="17"/>
      <c r="E64" s="5"/>
      <c r="F64" s="5"/>
    </row>
    <row r="65" ht="13.5" customHeight="1" spans="1:6">
      <c r="A65" s="2"/>
      <c r="D65" s="17"/>
      <c r="E65" s="5"/>
      <c r="F65" s="5"/>
    </row>
    <row r="66" ht="13.5" customHeight="1" spans="1:6">
      <c r="A66" s="2"/>
      <c r="D66" s="17"/>
      <c r="E66" s="5"/>
      <c r="F66" s="5"/>
    </row>
    <row r="67" ht="13.5" customHeight="1" spans="1:6">
      <c r="A67" s="2"/>
      <c r="D67" s="17"/>
      <c r="E67" s="5"/>
      <c r="F67" s="5"/>
    </row>
    <row r="68" ht="13.5" customHeight="1" spans="1:6">
      <c r="A68" s="2"/>
      <c r="D68" s="17"/>
      <c r="E68" s="5"/>
      <c r="F68" s="5"/>
    </row>
    <row r="69" ht="13.5" customHeight="1" spans="1:6">
      <c r="A69" s="2"/>
      <c r="D69" s="17"/>
      <c r="E69" s="5"/>
      <c r="F69" s="5"/>
    </row>
    <row r="70" ht="13.5" customHeight="1" spans="1:6">
      <c r="A70" s="2"/>
      <c r="D70" s="17"/>
      <c r="E70" s="5"/>
      <c r="F70" s="5"/>
    </row>
    <row r="71" ht="13.5" customHeight="1" spans="1:6">
      <c r="A71" s="2"/>
      <c r="D71" s="17"/>
      <c r="E71" s="5"/>
      <c r="F71" s="5"/>
    </row>
    <row r="72" ht="13.5" customHeight="1" spans="1:6">
      <c r="A72" s="2"/>
      <c r="D72" s="17"/>
      <c r="E72" s="5"/>
      <c r="F72" s="5"/>
    </row>
    <row r="73" ht="13.5" customHeight="1" spans="1:6">
      <c r="A73" s="2"/>
      <c r="D73" s="17"/>
      <c r="E73" s="5"/>
      <c r="F73" s="5"/>
    </row>
    <row r="74" ht="13.5" customHeight="1" spans="1:6">
      <c r="A74" s="2"/>
      <c r="D74" s="17"/>
      <c r="E74" s="5"/>
      <c r="F74" s="5"/>
    </row>
    <row r="75" ht="13.5" customHeight="1" spans="1:6">
      <c r="A75" s="2"/>
      <c r="D75" s="17"/>
      <c r="E75" s="5"/>
      <c r="F75" s="5"/>
    </row>
    <row r="76" ht="13.5" customHeight="1" spans="1:6">
      <c r="A76" s="2"/>
      <c r="D76" s="17"/>
      <c r="E76" s="5"/>
      <c r="F76" s="5"/>
    </row>
    <row r="77" ht="13.5" customHeight="1" spans="1:6">
      <c r="A77" s="2"/>
      <c r="D77" s="17"/>
      <c r="E77" s="5"/>
      <c r="F77" s="5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</sheetData>
  <autoFilter ref="A1:Z54">
    <extLst/>
  </autoFilter>
  <pageMargins left="0.7" right="0.7" top="0.75" bottom="0.75" header="0" footer="0"/>
  <pageSetup paperSize="1" orientation="landscape"/>
  <headerFooter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44470</v>
      </c>
      <c r="B2" s="5" t="s">
        <v>294</v>
      </c>
      <c r="C2" s="5" t="s">
        <v>239</v>
      </c>
      <c r="D2" s="17">
        <v>470</v>
      </c>
      <c r="E2" s="5"/>
      <c r="F2" s="5"/>
    </row>
    <row r="3" ht="13.5" customHeight="1" spans="1:6">
      <c r="A3" s="2">
        <v>44470</v>
      </c>
      <c r="B3" s="5" t="s">
        <v>11</v>
      </c>
      <c r="C3" s="5" t="s">
        <v>777</v>
      </c>
      <c r="D3" s="17">
        <v>180</v>
      </c>
      <c r="E3" s="5"/>
      <c r="F3" s="5"/>
    </row>
    <row r="4" ht="13.5" customHeight="1" spans="1:6">
      <c r="A4" s="2">
        <v>44470</v>
      </c>
      <c r="B4" s="5" t="s">
        <v>125</v>
      </c>
      <c r="C4" s="5" t="s">
        <v>640</v>
      </c>
      <c r="D4" s="17">
        <v>60</v>
      </c>
      <c r="E4" s="5"/>
      <c r="F4" s="5"/>
    </row>
    <row r="5" ht="13.5" customHeight="1" spans="1:6">
      <c r="A5" s="2">
        <v>44470</v>
      </c>
      <c r="B5" s="5" t="s">
        <v>125</v>
      </c>
      <c r="C5" s="5" t="s">
        <v>641</v>
      </c>
      <c r="D5" s="17">
        <v>675</v>
      </c>
      <c r="E5" s="5"/>
      <c r="F5" s="5"/>
    </row>
    <row r="6" ht="13.5" customHeight="1" spans="1:7">
      <c r="A6" s="2">
        <v>44470</v>
      </c>
      <c r="B6" s="5" t="s">
        <v>125</v>
      </c>
      <c r="C6" s="5" t="s">
        <v>509</v>
      </c>
      <c r="D6" s="17">
        <v>32.75</v>
      </c>
      <c r="E6" s="5"/>
      <c r="F6" s="5"/>
      <c r="G6" s="3" t="s">
        <v>286</v>
      </c>
    </row>
    <row r="7" ht="13.5" customHeight="1" spans="1:8">
      <c r="A7" s="2">
        <v>44470</v>
      </c>
      <c r="B7" s="5" t="s">
        <v>644</v>
      </c>
      <c r="C7" s="5" t="s">
        <v>684</v>
      </c>
      <c r="D7" s="17">
        <v>300</v>
      </c>
      <c r="E7" s="5"/>
      <c r="F7" s="5"/>
      <c r="G7" s="3" t="s">
        <v>44</v>
      </c>
      <c r="H7" s="4">
        <f>SUMIF(B:B,G7,D:D)</f>
        <v>545.53</v>
      </c>
    </row>
    <row r="8" ht="13.5" customHeight="1" spans="1:8">
      <c r="A8" s="2">
        <v>44470</v>
      </c>
      <c r="B8" s="5" t="s">
        <v>646</v>
      </c>
      <c r="C8" s="5" t="s">
        <v>1145</v>
      </c>
      <c r="D8" s="17">
        <v>1003</v>
      </c>
      <c r="E8" s="5"/>
      <c r="F8" s="5" t="s">
        <v>1362</v>
      </c>
      <c r="G8" s="3" t="s">
        <v>294</v>
      </c>
      <c r="H8" s="4">
        <f>SUMIF(B:B,G8,D:D)</f>
        <v>619.3</v>
      </c>
    </row>
    <row r="9" ht="13.5" customHeight="1" spans="1:8">
      <c r="A9" s="2">
        <v>44470</v>
      </c>
      <c r="B9" s="5" t="s">
        <v>36</v>
      </c>
      <c r="C9" s="5" t="s">
        <v>37</v>
      </c>
      <c r="D9" s="17">
        <v>600</v>
      </c>
      <c r="E9" s="5"/>
      <c r="F9" s="5"/>
      <c r="G9" s="3" t="s">
        <v>11</v>
      </c>
      <c r="H9" s="4">
        <f>SUMIF(B:B,G9,D:D)</f>
        <v>277</v>
      </c>
    </row>
    <row r="10" ht="13.5" customHeight="1" spans="1:8">
      <c r="A10" s="2">
        <v>44470</v>
      </c>
      <c r="B10" s="5" t="s">
        <v>36</v>
      </c>
      <c r="C10" s="5" t="s">
        <v>38</v>
      </c>
      <c r="D10" s="17">
        <v>400</v>
      </c>
      <c r="E10" s="5"/>
      <c r="F10" s="5"/>
      <c r="G10" s="3" t="s">
        <v>68</v>
      </c>
      <c r="H10" s="4">
        <f>SUMIF(B:B,G10,D:D)</f>
        <v>1027.18</v>
      </c>
    </row>
    <row r="11" ht="13.5" customHeight="1" spans="1:8">
      <c r="A11" s="2">
        <v>44470</v>
      </c>
      <c r="B11" s="5" t="s">
        <v>39</v>
      </c>
      <c r="C11" s="5" t="s">
        <v>42</v>
      </c>
      <c r="D11" s="17">
        <v>90</v>
      </c>
      <c r="E11" s="5"/>
      <c r="F11" s="5"/>
      <c r="G11" s="3" t="s">
        <v>197</v>
      </c>
      <c r="H11" s="4">
        <f>SUMIF(B:B,G11,D:D)</f>
        <v>182.3</v>
      </c>
    </row>
    <row r="12" ht="13.5" customHeight="1" spans="1:8">
      <c r="A12" s="2">
        <v>44470</v>
      </c>
      <c r="B12" s="5" t="s">
        <v>375</v>
      </c>
      <c r="C12" s="5" t="s">
        <v>547</v>
      </c>
      <c r="D12" s="17">
        <v>200</v>
      </c>
      <c r="E12" s="5"/>
      <c r="F12" s="5"/>
      <c r="G12" s="3" t="s">
        <v>125</v>
      </c>
      <c r="H12" s="4">
        <f>SUMIF(B:B,G12,D:D)</f>
        <v>767.75</v>
      </c>
    </row>
    <row r="13" ht="13.5" customHeight="1" spans="1:8">
      <c r="A13" s="2">
        <v>44470</v>
      </c>
      <c r="B13" s="5" t="s">
        <v>375</v>
      </c>
      <c r="C13" s="5" t="s">
        <v>548</v>
      </c>
      <c r="D13" s="17">
        <v>25</v>
      </c>
      <c r="E13" s="5"/>
      <c r="F13" s="5"/>
      <c r="G13" s="3" t="s">
        <v>644</v>
      </c>
      <c r="H13" s="4">
        <f>SUMIF(B:B,G13,D:D)</f>
        <v>300</v>
      </c>
    </row>
    <row r="14" ht="13.5" customHeight="1" spans="1:8">
      <c r="A14" s="2">
        <v>44470</v>
      </c>
      <c r="B14" s="5" t="s">
        <v>375</v>
      </c>
      <c r="C14" s="5" t="s">
        <v>549</v>
      </c>
      <c r="D14" s="17">
        <v>44</v>
      </c>
      <c r="E14" s="5"/>
      <c r="F14" s="5"/>
      <c r="G14" s="3" t="s">
        <v>646</v>
      </c>
      <c r="H14" s="4">
        <f>SUMIF(B:B,G14,D:D)</f>
        <v>1003</v>
      </c>
    </row>
    <row r="15" ht="13.5" customHeight="1" spans="1:8">
      <c r="A15" s="2">
        <v>44470</v>
      </c>
      <c r="B15" s="5" t="s">
        <v>375</v>
      </c>
      <c r="C15" s="5" t="s">
        <v>550</v>
      </c>
      <c r="D15" s="17">
        <v>20</v>
      </c>
      <c r="E15" s="5"/>
      <c r="F15" s="5"/>
      <c r="G15" s="3" t="s">
        <v>163</v>
      </c>
      <c r="H15" s="4">
        <f>SUMIF(B:B,G15,D:D)</f>
        <v>0</v>
      </c>
    </row>
    <row r="16" ht="13.5" customHeight="1" spans="1:8">
      <c r="A16" s="2">
        <v>44470</v>
      </c>
      <c r="B16" s="5" t="s">
        <v>375</v>
      </c>
      <c r="C16" s="5" t="s">
        <v>1319</v>
      </c>
      <c r="D16" s="17">
        <v>5</v>
      </c>
      <c r="E16" s="5"/>
      <c r="F16" s="5"/>
      <c r="G16" s="3" t="s">
        <v>134</v>
      </c>
      <c r="H16" s="4">
        <f>SUMIF(B:B,G16,D:D)</f>
        <v>653</v>
      </c>
    </row>
    <row r="17" ht="13.5" customHeight="1" spans="1:8">
      <c r="A17" s="2">
        <v>44470</v>
      </c>
      <c r="B17" s="5" t="s">
        <v>36</v>
      </c>
      <c r="C17" s="5" t="s">
        <v>1366</v>
      </c>
      <c r="D17" s="17">
        <v>700</v>
      </c>
      <c r="E17" s="5"/>
      <c r="F17" s="5"/>
      <c r="G17" s="3" t="s">
        <v>34</v>
      </c>
      <c r="H17" s="4">
        <f>SUMIF(B:B,G17,D:D)</f>
        <v>36.9</v>
      </c>
    </row>
    <row r="18" ht="13.5" customHeight="1" spans="1:8">
      <c r="A18" s="2">
        <v>44471</v>
      </c>
      <c r="B18" s="5" t="s">
        <v>68</v>
      </c>
      <c r="C18" s="5" t="s">
        <v>20</v>
      </c>
      <c r="D18" s="17">
        <v>83.38</v>
      </c>
      <c r="E18" s="5"/>
      <c r="F18" s="5"/>
      <c r="G18" s="3" t="s">
        <v>36</v>
      </c>
      <c r="H18" s="4">
        <f>SUMIF(B:B,G18,D:D)</f>
        <v>2177.5</v>
      </c>
    </row>
    <row r="19" ht="13.5" customHeight="1" spans="1:8">
      <c r="A19" s="2">
        <v>44471</v>
      </c>
      <c r="B19" s="5" t="s">
        <v>68</v>
      </c>
      <c r="C19" s="5" t="s">
        <v>1498</v>
      </c>
      <c r="D19" s="17">
        <v>123</v>
      </c>
      <c r="E19" s="5"/>
      <c r="F19" s="5"/>
      <c r="G19" s="3" t="s">
        <v>39</v>
      </c>
      <c r="H19" s="4">
        <f>SUMIF(B:B,G19,D:D)</f>
        <v>440.6</v>
      </c>
    </row>
    <row r="20" ht="13.5" customHeight="1" spans="1:8">
      <c r="A20" s="2">
        <v>44470</v>
      </c>
      <c r="B20" s="5" t="s">
        <v>11</v>
      </c>
      <c r="C20" s="5" t="s">
        <v>780</v>
      </c>
      <c r="D20" s="17">
        <v>27.8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44477</v>
      </c>
      <c r="B21" s="5" t="s">
        <v>36</v>
      </c>
      <c r="C21" s="5" t="s">
        <v>449</v>
      </c>
      <c r="D21" s="17">
        <v>400</v>
      </c>
      <c r="E21" s="10"/>
      <c r="F21" s="10"/>
      <c r="G21" s="10" t="s">
        <v>841</v>
      </c>
      <c r="H21" s="4">
        <f>SUMIF(B:B,G21,D:D)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44486</v>
      </c>
      <c r="B22" s="5" t="s">
        <v>68</v>
      </c>
      <c r="C22" s="5" t="s">
        <v>1504</v>
      </c>
      <c r="D22" s="17">
        <v>12.05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44479</v>
      </c>
      <c r="B23" s="5" t="s">
        <v>39</v>
      </c>
      <c r="C23" s="14" t="s">
        <v>83</v>
      </c>
      <c r="D23" s="17">
        <v>72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44485</v>
      </c>
      <c r="B24" s="5" t="s">
        <v>11</v>
      </c>
      <c r="C24" s="14" t="s">
        <v>824</v>
      </c>
      <c r="D24" s="17">
        <v>30.5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44488</v>
      </c>
      <c r="B25" s="5" t="s">
        <v>197</v>
      </c>
      <c r="C25" s="5" t="s">
        <v>124</v>
      </c>
      <c r="D25" s="17">
        <v>43.2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44488</v>
      </c>
      <c r="B26" s="5" t="s">
        <v>197</v>
      </c>
      <c r="C26" s="5" t="s">
        <v>1321</v>
      </c>
      <c r="D26" s="17">
        <v>63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44490</v>
      </c>
      <c r="B27" s="5" t="s">
        <v>39</v>
      </c>
      <c r="C27" s="5" t="s">
        <v>83</v>
      </c>
      <c r="D27" s="17">
        <v>78.6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44488</v>
      </c>
      <c r="B28" s="5" t="s">
        <v>1505</v>
      </c>
      <c r="C28" s="5" t="s">
        <v>166</v>
      </c>
      <c r="D28" s="17">
        <v>340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44485</v>
      </c>
      <c r="B29" s="5" t="s">
        <v>68</v>
      </c>
      <c r="C29" s="5" t="s">
        <v>20</v>
      </c>
      <c r="D29" s="17">
        <v>112.43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44476</v>
      </c>
      <c r="B30" s="5" t="s">
        <v>11</v>
      </c>
      <c r="C30" s="5" t="s">
        <v>824</v>
      </c>
      <c r="D30" s="17">
        <v>13.3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44484</v>
      </c>
      <c r="B31" s="5" t="s">
        <v>11</v>
      </c>
      <c r="C31" s="5" t="s">
        <v>1506</v>
      </c>
      <c r="D31" s="17">
        <v>16.5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44478</v>
      </c>
      <c r="B32" s="5" t="s">
        <v>68</v>
      </c>
      <c r="C32" s="5" t="s">
        <v>20</v>
      </c>
      <c r="D32" s="17">
        <v>124.65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44472</v>
      </c>
      <c r="B33" s="5" t="s">
        <v>68</v>
      </c>
      <c r="C33" s="5" t="s">
        <v>1507</v>
      </c>
      <c r="D33" s="17">
        <v>10.9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44477</v>
      </c>
      <c r="B34" s="5" t="s">
        <v>294</v>
      </c>
      <c r="C34" s="5" t="s">
        <v>1508</v>
      </c>
      <c r="D34" s="17">
        <v>14.3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44477</v>
      </c>
      <c r="B35" s="5" t="s">
        <v>36</v>
      </c>
      <c r="C35" s="5" t="s">
        <v>1509</v>
      </c>
      <c r="D35" s="17">
        <v>77.5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44479</v>
      </c>
      <c r="B36" s="10" t="s">
        <v>68</v>
      </c>
      <c r="C36" s="10" t="s">
        <v>1504</v>
      </c>
      <c r="D36" s="10">
        <v>8.75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44478</v>
      </c>
      <c r="B37" s="10" t="s">
        <v>294</v>
      </c>
      <c r="C37" s="5" t="s">
        <v>810</v>
      </c>
      <c r="D37" s="17">
        <v>125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44478</v>
      </c>
      <c r="B38" s="5" t="s">
        <v>197</v>
      </c>
      <c r="C38" s="5" t="s">
        <v>20</v>
      </c>
      <c r="D38" s="17">
        <v>20.7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44480</v>
      </c>
      <c r="B39" s="5" t="s">
        <v>197</v>
      </c>
      <c r="C39" s="5" t="s">
        <v>124</v>
      </c>
      <c r="D39" s="17">
        <v>29.3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44498</v>
      </c>
      <c r="B40" s="5" t="s">
        <v>68</v>
      </c>
      <c r="C40" s="5" t="s">
        <v>20</v>
      </c>
      <c r="D40" s="17">
        <v>135.11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44491</v>
      </c>
      <c r="B41" s="5" t="s">
        <v>68</v>
      </c>
      <c r="C41" s="5" t="s">
        <v>20</v>
      </c>
      <c r="D41" s="17">
        <v>128.91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44498</v>
      </c>
      <c r="B42" s="5" t="s">
        <v>11</v>
      </c>
      <c r="C42" s="5" t="s">
        <v>1425</v>
      </c>
      <c r="D42" s="17">
        <v>8.9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44498</v>
      </c>
      <c r="B43" s="5" t="s">
        <v>34</v>
      </c>
      <c r="C43" s="3" t="s">
        <v>81</v>
      </c>
      <c r="D43" s="17">
        <v>23.5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44484</v>
      </c>
      <c r="B44" s="3" t="s">
        <v>44</v>
      </c>
      <c r="C44" s="3" t="s">
        <v>1510</v>
      </c>
      <c r="D44" s="17">
        <v>476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44476</v>
      </c>
      <c r="B45" s="3" t="s">
        <v>68</v>
      </c>
      <c r="C45" s="3" t="s">
        <v>1498</v>
      </c>
      <c r="D45" s="17">
        <v>109</v>
      </c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44483</v>
      </c>
      <c r="B46" s="3" t="s">
        <v>68</v>
      </c>
      <c r="C46" s="3" t="s">
        <v>1498</v>
      </c>
      <c r="D46" s="17">
        <v>91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44490</v>
      </c>
      <c r="B47" s="3" t="s">
        <v>68</v>
      </c>
      <c r="C47" s="3" t="s">
        <v>1498</v>
      </c>
      <c r="D47" s="17">
        <v>88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44484</v>
      </c>
      <c r="B48" s="3" t="s">
        <v>39</v>
      </c>
      <c r="C48" s="3" t="s">
        <v>391</v>
      </c>
      <c r="D48" s="17">
        <v>100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44475</v>
      </c>
      <c r="B49" s="3" t="s">
        <v>197</v>
      </c>
      <c r="C49" s="3" t="s">
        <v>124</v>
      </c>
      <c r="D49" s="17">
        <v>26.1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44483</v>
      </c>
      <c r="B50" s="3" t="s">
        <v>1505</v>
      </c>
      <c r="C50" s="3" t="s">
        <v>1278</v>
      </c>
      <c r="D50" s="17">
        <v>20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44496</v>
      </c>
      <c r="B51" s="3" t="s">
        <v>39</v>
      </c>
      <c r="C51" s="3" t="s">
        <v>391</v>
      </c>
      <c r="D51" s="17">
        <v>100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44478</v>
      </c>
      <c r="B52" s="3" t="s">
        <v>1505</v>
      </c>
      <c r="C52" s="3" t="s">
        <v>1386</v>
      </c>
      <c r="D52" s="17">
        <v>293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44490</v>
      </c>
      <c r="B53" s="3" t="s">
        <v>44</v>
      </c>
      <c r="C53" s="3" t="s">
        <v>524</v>
      </c>
      <c r="D53" s="17">
        <v>69.53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44499</v>
      </c>
      <c r="B54" s="3" t="s">
        <v>34</v>
      </c>
      <c r="C54" s="3" t="s">
        <v>1116</v>
      </c>
      <c r="D54" s="17">
        <v>13.4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44499</v>
      </c>
      <c r="B55" s="3" t="s">
        <v>294</v>
      </c>
      <c r="C55" s="3" t="s">
        <v>943</v>
      </c>
      <c r="D55" s="17">
        <v>10</v>
      </c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/>
      <c r="D56" s="17"/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D57" s="17">
        <f>SUM(D2:D56)</f>
        <v>8324.06</v>
      </c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D58" s="17"/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D59" s="17"/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D60" s="17"/>
      <c r="E60" s="5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6">
      <c r="A61" s="2"/>
      <c r="D61" s="17"/>
      <c r="E61" s="5"/>
      <c r="F61" s="5"/>
    </row>
    <row r="62" ht="13.5" customHeight="1" spans="1:6">
      <c r="A62" s="2"/>
      <c r="D62" s="17"/>
      <c r="E62" s="5"/>
      <c r="F62" s="5"/>
    </row>
    <row r="63" ht="13.5" customHeight="1" spans="1:6">
      <c r="A63" s="2"/>
      <c r="D63" s="17"/>
      <c r="E63" s="5"/>
      <c r="F63" s="5"/>
    </row>
    <row r="64" ht="13.5" customHeight="1" spans="1:6">
      <c r="A64" s="2"/>
      <c r="D64" s="17"/>
      <c r="E64" s="5"/>
      <c r="F64" s="5"/>
    </row>
    <row r="65" ht="13.5" customHeight="1" spans="1:6">
      <c r="A65" s="2"/>
      <c r="D65" s="17"/>
      <c r="E65" s="5"/>
      <c r="F65" s="5"/>
    </row>
    <row r="66" ht="13.5" customHeight="1" spans="1:6">
      <c r="A66" s="2"/>
      <c r="D66" s="17"/>
      <c r="E66" s="5"/>
      <c r="F66" s="5"/>
    </row>
    <row r="67" ht="13.5" customHeight="1" spans="1:6">
      <c r="A67" s="2"/>
      <c r="D67" s="17"/>
      <c r="E67" s="5"/>
      <c r="F67" s="5"/>
    </row>
    <row r="68" ht="13.5" customHeight="1" spans="1:6">
      <c r="A68" s="2"/>
      <c r="D68" s="17"/>
      <c r="E68" s="5"/>
      <c r="F68" s="5"/>
    </row>
    <row r="69" ht="13.5" customHeight="1" spans="1:6">
      <c r="A69" s="2"/>
      <c r="D69" s="17"/>
      <c r="E69" s="5"/>
      <c r="F69" s="5"/>
    </row>
    <row r="70" ht="13.5" customHeight="1" spans="1:6">
      <c r="A70" s="2"/>
      <c r="D70" s="17"/>
      <c r="E70" s="5"/>
      <c r="F70" s="5"/>
    </row>
    <row r="71" ht="13.5" customHeight="1" spans="1:6">
      <c r="A71" s="2"/>
      <c r="D71" s="17"/>
      <c r="E71" s="5"/>
      <c r="F71" s="5"/>
    </row>
    <row r="72" ht="13.5" customHeight="1" spans="1:6">
      <c r="A72" s="2"/>
      <c r="D72" s="17"/>
      <c r="E72" s="5"/>
      <c r="F72" s="5"/>
    </row>
    <row r="73" ht="13.5" customHeight="1" spans="1:6">
      <c r="A73" s="2"/>
      <c r="D73" s="17"/>
      <c r="E73" s="5"/>
      <c r="F73" s="5"/>
    </row>
    <row r="74" ht="13.5" customHeight="1" spans="1:6">
      <c r="A74" s="2"/>
      <c r="D74" s="17"/>
      <c r="E74" s="5"/>
      <c r="F74" s="5"/>
    </row>
    <row r="75" ht="13.5" customHeight="1" spans="1:6">
      <c r="A75" s="2"/>
      <c r="D75" s="17"/>
      <c r="E75" s="5"/>
      <c r="F75" s="5"/>
    </row>
    <row r="76" ht="13.5" customHeight="1" spans="1:6">
      <c r="A76" s="2"/>
      <c r="D76" s="17"/>
      <c r="E76" s="5"/>
      <c r="F76" s="5"/>
    </row>
    <row r="77" ht="13.5" customHeight="1" spans="1:6">
      <c r="A77" s="2"/>
      <c r="D77" s="17"/>
      <c r="E77" s="5"/>
      <c r="F77" s="5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</sheetData>
  <pageMargins left="0.7" right="0.7" top="0.75" bottom="0.75" header="0" footer="0"/>
  <pageSetup paperSize="1" orientation="landscape"/>
  <headerFooter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32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44501</v>
      </c>
      <c r="B2" s="5" t="s">
        <v>294</v>
      </c>
      <c r="C2" s="5" t="s">
        <v>239</v>
      </c>
      <c r="D2" s="17">
        <v>470</v>
      </c>
      <c r="E2" s="5"/>
      <c r="F2" s="5"/>
    </row>
    <row r="3" ht="13.5" customHeight="1" spans="1:6">
      <c r="A3" s="2">
        <v>44501</v>
      </c>
      <c r="B3" s="5" t="s">
        <v>11</v>
      </c>
      <c r="C3" s="5" t="s">
        <v>777</v>
      </c>
      <c r="D3" s="17">
        <v>180</v>
      </c>
      <c r="E3" s="5"/>
      <c r="F3" s="5"/>
    </row>
    <row r="4" ht="13.5" customHeight="1" spans="1:6">
      <c r="A4" s="2">
        <v>44501</v>
      </c>
      <c r="B4" s="5" t="s">
        <v>125</v>
      </c>
      <c r="C4" s="5" t="s">
        <v>640</v>
      </c>
      <c r="D4" s="17">
        <v>60</v>
      </c>
      <c r="E4" s="5"/>
      <c r="F4" s="5"/>
    </row>
    <row r="5" ht="13.5" customHeight="1" spans="1:6">
      <c r="A5" s="2">
        <v>44501</v>
      </c>
      <c r="B5" s="5" t="s">
        <v>125</v>
      </c>
      <c r="C5" s="5" t="s">
        <v>641</v>
      </c>
      <c r="D5" s="17">
        <v>675</v>
      </c>
      <c r="E5" s="5"/>
      <c r="F5" s="5"/>
    </row>
    <row r="6" ht="13.5" customHeight="1" spans="1:7">
      <c r="A6" s="2">
        <v>44501</v>
      </c>
      <c r="B6" s="5" t="s">
        <v>125</v>
      </c>
      <c r="C6" s="5" t="s">
        <v>509</v>
      </c>
      <c r="D6" s="17">
        <v>32.75</v>
      </c>
      <c r="E6" s="5"/>
      <c r="F6" s="5"/>
      <c r="G6" s="3" t="s">
        <v>286</v>
      </c>
    </row>
    <row r="7" ht="13.5" customHeight="1" spans="1:8">
      <c r="A7" s="2">
        <v>44501</v>
      </c>
      <c r="B7" s="5" t="s">
        <v>644</v>
      </c>
      <c r="C7" s="5" t="s">
        <v>684</v>
      </c>
      <c r="D7" s="17">
        <v>300</v>
      </c>
      <c r="E7" s="5"/>
      <c r="F7" s="5"/>
      <c r="G7" s="3" t="s">
        <v>44</v>
      </c>
      <c r="H7" s="4">
        <f>SUMIF(B:B,G7,D:D)</f>
        <v>1467.55</v>
      </c>
    </row>
    <row r="8" ht="13.5" customHeight="1" spans="1:8">
      <c r="A8" s="2">
        <v>44501</v>
      </c>
      <c r="B8" s="5" t="s">
        <v>646</v>
      </c>
      <c r="C8" s="5" t="s">
        <v>1145</v>
      </c>
      <c r="D8" s="17">
        <v>1003</v>
      </c>
      <c r="E8" s="5"/>
      <c r="F8" s="5" t="s">
        <v>1362</v>
      </c>
      <c r="G8" s="3" t="s">
        <v>294</v>
      </c>
      <c r="H8" s="4">
        <f>SUMIF(B:B,G8,D:D)</f>
        <v>512.1</v>
      </c>
    </row>
    <row r="9" ht="13.5" customHeight="1" spans="1:8">
      <c r="A9" s="2">
        <v>44501</v>
      </c>
      <c r="B9" s="5" t="s">
        <v>36</v>
      </c>
      <c r="C9" s="5" t="s">
        <v>37</v>
      </c>
      <c r="D9" s="17">
        <v>600</v>
      </c>
      <c r="E9" s="5"/>
      <c r="F9" s="5"/>
      <c r="G9" s="3" t="s">
        <v>11</v>
      </c>
      <c r="H9" s="4">
        <f>SUMIF(B:B,G9,D:D)</f>
        <v>328.4</v>
      </c>
    </row>
    <row r="10" ht="13.5" customHeight="1" spans="1:8">
      <c r="A10" s="2">
        <v>44501</v>
      </c>
      <c r="B10" s="5" t="s">
        <v>36</v>
      </c>
      <c r="C10" s="5" t="s">
        <v>38</v>
      </c>
      <c r="D10" s="17">
        <v>400</v>
      </c>
      <c r="E10" s="5"/>
      <c r="F10" s="5"/>
      <c r="G10" s="3" t="s">
        <v>68</v>
      </c>
      <c r="H10" s="4">
        <f>SUMIF(B:B,G10,D:D)</f>
        <v>1134.67</v>
      </c>
    </row>
    <row r="11" ht="13.5" customHeight="1" spans="1:8">
      <c r="A11" s="2">
        <v>44501</v>
      </c>
      <c r="B11" s="5" t="s">
        <v>39</v>
      </c>
      <c r="C11" s="5" t="s">
        <v>42</v>
      </c>
      <c r="D11" s="17">
        <v>90</v>
      </c>
      <c r="E11" s="5"/>
      <c r="F11" s="5"/>
      <c r="G11" s="3" t="s">
        <v>197</v>
      </c>
      <c r="H11" s="4">
        <f>SUMIF(B:B,G11,D:D)</f>
        <v>181.8</v>
      </c>
    </row>
    <row r="12" ht="13.5" customHeight="1" spans="1:8">
      <c r="A12" s="2">
        <v>44501</v>
      </c>
      <c r="B12" s="5" t="s">
        <v>375</v>
      </c>
      <c r="C12" s="5" t="s">
        <v>547</v>
      </c>
      <c r="D12" s="17">
        <v>200</v>
      </c>
      <c r="E12" s="5"/>
      <c r="F12" s="5"/>
      <c r="G12" s="3" t="s">
        <v>125</v>
      </c>
      <c r="H12" s="4">
        <f>SUMIF(B:B,G12,D:D)</f>
        <v>767.75</v>
      </c>
    </row>
    <row r="13" ht="13.5" customHeight="1" spans="1:8">
      <c r="A13" s="2">
        <v>44501</v>
      </c>
      <c r="B13" s="5" t="s">
        <v>375</v>
      </c>
      <c r="C13" s="5" t="s">
        <v>548</v>
      </c>
      <c r="D13" s="17">
        <v>25</v>
      </c>
      <c r="E13" s="5"/>
      <c r="F13" s="5"/>
      <c r="G13" s="3" t="s">
        <v>644</v>
      </c>
      <c r="H13" s="4">
        <f>SUMIF(B:B,G13,D:D)</f>
        <v>300</v>
      </c>
    </row>
    <row r="14" ht="13.5" customHeight="1" spans="1:8">
      <c r="A14" s="2">
        <v>44501</v>
      </c>
      <c r="B14" s="5" t="s">
        <v>375</v>
      </c>
      <c r="C14" s="5" t="s">
        <v>549</v>
      </c>
      <c r="D14" s="17">
        <v>44</v>
      </c>
      <c r="E14" s="5"/>
      <c r="F14" s="5"/>
      <c r="G14" s="3" t="s">
        <v>646</v>
      </c>
      <c r="H14" s="4">
        <f>SUMIF(B:B,G14,D:D)</f>
        <v>1003</v>
      </c>
    </row>
    <row r="15" ht="13.5" customHeight="1" spans="1:8">
      <c r="A15" s="2">
        <v>44501</v>
      </c>
      <c r="B15" s="5" t="s">
        <v>375</v>
      </c>
      <c r="C15" s="5" t="s">
        <v>550</v>
      </c>
      <c r="D15" s="17">
        <v>20</v>
      </c>
      <c r="E15" s="5"/>
      <c r="F15" s="5"/>
      <c r="G15" s="3" t="s">
        <v>163</v>
      </c>
      <c r="H15" s="4">
        <f>SUMIF(B:B,G15,D:D)</f>
        <v>143.74</v>
      </c>
    </row>
    <row r="16" ht="13.5" customHeight="1" spans="1:8">
      <c r="A16" s="2">
        <v>44501</v>
      </c>
      <c r="B16" s="5" t="s">
        <v>375</v>
      </c>
      <c r="C16" s="5" t="s">
        <v>1319</v>
      </c>
      <c r="D16" s="17">
        <v>5</v>
      </c>
      <c r="E16" s="5"/>
      <c r="F16" s="5"/>
      <c r="G16" s="3" t="s">
        <v>134</v>
      </c>
      <c r="H16" s="4">
        <f>SUMIF(B:B,G16,D:D)</f>
        <v>771</v>
      </c>
    </row>
    <row r="17" ht="13.5" customHeight="1" spans="1:8">
      <c r="A17" s="2">
        <v>44501</v>
      </c>
      <c r="B17" s="5" t="s">
        <v>36</v>
      </c>
      <c r="C17" s="5" t="s">
        <v>1366</v>
      </c>
      <c r="D17" s="17">
        <v>700</v>
      </c>
      <c r="E17" s="5"/>
      <c r="F17" s="5"/>
      <c r="G17" s="3" t="s">
        <v>34</v>
      </c>
      <c r="H17" s="4">
        <f>SUMIF(B:B,G17,D:D)</f>
        <v>22.8</v>
      </c>
    </row>
    <row r="18" ht="13.5" customHeight="1" spans="1:8">
      <c r="A18" s="2">
        <v>44512</v>
      </c>
      <c r="B18" s="5" t="s">
        <v>44</v>
      </c>
      <c r="C18" s="5" t="s">
        <v>1212</v>
      </c>
      <c r="D18" s="17">
        <v>787.52</v>
      </c>
      <c r="E18" s="5"/>
      <c r="F18" s="5"/>
      <c r="G18" s="3" t="s">
        <v>36</v>
      </c>
      <c r="H18" s="4">
        <f>SUMIF(B:B,G18,D:D)</f>
        <v>2585.25</v>
      </c>
    </row>
    <row r="19" ht="13.5" customHeight="1" spans="1:8">
      <c r="A19" s="2">
        <v>44519</v>
      </c>
      <c r="B19" s="5" t="s">
        <v>68</v>
      </c>
      <c r="C19" s="5" t="s">
        <v>20</v>
      </c>
      <c r="D19" s="17">
        <v>102.76</v>
      </c>
      <c r="E19" s="5"/>
      <c r="F19" s="5"/>
      <c r="G19" s="3" t="s">
        <v>39</v>
      </c>
      <c r="H19" s="4">
        <f>SUMIF(B:B,G19,D:D)</f>
        <v>477.41</v>
      </c>
    </row>
    <row r="20" ht="13.5" customHeight="1" spans="1:8">
      <c r="A20" s="2">
        <v>44514</v>
      </c>
      <c r="B20" s="5" t="s">
        <v>134</v>
      </c>
      <c r="C20" s="5" t="s">
        <v>1511</v>
      </c>
      <c r="D20" s="17">
        <v>396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44514</v>
      </c>
      <c r="B21" s="5" t="s">
        <v>68</v>
      </c>
      <c r="C21" s="5" t="s">
        <v>372</v>
      </c>
      <c r="D21" s="17">
        <v>12.2</v>
      </c>
      <c r="E21" s="10"/>
      <c r="F21" s="10"/>
      <c r="G21" s="10" t="s">
        <v>841</v>
      </c>
      <c r="H21" s="4">
        <f>SUMIF(B:B,G21,D:D)</f>
        <v>1272.19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44513</v>
      </c>
      <c r="B22" s="5" t="s">
        <v>11</v>
      </c>
      <c r="C22" s="5" t="s">
        <v>727</v>
      </c>
      <c r="D22" s="17">
        <v>40.75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44513</v>
      </c>
      <c r="B23" s="5" t="s">
        <v>68</v>
      </c>
      <c r="C23" s="5" t="s">
        <v>20</v>
      </c>
      <c r="D23" s="17">
        <v>114.48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44512</v>
      </c>
      <c r="B24" s="5" t="s">
        <v>44</v>
      </c>
      <c r="C24" s="14" t="s">
        <v>1512</v>
      </c>
      <c r="D24" s="17">
        <v>30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44512</v>
      </c>
      <c r="B25" s="5" t="s">
        <v>39</v>
      </c>
      <c r="C25" s="5" t="s">
        <v>83</v>
      </c>
      <c r="D25" s="17">
        <v>68.81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44511</v>
      </c>
      <c r="B26" s="5" t="s">
        <v>44</v>
      </c>
      <c r="C26" s="5" t="s">
        <v>1508</v>
      </c>
      <c r="D26" s="17">
        <v>31.5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44511</v>
      </c>
      <c r="B27" s="5" t="s">
        <v>11</v>
      </c>
      <c r="C27" s="5" t="s">
        <v>824</v>
      </c>
      <c r="D27" s="17">
        <v>13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44508</v>
      </c>
      <c r="B28" s="5" t="s">
        <v>197</v>
      </c>
      <c r="C28" s="5" t="s">
        <v>124</v>
      </c>
      <c r="D28" s="17">
        <v>24.3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44507</v>
      </c>
      <c r="B29" s="5" t="s">
        <v>44</v>
      </c>
      <c r="C29" s="5" t="s">
        <v>1513</v>
      </c>
      <c r="D29" s="17">
        <v>35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44502</v>
      </c>
      <c r="B30" s="5" t="s">
        <v>39</v>
      </c>
      <c r="C30" s="5" t="s">
        <v>83</v>
      </c>
      <c r="D30" s="17">
        <v>49.31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44516</v>
      </c>
      <c r="B31" s="5" t="s">
        <v>39</v>
      </c>
      <c r="C31" s="5" t="s">
        <v>391</v>
      </c>
      <c r="D31" s="17">
        <v>100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44518</v>
      </c>
      <c r="B32" s="5" t="s">
        <v>11</v>
      </c>
      <c r="C32" s="5" t="s">
        <v>81</v>
      </c>
      <c r="D32" s="17">
        <v>18.6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44506</v>
      </c>
      <c r="B33" s="5" t="s">
        <v>68</v>
      </c>
      <c r="C33" s="5" t="s">
        <v>20</v>
      </c>
      <c r="D33" s="17">
        <v>166.16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44520</v>
      </c>
      <c r="B34" s="5" t="s">
        <v>44</v>
      </c>
      <c r="C34" s="5" t="s">
        <v>1510</v>
      </c>
      <c r="D34" s="17">
        <v>447.58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44504</v>
      </c>
      <c r="B35" s="5" t="s">
        <v>68</v>
      </c>
      <c r="C35" s="5" t="s">
        <v>1498</v>
      </c>
      <c r="D35" s="17">
        <v>83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44511</v>
      </c>
      <c r="B36" s="10" t="s">
        <v>68</v>
      </c>
      <c r="C36" s="10" t="s">
        <v>1498</v>
      </c>
      <c r="D36" s="10">
        <v>111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44518</v>
      </c>
      <c r="B37" s="10" t="s">
        <v>68</v>
      </c>
      <c r="C37" s="10" t="s">
        <v>1498</v>
      </c>
      <c r="D37" s="17">
        <v>124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44524</v>
      </c>
      <c r="B38" s="5" t="s">
        <v>294</v>
      </c>
      <c r="C38" s="5" t="s">
        <v>85</v>
      </c>
      <c r="D38" s="17">
        <v>32.1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44525</v>
      </c>
      <c r="B39" s="5" t="s">
        <v>11</v>
      </c>
      <c r="C39" s="5" t="s">
        <v>824</v>
      </c>
      <c r="D39" s="17">
        <v>14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44524</v>
      </c>
      <c r="B40" s="5" t="s">
        <v>197</v>
      </c>
      <c r="C40" s="5" t="s">
        <v>124</v>
      </c>
      <c r="D40" s="17">
        <v>66.9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44523</v>
      </c>
      <c r="B41" s="5" t="s">
        <v>39</v>
      </c>
      <c r="C41" s="5" t="s">
        <v>83</v>
      </c>
      <c r="D41" s="17">
        <v>80.98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44519</v>
      </c>
      <c r="B42" s="5" t="s">
        <v>11</v>
      </c>
      <c r="C42" s="5" t="s">
        <v>824</v>
      </c>
      <c r="D42" s="17">
        <v>43.55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44523</v>
      </c>
      <c r="B43" s="5" t="s">
        <v>11</v>
      </c>
      <c r="C43" s="3" t="s">
        <v>780</v>
      </c>
      <c r="D43" s="17">
        <v>10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44521</v>
      </c>
      <c r="B44" s="3" t="s">
        <v>294</v>
      </c>
      <c r="C44" s="3" t="s">
        <v>943</v>
      </c>
      <c r="D44" s="17">
        <v>10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44521</v>
      </c>
      <c r="B45" s="3" t="s">
        <v>134</v>
      </c>
      <c r="C45" s="3" t="s">
        <v>1483</v>
      </c>
      <c r="D45" s="17">
        <v>20</v>
      </c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44516</v>
      </c>
      <c r="B46" s="3" t="s">
        <v>134</v>
      </c>
      <c r="C46" s="3" t="s">
        <v>166</v>
      </c>
      <c r="D46" s="17">
        <v>355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44512</v>
      </c>
      <c r="B47" s="3" t="s">
        <v>11</v>
      </c>
      <c r="C47" s="3" t="s">
        <v>780</v>
      </c>
      <c r="D47" s="17">
        <v>8.5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44513</v>
      </c>
      <c r="B48" s="3" t="s">
        <v>44</v>
      </c>
      <c r="C48" s="3" t="s">
        <v>576</v>
      </c>
      <c r="D48" s="17">
        <v>16.95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44525</v>
      </c>
      <c r="B49" s="3" t="s">
        <v>197</v>
      </c>
      <c r="C49" s="3" t="s">
        <v>394</v>
      </c>
      <c r="D49" s="17">
        <v>69.45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44508</v>
      </c>
      <c r="B50" s="3" t="s">
        <v>44</v>
      </c>
      <c r="C50" s="3" t="s">
        <v>1514</v>
      </c>
      <c r="D50" s="17">
        <v>89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44502</v>
      </c>
      <c r="B51" s="3" t="s">
        <v>197</v>
      </c>
      <c r="C51" s="3" t="s">
        <v>394</v>
      </c>
      <c r="D51" s="17">
        <v>21.15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44525</v>
      </c>
      <c r="B52" s="3" t="s">
        <v>68</v>
      </c>
      <c r="C52" s="3" t="s">
        <v>1515</v>
      </c>
      <c r="D52" s="17">
        <v>25.28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44527</v>
      </c>
      <c r="B53" s="3" t="s">
        <v>68</v>
      </c>
      <c r="C53" s="3" t="s">
        <v>20</v>
      </c>
      <c r="D53" s="17">
        <v>128.18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44507</v>
      </c>
      <c r="B54" s="3" t="s">
        <v>68</v>
      </c>
      <c r="C54" s="3" t="s">
        <v>372</v>
      </c>
      <c r="D54" s="17">
        <v>19.85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44512</v>
      </c>
      <c r="B55" s="3" t="s">
        <v>68</v>
      </c>
      <c r="C55" s="3" t="s">
        <v>20</v>
      </c>
      <c r="D55" s="17">
        <v>115.96</v>
      </c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44527</v>
      </c>
      <c r="B56" s="3" t="s">
        <v>68</v>
      </c>
      <c r="C56" s="3" t="s">
        <v>20</v>
      </c>
      <c r="D56" s="17">
        <v>17.6</v>
      </c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44530</v>
      </c>
      <c r="B57" s="3" t="s">
        <v>34</v>
      </c>
      <c r="C57" s="3" t="s">
        <v>81</v>
      </c>
      <c r="D57" s="17">
        <v>22.8</v>
      </c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>
        <v>44525</v>
      </c>
      <c r="B58" s="3" t="s">
        <v>44</v>
      </c>
      <c r="C58" s="3" t="s">
        <v>1472</v>
      </c>
      <c r="D58" s="17">
        <v>30</v>
      </c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>
        <v>44525</v>
      </c>
      <c r="B59" s="3" t="s">
        <v>36</v>
      </c>
      <c r="C59" s="3" t="s">
        <v>1516</v>
      </c>
      <c r="D59" s="17">
        <v>885.25</v>
      </c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>
        <v>44525</v>
      </c>
      <c r="B60" s="3" t="s">
        <v>68</v>
      </c>
      <c r="C60" s="3" t="s">
        <v>1498</v>
      </c>
      <c r="D60" s="17">
        <v>90.3</v>
      </c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>
        <v>44524</v>
      </c>
      <c r="B61" s="3" t="s">
        <v>163</v>
      </c>
      <c r="C61" s="3" t="s">
        <v>1517</v>
      </c>
      <c r="D61" s="17">
        <v>143.74</v>
      </c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>
        <v>44530</v>
      </c>
      <c r="B62" s="3" t="s">
        <v>841</v>
      </c>
      <c r="C62" s="3" t="s">
        <v>1445</v>
      </c>
      <c r="D62" s="17">
        <v>1272.19</v>
      </c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>
        <v>44530</v>
      </c>
      <c r="B63" s="3" t="s">
        <v>68</v>
      </c>
      <c r="C63" s="3" t="s">
        <v>1515</v>
      </c>
      <c r="D63" s="17">
        <v>23.9</v>
      </c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>
        <v>44502</v>
      </c>
      <c r="B64" s="3" t="s">
        <v>39</v>
      </c>
      <c r="C64" s="3" t="s">
        <v>83</v>
      </c>
      <c r="D64" s="17">
        <v>88.31</v>
      </c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D65" s="17"/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D66" s="17"/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D67" s="17"/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D68" s="17"/>
      <c r="E68" s="10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17"/>
      <c r="E69" s="10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17"/>
      <c r="E70" s="10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17"/>
      <c r="E71" s="10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/>
      <c r="D72" s="17"/>
      <c r="E72" s="10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/>
      <c r="D73" s="17"/>
      <c r="E73" s="10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/>
      <c r="D74" s="17">
        <f>SUM(D2:D73)</f>
        <v>11261.66</v>
      </c>
      <c r="E74" s="5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/>
      <c r="D75" s="17"/>
      <c r="E75" s="5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"/>
      <c r="D76" s="17"/>
      <c r="E76" s="5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"/>
      <c r="D77" s="17"/>
      <c r="E77" s="5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  <row r="1001" ht="13.5" customHeight="1" spans="1:6">
      <c r="A1001" s="2"/>
      <c r="D1001" s="17"/>
      <c r="E1001" s="5"/>
      <c r="F1001" s="5"/>
    </row>
    <row r="1002" ht="13.5" customHeight="1" spans="1:6">
      <c r="A1002" s="2"/>
      <c r="D1002" s="17"/>
      <c r="E1002" s="5"/>
      <c r="F1002" s="5"/>
    </row>
    <row r="1003" ht="13.5" customHeight="1" spans="1:6">
      <c r="A1003" s="2"/>
      <c r="D1003" s="17"/>
      <c r="E1003" s="5"/>
      <c r="F1003" s="5"/>
    </row>
    <row r="1004" ht="13.5" customHeight="1" spans="1:6">
      <c r="A1004" s="2"/>
      <c r="D1004" s="17"/>
      <c r="E1004" s="5"/>
      <c r="F1004" s="5"/>
    </row>
    <row r="1005" ht="13.5" customHeight="1" spans="1:6">
      <c r="A1005" s="2"/>
      <c r="D1005" s="17"/>
      <c r="E1005" s="5"/>
      <c r="F1005" s="5"/>
    </row>
    <row r="1006" ht="13.5" customHeight="1" spans="1:6">
      <c r="A1006" s="2"/>
      <c r="D1006" s="17"/>
      <c r="E1006" s="5"/>
      <c r="F1006" s="5"/>
    </row>
    <row r="1007" ht="13.5" customHeight="1" spans="1:6">
      <c r="A1007" s="2"/>
      <c r="D1007" s="17"/>
      <c r="E1007" s="5"/>
      <c r="F1007" s="5"/>
    </row>
    <row r="1008" ht="13.5" customHeight="1" spans="1:6">
      <c r="A1008" s="2"/>
      <c r="D1008" s="17"/>
      <c r="E1008" s="5"/>
      <c r="F1008" s="5"/>
    </row>
    <row r="1009" ht="13.5" customHeight="1" spans="1:6">
      <c r="A1009" s="2"/>
      <c r="D1009" s="17"/>
      <c r="E1009" s="5"/>
      <c r="F1009" s="5"/>
    </row>
    <row r="1010" ht="13.5" customHeight="1" spans="1:6">
      <c r="A1010" s="2"/>
      <c r="D1010" s="17"/>
      <c r="E1010" s="5"/>
      <c r="F1010" s="5"/>
    </row>
    <row r="1011" ht="13.5" customHeight="1" spans="1:6">
      <c r="A1011" s="2"/>
      <c r="D1011" s="17"/>
      <c r="E1011" s="5"/>
      <c r="F1011" s="5"/>
    </row>
    <row r="1012" ht="13.5" customHeight="1" spans="1:6">
      <c r="A1012" s="2"/>
      <c r="D1012" s="17"/>
      <c r="E1012" s="5"/>
      <c r="F1012" s="5"/>
    </row>
    <row r="1013" ht="13.5" customHeight="1" spans="1:6">
      <c r="A1013" s="2"/>
      <c r="D1013" s="17"/>
      <c r="E1013" s="5"/>
      <c r="F1013" s="5"/>
    </row>
    <row r="1014" ht="13.5" customHeight="1" spans="1:6">
      <c r="A1014" s="2"/>
      <c r="D1014" s="17"/>
      <c r="E1014" s="5"/>
      <c r="F1014" s="5"/>
    </row>
    <row r="1015" ht="13.5" customHeight="1" spans="1:6">
      <c r="A1015" s="2"/>
      <c r="D1015" s="17"/>
      <c r="E1015" s="5"/>
      <c r="F1015" s="5"/>
    </row>
    <row r="1016" ht="13.5" customHeight="1" spans="1:6">
      <c r="A1016" s="2"/>
      <c r="D1016" s="17"/>
      <c r="E1016" s="5"/>
      <c r="F1016" s="5"/>
    </row>
    <row r="1017" ht="13.5" customHeight="1" spans="1:6">
      <c r="A1017" s="2"/>
      <c r="D1017" s="17"/>
      <c r="E1017" s="5"/>
      <c r="F1017" s="5"/>
    </row>
    <row r="1018" ht="13.5" customHeight="1" spans="1:6">
      <c r="A1018" s="2"/>
      <c r="D1018" s="17"/>
      <c r="E1018" s="5"/>
      <c r="F1018" s="5"/>
    </row>
    <row r="1019" ht="13.5" customHeight="1" spans="1:6">
      <c r="A1019" s="2"/>
      <c r="D1019" s="17"/>
      <c r="E1019" s="5"/>
      <c r="F1019" s="5"/>
    </row>
    <row r="1020" ht="13.5" customHeight="1" spans="1:6">
      <c r="A1020" s="2"/>
      <c r="D1020" s="17"/>
      <c r="E1020" s="5"/>
      <c r="F1020" s="5"/>
    </row>
    <row r="1021" ht="13.5" customHeight="1" spans="1:6">
      <c r="A1021" s="2"/>
      <c r="D1021" s="17"/>
      <c r="E1021" s="5"/>
      <c r="F1021" s="5"/>
    </row>
    <row r="1022" ht="13.5" customHeight="1" spans="1:6">
      <c r="A1022" s="2"/>
      <c r="D1022" s="17"/>
      <c r="E1022" s="5"/>
      <c r="F1022" s="5"/>
    </row>
    <row r="1023" ht="13.5" customHeight="1" spans="1:6">
      <c r="A1023" s="2"/>
      <c r="D1023" s="17"/>
      <c r="E1023" s="5"/>
      <c r="F1023" s="5"/>
    </row>
    <row r="1024" ht="13.5" customHeight="1" spans="1:6">
      <c r="A1024" s="2"/>
      <c r="D1024" s="17"/>
      <c r="E1024" s="5"/>
      <c r="F1024" s="5"/>
    </row>
    <row r="1025" ht="13.5" customHeight="1" spans="1:6">
      <c r="A1025" s="2"/>
      <c r="D1025" s="17"/>
      <c r="E1025" s="5"/>
      <c r="F1025" s="5"/>
    </row>
    <row r="1026" ht="13.5" customHeight="1" spans="1:6">
      <c r="A1026" s="2"/>
      <c r="D1026" s="17"/>
      <c r="E1026" s="5"/>
      <c r="F1026" s="5"/>
    </row>
    <row r="1027" ht="13.5" customHeight="1" spans="1:6">
      <c r="A1027" s="2"/>
      <c r="D1027" s="17"/>
      <c r="E1027" s="5"/>
      <c r="F1027" s="5"/>
    </row>
    <row r="1028" ht="13.5" customHeight="1" spans="1:6">
      <c r="A1028" s="2"/>
      <c r="D1028" s="17"/>
      <c r="E1028" s="5"/>
      <c r="F1028" s="5"/>
    </row>
    <row r="1029" ht="13.5" customHeight="1" spans="1:6">
      <c r="A1029" s="2"/>
      <c r="D1029" s="17"/>
      <c r="E1029" s="5"/>
      <c r="F1029" s="5"/>
    </row>
    <row r="1030" ht="13.5" customHeight="1" spans="1:6">
      <c r="A1030" s="2"/>
      <c r="D1030" s="17"/>
      <c r="E1030" s="5"/>
      <c r="F1030" s="5"/>
    </row>
    <row r="1031" ht="13.5" customHeight="1" spans="1:6">
      <c r="A1031" s="2"/>
      <c r="D1031" s="17"/>
      <c r="E1031" s="5"/>
      <c r="F1031" s="5"/>
    </row>
    <row r="1032" ht="13.5" customHeight="1" spans="1:6">
      <c r="A1032" s="2"/>
      <c r="D1032" s="17"/>
      <c r="E1032" s="5"/>
      <c r="F1032" s="5"/>
    </row>
  </sheetData>
  <pageMargins left="0.7" right="0.7" top="0.75" bottom="0.75" header="0" footer="0"/>
  <pageSetup paperSize="1" orientation="landscape"/>
  <headerFooter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Z1019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44531</v>
      </c>
      <c r="B2" s="5" t="s">
        <v>294</v>
      </c>
      <c r="C2" s="5" t="s">
        <v>239</v>
      </c>
      <c r="D2" s="17">
        <v>470</v>
      </c>
      <c r="E2" s="5"/>
      <c r="F2" s="5"/>
    </row>
    <row r="3" ht="13.5" customHeight="1" spans="1:6">
      <c r="A3" s="2">
        <v>44531</v>
      </c>
      <c r="B3" s="5" t="s">
        <v>11</v>
      </c>
      <c r="C3" s="5" t="s">
        <v>777</v>
      </c>
      <c r="D3" s="17">
        <v>180</v>
      </c>
      <c r="E3" s="5"/>
      <c r="F3" s="5"/>
    </row>
    <row r="4" ht="13.5" customHeight="1" spans="1:6">
      <c r="A4" s="2">
        <v>44531</v>
      </c>
      <c r="B4" s="5" t="s">
        <v>125</v>
      </c>
      <c r="C4" s="5" t="s">
        <v>640</v>
      </c>
      <c r="D4" s="17">
        <v>60</v>
      </c>
      <c r="E4" s="5"/>
      <c r="F4" s="5"/>
    </row>
    <row r="5" ht="13.5" customHeight="1" spans="1:6">
      <c r="A5" s="2">
        <v>44531</v>
      </c>
      <c r="B5" s="5" t="s">
        <v>125</v>
      </c>
      <c r="C5" s="5" t="s">
        <v>641</v>
      </c>
      <c r="D5" s="17">
        <v>675</v>
      </c>
      <c r="E5" s="5"/>
      <c r="F5" s="5"/>
    </row>
    <row r="6" ht="13.5" customHeight="1" spans="1:7">
      <c r="A6" s="2">
        <v>44531</v>
      </c>
      <c r="B6" s="5" t="s">
        <v>125</v>
      </c>
      <c r="C6" s="5" t="s">
        <v>509</v>
      </c>
      <c r="D6" s="17">
        <v>32.75</v>
      </c>
      <c r="E6" s="5"/>
      <c r="F6" s="5"/>
      <c r="G6" s="3" t="s">
        <v>286</v>
      </c>
    </row>
    <row r="7" ht="13.5" customHeight="1" spans="1:8">
      <c r="A7" s="2">
        <v>44531</v>
      </c>
      <c r="B7" s="5" t="s">
        <v>644</v>
      </c>
      <c r="C7" s="5" t="s">
        <v>684</v>
      </c>
      <c r="D7" s="17">
        <v>300</v>
      </c>
      <c r="E7" s="5"/>
      <c r="F7" s="5"/>
      <c r="G7" s="3" t="s">
        <v>44</v>
      </c>
      <c r="H7" s="4">
        <f>SUMIF(B:B,G7,D:D)</f>
        <v>208.4</v>
      </c>
    </row>
    <row r="8" ht="13.5" customHeight="1" spans="1:8">
      <c r="A8" s="2">
        <v>44531</v>
      </c>
      <c r="B8" s="5" t="s">
        <v>646</v>
      </c>
      <c r="C8" s="5" t="s">
        <v>1145</v>
      </c>
      <c r="D8" s="17">
        <v>1177</v>
      </c>
      <c r="E8" s="5"/>
      <c r="F8" s="5" t="s">
        <v>1362</v>
      </c>
      <c r="G8" s="3" t="s">
        <v>294</v>
      </c>
      <c r="H8" s="4">
        <f>SUMIF(B:B,G8,D:D)</f>
        <v>1275</v>
      </c>
    </row>
    <row r="9" ht="13.5" customHeight="1" spans="1:8">
      <c r="A9" s="2">
        <v>44531</v>
      </c>
      <c r="B9" s="5" t="s">
        <v>36</v>
      </c>
      <c r="C9" s="5" t="s">
        <v>37</v>
      </c>
      <c r="D9" s="17">
        <v>600</v>
      </c>
      <c r="E9" s="5"/>
      <c r="F9" s="5"/>
      <c r="G9" s="3" t="s">
        <v>11</v>
      </c>
      <c r="H9" s="4">
        <f>SUMIF(B:B,G9,D:D)</f>
        <v>649.98</v>
      </c>
    </row>
    <row r="10" ht="13.5" customHeight="1" spans="1:8">
      <c r="A10" s="2">
        <v>44531</v>
      </c>
      <c r="B10" s="5" t="s">
        <v>36</v>
      </c>
      <c r="C10" s="5" t="s">
        <v>38</v>
      </c>
      <c r="D10" s="17">
        <v>400</v>
      </c>
      <c r="E10" s="5"/>
      <c r="F10" s="5"/>
      <c r="G10" s="3" t="s">
        <v>68</v>
      </c>
      <c r="H10" s="4">
        <f>SUMIF(B:B,G10,D:D)</f>
        <v>806.54</v>
      </c>
    </row>
    <row r="11" ht="13.5" customHeight="1" spans="1:8">
      <c r="A11" s="2">
        <v>44531</v>
      </c>
      <c r="B11" s="5" t="s">
        <v>39</v>
      </c>
      <c r="C11" s="5" t="s">
        <v>42</v>
      </c>
      <c r="D11" s="17">
        <v>90</v>
      </c>
      <c r="E11" s="5"/>
      <c r="F11" s="5"/>
      <c r="G11" s="3" t="s">
        <v>197</v>
      </c>
      <c r="H11" s="4">
        <f>SUMIF(B:B,G11,D:D)</f>
        <v>182.57</v>
      </c>
    </row>
    <row r="12" ht="13.5" customHeight="1" spans="1:8">
      <c r="A12" s="2">
        <v>44531</v>
      </c>
      <c r="B12" s="5" t="s">
        <v>375</v>
      </c>
      <c r="C12" s="5" t="s">
        <v>547</v>
      </c>
      <c r="D12" s="17">
        <v>200</v>
      </c>
      <c r="E12" s="5"/>
      <c r="F12" s="5"/>
      <c r="G12" s="3" t="s">
        <v>125</v>
      </c>
      <c r="H12" s="4">
        <f>SUMIF(B:B,G12,D:D)</f>
        <v>878.44</v>
      </c>
    </row>
    <row r="13" ht="13.5" customHeight="1" spans="1:8">
      <c r="A13" s="2">
        <v>44531</v>
      </c>
      <c r="B13" s="5" t="s">
        <v>375</v>
      </c>
      <c r="C13" s="5" t="s">
        <v>548</v>
      </c>
      <c r="D13" s="17">
        <v>25</v>
      </c>
      <c r="E13" s="5"/>
      <c r="F13" s="5"/>
      <c r="G13" s="3" t="s">
        <v>644</v>
      </c>
      <c r="H13" s="4">
        <f>SUMIF(B:B,G13,D:D)</f>
        <v>300</v>
      </c>
    </row>
    <row r="14" ht="13.5" customHeight="1" spans="1:8">
      <c r="A14" s="2">
        <v>44531</v>
      </c>
      <c r="B14" s="5" t="s">
        <v>375</v>
      </c>
      <c r="C14" s="5" t="s">
        <v>549</v>
      </c>
      <c r="D14" s="17">
        <v>44</v>
      </c>
      <c r="E14" s="5"/>
      <c r="F14" s="5"/>
      <c r="G14" s="3" t="s">
        <v>646</v>
      </c>
      <c r="H14" s="4">
        <f>SUMIF(B:B,G14,D:D)</f>
        <v>1177</v>
      </c>
    </row>
    <row r="15" ht="13.5" customHeight="1" spans="1:8">
      <c r="A15" s="2">
        <v>44531</v>
      </c>
      <c r="B15" s="5" t="s">
        <v>375</v>
      </c>
      <c r="C15" s="5" t="s">
        <v>550</v>
      </c>
      <c r="D15" s="17">
        <v>20</v>
      </c>
      <c r="E15" s="5"/>
      <c r="F15" s="5"/>
      <c r="G15" s="3" t="s">
        <v>163</v>
      </c>
      <c r="H15" s="4">
        <f>SUMIF(B:B,G15,D:D)</f>
        <v>380.55</v>
      </c>
    </row>
    <row r="16" ht="13.5" customHeight="1" spans="1:8">
      <c r="A16" s="2">
        <v>44531</v>
      </c>
      <c r="B16" s="5" t="s">
        <v>375</v>
      </c>
      <c r="C16" s="5" t="s">
        <v>1319</v>
      </c>
      <c r="D16" s="17">
        <v>5</v>
      </c>
      <c r="E16" s="5"/>
      <c r="F16" s="5"/>
      <c r="G16" s="3" t="s">
        <v>134</v>
      </c>
      <c r="H16" s="4">
        <f>SUMIF(B:B,G16,D:D)</f>
        <v>428.46</v>
      </c>
    </row>
    <row r="17" ht="13.5" customHeight="1" spans="1:8">
      <c r="A17" s="2">
        <v>44531</v>
      </c>
      <c r="B17" s="5" t="s">
        <v>36</v>
      </c>
      <c r="C17" s="5" t="s">
        <v>1366</v>
      </c>
      <c r="D17" s="17">
        <v>700</v>
      </c>
      <c r="E17" s="5"/>
      <c r="F17" s="5"/>
      <c r="G17" s="3" t="s">
        <v>34</v>
      </c>
      <c r="H17" s="4">
        <f>SUMIF(B:B,G17,D:D)</f>
        <v>85</v>
      </c>
    </row>
    <row r="18" ht="13.5" customHeight="1" spans="1:8">
      <c r="A18" s="2">
        <v>44533</v>
      </c>
      <c r="B18" s="5" t="s">
        <v>68</v>
      </c>
      <c r="C18" s="5" t="s">
        <v>1518</v>
      </c>
      <c r="D18" s="17">
        <v>20.9</v>
      </c>
      <c r="E18" s="5"/>
      <c r="F18" s="5"/>
      <c r="G18" s="3" t="s">
        <v>36</v>
      </c>
      <c r="H18" s="4">
        <f>SUMIF(B:B,G18,D:D)</f>
        <v>3183.44</v>
      </c>
    </row>
    <row r="19" spans="1:8">
      <c r="A19" s="2">
        <v>44533</v>
      </c>
      <c r="B19" s="5" t="s">
        <v>11</v>
      </c>
      <c r="C19" s="5" t="s">
        <v>824</v>
      </c>
      <c r="D19" s="17">
        <v>35</v>
      </c>
      <c r="E19" s="5"/>
      <c r="F19" s="5"/>
      <c r="G19" s="3" t="s">
        <v>39</v>
      </c>
      <c r="H19" s="4">
        <f>SUMIF(B:B,G19,D:D)</f>
        <v>386.9</v>
      </c>
    </row>
    <row r="20" ht="13.5" hidden="1" customHeight="1" spans="1:8">
      <c r="A20" s="2">
        <v>44532</v>
      </c>
      <c r="B20" s="5" t="s">
        <v>134</v>
      </c>
      <c r="C20" s="5" t="s">
        <v>1519</v>
      </c>
      <c r="D20" s="17">
        <v>169.06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44534</v>
      </c>
      <c r="B21" s="5" t="s">
        <v>44</v>
      </c>
      <c r="C21" s="5" t="s">
        <v>1520</v>
      </c>
      <c r="D21" s="17">
        <v>23.86</v>
      </c>
      <c r="E21" s="10"/>
      <c r="F21" s="10"/>
      <c r="G21" s="3" t="s">
        <v>375</v>
      </c>
      <c r="H21" s="4">
        <f>SUMIF(B:B,G20,D:D)</f>
        <v>294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44534</v>
      </c>
      <c r="B22" s="5" t="s">
        <v>68</v>
      </c>
      <c r="C22" s="5" t="s">
        <v>20</v>
      </c>
      <c r="D22" s="17">
        <v>94.15</v>
      </c>
      <c r="E22" s="11"/>
      <c r="F22" s="10"/>
      <c r="G22" s="10" t="s">
        <v>841</v>
      </c>
      <c r="H22" s="4"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44534</v>
      </c>
      <c r="B23" s="5" t="s">
        <v>39</v>
      </c>
      <c r="C23" s="5" t="s">
        <v>391</v>
      </c>
      <c r="D23" s="17">
        <v>100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44536</v>
      </c>
      <c r="B24" s="5" t="s">
        <v>39</v>
      </c>
      <c r="C24" s="14" t="s">
        <v>83</v>
      </c>
      <c r="D24" s="17">
        <v>41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hidden="1" customHeight="1" spans="1:26">
      <c r="A25" s="2">
        <v>44534</v>
      </c>
      <c r="B25" s="5" t="s">
        <v>134</v>
      </c>
      <c r="C25" s="5" t="s">
        <v>810</v>
      </c>
      <c r="D25" s="17">
        <v>100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hidden="1" customHeight="1" spans="1:26">
      <c r="A26" s="2">
        <v>44533</v>
      </c>
      <c r="B26" s="5" t="s">
        <v>134</v>
      </c>
      <c r="C26" s="5" t="s">
        <v>1043</v>
      </c>
      <c r="D26" s="17">
        <v>29.7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44532</v>
      </c>
      <c r="B27" s="3" t="s">
        <v>68</v>
      </c>
      <c r="C27" s="3" t="s">
        <v>1498</v>
      </c>
      <c r="D27" s="17">
        <v>94.08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44540</v>
      </c>
      <c r="B28" s="3" t="s">
        <v>68</v>
      </c>
      <c r="C28" s="3" t="s">
        <v>1498</v>
      </c>
      <c r="D28" s="17">
        <v>92.87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44537</v>
      </c>
      <c r="B29" s="5" t="s">
        <v>197</v>
      </c>
      <c r="C29" s="5" t="s">
        <v>124</v>
      </c>
      <c r="D29" s="17">
        <v>94.85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44539</v>
      </c>
      <c r="B30" s="5" t="s">
        <v>11</v>
      </c>
      <c r="C30" s="5" t="s">
        <v>824</v>
      </c>
      <c r="D30" s="17">
        <v>20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44559</v>
      </c>
      <c r="B31" s="5" t="s">
        <v>36</v>
      </c>
      <c r="C31" s="5" t="s">
        <v>1521</v>
      </c>
      <c r="D31" s="17">
        <v>1386.44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6">
        <v>44557</v>
      </c>
      <c r="B32" s="5" t="s">
        <v>125</v>
      </c>
      <c r="C32" s="5" t="s">
        <v>200</v>
      </c>
      <c r="D32" s="17">
        <v>66.1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6">
        <v>44557</v>
      </c>
      <c r="B33" s="5" t="s">
        <v>11</v>
      </c>
      <c r="C33" s="5" t="s">
        <v>798</v>
      </c>
      <c r="D33" s="17">
        <v>31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44561</v>
      </c>
      <c r="B34" s="5" t="s">
        <v>11</v>
      </c>
      <c r="C34" s="5" t="s">
        <v>727</v>
      </c>
      <c r="D34" s="17">
        <v>11.6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44559</v>
      </c>
      <c r="B35" s="5" t="s">
        <v>39</v>
      </c>
      <c r="C35" s="5" t="s">
        <v>358</v>
      </c>
      <c r="D35" s="17">
        <v>18.9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44557</v>
      </c>
      <c r="B36" s="10" t="s">
        <v>68</v>
      </c>
      <c r="C36" s="10" t="s">
        <v>705</v>
      </c>
      <c r="D36" s="10">
        <v>24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44557</v>
      </c>
      <c r="B37" s="10" t="s">
        <v>68</v>
      </c>
      <c r="C37" s="10" t="s">
        <v>20</v>
      </c>
      <c r="D37" s="17">
        <v>81.4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44557</v>
      </c>
      <c r="B38" s="5" t="s">
        <v>163</v>
      </c>
      <c r="C38" s="5" t="s">
        <v>923</v>
      </c>
      <c r="D38" s="17">
        <v>30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44534</v>
      </c>
      <c r="B39" s="5" t="s">
        <v>11</v>
      </c>
      <c r="C39" s="5" t="s">
        <v>1522</v>
      </c>
      <c r="D39" s="17">
        <v>150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44553</v>
      </c>
      <c r="B40" s="5" t="s">
        <v>163</v>
      </c>
      <c r="C40" s="5" t="s">
        <v>1523</v>
      </c>
      <c r="D40" s="17">
        <v>50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44549</v>
      </c>
      <c r="B41" s="5" t="s">
        <v>44</v>
      </c>
      <c r="C41" s="5" t="s">
        <v>1524</v>
      </c>
      <c r="D41" s="17">
        <v>25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44542</v>
      </c>
      <c r="B42" s="5" t="s">
        <v>197</v>
      </c>
      <c r="C42" s="5" t="s">
        <v>124</v>
      </c>
      <c r="D42" s="17">
        <v>19.9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44548</v>
      </c>
      <c r="B43" s="5" t="s">
        <v>11</v>
      </c>
      <c r="C43" s="3" t="s">
        <v>1525</v>
      </c>
      <c r="D43" s="17">
        <v>14.8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44548</v>
      </c>
      <c r="B44" s="3" t="s">
        <v>294</v>
      </c>
      <c r="C44" s="3" t="s">
        <v>1526</v>
      </c>
      <c r="D44" s="17">
        <v>12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44550</v>
      </c>
      <c r="B45" s="3" t="s">
        <v>39</v>
      </c>
      <c r="C45" s="3" t="s">
        <v>83</v>
      </c>
      <c r="D45" s="17">
        <v>87</v>
      </c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44546</v>
      </c>
      <c r="B46" s="3" t="s">
        <v>163</v>
      </c>
      <c r="C46" s="3" t="s">
        <v>1527</v>
      </c>
      <c r="D46" s="17">
        <v>250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44549</v>
      </c>
      <c r="B47" s="3" t="s">
        <v>68</v>
      </c>
      <c r="C47" s="3" t="s">
        <v>20</v>
      </c>
      <c r="D47" s="17">
        <v>103.07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44545</v>
      </c>
      <c r="B48" s="3" t="s">
        <v>163</v>
      </c>
      <c r="C48" s="3" t="s">
        <v>1528</v>
      </c>
      <c r="D48" s="17">
        <v>50.55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44544</v>
      </c>
      <c r="B49" s="3" t="s">
        <v>44</v>
      </c>
      <c r="C49" s="3" t="s">
        <v>428</v>
      </c>
      <c r="D49" s="17">
        <v>22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44556</v>
      </c>
      <c r="B50" s="3" t="s">
        <v>39</v>
      </c>
      <c r="C50" s="3" t="s">
        <v>391</v>
      </c>
      <c r="D50" s="17">
        <v>50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44556</v>
      </c>
      <c r="B51" s="3" t="s">
        <v>11</v>
      </c>
      <c r="C51" s="3" t="s">
        <v>1529</v>
      </c>
      <c r="D51" s="17">
        <v>48.9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44538</v>
      </c>
      <c r="B52" s="3" t="s">
        <v>197</v>
      </c>
      <c r="C52" s="3" t="s">
        <v>124</v>
      </c>
      <c r="D52" s="17">
        <v>12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44560</v>
      </c>
      <c r="B53" s="3" t="s">
        <v>34</v>
      </c>
      <c r="C53" s="3" t="s">
        <v>81</v>
      </c>
      <c r="D53" s="17">
        <v>24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44541</v>
      </c>
      <c r="B54" s="3" t="s">
        <v>34</v>
      </c>
      <c r="C54" s="3" t="s">
        <v>1530</v>
      </c>
      <c r="D54" s="17">
        <v>61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44559</v>
      </c>
      <c r="B55" s="3" t="s">
        <v>44</v>
      </c>
      <c r="C55" s="3" t="s">
        <v>1531</v>
      </c>
      <c r="D55" s="17">
        <v>30</v>
      </c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44547</v>
      </c>
      <c r="B56" s="3" t="s">
        <v>68</v>
      </c>
      <c r="C56" s="3" t="s">
        <v>1498</v>
      </c>
      <c r="D56" s="17">
        <v>98.8</v>
      </c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44553</v>
      </c>
      <c r="B57" s="3" t="s">
        <v>68</v>
      </c>
      <c r="C57" s="3" t="s">
        <v>1498</v>
      </c>
      <c r="D57" s="17">
        <v>82.57</v>
      </c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>
        <v>44560</v>
      </c>
      <c r="B58" s="3" t="s">
        <v>68</v>
      </c>
      <c r="C58" s="3" t="s">
        <v>1498</v>
      </c>
      <c r="D58" s="17">
        <v>86.9</v>
      </c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>
        <v>44556</v>
      </c>
      <c r="B59" s="3" t="s">
        <v>44</v>
      </c>
      <c r="C59" s="3" t="s">
        <v>1532</v>
      </c>
      <c r="D59" s="17">
        <v>10</v>
      </c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>
        <v>44557</v>
      </c>
      <c r="B60" s="3" t="s">
        <v>125</v>
      </c>
      <c r="C60" s="3" t="s">
        <v>1533</v>
      </c>
      <c r="D60" s="17">
        <v>26.9</v>
      </c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>
        <v>44536</v>
      </c>
      <c r="B61" s="3" t="s">
        <v>68</v>
      </c>
      <c r="C61" s="3" t="s">
        <v>1273</v>
      </c>
      <c r="D61" s="17">
        <v>27.8</v>
      </c>
      <c r="E61" s="5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>
        <v>44538</v>
      </c>
      <c r="B62" s="3" t="s">
        <v>11</v>
      </c>
      <c r="C62" s="3" t="s">
        <v>35</v>
      </c>
      <c r="D62" s="17">
        <v>5.15</v>
      </c>
      <c r="E62" s="5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>
        <v>44533</v>
      </c>
      <c r="B63" s="3" t="s">
        <v>134</v>
      </c>
      <c r="C63" s="3" t="s">
        <v>348</v>
      </c>
      <c r="D63" s="17">
        <v>29.7</v>
      </c>
      <c r="E63" s="5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>
        <v>44536</v>
      </c>
      <c r="B64" s="3" t="s">
        <v>11</v>
      </c>
      <c r="C64" s="3" t="s">
        <v>1534</v>
      </c>
      <c r="D64" s="17">
        <v>101.1</v>
      </c>
      <c r="E64" s="5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>
        <v>44542</v>
      </c>
      <c r="B65" s="3" t="s">
        <v>294</v>
      </c>
      <c r="C65" s="3" t="s">
        <v>1420</v>
      </c>
      <c r="D65" s="17">
        <v>793</v>
      </c>
      <c r="E65" s="5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>
        <v>44544</v>
      </c>
      <c r="B66" s="3" t="s">
        <v>11</v>
      </c>
      <c r="C66" s="3" t="s">
        <v>1535</v>
      </c>
      <c r="D66" s="17">
        <v>52.43</v>
      </c>
      <c r="E66" s="5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>
        <v>44534</v>
      </c>
      <c r="B67" s="3" t="s">
        <v>36</v>
      </c>
      <c r="C67" s="3" t="s">
        <v>1536</v>
      </c>
      <c r="D67" s="17">
        <v>97</v>
      </c>
      <c r="E67" s="5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>
        <v>44534</v>
      </c>
      <c r="B68" s="3" t="s">
        <v>134</v>
      </c>
      <c r="C68" s="3" t="s">
        <v>964</v>
      </c>
      <c r="D68" s="17">
        <v>100</v>
      </c>
      <c r="E68" s="5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>
        <v>44537</v>
      </c>
      <c r="B69" s="3" t="s">
        <v>44</v>
      </c>
      <c r="C69" s="3" t="s">
        <v>1537</v>
      </c>
      <c r="D69" s="17">
        <v>32</v>
      </c>
      <c r="E69" s="5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>
        <v>44552</v>
      </c>
      <c r="B70" s="3" t="s">
        <v>197</v>
      </c>
      <c r="C70" s="3" t="s">
        <v>124</v>
      </c>
      <c r="D70" s="17">
        <v>55.82</v>
      </c>
      <c r="E70" s="5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>
        <v>44552</v>
      </c>
      <c r="B71" s="3" t="s">
        <v>44</v>
      </c>
      <c r="C71" s="3" t="s">
        <v>524</v>
      </c>
      <c r="D71" s="17">
        <v>65.54</v>
      </c>
      <c r="E71" s="5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>
        <v>300200</v>
      </c>
      <c r="B72" s="3" t="s">
        <v>125</v>
      </c>
      <c r="C72" s="3" t="s">
        <v>818</v>
      </c>
      <c r="D72" s="17">
        <v>17.69</v>
      </c>
      <c r="E72" s="5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/>
      <c r="B73" s="3"/>
      <c r="C73" s="3"/>
      <c r="D73" s="17"/>
      <c r="E73" s="5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/>
      <c r="D74" s="17"/>
      <c r="E74" s="5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/>
      <c r="D75" s="17"/>
      <c r="E75" s="5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"/>
      <c r="D76" s="17">
        <f>SUM(D2:D75)</f>
        <v>10236.28</v>
      </c>
      <c r="E76" s="5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"/>
      <c r="D77" s="17"/>
      <c r="E77" s="5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26">
      <c r="A78" s="2"/>
      <c r="D78" s="17"/>
      <c r="E78" s="5"/>
      <c r="F78" s="5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3.5" customHeight="1" spans="1:26">
      <c r="A79" s="2"/>
      <c r="D79" s="17"/>
      <c r="E79" s="5"/>
      <c r="F79" s="5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  <row r="1001" ht="13.5" customHeight="1" spans="1:6">
      <c r="A1001" s="2"/>
      <c r="D1001" s="17"/>
      <c r="E1001" s="5"/>
      <c r="F1001" s="5"/>
    </row>
    <row r="1002" ht="13.5" customHeight="1" spans="1:6">
      <c r="A1002" s="2"/>
      <c r="D1002" s="17"/>
      <c r="E1002" s="5"/>
      <c r="F1002" s="5"/>
    </row>
    <row r="1003" ht="13.5" customHeight="1" spans="1:6">
      <c r="A1003" s="2"/>
      <c r="D1003" s="17"/>
      <c r="E1003" s="5"/>
      <c r="F1003" s="5"/>
    </row>
    <row r="1004" ht="13.5" customHeight="1" spans="1:6">
      <c r="A1004" s="2"/>
      <c r="D1004" s="17"/>
      <c r="E1004" s="5"/>
      <c r="F1004" s="5"/>
    </row>
    <row r="1005" ht="13.5" customHeight="1" spans="1:6">
      <c r="A1005" s="2"/>
      <c r="D1005" s="17"/>
      <c r="E1005" s="5"/>
      <c r="F1005" s="5"/>
    </row>
    <row r="1006" ht="13.5" customHeight="1" spans="1:6">
      <c r="A1006" s="2"/>
      <c r="D1006" s="17"/>
      <c r="E1006" s="5"/>
      <c r="F1006" s="5"/>
    </row>
    <row r="1007" ht="13.5" customHeight="1" spans="1:6">
      <c r="A1007" s="2"/>
      <c r="D1007" s="17"/>
      <c r="E1007" s="5"/>
      <c r="F1007" s="5"/>
    </row>
    <row r="1008" ht="13.5" customHeight="1" spans="1:6">
      <c r="A1008" s="2"/>
      <c r="D1008" s="17"/>
      <c r="E1008" s="5"/>
      <c r="F1008" s="5"/>
    </row>
    <row r="1009" ht="13.5" customHeight="1" spans="1:6">
      <c r="A1009" s="2"/>
      <c r="D1009" s="17"/>
      <c r="E1009" s="5"/>
      <c r="F1009" s="5"/>
    </row>
    <row r="1010" ht="13.5" customHeight="1" spans="1:6">
      <c r="A1010" s="2"/>
      <c r="D1010" s="17"/>
      <c r="E1010" s="5"/>
      <c r="F1010" s="5"/>
    </row>
    <row r="1011" ht="13.5" customHeight="1" spans="1:6">
      <c r="A1011" s="2"/>
      <c r="D1011" s="17"/>
      <c r="E1011" s="5"/>
      <c r="F1011" s="5"/>
    </row>
    <row r="1012" ht="13.5" customHeight="1" spans="1:6">
      <c r="A1012" s="2"/>
      <c r="D1012" s="17"/>
      <c r="E1012" s="5"/>
      <c r="F1012" s="5"/>
    </row>
    <row r="1013" ht="13.5" customHeight="1" spans="1:6">
      <c r="A1013" s="2"/>
      <c r="D1013" s="17"/>
      <c r="E1013" s="5"/>
      <c r="F1013" s="5"/>
    </row>
    <row r="1014" ht="13.5" customHeight="1" spans="1:6">
      <c r="A1014" s="2"/>
      <c r="D1014" s="17"/>
      <c r="E1014" s="5"/>
      <c r="F1014" s="5"/>
    </row>
    <row r="1015" ht="13.5" customHeight="1" spans="1:6">
      <c r="A1015" s="2"/>
      <c r="D1015" s="17"/>
      <c r="E1015" s="5"/>
      <c r="F1015" s="5"/>
    </row>
    <row r="1016" ht="13.5" customHeight="1" spans="1:6">
      <c r="A1016" s="2"/>
      <c r="D1016" s="17"/>
      <c r="E1016" s="5"/>
      <c r="F1016" s="5"/>
    </row>
    <row r="1017" ht="13.5" customHeight="1" spans="1:6">
      <c r="A1017" s="2"/>
      <c r="D1017" s="17"/>
      <c r="E1017" s="5"/>
      <c r="F1017" s="5"/>
    </row>
    <row r="1018" ht="13.5" customHeight="1" spans="1:6">
      <c r="A1018" s="2"/>
      <c r="D1018" s="17"/>
      <c r="E1018" s="5"/>
      <c r="F1018" s="5"/>
    </row>
    <row r="1019" ht="13.5" customHeight="1" spans="1:6">
      <c r="A1019" s="2"/>
      <c r="D1019" s="17"/>
      <c r="E1019" s="5"/>
      <c r="F1019" s="5"/>
    </row>
  </sheetData>
  <autoFilter ref="A1:D76">
    <filterColumn colId="1">
      <filters blank="1">
        <filter val="Baby2"/>
        <filter val="Groceries"/>
        <filter val="Others"/>
        <filter val="Snacks"/>
        <filter val="Investments"/>
        <filter val="Utilities"/>
        <filter val="Food"/>
        <filter val="Transport"/>
        <filter val="Household"/>
        <filter val="Healthcare"/>
        <filter val="Baby"/>
        <filter val="Shopping (A)"/>
        <filter val="Special"/>
      </filters>
    </filterColumn>
    <extLst/>
  </autoFilter>
  <pageMargins left="0.7" right="0.7" top="0.75" bottom="0.75" header="0" footer="0"/>
  <pageSetup paperSize="1" orientation="landscape"/>
  <headerFooter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Z1008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44562</v>
      </c>
      <c r="B2" s="5" t="s">
        <v>294</v>
      </c>
      <c r="C2" s="5" t="s">
        <v>239</v>
      </c>
      <c r="D2" s="17">
        <v>470</v>
      </c>
      <c r="E2" s="5"/>
      <c r="F2" s="5"/>
    </row>
    <row r="3" ht="13.5" customHeight="1" spans="1:6">
      <c r="A3" s="2">
        <v>44562</v>
      </c>
      <c r="B3" s="5" t="s">
        <v>11</v>
      </c>
      <c r="C3" s="5" t="s">
        <v>777</v>
      </c>
      <c r="D3" s="17">
        <v>180</v>
      </c>
      <c r="E3" s="5"/>
      <c r="F3" s="5"/>
    </row>
    <row r="4" ht="13.5" customHeight="1" spans="1:6">
      <c r="A4" s="2">
        <v>44562</v>
      </c>
      <c r="B4" s="5" t="s">
        <v>125</v>
      </c>
      <c r="C4" s="5" t="s">
        <v>640</v>
      </c>
      <c r="D4" s="17">
        <v>60</v>
      </c>
      <c r="E4" s="5"/>
      <c r="F4" s="5"/>
    </row>
    <row r="5" ht="13.5" customHeight="1" spans="1:6">
      <c r="A5" s="2">
        <v>44562</v>
      </c>
      <c r="B5" s="5" t="s">
        <v>125</v>
      </c>
      <c r="C5" s="5" t="s">
        <v>641</v>
      </c>
      <c r="D5" s="17">
        <v>750</v>
      </c>
      <c r="E5" s="5"/>
      <c r="F5" s="5"/>
    </row>
    <row r="6" ht="13.5" customHeight="1" spans="1:7">
      <c r="A6" s="2">
        <v>44562</v>
      </c>
      <c r="B6" s="5" t="s">
        <v>125</v>
      </c>
      <c r="C6" s="5" t="s">
        <v>509</v>
      </c>
      <c r="D6" s="17">
        <v>32.75</v>
      </c>
      <c r="E6" s="5"/>
      <c r="F6" s="5"/>
      <c r="G6" s="3" t="s">
        <v>286</v>
      </c>
    </row>
    <row r="7" ht="13.5" customHeight="1" spans="1:8">
      <c r="A7" s="2">
        <v>44562</v>
      </c>
      <c r="B7" s="5" t="s">
        <v>644</v>
      </c>
      <c r="C7" s="5" t="s">
        <v>684</v>
      </c>
      <c r="D7" s="17">
        <v>100</v>
      </c>
      <c r="E7" s="5"/>
      <c r="F7" s="5"/>
      <c r="G7" s="3" t="s">
        <v>44</v>
      </c>
      <c r="H7" s="4">
        <f>SUMIF(B:B,G7,D:D)</f>
        <v>384.62</v>
      </c>
    </row>
    <row r="8" ht="13.5" customHeight="1" spans="1:8">
      <c r="A8" s="2">
        <v>44562</v>
      </c>
      <c r="B8" s="5" t="s">
        <v>646</v>
      </c>
      <c r="C8" s="5" t="s">
        <v>1145</v>
      </c>
      <c r="D8" s="17">
        <v>1177</v>
      </c>
      <c r="E8" s="5"/>
      <c r="F8" s="5" t="s">
        <v>1362</v>
      </c>
      <c r="G8" s="3" t="s">
        <v>294</v>
      </c>
      <c r="H8" s="4">
        <f>SUMIF(B:B,G8,D:D)</f>
        <v>1536</v>
      </c>
    </row>
    <row r="9" ht="13.5" customHeight="1" spans="1:8">
      <c r="A9" s="2">
        <v>44562</v>
      </c>
      <c r="B9" s="5" t="s">
        <v>36</v>
      </c>
      <c r="C9" s="5" t="s">
        <v>37</v>
      </c>
      <c r="D9" s="17">
        <v>600</v>
      </c>
      <c r="E9" s="5"/>
      <c r="F9" s="5"/>
      <c r="G9" s="3" t="s">
        <v>11</v>
      </c>
      <c r="H9" s="4">
        <f>SUMIF(B:B,G9,D:D)</f>
        <v>326.28</v>
      </c>
    </row>
    <row r="10" ht="13.5" customHeight="1" spans="1:8">
      <c r="A10" s="2">
        <v>44562</v>
      </c>
      <c r="B10" s="5" t="s">
        <v>36</v>
      </c>
      <c r="C10" s="5" t="s">
        <v>38</v>
      </c>
      <c r="D10" s="17">
        <v>400</v>
      </c>
      <c r="E10" s="5"/>
      <c r="F10" s="5"/>
      <c r="G10" s="3" t="s">
        <v>68</v>
      </c>
      <c r="H10" s="4">
        <f>SUMIF(B:B,G10,D:D)</f>
        <v>1304.32</v>
      </c>
    </row>
    <row r="11" ht="13.5" customHeight="1" spans="1:8">
      <c r="A11" s="2">
        <v>44562</v>
      </c>
      <c r="B11" s="5" t="s">
        <v>39</v>
      </c>
      <c r="C11" s="5" t="s">
        <v>42</v>
      </c>
      <c r="D11" s="17">
        <v>90</v>
      </c>
      <c r="E11" s="5"/>
      <c r="F11" s="5"/>
      <c r="G11" s="3" t="s">
        <v>197</v>
      </c>
      <c r="H11" s="4">
        <f>SUMIF(B:B,G11,D:D)</f>
        <v>74.1</v>
      </c>
    </row>
    <row r="12" ht="13.5" customHeight="1" spans="1:8">
      <c r="A12" s="2">
        <v>44562</v>
      </c>
      <c r="B12" s="5" t="s">
        <v>375</v>
      </c>
      <c r="C12" s="5" t="s">
        <v>547</v>
      </c>
      <c r="D12" s="17">
        <v>200</v>
      </c>
      <c r="E12" s="5"/>
      <c r="F12" s="5"/>
      <c r="G12" s="3" t="s">
        <v>125</v>
      </c>
      <c r="H12" s="4">
        <f>SUMIF(B:B,G12,D:D)</f>
        <v>842.75</v>
      </c>
    </row>
    <row r="13" ht="13.5" customHeight="1" spans="1:8">
      <c r="A13" s="2">
        <v>44562</v>
      </c>
      <c r="B13" s="5" t="s">
        <v>375</v>
      </c>
      <c r="C13" s="5" t="s">
        <v>548</v>
      </c>
      <c r="D13" s="17">
        <v>25</v>
      </c>
      <c r="E13" s="5"/>
      <c r="F13" s="5"/>
      <c r="G13" s="3" t="s">
        <v>644</v>
      </c>
      <c r="H13" s="4">
        <f>SUMIF(B:B,G13,D:D)</f>
        <v>100</v>
      </c>
    </row>
    <row r="14" ht="13.5" customHeight="1" spans="1:8">
      <c r="A14" s="2">
        <v>44562</v>
      </c>
      <c r="B14" s="5" t="s">
        <v>375</v>
      </c>
      <c r="C14" s="5" t="s">
        <v>549</v>
      </c>
      <c r="D14" s="17">
        <v>44</v>
      </c>
      <c r="E14" s="5"/>
      <c r="F14" s="5"/>
      <c r="G14" s="3" t="s">
        <v>646</v>
      </c>
      <c r="H14" s="4">
        <f>SUMIF(B:B,G14,D:D)</f>
        <v>1177</v>
      </c>
    </row>
    <row r="15" ht="13.5" customHeight="1" spans="1:8">
      <c r="A15" s="2">
        <v>44562</v>
      </c>
      <c r="B15" s="5" t="s">
        <v>375</v>
      </c>
      <c r="C15" s="5" t="s">
        <v>550</v>
      </c>
      <c r="D15" s="17">
        <v>20</v>
      </c>
      <c r="E15" s="5"/>
      <c r="F15" s="5"/>
      <c r="G15" s="3" t="s">
        <v>163</v>
      </c>
      <c r="H15" s="4">
        <f>SUMIF(B:B,G15,D:D)</f>
        <v>311</v>
      </c>
    </row>
    <row r="16" ht="13.5" customHeight="1" spans="1:8">
      <c r="A16" s="2">
        <v>44562</v>
      </c>
      <c r="B16" s="5" t="s">
        <v>375</v>
      </c>
      <c r="C16" s="5" t="s">
        <v>1319</v>
      </c>
      <c r="D16" s="17">
        <v>5</v>
      </c>
      <c r="E16" s="5"/>
      <c r="F16" s="5"/>
      <c r="G16" s="3" t="s">
        <v>134</v>
      </c>
      <c r="H16" s="4">
        <f>SUMIF(B:B,G16,D:D)</f>
        <v>1293.06</v>
      </c>
    </row>
    <row r="17" ht="13.5" customHeight="1" spans="1:8">
      <c r="A17" s="2">
        <v>44562</v>
      </c>
      <c r="B17" s="5" t="s">
        <v>36</v>
      </c>
      <c r="C17" s="5" t="s">
        <v>1366</v>
      </c>
      <c r="D17" s="17">
        <v>700</v>
      </c>
      <c r="E17" s="5"/>
      <c r="F17" s="5"/>
      <c r="G17" s="3" t="s">
        <v>34</v>
      </c>
      <c r="H17" s="4">
        <f>SUMIF(B:B,G17,D:D)</f>
        <v>173.9</v>
      </c>
    </row>
    <row r="18" ht="13.5" customHeight="1" spans="1:8">
      <c r="A18" s="2">
        <v>44562</v>
      </c>
      <c r="B18" s="5" t="s">
        <v>68</v>
      </c>
      <c r="C18" s="5" t="s">
        <v>1518</v>
      </c>
      <c r="D18" s="17">
        <v>20.9</v>
      </c>
      <c r="E18" s="5"/>
      <c r="F18" s="5"/>
      <c r="G18" s="3" t="s">
        <v>36</v>
      </c>
      <c r="H18" s="4">
        <f>SUMIF(B:B,G18,D:D)</f>
        <v>1700</v>
      </c>
    </row>
    <row r="19" ht="13.5" customHeight="1" spans="1:8">
      <c r="A19" s="2">
        <v>44570</v>
      </c>
      <c r="B19" s="5" t="s">
        <v>39</v>
      </c>
      <c r="C19" s="5" t="s">
        <v>83</v>
      </c>
      <c r="D19" s="17">
        <v>41</v>
      </c>
      <c r="E19" s="5"/>
      <c r="F19" s="5"/>
      <c r="G19" s="3" t="s">
        <v>39</v>
      </c>
      <c r="H19" s="4">
        <f>SUMIF(B:B,G19,D:D)</f>
        <v>576.2</v>
      </c>
    </row>
    <row r="20" ht="13.5" hidden="1" customHeight="1" spans="1:8">
      <c r="A20" s="2">
        <v>44532</v>
      </c>
      <c r="B20" s="5" t="s">
        <v>134</v>
      </c>
      <c r="C20" s="5" t="s">
        <v>1519</v>
      </c>
      <c r="D20" s="17">
        <v>169.06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44569</v>
      </c>
      <c r="B21" s="5" t="s">
        <v>1538</v>
      </c>
      <c r="C21" s="5" t="s">
        <v>524</v>
      </c>
      <c r="D21" s="17">
        <v>59.5</v>
      </c>
      <c r="E21" s="10"/>
      <c r="F21" s="10"/>
      <c r="G21" s="3" t="s">
        <v>375</v>
      </c>
      <c r="H21" s="4">
        <f>SUMIF(B:B,G20,D:D)</f>
        <v>294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44569</v>
      </c>
      <c r="B22" s="5" t="s">
        <v>34</v>
      </c>
      <c r="C22" s="5" t="s">
        <v>1539</v>
      </c>
      <c r="D22" s="17">
        <v>12.9</v>
      </c>
      <c r="E22" s="11"/>
      <c r="F22" s="10"/>
      <c r="G22" s="10" t="s">
        <v>841</v>
      </c>
      <c r="H22" s="4">
        <f>SUMIF(B:B,G22,D:D)</f>
        <v>1869.84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44562</v>
      </c>
      <c r="B23" s="5" t="s">
        <v>68</v>
      </c>
      <c r="C23" s="5" t="s">
        <v>20</v>
      </c>
      <c r="D23" s="17">
        <v>155.81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44562</v>
      </c>
      <c r="B24" s="5" t="s">
        <v>39</v>
      </c>
      <c r="C24" s="14" t="s">
        <v>83</v>
      </c>
      <c r="D24" s="17">
        <v>44.6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hidden="1" customHeight="1" spans="1:26">
      <c r="A25" s="2">
        <v>44534</v>
      </c>
      <c r="B25" s="5" t="s">
        <v>134</v>
      </c>
      <c r="C25" s="5" t="s">
        <v>810</v>
      </c>
      <c r="D25" s="17">
        <v>100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hidden="1" customHeight="1" spans="1:26">
      <c r="A26" s="2">
        <v>44533</v>
      </c>
      <c r="B26" s="5" t="s">
        <v>134</v>
      </c>
      <c r="C26" s="5" t="s">
        <v>1043</v>
      </c>
      <c r="D26" s="17">
        <v>29.7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44569</v>
      </c>
      <c r="B27" s="3" t="s">
        <v>163</v>
      </c>
      <c r="C27" s="3" t="s">
        <v>1540</v>
      </c>
      <c r="D27" s="17">
        <v>70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44569</v>
      </c>
      <c r="B28" s="3" t="s">
        <v>68</v>
      </c>
      <c r="C28" s="3" t="s">
        <v>20</v>
      </c>
      <c r="D28" s="17">
        <v>254.3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44585</v>
      </c>
      <c r="B29" s="5" t="s">
        <v>134</v>
      </c>
      <c r="C29" s="5" t="s">
        <v>1541</v>
      </c>
      <c r="D29" s="17">
        <v>90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44581</v>
      </c>
      <c r="B30" s="5" t="s">
        <v>197</v>
      </c>
      <c r="C30" s="5" t="s">
        <v>730</v>
      </c>
      <c r="D30" s="17">
        <v>43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44581</v>
      </c>
      <c r="B31" s="5" t="s">
        <v>134</v>
      </c>
      <c r="C31" s="5" t="s">
        <v>1278</v>
      </c>
      <c r="D31" s="17">
        <v>55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44586</v>
      </c>
      <c r="B32" s="5" t="s">
        <v>197</v>
      </c>
      <c r="C32" s="5" t="s">
        <v>124</v>
      </c>
      <c r="D32" s="17">
        <v>20.3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44590</v>
      </c>
      <c r="B33" s="5" t="s">
        <v>68</v>
      </c>
      <c r="C33" s="5" t="s">
        <v>20</v>
      </c>
      <c r="D33" s="17">
        <v>126.71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44587</v>
      </c>
      <c r="B34" s="5" t="s">
        <v>197</v>
      </c>
      <c r="C34" s="5" t="s">
        <v>124</v>
      </c>
      <c r="D34" s="17">
        <v>10.8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44582</v>
      </c>
      <c r="B35" s="3" t="s">
        <v>163</v>
      </c>
      <c r="C35" s="5" t="s">
        <v>1542</v>
      </c>
      <c r="D35" s="17">
        <v>55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44583</v>
      </c>
      <c r="B36" s="10" t="s">
        <v>11</v>
      </c>
      <c r="C36" s="10" t="s">
        <v>492</v>
      </c>
      <c r="D36" s="10">
        <v>65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44588</v>
      </c>
      <c r="B37" s="5" t="s">
        <v>134</v>
      </c>
      <c r="C37" s="10" t="s">
        <v>712</v>
      </c>
      <c r="D37" s="17">
        <v>20.8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44584</v>
      </c>
      <c r="B38" s="5" t="s">
        <v>68</v>
      </c>
      <c r="C38" s="5" t="s">
        <v>926</v>
      </c>
      <c r="D38" s="17">
        <v>16.2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44589</v>
      </c>
      <c r="B39" s="5" t="s">
        <v>39</v>
      </c>
      <c r="C39" s="5" t="s">
        <v>83</v>
      </c>
      <c r="D39" s="17">
        <v>88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44587</v>
      </c>
      <c r="B40" s="5" t="s">
        <v>39</v>
      </c>
      <c r="C40" s="5" t="s">
        <v>391</v>
      </c>
      <c r="D40" s="17">
        <v>100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44584</v>
      </c>
      <c r="B41" s="10" t="s">
        <v>11</v>
      </c>
      <c r="C41" s="10" t="s">
        <v>492</v>
      </c>
      <c r="D41" s="17">
        <v>24.5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44575</v>
      </c>
      <c r="B42" s="5" t="s">
        <v>294</v>
      </c>
      <c r="C42" s="5" t="s">
        <v>1301</v>
      </c>
      <c r="D42" s="17">
        <v>37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44569</v>
      </c>
      <c r="B43" s="5" t="s">
        <v>44</v>
      </c>
      <c r="C43" s="3" t="s">
        <v>1000</v>
      </c>
      <c r="D43" s="17">
        <v>63.92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44566</v>
      </c>
      <c r="B44" s="3" t="s">
        <v>39</v>
      </c>
      <c r="C44" s="3" t="s">
        <v>391</v>
      </c>
      <c r="D44" s="17">
        <v>100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44574</v>
      </c>
      <c r="B45" s="3" t="s">
        <v>68</v>
      </c>
      <c r="C45" s="3" t="s">
        <v>1323</v>
      </c>
      <c r="D45" s="17">
        <v>66.6</v>
      </c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44576</v>
      </c>
      <c r="B46" s="3" t="s">
        <v>134</v>
      </c>
      <c r="C46" s="3" t="s">
        <v>166</v>
      </c>
      <c r="D46" s="17">
        <v>180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44576</v>
      </c>
      <c r="B47" s="3" t="s">
        <v>68</v>
      </c>
      <c r="C47" s="3" t="s">
        <v>20</v>
      </c>
      <c r="D47" s="17">
        <v>109.32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16">
        <v>44575</v>
      </c>
      <c r="B48" s="3" t="s">
        <v>39</v>
      </c>
      <c r="C48" s="3" t="s">
        <v>83</v>
      </c>
      <c r="D48" s="17">
        <v>41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44578</v>
      </c>
      <c r="B49" s="3" t="s">
        <v>44</v>
      </c>
      <c r="C49" s="3" t="s">
        <v>1543</v>
      </c>
      <c r="D49" s="17">
        <v>21.9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44573</v>
      </c>
      <c r="B50" s="3" t="s">
        <v>134</v>
      </c>
      <c r="C50" s="3" t="s">
        <v>1544</v>
      </c>
      <c r="D50" s="17">
        <v>49.5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44583</v>
      </c>
      <c r="B51" s="3" t="s">
        <v>68</v>
      </c>
      <c r="C51" s="3" t="s">
        <v>20</v>
      </c>
      <c r="D51" s="17">
        <v>210.85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44589</v>
      </c>
      <c r="B52" s="3" t="s">
        <v>39</v>
      </c>
      <c r="C52" s="3" t="s">
        <v>83</v>
      </c>
      <c r="D52" s="17">
        <v>71.6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44591</v>
      </c>
      <c r="B53" s="3" t="s">
        <v>294</v>
      </c>
      <c r="C53" s="3" t="s">
        <v>1420</v>
      </c>
      <c r="D53" s="17">
        <v>754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44583</v>
      </c>
      <c r="B54" s="3" t="s">
        <v>294</v>
      </c>
      <c r="C54" s="3" t="s">
        <v>757</v>
      </c>
      <c r="D54" s="17">
        <v>275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44590</v>
      </c>
      <c r="B55" s="3" t="s">
        <v>11</v>
      </c>
      <c r="C55" s="3" t="s">
        <v>492</v>
      </c>
      <c r="D55" s="17">
        <v>41.78</v>
      </c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44588</v>
      </c>
      <c r="B56" s="3" t="s">
        <v>11</v>
      </c>
      <c r="C56" s="3" t="s">
        <v>824</v>
      </c>
      <c r="D56" s="17">
        <v>15</v>
      </c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44590</v>
      </c>
      <c r="B57" s="3" t="s">
        <v>44</v>
      </c>
      <c r="C57" s="3" t="s">
        <v>1545</v>
      </c>
      <c r="D57" s="17">
        <v>10.8</v>
      </c>
      <c r="E57" s="5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>
        <v>44592</v>
      </c>
      <c r="B58" s="3" t="s">
        <v>34</v>
      </c>
      <c r="C58" s="3" t="s">
        <v>81</v>
      </c>
      <c r="D58" s="17">
        <v>161</v>
      </c>
      <c r="E58" s="5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>
        <v>44592</v>
      </c>
      <c r="B59" s="3" t="s">
        <v>44</v>
      </c>
      <c r="C59" s="3" t="s">
        <v>1309</v>
      </c>
      <c r="D59" s="17">
        <v>38</v>
      </c>
      <c r="E59" s="5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>
        <v>44588</v>
      </c>
      <c r="B60" s="3" t="s">
        <v>68</v>
      </c>
      <c r="C60" s="3" t="s">
        <v>1546</v>
      </c>
      <c r="D60" s="17">
        <v>79.87</v>
      </c>
      <c r="E60" s="5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6">
      <c r="A61" s="2">
        <v>44581</v>
      </c>
      <c r="B61" s="3" t="s">
        <v>68</v>
      </c>
      <c r="C61" s="3" t="s">
        <v>1546</v>
      </c>
      <c r="D61" s="17">
        <v>106.51</v>
      </c>
      <c r="E61" s="5"/>
      <c r="F61" s="5"/>
    </row>
    <row r="62" ht="13.5" customHeight="1" spans="1:6">
      <c r="A62" s="2">
        <v>44574</v>
      </c>
      <c r="B62" s="3" t="s">
        <v>68</v>
      </c>
      <c r="C62" s="3" t="s">
        <v>1546</v>
      </c>
      <c r="D62" s="17">
        <v>79.4</v>
      </c>
      <c r="E62" s="5"/>
      <c r="F62" s="5"/>
    </row>
    <row r="63" ht="13.5" customHeight="1" spans="1:6">
      <c r="A63" s="2">
        <v>44567</v>
      </c>
      <c r="B63" s="3" t="s">
        <v>68</v>
      </c>
      <c r="C63" s="3" t="s">
        <v>1546</v>
      </c>
      <c r="D63" s="17">
        <v>77.85</v>
      </c>
      <c r="E63" s="5"/>
      <c r="F63" s="5"/>
    </row>
    <row r="64" ht="13.5" customHeight="1" spans="1:6">
      <c r="A64" s="2">
        <v>44587</v>
      </c>
      <c r="B64" s="3" t="s">
        <v>134</v>
      </c>
      <c r="C64" s="3" t="s">
        <v>1547</v>
      </c>
      <c r="D64" s="17">
        <v>599</v>
      </c>
      <c r="E64" s="5"/>
      <c r="F64" s="5"/>
    </row>
    <row r="65" ht="13.5" customHeight="1" spans="1:6">
      <c r="A65" s="2">
        <v>44583</v>
      </c>
      <c r="B65" s="3" t="s">
        <v>44</v>
      </c>
      <c r="C65" s="3" t="s">
        <v>1548</v>
      </c>
      <c r="D65" s="17">
        <v>250</v>
      </c>
      <c r="E65" s="5"/>
      <c r="F65" s="5"/>
    </row>
    <row r="66" ht="13.5" customHeight="1" spans="1:6">
      <c r="A66" s="2">
        <v>44578</v>
      </c>
      <c r="B66" s="3" t="s">
        <v>841</v>
      </c>
      <c r="C66" s="3" t="s">
        <v>1549</v>
      </c>
      <c r="D66" s="17">
        <v>1350.64</v>
      </c>
      <c r="E66" s="5"/>
      <c r="F66" s="5"/>
    </row>
    <row r="67" ht="13.5" customHeight="1" spans="1:6">
      <c r="A67" s="2">
        <v>44592</v>
      </c>
      <c r="B67" s="3" t="s">
        <v>841</v>
      </c>
      <c r="C67" s="3" t="s">
        <v>1550</v>
      </c>
      <c r="D67" s="17">
        <v>519.2</v>
      </c>
      <c r="E67" s="5"/>
      <c r="F67" s="5"/>
    </row>
    <row r="68" ht="13.5" customHeight="1" spans="1:6">
      <c r="A68" s="2">
        <v>44580</v>
      </c>
      <c r="B68" s="3" t="s">
        <v>163</v>
      </c>
      <c r="C68" s="3" t="s">
        <v>1551</v>
      </c>
      <c r="D68" s="17">
        <v>186</v>
      </c>
      <c r="E68" s="5"/>
      <c r="F68" s="5"/>
    </row>
    <row r="69" ht="13.5" customHeight="1" spans="1:6">
      <c r="A69" s="2"/>
      <c r="D69" s="17"/>
      <c r="E69" s="5"/>
      <c r="F69" s="5"/>
    </row>
    <row r="70" ht="13.5" customHeight="1" spans="1:6">
      <c r="A70" s="2"/>
      <c r="D70" s="17"/>
      <c r="E70" s="5"/>
      <c r="F70" s="5"/>
    </row>
    <row r="71" ht="13.5" customHeight="1" spans="1:6">
      <c r="A71" s="2"/>
      <c r="D71" s="17"/>
      <c r="E71" s="5"/>
      <c r="F71" s="5"/>
    </row>
    <row r="72" ht="13.5" customHeight="1" spans="1:6">
      <c r="A72" s="2"/>
      <c r="D72" s="17"/>
      <c r="E72" s="5"/>
      <c r="F72" s="5"/>
    </row>
    <row r="73" ht="13.5" customHeight="1" spans="1:6">
      <c r="A73" s="2"/>
      <c r="D73" s="17"/>
      <c r="E73" s="5"/>
      <c r="F73" s="5"/>
    </row>
    <row r="74" ht="13.5" customHeight="1" spans="1:6">
      <c r="A74" s="2"/>
      <c r="D74" s="17"/>
      <c r="E74" s="5"/>
      <c r="F74" s="5"/>
    </row>
    <row r="75" ht="13.5" customHeight="1" spans="1:6">
      <c r="A75" s="2"/>
      <c r="D75" s="17">
        <f>SUM(D2:D74)</f>
        <v>12022.57</v>
      </c>
      <c r="E75" s="5"/>
      <c r="F75" s="5"/>
    </row>
    <row r="76" ht="13.5" customHeight="1" spans="1:6">
      <c r="A76" s="2"/>
      <c r="D76" s="17"/>
      <c r="E76" s="5"/>
      <c r="F76" s="5"/>
    </row>
    <row r="77" ht="13.5" customHeight="1" spans="1:6">
      <c r="A77" s="2"/>
      <c r="D77" s="17"/>
      <c r="E77" s="5"/>
      <c r="F77" s="5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  <row r="1001" ht="13.5" customHeight="1" spans="1:6">
      <c r="A1001" s="2"/>
      <c r="D1001" s="17"/>
      <c r="E1001" s="5"/>
      <c r="F1001" s="5"/>
    </row>
    <row r="1002" ht="13.5" customHeight="1" spans="1:6">
      <c r="A1002" s="2"/>
      <c r="D1002" s="17"/>
      <c r="E1002" s="5"/>
      <c r="F1002" s="5"/>
    </row>
    <row r="1003" ht="13.5" customHeight="1" spans="1:6">
      <c r="A1003" s="2"/>
      <c r="D1003" s="17"/>
      <c r="E1003" s="5"/>
      <c r="F1003" s="5"/>
    </row>
    <row r="1004" ht="13.5" customHeight="1" spans="1:6">
      <c r="A1004" s="2"/>
      <c r="D1004" s="17"/>
      <c r="E1004" s="5"/>
      <c r="F1004" s="5"/>
    </row>
    <row r="1005" ht="13.5" customHeight="1" spans="1:6">
      <c r="A1005" s="2"/>
      <c r="D1005" s="17"/>
      <c r="E1005" s="5"/>
      <c r="F1005" s="5"/>
    </row>
    <row r="1006" ht="13.5" customHeight="1" spans="1:6">
      <c r="A1006" s="2"/>
      <c r="D1006" s="17"/>
      <c r="E1006" s="5"/>
      <c r="F1006" s="5"/>
    </row>
    <row r="1007" ht="13.5" customHeight="1" spans="1:6">
      <c r="A1007" s="2"/>
      <c r="D1007" s="17"/>
      <c r="E1007" s="5"/>
      <c r="F1007" s="5"/>
    </row>
    <row r="1008" ht="13.5" customHeight="1" spans="1:6">
      <c r="A1008" s="2"/>
      <c r="D1008" s="17"/>
      <c r="E1008" s="5"/>
      <c r="F1008" s="5"/>
    </row>
  </sheetData>
  <autoFilter ref="A1:D68">
    <filterColumn colId="1">
      <filters>
        <filter val="Baby1"/>
        <filter val="Baby2"/>
        <filter val="Groceries"/>
        <filter val="Others"/>
        <filter val="Snacks"/>
        <filter val="Investments"/>
        <filter val="Utilities"/>
        <filter val="Food"/>
        <filter val="Transport"/>
        <filter val="Household"/>
        <filter val="Healthcare"/>
        <filter val="Baby"/>
        <filter val="Shopping (A)"/>
        <filter val="Special"/>
      </filters>
    </filterColumn>
    <extLst/>
  </autoFilter>
  <pageMargins left="0.7" right="0.7" top="0.75" bottom="0.75" header="0" footer="0"/>
  <pageSetup paperSize="1" orientation="landscape"/>
  <headerFooter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33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44593</v>
      </c>
      <c r="B2" s="5" t="s">
        <v>294</v>
      </c>
      <c r="C2" s="5" t="s">
        <v>239</v>
      </c>
      <c r="D2" s="17">
        <v>470</v>
      </c>
      <c r="E2" s="5"/>
      <c r="F2" s="5"/>
    </row>
    <row r="3" ht="13.5" customHeight="1" spans="1:6">
      <c r="A3" s="2">
        <v>44593</v>
      </c>
      <c r="B3" s="5" t="s">
        <v>11</v>
      </c>
      <c r="C3" s="5" t="s">
        <v>777</v>
      </c>
      <c r="D3" s="17">
        <v>180</v>
      </c>
      <c r="E3" s="5"/>
      <c r="F3" s="5"/>
    </row>
    <row r="4" ht="13.5" customHeight="1" spans="1:6">
      <c r="A4" s="2">
        <v>44593</v>
      </c>
      <c r="B4" s="5" t="s">
        <v>125</v>
      </c>
      <c r="C4" s="5" t="s">
        <v>640</v>
      </c>
      <c r="D4" s="17">
        <v>60</v>
      </c>
      <c r="E4" s="5"/>
      <c r="F4" s="5"/>
    </row>
    <row r="5" ht="13.5" customHeight="1" spans="1:6">
      <c r="A5" s="2">
        <v>44593</v>
      </c>
      <c r="B5" s="5" t="s">
        <v>125</v>
      </c>
      <c r="C5" s="5" t="s">
        <v>641</v>
      </c>
      <c r="D5" s="17">
        <v>750</v>
      </c>
      <c r="E5" s="5"/>
      <c r="F5" s="5"/>
    </row>
    <row r="6" ht="13.5" customHeight="1" spans="1:7">
      <c r="A6" s="2">
        <v>44593</v>
      </c>
      <c r="B6" s="5" t="s">
        <v>125</v>
      </c>
      <c r="C6" s="5" t="s">
        <v>509</v>
      </c>
      <c r="D6" s="17">
        <v>32.75</v>
      </c>
      <c r="E6" s="5"/>
      <c r="F6" s="5"/>
      <c r="G6" s="3" t="s">
        <v>286</v>
      </c>
    </row>
    <row r="7" ht="13.5" customHeight="1" spans="1:8">
      <c r="A7" s="2">
        <v>44593</v>
      </c>
      <c r="B7" s="5" t="s">
        <v>644</v>
      </c>
      <c r="C7" s="5" t="s">
        <v>684</v>
      </c>
      <c r="D7" s="17">
        <v>100</v>
      </c>
      <c r="E7" s="5"/>
      <c r="F7" s="5"/>
      <c r="G7" s="3" t="s">
        <v>44</v>
      </c>
      <c r="H7" s="4">
        <f>SUMIF(B:B,G7,D:D)</f>
        <v>538.73</v>
      </c>
    </row>
    <row r="8" ht="13.5" customHeight="1" spans="1:8">
      <c r="A8" s="2">
        <v>44593</v>
      </c>
      <c r="B8" s="5" t="s">
        <v>646</v>
      </c>
      <c r="C8" s="5" t="s">
        <v>1145</v>
      </c>
      <c r="D8" s="17">
        <v>1177</v>
      </c>
      <c r="E8" s="5"/>
      <c r="F8" s="5" t="s">
        <v>1362</v>
      </c>
      <c r="G8" s="3" t="s">
        <v>294</v>
      </c>
      <c r="H8" s="4">
        <f>SUMIF(B:B,G8,D:D)</f>
        <v>696</v>
      </c>
    </row>
    <row r="9" ht="13.5" customHeight="1" spans="1:8">
      <c r="A9" s="2">
        <v>44593</v>
      </c>
      <c r="B9" s="5" t="s">
        <v>36</v>
      </c>
      <c r="C9" s="5" t="s">
        <v>37</v>
      </c>
      <c r="D9" s="17">
        <v>600</v>
      </c>
      <c r="E9" s="5"/>
      <c r="F9" s="5"/>
      <c r="G9" s="3" t="s">
        <v>11</v>
      </c>
      <c r="H9" s="4">
        <f>SUMIF(B:B,G9,D:D)</f>
        <v>415.8</v>
      </c>
    </row>
    <row r="10" ht="13.5" customHeight="1" spans="1:8">
      <c r="A10" s="2">
        <v>44593</v>
      </c>
      <c r="B10" s="5" t="s">
        <v>36</v>
      </c>
      <c r="C10" s="5" t="s">
        <v>38</v>
      </c>
      <c r="D10" s="17">
        <v>400</v>
      </c>
      <c r="E10" s="5"/>
      <c r="F10" s="5"/>
      <c r="G10" s="3" t="s">
        <v>68</v>
      </c>
      <c r="H10" s="4">
        <f>SUMIF(B:B,G10,D:D)</f>
        <v>1008.27</v>
      </c>
    </row>
    <row r="11" ht="13.5" customHeight="1" spans="1:8">
      <c r="A11" s="2">
        <v>44593</v>
      </c>
      <c r="B11" s="5" t="s">
        <v>39</v>
      </c>
      <c r="C11" s="5" t="s">
        <v>42</v>
      </c>
      <c r="D11" s="17">
        <v>90</v>
      </c>
      <c r="E11" s="5"/>
      <c r="F11" s="5"/>
      <c r="G11" s="3" t="s">
        <v>197</v>
      </c>
      <c r="H11" s="4">
        <f>SUMIF(B:B,G11,D:D)</f>
        <v>87.3</v>
      </c>
    </row>
    <row r="12" ht="13.5" customHeight="1" spans="1:8">
      <c r="A12" s="2">
        <v>44593</v>
      </c>
      <c r="B12" s="5" t="s">
        <v>375</v>
      </c>
      <c r="C12" s="5" t="s">
        <v>547</v>
      </c>
      <c r="D12" s="17">
        <v>200</v>
      </c>
      <c r="E12" s="5"/>
      <c r="F12" s="5"/>
      <c r="G12" s="3" t="s">
        <v>125</v>
      </c>
      <c r="H12" s="4">
        <f>SUMIF(B:B,G12,D:D)</f>
        <v>842.75</v>
      </c>
    </row>
    <row r="13" ht="13.5" customHeight="1" spans="1:8">
      <c r="A13" s="2">
        <v>44593</v>
      </c>
      <c r="B13" s="5" t="s">
        <v>375</v>
      </c>
      <c r="C13" s="5" t="s">
        <v>548</v>
      </c>
      <c r="D13" s="17">
        <v>25</v>
      </c>
      <c r="E13" s="5"/>
      <c r="F13" s="5"/>
      <c r="G13" s="3" t="s">
        <v>644</v>
      </c>
      <c r="H13" s="4">
        <f>SUMIF(B:B,G13,D:D)</f>
        <v>100</v>
      </c>
    </row>
    <row r="14" ht="13.5" customHeight="1" spans="1:8">
      <c r="A14" s="2">
        <v>44593</v>
      </c>
      <c r="B14" s="5" t="s">
        <v>375</v>
      </c>
      <c r="C14" s="5" t="s">
        <v>549</v>
      </c>
      <c r="D14" s="17">
        <v>44</v>
      </c>
      <c r="E14" s="5"/>
      <c r="F14" s="5"/>
      <c r="G14" s="3" t="s">
        <v>646</v>
      </c>
      <c r="H14" s="4">
        <f>SUMIF(B:B,G14,D:D)</f>
        <v>1177</v>
      </c>
    </row>
    <row r="15" ht="13.5" customHeight="1" spans="1:8">
      <c r="A15" s="2">
        <v>44593</v>
      </c>
      <c r="B15" s="5" t="s">
        <v>375</v>
      </c>
      <c r="C15" s="5" t="s">
        <v>550</v>
      </c>
      <c r="D15" s="17">
        <v>20</v>
      </c>
      <c r="E15" s="5"/>
      <c r="F15" s="5"/>
      <c r="G15" s="3" t="s">
        <v>163</v>
      </c>
      <c r="H15" s="4">
        <f>SUMIF(B:B,G15,D:D)</f>
        <v>207.8</v>
      </c>
    </row>
    <row r="16" ht="13.5" customHeight="1" spans="1:8">
      <c r="A16" s="2">
        <v>44593</v>
      </c>
      <c r="B16" s="5" t="s">
        <v>375</v>
      </c>
      <c r="C16" s="5" t="s">
        <v>1319</v>
      </c>
      <c r="D16" s="17">
        <v>5</v>
      </c>
      <c r="E16" s="5"/>
      <c r="F16" s="5"/>
      <c r="G16" s="3" t="s">
        <v>134</v>
      </c>
      <c r="H16" s="4">
        <f>SUMIF(B:B,G16,D:D)</f>
        <v>819</v>
      </c>
    </row>
    <row r="17" ht="13.5" customHeight="1" spans="1:8">
      <c r="A17" s="2">
        <v>44593</v>
      </c>
      <c r="B17" s="5" t="s">
        <v>36</v>
      </c>
      <c r="C17" s="5" t="s">
        <v>1366</v>
      </c>
      <c r="D17" s="17">
        <v>700</v>
      </c>
      <c r="E17" s="5"/>
      <c r="F17" s="5"/>
      <c r="G17" s="3" t="s">
        <v>34</v>
      </c>
      <c r="H17" s="4">
        <f>SUMIF(B:B,G17,D:D)</f>
        <v>113.1</v>
      </c>
    </row>
    <row r="18" ht="13.5" customHeight="1" spans="1:8">
      <c r="A18" s="2">
        <v>44593</v>
      </c>
      <c r="B18" s="5" t="s">
        <v>44</v>
      </c>
      <c r="C18" s="5" t="s">
        <v>1552</v>
      </c>
      <c r="D18" s="17">
        <v>51.35</v>
      </c>
      <c r="E18" s="5"/>
      <c r="F18" s="5"/>
      <c r="G18" s="3" t="s">
        <v>36</v>
      </c>
      <c r="H18" s="4">
        <f>SUMIF(B:B,G18,D:D)</f>
        <v>1886</v>
      </c>
    </row>
    <row r="19" ht="13.5" customHeight="1" spans="1:8">
      <c r="A19" s="2">
        <v>44593</v>
      </c>
      <c r="B19" s="5" t="s">
        <v>11</v>
      </c>
      <c r="C19" s="5" t="s">
        <v>1553</v>
      </c>
      <c r="D19" s="17">
        <v>42</v>
      </c>
      <c r="E19" s="5"/>
      <c r="F19" s="5"/>
      <c r="G19" s="3" t="s">
        <v>39</v>
      </c>
      <c r="H19" s="4">
        <f>SUMIF(B:B,G19,D:D)</f>
        <v>427.72</v>
      </c>
    </row>
    <row r="20" ht="13.5" customHeight="1" spans="1:8">
      <c r="A20" s="2">
        <v>44619</v>
      </c>
      <c r="B20" s="5" t="s">
        <v>11</v>
      </c>
      <c r="C20" s="5" t="s">
        <v>492</v>
      </c>
      <c r="D20" s="17">
        <v>20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44610</v>
      </c>
      <c r="B21" s="5" t="s">
        <v>44</v>
      </c>
      <c r="C21" s="5" t="s">
        <v>524</v>
      </c>
      <c r="D21" s="17">
        <v>13.38</v>
      </c>
      <c r="E21" s="10"/>
      <c r="F21" s="10"/>
      <c r="G21" s="10" t="s">
        <v>841</v>
      </c>
      <c r="H21" s="4">
        <f>SUMIF(B:B,G21,D:D)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44614</v>
      </c>
      <c r="B22" s="5" t="s">
        <v>134</v>
      </c>
      <c r="C22" s="5" t="s">
        <v>1554</v>
      </c>
      <c r="D22" s="17">
        <v>295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44618</v>
      </c>
      <c r="B23" s="5" t="s">
        <v>44</v>
      </c>
      <c r="C23" s="5" t="s">
        <v>1555</v>
      </c>
      <c r="D23" s="17">
        <v>10.8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44618</v>
      </c>
      <c r="B24" s="5" t="s">
        <v>11</v>
      </c>
      <c r="C24" s="14" t="s">
        <v>492</v>
      </c>
      <c r="D24" s="17">
        <v>30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44618</v>
      </c>
      <c r="B25" s="5" t="s">
        <v>68</v>
      </c>
      <c r="C25" s="5" t="s">
        <v>20</v>
      </c>
      <c r="D25" s="17">
        <v>150.47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44618</v>
      </c>
      <c r="B26" s="5" t="s">
        <v>39</v>
      </c>
      <c r="C26" s="5" t="s">
        <v>1556</v>
      </c>
      <c r="D26" s="17">
        <v>16.94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44617</v>
      </c>
      <c r="B27" s="5" t="s">
        <v>39</v>
      </c>
      <c r="C27" s="5" t="s">
        <v>1557</v>
      </c>
      <c r="D27" s="17">
        <v>14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44617</v>
      </c>
      <c r="B28" s="5" t="s">
        <v>39</v>
      </c>
      <c r="C28" s="5" t="s">
        <v>1558</v>
      </c>
      <c r="D28" s="17">
        <v>14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44617</v>
      </c>
      <c r="B29" s="5" t="s">
        <v>44</v>
      </c>
      <c r="C29" s="5" t="s">
        <v>1559</v>
      </c>
      <c r="D29" s="17">
        <v>28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44618</v>
      </c>
      <c r="B30" s="5" t="s">
        <v>134</v>
      </c>
      <c r="C30" s="5" t="s">
        <v>1456</v>
      </c>
      <c r="D30" s="17">
        <v>50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44613</v>
      </c>
      <c r="B31" s="5" t="s">
        <v>44</v>
      </c>
      <c r="C31" s="5" t="s">
        <v>1560</v>
      </c>
      <c r="D31" s="17">
        <v>29.9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44612</v>
      </c>
      <c r="B32" s="5" t="s">
        <v>44</v>
      </c>
      <c r="C32" s="5" t="s">
        <v>1561</v>
      </c>
      <c r="D32" s="17">
        <v>18.11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44612</v>
      </c>
      <c r="B33" s="5" t="s">
        <v>197</v>
      </c>
      <c r="C33" s="5" t="s">
        <v>124</v>
      </c>
      <c r="D33" s="17">
        <v>30.6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44609</v>
      </c>
      <c r="B34" s="5" t="s">
        <v>39</v>
      </c>
      <c r="C34" s="5" t="s">
        <v>83</v>
      </c>
      <c r="D34" s="17">
        <v>73.58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44611</v>
      </c>
      <c r="B35" s="5" t="s">
        <v>39</v>
      </c>
      <c r="C35" s="5" t="s">
        <v>1556</v>
      </c>
      <c r="D35" s="17">
        <v>15.3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44611</v>
      </c>
      <c r="B36" s="10" t="s">
        <v>163</v>
      </c>
      <c r="C36" s="10" t="s">
        <v>791</v>
      </c>
      <c r="D36" s="10">
        <v>30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44611</v>
      </c>
      <c r="B37" s="10" t="s">
        <v>39</v>
      </c>
      <c r="C37" s="10" t="s">
        <v>391</v>
      </c>
      <c r="D37" s="17">
        <v>100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44611</v>
      </c>
      <c r="B38" s="5" t="s">
        <v>11</v>
      </c>
      <c r="C38" s="5" t="s">
        <v>492</v>
      </c>
      <c r="D38" s="17">
        <v>30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44611</v>
      </c>
      <c r="B39" s="5" t="s">
        <v>68</v>
      </c>
      <c r="C39" s="5" t="s">
        <v>20</v>
      </c>
      <c r="D39" s="17">
        <v>126.85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44604</v>
      </c>
      <c r="B40" s="5" t="s">
        <v>68</v>
      </c>
      <c r="C40" s="5" t="s">
        <v>20</v>
      </c>
      <c r="D40" s="17">
        <v>148.99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44602</v>
      </c>
      <c r="B41" s="5" t="s">
        <v>68</v>
      </c>
      <c r="C41" s="5" t="s">
        <v>1562</v>
      </c>
      <c r="D41" s="17">
        <v>26.3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44604</v>
      </c>
      <c r="B42" s="5" t="s">
        <v>39</v>
      </c>
      <c r="C42" s="5" t="s">
        <v>83</v>
      </c>
      <c r="D42" s="17">
        <v>50.6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44604</v>
      </c>
      <c r="B43" s="5" t="s">
        <v>11</v>
      </c>
      <c r="C43" s="5" t="s">
        <v>492</v>
      </c>
      <c r="D43" s="17">
        <v>62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44604</v>
      </c>
      <c r="B44" s="3" t="s">
        <v>294</v>
      </c>
      <c r="C44" s="3" t="s">
        <v>1563</v>
      </c>
      <c r="D44" s="17">
        <v>215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44596</v>
      </c>
      <c r="B45" s="3" t="s">
        <v>68</v>
      </c>
      <c r="C45" s="3" t="s">
        <v>20</v>
      </c>
      <c r="D45" s="17">
        <v>149.95</v>
      </c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44596</v>
      </c>
      <c r="B46" s="3" t="s">
        <v>44</v>
      </c>
      <c r="C46" s="3" t="s">
        <v>1561</v>
      </c>
      <c r="D46" s="17">
        <v>15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44598</v>
      </c>
      <c r="B47" s="3" t="s">
        <v>294</v>
      </c>
      <c r="C47" s="3" t="s">
        <v>1564</v>
      </c>
      <c r="D47" s="17">
        <v>11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44598</v>
      </c>
      <c r="B48" s="3" t="s">
        <v>134</v>
      </c>
      <c r="C48" s="3" t="s">
        <v>1278</v>
      </c>
      <c r="D48" s="17">
        <v>45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44598</v>
      </c>
      <c r="B49" s="3" t="s">
        <v>197</v>
      </c>
      <c r="C49" s="3" t="s">
        <v>124</v>
      </c>
      <c r="D49" s="17">
        <v>13.7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44601</v>
      </c>
      <c r="B50" s="3" t="s">
        <v>68</v>
      </c>
      <c r="C50" s="3" t="s">
        <v>20</v>
      </c>
      <c r="D50" s="17">
        <v>20.3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44597</v>
      </c>
      <c r="B51" s="3" t="s">
        <v>36</v>
      </c>
      <c r="C51" s="3" t="s">
        <v>1565</v>
      </c>
      <c r="D51" s="17">
        <v>80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44594</v>
      </c>
      <c r="B52" s="3" t="s">
        <v>36</v>
      </c>
      <c r="C52" s="3" t="s">
        <v>1566</v>
      </c>
      <c r="D52" s="17">
        <v>106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44597</v>
      </c>
      <c r="B53" s="3" t="s">
        <v>39</v>
      </c>
      <c r="C53" s="3" t="s">
        <v>83</v>
      </c>
      <c r="D53" s="17">
        <v>41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44619</v>
      </c>
      <c r="B54" s="3" t="s">
        <v>34</v>
      </c>
      <c r="C54" s="3" t="s">
        <v>81</v>
      </c>
      <c r="D54" s="17">
        <v>58.1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44612</v>
      </c>
      <c r="B55" s="3" t="s">
        <v>11</v>
      </c>
      <c r="C55" s="3" t="s">
        <v>492</v>
      </c>
      <c r="D55" s="17">
        <v>20</v>
      </c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44616</v>
      </c>
      <c r="B56" s="3" t="s">
        <v>11</v>
      </c>
      <c r="C56" s="3" t="s">
        <v>1272</v>
      </c>
      <c r="D56" s="17">
        <v>12</v>
      </c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44616</v>
      </c>
      <c r="B57" s="3" t="s">
        <v>68</v>
      </c>
      <c r="C57" s="3" t="s">
        <v>1567</v>
      </c>
      <c r="D57" s="17">
        <v>88.42</v>
      </c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>
        <v>44609</v>
      </c>
      <c r="B58" s="3" t="s">
        <v>68</v>
      </c>
      <c r="C58" s="3" t="s">
        <v>1567</v>
      </c>
      <c r="D58" s="17">
        <v>118</v>
      </c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>
        <v>44602</v>
      </c>
      <c r="B59" s="3" t="s">
        <v>68</v>
      </c>
      <c r="C59" s="3" t="s">
        <v>1567</v>
      </c>
      <c r="D59" s="17">
        <v>139.89</v>
      </c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>
        <v>44606</v>
      </c>
      <c r="B60" s="3" t="s">
        <v>44</v>
      </c>
      <c r="C60" s="3" t="s">
        <v>1548</v>
      </c>
      <c r="D60" s="17">
        <v>250</v>
      </c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>
        <v>44612</v>
      </c>
      <c r="B61" s="3" t="s">
        <v>163</v>
      </c>
      <c r="C61" s="3" t="s">
        <v>1568</v>
      </c>
      <c r="D61" s="17">
        <v>27.8</v>
      </c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>
        <v>44593</v>
      </c>
      <c r="B62" s="3" t="s">
        <v>163</v>
      </c>
      <c r="C62" s="3" t="s">
        <v>1569</v>
      </c>
      <c r="D62" s="17">
        <v>150</v>
      </c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>
        <v>44620</v>
      </c>
      <c r="B63" s="3" t="s">
        <v>39</v>
      </c>
      <c r="C63" s="3" t="s">
        <v>358</v>
      </c>
      <c r="D63" s="17">
        <v>12.3</v>
      </c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>
        <v>44620</v>
      </c>
      <c r="B64" s="3" t="s">
        <v>44</v>
      </c>
      <c r="C64" s="3" t="s">
        <v>524</v>
      </c>
      <c r="D64" s="17">
        <v>22.69</v>
      </c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>
        <v>44620</v>
      </c>
      <c r="B65" s="3" t="s">
        <v>134</v>
      </c>
      <c r="C65" s="3" t="s">
        <v>1321</v>
      </c>
      <c r="D65" s="17">
        <v>33</v>
      </c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>
        <v>44620</v>
      </c>
      <c r="B66" s="3" t="s">
        <v>68</v>
      </c>
      <c r="C66" s="3" t="s">
        <v>20</v>
      </c>
      <c r="D66" s="17">
        <v>39.1</v>
      </c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>
        <v>44610</v>
      </c>
      <c r="B67" s="3" t="s">
        <v>11</v>
      </c>
      <c r="C67" s="3" t="s">
        <v>112</v>
      </c>
      <c r="D67" s="17">
        <v>13.2</v>
      </c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>
        <v>44620</v>
      </c>
      <c r="B68" s="3" t="s">
        <v>197</v>
      </c>
      <c r="C68" s="3" t="s">
        <v>124</v>
      </c>
      <c r="D68" s="17">
        <v>43</v>
      </c>
      <c r="E68" s="10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>
        <v>44619</v>
      </c>
      <c r="B69" s="3" t="s">
        <v>44</v>
      </c>
      <c r="C69" s="3" t="s">
        <v>1570</v>
      </c>
      <c r="D69" s="17">
        <v>43.3</v>
      </c>
      <c r="E69" s="10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>
        <v>44619</v>
      </c>
      <c r="B70" s="3" t="s">
        <v>44</v>
      </c>
      <c r="C70" s="3" t="s">
        <v>1571</v>
      </c>
      <c r="D70" s="17">
        <v>16</v>
      </c>
      <c r="E70" s="10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>
        <v>44619</v>
      </c>
      <c r="B71" s="3" t="s">
        <v>134</v>
      </c>
      <c r="C71" s="3" t="s">
        <v>1278</v>
      </c>
      <c r="D71" s="17">
        <v>396</v>
      </c>
      <c r="E71" s="10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>
        <v>44609</v>
      </c>
      <c r="B72" s="3" t="s">
        <v>44</v>
      </c>
      <c r="C72" s="3" t="s">
        <v>1570</v>
      </c>
      <c r="D72" s="17">
        <v>40.2</v>
      </c>
      <c r="E72" s="10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>
        <v>44602</v>
      </c>
      <c r="B73" s="3" t="s">
        <v>11</v>
      </c>
      <c r="C73" s="3" t="s">
        <v>1272</v>
      </c>
      <c r="D73" s="17">
        <v>6.6</v>
      </c>
      <c r="E73" s="10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>
        <v>44620</v>
      </c>
      <c r="B74" s="3" t="s">
        <v>34</v>
      </c>
      <c r="C74" s="3" t="s">
        <v>81</v>
      </c>
      <c r="D74" s="17">
        <v>55</v>
      </c>
      <c r="E74" s="5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4:26">
      <c r="D75" s="17">
        <f>SUM(D2:D74)</f>
        <v>8613.47</v>
      </c>
      <c r="E75" s="5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"/>
      <c r="D76" s="17"/>
      <c r="E76" s="5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"/>
      <c r="D77" s="17"/>
      <c r="E77" s="5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26">
      <c r="A78" s="2"/>
      <c r="D78" s="17"/>
      <c r="E78" s="5"/>
      <c r="F78" s="5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  <row r="1001" ht="13.5" customHeight="1" spans="1:6">
      <c r="A1001" s="2"/>
      <c r="D1001" s="17"/>
      <c r="E1001" s="5"/>
      <c r="F1001" s="5"/>
    </row>
    <row r="1002" ht="13.5" customHeight="1" spans="1:6">
      <c r="A1002" s="2"/>
      <c r="D1002" s="17"/>
      <c r="E1002" s="5"/>
      <c r="F1002" s="5"/>
    </row>
    <row r="1003" ht="13.5" customHeight="1" spans="1:6">
      <c r="A1003" s="2"/>
      <c r="D1003" s="17"/>
      <c r="E1003" s="5"/>
      <c r="F1003" s="5"/>
    </row>
    <row r="1004" ht="13.5" customHeight="1" spans="1:6">
      <c r="A1004" s="2"/>
      <c r="D1004" s="17"/>
      <c r="E1004" s="5"/>
      <c r="F1004" s="5"/>
    </row>
    <row r="1005" ht="13.5" customHeight="1" spans="1:6">
      <c r="A1005" s="2"/>
      <c r="D1005" s="17"/>
      <c r="E1005" s="5"/>
      <c r="F1005" s="5"/>
    </row>
    <row r="1006" ht="13.5" customHeight="1" spans="1:6">
      <c r="A1006" s="2"/>
      <c r="D1006" s="17"/>
      <c r="E1006" s="5"/>
      <c r="F1006" s="5"/>
    </row>
    <row r="1007" ht="13.5" customHeight="1" spans="1:6">
      <c r="A1007" s="2"/>
      <c r="D1007" s="17"/>
      <c r="E1007" s="5"/>
      <c r="F1007" s="5"/>
    </row>
    <row r="1008" ht="13.5" customHeight="1" spans="1:6">
      <c r="A1008" s="2"/>
      <c r="D1008" s="17"/>
      <c r="E1008" s="5"/>
      <c r="F1008" s="5"/>
    </row>
    <row r="1009" ht="13.5" customHeight="1" spans="1:6">
      <c r="A1009" s="2"/>
      <c r="D1009" s="17"/>
      <c r="E1009" s="5"/>
      <c r="F1009" s="5"/>
    </row>
    <row r="1010" ht="13.5" customHeight="1" spans="1:6">
      <c r="A1010" s="2"/>
      <c r="D1010" s="17"/>
      <c r="E1010" s="5"/>
      <c r="F1010" s="5"/>
    </row>
    <row r="1011" ht="13.5" customHeight="1" spans="1:6">
      <c r="A1011" s="2"/>
      <c r="D1011" s="17"/>
      <c r="E1011" s="5"/>
      <c r="F1011" s="5"/>
    </row>
    <row r="1012" ht="13.5" customHeight="1" spans="1:6">
      <c r="A1012" s="2"/>
      <c r="D1012" s="17"/>
      <c r="E1012" s="5"/>
      <c r="F1012" s="5"/>
    </row>
    <row r="1013" ht="13.5" customHeight="1" spans="1:6">
      <c r="A1013" s="2"/>
      <c r="D1013" s="17"/>
      <c r="E1013" s="5"/>
      <c r="F1013" s="5"/>
    </row>
    <row r="1014" ht="13.5" customHeight="1" spans="1:6">
      <c r="A1014" s="2"/>
      <c r="D1014" s="17"/>
      <c r="E1014" s="5"/>
      <c r="F1014" s="5"/>
    </row>
    <row r="1015" ht="13.5" customHeight="1" spans="1:6">
      <c r="A1015" s="2"/>
      <c r="D1015" s="17"/>
      <c r="E1015" s="5"/>
      <c r="F1015" s="5"/>
    </row>
    <row r="1016" ht="13.5" customHeight="1" spans="1:6">
      <c r="A1016" s="2"/>
      <c r="D1016" s="17"/>
      <c r="E1016" s="5"/>
      <c r="F1016" s="5"/>
    </row>
    <row r="1017" ht="13.5" customHeight="1" spans="1:6">
      <c r="A1017" s="2"/>
      <c r="D1017" s="17"/>
      <c r="E1017" s="5"/>
      <c r="F1017" s="5"/>
    </row>
    <row r="1018" ht="13.5" customHeight="1" spans="1:6">
      <c r="A1018" s="2"/>
      <c r="D1018" s="17"/>
      <c r="E1018" s="5"/>
      <c r="F1018" s="5"/>
    </row>
    <row r="1019" ht="13.5" customHeight="1" spans="1:6">
      <c r="A1019" s="2"/>
      <c r="D1019" s="17"/>
      <c r="E1019" s="5"/>
      <c r="F1019" s="5"/>
    </row>
    <row r="1020" ht="13.5" customHeight="1" spans="1:6">
      <c r="A1020" s="2"/>
      <c r="D1020" s="17"/>
      <c r="E1020" s="5"/>
      <c r="F1020" s="5"/>
    </row>
    <row r="1021" ht="13.5" customHeight="1" spans="1:6">
      <c r="A1021" s="2"/>
      <c r="D1021" s="17"/>
      <c r="E1021" s="5"/>
      <c r="F1021" s="5"/>
    </row>
    <row r="1022" ht="13.5" customHeight="1" spans="1:6">
      <c r="A1022" s="2"/>
      <c r="D1022" s="17"/>
      <c r="E1022" s="5"/>
      <c r="F1022" s="5"/>
    </row>
    <row r="1023" ht="13.5" customHeight="1" spans="1:6">
      <c r="A1023" s="2"/>
      <c r="D1023" s="17"/>
      <c r="E1023" s="5"/>
      <c r="F1023" s="5"/>
    </row>
    <row r="1024" ht="13.5" customHeight="1" spans="1:6">
      <c r="A1024" s="2"/>
      <c r="D1024" s="17"/>
      <c r="E1024" s="5"/>
      <c r="F1024" s="5"/>
    </row>
    <row r="1025" ht="13.5" customHeight="1" spans="1:6">
      <c r="A1025" s="2"/>
      <c r="D1025" s="17"/>
      <c r="E1025" s="5"/>
      <c r="F1025" s="5"/>
    </row>
    <row r="1026" ht="13.5" customHeight="1" spans="1:6">
      <c r="A1026" s="2"/>
      <c r="D1026" s="17"/>
      <c r="E1026" s="5"/>
      <c r="F1026" s="5"/>
    </row>
    <row r="1027" ht="13.5" customHeight="1" spans="1:6">
      <c r="A1027" s="2"/>
      <c r="D1027" s="17"/>
      <c r="E1027" s="5"/>
      <c r="F1027" s="5"/>
    </row>
    <row r="1028" ht="13.5" customHeight="1" spans="1:6">
      <c r="A1028" s="2"/>
      <c r="D1028" s="17"/>
      <c r="E1028" s="5"/>
      <c r="F1028" s="5"/>
    </row>
    <row r="1029" ht="13.5" customHeight="1" spans="1:6">
      <c r="A1029" s="2"/>
      <c r="D1029" s="17"/>
      <c r="E1029" s="5"/>
      <c r="F1029" s="5"/>
    </row>
    <row r="1030" ht="13.5" customHeight="1" spans="1:6">
      <c r="A1030" s="2"/>
      <c r="D1030" s="17"/>
      <c r="E1030" s="5"/>
      <c r="F1030" s="5"/>
    </row>
    <row r="1031" ht="13.5" customHeight="1" spans="1:6">
      <c r="A1031" s="2"/>
      <c r="D1031" s="17"/>
      <c r="E1031" s="5"/>
      <c r="F1031" s="5"/>
    </row>
    <row r="1032" ht="13.5" customHeight="1" spans="1:6">
      <c r="A1032" s="2"/>
      <c r="D1032" s="17"/>
      <c r="E1032" s="5"/>
      <c r="F1032" s="5"/>
    </row>
    <row r="1033" ht="13.5" customHeight="1" spans="1:6">
      <c r="A1033" s="2"/>
      <c r="D1033" s="17"/>
      <c r="E1033" s="5"/>
      <c r="F1033" s="5"/>
    </row>
  </sheetData>
  <pageMargins left="0.7" right="0.7" top="0.75" bottom="0.75" header="0" footer="0"/>
  <pageSetup paperSize="1" orientation="landscape"/>
  <headerFooter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32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44621</v>
      </c>
      <c r="B2" s="5" t="s">
        <v>294</v>
      </c>
      <c r="C2" s="5" t="s">
        <v>239</v>
      </c>
      <c r="D2" s="17">
        <v>470</v>
      </c>
      <c r="E2" s="5"/>
      <c r="F2" s="5"/>
    </row>
    <row r="3" ht="13.5" customHeight="1" spans="1:6">
      <c r="A3" s="2">
        <v>44621</v>
      </c>
      <c r="B3" s="5" t="s">
        <v>11</v>
      </c>
      <c r="C3" s="5" t="s">
        <v>777</v>
      </c>
      <c r="D3" s="17">
        <v>180</v>
      </c>
      <c r="E3" s="5"/>
      <c r="F3" s="5"/>
    </row>
    <row r="4" ht="13.5" customHeight="1" spans="1:6">
      <c r="A4" s="2">
        <v>44621</v>
      </c>
      <c r="B4" s="5" t="s">
        <v>125</v>
      </c>
      <c r="C4" s="5" t="s">
        <v>640</v>
      </c>
      <c r="D4" s="17">
        <v>60</v>
      </c>
      <c r="E4" s="5"/>
      <c r="F4" s="5"/>
    </row>
    <row r="5" ht="13.5" customHeight="1" spans="1:6">
      <c r="A5" s="2">
        <v>44621</v>
      </c>
      <c r="B5" s="5" t="s">
        <v>125</v>
      </c>
      <c r="C5" s="5" t="s">
        <v>641</v>
      </c>
      <c r="D5" s="17">
        <v>750</v>
      </c>
      <c r="E5" s="5"/>
      <c r="F5" s="5"/>
    </row>
    <row r="6" ht="13.5" customHeight="1" spans="1:7">
      <c r="A6" s="2">
        <v>44621</v>
      </c>
      <c r="B6" s="5" t="s">
        <v>125</v>
      </c>
      <c r="C6" s="5" t="s">
        <v>509</v>
      </c>
      <c r="D6" s="17">
        <v>32.75</v>
      </c>
      <c r="E6" s="5"/>
      <c r="F6" s="5"/>
      <c r="G6" s="3" t="s">
        <v>286</v>
      </c>
    </row>
    <row r="7" ht="13.5" customHeight="1" spans="1:8">
      <c r="A7" s="2">
        <v>44621</v>
      </c>
      <c r="B7" s="5" t="s">
        <v>644</v>
      </c>
      <c r="C7" s="5" t="s">
        <v>684</v>
      </c>
      <c r="D7" s="17">
        <v>100</v>
      </c>
      <c r="E7" s="5"/>
      <c r="F7" s="5"/>
      <c r="G7" s="3" t="s">
        <v>44</v>
      </c>
      <c r="H7" s="4">
        <f>SUMIF(B:B,G7,D:D)</f>
        <v>471.52</v>
      </c>
    </row>
    <row r="8" ht="13.5" customHeight="1" spans="1:8">
      <c r="A8" s="2">
        <v>44621</v>
      </c>
      <c r="B8" s="5" t="s">
        <v>646</v>
      </c>
      <c r="C8" s="5" t="s">
        <v>1145</v>
      </c>
      <c r="D8" s="17">
        <v>1177</v>
      </c>
      <c r="E8" s="5"/>
      <c r="F8" s="5" t="s">
        <v>1362</v>
      </c>
      <c r="G8" s="3" t="s">
        <v>294</v>
      </c>
      <c r="H8" s="4">
        <f>SUMIF(B:B,G8,D:D)</f>
        <v>747.26</v>
      </c>
    </row>
    <row r="9" ht="13.5" customHeight="1" spans="1:8">
      <c r="A9" s="2">
        <v>44621</v>
      </c>
      <c r="B9" s="5" t="s">
        <v>36</v>
      </c>
      <c r="C9" s="5" t="s">
        <v>37</v>
      </c>
      <c r="D9" s="17">
        <v>600</v>
      </c>
      <c r="E9" s="5"/>
      <c r="F9" s="5"/>
      <c r="G9" s="3" t="s">
        <v>11</v>
      </c>
      <c r="H9" s="4">
        <f>SUMIF(B:B,G9,D:D)</f>
        <v>578.4</v>
      </c>
    </row>
    <row r="10" ht="13.5" customHeight="1" spans="1:8">
      <c r="A10" s="2">
        <v>44621</v>
      </c>
      <c r="B10" s="5" t="s">
        <v>36</v>
      </c>
      <c r="C10" s="5" t="s">
        <v>38</v>
      </c>
      <c r="D10" s="17">
        <v>400</v>
      </c>
      <c r="E10" s="5"/>
      <c r="F10" s="5"/>
      <c r="G10" s="3" t="s">
        <v>68</v>
      </c>
      <c r="H10" s="4">
        <f>SUMIF(B:B,G10,D:D)</f>
        <v>852.23</v>
      </c>
    </row>
    <row r="11" ht="13.5" customHeight="1" spans="1:8">
      <c r="A11" s="2">
        <v>44621</v>
      </c>
      <c r="B11" s="5" t="s">
        <v>39</v>
      </c>
      <c r="C11" s="5" t="s">
        <v>42</v>
      </c>
      <c r="D11" s="17">
        <v>90</v>
      </c>
      <c r="E11" s="5"/>
      <c r="F11" s="5"/>
      <c r="G11" s="3" t="s">
        <v>197</v>
      </c>
      <c r="H11" s="4">
        <f>SUMIF(B:B,G11,D:D)</f>
        <v>109.4</v>
      </c>
    </row>
    <row r="12" ht="13.5" customHeight="1" spans="1:8">
      <c r="A12" s="2">
        <v>44621</v>
      </c>
      <c r="B12" s="5" t="s">
        <v>375</v>
      </c>
      <c r="C12" s="5" t="s">
        <v>547</v>
      </c>
      <c r="D12" s="17">
        <v>200</v>
      </c>
      <c r="E12" s="5"/>
      <c r="F12" s="5"/>
      <c r="G12" s="3" t="s">
        <v>125</v>
      </c>
      <c r="H12" s="4">
        <f>SUMIF(B:B,G12,D:D)</f>
        <v>855.25</v>
      </c>
    </row>
    <row r="13" ht="13.5" customHeight="1" spans="1:8">
      <c r="A13" s="2">
        <v>44621</v>
      </c>
      <c r="B13" s="5" t="s">
        <v>375</v>
      </c>
      <c r="C13" s="5" t="s">
        <v>548</v>
      </c>
      <c r="D13" s="17">
        <v>25</v>
      </c>
      <c r="E13" s="5"/>
      <c r="F13" s="5"/>
      <c r="G13" s="3" t="s">
        <v>644</v>
      </c>
      <c r="H13" s="4">
        <f>SUMIF(B:B,G13,D:D)</f>
        <v>100</v>
      </c>
    </row>
    <row r="14" ht="13.5" customHeight="1" spans="1:8">
      <c r="A14" s="2">
        <v>44621</v>
      </c>
      <c r="B14" s="5" t="s">
        <v>375</v>
      </c>
      <c r="C14" s="5" t="s">
        <v>549</v>
      </c>
      <c r="D14" s="17">
        <v>44</v>
      </c>
      <c r="E14" s="5"/>
      <c r="F14" s="5"/>
      <c r="G14" s="3" t="s">
        <v>646</v>
      </c>
      <c r="H14" s="4">
        <f>SUMIF(B:B,G14,D:D)</f>
        <v>1177</v>
      </c>
    </row>
    <row r="15" ht="13.5" customHeight="1" spans="1:8">
      <c r="A15" s="2">
        <v>44621</v>
      </c>
      <c r="B15" s="5" t="s">
        <v>375</v>
      </c>
      <c r="C15" s="5" t="s">
        <v>550</v>
      </c>
      <c r="D15" s="17">
        <v>20</v>
      </c>
      <c r="E15" s="5"/>
      <c r="F15" s="5"/>
      <c r="G15" s="3" t="s">
        <v>163</v>
      </c>
      <c r="H15" s="4">
        <f>SUMIF(B:B,G15,D:D)</f>
        <v>402.19</v>
      </c>
    </row>
    <row r="16" ht="13.5" customHeight="1" spans="1:8">
      <c r="A16" s="2">
        <v>44621</v>
      </c>
      <c r="B16" s="5" t="s">
        <v>375</v>
      </c>
      <c r="C16" s="5" t="s">
        <v>1319</v>
      </c>
      <c r="D16" s="17">
        <v>5</v>
      </c>
      <c r="E16" s="5"/>
      <c r="F16" s="5"/>
      <c r="G16" s="3" t="s">
        <v>134</v>
      </c>
      <c r="H16" s="4">
        <f>SUMIF(B:B,G16,D:D)</f>
        <v>583.6</v>
      </c>
    </row>
    <row r="17" ht="13.5" customHeight="1" spans="1:8">
      <c r="A17" s="2">
        <v>44621</v>
      </c>
      <c r="B17" s="5" t="s">
        <v>36</v>
      </c>
      <c r="C17" s="5" t="s">
        <v>1366</v>
      </c>
      <c r="D17" s="17">
        <v>700</v>
      </c>
      <c r="E17" s="5"/>
      <c r="F17" s="5"/>
      <c r="G17" s="3" t="s">
        <v>34</v>
      </c>
      <c r="H17" s="4">
        <f>SUMIF(B:B,G17,D:D)</f>
        <v>102</v>
      </c>
    </row>
    <row r="18" ht="13.5" customHeight="1" spans="1:8">
      <c r="A18" s="2">
        <v>44622</v>
      </c>
      <c r="B18" s="5" t="s">
        <v>36</v>
      </c>
      <c r="C18" s="5" t="s">
        <v>1572</v>
      </c>
      <c r="D18" s="17">
        <v>14588</v>
      </c>
      <c r="E18" s="5"/>
      <c r="F18" s="5"/>
      <c r="G18" s="3" t="s">
        <v>36</v>
      </c>
      <c r="H18" s="4">
        <f>SUMIF(B:B,G18,D:D)</f>
        <v>17280.53</v>
      </c>
    </row>
    <row r="19" ht="13.5" customHeight="1" spans="1:8">
      <c r="A19" s="2">
        <v>44621</v>
      </c>
      <c r="B19" s="5" t="s">
        <v>841</v>
      </c>
      <c r="C19" s="5" t="s">
        <v>1573</v>
      </c>
      <c r="D19" s="17">
        <v>1394</v>
      </c>
      <c r="E19" s="5"/>
      <c r="F19" s="5"/>
      <c r="G19" s="3" t="s">
        <v>39</v>
      </c>
      <c r="H19" s="4">
        <f>SUMIF(B:B,G19,D:D)</f>
        <v>600.68</v>
      </c>
    </row>
    <row r="20" ht="13.5" customHeight="1" spans="1:8">
      <c r="A20" s="2">
        <v>44646</v>
      </c>
      <c r="B20" s="5" t="s">
        <v>68</v>
      </c>
      <c r="C20" s="5" t="s">
        <v>1546</v>
      </c>
      <c r="D20" s="17">
        <v>114.3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44639</v>
      </c>
      <c r="B21" s="5" t="s">
        <v>68</v>
      </c>
      <c r="C21" s="5" t="s">
        <v>1546</v>
      </c>
      <c r="D21" s="17">
        <v>77.56</v>
      </c>
      <c r="E21" s="10"/>
      <c r="F21" s="10"/>
      <c r="G21" s="10" t="s">
        <v>841</v>
      </c>
      <c r="H21" s="4">
        <f>SUMIF(B:B,G21,D:D)</f>
        <v>1394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44633</v>
      </c>
      <c r="B22" s="5" t="s">
        <v>68</v>
      </c>
      <c r="C22" s="5" t="s">
        <v>1546</v>
      </c>
      <c r="D22" s="17">
        <v>94.85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44625</v>
      </c>
      <c r="B23" s="5" t="s">
        <v>68</v>
      </c>
      <c r="C23" s="5" t="s">
        <v>1546</v>
      </c>
      <c r="D23" s="17">
        <v>79.47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44651</v>
      </c>
      <c r="B24" s="5" t="s">
        <v>11</v>
      </c>
      <c r="C24" s="5" t="s">
        <v>824</v>
      </c>
      <c r="D24" s="17">
        <v>24.9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44645</v>
      </c>
      <c r="B25" s="5" t="s">
        <v>11</v>
      </c>
      <c r="C25" s="5" t="s">
        <v>824</v>
      </c>
      <c r="D25" s="17">
        <v>19.15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44646</v>
      </c>
      <c r="B26" s="5" t="s">
        <v>11</v>
      </c>
      <c r="C26" s="5" t="s">
        <v>492</v>
      </c>
      <c r="D26" s="17">
        <v>78.5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44626</v>
      </c>
      <c r="B27" s="5" t="s">
        <v>11</v>
      </c>
      <c r="C27" s="5" t="s">
        <v>492</v>
      </c>
      <c r="D27" s="17">
        <v>56.2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44647</v>
      </c>
      <c r="B28" s="5" t="s">
        <v>11</v>
      </c>
      <c r="C28" s="5" t="s">
        <v>492</v>
      </c>
      <c r="D28" s="17">
        <v>15.4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44639</v>
      </c>
      <c r="B29" s="5" t="s">
        <v>36</v>
      </c>
      <c r="C29" s="5" t="s">
        <v>1574</v>
      </c>
      <c r="D29" s="17">
        <v>84.53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44639</v>
      </c>
      <c r="B30" s="5" t="s">
        <v>36</v>
      </c>
      <c r="C30" s="5" t="s">
        <v>1575</v>
      </c>
      <c r="D30" s="17">
        <v>84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44639</v>
      </c>
      <c r="B31" s="5" t="s">
        <v>294</v>
      </c>
      <c r="C31" s="5" t="s">
        <v>1576</v>
      </c>
      <c r="D31" s="17">
        <v>38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44646</v>
      </c>
      <c r="B32" s="5" t="s">
        <v>68</v>
      </c>
      <c r="C32" s="5" t="s">
        <v>20</v>
      </c>
      <c r="D32" s="17">
        <v>154.72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44639</v>
      </c>
      <c r="B33" s="5" t="s">
        <v>68</v>
      </c>
      <c r="C33" s="5" t="s">
        <v>20</v>
      </c>
      <c r="D33" s="17">
        <v>137.67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44639</v>
      </c>
      <c r="B34" s="5" t="s">
        <v>68</v>
      </c>
      <c r="C34" s="5" t="s">
        <v>705</v>
      </c>
      <c r="D34" s="17">
        <v>24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44640</v>
      </c>
      <c r="B35" s="5" t="s">
        <v>44</v>
      </c>
      <c r="C35" s="5" t="s">
        <v>1512</v>
      </c>
      <c r="D35" s="17">
        <v>35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44634</v>
      </c>
      <c r="B36" s="10" t="s">
        <v>39</v>
      </c>
      <c r="C36" s="10" t="s">
        <v>1577</v>
      </c>
      <c r="D36" s="10">
        <v>11.06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44638</v>
      </c>
      <c r="B37" s="10" t="s">
        <v>44</v>
      </c>
      <c r="C37" s="10" t="s">
        <v>165</v>
      </c>
      <c r="D37" s="17">
        <v>18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44647</v>
      </c>
      <c r="B38" s="5" t="s">
        <v>11</v>
      </c>
      <c r="C38" s="5" t="s">
        <v>824</v>
      </c>
      <c r="D38" s="17">
        <v>34.25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44639</v>
      </c>
      <c r="B39" s="5" t="s">
        <v>294</v>
      </c>
      <c r="C39" s="5" t="s">
        <v>1578</v>
      </c>
      <c r="D39" s="17">
        <v>215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44639</v>
      </c>
      <c r="B40" s="5" t="s">
        <v>294</v>
      </c>
      <c r="C40" s="5" t="s">
        <v>810</v>
      </c>
      <c r="D40" s="17">
        <v>24.26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44638</v>
      </c>
      <c r="B41" s="5" t="s">
        <v>44</v>
      </c>
      <c r="C41" s="5" t="s">
        <v>1570</v>
      </c>
      <c r="D41" s="17">
        <v>17.91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44632</v>
      </c>
      <c r="B42" s="5" t="s">
        <v>44</v>
      </c>
      <c r="C42" s="5" t="s">
        <v>1476</v>
      </c>
      <c r="D42" s="17">
        <v>60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44633</v>
      </c>
      <c r="B43" s="5" t="s">
        <v>134</v>
      </c>
      <c r="C43" s="5" t="s">
        <v>1579</v>
      </c>
      <c r="D43" s="17">
        <v>70.2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44639</v>
      </c>
      <c r="B44" s="3" t="s">
        <v>197</v>
      </c>
      <c r="C44" s="3" t="s">
        <v>394</v>
      </c>
      <c r="D44" s="17">
        <v>27.5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44632</v>
      </c>
      <c r="B45" s="3" t="s">
        <v>11</v>
      </c>
      <c r="C45" s="3" t="s">
        <v>1580</v>
      </c>
      <c r="D45" s="17">
        <v>50</v>
      </c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44641</v>
      </c>
      <c r="B46" s="3" t="s">
        <v>68</v>
      </c>
      <c r="C46" s="3" t="s">
        <v>445</v>
      </c>
      <c r="D46" s="17">
        <v>22.3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44642</v>
      </c>
      <c r="B47" s="3" t="s">
        <v>125</v>
      </c>
      <c r="C47" s="3" t="s">
        <v>1581</v>
      </c>
      <c r="D47" s="17">
        <v>12.5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44642</v>
      </c>
      <c r="B48" s="3" t="s">
        <v>134</v>
      </c>
      <c r="C48" s="3" t="s">
        <v>1582</v>
      </c>
      <c r="D48" s="17">
        <v>189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44651</v>
      </c>
      <c r="B49" s="3" t="s">
        <v>163</v>
      </c>
      <c r="C49" s="3" t="s">
        <v>443</v>
      </c>
      <c r="D49" s="17">
        <v>27.19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44640</v>
      </c>
      <c r="B50" s="3" t="s">
        <v>11</v>
      </c>
      <c r="C50" s="3" t="s">
        <v>727</v>
      </c>
      <c r="D50" s="17">
        <v>20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44634</v>
      </c>
      <c r="B51" s="3" t="s">
        <v>44</v>
      </c>
      <c r="C51" s="3" t="s">
        <v>1548</v>
      </c>
      <c r="D51" s="17">
        <v>250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44633</v>
      </c>
      <c r="B52" s="3" t="s">
        <v>36</v>
      </c>
      <c r="C52" s="3" t="s">
        <v>1583</v>
      </c>
      <c r="D52" s="17">
        <v>824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44635</v>
      </c>
      <c r="B53" s="3" t="s">
        <v>39</v>
      </c>
      <c r="C53" s="3" t="s">
        <v>1158</v>
      </c>
      <c r="D53" s="17">
        <v>307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44651</v>
      </c>
      <c r="B54" s="3" t="s">
        <v>163</v>
      </c>
      <c r="C54" s="3" t="s">
        <v>1569</v>
      </c>
      <c r="D54" s="17">
        <v>270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44631</v>
      </c>
      <c r="B55" s="3" t="s">
        <v>11</v>
      </c>
      <c r="C55" s="3" t="s">
        <v>1580</v>
      </c>
      <c r="D55" s="17">
        <v>100</v>
      </c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44627</v>
      </c>
      <c r="B56" s="3" t="s">
        <v>134</v>
      </c>
      <c r="C56" s="3" t="s">
        <v>144</v>
      </c>
      <c r="D56" s="17">
        <v>178</v>
      </c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44625</v>
      </c>
      <c r="B57" s="3" t="s">
        <v>68</v>
      </c>
      <c r="C57" s="3" t="s">
        <v>20</v>
      </c>
      <c r="D57" s="17">
        <v>147.36</v>
      </c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>
        <v>44626</v>
      </c>
      <c r="B58" s="3" t="s">
        <v>197</v>
      </c>
      <c r="C58" s="3" t="s">
        <v>124</v>
      </c>
      <c r="D58" s="17">
        <v>64</v>
      </c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>
        <v>44621</v>
      </c>
      <c r="B59" s="3" t="s">
        <v>39</v>
      </c>
      <c r="C59" s="3" t="s">
        <v>83</v>
      </c>
      <c r="D59" s="17">
        <v>38.7</v>
      </c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>
        <v>44635</v>
      </c>
      <c r="B60" s="3" t="s">
        <v>39</v>
      </c>
      <c r="C60" s="3" t="s">
        <v>1296</v>
      </c>
      <c r="D60" s="17">
        <v>70.62</v>
      </c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>
        <v>44631</v>
      </c>
      <c r="B61" s="3" t="s">
        <v>134</v>
      </c>
      <c r="C61" s="3" t="s">
        <v>1584</v>
      </c>
      <c r="D61" s="17">
        <v>146.4</v>
      </c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>
        <v>44626</v>
      </c>
      <c r="B62" s="3" t="s">
        <v>44</v>
      </c>
      <c r="C62" s="3" t="s">
        <v>1559</v>
      </c>
      <c r="D62" s="17">
        <v>34</v>
      </c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>
        <v>44626</v>
      </c>
      <c r="B63" s="3" t="s">
        <v>197</v>
      </c>
      <c r="C63" s="3" t="s">
        <v>124</v>
      </c>
      <c r="D63" s="17">
        <v>17.9</v>
      </c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>
        <v>44651</v>
      </c>
      <c r="B64" s="3" t="s">
        <v>34</v>
      </c>
      <c r="C64" s="3" t="s">
        <v>81</v>
      </c>
      <c r="D64" s="17">
        <v>102</v>
      </c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>
        <v>44650</v>
      </c>
      <c r="B65" s="3" t="s">
        <v>39</v>
      </c>
      <c r="C65" s="3" t="s">
        <v>83</v>
      </c>
      <c r="D65" s="17">
        <v>83.3</v>
      </c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>
        <v>44621</v>
      </c>
      <c r="B66" s="3" t="s">
        <v>44</v>
      </c>
      <c r="C66" s="3" t="s">
        <v>524</v>
      </c>
      <c r="D66" s="17">
        <v>20.53</v>
      </c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>
        <v>44650</v>
      </c>
      <c r="B67" s="3" t="s">
        <v>163</v>
      </c>
      <c r="C67" s="3" t="s">
        <v>791</v>
      </c>
      <c r="D67" s="17">
        <v>105</v>
      </c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>
        <v>44647</v>
      </c>
      <c r="B68" s="3" t="s">
        <v>44</v>
      </c>
      <c r="C68" s="3" t="s">
        <v>818</v>
      </c>
      <c r="D68" s="17">
        <v>36.08</v>
      </c>
      <c r="E68" s="10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17"/>
      <c r="E69" s="10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17"/>
      <c r="E70" s="10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17"/>
      <c r="E71" s="10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/>
      <c r="D72" s="17"/>
      <c r="E72" s="10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/>
      <c r="D73" s="17"/>
      <c r="E73" s="10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/>
      <c r="D74" s="17">
        <f>SUM(D2:D73)</f>
        <v>25548.06</v>
      </c>
      <c r="E74" s="5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/>
      <c r="D75" s="17"/>
      <c r="E75" s="5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"/>
      <c r="D76" s="17"/>
      <c r="E76" s="5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"/>
      <c r="D77" s="17"/>
      <c r="E77" s="5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  <row r="1001" ht="13.5" customHeight="1" spans="1:6">
      <c r="A1001" s="2"/>
      <c r="D1001" s="17"/>
      <c r="E1001" s="5"/>
      <c r="F1001" s="5"/>
    </row>
    <row r="1002" ht="13.5" customHeight="1" spans="1:6">
      <c r="A1002" s="2"/>
      <c r="D1002" s="17"/>
      <c r="E1002" s="5"/>
      <c r="F1002" s="5"/>
    </row>
    <row r="1003" ht="13.5" customHeight="1" spans="1:6">
      <c r="A1003" s="2"/>
      <c r="D1003" s="17"/>
      <c r="E1003" s="5"/>
      <c r="F1003" s="5"/>
    </row>
    <row r="1004" ht="13.5" customHeight="1" spans="1:6">
      <c r="A1004" s="2"/>
      <c r="D1004" s="17"/>
      <c r="E1004" s="5"/>
      <c r="F1004" s="5"/>
    </row>
    <row r="1005" ht="13.5" customHeight="1" spans="1:6">
      <c r="A1005" s="2"/>
      <c r="D1005" s="17"/>
      <c r="E1005" s="5"/>
      <c r="F1005" s="5"/>
    </row>
    <row r="1006" ht="13.5" customHeight="1" spans="1:6">
      <c r="A1006" s="2"/>
      <c r="D1006" s="17"/>
      <c r="E1006" s="5"/>
      <c r="F1006" s="5"/>
    </row>
    <row r="1007" ht="13.5" customHeight="1" spans="1:6">
      <c r="A1007" s="2"/>
      <c r="D1007" s="17"/>
      <c r="E1007" s="5"/>
      <c r="F1007" s="5"/>
    </row>
    <row r="1008" ht="13.5" customHeight="1" spans="1:6">
      <c r="A1008" s="2"/>
      <c r="D1008" s="17"/>
      <c r="E1008" s="5"/>
      <c r="F1008" s="5"/>
    </row>
    <row r="1009" ht="13.5" customHeight="1" spans="1:6">
      <c r="A1009" s="2"/>
      <c r="D1009" s="17"/>
      <c r="E1009" s="5"/>
      <c r="F1009" s="5"/>
    </row>
    <row r="1010" ht="13.5" customHeight="1" spans="1:6">
      <c r="A1010" s="2"/>
      <c r="D1010" s="17"/>
      <c r="E1010" s="5"/>
      <c r="F1010" s="5"/>
    </row>
    <row r="1011" ht="13.5" customHeight="1" spans="1:6">
      <c r="A1011" s="2"/>
      <c r="D1011" s="17"/>
      <c r="E1011" s="5"/>
      <c r="F1011" s="5"/>
    </row>
    <row r="1012" ht="13.5" customHeight="1" spans="1:6">
      <c r="A1012" s="2"/>
      <c r="D1012" s="17"/>
      <c r="E1012" s="5"/>
      <c r="F1012" s="5"/>
    </row>
    <row r="1013" ht="13.5" customHeight="1" spans="1:6">
      <c r="A1013" s="2"/>
      <c r="D1013" s="17"/>
      <c r="E1013" s="5"/>
      <c r="F1013" s="5"/>
    </row>
    <row r="1014" ht="13.5" customHeight="1" spans="1:6">
      <c r="A1014" s="2"/>
      <c r="D1014" s="17"/>
      <c r="E1014" s="5"/>
      <c r="F1014" s="5"/>
    </row>
    <row r="1015" ht="13.5" customHeight="1" spans="1:6">
      <c r="A1015" s="2"/>
      <c r="D1015" s="17"/>
      <c r="E1015" s="5"/>
      <c r="F1015" s="5"/>
    </row>
    <row r="1016" ht="13.5" customHeight="1" spans="1:6">
      <c r="A1016" s="2"/>
      <c r="D1016" s="17"/>
      <c r="E1016" s="5"/>
      <c r="F1016" s="5"/>
    </row>
    <row r="1017" ht="13.5" customHeight="1" spans="1:6">
      <c r="A1017" s="2"/>
      <c r="D1017" s="17"/>
      <c r="E1017" s="5"/>
      <c r="F1017" s="5"/>
    </row>
    <row r="1018" ht="13.5" customHeight="1" spans="1:6">
      <c r="A1018" s="2"/>
      <c r="D1018" s="17"/>
      <c r="E1018" s="5"/>
      <c r="F1018" s="5"/>
    </row>
    <row r="1019" ht="13.5" customHeight="1" spans="1:6">
      <c r="A1019" s="2"/>
      <c r="D1019" s="17"/>
      <c r="E1019" s="5"/>
      <c r="F1019" s="5"/>
    </row>
    <row r="1020" ht="13.5" customHeight="1" spans="1:6">
      <c r="A1020" s="2"/>
      <c r="D1020" s="17"/>
      <c r="E1020" s="5"/>
      <c r="F1020" s="5"/>
    </row>
    <row r="1021" ht="13.5" customHeight="1" spans="1:6">
      <c r="A1021" s="2"/>
      <c r="D1021" s="17"/>
      <c r="E1021" s="5"/>
      <c r="F1021" s="5"/>
    </row>
    <row r="1022" ht="13.5" customHeight="1" spans="1:6">
      <c r="A1022" s="2"/>
      <c r="D1022" s="17"/>
      <c r="E1022" s="5"/>
      <c r="F1022" s="5"/>
    </row>
    <row r="1023" ht="13.5" customHeight="1" spans="1:6">
      <c r="A1023" s="2"/>
      <c r="D1023" s="17"/>
      <c r="E1023" s="5"/>
      <c r="F1023" s="5"/>
    </row>
    <row r="1024" ht="13.5" customHeight="1" spans="1:6">
      <c r="A1024" s="2"/>
      <c r="D1024" s="17"/>
      <c r="E1024" s="5"/>
      <c r="F1024" s="5"/>
    </row>
    <row r="1025" ht="13.5" customHeight="1" spans="1:6">
      <c r="A1025" s="2"/>
      <c r="D1025" s="17"/>
      <c r="E1025" s="5"/>
      <c r="F1025" s="5"/>
    </row>
    <row r="1026" ht="13.5" customHeight="1" spans="1:6">
      <c r="A1026" s="2"/>
      <c r="D1026" s="17"/>
      <c r="E1026" s="5"/>
      <c r="F1026" s="5"/>
    </row>
    <row r="1027" ht="13.5" customHeight="1" spans="1:6">
      <c r="A1027" s="2"/>
      <c r="D1027" s="17"/>
      <c r="E1027" s="5"/>
      <c r="F1027" s="5"/>
    </row>
    <row r="1028" ht="13.5" customHeight="1" spans="1:6">
      <c r="A1028" s="2"/>
      <c r="D1028" s="17"/>
      <c r="E1028" s="5"/>
      <c r="F1028" s="5"/>
    </row>
    <row r="1029" ht="13.5" customHeight="1" spans="1:6">
      <c r="A1029" s="2"/>
      <c r="D1029" s="17"/>
      <c r="E1029" s="5"/>
      <c r="F1029" s="5"/>
    </row>
    <row r="1030" ht="13.5" customHeight="1" spans="1:6">
      <c r="A1030" s="2"/>
      <c r="D1030" s="17"/>
      <c r="E1030" s="5"/>
      <c r="F1030" s="5"/>
    </row>
    <row r="1031" ht="13.5" customHeight="1" spans="1:6">
      <c r="A1031" s="2"/>
      <c r="D1031" s="17"/>
      <c r="E1031" s="5"/>
      <c r="F1031" s="5"/>
    </row>
    <row r="1032" ht="13.5" customHeight="1" spans="1:6">
      <c r="A1032" s="2"/>
      <c r="D1032" s="17"/>
      <c r="E1032" s="5"/>
      <c r="F1032" s="5"/>
    </row>
  </sheetData>
  <pageMargins left="0.7" right="0.7" top="0.75" bottom="0.75" header="0" footer="0"/>
  <pageSetup paperSize="1" orientation="landscape"/>
  <headerFooter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32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44652</v>
      </c>
      <c r="B2" s="5" t="s">
        <v>294</v>
      </c>
      <c r="C2" s="5" t="s">
        <v>239</v>
      </c>
      <c r="D2" s="17">
        <v>470</v>
      </c>
      <c r="E2" s="5"/>
      <c r="F2" s="5"/>
    </row>
    <row r="3" ht="13.5" customHeight="1" spans="1:6">
      <c r="A3" s="2">
        <v>44652</v>
      </c>
      <c r="B3" s="5" t="s">
        <v>11</v>
      </c>
      <c r="C3" s="5" t="s">
        <v>777</v>
      </c>
      <c r="D3" s="17">
        <v>180</v>
      </c>
      <c r="E3" s="5"/>
      <c r="F3" s="5"/>
    </row>
    <row r="4" ht="13.5" customHeight="1" spans="1:6">
      <c r="A4" s="2">
        <v>44652</v>
      </c>
      <c r="B4" s="5" t="s">
        <v>125</v>
      </c>
      <c r="C4" s="5" t="s">
        <v>640</v>
      </c>
      <c r="D4" s="17">
        <v>60</v>
      </c>
      <c r="E4" s="5"/>
      <c r="F4" s="5"/>
    </row>
    <row r="5" ht="13.5" customHeight="1" spans="1:6">
      <c r="A5" s="2">
        <v>44652</v>
      </c>
      <c r="B5" s="5" t="s">
        <v>125</v>
      </c>
      <c r="C5" s="5" t="s">
        <v>641</v>
      </c>
      <c r="D5" s="17">
        <v>750</v>
      </c>
      <c r="E5" s="5"/>
      <c r="F5" s="5"/>
    </row>
    <row r="6" ht="13.5" customHeight="1" spans="1:7">
      <c r="A6" s="2">
        <v>44652</v>
      </c>
      <c r="B6" s="5" t="s">
        <v>125</v>
      </c>
      <c r="C6" s="5" t="s">
        <v>509</v>
      </c>
      <c r="D6" s="17">
        <v>32.75</v>
      </c>
      <c r="E6" s="5"/>
      <c r="F6" s="5"/>
      <c r="G6" s="3" t="s">
        <v>286</v>
      </c>
    </row>
    <row r="7" ht="13.5" customHeight="1" spans="1:8">
      <c r="A7" s="2">
        <v>44652</v>
      </c>
      <c r="B7" s="5" t="s">
        <v>644</v>
      </c>
      <c r="C7" s="5" t="s">
        <v>684</v>
      </c>
      <c r="D7" s="17">
        <v>100</v>
      </c>
      <c r="E7" s="5"/>
      <c r="F7" s="5"/>
      <c r="G7" s="3" t="s">
        <v>44</v>
      </c>
      <c r="H7" s="4">
        <f>SUMIF(B:B,G7,D:D)</f>
        <v>310</v>
      </c>
    </row>
    <row r="8" ht="13.5" customHeight="1" spans="1:8">
      <c r="A8" s="2">
        <v>44652</v>
      </c>
      <c r="B8" s="5" t="s">
        <v>646</v>
      </c>
      <c r="C8" s="5" t="s">
        <v>1145</v>
      </c>
      <c r="D8" s="17">
        <v>1177</v>
      </c>
      <c r="E8" s="5"/>
      <c r="F8" s="5" t="s">
        <v>1362</v>
      </c>
      <c r="G8" s="3" t="s">
        <v>294</v>
      </c>
      <c r="H8" s="4">
        <f>SUMIF(B:B,G8,D:D)</f>
        <v>745</v>
      </c>
    </row>
    <row r="9" ht="13.5" customHeight="1" spans="1:8">
      <c r="A9" s="2">
        <v>44652</v>
      </c>
      <c r="B9" s="5" t="s">
        <v>36</v>
      </c>
      <c r="C9" s="5" t="s">
        <v>37</v>
      </c>
      <c r="D9" s="17">
        <v>600</v>
      </c>
      <c r="E9" s="5"/>
      <c r="F9" s="5"/>
      <c r="G9" s="3" t="s">
        <v>11</v>
      </c>
      <c r="H9" s="4">
        <f>SUMIF(B:B,G9,D:D)</f>
        <v>343</v>
      </c>
    </row>
    <row r="10" ht="13.5" customHeight="1" spans="1:8">
      <c r="A10" s="2">
        <v>44652</v>
      </c>
      <c r="B10" s="5" t="s">
        <v>36</v>
      </c>
      <c r="C10" s="5" t="s">
        <v>38</v>
      </c>
      <c r="D10" s="17">
        <v>400</v>
      </c>
      <c r="E10" s="5"/>
      <c r="F10" s="5"/>
      <c r="G10" s="3" t="s">
        <v>68</v>
      </c>
      <c r="H10" s="4">
        <f>SUMIF(B:B,G10,D:D)</f>
        <v>843.59</v>
      </c>
    </row>
    <row r="11" ht="13.5" customHeight="1" spans="1:8">
      <c r="A11" s="2">
        <v>44652</v>
      </c>
      <c r="B11" s="5" t="s">
        <v>39</v>
      </c>
      <c r="C11" s="5" t="s">
        <v>42</v>
      </c>
      <c r="D11" s="17">
        <v>90</v>
      </c>
      <c r="E11" s="5"/>
      <c r="F11" s="5"/>
      <c r="G11" s="3" t="s">
        <v>197</v>
      </c>
      <c r="H11" s="4">
        <f>SUMIF(B:B,G11,D:D)</f>
        <v>43.3</v>
      </c>
    </row>
    <row r="12" ht="13.5" customHeight="1" spans="1:8">
      <c r="A12" s="2">
        <v>44652</v>
      </c>
      <c r="B12" s="5" t="s">
        <v>375</v>
      </c>
      <c r="C12" s="5" t="s">
        <v>547</v>
      </c>
      <c r="D12" s="17">
        <v>200</v>
      </c>
      <c r="E12" s="5"/>
      <c r="F12" s="5"/>
      <c r="G12" s="3" t="s">
        <v>125</v>
      </c>
      <c r="H12" s="4">
        <f>SUMIF(B:B,G12,D:D)</f>
        <v>872.75</v>
      </c>
    </row>
    <row r="13" ht="13.5" customHeight="1" spans="1:8">
      <c r="A13" s="2">
        <v>44652</v>
      </c>
      <c r="B13" s="5" t="s">
        <v>375</v>
      </c>
      <c r="C13" s="5" t="s">
        <v>548</v>
      </c>
      <c r="D13" s="17">
        <v>25</v>
      </c>
      <c r="E13" s="5"/>
      <c r="F13" s="5"/>
      <c r="G13" s="3" t="s">
        <v>644</v>
      </c>
      <c r="H13" s="4">
        <f>SUMIF(B:B,G13,D:D)</f>
        <v>100</v>
      </c>
    </row>
    <row r="14" ht="13.5" customHeight="1" spans="1:8">
      <c r="A14" s="2">
        <v>44652</v>
      </c>
      <c r="B14" s="5" t="s">
        <v>375</v>
      </c>
      <c r="C14" s="5" t="s">
        <v>549</v>
      </c>
      <c r="D14" s="17">
        <v>44</v>
      </c>
      <c r="E14" s="5"/>
      <c r="F14" s="5"/>
      <c r="G14" s="3" t="s">
        <v>646</v>
      </c>
      <c r="H14" s="4">
        <f>SUMIF(B:B,G14,D:D)</f>
        <v>1177</v>
      </c>
    </row>
    <row r="15" ht="13.5" customHeight="1" spans="1:8">
      <c r="A15" s="2">
        <v>44652</v>
      </c>
      <c r="B15" s="5" t="s">
        <v>375</v>
      </c>
      <c r="C15" s="5" t="s">
        <v>550</v>
      </c>
      <c r="D15" s="17">
        <v>20</v>
      </c>
      <c r="E15" s="5"/>
      <c r="F15" s="5"/>
      <c r="G15" s="3" t="s">
        <v>163</v>
      </c>
      <c r="H15" s="4">
        <f>SUMIF(B:B,G15,D:D)</f>
        <v>521</v>
      </c>
    </row>
    <row r="16" ht="13.5" customHeight="1" spans="1:8">
      <c r="A16" s="2">
        <v>44652</v>
      </c>
      <c r="B16" s="5" t="s">
        <v>375</v>
      </c>
      <c r="C16" s="5" t="s">
        <v>1319</v>
      </c>
      <c r="D16" s="17">
        <v>5</v>
      </c>
      <c r="E16" s="5"/>
      <c r="F16" s="5"/>
      <c r="G16" s="3" t="s">
        <v>134</v>
      </c>
      <c r="H16" s="4">
        <f>SUMIF(B:B,G16,D:D)</f>
        <v>3016</v>
      </c>
    </row>
    <row r="17" ht="13.5" customHeight="1" spans="1:8">
      <c r="A17" s="2">
        <v>44652</v>
      </c>
      <c r="B17" s="5" t="s">
        <v>36</v>
      </c>
      <c r="C17" s="5" t="s">
        <v>1366</v>
      </c>
      <c r="D17" s="17">
        <v>700</v>
      </c>
      <c r="E17" s="5"/>
      <c r="F17" s="5"/>
      <c r="G17" s="3" t="s">
        <v>34</v>
      </c>
      <c r="H17" s="4">
        <f>SUMIF(B:B,G17,D:D)</f>
        <v>62.2</v>
      </c>
    </row>
    <row r="18" ht="13.5" customHeight="1" spans="1:8">
      <c r="A18" s="2">
        <v>44653</v>
      </c>
      <c r="B18" s="5" t="s">
        <v>68</v>
      </c>
      <c r="C18" s="5" t="s">
        <v>1546</v>
      </c>
      <c r="D18" s="17">
        <v>72.6</v>
      </c>
      <c r="E18" s="5"/>
      <c r="F18" s="5"/>
      <c r="G18" s="3" t="s">
        <v>36</v>
      </c>
      <c r="H18" s="4">
        <f>SUMIF(B:B,G18,D:D)</f>
        <v>5174</v>
      </c>
    </row>
    <row r="19" ht="13.5" customHeight="1" spans="1:8">
      <c r="A19" s="2">
        <v>44653</v>
      </c>
      <c r="B19" s="5" t="s">
        <v>68</v>
      </c>
      <c r="C19" s="5" t="s">
        <v>20</v>
      </c>
      <c r="D19" s="17">
        <v>111.9</v>
      </c>
      <c r="E19" s="5"/>
      <c r="F19" s="5"/>
      <c r="G19" s="3" t="s">
        <v>39</v>
      </c>
      <c r="H19" s="4">
        <f>SUMIF(B:B,G19,D:D)</f>
        <v>427.64</v>
      </c>
    </row>
    <row r="20" ht="13.5" customHeight="1" spans="1:8">
      <c r="A20" s="2">
        <v>44661</v>
      </c>
      <c r="B20" s="5" t="s">
        <v>36</v>
      </c>
      <c r="C20" s="5" t="s">
        <v>1585</v>
      </c>
      <c r="D20" s="17">
        <v>2050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44661</v>
      </c>
      <c r="B21" s="5" t="s">
        <v>1538</v>
      </c>
      <c r="C21" s="5" t="s">
        <v>1115</v>
      </c>
      <c r="D21" s="17">
        <v>275</v>
      </c>
      <c r="E21" s="10"/>
      <c r="F21" s="10"/>
      <c r="G21" s="10" t="s">
        <v>841</v>
      </c>
      <c r="H21" s="4">
        <f>SUMIF(B:B,G21,D:D)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44661</v>
      </c>
      <c r="B22" s="5" t="s">
        <v>294</v>
      </c>
      <c r="C22" s="5" t="s">
        <v>1115</v>
      </c>
      <c r="D22" s="17">
        <v>275</v>
      </c>
      <c r="E22" s="11"/>
      <c r="F22" s="10"/>
      <c r="G22" s="10" t="s">
        <v>127</v>
      </c>
      <c r="H22" s="10">
        <f>SUMIF(B:B,G22,D:D)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44661</v>
      </c>
      <c r="B23" s="5" t="s">
        <v>36</v>
      </c>
      <c r="C23" s="5" t="s">
        <v>1586</v>
      </c>
      <c r="D23" s="17">
        <v>250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44681</v>
      </c>
      <c r="B24" s="5" t="s">
        <v>68</v>
      </c>
      <c r="C24" s="14" t="s">
        <v>20</v>
      </c>
      <c r="D24" s="17">
        <v>57.83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44655</v>
      </c>
      <c r="B25" s="5" t="s">
        <v>39</v>
      </c>
      <c r="C25" s="5" t="s">
        <v>83</v>
      </c>
      <c r="D25" s="17">
        <v>65.6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44681</v>
      </c>
      <c r="B26" s="5" t="s">
        <v>68</v>
      </c>
      <c r="C26" s="5" t="s">
        <v>1384</v>
      </c>
      <c r="D26" s="17">
        <v>36.55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44674</v>
      </c>
      <c r="B27" s="5" t="s">
        <v>163</v>
      </c>
      <c r="C27" s="5" t="s">
        <v>791</v>
      </c>
      <c r="D27" s="17">
        <v>115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44676</v>
      </c>
      <c r="B28" s="5" t="s">
        <v>39</v>
      </c>
      <c r="C28" s="5" t="s">
        <v>83</v>
      </c>
      <c r="D28" s="17">
        <v>85.85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44681</v>
      </c>
      <c r="B29" s="5" t="s">
        <v>163</v>
      </c>
      <c r="C29" s="5" t="s">
        <v>1587</v>
      </c>
      <c r="D29" s="17">
        <v>150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44681</v>
      </c>
      <c r="B30" s="5" t="s">
        <v>163</v>
      </c>
      <c r="C30" s="5" t="s">
        <v>791</v>
      </c>
      <c r="D30" s="17">
        <v>25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44654</v>
      </c>
      <c r="B31" s="5" t="s">
        <v>39</v>
      </c>
      <c r="C31" s="5" t="s">
        <v>83</v>
      </c>
      <c r="D31" s="17">
        <v>58.4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44658</v>
      </c>
      <c r="B32" s="5" t="s">
        <v>11</v>
      </c>
      <c r="C32" s="5" t="s">
        <v>824</v>
      </c>
      <c r="D32" s="17">
        <v>10.5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44653</v>
      </c>
      <c r="B33" s="5" t="s">
        <v>11</v>
      </c>
      <c r="C33" s="5" t="s">
        <v>492</v>
      </c>
      <c r="D33" s="17">
        <v>45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44667</v>
      </c>
      <c r="B34" s="5" t="s">
        <v>68</v>
      </c>
      <c r="C34" s="5" t="s">
        <v>20</v>
      </c>
      <c r="D34" s="17">
        <v>159.23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44660</v>
      </c>
      <c r="B35" s="5" t="s">
        <v>68</v>
      </c>
      <c r="C35" s="5" t="s">
        <v>20</v>
      </c>
      <c r="D35" s="17">
        <v>134.76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44669</v>
      </c>
      <c r="B36" s="10" t="s">
        <v>197</v>
      </c>
      <c r="C36" s="10" t="s">
        <v>124</v>
      </c>
      <c r="D36" s="10">
        <v>24.05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44674</v>
      </c>
      <c r="B37" s="10" t="s">
        <v>197</v>
      </c>
      <c r="C37" s="10" t="s">
        <v>394</v>
      </c>
      <c r="D37" s="17">
        <v>14.25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6">
        <v>44671</v>
      </c>
      <c r="B38" s="5" t="s">
        <v>68</v>
      </c>
      <c r="C38" s="5" t="s">
        <v>195</v>
      </c>
      <c r="D38" s="17">
        <v>15.8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44674</v>
      </c>
      <c r="B39" s="5" t="s">
        <v>68</v>
      </c>
      <c r="C39" s="5" t="s">
        <v>20</v>
      </c>
      <c r="D39" s="17">
        <v>158.27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44659</v>
      </c>
      <c r="B40" s="5" t="s">
        <v>163</v>
      </c>
      <c r="C40" s="5" t="s">
        <v>11</v>
      </c>
      <c r="D40" s="17">
        <v>32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44659</v>
      </c>
      <c r="B41" s="5" t="s">
        <v>11</v>
      </c>
      <c r="C41" s="5" t="s">
        <v>1465</v>
      </c>
      <c r="D41" s="17">
        <v>90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44663</v>
      </c>
      <c r="B42" s="5" t="s">
        <v>39</v>
      </c>
      <c r="C42" s="5" t="s">
        <v>83</v>
      </c>
      <c r="D42" s="17">
        <v>77.79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44660</v>
      </c>
      <c r="B43" s="5" t="s">
        <v>68</v>
      </c>
      <c r="C43" s="5" t="s">
        <v>1546</v>
      </c>
      <c r="D43" s="17">
        <v>80.85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44673</v>
      </c>
      <c r="B44" s="3" t="s">
        <v>197</v>
      </c>
      <c r="C44" s="3" t="s">
        <v>124</v>
      </c>
      <c r="D44" s="17">
        <v>5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44663</v>
      </c>
      <c r="B45" s="3" t="s">
        <v>39</v>
      </c>
      <c r="C45" s="3" t="s">
        <v>391</v>
      </c>
      <c r="D45" s="17">
        <v>50</v>
      </c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6">
        <v>44679</v>
      </c>
      <c r="B46" s="3" t="s">
        <v>134</v>
      </c>
      <c r="C46" s="3" t="s">
        <v>1588</v>
      </c>
      <c r="D46" s="17">
        <v>105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6">
        <v>44681</v>
      </c>
      <c r="B47" s="3" t="s">
        <v>125</v>
      </c>
      <c r="C47" s="3" t="s">
        <v>818</v>
      </c>
      <c r="D47" s="17">
        <v>30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44670</v>
      </c>
      <c r="B48" s="3" t="s">
        <v>134</v>
      </c>
      <c r="C48" s="3" t="s">
        <v>166</v>
      </c>
      <c r="D48" s="17">
        <v>285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44680</v>
      </c>
      <c r="B49" s="3" t="s">
        <v>134</v>
      </c>
      <c r="C49" s="3" t="s">
        <v>1589</v>
      </c>
      <c r="D49" s="17">
        <v>56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44662</v>
      </c>
      <c r="B50" s="3" t="s">
        <v>134</v>
      </c>
      <c r="C50" s="3" t="s">
        <v>1588</v>
      </c>
      <c r="D50" s="17">
        <v>70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44679</v>
      </c>
      <c r="B51" s="3" t="s">
        <v>134</v>
      </c>
      <c r="C51" s="3" t="s">
        <v>1590</v>
      </c>
      <c r="D51" s="17">
        <v>1500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44662</v>
      </c>
      <c r="B52" s="3" t="s">
        <v>134</v>
      </c>
      <c r="C52" s="3" t="s">
        <v>1590</v>
      </c>
      <c r="D52" s="17">
        <v>1000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44681</v>
      </c>
      <c r="B53" s="3" t="s">
        <v>34</v>
      </c>
      <c r="C53" s="3" t="s">
        <v>81</v>
      </c>
      <c r="D53" s="17">
        <v>62.2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44652</v>
      </c>
      <c r="B54" s="5" t="s">
        <v>36</v>
      </c>
      <c r="C54" s="5" t="s">
        <v>1591</v>
      </c>
      <c r="D54" s="17">
        <v>1174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44674</v>
      </c>
      <c r="B55" s="3" t="s">
        <v>163</v>
      </c>
      <c r="C55" s="3" t="s">
        <v>1592</v>
      </c>
      <c r="D55" s="17">
        <v>199</v>
      </c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44670</v>
      </c>
      <c r="B56" s="3" t="s">
        <v>11</v>
      </c>
      <c r="C56" s="3" t="s">
        <v>1593</v>
      </c>
      <c r="D56" s="17">
        <v>17.5</v>
      </c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44671</v>
      </c>
      <c r="B57" s="3" t="s">
        <v>68</v>
      </c>
      <c r="C57" s="3" t="s">
        <v>195</v>
      </c>
      <c r="D57" s="17">
        <v>15.8</v>
      </c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>
        <v>44660</v>
      </c>
      <c r="B58" s="5" t="s">
        <v>44</v>
      </c>
      <c r="C58" s="5" t="s">
        <v>1548</v>
      </c>
      <c r="D58" s="17">
        <v>310</v>
      </c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D59" s="17"/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D60" s="17"/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/>
      <c r="D61" s="17"/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/>
      <c r="D62" s="17"/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/>
      <c r="D63" s="17"/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/>
      <c r="D64" s="17"/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D65" s="17"/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D66" s="17"/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D67" s="17"/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D68" s="17"/>
      <c r="E68" s="10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17"/>
      <c r="E69" s="10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17"/>
      <c r="E70" s="10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17"/>
      <c r="E71" s="10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/>
      <c r="D72" s="17"/>
      <c r="E72" s="10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/>
      <c r="D73" s="17"/>
      <c r="E73" s="10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/>
      <c r="D74" s="17">
        <f>SUM(D2:D73)</f>
        <v>14204.48</v>
      </c>
      <c r="E74" s="5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/>
      <c r="D75" s="17"/>
      <c r="E75" s="5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"/>
      <c r="D76" s="17"/>
      <c r="E76" s="5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"/>
      <c r="D77" s="17"/>
      <c r="E77" s="5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  <row r="1001" ht="13.5" customHeight="1" spans="1:6">
      <c r="A1001" s="2"/>
      <c r="D1001" s="17"/>
      <c r="E1001" s="5"/>
      <c r="F1001" s="5"/>
    </row>
    <row r="1002" ht="13.5" customHeight="1" spans="1:6">
      <c r="A1002" s="2"/>
      <c r="D1002" s="17"/>
      <c r="E1002" s="5"/>
      <c r="F1002" s="5"/>
    </row>
    <row r="1003" ht="13.5" customHeight="1" spans="1:6">
      <c r="A1003" s="2"/>
      <c r="D1003" s="17"/>
      <c r="E1003" s="5"/>
      <c r="F1003" s="5"/>
    </row>
    <row r="1004" ht="13.5" customHeight="1" spans="1:6">
      <c r="A1004" s="2"/>
      <c r="D1004" s="17"/>
      <c r="E1004" s="5"/>
      <c r="F1004" s="5"/>
    </row>
    <row r="1005" ht="13.5" customHeight="1" spans="1:6">
      <c r="A1005" s="2"/>
      <c r="D1005" s="17"/>
      <c r="E1005" s="5"/>
      <c r="F1005" s="5"/>
    </row>
    <row r="1006" ht="13.5" customHeight="1" spans="1:6">
      <c r="A1006" s="2"/>
      <c r="D1006" s="17"/>
      <c r="E1006" s="5"/>
      <c r="F1006" s="5"/>
    </row>
    <row r="1007" ht="13.5" customHeight="1" spans="1:6">
      <c r="A1007" s="2"/>
      <c r="D1007" s="17"/>
      <c r="E1007" s="5"/>
      <c r="F1007" s="5"/>
    </row>
    <row r="1008" ht="13.5" customHeight="1" spans="1:6">
      <c r="A1008" s="2"/>
      <c r="D1008" s="17"/>
      <c r="E1008" s="5"/>
      <c r="F1008" s="5"/>
    </row>
    <row r="1009" ht="13.5" customHeight="1" spans="1:6">
      <c r="A1009" s="2"/>
      <c r="D1009" s="17"/>
      <c r="E1009" s="5"/>
      <c r="F1009" s="5"/>
    </row>
    <row r="1010" ht="13.5" customHeight="1" spans="1:6">
      <c r="A1010" s="2"/>
      <c r="D1010" s="17"/>
      <c r="E1010" s="5"/>
      <c r="F1010" s="5"/>
    </row>
    <row r="1011" ht="13.5" customHeight="1" spans="1:6">
      <c r="A1011" s="2"/>
      <c r="D1011" s="17"/>
      <c r="E1011" s="5"/>
      <c r="F1011" s="5"/>
    </row>
    <row r="1012" ht="13.5" customHeight="1" spans="1:6">
      <c r="A1012" s="2"/>
      <c r="D1012" s="17"/>
      <c r="E1012" s="5"/>
      <c r="F1012" s="5"/>
    </row>
    <row r="1013" ht="13.5" customHeight="1" spans="1:6">
      <c r="A1013" s="2"/>
      <c r="D1013" s="17"/>
      <c r="E1013" s="5"/>
      <c r="F1013" s="5"/>
    </row>
    <row r="1014" ht="13.5" customHeight="1" spans="1:6">
      <c r="A1014" s="2"/>
      <c r="D1014" s="17"/>
      <c r="E1014" s="5"/>
      <c r="F1014" s="5"/>
    </row>
    <row r="1015" ht="13.5" customHeight="1" spans="1:6">
      <c r="A1015" s="2"/>
      <c r="D1015" s="17"/>
      <c r="E1015" s="5"/>
      <c r="F1015" s="5"/>
    </row>
    <row r="1016" ht="13.5" customHeight="1" spans="1:6">
      <c r="A1016" s="2"/>
      <c r="D1016" s="17"/>
      <c r="E1016" s="5"/>
      <c r="F1016" s="5"/>
    </row>
    <row r="1017" ht="13.5" customHeight="1" spans="1:6">
      <c r="A1017" s="2"/>
      <c r="D1017" s="17"/>
      <c r="E1017" s="5"/>
      <c r="F1017" s="5"/>
    </row>
    <row r="1018" ht="13.5" customHeight="1" spans="1:6">
      <c r="A1018" s="2"/>
      <c r="D1018" s="17"/>
      <c r="E1018" s="5"/>
      <c r="F1018" s="5"/>
    </row>
    <row r="1019" ht="13.5" customHeight="1" spans="1:6">
      <c r="A1019" s="2"/>
      <c r="D1019" s="17"/>
      <c r="E1019" s="5"/>
      <c r="F1019" s="5"/>
    </row>
    <row r="1020" ht="13.5" customHeight="1" spans="1:6">
      <c r="A1020" s="2"/>
      <c r="D1020" s="17"/>
      <c r="E1020" s="5"/>
      <c r="F1020" s="5"/>
    </row>
    <row r="1021" ht="13.5" customHeight="1" spans="1:6">
      <c r="A1021" s="2"/>
      <c r="D1021" s="17"/>
      <c r="E1021" s="5"/>
      <c r="F1021" s="5"/>
    </row>
    <row r="1022" ht="13.5" customHeight="1" spans="1:6">
      <c r="A1022" s="2"/>
      <c r="D1022" s="17"/>
      <c r="E1022" s="5"/>
      <c r="F1022" s="5"/>
    </row>
    <row r="1023" ht="13.5" customHeight="1" spans="1:6">
      <c r="A1023" s="2"/>
      <c r="D1023" s="17"/>
      <c r="E1023" s="5"/>
      <c r="F1023" s="5"/>
    </row>
    <row r="1024" ht="13.5" customHeight="1" spans="1:6">
      <c r="A1024" s="2"/>
      <c r="D1024" s="17"/>
      <c r="E1024" s="5"/>
      <c r="F1024" s="5"/>
    </row>
    <row r="1025" ht="13.5" customHeight="1" spans="1:6">
      <c r="A1025" s="2"/>
      <c r="D1025" s="17"/>
      <c r="E1025" s="5"/>
      <c r="F1025" s="5"/>
    </row>
    <row r="1026" ht="13.5" customHeight="1" spans="1:6">
      <c r="A1026" s="2"/>
      <c r="D1026" s="17"/>
      <c r="E1026" s="5"/>
      <c r="F1026" s="5"/>
    </row>
    <row r="1027" ht="13.5" customHeight="1" spans="1:6">
      <c r="A1027" s="2"/>
      <c r="D1027" s="17"/>
      <c r="E1027" s="5"/>
      <c r="F1027" s="5"/>
    </row>
    <row r="1028" ht="13.5" customHeight="1" spans="1:6">
      <c r="A1028" s="2"/>
      <c r="D1028" s="17"/>
      <c r="E1028" s="5"/>
      <c r="F1028" s="5"/>
    </row>
    <row r="1029" ht="13.5" customHeight="1" spans="1:6">
      <c r="A1029" s="2"/>
      <c r="D1029" s="17"/>
      <c r="E1029" s="5"/>
      <c r="F1029" s="5"/>
    </row>
    <row r="1030" ht="13.5" customHeight="1" spans="1:6">
      <c r="A1030" s="2"/>
      <c r="D1030" s="17"/>
      <c r="E1030" s="5"/>
      <c r="F1030" s="5"/>
    </row>
    <row r="1031" ht="13.5" customHeight="1" spans="1:6">
      <c r="A1031" s="2"/>
      <c r="D1031" s="17"/>
      <c r="E1031" s="5"/>
      <c r="F1031" s="5"/>
    </row>
    <row r="1032" ht="13.5" customHeight="1" spans="1:6">
      <c r="A1032" s="2"/>
      <c r="D1032" s="17"/>
      <c r="E1032" s="5"/>
      <c r="F1032" s="5"/>
    </row>
  </sheetData>
  <pageMargins left="0.7" right="0.7" top="0.75" bottom="0.75" header="0" footer="0"/>
  <pageSetup paperSize="1" orientation="landscape"/>
  <headerFooter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32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2">
        <v>44682</v>
      </c>
      <c r="B2" s="5" t="s">
        <v>294</v>
      </c>
      <c r="C2" s="5" t="s">
        <v>239</v>
      </c>
      <c r="D2" s="17">
        <v>470</v>
      </c>
      <c r="E2" s="5"/>
      <c r="F2" s="5"/>
    </row>
    <row r="3" ht="13.5" customHeight="1" spans="1:6">
      <c r="A3" s="2">
        <v>44682</v>
      </c>
      <c r="B3" s="5" t="s">
        <v>11</v>
      </c>
      <c r="C3" s="5" t="s">
        <v>777</v>
      </c>
      <c r="D3" s="17">
        <v>180</v>
      </c>
      <c r="E3" s="5"/>
      <c r="F3" s="5"/>
    </row>
    <row r="4" ht="13.5" customHeight="1" spans="1:6">
      <c r="A4" s="2">
        <v>44682</v>
      </c>
      <c r="B4" s="5" t="s">
        <v>125</v>
      </c>
      <c r="C4" s="5" t="s">
        <v>640</v>
      </c>
      <c r="D4" s="17">
        <v>60</v>
      </c>
      <c r="E4" s="5"/>
      <c r="F4" s="5"/>
    </row>
    <row r="5" ht="13.5" customHeight="1" spans="1:6">
      <c r="A5" s="2">
        <v>44682</v>
      </c>
      <c r="B5" s="5" t="s">
        <v>125</v>
      </c>
      <c r="C5" s="5" t="s">
        <v>641</v>
      </c>
      <c r="D5" s="17">
        <v>750</v>
      </c>
      <c r="E5" s="5"/>
      <c r="F5" s="5"/>
    </row>
    <row r="6" ht="13.5" customHeight="1" spans="1:7">
      <c r="A6" s="2">
        <v>44682</v>
      </c>
      <c r="B6" s="5" t="s">
        <v>125</v>
      </c>
      <c r="C6" s="5" t="s">
        <v>509</v>
      </c>
      <c r="D6" s="17">
        <v>32.75</v>
      </c>
      <c r="E6" s="5"/>
      <c r="F6" s="5"/>
      <c r="G6" s="3" t="s">
        <v>286</v>
      </c>
    </row>
    <row r="7" ht="13.5" customHeight="1" spans="1:8">
      <c r="A7" s="2">
        <v>44682</v>
      </c>
      <c r="B7" s="5" t="s">
        <v>644</v>
      </c>
      <c r="C7" s="5" t="s">
        <v>684</v>
      </c>
      <c r="D7" s="17">
        <v>100</v>
      </c>
      <c r="E7" s="5"/>
      <c r="F7" s="5"/>
      <c r="G7" s="3" t="s">
        <v>44</v>
      </c>
      <c r="H7" s="4">
        <f>SUMIF(B:B,G7,D:D)</f>
        <v>683.21</v>
      </c>
    </row>
    <row r="8" ht="13.5" customHeight="1" spans="1:8">
      <c r="A8" s="2">
        <v>44682</v>
      </c>
      <c r="B8" s="5" t="s">
        <v>646</v>
      </c>
      <c r="C8" s="5" t="s">
        <v>1145</v>
      </c>
      <c r="D8" s="17">
        <v>1177</v>
      </c>
      <c r="E8" s="5"/>
      <c r="F8" s="5" t="s">
        <v>1362</v>
      </c>
      <c r="G8" s="3" t="s">
        <v>294</v>
      </c>
      <c r="H8" s="4">
        <f>SUMIF(B:B,G8,D:D)</f>
        <v>1281.3</v>
      </c>
    </row>
    <row r="9" ht="13.5" customHeight="1" spans="1:8">
      <c r="A9" s="2">
        <v>44682</v>
      </c>
      <c r="B9" s="5" t="s">
        <v>36</v>
      </c>
      <c r="C9" s="5" t="s">
        <v>37</v>
      </c>
      <c r="D9" s="17">
        <v>600</v>
      </c>
      <c r="E9" s="5"/>
      <c r="F9" s="5"/>
      <c r="G9" s="3" t="s">
        <v>11</v>
      </c>
      <c r="H9" s="4">
        <f>SUMIF(B:B,G9,D:D)</f>
        <v>700.3</v>
      </c>
    </row>
    <row r="10" ht="13.5" customHeight="1" spans="1:8">
      <c r="A10" s="2">
        <v>44682</v>
      </c>
      <c r="B10" s="5" t="s">
        <v>36</v>
      </c>
      <c r="C10" s="5" t="s">
        <v>38</v>
      </c>
      <c r="D10" s="17">
        <v>400</v>
      </c>
      <c r="E10" s="5"/>
      <c r="F10" s="5"/>
      <c r="G10" s="3" t="s">
        <v>68</v>
      </c>
      <c r="H10" s="4">
        <f>SUMIF(B:B,G10,D:D)</f>
        <v>1045.14</v>
      </c>
    </row>
    <row r="11" ht="13.5" customHeight="1" spans="1:8">
      <c r="A11" s="2">
        <v>44682</v>
      </c>
      <c r="B11" s="5" t="s">
        <v>39</v>
      </c>
      <c r="C11" s="5" t="s">
        <v>42</v>
      </c>
      <c r="D11" s="17">
        <v>90</v>
      </c>
      <c r="E11" s="5"/>
      <c r="F11" s="5"/>
      <c r="G11" s="3" t="s">
        <v>197</v>
      </c>
      <c r="H11" s="4">
        <f>SUMIF(B:B,G11,D:D)</f>
        <v>38</v>
      </c>
    </row>
    <row r="12" ht="13.5" customHeight="1" spans="1:8">
      <c r="A12" s="2">
        <v>44682</v>
      </c>
      <c r="B12" s="5" t="s">
        <v>375</v>
      </c>
      <c r="C12" s="5" t="s">
        <v>547</v>
      </c>
      <c r="D12" s="17">
        <v>200</v>
      </c>
      <c r="E12" s="5"/>
      <c r="F12" s="5"/>
      <c r="G12" s="3" t="s">
        <v>125</v>
      </c>
      <c r="H12" s="4">
        <f>SUMIF(B:B,G12,D:D)</f>
        <v>876.55</v>
      </c>
    </row>
    <row r="13" ht="13.5" customHeight="1" spans="1:8">
      <c r="A13" s="2">
        <v>44682</v>
      </c>
      <c r="B13" s="5" t="s">
        <v>375</v>
      </c>
      <c r="C13" s="5" t="s">
        <v>548</v>
      </c>
      <c r="D13" s="17">
        <v>25</v>
      </c>
      <c r="E13" s="5"/>
      <c r="F13" s="5"/>
      <c r="G13" s="3" t="s">
        <v>644</v>
      </c>
      <c r="H13" s="4">
        <f>SUMIF(B:B,G13,D:D)</f>
        <v>100</v>
      </c>
    </row>
    <row r="14" ht="13.5" customHeight="1" spans="1:8">
      <c r="A14" s="2">
        <v>44682</v>
      </c>
      <c r="B14" s="5" t="s">
        <v>375</v>
      </c>
      <c r="C14" s="5" t="s">
        <v>549</v>
      </c>
      <c r="D14" s="17">
        <v>44</v>
      </c>
      <c r="E14" s="5"/>
      <c r="F14" s="5"/>
      <c r="G14" s="3" t="s">
        <v>646</v>
      </c>
      <c r="H14" s="4">
        <f>SUMIF(B:B,G14,D:D)</f>
        <v>1177</v>
      </c>
    </row>
    <row r="15" ht="13.5" customHeight="1" spans="1:8">
      <c r="A15" s="2">
        <v>44682</v>
      </c>
      <c r="B15" s="5" t="s">
        <v>375</v>
      </c>
      <c r="C15" s="5" t="s">
        <v>550</v>
      </c>
      <c r="D15" s="17">
        <v>20</v>
      </c>
      <c r="E15" s="5"/>
      <c r="F15" s="5"/>
      <c r="G15" s="3" t="s">
        <v>163</v>
      </c>
      <c r="H15" s="4">
        <f>SUMIF(B:B,G15,D:D)</f>
        <v>30</v>
      </c>
    </row>
    <row r="16" ht="13.5" customHeight="1" spans="1:8">
      <c r="A16" s="2">
        <v>44682</v>
      </c>
      <c r="B16" s="5" t="s">
        <v>375</v>
      </c>
      <c r="C16" s="5" t="s">
        <v>1319</v>
      </c>
      <c r="D16" s="17">
        <v>5</v>
      </c>
      <c r="E16" s="5"/>
      <c r="F16" s="5"/>
      <c r="G16" s="3" t="s">
        <v>134</v>
      </c>
      <c r="H16" s="4">
        <f>SUMIF(B:B,G16,D:D)</f>
        <v>0</v>
      </c>
    </row>
    <row r="17" ht="13.5" customHeight="1" spans="1:8">
      <c r="A17" s="2">
        <v>44682</v>
      </c>
      <c r="B17" s="5" t="s">
        <v>36</v>
      </c>
      <c r="C17" s="5" t="s">
        <v>1366</v>
      </c>
      <c r="D17" s="17">
        <v>700</v>
      </c>
      <c r="E17" s="5"/>
      <c r="F17" s="5"/>
      <c r="G17" s="3" t="s">
        <v>34</v>
      </c>
      <c r="H17" s="4">
        <f>SUMIF(B:B,G17,D:D)</f>
        <v>58.2</v>
      </c>
    </row>
    <row r="18" ht="13.5" customHeight="1" spans="1:8">
      <c r="A18" s="2">
        <v>44688</v>
      </c>
      <c r="B18" s="5" t="s">
        <v>11</v>
      </c>
      <c r="C18" s="5" t="s">
        <v>492</v>
      </c>
      <c r="D18" s="17">
        <v>50</v>
      </c>
      <c r="E18" s="5"/>
      <c r="F18" s="5"/>
      <c r="G18" s="3" t="s">
        <v>36</v>
      </c>
      <c r="H18" s="4">
        <f>SUMIF(B:B,G18,D:D)</f>
        <v>2902</v>
      </c>
    </row>
    <row r="19" ht="13.5" customHeight="1" spans="1:8">
      <c r="A19" s="2">
        <v>44687</v>
      </c>
      <c r="B19" s="5" t="s">
        <v>44</v>
      </c>
      <c r="C19" s="5" t="s">
        <v>524</v>
      </c>
      <c r="D19" s="17">
        <v>48.97</v>
      </c>
      <c r="E19" s="5"/>
      <c r="F19" s="5"/>
      <c r="G19" s="3" t="s">
        <v>39</v>
      </c>
      <c r="H19" s="4">
        <f>SUMIF(B:B,G19,D:D)</f>
        <v>360.99</v>
      </c>
    </row>
    <row r="20" ht="13.5" customHeight="1" spans="1:8">
      <c r="A20" s="2">
        <v>44687</v>
      </c>
      <c r="B20" s="5" t="s">
        <v>39</v>
      </c>
      <c r="C20" s="5" t="s">
        <v>83</v>
      </c>
      <c r="D20" s="17">
        <v>87.79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44687</v>
      </c>
      <c r="B21" s="5" t="s">
        <v>68</v>
      </c>
      <c r="C21" s="5" t="s">
        <v>659</v>
      </c>
      <c r="D21" s="17">
        <v>24</v>
      </c>
      <c r="E21" s="10"/>
      <c r="F21" s="10"/>
      <c r="G21" s="10" t="s">
        <v>841</v>
      </c>
      <c r="H21" s="4">
        <f>SUMIF(B:B,G21,D:D)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44685</v>
      </c>
      <c r="B22" s="5" t="s">
        <v>197</v>
      </c>
      <c r="C22" s="5" t="s">
        <v>124</v>
      </c>
      <c r="D22" s="17">
        <v>16</v>
      </c>
      <c r="E22" s="11"/>
      <c r="F22" s="10"/>
      <c r="G22" s="10" t="s">
        <v>127</v>
      </c>
      <c r="H22" s="10">
        <f>SUMIF(B:B,G22,D:D)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44687</v>
      </c>
      <c r="B23" s="5" t="s">
        <v>68</v>
      </c>
      <c r="C23" s="5" t="s">
        <v>20</v>
      </c>
      <c r="D23" s="17">
        <v>183.97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44683</v>
      </c>
      <c r="B24" s="5" t="s">
        <v>36</v>
      </c>
      <c r="C24" s="14" t="s">
        <v>699</v>
      </c>
      <c r="D24" s="17">
        <v>28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44683</v>
      </c>
      <c r="B25" s="5" t="s">
        <v>11</v>
      </c>
      <c r="C25" s="5" t="s">
        <v>727</v>
      </c>
      <c r="D25" s="17">
        <v>69.8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44683</v>
      </c>
      <c r="B26" s="5" t="s">
        <v>125</v>
      </c>
      <c r="C26" s="5" t="s">
        <v>200</v>
      </c>
      <c r="D26" s="17">
        <v>23.8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44683</v>
      </c>
      <c r="B27" s="5" t="s">
        <v>68</v>
      </c>
      <c r="C27" s="5" t="s">
        <v>20</v>
      </c>
      <c r="D27" s="17">
        <v>198.48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44687</v>
      </c>
      <c r="B28" s="5" t="s">
        <v>11</v>
      </c>
      <c r="C28" s="5" t="s">
        <v>727</v>
      </c>
      <c r="D28" s="17">
        <v>25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44711</v>
      </c>
      <c r="B29" s="5" t="s">
        <v>68</v>
      </c>
      <c r="C29" s="5" t="s">
        <v>20</v>
      </c>
      <c r="D29" s="17">
        <v>29.3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44711</v>
      </c>
      <c r="B30" s="5" t="s">
        <v>68</v>
      </c>
      <c r="C30" s="5" t="s">
        <v>112</v>
      </c>
      <c r="D30" s="17">
        <v>37.6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44706</v>
      </c>
      <c r="B31" s="5" t="s">
        <v>68</v>
      </c>
      <c r="C31" s="5" t="s">
        <v>20</v>
      </c>
      <c r="D31" s="17">
        <v>94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44706</v>
      </c>
      <c r="B32" s="5" t="s">
        <v>68</v>
      </c>
      <c r="C32" s="5" t="s">
        <v>195</v>
      </c>
      <c r="D32" s="17">
        <v>19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44711</v>
      </c>
      <c r="B33" s="5" t="s">
        <v>11</v>
      </c>
      <c r="C33" s="5" t="s">
        <v>60</v>
      </c>
      <c r="D33" s="17">
        <v>23.85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44709</v>
      </c>
      <c r="B34" s="5" t="s">
        <v>163</v>
      </c>
      <c r="C34" s="5" t="s">
        <v>791</v>
      </c>
      <c r="D34" s="17">
        <v>30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44710</v>
      </c>
      <c r="B35" s="5" t="s">
        <v>11</v>
      </c>
      <c r="C35" s="5" t="s">
        <v>727</v>
      </c>
      <c r="D35" s="17">
        <v>67.5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44699</v>
      </c>
      <c r="B36" s="10" t="s">
        <v>39</v>
      </c>
      <c r="C36" s="10" t="s">
        <v>391</v>
      </c>
      <c r="D36" s="10">
        <v>100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44694</v>
      </c>
      <c r="B37" s="10" t="s">
        <v>68</v>
      </c>
      <c r="C37" s="10" t="s">
        <v>20</v>
      </c>
      <c r="D37" s="17">
        <v>183.43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44702</v>
      </c>
      <c r="B38" s="10" t="s">
        <v>68</v>
      </c>
      <c r="C38" s="10" t="s">
        <v>20</v>
      </c>
      <c r="D38" s="17">
        <v>216.76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44695</v>
      </c>
      <c r="B39" s="5" t="s">
        <v>11</v>
      </c>
      <c r="C39" s="5" t="s">
        <v>1594</v>
      </c>
      <c r="D39" s="17">
        <v>50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44700</v>
      </c>
      <c r="B40" s="5" t="s">
        <v>11</v>
      </c>
      <c r="C40" s="5" t="s">
        <v>824</v>
      </c>
      <c r="D40" s="17">
        <v>21.65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44702</v>
      </c>
      <c r="B41" s="5" t="s">
        <v>11</v>
      </c>
      <c r="C41" s="5" t="s">
        <v>1594</v>
      </c>
      <c r="D41" s="17">
        <v>101.3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44689</v>
      </c>
      <c r="B42" s="5" t="s">
        <v>44</v>
      </c>
      <c r="C42" s="5" t="s">
        <v>1559</v>
      </c>
      <c r="D42" s="17">
        <v>34.24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44697</v>
      </c>
      <c r="B43" s="5" t="s">
        <v>39</v>
      </c>
      <c r="C43" s="5" t="s">
        <v>83</v>
      </c>
      <c r="D43" s="17">
        <v>83.2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44697</v>
      </c>
      <c r="B44" s="3" t="s">
        <v>11</v>
      </c>
      <c r="C44" s="3" t="s">
        <v>727</v>
      </c>
      <c r="D44" s="17">
        <v>77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44711</v>
      </c>
      <c r="B45" s="3" t="s">
        <v>34</v>
      </c>
      <c r="C45" s="3" t="s">
        <v>81</v>
      </c>
      <c r="D45" s="17">
        <v>22.2</v>
      </c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44698</v>
      </c>
      <c r="B46" s="3" t="s">
        <v>294</v>
      </c>
      <c r="C46" s="3" t="s">
        <v>85</v>
      </c>
      <c r="D46" s="17">
        <v>43.3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44689</v>
      </c>
      <c r="B47" s="3" t="s">
        <v>68</v>
      </c>
      <c r="C47" s="3" t="s">
        <v>1058</v>
      </c>
      <c r="D47" s="17">
        <v>28.7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44695</v>
      </c>
      <c r="B48" s="3" t="s">
        <v>125</v>
      </c>
      <c r="C48" s="3" t="s">
        <v>818</v>
      </c>
      <c r="D48" s="17">
        <v>10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44706</v>
      </c>
      <c r="B49" s="3" t="s">
        <v>68</v>
      </c>
      <c r="C49" s="3" t="s">
        <v>1518</v>
      </c>
      <c r="D49" s="17">
        <v>29.9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44711</v>
      </c>
      <c r="B50" s="3" t="s">
        <v>34</v>
      </c>
      <c r="C50" s="3" t="s">
        <v>81</v>
      </c>
      <c r="D50" s="17">
        <v>36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44707</v>
      </c>
      <c r="B51" s="3" t="s">
        <v>197</v>
      </c>
      <c r="C51" s="3" t="s">
        <v>869</v>
      </c>
      <c r="D51" s="17">
        <v>22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44682</v>
      </c>
      <c r="B52" s="5" t="s">
        <v>36</v>
      </c>
      <c r="C52" s="5" t="s">
        <v>1591</v>
      </c>
      <c r="D52" s="17">
        <v>1174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44710</v>
      </c>
      <c r="B53" s="3" t="s">
        <v>44</v>
      </c>
      <c r="C53" s="3" t="s">
        <v>1595</v>
      </c>
      <c r="D53" s="17">
        <v>290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44703</v>
      </c>
      <c r="B54" s="3" t="s">
        <v>294</v>
      </c>
      <c r="C54" s="3" t="s">
        <v>1420</v>
      </c>
      <c r="D54" s="17">
        <v>768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44708</v>
      </c>
      <c r="B55" s="3" t="s">
        <v>11</v>
      </c>
      <c r="C55" s="3" t="s">
        <v>1596</v>
      </c>
      <c r="D55" s="17">
        <v>34.2</v>
      </c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44700</v>
      </c>
      <c r="B56" s="5" t="s">
        <v>44</v>
      </c>
      <c r="C56" s="5" t="s">
        <v>1548</v>
      </c>
      <c r="D56" s="17">
        <v>310</v>
      </c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D57" s="17"/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D58" s="17"/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D59" s="17"/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D60" s="17"/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/>
      <c r="D61" s="17"/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/>
      <c r="D62" s="17"/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/>
      <c r="D63" s="17"/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/>
      <c r="D64" s="17"/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D65" s="17"/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D66" s="17"/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D67" s="17"/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D68" s="17"/>
      <c r="E68" s="10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17"/>
      <c r="E69" s="10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17"/>
      <c r="E70" s="10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17"/>
      <c r="E71" s="10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/>
      <c r="D72" s="17"/>
      <c r="E72" s="10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/>
      <c r="D73" s="17"/>
      <c r="E73" s="10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/>
      <c r="D74" s="17">
        <f>SUM(D2:D73)</f>
        <v>9546.69</v>
      </c>
      <c r="E74" s="5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/>
      <c r="D75" s="17"/>
      <c r="E75" s="5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"/>
      <c r="D76" s="17"/>
      <c r="E76" s="5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"/>
      <c r="D77" s="17"/>
      <c r="E77" s="5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  <row r="1001" ht="13.5" customHeight="1" spans="1:6">
      <c r="A1001" s="2"/>
      <c r="D1001" s="17"/>
      <c r="E1001" s="5"/>
      <c r="F1001" s="5"/>
    </row>
    <row r="1002" ht="13.5" customHeight="1" spans="1:6">
      <c r="A1002" s="2"/>
      <c r="D1002" s="17"/>
      <c r="E1002" s="5"/>
      <c r="F1002" s="5"/>
    </row>
    <row r="1003" ht="13.5" customHeight="1" spans="1:6">
      <c r="A1003" s="2"/>
      <c r="D1003" s="17"/>
      <c r="E1003" s="5"/>
      <c r="F1003" s="5"/>
    </row>
    <row r="1004" ht="13.5" customHeight="1" spans="1:6">
      <c r="A1004" s="2"/>
      <c r="D1004" s="17"/>
      <c r="E1004" s="5"/>
      <c r="F1004" s="5"/>
    </row>
    <row r="1005" ht="13.5" customHeight="1" spans="1:6">
      <c r="A1005" s="2"/>
      <c r="D1005" s="17"/>
      <c r="E1005" s="5"/>
      <c r="F1005" s="5"/>
    </row>
    <row r="1006" ht="13.5" customHeight="1" spans="1:6">
      <c r="A1006" s="2"/>
      <c r="D1006" s="17"/>
      <c r="E1006" s="5"/>
      <c r="F1006" s="5"/>
    </row>
    <row r="1007" ht="13.5" customHeight="1" spans="1:6">
      <c r="A1007" s="2"/>
      <c r="D1007" s="17"/>
      <c r="E1007" s="5"/>
      <c r="F1007" s="5"/>
    </row>
    <row r="1008" ht="13.5" customHeight="1" spans="1:6">
      <c r="A1008" s="2"/>
      <c r="D1008" s="17"/>
      <c r="E1008" s="5"/>
      <c r="F1008" s="5"/>
    </row>
    <row r="1009" ht="13.5" customHeight="1" spans="1:6">
      <c r="A1009" s="2"/>
      <c r="D1009" s="17"/>
      <c r="E1009" s="5"/>
      <c r="F1009" s="5"/>
    </row>
    <row r="1010" ht="13.5" customHeight="1" spans="1:6">
      <c r="A1010" s="2"/>
      <c r="D1010" s="17"/>
      <c r="E1010" s="5"/>
      <c r="F1010" s="5"/>
    </row>
    <row r="1011" ht="13.5" customHeight="1" spans="1:6">
      <c r="A1011" s="2"/>
      <c r="D1011" s="17"/>
      <c r="E1011" s="5"/>
      <c r="F1011" s="5"/>
    </row>
    <row r="1012" ht="13.5" customHeight="1" spans="1:6">
      <c r="A1012" s="2"/>
      <c r="D1012" s="17"/>
      <c r="E1012" s="5"/>
      <c r="F1012" s="5"/>
    </row>
    <row r="1013" ht="13.5" customHeight="1" spans="1:6">
      <c r="A1013" s="2"/>
      <c r="D1013" s="17"/>
      <c r="E1013" s="5"/>
      <c r="F1013" s="5"/>
    </row>
    <row r="1014" ht="13.5" customHeight="1" spans="1:6">
      <c r="A1014" s="2"/>
      <c r="D1014" s="17"/>
      <c r="E1014" s="5"/>
      <c r="F1014" s="5"/>
    </row>
    <row r="1015" ht="13.5" customHeight="1" spans="1:6">
      <c r="A1015" s="2"/>
      <c r="D1015" s="17"/>
      <c r="E1015" s="5"/>
      <c r="F1015" s="5"/>
    </row>
    <row r="1016" ht="13.5" customHeight="1" spans="1:6">
      <c r="A1016" s="2"/>
      <c r="D1016" s="17"/>
      <c r="E1016" s="5"/>
      <c r="F1016" s="5"/>
    </row>
    <row r="1017" ht="13.5" customHeight="1" spans="1:6">
      <c r="A1017" s="2"/>
      <c r="D1017" s="17"/>
      <c r="E1017" s="5"/>
      <c r="F1017" s="5"/>
    </row>
    <row r="1018" ht="13.5" customHeight="1" spans="1:6">
      <c r="A1018" s="2"/>
      <c r="D1018" s="17"/>
      <c r="E1018" s="5"/>
      <c r="F1018" s="5"/>
    </row>
    <row r="1019" ht="13.5" customHeight="1" spans="1:6">
      <c r="A1019" s="2"/>
      <c r="D1019" s="17"/>
      <c r="E1019" s="5"/>
      <c r="F1019" s="5"/>
    </row>
    <row r="1020" ht="13.5" customHeight="1" spans="1:6">
      <c r="A1020" s="2"/>
      <c r="D1020" s="17"/>
      <c r="E1020" s="5"/>
      <c r="F1020" s="5"/>
    </row>
    <row r="1021" ht="13.5" customHeight="1" spans="1:6">
      <c r="A1021" s="2"/>
      <c r="D1021" s="17"/>
      <c r="E1021" s="5"/>
      <c r="F1021" s="5"/>
    </row>
    <row r="1022" ht="13.5" customHeight="1" spans="1:6">
      <c r="A1022" s="2"/>
      <c r="D1022" s="17"/>
      <c r="E1022" s="5"/>
      <c r="F1022" s="5"/>
    </row>
    <row r="1023" ht="13.5" customHeight="1" spans="1:6">
      <c r="A1023" s="2"/>
      <c r="D1023" s="17"/>
      <c r="E1023" s="5"/>
      <c r="F1023" s="5"/>
    </row>
    <row r="1024" ht="13.5" customHeight="1" spans="1:6">
      <c r="A1024" s="2"/>
      <c r="D1024" s="17"/>
      <c r="E1024" s="5"/>
      <c r="F1024" s="5"/>
    </row>
    <row r="1025" ht="13.5" customHeight="1" spans="1:6">
      <c r="A1025" s="2"/>
      <c r="D1025" s="17"/>
      <c r="E1025" s="5"/>
      <c r="F1025" s="5"/>
    </row>
    <row r="1026" ht="13.5" customHeight="1" spans="1:6">
      <c r="A1026" s="2"/>
      <c r="D1026" s="17"/>
      <c r="E1026" s="5"/>
      <c r="F1026" s="5"/>
    </row>
    <row r="1027" ht="13.5" customHeight="1" spans="1:6">
      <c r="A1027" s="2"/>
      <c r="D1027" s="17"/>
      <c r="E1027" s="5"/>
      <c r="F1027" s="5"/>
    </row>
    <row r="1028" ht="13.5" customHeight="1" spans="1:6">
      <c r="A1028" s="2"/>
      <c r="D1028" s="17"/>
      <c r="E1028" s="5"/>
      <c r="F1028" s="5"/>
    </row>
    <row r="1029" ht="13.5" customHeight="1" spans="1:6">
      <c r="A1029" s="2"/>
      <c r="D1029" s="17"/>
      <c r="E1029" s="5"/>
      <c r="F1029" s="5"/>
    </row>
    <row r="1030" ht="13.5" customHeight="1" spans="1:6">
      <c r="A1030" s="2"/>
      <c r="D1030" s="17"/>
      <c r="E1030" s="5"/>
      <c r="F1030" s="5"/>
    </row>
    <row r="1031" ht="13.5" customHeight="1" spans="1:6">
      <c r="A1031" s="2"/>
      <c r="D1031" s="17"/>
      <c r="E1031" s="5"/>
      <c r="F1031" s="5"/>
    </row>
    <row r="1032" ht="13.5" customHeight="1" spans="1:6">
      <c r="A1032" s="2"/>
      <c r="D1032" s="17"/>
      <c r="E1032" s="5"/>
      <c r="F1032" s="5"/>
    </row>
  </sheetData>
  <pageMargins left="0.7" right="0.7" top="0.75" bottom="0.75" header="0" footer="0"/>
  <pageSetup paperSize="1" orientation="landscape"/>
  <headerFooter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32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6">
        <v>44713</v>
      </c>
      <c r="B2" s="5" t="s">
        <v>294</v>
      </c>
      <c r="C2" s="5" t="s">
        <v>239</v>
      </c>
      <c r="D2" s="17">
        <v>470</v>
      </c>
      <c r="E2" s="5"/>
      <c r="F2" s="5"/>
    </row>
    <row r="3" ht="13.5" customHeight="1" spans="1:6">
      <c r="A3" s="6">
        <v>44713</v>
      </c>
      <c r="B3" s="5" t="s">
        <v>11</v>
      </c>
      <c r="C3" s="5" t="s">
        <v>777</v>
      </c>
      <c r="D3" s="17">
        <v>180</v>
      </c>
      <c r="E3" s="5"/>
      <c r="F3" s="5"/>
    </row>
    <row r="4" ht="13.5" customHeight="1" spans="1:6">
      <c r="A4" s="6">
        <v>44713</v>
      </c>
      <c r="B4" s="5" t="s">
        <v>125</v>
      </c>
      <c r="C4" s="5" t="s">
        <v>640</v>
      </c>
      <c r="D4" s="17">
        <v>60</v>
      </c>
      <c r="E4" s="5"/>
      <c r="F4" s="5"/>
    </row>
    <row r="5" ht="13.5" customHeight="1" spans="1:6">
      <c r="A5" s="6">
        <v>44713</v>
      </c>
      <c r="B5" s="5" t="s">
        <v>125</v>
      </c>
      <c r="C5" s="5" t="s">
        <v>641</v>
      </c>
      <c r="D5" s="17">
        <v>750</v>
      </c>
      <c r="E5" s="5"/>
      <c r="F5" s="5"/>
    </row>
    <row r="6" ht="13.5" customHeight="1" spans="1:7">
      <c r="A6" s="6">
        <v>44713</v>
      </c>
      <c r="B6" s="5" t="s">
        <v>125</v>
      </c>
      <c r="C6" s="5" t="s">
        <v>509</v>
      </c>
      <c r="D6" s="17">
        <v>32.75</v>
      </c>
      <c r="E6" s="5"/>
      <c r="F6" s="5"/>
      <c r="G6" s="3" t="s">
        <v>286</v>
      </c>
    </row>
    <row r="7" ht="13.5" customHeight="1" spans="1:8">
      <c r="A7" s="6">
        <v>44713</v>
      </c>
      <c r="B7" s="5" t="s">
        <v>644</v>
      </c>
      <c r="C7" s="5" t="s">
        <v>684</v>
      </c>
      <c r="D7" s="17">
        <v>100</v>
      </c>
      <c r="E7" s="5"/>
      <c r="F7" s="5"/>
      <c r="G7" s="3" t="s">
        <v>44</v>
      </c>
      <c r="H7" s="4">
        <f>SUMIF(B:B,G7,D:D)</f>
        <v>4333.82</v>
      </c>
    </row>
    <row r="8" ht="13.5" customHeight="1" spans="1:8">
      <c r="A8" s="6">
        <v>44713</v>
      </c>
      <c r="B8" s="5" t="s">
        <v>646</v>
      </c>
      <c r="C8" s="5" t="s">
        <v>1145</v>
      </c>
      <c r="D8" s="17">
        <v>1177</v>
      </c>
      <c r="E8" s="5"/>
      <c r="F8" s="5" t="s">
        <v>1362</v>
      </c>
      <c r="G8" s="3" t="s">
        <v>294</v>
      </c>
      <c r="H8" s="4">
        <f>SUMIF(B:B,G8,D:D)</f>
        <v>576.4</v>
      </c>
    </row>
    <row r="9" ht="13.5" customHeight="1" spans="1:8">
      <c r="A9" s="6">
        <v>44713</v>
      </c>
      <c r="B9" s="5" t="s">
        <v>36</v>
      </c>
      <c r="C9" s="5" t="s">
        <v>37</v>
      </c>
      <c r="D9" s="17">
        <v>600</v>
      </c>
      <c r="E9" s="5"/>
      <c r="F9" s="5"/>
      <c r="G9" s="3" t="s">
        <v>11</v>
      </c>
      <c r="H9" s="4">
        <f>SUMIF(B:B,G9,D:D)</f>
        <v>550.6</v>
      </c>
    </row>
    <row r="10" ht="13.5" customHeight="1" spans="1:8">
      <c r="A10" s="6">
        <v>44713</v>
      </c>
      <c r="B10" s="5" t="s">
        <v>36</v>
      </c>
      <c r="C10" s="5" t="s">
        <v>38</v>
      </c>
      <c r="D10" s="17">
        <v>400</v>
      </c>
      <c r="E10" s="5"/>
      <c r="F10" s="5"/>
      <c r="G10" s="3" t="s">
        <v>68</v>
      </c>
      <c r="H10" s="4">
        <f>SUMIF(B:B,G10,D:D)</f>
        <v>588.68</v>
      </c>
    </row>
    <row r="11" ht="13.5" customHeight="1" spans="1:8">
      <c r="A11" s="6">
        <v>44713</v>
      </c>
      <c r="B11" s="5" t="s">
        <v>39</v>
      </c>
      <c r="C11" s="5" t="s">
        <v>42</v>
      </c>
      <c r="D11" s="17">
        <v>90</v>
      </c>
      <c r="E11" s="5"/>
      <c r="F11" s="5"/>
      <c r="G11" s="3" t="s">
        <v>197</v>
      </c>
      <c r="H11" s="4">
        <f>SUMIF(B:B,G11,D:D)</f>
        <v>95.89</v>
      </c>
    </row>
    <row r="12" ht="13.5" customHeight="1" spans="1:8">
      <c r="A12" s="6">
        <v>44713</v>
      </c>
      <c r="B12" s="5" t="s">
        <v>375</v>
      </c>
      <c r="C12" s="5" t="s">
        <v>547</v>
      </c>
      <c r="D12" s="17">
        <v>200</v>
      </c>
      <c r="E12" s="5"/>
      <c r="F12" s="5"/>
      <c r="G12" s="3" t="s">
        <v>125</v>
      </c>
      <c r="H12" s="4">
        <f>SUMIF(B:B,G12,D:D)</f>
        <v>842.75</v>
      </c>
    </row>
    <row r="13" ht="13.5" customHeight="1" spans="1:8">
      <c r="A13" s="6">
        <v>44713</v>
      </c>
      <c r="B13" s="5" t="s">
        <v>375</v>
      </c>
      <c r="C13" s="5" t="s">
        <v>548</v>
      </c>
      <c r="D13" s="17">
        <v>25</v>
      </c>
      <c r="E13" s="5"/>
      <c r="F13" s="5"/>
      <c r="G13" s="3" t="s">
        <v>644</v>
      </c>
      <c r="H13" s="4">
        <f>SUMIF(B:B,G13,D:D)</f>
        <v>100</v>
      </c>
    </row>
    <row r="14" ht="13.5" customHeight="1" spans="1:8">
      <c r="A14" s="6">
        <v>44713</v>
      </c>
      <c r="B14" s="5" t="s">
        <v>375</v>
      </c>
      <c r="C14" s="5" t="s">
        <v>549</v>
      </c>
      <c r="D14" s="17">
        <v>44</v>
      </c>
      <c r="E14" s="5"/>
      <c r="F14" s="5"/>
      <c r="G14" s="3" t="s">
        <v>646</v>
      </c>
      <c r="H14" s="4">
        <f>SUMIF(B:B,G14,D:D)</f>
        <v>1177</v>
      </c>
    </row>
    <row r="15" ht="13.5" customHeight="1" spans="1:8">
      <c r="A15" s="6">
        <v>44713</v>
      </c>
      <c r="B15" s="5" t="s">
        <v>375</v>
      </c>
      <c r="C15" s="5" t="s">
        <v>550</v>
      </c>
      <c r="D15" s="17">
        <v>20</v>
      </c>
      <c r="E15" s="5"/>
      <c r="F15" s="5"/>
      <c r="G15" s="3" t="s">
        <v>163</v>
      </c>
      <c r="H15" s="4">
        <f>SUMIF(B:B,G15,D:D)</f>
        <v>94.2</v>
      </c>
    </row>
    <row r="16" ht="13.5" customHeight="1" spans="1:8">
      <c r="A16" s="6">
        <v>44713</v>
      </c>
      <c r="B16" s="5" t="s">
        <v>375</v>
      </c>
      <c r="C16" s="5" t="s">
        <v>1319</v>
      </c>
      <c r="D16" s="17">
        <v>5</v>
      </c>
      <c r="E16" s="5"/>
      <c r="F16" s="5"/>
      <c r="G16" s="3" t="s">
        <v>134</v>
      </c>
      <c r="H16" s="4">
        <f>SUMIF(B:B,G16,D:D)</f>
        <v>946.58</v>
      </c>
    </row>
    <row r="17" ht="13.5" customHeight="1" spans="1:8">
      <c r="A17" s="6">
        <v>44713</v>
      </c>
      <c r="B17" s="5" t="s">
        <v>36</v>
      </c>
      <c r="C17" s="5" t="s">
        <v>1366</v>
      </c>
      <c r="D17" s="17">
        <v>700</v>
      </c>
      <c r="E17" s="5"/>
      <c r="F17" s="5"/>
      <c r="G17" s="3" t="s">
        <v>34</v>
      </c>
      <c r="H17" s="4">
        <f>SUMIF(B:B,G17,D:D)</f>
        <v>63.5</v>
      </c>
    </row>
    <row r="18" ht="13.5" customHeight="1" spans="1:8">
      <c r="A18" s="6">
        <v>44713</v>
      </c>
      <c r="B18" s="5" t="s">
        <v>36</v>
      </c>
      <c r="C18" s="5" t="s">
        <v>1597</v>
      </c>
      <c r="D18" s="17">
        <v>854</v>
      </c>
      <c r="E18" s="5"/>
      <c r="F18" s="5"/>
      <c r="G18" s="3" t="s">
        <v>36</v>
      </c>
      <c r="H18" s="4">
        <f>SUMIF(B:B,G18,D:D)</f>
        <v>5728</v>
      </c>
    </row>
    <row r="19" ht="13.5" customHeight="1" spans="1:8">
      <c r="A19" s="2">
        <v>44735</v>
      </c>
      <c r="B19" s="5" t="s">
        <v>127</v>
      </c>
      <c r="C19" s="5" t="s">
        <v>161</v>
      </c>
      <c r="D19" s="17">
        <v>1301.99</v>
      </c>
      <c r="E19" s="5"/>
      <c r="F19" s="5"/>
      <c r="G19" s="3" t="s">
        <v>39</v>
      </c>
      <c r="H19" s="4">
        <f>SUMIF(B:B,G19,D:D)</f>
        <v>321.11</v>
      </c>
    </row>
    <row r="20" ht="13.5" customHeight="1" spans="1:8">
      <c r="A20" s="2">
        <v>44735</v>
      </c>
      <c r="B20" s="5" t="s">
        <v>127</v>
      </c>
      <c r="C20" s="5" t="s">
        <v>1598</v>
      </c>
      <c r="D20" s="17">
        <v>1272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44725</v>
      </c>
      <c r="B21" s="5" t="s">
        <v>134</v>
      </c>
      <c r="C21" s="5" t="s">
        <v>603</v>
      </c>
      <c r="D21" s="17">
        <v>485.62</v>
      </c>
      <c r="E21" s="10"/>
      <c r="F21" s="10"/>
      <c r="G21" s="10" t="s">
        <v>841</v>
      </c>
      <c r="H21" s="4">
        <f>SUMIF(B:B,G21,D:D)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44734</v>
      </c>
      <c r="B22" s="5" t="s">
        <v>197</v>
      </c>
      <c r="C22" s="5" t="s">
        <v>124</v>
      </c>
      <c r="D22" s="17">
        <v>16.76</v>
      </c>
      <c r="E22" s="11"/>
      <c r="F22" s="10"/>
      <c r="G22" s="10" t="s">
        <v>127</v>
      </c>
      <c r="H22" s="10">
        <f>SUMIF(B:B,G22,D:D)</f>
        <v>2573.99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44716</v>
      </c>
      <c r="B23" s="5" t="s">
        <v>11</v>
      </c>
      <c r="C23" s="5" t="s">
        <v>60</v>
      </c>
      <c r="D23" s="17">
        <v>40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44716</v>
      </c>
      <c r="B24" s="5" t="s">
        <v>11</v>
      </c>
      <c r="C24" s="14" t="s">
        <v>824</v>
      </c>
      <c r="D24" s="17">
        <v>30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44714</v>
      </c>
      <c r="B25" s="5" t="s">
        <v>11</v>
      </c>
      <c r="C25" s="5" t="s">
        <v>824</v>
      </c>
      <c r="D25" s="17">
        <v>42.05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44723</v>
      </c>
      <c r="B26" s="5" t="s">
        <v>68</v>
      </c>
      <c r="C26" s="5" t="s">
        <v>372</v>
      </c>
      <c r="D26" s="17">
        <v>10.25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44723</v>
      </c>
      <c r="B27" s="5" t="s">
        <v>11</v>
      </c>
      <c r="C27" s="5" t="s">
        <v>492</v>
      </c>
      <c r="D27" s="17">
        <v>35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44724</v>
      </c>
      <c r="B28" s="5" t="s">
        <v>11</v>
      </c>
      <c r="C28" s="5" t="s">
        <v>492</v>
      </c>
      <c r="D28" s="17">
        <v>20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44721</v>
      </c>
      <c r="B29" s="5" t="s">
        <v>39</v>
      </c>
      <c r="C29" s="5" t="s">
        <v>83</v>
      </c>
      <c r="D29" s="17">
        <v>97.63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44721</v>
      </c>
      <c r="B30" s="5" t="s">
        <v>11</v>
      </c>
      <c r="C30" s="5" t="s">
        <v>824</v>
      </c>
      <c r="D30" s="17">
        <v>20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44716</v>
      </c>
      <c r="B31" s="5" t="s">
        <v>44</v>
      </c>
      <c r="C31" s="5" t="s">
        <v>1599</v>
      </c>
      <c r="D31" s="17">
        <v>2914.2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44720</v>
      </c>
      <c r="B32" s="5" t="s">
        <v>68</v>
      </c>
      <c r="C32" s="5" t="s">
        <v>20</v>
      </c>
      <c r="D32" s="17">
        <v>28.9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44717</v>
      </c>
      <c r="B33" s="5" t="s">
        <v>197</v>
      </c>
      <c r="C33" s="5" t="s">
        <v>124</v>
      </c>
      <c r="D33" s="17">
        <v>19.48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44714</v>
      </c>
      <c r="B34" s="5" t="s">
        <v>68</v>
      </c>
      <c r="C34" s="5" t="s">
        <v>372</v>
      </c>
      <c r="D34" s="17">
        <v>54.41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44734</v>
      </c>
      <c r="B35" s="5" t="s">
        <v>197</v>
      </c>
      <c r="C35" s="5" t="s">
        <v>124</v>
      </c>
      <c r="D35" s="17">
        <v>34.1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44736</v>
      </c>
      <c r="B36" s="10" t="s">
        <v>39</v>
      </c>
      <c r="C36" s="10" t="s">
        <v>83</v>
      </c>
      <c r="D36" s="10">
        <v>83.48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44724</v>
      </c>
      <c r="B37" s="10" t="s">
        <v>294</v>
      </c>
      <c r="C37" s="10" t="s">
        <v>1600</v>
      </c>
      <c r="D37" s="17">
        <v>26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44722</v>
      </c>
      <c r="B38" s="5" t="s">
        <v>44</v>
      </c>
      <c r="C38" s="5" t="s">
        <v>1344</v>
      </c>
      <c r="D38" s="17">
        <v>72.75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44726</v>
      </c>
      <c r="B39" s="5" t="s">
        <v>294</v>
      </c>
      <c r="C39" s="5" t="s">
        <v>85</v>
      </c>
      <c r="D39" s="17">
        <v>65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44735</v>
      </c>
      <c r="B40" s="5" t="s">
        <v>163</v>
      </c>
      <c r="C40" s="5" t="s">
        <v>811</v>
      </c>
      <c r="D40" s="17">
        <v>16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44732</v>
      </c>
      <c r="B41" s="5" t="s">
        <v>68</v>
      </c>
      <c r="C41" s="5" t="s">
        <v>20</v>
      </c>
      <c r="D41" s="17">
        <v>224.32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44722</v>
      </c>
      <c r="B42" s="5" t="s">
        <v>44</v>
      </c>
      <c r="C42" s="5" t="s">
        <v>1601</v>
      </c>
      <c r="D42" s="17">
        <v>60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44722</v>
      </c>
      <c r="B43" s="5" t="s">
        <v>11</v>
      </c>
      <c r="C43" s="5" t="s">
        <v>824</v>
      </c>
      <c r="D43" s="17">
        <v>100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44724</v>
      </c>
      <c r="B44" s="3" t="s">
        <v>44</v>
      </c>
      <c r="C44" s="3" t="s">
        <v>1602</v>
      </c>
      <c r="D44" s="17">
        <v>20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44738</v>
      </c>
      <c r="B45" s="3" t="s">
        <v>34</v>
      </c>
      <c r="C45" s="3" t="s">
        <v>81</v>
      </c>
      <c r="D45" s="17">
        <v>20</v>
      </c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44713</v>
      </c>
      <c r="B46" s="5" t="s">
        <v>36</v>
      </c>
      <c r="C46" s="5" t="s">
        <v>1591</v>
      </c>
      <c r="D46" s="17">
        <v>1174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44729</v>
      </c>
      <c r="B47" s="3" t="s">
        <v>44</v>
      </c>
      <c r="C47" s="3" t="s">
        <v>1603</v>
      </c>
      <c r="D47" s="17">
        <v>692.4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44719</v>
      </c>
      <c r="B48" s="3" t="s">
        <v>44</v>
      </c>
      <c r="C48" s="3" t="s">
        <v>1604</v>
      </c>
      <c r="D48" s="17">
        <v>518.95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44729</v>
      </c>
      <c r="B49" s="3" t="s">
        <v>36</v>
      </c>
      <c r="C49" s="3" t="s">
        <v>1012</v>
      </c>
      <c r="D49" s="17">
        <v>2000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44724</v>
      </c>
      <c r="B50" s="3" t="s">
        <v>294</v>
      </c>
      <c r="C50" s="3" t="s">
        <v>1309</v>
      </c>
      <c r="D50" s="17">
        <v>15.4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44713</v>
      </c>
      <c r="B51" s="3" t="s">
        <v>11</v>
      </c>
      <c r="C51" s="3" t="s">
        <v>824</v>
      </c>
      <c r="D51" s="17">
        <v>25.45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44716</v>
      </c>
      <c r="B52" s="3" t="s">
        <v>11</v>
      </c>
      <c r="C52" s="3" t="s">
        <v>824</v>
      </c>
      <c r="D52" s="17">
        <v>27.8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44742</v>
      </c>
      <c r="B53" s="3" t="s">
        <v>34</v>
      </c>
      <c r="C53" s="3" t="s">
        <v>1605</v>
      </c>
      <c r="D53" s="17">
        <v>43.5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44718</v>
      </c>
      <c r="B54" s="3" t="s">
        <v>68</v>
      </c>
      <c r="C54" s="3" t="s">
        <v>1384</v>
      </c>
      <c r="D54" s="17">
        <v>5.7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44734</v>
      </c>
      <c r="B55" s="3" t="s">
        <v>11</v>
      </c>
      <c r="C55" s="3" t="s">
        <v>60</v>
      </c>
      <c r="D55" s="17">
        <v>30.3</v>
      </c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44733</v>
      </c>
      <c r="B56" s="3" t="s">
        <v>134</v>
      </c>
      <c r="C56" s="3" t="s">
        <v>166</v>
      </c>
      <c r="D56" s="17">
        <v>295</v>
      </c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44739</v>
      </c>
      <c r="B57" s="3" t="s">
        <v>68</v>
      </c>
      <c r="C57" s="3" t="s">
        <v>705</v>
      </c>
      <c r="D57" s="17">
        <v>75.5</v>
      </c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>
        <v>44739</v>
      </c>
      <c r="B58" s="3" t="s">
        <v>44</v>
      </c>
      <c r="C58" s="3" t="s">
        <v>524</v>
      </c>
      <c r="D58" s="17">
        <v>42.97</v>
      </c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>
        <v>44739</v>
      </c>
      <c r="B59" s="3" t="s">
        <v>39</v>
      </c>
      <c r="C59" s="3" t="s">
        <v>391</v>
      </c>
      <c r="D59" s="17">
        <v>50</v>
      </c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>
        <v>44741</v>
      </c>
      <c r="B60" s="3" t="s">
        <v>44</v>
      </c>
      <c r="C60" s="3" t="s">
        <v>524</v>
      </c>
      <c r="D60" s="17">
        <v>12.55</v>
      </c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>
        <v>44740</v>
      </c>
      <c r="B61" s="3" t="s">
        <v>68</v>
      </c>
      <c r="C61" s="3" t="s">
        <v>20</v>
      </c>
      <c r="D61" s="17">
        <v>189.6</v>
      </c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>
        <v>44721</v>
      </c>
      <c r="B62" s="3" t="s">
        <v>163</v>
      </c>
      <c r="C62" s="3" t="s">
        <v>81</v>
      </c>
      <c r="D62" s="17">
        <v>78.2</v>
      </c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>
        <v>44738</v>
      </c>
      <c r="B63" s="3" t="s">
        <v>197</v>
      </c>
      <c r="C63" s="3" t="s">
        <v>124</v>
      </c>
      <c r="D63" s="17">
        <v>25.55</v>
      </c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>
        <v>44742</v>
      </c>
      <c r="B64" s="3" t="s">
        <v>134</v>
      </c>
      <c r="C64" s="3" t="s">
        <v>118</v>
      </c>
      <c r="D64" s="17">
        <v>165.96</v>
      </c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D65" s="17"/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D66" s="17"/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D67" s="17"/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D68" s="17"/>
      <c r="E68" s="10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17"/>
      <c r="E69" s="10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17"/>
      <c r="E70" s="10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17"/>
      <c r="E71" s="10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/>
      <c r="D72" s="17"/>
      <c r="E72" s="10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/>
      <c r="D73" s="17"/>
      <c r="E73" s="10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/>
      <c r="D74" s="17">
        <f>SUM(D2:D73)</f>
        <v>18286.52</v>
      </c>
      <c r="E74" s="5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/>
      <c r="D75" s="17"/>
      <c r="E75" s="5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"/>
      <c r="D76" s="17"/>
      <c r="E76" s="5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"/>
      <c r="D77" s="17"/>
      <c r="E77" s="5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  <row r="1001" ht="13.5" customHeight="1" spans="1:6">
      <c r="A1001" s="2"/>
      <c r="D1001" s="17"/>
      <c r="E1001" s="5"/>
      <c r="F1001" s="5"/>
    </row>
    <row r="1002" ht="13.5" customHeight="1" spans="1:6">
      <c r="A1002" s="2"/>
      <c r="D1002" s="17"/>
      <c r="E1002" s="5"/>
      <c r="F1002" s="5"/>
    </row>
    <row r="1003" ht="13.5" customHeight="1" spans="1:6">
      <c r="A1003" s="2"/>
      <c r="D1003" s="17"/>
      <c r="E1003" s="5"/>
      <c r="F1003" s="5"/>
    </row>
    <row r="1004" ht="13.5" customHeight="1" spans="1:6">
      <c r="A1004" s="2"/>
      <c r="D1004" s="17"/>
      <c r="E1004" s="5"/>
      <c r="F1004" s="5"/>
    </row>
    <row r="1005" ht="13.5" customHeight="1" spans="1:6">
      <c r="A1005" s="2"/>
      <c r="D1005" s="17"/>
      <c r="E1005" s="5"/>
      <c r="F1005" s="5"/>
    </row>
    <row r="1006" ht="13.5" customHeight="1" spans="1:6">
      <c r="A1006" s="2"/>
      <c r="D1006" s="17"/>
      <c r="E1006" s="5"/>
      <c r="F1006" s="5"/>
    </row>
    <row r="1007" ht="13.5" customHeight="1" spans="1:6">
      <c r="A1007" s="2"/>
      <c r="D1007" s="17"/>
      <c r="E1007" s="5"/>
      <c r="F1007" s="5"/>
    </row>
    <row r="1008" ht="13.5" customHeight="1" spans="1:6">
      <c r="A1008" s="2"/>
      <c r="D1008" s="17"/>
      <c r="E1008" s="5"/>
      <c r="F1008" s="5"/>
    </row>
    <row r="1009" ht="13.5" customHeight="1" spans="1:6">
      <c r="A1009" s="2"/>
      <c r="D1009" s="17"/>
      <c r="E1009" s="5"/>
      <c r="F1009" s="5"/>
    </row>
    <row r="1010" ht="13.5" customHeight="1" spans="1:6">
      <c r="A1010" s="2"/>
      <c r="D1010" s="17"/>
      <c r="E1010" s="5"/>
      <c r="F1010" s="5"/>
    </row>
    <row r="1011" ht="13.5" customHeight="1" spans="1:6">
      <c r="A1011" s="2"/>
      <c r="D1011" s="17"/>
      <c r="E1011" s="5"/>
      <c r="F1011" s="5"/>
    </row>
    <row r="1012" ht="13.5" customHeight="1" spans="1:6">
      <c r="A1012" s="2"/>
      <c r="D1012" s="17"/>
      <c r="E1012" s="5"/>
      <c r="F1012" s="5"/>
    </row>
    <row r="1013" ht="13.5" customHeight="1" spans="1:6">
      <c r="A1013" s="2"/>
      <c r="D1013" s="17"/>
      <c r="E1013" s="5"/>
      <c r="F1013" s="5"/>
    </row>
    <row r="1014" ht="13.5" customHeight="1" spans="1:6">
      <c r="A1014" s="2"/>
      <c r="D1014" s="17"/>
      <c r="E1014" s="5"/>
      <c r="F1014" s="5"/>
    </row>
    <row r="1015" ht="13.5" customHeight="1" spans="1:6">
      <c r="A1015" s="2"/>
      <c r="D1015" s="17"/>
      <c r="E1015" s="5"/>
      <c r="F1015" s="5"/>
    </row>
    <row r="1016" ht="13.5" customHeight="1" spans="1:6">
      <c r="A1016" s="2"/>
      <c r="D1016" s="17"/>
      <c r="E1016" s="5"/>
      <c r="F1016" s="5"/>
    </row>
    <row r="1017" ht="13.5" customHeight="1" spans="1:6">
      <c r="A1017" s="2"/>
      <c r="D1017" s="17"/>
      <c r="E1017" s="5"/>
      <c r="F1017" s="5"/>
    </row>
    <row r="1018" ht="13.5" customHeight="1" spans="1:6">
      <c r="A1018" s="2"/>
      <c r="D1018" s="17"/>
      <c r="E1018" s="5"/>
      <c r="F1018" s="5"/>
    </row>
    <row r="1019" ht="13.5" customHeight="1" spans="1:6">
      <c r="A1019" s="2"/>
      <c r="D1019" s="17"/>
      <c r="E1019" s="5"/>
      <c r="F1019" s="5"/>
    </row>
    <row r="1020" ht="13.5" customHeight="1" spans="1:6">
      <c r="A1020" s="2"/>
      <c r="D1020" s="17"/>
      <c r="E1020" s="5"/>
      <c r="F1020" s="5"/>
    </row>
    <row r="1021" ht="13.5" customHeight="1" spans="1:6">
      <c r="A1021" s="2"/>
      <c r="D1021" s="17"/>
      <c r="E1021" s="5"/>
      <c r="F1021" s="5"/>
    </row>
    <row r="1022" ht="13.5" customHeight="1" spans="1:6">
      <c r="A1022" s="2"/>
      <c r="D1022" s="17"/>
      <c r="E1022" s="5"/>
      <c r="F1022" s="5"/>
    </row>
    <row r="1023" ht="13.5" customHeight="1" spans="1:6">
      <c r="A1023" s="2"/>
      <c r="D1023" s="17"/>
      <c r="E1023" s="5"/>
      <c r="F1023" s="5"/>
    </row>
    <row r="1024" ht="13.5" customHeight="1" spans="1:6">
      <c r="A1024" s="2"/>
      <c r="D1024" s="17"/>
      <c r="E1024" s="5"/>
      <c r="F1024" s="5"/>
    </row>
    <row r="1025" ht="13.5" customHeight="1" spans="1:6">
      <c r="A1025" s="2"/>
      <c r="D1025" s="17"/>
      <c r="E1025" s="5"/>
      <c r="F1025" s="5"/>
    </row>
    <row r="1026" ht="13.5" customHeight="1" spans="1:6">
      <c r="A1026" s="2"/>
      <c r="D1026" s="17"/>
      <c r="E1026" s="5"/>
      <c r="F1026" s="5"/>
    </row>
    <row r="1027" ht="13.5" customHeight="1" spans="1:6">
      <c r="A1027" s="2"/>
      <c r="D1027" s="17"/>
      <c r="E1027" s="5"/>
      <c r="F1027" s="5"/>
    </row>
    <row r="1028" ht="13.5" customHeight="1" spans="1:6">
      <c r="A1028" s="2"/>
      <c r="D1028" s="17"/>
      <c r="E1028" s="5"/>
      <c r="F1028" s="5"/>
    </row>
    <row r="1029" ht="13.5" customHeight="1" spans="1:6">
      <c r="A1029" s="2"/>
      <c r="D1029" s="17"/>
      <c r="E1029" s="5"/>
      <c r="F1029" s="5"/>
    </row>
    <row r="1030" ht="13.5" customHeight="1" spans="1:6">
      <c r="A1030" s="2"/>
      <c r="D1030" s="17"/>
      <c r="E1030" s="5"/>
      <c r="F1030" s="5"/>
    </row>
    <row r="1031" ht="13.5" customHeight="1" spans="1:6">
      <c r="A1031" s="2"/>
      <c r="D1031" s="17"/>
      <c r="E1031" s="5"/>
      <c r="F1031" s="5"/>
    </row>
    <row r="1032" ht="13.5" customHeight="1" spans="1:6">
      <c r="A1032" s="2"/>
      <c r="D1032" s="17"/>
      <c r="E1032" s="5"/>
      <c r="F1032" s="5"/>
    </row>
  </sheetData>
  <pageMargins left="0.7" right="0.7" top="0.75" bottom="0.75" header="0" footer="0"/>
  <pageSetup paperSize="1" orientation="landscape"/>
  <headerFooter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32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19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19">
        <v>44743</v>
      </c>
      <c r="B2" s="5" t="s">
        <v>294</v>
      </c>
      <c r="C2" s="5" t="s">
        <v>239</v>
      </c>
      <c r="D2" s="17">
        <v>470</v>
      </c>
      <c r="E2" s="5"/>
      <c r="F2" s="5"/>
    </row>
    <row r="3" ht="13.5" customHeight="1" spans="1:6">
      <c r="A3" s="19">
        <v>44743</v>
      </c>
      <c r="B3" s="5" t="s">
        <v>11</v>
      </c>
      <c r="C3" s="5" t="s">
        <v>777</v>
      </c>
      <c r="D3" s="17">
        <v>180</v>
      </c>
      <c r="E3" s="5"/>
      <c r="F3" s="5"/>
    </row>
    <row r="4" ht="13.5" customHeight="1" spans="1:6">
      <c r="A4" s="19">
        <v>44743</v>
      </c>
      <c r="B4" s="5" t="s">
        <v>125</v>
      </c>
      <c r="C4" s="5" t="s">
        <v>640</v>
      </c>
      <c r="D4" s="17">
        <v>60</v>
      </c>
      <c r="E4" s="5"/>
      <c r="F4" s="5"/>
    </row>
    <row r="5" ht="13.5" customHeight="1" spans="1:6">
      <c r="A5" s="19">
        <v>44743</v>
      </c>
      <c r="B5" s="5" t="s">
        <v>125</v>
      </c>
      <c r="C5" s="5" t="s">
        <v>641</v>
      </c>
      <c r="D5" s="17">
        <v>750</v>
      </c>
      <c r="E5" s="5"/>
      <c r="F5" s="5"/>
    </row>
    <row r="6" ht="13.5" customHeight="1" spans="1:7">
      <c r="A6" s="19">
        <v>44743</v>
      </c>
      <c r="B6" s="5" t="s">
        <v>125</v>
      </c>
      <c r="C6" s="5" t="s">
        <v>509</v>
      </c>
      <c r="D6" s="17">
        <v>32.75</v>
      </c>
      <c r="E6" s="5"/>
      <c r="F6" s="5"/>
      <c r="G6" s="3" t="s">
        <v>286</v>
      </c>
    </row>
    <row r="7" ht="13.5" customHeight="1" spans="1:8">
      <c r="A7" s="19">
        <v>44743</v>
      </c>
      <c r="B7" s="5" t="s">
        <v>644</v>
      </c>
      <c r="C7" s="5" t="s">
        <v>684</v>
      </c>
      <c r="D7" s="17">
        <v>100</v>
      </c>
      <c r="E7" s="5"/>
      <c r="F7" s="5"/>
      <c r="G7" s="3" t="s">
        <v>44</v>
      </c>
      <c r="H7" s="4">
        <f>SUMIF(B:B,G7,D:D)</f>
        <v>310</v>
      </c>
    </row>
    <row r="8" ht="13.5" customHeight="1" spans="1:8">
      <c r="A8" s="19">
        <v>44743</v>
      </c>
      <c r="B8" s="5" t="s">
        <v>646</v>
      </c>
      <c r="C8" s="5" t="s">
        <v>1145</v>
      </c>
      <c r="D8" s="17">
        <v>1177</v>
      </c>
      <c r="E8" s="5"/>
      <c r="F8" s="5" t="s">
        <v>1362</v>
      </c>
      <c r="G8" s="3" t="s">
        <v>294</v>
      </c>
      <c r="H8" s="4">
        <f>SUMIF(B:B,G8,D:D)</f>
        <v>470</v>
      </c>
    </row>
    <row r="9" ht="13.5" customHeight="1" spans="1:8">
      <c r="A9" s="19">
        <v>44743</v>
      </c>
      <c r="B9" s="5" t="s">
        <v>36</v>
      </c>
      <c r="C9" s="5" t="s">
        <v>37</v>
      </c>
      <c r="D9" s="17">
        <v>600</v>
      </c>
      <c r="E9" s="5"/>
      <c r="F9" s="5"/>
      <c r="G9" s="3" t="s">
        <v>11</v>
      </c>
      <c r="H9" s="4">
        <f>SUMIF(B:B,G9,D:D)</f>
        <v>434.59</v>
      </c>
    </row>
    <row r="10" ht="13.5" customHeight="1" spans="1:8">
      <c r="A10" s="19">
        <v>44743</v>
      </c>
      <c r="B10" s="5" t="s">
        <v>36</v>
      </c>
      <c r="C10" s="5" t="s">
        <v>38</v>
      </c>
      <c r="D10" s="17">
        <v>400</v>
      </c>
      <c r="E10" s="5"/>
      <c r="F10" s="5"/>
      <c r="G10" s="3" t="s">
        <v>68</v>
      </c>
      <c r="H10" s="4">
        <f>SUMIF(B:B,G10,D:D)</f>
        <v>1009.06</v>
      </c>
    </row>
    <row r="11" ht="13.5" customHeight="1" spans="1:8">
      <c r="A11" s="19">
        <v>44743</v>
      </c>
      <c r="B11" s="5" t="s">
        <v>39</v>
      </c>
      <c r="C11" s="5" t="s">
        <v>42</v>
      </c>
      <c r="D11" s="17">
        <v>90</v>
      </c>
      <c r="E11" s="5"/>
      <c r="F11" s="5"/>
      <c r="G11" s="3" t="s">
        <v>197</v>
      </c>
      <c r="H11" s="4">
        <f>SUMIF(B:B,G11,D:D)</f>
        <v>114.2</v>
      </c>
    </row>
    <row r="12" ht="13.5" customHeight="1" spans="1:8">
      <c r="A12" s="19">
        <v>44743</v>
      </c>
      <c r="B12" s="5" t="s">
        <v>375</v>
      </c>
      <c r="C12" s="5" t="s">
        <v>547</v>
      </c>
      <c r="D12" s="17">
        <v>200</v>
      </c>
      <c r="E12" s="5"/>
      <c r="F12" s="5"/>
      <c r="G12" s="3" t="s">
        <v>125</v>
      </c>
      <c r="H12" s="4">
        <f>SUMIF(B:B,G12,D:D)</f>
        <v>842.75</v>
      </c>
    </row>
    <row r="13" ht="13.5" customHeight="1" spans="1:8">
      <c r="A13" s="19">
        <v>44743</v>
      </c>
      <c r="B13" s="5" t="s">
        <v>375</v>
      </c>
      <c r="C13" s="5" t="s">
        <v>548</v>
      </c>
      <c r="D13" s="17">
        <v>25</v>
      </c>
      <c r="E13" s="5"/>
      <c r="F13" s="5"/>
      <c r="G13" s="3" t="s">
        <v>644</v>
      </c>
      <c r="H13" s="4">
        <f>SUMIF(B:B,G13,D:D)</f>
        <v>100</v>
      </c>
    </row>
    <row r="14" ht="13.5" customHeight="1" spans="1:8">
      <c r="A14" s="19">
        <v>44743</v>
      </c>
      <c r="B14" s="5" t="s">
        <v>375</v>
      </c>
      <c r="C14" s="5" t="s">
        <v>549</v>
      </c>
      <c r="D14" s="17">
        <v>44</v>
      </c>
      <c r="E14" s="5"/>
      <c r="F14" s="5"/>
      <c r="G14" s="3" t="s">
        <v>646</v>
      </c>
      <c r="H14" s="4">
        <f>SUMIF(B:B,G14,D:D)</f>
        <v>1177</v>
      </c>
    </row>
    <row r="15" ht="13.5" customHeight="1" spans="1:8">
      <c r="A15" s="19">
        <v>44743</v>
      </c>
      <c r="B15" s="5" t="s">
        <v>375</v>
      </c>
      <c r="C15" s="5" t="s">
        <v>550</v>
      </c>
      <c r="D15" s="17">
        <v>20</v>
      </c>
      <c r="E15" s="5"/>
      <c r="F15" s="5"/>
      <c r="G15" s="3" t="s">
        <v>163</v>
      </c>
      <c r="H15" s="4">
        <f>SUMIF(B:B,G15,D:D)</f>
        <v>15</v>
      </c>
    </row>
    <row r="16" ht="13.5" customHeight="1" spans="1:8">
      <c r="A16" s="19">
        <v>44743</v>
      </c>
      <c r="B16" s="5" t="s">
        <v>375</v>
      </c>
      <c r="C16" s="5" t="s">
        <v>1319</v>
      </c>
      <c r="D16" s="17">
        <v>5</v>
      </c>
      <c r="E16" s="5"/>
      <c r="F16" s="5"/>
      <c r="G16" s="3" t="s">
        <v>134</v>
      </c>
      <c r="H16" s="4">
        <f>SUMIF(B:B,G16,D:D)</f>
        <v>395</v>
      </c>
    </row>
    <row r="17" ht="13.5" customHeight="1" spans="1:8">
      <c r="A17" s="19">
        <v>44743</v>
      </c>
      <c r="B17" s="5" t="s">
        <v>36</v>
      </c>
      <c r="C17" s="5" t="s">
        <v>1366</v>
      </c>
      <c r="D17" s="17">
        <v>700</v>
      </c>
      <c r="E17" s="5"/>
      <c r="F17" s="5"/>
      <c r="G17" s="3" t="s">
        <v>34</v>
      </c>
      <c r="H17" s="4">
        <f>SUMIF(B:B,G17,D:D)</f>
        <v>80.6</v>
      </c>
    </row>
    <row r="18" ht="13.5" customHeight="1" spans="1:8">
      <c r="A18" s="19">
        <v>44743</v>
      </c>
      <c r="B18" s="5" t="s">
        <v>36</v>
      </c>
      <c r="C18" s="5" t="s">
        <v>1597</v>
      </c>
      <c r="D18" s="17">
        <v>854</v>
      </c>
      <c r="E18" s="5"/>
      <c r="F18" s="5"/>
      <c r="G18" s="3" t="s">
        <v>36</v>
      </c>
      <c r="H18" s="4">
        <f>SUMIF(B:B,G18,D:D)</f>
        <v>3728</v>
      </c>
    </row>
    <row r="19" ht="13.5" customHeight="1" spans="1:8">
      <c r="A19" s="19">
        <v>44743</v>
      </c>
      <c r="B19" s="5" t="s">
        <v>36</v>
      </c>
      <c r="C19" s="5" t="s">
        <v>1591</v>
      </c>
      <c r="D19" s="17">
        <v>1174</v>
      </c>
      <c r="E19" s="5"/>
      <c r="F19" s="5"/>
      <c r="G19" s="3" t="s">
        <v>39</v>
      </c>
      <c r="H19" s="4">
        <f>SUMIF(B:B,G19,D:D)</f>
        <v>326.72</v>
      </c>
    </row>
    <row r="20" ht="13.5" customHeight="1" spans="1:8">
      <c r="A20" s="19">
        <v>44772</v>
      </c>
      <c r="B20" s="5" t="s">
        <v>197</v>
      </c>
      <c r="C20" s="5" t="s">
        <v>124</v>
      </c>
      <c r="D20" s="17">
        <v>50.2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19">
        <v>44753</v>
      </c>
      <c r="B21" s="5" t="s">
        <v>39</v>
      </c>
      <c r="C21" s="5" t="s">
        <v>83</v>
      </c>
      <c r="D21" s="17">
        <v>86.94</v>
      </c>
      <c r="E21" s="10"/>
      <c r="F21" s="10"/>
      <c r="G21" s="10" t="s">
        <v>841</v>
      </c>
      <c r="H21" s="4">
        <f>SUMIF(B:B,G21,D:D)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19">
        <v>44772</v>
      </c>
      <c r="B22" s="5" t="s">
        <v>11</v>
      </c>
      <c r="C22" s="5" t="s">
        <v>372</v>
      </c>
      <c r="D22" s="17">
        <v>6.9</v>
      </c>
      <c r="E22" s="11"/>
      <c r="F22" s="10"/>
      <c r="G22" s="10" t="s">
        <v>127</v>
      </c>
      <c r="H22" s="10">
        <f>SUMIF(B:B,G22,D:D)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19">
        <v>44772</v>
      </c>
      <c r="B23" s="5" t="s">
        <v>11</v>
      </c>
      <c r="C23" s="5" t="s">
        <v>697</v>
      </c>
      <c r="D23" s="17">
        <v>15.9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19">
        <v>44772</v>
      </c>
      <c r="B24" s="5" t="s">
        <v>68</v>
      </c>
      <c r="C24" s="14" t="s">
        <v>1392</v>
      </c>
      <c r="D24" s="17">
        <v>11.8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19">
        <v>44771</v>
      </c>
      <c r="B25" s="5" t="s">
        <v>197</v>
      </c>
      <c r="C25" s="5" t="s">
        <v>124</v>
      </c>
      <c r="D25" s="17">
        <v>64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19">
        <v>44771</v>
      </c>
      <c r="B26" s="5" t="s">
        <v>11</v>
      </c>
      <c r="C26" s="5" t="s">
        <v>1606</v>
      </c>
      <c r="D26" s="17">
        <v>92.3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19">
        <v>44767</v>
      </c>
      <c r="B27" s="5" t="s">
        <v>39</v>
      </c>
      <c r="C27" s="5" t="s">
        <v>83</v>
      </c>
      <c r="D27" s="17">
        <v>93.05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19">
        <v>44772</v>
      </c>
      <c r="B28" s="5" t="s">
        <v>34</v>
      </c>
      <c r="C28" s="5" t="s">
        <v>1607</v>
      </c>
      <c r="D28" s="17">
        <v>30.8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19">
        <v>44758</v>
      </c>
      <c r="B29" s="5" t="s">
        <v>68</v>
      </c>
      <c r="C29" s="5" t="s">
        <v>372</v>
      </c>
      <c r="D29" s="17">
        <v>12.55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19">
        <v>44751</v>
      </c>
      <c r="B30" s="5" t="s">
        <v>68</v>
      </c>
      <c r="C30" s="5" t="s">
        <v>195</v>
      </c>
      <c r="D30" s="17">
        <v>28.5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19">
        <v>44748</v>
      </c>
      <c r="B31" s="5" t="s">
        <v>11</v>
      </c>
      <c r="C31" s="5" t="s">
        <v>1048</v>
      </c>
      <c r="D31" s="17">
        <v>25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19">
        <v>44748</v>
      </c>
      <c r="B32" s="5" t="s">
        <v>163</v>
      </c>
      <c r="C32" s="5" t="s">
        <v>923</v>
      </c>
      <c r="D32" s="17">
        <v>15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19">
        <v>44753</v>
      </c>
      <c r="B33" s="5" t="s">
        <v>11</v>
      </c>
      <c r="C33" s="5" t="s">
        <v>60</v>
      </c>
      <c r="D33" s="17">
        <v>25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19">
        <v>44750</v>
      </c>
      <c r="B34" s="5" t="s">
        <v>11</v>
      </c>
      <c r="C34" s="5" t="s">
        <v>727</v>
      </c>
      <c r="D34" s="17">
        <v>17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19">
        <v>44746</v>
      </c>
      <c r="B35" s="5" t="s">
        <v>11</v>
      </c>
      <c r="C35" s="5" t="s">
        <v>1048</v>
      </c>
      <c r="D35" s="17">
        <v>32.49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19">
        <v>44759</v>
      </c>
      <c r="B36" s="10" t="s">
        <v>68</v>
      </c>
      <c r="C36" s="10" t="s">
        <v>372</v>
      </c>
      <c r="D36" s="10">
        <v>6.9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19">
        <v>44769</v>
      </c>
      <c r="B37" s="10" t="s">
        <v>34</v>
      </c>
      <c r="C37" s="10" t="s">
        <v>1608</v>
      </c>
      <c r="D37" s="17">
        <v>19.8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19">
        <v>44753</v>
      </c>
      <c r="B38" s="5" t="s">
        <v>68</v>
      </c>
      <c r="C38" s="5" t="s">
        <v>20</v>
      </c>
      <c r="D38" s="17">
        <v>199.29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19">
        <v>44757</v>
      </c>
      <c r="B39" s="5" t="s">
        <v>68</v>
      </c>
      <c r="C39" s="5" t="s">
        <v>20</v>
      </c>
      <c r="D39" s="17">
        <v>189.08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19">
        <v>44764</v>
      </c>
      <c r="B40" s="5" t="s">
        <v>68</v>
      </c>
      <c r="C40" s="5" t="s">
        <v>20</v>
      </c>
      <c r="D40" s="17">
        <v>180.15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19">
        <v>44771</v>
      </c>
      <c r="B41" s="5" t="s">
        <v>68</v>
      </c>
      <c r="C41" s="5" t="s">
        <v>20</v>
      </c>
      <c r="D41" s="17">
        <v>208.57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19">
        <v>44744</v>
      </c>
      <c r="B42" s="5" t="s">
        <v>39</v>
      </c>
      <c r="C42" s="5" t="s">
        <v>83</v>
      </c>
      <c r="D42" s="17">
        <v>56.73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19">
        <v>44744</v>
      </c>
      <c r="B43" s="5" t="s">
        <v>11</v>
      </c>
      <c r="C43" s="5" t="s">
        <v>492</v>
      </c>
      <c r="D43" s="17">
        <v>40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19">
        <v>44744</v>
      </c>
      <c r="B44" s="3" t="s">
        <v>68</v>
      </c>
      <c r="C44" s="3" t="s">
        <v>20</v>
      </c>
      <c r="D44" s="17">
        <v>172.22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19">
        <v>44752</v>
      </c>
      <c r="B45" s="3" t="s">
        <v>134</v>
      </c>
      <c r="C45" s="3" t="s">
        <v>1518</v>
      </c>
      <c r="D45" s="17">
        <v>35</v>
      </c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19">
        <v>44769</v>
      </c>
      <c r="B46" s="3" t="s">
        <v>134</v>
      </c>
      <c r="C46" s="3" t="s">
        <v>1554</v>
      </c>
      <c r="D46" s="17">
        <v>360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19">
        <v>44772</v>
      </c>
      <c r="B47" s="3" t="s">
        <v>34</v>
      </c>
      <c r="C47" s="3" t="s">
        <v>81</v>
      </c>
      <c r="D47" s="17">
        <v>30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19">
        <v>44763</v>
      </c>
      <c r="B48" s="5" t="s">
        <v>44</v>
      </c>
      <c r="C48" s="5" t="s">
        <v>1548</v>
      </c>
      <c r="D48" s="17">
        <v>310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19"/>
      <c r="D49" s="17"/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19"/>
      <c r="D50" s="17"/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19"/>
      <c r="D51" s="17"/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19"/>
      <c r="D52" s="17"/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19"/>
      <c r="D53" s="17"/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19"/>
      <c r="D54" s="17"/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19"/>
      <c r="D55" s="17"/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19"/>
      <c r="D56" s="17"/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19"/>
      <c r="D57" s="17"/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19"/>
      <c r="D58" s="17"/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19"/>
      <c r="D59" s="17"/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19"/>
      <c r="D60" s="17"/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19"/>
      <c r="D61" s="17"/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19"/>
      <c r="D62" s="17"/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19"/>
      <c r="D63" s="17"/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19"/>
      <c r="D64" s="17"/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19"/>
      <c r="D65" s="17"/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19"/>
      <c r="D66" s="17"/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19"/>
      <c r="D67" s="17"/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19"/>
      <c r="D68" s="17"/>
      <c r="E68" s="10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19"/>
      <c r="D69" s="17"/>
      <c r="E69" s="10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19"/>
      <c r="D70" s="17"/>
      <c r="E70" s="10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19"/>
      <c r="D71" s="17"/>
      <c r="E71" s="10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19"/>
      <c r="D72" s="17"/>
      <c r="E72" s="10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19"/>
      <c r="D73" s="17"/>
      <c r="E73" s="10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19"/>
      <c r="D74" s="17">
        <f>SUM(D2:D73)</f>
        <v>9296.92</v>
      </c>
      <c r="E74" s="5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19"/>
      <c r="D75" s="17"/>
      <c r="E75" s="5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19"/>
      <c r="D76" s="17"/>
      <c r="E76" s="5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19"/>
      <c r="D77" s="17"/>
      <c r="E77" s="5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6">
      <c r="A78" s="19"/>
      <c r="D78" s="17"/>
      <c r="E78" s="5"/>
      <c r="F78" s="5"/>
    </row>
    <row r="79" ht="13.5" customHeight="1" spans="1:6">
      <c r="A79" s="19"/>
      <c r="D79" s="17"/>
      <c r="E79" s="5"/>
      <c r="F79" s="5"/>
    </row>
    <row r="80" ht="13.5" customHeight="1" spans="1:6">
      <c r="A80" s="19"/>
      <c r="D80" s="17"/>
      <c r="E80" s="5"/>
      <c r="F80" s="5"/>
    </row>
    <row r="81" ht="13.5" customHeight="1" spans="1:6">
      <c r="A81" s="19"/>
      <c r="D81" s="17"/>
      <c r="E81" s="5"/>
      <c r="F81" s="5"/>
    </row>
    <row r="82" ht="13.5" customHeight="1" spans="1:6">
      <c r="A82" s="19"/>
      <c r="D82" s="17"/>
      <c r="E82" s="5"/>
      <c r="F82" s="5"/>
    </row>
    <row r="83" ht="13.5" customHeight="1" spans="1:6">
      <c r="A83" s="19"/>
      <c r="D83" s="17"/>
      <c r="E83" s="5"/>
      <c r="F83" s="5"/>
    </row>
    <row r="84" ht="13.5" customHeight="1" spans="1:6">
      <c r="A84" s="19"/>
      <c r="D84" s="17"/>
      <c r="E84" s="5"/>
      <c r="F84" s="5"/>
    </row>
    <row r="85" ht="13.5" customHeight="1" spans="1:6">
      <c r="A85" s="19"/>
      <c r="D85" s="17"/>
      <c r="E85" s="5"/>
      <c r="F85" s="5"/>
    </row>
    <row r="86" ht="13.5" customHeight="1" spans="1:6">
      <c r="A86" s="19"/>
      <c r="D86" s="17"/>
      <c r="E86" s="5"/>
      <c r="F86" s="5"/>
    </row>
    <row r="87" ht="13.5" customHeight="1" spans="1:6">
      <c r="A87" s="19"/>
      <c r="D87" s="17"/>
      <c r="E87" s="5"/>
      <c r="F87" s="5"/>
    </row>
    <row r="88" ht="13.5" customHeight="1" spans="1:6">
      <c r="A88" s="19"/>
      <c r="D88" s="17"/>
      <c r="E88" s="5"/>
      <c r="F88" s="5"/>
    </row>
    <row r="89" ht="13.5" customHeight="1" spans="1:6">
      <c r="A89" s="19"/>
      <c r="D89" s="17"/>
      <c r="E89" s="5"/>
      <c r="F89" s="5"/>
    </row>
    <row r="90" ht="13.5" customHeight="1" spans="1:6">
      <c r="A90" s="19"/>
      <c r="D90" s="17"/>
      <c r="E90" s="5"/>
      <c r="F90" s="5"/>
    </row>
    <row r="91" ht="13.5" customHeight="1" spans="1:6">
      <c r="A91" s="19"/>
      <c r="D91" s="17"/>
      <c r="E91" s="5"/>
      <c r="F91" s="5"/>
    </row>
    <row r="92" ht="13.5" customHeight="1" spans="1:6">
      <c r="A92" s="19"/>
      <c r="D92" s="17"/>
      <c r="E92" s="5"/>
      <c r="F92" s="5"/>
    </row>
    <row r="93" ht="13.5" customHeight="1" spans="1:6">
      <c r="A93" s="19"/>
      <c r="D93" s="17"/>
      <c r="E93" s="5"/>
      <c r="F93" s="5"/>
    </row>
    <row r="94" ht="13.5" customHeight="1" spans="1:6">
      <c r="A94" s="19"/>
      <c r="D94" s="17"/>
      <c r="E94" s="5"/>
      <c r="F94" s="5"/>
    </row>
    <row r="95" ht="13.5" customHeight="1" spans="1:6">
      <c r="A95" s="19"/>
      <c r="D95" s="17"/>
      <c r="E95" s="5"/>
      <c r="F95" s="5"/>
    </row>
    <row r="96" ht="13.5" customHeight="1" spans="1:6">
      <c r="A96" s="19"/>
      <c r="D96" s="17"/>
      <c r="E96" s="5"/>
      <c r="F96" s="5"/>
    </row>
    <row r="97" ht="13.5" customHeight="1" spans="1:6">
      <c r="A97" s="19"/>
      <c r="D97" s="17"/>
      <c r="E97" s="5"/>
      <c r="F97" s="5"/>
    </row>
    <row r="98" ht="13.5" customHeight="1" spans="1:6">
      <c r="A98" s="19"/>
      <c r="D98" s="17"/>
      <c r="E98" s="5"/>
      <c r="F98" s="5"/>
    </row>
    <row r="99" ht="13.5" customHeight="1" spans="1:6">
      <c r="A99" s="19"/>
      <c r="D99" s="17"/>
      <c r="E99" s="5"/>
      <c r="F99" s="5"/>
    </row>
    <row r="100" ht="13.5" customHeight="1" spans="1:6">
      <c r="A100" s="19"/>
      <c r="D100" s="17"/>
      <c r="E100" s="5"/>
      <c r="F100" s="5"/>
    </row>
    <row r="101" ht="13.5" customHeight="1" spans="1:6">
      <c r="A101" s="19"/>
      <c r="D101" s="17"/>
      <c r="E101" s="5"/>
      <c r="F101" s="5"/>
    </row>
    <row r="102" ht="13.5" customHeight="1" spans="1:6">
      <c r="A102" s="19"/>
      <c r="D102" s="17"/>
      <c r="E102" s="5"/>
      <c r="F102" s="5"/>
    </row>
    <row r="103" ht="13.5" customHeight="1" spans="1:6">
      <c r="A103" s="19"/>
      <c r="D103" s="17"/>
      <c r="E103" s="5"/>
      <c r="F103" s="5"/>
    </row>
    <row r="104" ht="13.5" customHeight="1" spans="1:6">
      <c r="A104" s="19"/>
      <c r="D104" s="17"/>
      <c r="E104" s="5"/>
      <c r="F104" s="5"/>
    </row>
    <row r="105" ht="13.5" customHeight="1" spans="1:6">
      <c r="A105" s="19"/>
      <c r="D105" s="17"/>
      <c r="E105" s="5"/>
      <c r="F105" s="5"/>
    </row>
    <row r="106" ht="13.5" customHeight="1" spans="1:6">
      <c r="A106" s="19"/>
      <c r="D106" s="17"/>
      <c r="E106" s="5"/>
      <c r="F106" s="5"/>
    </row>
    <row r="107" ht="13.5" customHeight="1" spans="1:6">
      <c r="A107" s="19"/>
      <c r="D107" s="17"/>
      <c r="E107" s="5"/>
      <c r="F107" s="5"/>
    </row>
    <row r="108" ht="13.5" customHeight="1" spans="1:6">
      <c r="A108" s="19"/>
      <c r="D108" s="17"/>
      <c r="E108" s="5"/>
      <c r="F108" s="5"/>
    </row>
    <row r="109" ht="13.5" customHeight="1" spans="1:6">
      <c r="A109" s="19"/>
      <c r="D109" s="17"/>
      <c r="E109" s="5"/>
      <c r="F109" s="5"/>
    </row>
    <row r="110" ht="13.5" customHeight="1" spans="1:6">
      <c r="A110" s="19"/>
      <c r="D110" s="17"/>
      <c r="E110" s="5"/>
      <c r="F110" s="5"/>
    </row>
    <row r="111" ht="13.5" customHeight="1" spans="1:6">
      <c r="A111" s="19"/>
      <c r="D111" s="17"/>
      <c r="E111" s="5"/>
      <c r="F111" s="5"/>
    </row>
    <row r="112" ht="13.5" customHeight="1" spans="1:6">
      <c r="A112" s="19"/>
      <c r="D112" s="17"/>
      <c r="E112" s="5"/>
      <c r="F112" s="5"/>
    </row>
    <row r="113" ht="13.5" customHeight="1" spans="1:6">
      <c r="A113" s="19"/>
      <c r="D113" s="17"/>
      <c r="E113" s="5"/>
      <c r="F113" s="5"/>
    </row>
    <row r="114" ht="13.5" customHeight="1" spans="1:6">
      <c r="A114" s="19"/>
      <c r="D114" s="17"/>
      <c r="E114" s="5"/>
      <c r="F114" s="5"/>
    </row>
    <row r="115" ht="13.5" customHeight="1" spans="1:6">
      <c r="A115" s="19"/>
      <c r="D115" s="17"/>
      <c r="E115" s="5"/>
      <c r="F115" s="5"/>
    </row>
    <row r="116" ht="13.5" customHeight="1" spans="1:6">
      <c r="A116" s="19"/>
      <c r="D116" s="17"/>
      <c r="E116" s="5"/>
      <c r="F116" s="5"/>
    </row>
    <row r="117" ht="13.5" customHeight="1" spans="1:6">
      <c r="A117" s="19"/>
      <c r="D117" s="17"/>
      <c r="E117" s="5"/>
      <c r="F117" s="5"/>
    </row>
    <row r="118" ht="13.5" customHeight="1" spans="1:6">
      <c r="A118" s="19"/>
      <c r="D118" s="17"/>
      <c r="E118" s="5"/>
      <c r="F118" s="5"/>
    </row>
    <row r="119" ht="13.5" customHeight="1" spans="1:6">
      <c r="A119" s="19"/>
      <c r="D119" s="17"/>
      <c r="E119" s="5"/>
      <c r="F119" s="5"/>
    </row>
    <row r="120" ht="13.5" customHeight="1" spans="1:6">
      <c r="A120" s="19"/>
      <c r="D120" s="17"/>
      <c r="E120" s="5"/>
      <c r="F120" s="5"/>
    </row>
    <row r="121" ht="13.5" customHeight="1" spans="1:6">
      <c r="A121" s="19"/>
      <c r="D121" s="17"/>
      <c r="E121" s="5"/>
      <c r="F121" s="5"/>
    </row>
    <row r="122" ht="13.5" customHeight="1" spans="1:6">
      <c r="A122" s="19"/>
      <c r="D122" s="17"/>
      <c r="E122" s="5"/>
      <c r="F122" s="5"/>
    </row>
    <row r="123" ht="13.5" customHeight="1" spans="1:6">
      <c r="A123" s="19"/>
      <c r="D123" s="17"/>
      <c r="E123" s="5"/>
      <c r="F123" s="5"/>
    </row>
    <row r="124" ht="13.5" customHeight="1" spans="1:6">
      <c r="A124" s="19"/>
      <c r="D124" s="17"/>
      <c r="E124" s="5"/>
      <c r="F124" s="5"/>
    </row>
    <row r="125" ht="13.5" customHeight="1" spans="1:6">
      <c r="A125" s="19"/>
      <c r="D125" s="17"/>
      <c r="E125" s="5"/>
      <c r="F125" s="5"/>
    </row>
    <row r="126" ht="13.5" customHeight="1" spans="1:6">
      <c r="A126" s="19"/>
      <c r="D126" s="17"/>
      <c r="E126" s="5"/>
      <c r="F126" s="5"/>
    </row>
    <row r="127" ht="13.5" customHeight="1" spans="1:6">
      <c r="A127" s="19"/>
      <c r="D127" s="17"/>
      <c r="E127" s="5"/>
      <c r="F127" s="5"/>
    </row>
    <row r="128" ht="13.5" customHeight="1" spans="1:6">
      <c r="A128" s="19"/>
      <c r="D128" s="17"/>
      <c r="E128" s="5"/>
      <c r="F128" s="5"/>
    </row>
    <row r="129" ht="13.5" customHeight="1" spans="1:6">
      <c r="A129" s="19"/>
      <c r="D129" s="17"/>
      <c r="E129" s="5"/>
      <c r="F129" s="5"/>
    </row>
    <row r="130" ht="13.5" customHeight="1" spans="1:6">
      <c r="A130" s="19"/>
      <c r="D130" s="17"/>
      <c r="E130" s="5"/>
      <c r="F130" s="5"/>
    </row>
    <row r="131" ht="13.5" customHeight="1" spans="1:6">
      <c r="A131" s="19"/>
      <c r="D131" s="17"/>
      <c r="E131" s="5"/>
      <c r="F131" s="5"/>
    </row>
    <row r="132" ht="13.5" customHeight="1" spans="1:6">
      <c r="A132" s="19"/>
      <c r="D132" s="17"/>
      <c r="E132" s="5"/>
      <c r="F132" s="5"/>
    </row>
    <row r="133" ht="13.5" customHeight="1" spans="1:6">
      <c r="A133" s="19"/>
      <c r="D133" s="17"/>
      <c r="E133" s="5"/>
      <c r="F133" s="5"/>
    </row>
    <row r="134" ht="13.5" customHeight="1" spans="1:6">
      <c r="A134" s="19"/>
      <c r="D134" s="17"/>
      <c r="E134" s="5"/>
      <c r="F134" s="5"/>
    </row>
    <row r="135" ht="13.5" customHeight="1" spans="1:6">
      <c r="A135" s="19"/>
      <c r="D135" s="17"/>
      <c r="E135" s="5"/>
      <c r="F135" s="5"/>
    </row>
    <row r="136" ht="13.5" customHeight="1" spans="1:6">
      <c r="A136" s="19"/>
      <c r="D136" s="17"/>
      <c r="E136" s="5"/>
      <c r="F136" s="5"/>
    </row>
    <row r="137" ht="13.5" customHeight="1" spans="1:6">
      <c r="A137" s="19"/>
      <c r="D137" s="17"/>
      <c r="E137" s="5"/>
      <c r="F137" s="5"/>
    </row>
    <row r="138" ht="13.5" customHeight="1" spans="1:6">
      <c r="A138" s="19"/>
      <c r="D138" s="17"/>
      <c r="E138" s="5"/>
      <c r="F138" s="5"/>
    </row>
    <row r="139" ht="13.5" customHeight="1" spans="1:6">
      <c r="A139" s="19"/>
      <c r="D139" s="17"/>
      <c r="E139" s="5"/>
      <c r="F139" s="5"/>
    </row>
    <row r="140" ht="13.5" customHeight="1" spans="1:6">
      <c r="A140" s="19"/>
      <c r="D140" s="17"/>
      <c r="E140" s="5"/>
      <c r="F140" s="5"/>
    </row>
    <row r="141" ht="13.5" customHeight="1" spans="1:6">
      <c r="A141" s="19"/>
      <c r="D141" s="17"/>
      <c r="E141" s="5"/>
      <c r="F141" s="5"/>
    </row>
    <row r="142" ht="13.5" customHeight="1" spans="1:6">
      <c r="A142" s="19"/>
      <c r="D142" s="17"/>
      <c r="E142" s="5"/>
      <c r="F142" s="5"/>
    </row>
    <row r="143" ht="13.5" customHeight="1" spans="1:6">
      <c r="A143" s="19"/>
      <c r="D143" s="17"/>
      <c r="E143" s="5"/>
      <c r="F143" s="5"/>
    </row>
    <row r="144" ht="13.5" customHeight="1" spans="1:6">
      <c r="A144" s="19"/>
      <c r="D144" s="17"/>
      <c r="E144" s="5"/>
      <c r="F144" s="5"/>
    </row>
    <row r="145" ht="13.5" customHeight="1" spans="1:6">
      <c r="A145" s="19"/>
      <c r="D145" s="17"/>
      <c r="E145" s="5"/>
      <c r="F145" s="5"/>
    </row>
    <row r="146" ht="13.5" customHeight="1" spans="1:6">
      <c r="A146" s="19"/>
      <c r="D146" s="17"/>
      <c r="E146" s="5"/>
      <c r="F146" s="5"/>
    </row>
    <row r="147" ht="13.5" customHeight="1" spans="1:6">
      <c r="A147" s="19"/>
      <c r="D147" s="17"/>
      <c r="E147" s="5"/>
      <c r="F147" s="5"/>
    </row>
    <row r="148" ht="13.5" customHeight="1" spans="1:6">
      <c r="A148" s="19"/>
      <c r="D148" s="17"/>
      <c r="E148" s="5"/>
      <c r="F148" s="5"/>
    </row>
    <row r="149" ht="13.5" customHeight="1" spans="1:6">
      <c r="A149" s="19"/>
      <c r="D149" s="17"/>
      <c r="E149" s="5"/>
      <c r="F149" s="5"/>
    </row>
    <row r="150" ht="13.5" customHeight="1" spans="1:6">
      <c r="A150" s="19"/>
      <c r="D150" s="17"/>
      <c r="E150" s="5"/>
      <c r="F150" s="5"/>
    </row>
    <row r="151" ht="13.5" customHeight="1" spans="1:6">
      <c r="A151" s="19"/>
      <c r="D151" s="17"/>
      <c r="E151" s="5"/>
      <c r="F151" s="5"/>
    </row>
    <row r="152" ht="13.5" customHeight="1" spans="1:6">
      <c r="A152" s="19"/>
      <c r="D152" s="17"/>
      <c r="E152" s="5"/>
      <c r="F152" s="5"/>
    </row>
    <row r="153" ht="13.5" customHeight="1" spans="1:6">
      <c r="A153" s="19"/>
      <c r="D153" s="17"/>
      <c r="E153" s="5"/>
      <c r="F153" s="5"/>
    </row>
    <row r="154" ht="13.5" customHeight="1" spans="1:6">
      <c r="A154" s="19"/>
      <c r="D154" s="17"/>
      <c r="E154" s="5"/>
      <c r="F154" s="5"/>
    </row>
    <row r="155" ht="13.5" customHeight="1" spans="1:6">
      <c r="A155" s="19"/>
      <c r="D155" s="17"/>
      <c r="E155" s="5"/>
      <c r="F155" s="5"/>
    </row>
    <row r="156" ht="13.5" customHeight="1" spans="1:6">
      <c r="A156" s="19"/>
      <c r="D156" s="17"/>
      <c r="E156" s="5"/>
      <c r="F156" s="5"/>
    </row>
    <row r="157" ht="13.5" customHeight="1" spans="1:6">
      <c r="A157" s="19"/>
      <c r="D157" s="17"/>
      <c r="E157" s="5"/>
      <c r="F157" s="5"/>
    </row>
    <row r="158" ht="13.5" customHeight="1" spans="1:6">
      <c r="A158" s="19"/>
      <c r="D158" s="17"/>
      <c r="E158" s="5"/>
      <c r="F158" s="5"/>
    </row>
    <row r="159" ht="13.5" customHeight="1" spans="1:6">
      <c r="A159" s="19"/>
      <c r="D159" s="17"/>
      <c r="E159" s="5"/>
      <c r="F159" s="5"/>
    </row>
    <row r="160" ht="13.5" customHeight="1" spans="1:6">
      <c r="A160" s="19"/>
      <c r="D160" s="17"/>
      <c r="E160" s="5"/>
      <c r="F160" s="5"/>
    </row>
    <row r="161" ht="13.5" customHeight="1" spans="1:6">
      <c r="A161" s="19"/>
      <c r="D161" s="17"/>
      <c r="E161" s="5"/>
      <c r="F161" s="5"/>
    </row>
    <row r="162" ht="13.5" customHeight="1" spans="1:6">
      <c r="A162" s="19"/>
      <c r="D162" s="17"/>
      <c r="E162" s="5"/>
      <c r="F162" s="5"/>
    </row>
    <row r="163" ht="13.5" customHeight="1" spans="1:6">
      <c r="A163" s="19"/>
      <c r="D163" s="17"/>
      <c r="E163" s="5"/>
      <c r="F163" s="5"/>
    </row>
    <row r="164" ht="13.5" customHeight="1" spans="1:6">
      <c r="A164" s="19"/>
      <c r="D164" s="17"/>
      <c r="E164" s="5"/>
      <c r="F164" s="5"/>
    </row>
    <row r="165" ht="13.5" customHeight="1" spans="1:6">
      <c r="A165" s="19"/>
      <c r="D165" s="17"/>
      <c r="E165" s="5"/>
      <c r="F165" s="5"/>
    </row>
    <row r="166" ht="13.5" customHeight="1" spans="1:6">
      <c r="A166" s="19"/>
      <c r="D166" s="17"/>
      <c r="E166" s="5"/>
      <c r="F166" s="5"/>
    </row>
    <row r="167" ht="13.5" customHeight="1" spans="1:6">
      <c r="A167" s="19"/>
      <c r="D167" s="17"/>
      <c r="E167" s="5"/>
      <c r="F167" s="5"/>
    </row>
    <row r="168" ht="13.5" customHeight="1" spans="1:6">
      <c r="A168" s="19"/>
      <c r="D168" s="17"/>
      <c r="E168" s="5"/>
      <c r="F168" s="5"/>
    </row>
    <row r="169" ht="13.5" customHeight="1" spans="1:6">
      <c r="A169" s="19"/>
      <c r="D169" s="17"/>
      <c r="E169" s="5"/>
      <c r="F169" s="5"/>
    </row>
    <row r="170" ht="13.5" customHeight="1" spans="1:6">
      <c r="A170" s="19"/>
      <c r="D170" s="17"/>
      <c r="E170" s="5"/>
      <c r="F170" s="5"/>
    </row>
    <row r="171" ht="13.5" customHeight="1" spans="1:6">
      <c r="A171" s="19"/>
      <c r="D171" s="17"/>
      <c r="E171" s="5"/>
      <c r="F171" s="5"/>
    </row>
    <row r="172" ht="13.5" customHeight="1" spans="1:6">
      <c r="A172" s="19"/>
      <c r="D172" s="17"/>
      <c r="E172" s="5"/>
      <c r="F172" s="5"/>
    </row>
    <row r="173" ht="13.5" customHeight="1" spans="1:6">
      <c r="A173" s="19"/>
      <c r="D173" s="17"/>
      <c r="E173" s="5"/>
      <c r="F173" s="5"/>
    </row>
    <row r="174" ht="13.5" customHeight="1" spans="1:6">
      <c r="A174" s="19"/>
      <c r="D174" s="17"/>
      <c r="E174" s="5"/>
      <c r="F174" s="5"/>
    </row>
    <row r="175" ht="13.5" customHeight="1" spans="1:6">
      <c r="A175" s="19"/>
      <c r="D175" s="17"/>
      <c r="E175" s="5"/>
      <c r="F175" s="5"/>
    </row>
    <row r="176" ht="13.5" customHeight="1" spans="1:6">
      <c r="A176" s="19"/>
      <c r="D176" s="17"/>
      <c r="E176" s="5"/>
      <c r="F176" s="5"/>
    </row>
    <row r="177" ht="13.5" customHeight="1" spans="1:6">
      <c r="A177" s="19"/>
      <c r="D177" s="17"/>
      <c r="E177" s="5"/>
      <c r="F177" s="5"/>
    </row>
    <row r="178" ht="13.5" customHeight="1" spans="1:6">
      <c r="A178" s="19"/>
      <c r="D178" s="17"/>
      <c r="E178" s="5"/>
      <c r="F178" s="5"/>
    </row>
    <row r="179" ht="13.5" customHeight="1" spans="1:6">
      <c r="A179" s="19"/>
      <c r="D179" s="17"/>
      <c r="E179" s="5"/>
      <c r="F179" s="5"/>
    </row>
    <row r="180" ht="13.5" customHeight="1" spans="1:6">
      <c r="A180" s="19"/>
      <c r="D180" s="17"/>
      <c r="E180" s="5"/>
      <c r="F180" s="5"/>
    </row>
    <row r="181" ht="13.5" customHeight="1" spans="1:6">
      <c r="A181" s="19"/>
      <c r="D181" s="17"/>
      <c r="E181" s="5"/>
      <c r="F181" s="5"/>
    </row>
    <row r="182" ht="13.5" customHeight="1" spans="1:6">
      <c r="A182" s="19"/>
      <c r="D182" s="17"/>
      <c r="E182" s="5"/>
      <c r="F182" s="5"/>
    </row>
    <row r="183" ht="13.5" customHeight="1" spans="1:6">
      <c r="A183" s="19"/>
      <c r="D183" s="17"/>
      <c r="E183" s="5"/>
      <c r="F183" s="5"/>
    </row>
    <row r="184" ht="13.5" customHeight="1" spans="1:6">
      <c r="A184" s="19"/>
      <c r="D184" s="17"/>
      <c r="E184" s="5"/>
      <c r="F184" s="5"/>
    </row>
    <row r="185" ht="13.5" customHeight="1" spans="1:6">
      <c r="A185" s="19"/>
      <c r="D185" s="17"/>
      <c r="E185" s="5"/>
      <c r="F185" s="5"/>
    </row>
    <row r="186" ht="13.5" customHeight="1" spans="1:6">
      <c r="A186" s="19"/>
      <c r="D186" s="17"/>
      <c r="E186" s="5"/>
      <c r="F186" s="5"/>
    </row>
    <row r="187" ht="13.5" customHeight="1" spans="1:6">
      <c r="A187" s="19"/>
      <c r="D187" s="17"/>
      <c r="E187" s="5"/>
      <c r="F187" s="5"/>
    </row>
    <row r="188" ht="13.5" customHeight="1" spans="1:6">
      <c r="A188" s="19"/>
      <c r="D188" s="17"/>
      <c r="E188" s="5"/>
      <c r="F188" s="5"/>
    </row>
    <row r="189" ht="13.5" customHeight="1" spans="1:6">
      <c r="A189" s="19"/>
      <c r="D189" s="17"/>
      <c r="E189" s="5"/>
      <c r="F189" s="5"/>
    </row>
    <row r="190" ht="13.5" customHeight="1" spans="1:6">
      <c r="A190" s="19"/>
      <c r="D190" s="17"/>
      <c r="E190" s="5"/>
      <c r="F190" s="5"/>
    </row>
    <row r="191" ht="13.5" customHeight="1" spans="1:6">
      <c r="A191" s="19"/>
      <c r="D191" s="17"/>
      <c r="E191" s="5"/>
      <c r="F191" s="5"/>
    </row>
    <row r="192" ht="13.5" customHeight="1" spans="1:6">
      <c r="A192" s="19"/>
      <c r="D192" s="17"/>
      <c r="E192" s="5"/>
      <c r="F192" s="5"/>
    </row>
    <row r="193" ht="13.5" customHeight="1" spans="1:6">
      <c r="A193" s="19"/>
      <c r="D193" s="17"/>
      <c r="E193" s="5"/>
      <c r="F193" s="5"/>
    </row>
    <row r="194" ht="13.5" customHeight="1" spans="1:6">
      <c r="A194" s="19"/>
      <c r="D194" s="17"/>
      <c r="E194" s="5"/>
      <c r="F194" s="5"/>
    </row>
    <row r="195" ht="13.5" customHeight="1" spans="1:6">
      <c r="A195" s="19"/>
      <c r="D195" s="17"/>
      <c r="E195" s="5"/>
      <c r="F195" s="5"/>
    </row>
    <row r="196" ht="13.5" customHeight="1" spans="1:6">
      <c r="A196" s="19"/>
      <c r="D196" s="17"/>
      <c r="E196" s="5"/>
      <c r="F196" s="5"/>
    </row>
    <row r="197" ht="13.5" customHeight="1" spans="1:6">
      <c r="A197" s="19"/>
      <c r="D197" s="17"/>
      <c r="E197" s="5"/>
      <c r="F197" s="5"/>
    </row>
    <row r="198" ht="13.5" customHeight="1" spans="1:6">
      <c r="A198" s="19"/>
      <c r="D198" s="17"/>
      <c r="E198" s="5"/>
      <c r="F198" s="5"/>
    </row>
    <row r="199" ht="13.5" customHeight="1" spans="1:6">
      <c r="A199" s="19"/>
      <c r="D199" s="17"/>
      <c r="E199" s="5"/>
      <c r="F199" s="5"/>
    </row>
    <row r="200" ht="13.5" customHeight="1" spans="1:6">
      <c r="A200" s="19"/>
      <c r="D200" s="17"/>
      <c r="E200" s="5"/>
      <c r="F200" s="5"/>
    </row>
    <row r="201" ht="13.5" customHeight="1" spans="1:6">
      <c r="A201" s="19"/>
      <c r="D201" s="17"/>
      <c r="E201" s="5"/>
      <c r="F201" s="5"/>
    </row>
    <row r="202" ht="13.5" customHeight="1" spans="1:6">
      <c r="A202" s="19"/>
      <c r="D202" s="17"/>
      <c r="E202" s="5"/>
      <c r="F202" s="5"/>
    </row>
    <row r="203" ht="13.5" customHeight="1" spans="1:6">
      <c r="A203" s="19"/>
      <c r="D203" s="17"/>
      <c r="E203" s="5"/>
      <c r="F203" s="5"/>
    </row>
    <row r="204" ht="13.5" customHeight="1" spans="1:6">
      <c r="A204" s="19"/>
      <c r="D204" s="17"/>
      <c r="E204" s="5"/>
      <c r="F204" s="5"/>
    </row>
    <row r="205" ht="13.5" customHeight="1" spans="1:6">
      <c r="A205" s="19"/>
      <c r="D205" s="17"/>
      <c r="E205" s="5"/>
      <c r="F205" s="5"/>
    </row>
    <row r="206" ht="13.5" customHeight="1" spans="1:6">
      <c r="A206" s="19"/>
      <c r="D206" s="17"/>
      <c r="E206" s="5"/>
      <c r="F206" s="5"/>
    </row>
    <row r="207" ht="13.5" customHeight="1" spans="1:6">
      <c r="A207" s="19"/>
      <c r="D207" s="17"/>
      <c r="E207" s="5"/>
      <c r="F207" s="5"/>
    </row>
    <row r="208" ht="13.5" customHeight="1" spans="1:6">
      <c r="A208" s="19"/>
      <c r="D208" s="17"/>
      <c r="E208" s="5"/>
      <c r="F208" s="5"/>
    </row>
    <row r="209" ht="13.5" customHeight="1" spans="1:6">
      <c r="A209" s="19"/>
      <c r="D209" s="17"/>
      <c r="E209" s="5"/>
      <c r="F209" s="5"/>
    </row>
    <row r="210" ht="13.5" customHeight="1" spans="1:6">
      <c r="A210" s="19"/>
      <c r="D210" s="17"/>
      <c r="E210" s="5"/>
      <c r="F210" s="5"/>
    </row>
    <row r="211" ht="13.5" customHeight="1" spans="1:6">
      <c r="A211" s="19"/>
      <c r="D211" s="17"/>
      <c r="E211" s="5"/>
      <c r="F211" s="5"/>
    </row>
    <row r="212" ht="13.5" customHeight="1" spans="1:6">
      <c r="A212" s="19"/>
      <c r="D212" s="17"/>
      <c r="E212" s="5"/>
      <c r="F212" s="5"/>
    </row>
    <row r="213" ht="13.5" customHeight="1" spans="1:6">
      <c r="A213" s="19"/>
      <c r="D213" s="17"/>
      <c r="E213" s="5"/>
      <c r="F213" s="5"/>
    </row>
    <row r="214" ht="13.5" customHeight="1" spans="1:6">
      <c r="A214" s="19"/>
      <c r="D214" s="17"/>
      <c r="E214" s="5"/>
      <c r="F214" s="5"/>
    </row>
    <row r="215" ht="13.5" customHeight="1" spans="1:6">
      <c r="A215" s="19"/>
      <c r="D215" s="17"/>
      <c r="E215" s="5"/>
      <c r="F215" s="5"/>
    </row>
    <row r="216" ht="13.5" customHeight="1" spans="1:6">
      <c r="A216" s="19"/>
      <c r="D216" s="17"/>
      <c r="E216" s="5"/>
      <c r="F216" s="5"/>
    </row>
    <row r="217" ht="13.5" customHeight="1" spans="1:6">
      <c r="A217" s="19"/>
      <c r="D217" s="17"/>
      <c r="E217" s="5"/>
      <c r="F217" s="5"/>
    </row>
    <row r="218" ht="13.5" customHeight="1" spans="1:6">
      <c r="A218" s="19"/>
      <c r="D218" s="17"/>
      <c r="E218" s="5"/>
      <c r="F218" s="5"/>
    </row>
    <row r="219" ht="13.5" customHeight="1" spans="1:6">
      <c r="A219" s="19"/>
      <c r="D219" s="17"/>
      <c r="E219" s="5"/>
      <c r="F219" s="5"/>
    </row>
    <row r="220" ht="13.5" customHeight="1" spans="1:6">
      <c r="A220" s="19"/>
      <c r="D220" s="17"/>
      <c r="E220" s="5"/>
      <c r="F220" s="5"/>
    </row>
    <row r="221" ht="13.5" customHeight="1" spans="1:6">
      <c r="A221" s="19"/>
      <c r="D221" s="17"/>
      <c r="E221" s="5"/>
      <c r="F221" s="5"/>
    </row>
    <row r="222" ht="13.5" customHeight="1" spans="1:6">
      <c r="A222" s="19"/>
      <c r="D222" s="17"/>
      <c r="E222" s="5"/>
      <c r="F222" s="5"/>
    </row>
    <row r="223" ht="13.5" customHeight="1" spans="1:6">
      <c r="A223" s="19"/>
      <c r="D223" s="17"/>
      <c r="E223" s="5"/>
      <c r="F223" s="5"/>
    </row>
    <row r="224" ht="13.5" customHeight="1" spans="1:6">
      <c r="A224" s="19"/>
      <c r="D224" s="17"/>
      <c r="E224" s="5"/>
      <c r="F224" s="5"/>
    </row>
    <row r="225" ht="13.5" customHeight="1" spans="1:6">
      <c r="A225" s="19"/>
      <c r="D225" s="17"/>
      <c r="E225" s="5"/>
      <c r="F225" s="5"/>
    </row>
    <row r="226" ht="13.5" customHeight="1" spans="1:6">
      <c r="A226" s="19"/>
      <c r="D226" s="17"/>
      <c r="E226" s="5"/>
      <c r="F226" s="5"/>
    </row>
    <row r="227" ht="13.5" customHeight="1" spans="1:6">
      <c r="A227" s="19"/>
      <c r="D227" s="17"/>
      <c r="E227" s="5"/>
      <c r="F227" s="5"/>
    </row>
    <row r="228" ht="13.5" customHeight="1" spans="1:6">
      <c r="A228" s="19"/>
      <c r="D228" s="17"/>
      <c r="E228" s="5"/>
      <c r="F228" s="5"/>
    </row>
    <row r="229" ht="13.5" customHeight="1" spans="1:6">
      <c r="A229" s="19"/>
      <c r="D229" s="17"/>
      <c r="E229" s="5"/>
      <c r="F229" s="5"/>
    </row>
    <row r="230" ht="13.5" customHeight="1" spans="1:6">
      <c r="A230" s="19"/>
      <c r="D230" s="17"/>
      <c r="E230" s="5"/>
      <c r="F230" s="5"/>
    </row>
    <row r="231" ht="13.5" customHeight="1" spans="1:6">
      <c r="A231" s="19"/>
      <c r="D231" s="17"/>
      <c r="E231" s="5"/>
      <c r="F231" s="5"/>
    </row>
    <row r="232" ht="13.5" customHeight="1" spans="1:6">
      <c r="A232" s="19"/>
      <c r="D232" s="17"/>
      <c r="E232" s="5"/>
      <c r="F232" s="5"/>
    </row>
    <row r="233" ht="13.5" customHeight="1" spans="1:6">
      <c r="A233" s="19"/>
      <c r="D233" s="17"/>
      <c r="E233" s="5"/>
      <c r="F233" s="5"/>
    </row>
    <row r="234" ht="13.5" customHeight="1" spans="1:6">
      <c r="A234" s="19"/>
      <c r="D234" s="17"/>
      <c r="E234" s="5"/>
      <c r="F234" s="5"/>
    </row>
    <row r="235" ht="13.5" customHeight="1" spans="1:6">
      <c r="A235" s="19"/>
      <c r="D235" s="17"/>
      <c r="E235" s="5"/>
      <c r="F235" s="5"/>
    </row>
    <row r="236" ht="13.5" customHeight="1" spans="1:6">
      <c r="A236" s="19"/>
      <c r="D236" s="17"/>
      <c r="E236" s="5"/>
      <c r="F236" s="5"/>
    </row>
    <row r="237" ht="13.5" customHeight="1" spans="1:6">
      <c r="A237" s="19"/>
      <c r="D237" s="17"/>
      <c r="E237" s="5"/>
      <c r="F237" s="5"/>
    </row>
    <row r="238" ht="13.5" customHeight="1" spans="1:6">
      <c r="A238" s="19"/>
      <c r="D238" s="17"/>
      <c r="E238" s="5"/>
      <c r="F238" s="5"/>
    </row>
    <row r="239" ht="13.5" customHeight="1" spans="1:6">
      <c r="A239" s="19"/>
      <c r="D239" s="17"/>
      <c r="E239" s="5"/>
      <c r="F239" s="5"/>
    </row>
    <row r="240" ht="13.5" customHeight="1" spans="1:6">
      <c r="A240" s="19"/>
      <c r="D240" s="17"/>
      <c r="E240" s="5"/>
      <c r="F240" s="5"/>
    </row>
    <row r="241" ht="13.5" customHeight="1" spans="1:6">
      <c r="A241" s="19"/>
      <c r="D241" s="17"/>
      <c r="E241" s="5"/>
      <c r="F241" s="5"/>
    </row>
    <row r="242" ht="13.5" customHeight="1" spans="1:6">
      <c r="A242" s="19"/>
      <c r="D242" s="17"/>
      <c r="E242" s="5"/>
      <c r="F242" s="5"/>
    </row>
    <row r="243" ht="13.5" customHeight="1" spans="1:6">
      <c r="A243" s="19"/>
      <c r="D243" s="17"/>
      <c r="E243" s="5"/>
      <c r="F243" s="5"/>
    </row>
    <row r="244" ht="13.5" customHeight="1" spans="1:6">
      <c r="A244" s="19"/>
      <c r="D244" s="17"/>
      <c r="E244" s="5"/>
      <c r="F244" s="5"/>
    </row>
    <row r="245" ht="13.5" customHeight="1" spans="1:6">
      <c r="A245" s="19"/>
      <c r="D245" s="17"/>
      <c r="E245" s="5"/>
      <c r="F245" s="5"/>
    </row>
    <row r="246" ht="13.5" customHeight="1" spans="1:6">
      <c r="A246" s="19"/>
      <c r="D246" s="17"/>
      <c r="E246" s="5"/>
      <c r="F246" s="5"/>
    </row>
    <row r="247" ht="13.5" customHeight="1" spans="1:6">
      <c r="A247" s="19"/>
      <c r="D247" s="17"/>
      <c r="E247" s="5"/>
      <c r="F247" s="5"/>
    </row>
    <row r="248" ht="13.5" customHeight="1" spans="1:6">
      <c r="A248" s="19"/>
      <c r="D248" s="17"/>
      <c r="E248" s="5"/>
      <c r="F248" s="5"/>
    </row>
    <row r="249" ht="13.5" customHeight="1" spans="1:6">
      <c r="A249" s="19"/>
      <c r="D249" s="17"/>
      <c r="E249" s="5"/>
      <c r="F249" s="5"/>
    </row>
    <row r="250" ht="13.5" customHeight="1" spans="1:6">
      <c r="A250" s="19"/>
      <c r="D250" s="17"/>
      <c r="E250" s="5"/>
      <c r="F250" s="5"/>
    </row>
    <row r="251" ht="13.5" customHeight="1" spans="1:6">
      <c r="A251" s="19"/>
      <c r="D251" s="17"/>
      <c r="E251" s="5"/>
      <c r="F251" s="5"/>
    </row>
    <row r="252" ht="13.5" customHeight="1" spans="1:6">
      <c r="A252" s="19"/>
      <c r="D252" s="17"/>
      <c r="E252" s="5"/>
      <c r="F252" s="5"/>
    </row>
    <row r="253" ht="13.5" customHeight="1" spans="1:6">
      <c r="A253" s="19"/>
      <c r="D253" s="17"/>
      <c r="E253" s="5"/>
      <c r="F253" s="5"/>
    </row>
    <row r="254" ht="13.5" customHeight="1" spans="1:6">
      <c r="A254" s="19"/>
      <c r="D254" s="17"/>
      <c r="E254" s="5"/>
      <c r="F254" s="5"/>
    </row>
    <row r="255" ht="13.5" customHeight="1" spans="1:6">
      <c r="A255" s="19"/>
      <c r="D255" s="17"/>
      <c r="E255" s="5"/>
      <c r="F255" s="5"/>
    </row>
    <row r="256" ht="13.5" customHeight="1" spans="1:6">
      <c r="A256" s="19"/>
      <c r="D256" s="17"/>
      <c r="E256" s="5"/>
      <c r="F256" s="5"/>
    </row>
    <row r="257" ht="13.5" customHeight="1" spans="1:6">
      <c r="A257" s="19"/>
      <c r="D257" s="17"/>
      <c r="E257" s="5"/>
      <c r="F257" s="5"/>
    </row>
    <row r="258" ht="13.5" customHeight="1" spans="1:6">
      <c r="A258" s="19"/>
      <c r="D258" s="17"/>
      <c r="E258" s="5"/>
      <c r="F258" s="5"/>
    </row>
    <row r="259" ht="13.5" customHeight="1" spans="1:6">
      <c r="A259" s="19"/>
      <c r="D259" s="17"/>
      <c r="E259" s="5"/>
      <c r="F259" s="5"/>
    </row>
    <row r="260" ht="13.5" customHeight="1" spans="1:6">
      <c r="A260" s="19"/>
      <c r="D260" s="17"/>
      <c r="E260" s="5"/>
      <c r="F260" s="5"/>
    </row>
    <row r="261" ht="13.5" customHeight="1" spans="1:6">
      <c r="A261" s="19"/>
      <c r="D261" s="17"/>
      <c r="E261" s="5"/>
      <c r="F261" s="5"/>
    </row>
    <row r="262" ht="13.5" customHeight="1" spans="1:6">
      <c r="A262" s="19"/>
      <c r="D262" s="17"/>
      <c r="E262" s="5"/>
      <c r="F262" s="5"/>
    </row>
    <row r="263" ht="13.5" customHeight="1" spans="1:6">
      <c r="A263" s="19"/>
      <c r="D263" s="17"/>
      <c r="E263" s="5"/>
      <c r="F263" s="5"/>
    </row>
    <row r="264" ht="13.5" customHeight="1" spans="1:6">
      <c r="A264" s="19"/>
      <c r="D264" s="17"/>
      <c r="E264" s="5"/>
      <c r="F264" s="5"/>
    </row>
    <row r="265" ht="13.5" customHeight="1" spans="1:6">
      <c r="A265" s="19"/>
      <c r="D265" s="17"/>
      <c r="E265" s="5"/>
      <c r="F265" s="5"/>
    </row>
    <row r="266" ht="13.5" customHeight="1" spans="1:6">
      <c r="A266" s="19"/>
      <c r="D266" s="17"/>
      <c r="E266" s="5"/>
      <c r="F266" s="5"/>
    </row>
    <row r="267" ht="13.5" customHeight="1" spans="1:6">
      <c r="A267" s="19"/>
      <c r="D267" s="17"/>
      <c r="E267" s="5"/>
      <c r="F267" s="5"/>
    </row>
    <row r="268" ht="13.5" customHeight="1" spans="1:6">
      <c r="A268" s="19"/>
      <c r="D268" s="17"/>
      <c r="E268" s="5"/>
      <c r="F268" s="5"/>
    </row>
    <row r="269" ht="13.5" customHeight="1" spans="1:6">
      <c r="A269" s="19"/>
      <c r="D269" s="17"/>
      <c r="E269" s="5"/>
      <c r="F269" s="5"/>
    </row>
    <row r="270" ht="13.5" customHeight="1" spans="1:6">
      <c r="A270" s="19"/>
      <c r="D270" s="17"/>
      <c r="E270" s="5"/>
      <c r="F270" s="5"/>
    </row>
    <row r="271" ht="13.5" customHeight="1" spans="1:6">
      <c r="A271" s="19"/>
      <c r="D271" s="17"/>
      <c r="E271" s="5"/>
      <c r="F271" s="5"/>
    </row>
    <row r="272" ht="13.5" customHeight="1" spans="1:6">
      <c r="A272" s="19"/>
      <c r="D272" s="17"/>
      <c r="E272" s="5"/>
      <c r="F272" s="5"/>
    </row>
    <row r="273" ht="13.5" customHeight="1" spans="1:6">
      <c r="A273" s="19"/>
      <c r="D273" s="17"/>
      <c r="E273" s="5"/>
      <c r="F273" s="5"/>
    </row>
    <row r="274" ht="13.5" customHeight="1" spans="1:6">
      <c r="A274" s="19"/>
      <c r="D274" s="17"/>
      <c r="E274" s="5"/>
      <c r="F274" s="5"/>
    </row>
    <row r="275" ht="13.5" customHeight="1" spans="1:6">
      <c r="A275" s="19"/>
      <c r="D275" s="17"/>
      <c r="E275" s="5"/>
      <c r="F275" s="5"/>
    </row>
    <row r="276" ht="13.5" customHeight="1" spans="1:6">
      <c r="A276" s="19"/>
      <c r="D276" s="17"/>
      <c r="E276" s="5"/>
      <c r="F276" s="5"/>
    </row>
    <row r="277" ht="13.5" customHeight="1" spans="1:6">
      <c r="A277" s="19"/>
      <c r="D277" s="17"/>
      <c r="E277" s="5"/>
      <c r="F277" s="5"/>
    </row>
    <row r="278" ht="13.5" customHeight="1" spans="1:6">
      <c r="A278" s="19"/>
      <c r="D278" s="17"/>
      <c r="E278" s="5"/>
      <c r="F278" s="5"/>
    </row>
    <row r="279" ht="13.5" customHeight="1" spans="1:6">
      <c r="A279" s="19"/>
      <c r="D279" s="17"/>
      <c r="E279" s="5"/>
      <c r="F279" s="5"/>
    </row>
    <row r="280" ht="13.5" customHeight="1" spans="1:6">
      <c r="A280" s="19"/>
      <c r="D280" s="17"/>
      <c r="E280" s="5"/>
      <c r="F280" s="5"/>
    </row>
    <row r="281" ht="13.5" customHeight="1" spans="1:6">
      <c r="A281" s="19"/>
      <c r="D281" s="17"/>
      <c r="E281" s="5"/>
      <c r="F281" s="5"/>
    </row>
    <row r="282" ht="13.5" customHeight="1" spans="1:6">
      <c r="A282" s="19"/>
      <c r="D282" s="17"/>
      <c r="E282" s="5"/>
      <c r="F282" s="5"/>
    </row>
    <row r="283" ht="13.5" customHeight="1" spans="1:6">
      <c r="A283" s="19"/>
      <c r="D283" s="17"/>
      <c r="E283" s="5"/>
      <c r="F283" s="5"/>
    </row>
    <row r="284" ht="13.5" customHeight="1" spans="1:6">
      <c r="A284" s="19"/>
      <c r="D284" s="17"/>
      <c r="E284" s="5"/>
      <c r="F284" s="5"/>
    </row>
    <row r="285" ht="13.5" customHeight="1" spans="1:6">
      <c r="A285" s="19"/>
      <c r="D285" s="17"/>
      <c r="E285" s="5"/>
      <c r="F285" s="5"/>
    </row>
    <row r="286" ht="13.5" customHeight="1" spans="1:6">
      <c r="A286" s="19"/>
      <c r="D286" s="17"/>
      <c r="E286" s="5"/>
      <c r="F286" s="5"/>
    </row>
    <row r="287" ht="13.5" customHeight="1" spans="1:6">
      <c r="A287" s="19"/>
      <c r="D287" s="17"/>
      <c r="E287" s="5"/>
      <c r="F287" s="5"/>
    </row>
    <row r="288" ht="13.5" customHeight="1" spans="1:6">
      <c r="A288" s="19"/>
      <c r="D288" s="17"/>
      <c r="E288" s="5"/>
      <c r="F288" s="5"/>
    </row>
    <row r="289" ht="13.5" customHeight="1" spans="1:6">
      <c r="A289" s="19"/>
      <c r="D289" s="17"/>
      <c r="E289" s="5"/>
      <c r="F289" s="5"/>
    </row>
    <row r="290" ht="13.5" customHeight="1" spans="1:6">
      <c r="A290" s="19"/>
      <c r="D290" s="17"/>
      <c r="E290" s="5"/>
      <c r="F290" s="5"/>
    </row>
    <row r="291" ht="13.5" customHeight="1" spans="1:6">
      <c r="A291" s="19"/>
      <c r="D291" s="17"/>
      <c r="E291" s="5"/>
      <c r="F291" s="5"/>
    </row>
    <row r="292" ht="13.5" customHeight="1" spans="1:6">
      <c r="A292" s="19"/>
      <c r="D292" s="17"/>
      <c r="E292" s="5"/>
      <c r="F292" s="5"/>
    </row>
    <row r="293" ht="13.5" customHeight="1" spans="1:6">
      <c r="A293" s="19"/>
      <c r="D293" s="17"/>
      <c r="E293" s="5"/>
      <c r="F293" s="5"/>
    </row>
    <row r="294" ht="13.5" customHeight="1" spans="1:6">
      <c r="A294" s="19"/>
      <c r="D294" s="17"/>
      <c r="E294" s="5"/>
      <c r="F294" s="5"/>
    </row>
    <row r="295" ht="13.5" customHeight="1" spans="1:6">
      <c r="A295" s="19"/>
      <c r="D295" s="17"/>
      <c r="E295" s="5"/>
      <c r="F295" s="5"/>
    </row>
    <row r="296" ht="13.5" customHeight="1" spans="1:6">
      <c r="A296" s="19"/>
      <c r="D296" s="17"/>
      <c r="E296" s="5"/>
      <c r="F296" s="5"/>
    </row>
    <row r="297" ht="13.5" customHeight="1" spans="1:6">
      <c r="A297" s="19"/>
      <c r="D297" s="17"/>
      <c r="E297" s="5"/>
      <c r="F297" s="5"/>
    </row>
    <row r="298" ht="13.5" customHeight="1" spans="1:6">
      <c r="A298" s="19"/>
      <c r="D298" s="17"/>
      <c r="E298" s="5"/>
      <c r="F298" s="5"/>
    </row>
    <row r="299" ht="13.5" customHeight="1" spans="1:6">
      <c r="A299" s="19"/>
      <c r="D299" s="17"/>
      <c r="E299" s="5"/>
      <c r="F299" s="5"/>
    </row>
    <row r="300" ht="13.5" customHeight="1" spans="1:6">
      <c r="A300" s="19"/>
      <c r="D300" s="17"/>
      <c r="E300" s="5"/>
      <c r="F300" s="5"/>
    </row>
    <row r="301" ht="13.5" customHeight="1" spans="1:6">
      <c r="A301" s="19"/>
      <c r="D301" s="17"/>
      <c r="E301" s="5"/>
      <c r="F301" s="5"/>
    </row>
    <row r="302" ht="13.5" customHeight="1" spans="1:6">
      <c r="A302" s="19"/>
      <c r="D302" s="17"/>
      <c r="E302" s="5"/>
      <c r="F302" s="5"/>
    </row>
    <row r="303" ht="13.5" customHeight="1" spans="1:6">
      <c r="A303" s="19"/>
      <c r="D303" s="17"/>
      <c r="E303" s="5"/>
      <c r="F303" s="5"/>
    </row>
    <row r="304" ht="13.5" customHeight="1" spans="1:6">
      <c r="A304" s="19"/>
      <c r="D304" s="17"/>
      <c r="E304" s="5"/>
      <c r="F304" s="5"/>
    </row>
    <row r="305" ht="13.5" customHeight="1" spans="1:6">
      <c r="A305" s="19"/>
      <c r="D305" s="17"/>
      <c r="E305" s="5"/>
      <c r="F305" s="5"/>
    </row>
    <row r="306" ht="13.5" customHeight="1" spans="1:6">
      <c r="A306" s="19"/>
      <c r="D306" s="17"/>
      <c r="E306" s="5"/>
      <c r="F306" s="5"/>
    </row>
    <row r="307" ht="13.5" customHeight="1" spans="1:6">
      <c r="A307" s="19"/>
      <c r="D307" s="17"/>
      <c r="E307" s="5"/>
      <c r="F307" s="5"/>
    </row>
    <row r="308" ht="13.5" customHeight="1" spans="1:6">
      <c r="A308" s="19"/>
      <c r="D308" s="17"/>
      <c r="E308" s="5"/>
      <c r="F308" s="5"/>
    </row>
    <row r="309" ht="13.5" customHeight="1" spans="1:6">
      <c r="A309" s="19"/>
      <c r="D309" s="17"/>
      <c r="E309" s="5"/>
      <c r="F309" s="5"/>
    </row>
    <row r="310" ht="13.5" customHeight="1" spans="1:6">
      <c r="A310" s="19"/>
      <c r="D310" s="17"/>
      <c r="E310" s="5"/>
      <c r="F310" s="5"/>
    </row>
    <row r="311" ht="13.5" customHeight="1" spans="1:6">
      <c r="A311" s="19"/>
      <c r="D311" s="17"/>
      <c r="E311" s="5"/>
      <c r="F311" s="5"/>
    </row>
    <row r="312" ht="13.5" customHeight="1" spans="1:6">
      <c r="A312" s="19"/>
      <c r="D312" s="17"/>
      <c r="E312" s="5"/>
      <c r="F312" s="5"/>
    </row>
    <row r="313" ht="13.5" customHeight="1" spans="1:6">
      <c r="A313" s="19"/>
      <c r="D313" s="17"/>
      <c r="E313" s="5"/>
      <c r="F313" s="5"/>
    </row>
    <row r="314" ht="13.5" customHeight="1" spans="1:6">
      <c r="A314" s="19"/>
      <c r="D314" s="17"/>
      <c r="E314" s="5"/>
      <c r="F314" s="5"/>
    </row>
    <row r="315" ht="13.5" customHeight="1" spans="1:6">
      <c r="A315" s="19"/>
      <c r="D315" s="17"/>
      <c r="E315" s="5"/>
      <c r="F315" s="5"/>
    </row>
    <row r="316" ht="13.5" customHeight="1" spans="1:6">
      <c r="A316" s="19"/>
      <c r="D316" s="17"/>
      <c r="E316" s="5"/>
      <c r="F316" s="5"/>
    </row>
    <row r="317" ht="13.5" customHeight="1" spans="1:6">
      <c r="A317" s="19"/>
      <c r="D317" s="17"/>
      <c r="E317" s="5"/>
      <c r="F317" s="5"/>
    </row>
    <row r="318" ht="13.5" customHeight="1" spans="1:6">
      <c r="A318" s="19"/>
      <c r="D318" s="17"/>
      <c r="E318" s="5"/>
      <c r="F318" s="5"/>
    </row>
    <row r="319" ht="13.5" customHeight="1" spans="1:6">
      <c r="A319" s="19"/>
      <c r="D319" s="17"/>
      <c r="E319" s="5"/>
      <c r="F319" s="5"/>
    </row>
    <row r="320" ht="13.5" customHeight="1" spans="1:6">
      <c r="A320" s="19"/>
      <c r="D320" s="17"/>
      <c r="E320" s="5"/>
      <c r="F320" s="5"/>
    </row>
    <row r="321" ht="13.5" customHeight="1" spans="1:6">
      <c r="A321" s="19"/>
      <c r="D321" s="17"/>
      <c r="E321" s="5"/>
      <c r="F321" s="5"/>
    </row>
    <row r="322" ht="13.5" customHeight="1" spans="1:6">
      <c r="A322" s="19"/>
      <c r="D322" s="17"/>
      <c r="E322" s="5"/>
      <c r="F322" s="5"/>
    </row>
    <row r="323" ht="13.5" customHeight="1" spans="1:6">
      <c r="A323" s="19"/>
      <c r="D323" s="17"/>
      <c r="E323" s="5"/>
      <c r="F323" s="5"/>
    </row>
    <row r="324" ht="13.5" customHeight="1" spans="1:6">
      <c r="A324" s="19"/>
      <c r="D324" s="17"/>
      <c r="E324" s="5"/>
      <c r="F324" s="5"/>
    </row>
    <row r="325" ht="13.5" customHeight="1" spans="1:6">
      <c r="A325" s="19"/>
      <c r="D325" s="17"/>
      <c r="E325" s="5"/>
      <c r="F325" s="5"/>
    </row>
    <row r="326" ht="13.5" customHeight="1" spans="1:6">
      <c r="A326" s="19"/>
      <c r="D326" s="17"/>
      <c r="E326" s="5"/>
      <c r="F326" s="5"/>
    </row>
    <row r="327" ht="13.5" customHeight="1" spans="1:6">
      <c r="A327" s="19"/>
      <c r="D327" s="17"/>
      <c r="E327" s="5"/>
      <c r="F327" s="5"/>
    </row>
    <row r="328" ht="13.5" customHeight="1" spans="1:6">
      <c r="A328" s="19"/>
      <c r="D328" s="17"/>
      <c r="E328" s="5"/>
      <c r="F328" s="5"/>
    </row>
    <row r="329" ht="13.5" customHeight="1" spans="1:6">
      <c r="A329" s="19"/>
      <c r="D329" s="17"/>
      <c r="E329" s="5"/>
      <c r="F329" s="5"/>
    </row>
    <row r="330" ht="13.5" customHeight="1" spans="1:6">
      <c r="A330" s="19"/>
      <c r="D330" s="17"/>
      <c r="E330" s="5"/>
      <c r="F330" s="5"/>
    </row>
    <row r="331" ht="13.5" customHeight="1" spans="1:6">
      <c r="A331" s="19"/>
      <c r="D331" s="17"/>
      <c r="E331" s="5"/>
      <c r="F331" s="5"/>
    </row>
    <row r="332" ht="13.5" customHeight="1" spans="1:6">
      <c r="A332" s="19"/>
      <c r="D332" s="17"/>
      <c r="E332" s="5"/>
      <c r="F332" s="5"/>
    </row>
    <row r="333" ht="13.5" customHeight="1" spans="1:6">
      <c r="A333" s="19"/>
      <c r="D333" s="17"/>
      <c r="E333" s="5"/>
      <c r="F333" s="5"/>
    </row>
    <row r="334" ht="13.5" customHeight="1" spans="1:6">
      <c r="A334" s="19"/>
      <c r="D334" s="17"/>
      <c r="E334" s="5"/>
      <c r="F334" s="5"/>
    </row>
    <row r="335" ht="13.5" customHeight="1" spans="1:6">
      <c r="A335" s="19"/>
      <c r="D335" s="17"/>
      <c r="E335" s="5"/>
      <c r="F335" s="5"/>
    </row>
    <row r="336" ht="13.5" customHeight="1" spans="1:6">
      <c r="A336" s="19"/>
      <c r="D336" s="17"/>
      <c r="E336" s="5"/>
      <c r="F336" s="5"/>
    </row>
    <row r="337" ht="13.5" customHeight="1" spans="1:6">
      <c r="A337" s="19"/>
      <c r="D337" s="17"/>
      <c r="E337" s="5"/>
      <c r="F337" s="5"/>
    </row>
    <row r="338" ht="13.5" customHeight="1" spans="1:6">
      <c r="A338" s="19"/>
      <c r="D338" s="17"/>
      <c r="E338" s="5"/>
      <c r="F338" s="5"/>
    </row>
    <row r="339" ht="13.5" customHeight="1" spans="1:6">
      <c r="A339" s="19"/>
      <c r="D339" s="17"/>
      <c r="E339" s="5"/>
      <c r="F339" s="5"/>
    </row>
    <row r="340" ht="13.5" customHeight="1" spans="1:6">
      <c r="A340" s="19"/>
      <c r="D340" s="17"/>
      <c r="E340" s="5"/>
      <c r="F340" s="5"/>
    </row>
    <row r="341" ht="13.5" customHeight="1" spans="1:6">
      <c r="A341" s="19"/>
      <c r="D341" s="17"/>
      <c r="E341" s="5"/>
      <c r="F341" s="5"/>
    </row>
    <row r="342" ht="13.5" customHeight="1" spans="1:6">
      <c r="A342" s="19"/>
      <c r="D342" s="17"/>
      <c r="E342" s="5"/>
      <c r="F342" s="5"/>
    </row>
    <row r="343" ht="13.5" customHeight="1" spans="1:6">
      <c r="A343" s="19"/>
      <c r="D343" s="17"/>
      <c r="E343" s="5"/>
      <c r="F343" s="5"/>
    </row>
    <row r="344" ht="13.5" customHeight="1" spans="1:6">
      <c r="A344" s="19"/>
      <c r="D344" s="17"/>
      <c r="E344" s="5"/>
      <c r="F344" s="5"/>
    </row>
    <row r="345" ht="13.5" customHeight="1" spans="1:6">
      <c r="A345" s="19"/>
      <c r="D345" s="17"/>
      <c r="E345" s="5"/>
      <c r="F345" s="5"/>
    </row>
    <row r="346" ht="13.5" customHeight="1" spans="1:6">
      <c r="A346" s="19"/>
      <c r="D346" s="17"/>
      <c r="E346" s="5"/>
      <c r="F346" s="5"/>
    </row>
    <row r="347" ht="13.5" customHeight="1" spans="1:6">
      <c r="A347" s="19"/>
      <c r="D347" s="17"/>
      <c r="E347" s="5"/>
      <c r="F347" s="5"/>
    </row>
    <row r="348" ht="13.5" customHeight="1" spans="1:6">
      <c r="A348" s="19"/>
      <c r="D348" s="17"/>
      <c r="E348" s="5"/>
      <c r="F348" s="5"/>
    </row>
    <row r="349" ht="13.5" customHeight="1" spans="1:6">
      <c r="A349" s="19"/>
      <c r="D349" s="17"/>
      <c r="E349" s="5"/>
      <c r="F349" s="5"/>
    </row>
    <row r="350" ht="13.5" customHeight="1" spans="1:6">
      <c r="A350" s="19"/>
      <c r="D350" s="17"/>
      <c r="E350" s="5"/>
      <c r="F350" s="5"/>
    </row>
    <row r="351" ht="13.5" customHeight="1" spans="1:6">
      <c r="A351" s="19"/>
      <c r="D351" s="17"/>
      <c r="E351" s="5"/>
      <c r="F351" s="5"/>
    </row>
    <row r="352" ht="13.5" customHeight="1" spans="1:6">
      <c r="A352" s="19"/>
      <c r="D352" s="17"/>
      <c r="E352" s="5"/>
      <c r="F352" s="5"/>
    </row>
    <row r="353" ht="13.5" customHeight="1" spans="1:6">
      <c r="A353" s="19"/>
      <c r="D353" s="17"/>
      <c r="E353" s="5"/>
      <c r="F353" s="5"/>
    </row>
    <row r="354" ht="13.5" customHeight="1" spans="1:6">
      <c r="A354" s="19"/>
      <c r="D354" s="17"/>
      <c r="E354" s="5"/>
      <c r="F354" s="5"/>
    </row>
    <row r="355" ht="13.5" customHeight="1" spans="1:6">
      <c r="A355" s="19"/>
      <c r="D355" s="17"/>
      <c r="E355" s="5"/>
      <c r="F355" s="5"/>
    </row>
    <row r="356" ht="13.5" customHeight="1" spans="1:6">
      <c r="A356" s="19"/>
      <c r="D356" s="17"/>
      <c r="E356" s="5"/>
      <c r="F356" s="5"/>
    </row>
    <row r="357" ht="13.5" customHeight="1" spans="1:6">
      <c r="A357" s="19"/>
      <c r="D357" s="17"/>
      <c r="E357" s="5"/>
      <c r="F357" s="5"/>
    </row>
    <row r="358" ht="13.5" customHeight="1" spans="1:6">
      <c r="A358" s="19"/>
      <c r="D358" s="17"/>
      <c r="E358" s="5"/>
      <c r="F358" s="5"/>
    </row>
    <row r="359" ht="13.5" customHeight="1" spans="1:6">
      <c r="A359" s="19"/>
      <c r="D359" s="17"/>
      <c r="E359" s="5"/>
      <c r="F359" s="5"/>
    </row>
    <row r="360" ht="13.5" customHeight="1" spans="1:6">
      <c r="A360" s="19"/>
      <c r="D360" s="17"/>
      <c r="E360" s="5"/>
      <c r="F360" s="5"/>
    </row>
    <row r="361" ht="13.5" customHeight="1" spans="1:6">
      <c r="A361" s="19"/>
      <c r="D361" s="17"/>
      <c r="E361" s="5"/>
      <c r="F361" s="5"/>
    </row>
    <row r="362" ht="13.5" customHeight="1" spans="1:6">
      <c r="A362" s="19"/>
      <c r="D362" s="17"/>
      <c r="E362" s="5"/>
      <c r="F362" s="5"/>
    </row>
    <row r="363" ht="13.5" customHeight="1" spans="1:6">
      <c r="A363" s="19"/>
      <c r="D363" s="17"/>
      <c r="E363" s="5"/>
      <c r="F363" s="5"/>
    </row>
    <row r="364" ht="13.5" customHeight="1" spans="1:6">
      <c r="A364" s="19"/>
      <c r="D364" s="17"/>
      <c r="E364" s="5"/>
      <c r="F364" s="5"/>
    </row>
    <row r="365" ht="13.5" customHeight="1" spans="1:6">
      <c r="A365" s="19"/>
      <c r="D365" s="17"/>
      <c r="E365" s="5"/>
      <c r="F365" s="5"/>
    </row>
    <row r="366" ht="13.5" customHeight="1" spans="1:6">
      <c r="A366" s="19"/>
      <c r="D366" s="17"/>
      <c r="E366" s="5"/>
      <c r="F366" s="5"/>
    </row>
    <row r="367" ht="13.5" customHeight="1" spans="1:6">
      <c r="A367" s="19"/>
      <c r="D367" s="17"/>
      <c r="E367" s="5"/>
      <c r="F367" s="5"/>
    </row>
    <row r="368" ht="13.5" customHeight="1" spans="1:6">
      <c r="A368" s="19"/>
      <c r="D368" s="17"/>
      <c r="E368" s="5"/>
      <c r="F368" s="5"/>
    </row>
    <row r="369" ht="13.5" customHeight="1" spans="1:6">
      <c r="A369" s="19"/>
      <c r="D369" s="17"/>
      <c r="E369" s="5"/>
      <c r="F369" s="5"/>
    </row>
    <row r="370" ht="13.5" customHeight="1" spans="1:6">
      <c r="A370" s="19"/>
      <c r="D370" s="17"/>
      <c r="E370" s="5"/>
      <c r="F370" s="5"/>
    </row>
    <row r="371" ht="13.5" customHeight="1" spans="1:6">
      <c r="A371" s="19"/>
      <c r="D371" s="17"/>
      <c r="E371" s="5"/>
      <c r="F371" s="5"/>
    </row>
    <row r="372" ht="13.5" customHeight="1" spans="1:6">
      <c r="A372" s="19"/>
      <c r="D372" s="17"/>
      <c r="E372" s="5"/>
      <c r="F372" s="5"/>
    </row>
    <row r="373" ht="13.5" customHeight="1" spans="1:6">
      <c r="A373" s="19"/>
      <c r="D373" s="17"/>
      <c r="E373" s="5"/>
      <c r="F373" s="5"/>
    </row>
    <row r="374" ht="13.5" customHeight="1" spans="1:6">
      <c r="A374" s="19"/>
      <c r="D374" s="17"/>
      <c r="E374" s="5"/>
      <c r="F374" s="5"/>
    </row>
    <row r="375" ht="13.5" customHeight="1" spans="1:6">
      <c r="A375" s="19"/>
      <c r="D375" s="17"/>
      <c r="E375" s="5"/>
      <c r="F375" s="5"/>
    </row>
    <row r="376" ht="13.5" customHeight="1" spans="1:6">
      <c r="A376" s="19"/>
      <c r="D376" s="17"/>
      <c r="E376" s="5"/>
      <c r="F376" s="5"/>
    </row>
    <row r="377" ht="13.5" customHeight="1" spans="1:6">
      <c r="A377" s="19"/>
      <c r="D377" s="17"/>
      <c r="E377" s="5"/>
      <c r="F377" s="5"/>
    </row>
    <row r="378" ht="13.5" customHeight="1" spans="1:6">
      <c r="A378" s="19"/>
      <c r="D378" s="17"/>
      <c r="E378" s="5"/>
      <c r="F378" s="5"/>
    </row>
    <row r="379" ht="13.5" customHeight="1" spans="1:6">
      <c r="A379" s="19"/>
      <c r="D379" s="17"/>
      <c r="E379" s="5"/>
      <c r="F379" s="5"/>
    </row>
    <row r="380" ht="13.5" customHeight="1" spans="1:6">
      <c r="A380" s="19"/>
      <c r="D380" s="17"/>
      <c r="E380" s="5"/>
      <c r="F380" s="5"/>
    </row>
    <row r="381" ht="13.5" customHeight="1" spans="1:6">
      <c r="A381" s="19"/>
      <c r="D381" s="17"/>
      <c r="E381" s="5"/>
      <c r="F381" s="5"/>
    </row>
    <row r="382" ht="13.5" customHeight="1" spans="1:6">
      <c r="A382" s="19"/>
      <c r="D382" s="17"/>
      <c r="E382" s="5"/>
      <c r="F382" s="5"/>
    </row>
    <row r="383" ht="13.5" customHeight="1" spans="1:6">
      <c r="A383" s="19"/>
      <c r="D383" s="17"/>
      <c r="E383" s="5"/>
      <c r="F383" s="5"/>
    </row>
    <row r="384" ht="13.5" customHeight="1" spans="1:6">
      <c r="A384" s="19"/>
      <c r="D384" s="17"/>
      <c r="E384" s="5"/>
      <c r="F384" s="5"/>
    </row>
    <row r="385" ht="13.5" customHeight="1" spans="1:6">
      <c r="A385" s="19"/>
      <c r="D385" s="17"/>
      <c r="E385" s="5"/>
      <c r="F385" s="5"/>
    </row>
    <row r="386" ht="13.5" customHeight="1" spans="1:6">
      <c r="A386" s="19"/>
      <c r="D386" s="17"/>
      <c r="E386" s="5"/>
      <c r="F386" s="5"/>
    </row>
    <row r="387" ht="13.5" customHeight="1" spans="1:6">
      <c r="A387" s="19"/>
      <c r="D387" s="17"/>
      <c r="E387" s="5"/>
      <c r="F387" s="5"/>
    </row>
    <row r="388" ht="13.5" customHeight="1" spans="1:6">
      <c r="A388" s="19"/>
      <c r="D388" s="17"/>
      <c r="E388" s="5"/>
      <c r="F388" s="5"/>
    </row>
    <row r="389" ht="13.5" customHeight="1" spans="1:6">
      <c r="A389" s="19"/>
      <c r="D389" s="17"/>
      <c r="E389" s="5"/>
      <c r="F389" s="5"/>
    </row>
    <row r="390" ht="13.5" customHeight="1" spans="1:6">
      <c r="A390" s="19"/>
      <c r="D390" s="17"/>
      <c r="E390" s="5"/>
      <c r="F390" s="5"/>
    </row>
    <row r="391" ht="13.5" customHeight="1" spans="1:6">
      <c r="A391" s="19"/>
      <c r="D391" s="17"/>
      <c r="E391" s="5"/>
      <c r="F391" s="5"/>
    </row>
    <row r="392" ht="13.5" customHeight="1" spans="1:6">
      <c r="A392" s="19"/>
      <c r="D392" s="17"/>
      <c r="E392" s="5"/>
      <c r="F392" s="5"/>
    </row>
    <row r="393" ht="13.5" customHeight="1" spans="1:6">
      <c r="A393" s="19"/>
      <c r="D393" s="17"/>
      <c r="E393" s="5"/>
      <c r="F393" s="5"/>
    </row>
    <row r="394" ht="13.5" customHeight="1" spans="1:6">
      <c r="A394" s="19"/>
      <c r="D394" s="17"/>
      <c r="E394" s="5"/>
      <c r="F394" s="5"/>
    </row>
    <row r="395" ht="13.5" customHeight="1" spans="1:6">
      <c r="A395" s="19"/>
      <c r="D395" s="17"/>
      <c r="E395" s="5"/>
      <c r="F395" s="5"/>
    </row>
    <row r="396" ht="13.5" customHeight="1" spans="1:6">
      <c r="A396" s="19"/>
      <c r="D396" s="17"/>
      <c r="E396" s="5"/>
      <c r="F396" s="5"/>
    </row>
    <row r="397" ht="13.5" customHeight="1" spans="1:6">
      <c r="A397" s="19"/>
      <c r="D397" s="17"/>
      <c r="E397" s="5"/>
      <c r="F397" s="5"/>
    </row>
    <row r="398" ht="13.5" customHeight="1" spans="1:6">
      <c r="A398" s="19"/>
      <c r="D398" s="17"/>
      <c r="E398" s="5"/>
      <c r="F398" s="5"/>
    </row>
    <row r="399" ht="13.5" customHeight="1" spans="1:6">
      <c r="A399" s="19"/>
      <c r="D399" s="17"/>
      <c r="E399" s="5"/>
      <c r="F399" s="5"/>
    </row>
    <row r="400" ht="13.5" customHeight="1" spans="1:6">
      <c r="A400" s="19"/>
      <c r="D400" s="17"/>
      <c r="E400" s="5"/>
      <c r="F400" s="5"/>
    </row>
    <row r="401" ht="13.5" customHeight="1" spans="1:6">
      <c r="A401" s="19"/>
      <c r="D401" s="17"/>
      <c r="E401" s="5"/>
      <c r="F401" s="5"/>
    </row>
    <row r="402" ht="13.5" customHeight="1" spans="1:6">
      <c r="A402" s="19"/>
      <c r="D402" s="17"/>
      <c r="E402" s="5"/>
      <c r="F402" s="5"/>
    </row>
    <row r="403" ht="13.5" customHeight="1" spans="1:6">
      <c r="A403" s="19"/>
      <c r="D403" s="17"/>
      <c r="E403" s="5"/>
      <c r="F403" s="5"/>
    </row>
    <row r="404" ht="13.5" customHeight="1" spans="1:6">
      <c r="A404" s="19"/>
      <c r="D404" s="17"/>
      <c r="E404" s="5"/>
      <c r="F404" s="5"/>
    </row>
    <row r="405" ht="13.5" customHeight="1" spans="1:6">
      <c r="A405" s="19"/>
      <c r="D405" s="17"/>
      <c r="E405" s="5"/>
      <c r="F405" s="5"/>
    </row>
    <row r="406" ht="13.5" customHeight="1" spans="1:6">
      <c r="A406" s="19"/>
      <c r="D406" s="17"/>
      <c r="E406" s="5"/>
      <c r="F406" s="5"/>
    </row>
    <row r="407" ht="13.5" customHeight="1" spans="1:6">
      <c r="A407" s="19"/>
      <c r="D407" s="17"/>
      <c r="E407" s="5"/>
      <c r="F407" s="5"/>
    </row>
    <row r="408" ht="13.5" customHeight="1" spans="1:6">
      <c r="A408" s="19"/>
      <c r="D408" s="17"/>
      <c r="E408" s="5"/>
      <c r="F408" s="5"/>
    </row>
    <row r="409" ht="13.5" customHeight="1" spans="1:6">
      <c r="A409" s="19"/>
      <c r="D409" s="17"/>
      <c r="E409" s="5"/>
      <c r="F409" s="5"/>
    </row>
    <row r="410" ht="13.5" customHeight="1" spans="1:6">
      <c r="A410" s="19"/>
      <c r="D410" s="17"/>
      <c r="E410" s="5"/>
      <c r="F410" s="5"/>
    </row>
    <row r="411" ht="13.5" customHeight="1" spans="1:6">
      <c r="A411" s="19"/>
      <c r="D411" s="17"/>
      <c r="E411" s="5"/>
      <c r="F411" s="5"/>
    </row>
    <row r="412" ht="13.5" customHeight="1" spans="1:6">
      <c r="A412" s="19"/>
      <c r="D412" s="17"/>
      <c r="E412" s="5"/>
      <c r="F412" s="5"/>
    </row>
    <row r="413" ht="13.5" customHeight="1" spans="1:6">
      <c r="A413" s="19"/>
      <c r="D413" s="17"/>
      <c r="E413" s="5"/>
      <c r="F413" s="5"/>
    </row>
    <row r="414" ht="13.5" customHeight="1" spans="1:6">
      <c r="A414" s="19"/>
      <c r="D414" s="17"/>
      <c r="E414" s="5"/>
      <c r="F414" s="5"/>
    </row>
    <row r="415" ht="13.5" customHeight="1" spans="1:6">
      <c r="A415" s="19"/>
      <c r="D415" s="17"/>
      <c r="E415" s="5"/>
      <c r="F415" s="5"/>
    </row>
    <row r="416" ht="13.5" customHeight="1" spans="1:6">
      <c r="A416" s="19"/>
      <c r="D416" s="17"/>
      <c r="E416" s="5"/>
      <c r="F416" s="5"/>
    </row>
    <row r="417" ht="13.5" customHeight="1" spans="1:6">
      <c r="A417" s="19"/>
      <c r="D417" s="17"/>
      <c r="E417" s="5"/>
      <c r="F417" s="5"/>
    </row>
    <row r="418" ht="13.5" customHeight="1" spans="1:6">
      <c r="A418" s="19"/>
      <c r="D418" s="17"/>
      <c r="E418" s="5"/>
      <c r="F418" s="5"/>
    </row>
    <row r="419" ht="13.5" customHeight="1" spans="1:6">
      <c r="A419" s="19"/>
      <c r="D419" s="17"/>
      <c r="E419" s="5"/>
      <c r="F419" s="5"/>
    </row>
    <row r="420" ht="13.5" customHeight="1" spans="1:6">
      <c r="A420" s="19"/>
      <c r="D420" s="17"/>
      <c r="E420" s="5"/>
      <c r="F420" s="5"/>
    </row>
    <row r="421" ht="13.5" customHeight="1" spans="1:6">
      <c r="A421" s="19"/>
      <c r="D421" s="17"/>
      <c r="E421" s="5"/>
      <c r="F421" s="5"/>
    </row>
    <row r="422" ht="13.5" customHeight="1" spans="1:6">
      <c r="A422" s="19"/>
      <c r="D422" s="17"/>
      <c r="E422" s="5"/>
      <c r="F422" s="5"/>
    </row>
    <row r="423" ht="13.5" customHeight="1" spans="1:6">
      <c r="A423" s="19"/>
      <c r="D423" s="17"/>
      <c r="E423" s="5"/>
      <c r="F423" s="5"/>
    </row>
    <row r="424" ht="13.5" customHeight="1" spans="1:6">
      <c r="A424" s="19"/>
      <c r="D424" s="17"/>
      <c r="E424" s="5"/>
      <c r="F424" s="5"/>
    </row>
    <row r="425" ht="13.5" customHeight="1" spans="1:6">
      <c r="A425" s="19"/>
      <c r="D425" s="17"/>
      <c r="E425" s="5"/>
      <c r="F425" s="5"/>
    </row>
    <row r="426" ht="13.5" customHeight="1" spans="1:6">
      <c r="A426" s="19"/>
      <c r="D426" s="17"/>
      <c r="E426" s="5"/>
      <c r="F426" s="5"/>
    </row>
    <row r="427" ht="13.5" customHeight="1" spans="1:6">
      <c r="A427" s="19"/>
      <c r="D427" s="17"/>
      <c r="E427" s="5"/>
      <c r="F427" s="5"/>
    </row>
    <row r="428" ht="13.5" customHeight="1" spans="1:6">
      <c r="A428" s="19"/>
      <c r="D428" s="17"/>
      <c r="E428" s="5"/>
      <c r="F428" s="5"/>
    </row>
    <row r="429" ht="13.5" customHeight="1" spans="1:6">
      <c r="A429" s="19"/>
      <c r="D429" s="17"/>
      <c r="E429" s="5"/>
      <c r="F429" s="5"/>
    </row>
    <row r="430" ht="13.5" customHeight="1" spans="1:6">
      <c r="A430" s="19"/>
      <c r="D430" s="17"/>
      <c r="E430" s="5"/>
      <c r="F430" s="5"/>
    </row>
    <row r="431" ht="13.5" customHeight="1" spans="1:6">
      <c r="A431" s="19"/>
      <c r="D431" s="17"/>
      <c r="E431" s="5"/>
      <c r="F431" s="5"/>
    </row>
    <row r="432" ht="13.5" customHeight="1" spans="1:6">
      <c r="A432" s="19"/>
      <c r="D432" s="17"/>
      <c r="E432" s="5"/>
      <c r="F432" s="5"/>
    </row>
    <row r="433" ht="13.5" customHeight="1" spans="1:6">
      <c r="A433" s="19"/>
      <c r="D433" s="17"/>
      <c r="E433" s="5"/>
      <c r="F433" s="5"/>
    </row>
    <row r="434" ht="13.5" customHeight="1" spans="1:6">
      <c r="A434" s="19"/>
      <c r="D434" s="17"/>
      <c r="E434" s="5"/>
      <c r="F434" s="5"/>
    </row>
    <row r="435" ht="13.5" customHeight="1" spans="1:6">
      <c r="A435" s="19"/>
      <c r="D435" s="17"/>
      <c r="E435" s="5"/>
      <c r="F435" s="5"/>
    </row>
    <row r="436" ht="13.5" customHeight="1" spans="1:6">
      <c r="A436" s="19"/>
      <c r="D436" s="17"/>
      <c r="E436" s="5"/>
      <c r="F436" s="5"/>
    </row>
    <row r="437" ht="13.5" customHeight="1" spans="1:6">
      <c r="A437" s="19"/>
      <c r="D437" s="17"/>
      <c r="E437" s="5"/>
      <c r="F437" s="5"/>
    </row>
    <row r="438" ht="13.5" customHeight="1" spans="1:6">
      <c r="A438" s="19"/>
      <c r="D438" s="17"/>
      <c r="E438" s="5"/>
      <c r="F438" s="5"/>
    </row>
    <row r="439" ht="13.5" customHeight="1" spans="1:6">
      <c r="A439" s="19"/>
      <c r="D439" s="17"/>
      <c r="E439" s="5"/>
      <c r="F439" s="5"/>
    </row>
    <row r="440" ht="13.5" customHeight="1" spans="1:6">
      <c r="A440" s="19"/>
      <c r="D440" s="17"/>
      <c r="E440" s="5"/>
      <c r="F440" s="5"/>
    </row>
    <row r="441" ht="13.5" customHeight="1" spans="1:6">
      <c r="A441" s="19"/>
      <c r="D441" s="17"/>
      <c r="E441" s="5"/>
      <c r="F441" s="5"/>
    </row>
    <row r="442" ht="13.5" customHeight="1" spans="1:6">
      <c r="A442" s="19"/>
      <c r="D442" s="17"/>
      <c r="E442" s="5"/>
      <c r="F442" s="5"/>
    </row>
    <row r="443" ht="13.5" customHeight="1" spans="1:6">
      <c r="A443" s="19"/>
      <c r="D443" s="17"/>
      <c r="E443" s="5"/>
      <c r="F443" s="5"/>
    </row>
    <row r="444" ht="13.5" customHeight="1" spans="1:6">
      <c r="A444" s="19"/>
      <c r="D444" s="17"/>
      <c r="E444" s="5"/>
      <c r="F444" s="5"/>
    </row>
    <row r="445" ht="13.5" customHeight="1" spans="1:6">
      <c r="A445" s="19"/>
      <c r="D445" s="17"/>
      <c r="E445" s="5"/>
      <c r="F445" s="5"/>
    </row>
    <row r="446" ht="13.5" customHeight="1" spans="1:6">
      <c r="A446" s="19"/>
      <c r="D446" s="17"/>
      <c r="E446" s="5"/>
      <c r="F446" s="5"/>
    </row>
    <row r="447" ht="13.5" customHeight="1" spans="1:6">
      <c r="A447" s="19"/>
      <c r="D447" s="17"/>
      <c r="E447" s="5"/>
      <c r="F447" s="5"/>
    </row>
    <row r="448" ht="13.5" customHeight="1" spans="1:6">
      <c r="A448" s="19"/>
      <c r="D448" s="17"/>
      <c r="E448" s="5"/>
      <c r="F448" s="5"/>
    </row>
    <row r="449" ht="13.5" customHeight="1" spans="1:6">
      <c r="A449" s="19"/>
      <c r="D449" s="17"/>
      <c r="E449" s="5"/>
      <c r="F449" s="5"/>
    </row>
    <row r="450" ht="13.5" customHeight="1" spans="1:6">
      <c r="A450" s="19"/>
      <c r="D450" s="17"/>
      <c r="E450" s="5"/>
      <c r="F450" s="5"/>
    </row>
    <row r="451" ht="13.5" customHeight="1" spans="1:6">
      <c r="A451" s="19"/>
      <c r="D451" s="17"/>
      <c r="E451" s="5"/>
      <c r="F451" s="5"/>
    </row>
    <row r="452" ht="13.5" customHeight="1" spans="1:6">
      <c r="A452" s="19"/>
      <c r="D452" s="17"/>
      <c r="E452" s="5"/>
      <c r="F452" s="5"/>
    </row>
    <row r="453" ht="13.5" customHeight="1" spans="1:6">
      <c r="A453" s="19"/>
      <c r="D453" s="17"/>
      <c r="E453" s="5"/>
      <c r="F453" s="5"/>
    </row>
    <row r="454" ht="13.5" customHeight="1" spans="1:6">
      <c r="A454" s="19"/>
      <c r="D454" s="17"/>
      <c r="E454" s="5"/>
      <c r="F454" s="5"/>
    </row>
    <row r="455" ht="13.5" customHeight="1" spans="1:6">
      <c r="A455" s="19"/>
      <c r="D455" s="17"/>
      <c r="E455" s="5"/>
      <c r="F455" s="5"/>
    </row>
    <row r="456" ht="13.5" customHeight="1" spans="1:6">
      <c r="A456" s="19"/>
      <c r="D456" s="17"/>
      <c r="E456" s="5"/>
      <c r="F456" s="5"/>
    </row>
    <row r="457" ht="13.5" customHeight="1" spans="1:6">
      <c r="A457" s="19"/>
      <c r="D457" s="17"/>
      <c r="E457" s="5"/>
      <c r="F457" s="5"/>
    </row>
    <row r="458" ht="13.5" customHeight="1" spans="1:6">
      <c r="A458" s="19"/>
      <c r="D458" s="17"/>
      <c r="E458" s="5"/>
      <c r="F458" s="5"/>
    </row>
    <row r="459" ht="13.5" customHeight="1" spans="1:6">
      <c r="A459" s="19"/>
      <c r="D459" s="17"/>
      <c r="E459" s="5"/>
      <c r="F459" s="5"/>
    </row>
    <row r="460" ht="13.5" customHeight="1" spans="1:6">
      <c r="A460" s="19"/>
      <c r="D460" s="17"/>
      <c r="E460" s="5"/>
      <c r="F460" s="5"/>
    </row>
    <row r="461" ht="13.5" customHeight="1" spans="1:6">
      <c r="A461" s="19"/>
      <c r="D461" s="17"/>
      <c r="E461" s="5"/>
      <c r="F461" s="5"/>
    </row>
    <row r="462" ht="13.5" customHeight="1" spans="1:6">
      <c r="A462" s="19"/>
      <c r="D462" s="17"/>
      <c r="E462" s="5"/>
      <c r="F462" s="5"/>
    </row>
    <row r="463" ht="13.5" customHeight="1" spans="1:6">
      <c r="A463" s="19"/>
      <c r="D463" s="17"/>
      <c r="E463" s="5"/>
      <c r="F463" s="5"/>
    </row>
    <row r="464" ht="13.5" customHeight="1" spans="1:6">
      <c r="A464" s="19"/>
      <c r="D464" s="17"/>
      <c r="E464" s="5"/>
      <c r="F464" s="5"/>
    </row>
    <row r="465" ht="13.5" customHeight="1" spans="1:6">
      <c r="A465" s="19"/>
      <c r="D465" s="17"/>
      <c r="E465" s="5"/>
      <c r="F465" s="5"/>
    </row>
    <row r="466" ht="13.5" customHeight="1" spans="1:6">
      <c r="A466" s="19"/>
      <c r="D466" s="17"/>
      <c r="E466" s="5"/>
      <c r="F466" s="5"/>
    </row>
    <row r="467" ht="13.5" customHeight="1" spans="1:6">
      <c r="A467" s="19"/>
      <c r="D467" s="17"/>
      <c r="E467" s="5"/>
      <c r="F467" s="5"/>
    </row>
    <row r="468" ht="13.5" customHeight="1" spans="1:6">
      <c r="A468" s="19"/>
      <c r="D468" s="17"/>
      <c r="E468" s="5"/>
      <c r="F468" s="5"/>
    </row>
    <row r="469" ht="13.5" customHeight="1" spans="1:6">
      <c r="A469" s="19"/>
      <c r="D469" s="17"/>
      <c r="E469" s="5"/>
      <c r="F469" s="5"/>
    </row>
    <row r="470" ht="13.5" customHeight="1" spans="1:6">
      <c r="A470" s="19"/>
      <c r="D470" s="17"/>
      <c r="E470" s="5"/>
      <c r="F470" s="5"/>
    </row>
    <row r="471" ht="13.5" customHeight="1" spans="1:6">
      <c r="A471" s="19"/>
      <c r="D471" s="17"/>
      <c r="E471" s="5"/>
      <c r="F471" s="5"/>
    </row>
    <row r="472" ht="13.5" customHeight="1" spans="1:6">
      <c r="A472" s="19"/>
      <c r="D472" s="17"/>
      <c r="E472" s="5"/>
      <c r="F472" s="5"/>
    </row>
    <row r="473" ht="13.5" customHeight="1" spans="1:6">
      <c r="A473" s="19"/>
      <c r="D473" s="17"/>
      <c r="E473" s="5"/>
      <c r="F473" s="5"/>
    </row>
    <row r="474" ht="13.5" customHeight="1" spans="1:6">
      <c r="A474" s="19"/>
      <c r="D474" s="17"/>
      <c r="E474" s="5"/>
      <c r="F474" s="5"/>
    </row>
    <row r="475" ht="13.5" customHeight="1" spans="1:6">
      <c r="A475" s="19"/>
      <c r="D475" s="17"/>
      <c r="E475" s="5"/>
      <c r="F475" s="5"/>
    </row>
    <row r="476" ht="13.5" customHeight="1" spans="1:6">
      <c r="A476" s="19"/>
      <c r="D476" s="17"/>
      <c r="E476" s="5"/>
      <c r="F476" s="5"/>
    </row>
    <row r="477" ht="13.5" customHeight="1" spans="1:6">
      <c r="A477" s="19"/>
      <c r="D477" s="17"/>
      <c r="E477" s="5"/>
      <c r="F477" s="5"/>
    </row>
    <row r="478" ht="13.5" customHeight="1" spans="1:6">
      <c r="A478" s="19"/>
      <c r="D478" s="17"/>
      <c r="E478" s="5"/>
      <c r="F478" s="5"/>
    </row>
    <row r="479" ht="13.5" customHeight="1" spans="1:6">
      <c r="A479" s="19"/>
      <c r="D479" s="17"/>
      <c r="E479" s="5"/>
      <c r="F479" s="5"/>
    </row>
    <row r="480" ht="13.5" customHeight="1" spans="1:6">
      <c r="A480" s="19"/>
      <c r="D480" s="17"/>
      <c r="E480" s="5"/>
      <c r="F480" s="5"/>
    </row>
    <row r="481" ht="13.5" customHeight="1" spans="1:6">
      <c r="A481" s="19"/>
      <c r="D481" s="17"/>
      <c r="E481" s="5"/>
      <c r="F481" s="5"/>
    </row>
    <row r="482" ht="13.5" customHeight="1" spans="1:6">
      <c r="A482" s="19"/>
      <c r="D482" s="17"/>
      <c r="E482" s="5"/>
      <c r="F482" s="5"/>
    </row>
    <row r="483" ht="13.5" customHeight="1" spans="1:6">
      <c r="A483" s="19"/>
      <c r="D483" s="17"/>
      <c r="E483" s="5"/>
      <c r="F483" s="5"/>
    </row>
    <row r="484" ht="13.5" customHeight="1" spans="1:6">
      <c r="A484" s="19"/>
      <c r="D484" s="17"/>
      <c r="E484" s="5"/>
      <c r="F484" s="5"/>
    </row>
    <row r="485" ht="13.5" customHeight="1" spans="1:6">
      <c r="A485" s="19"/>
      <c r="D485" s="17"/>
      <c r="E485" s="5"/>
      <c r="F485" s="5"/>
    </row>
    <row r="486" ht="13.5" customHeight="1" spans="1:6">
      <c r="A486" s="19"/>
      <c r="D486" s="17"/>
      <c r="E486" s="5"/>
      <c r="F486" s="5"/>
    </row>
    <row r="487" ht="13.5" customHeight="1" spans="1:6">
      <c r="A487" s="19"/>
      <c r="D487" s="17"/>
      <c r="E487" s="5"/>
      <c r="F487" s="5"/>
    </row>
    <row r="488" ht="13.5" customHeight="1" spans="1:6">
      <c r="A488" s="19"/>
      <c r="D488" s="17"/>
      <c r="E488" s="5"/>
      <c r="F488" s="5"/>
    </row>
    <row r="489" ht="13.5" customHeight="1" spans="1:6">
      <c r="A489" s="19"/>
      <c r="D489" s="17"/>
      <c r="E489" s="5"/>
      <c r="F489" s="5"/>
    </row>
    <row r="490" ht="13.5" customHeight="1" spans="1:6">
      <c r="A490" s="19"/>
      <c r="D490" s="17"/>
      <c r="E490" s="5"/>
      <c r="F490" s="5"/>
    </row>
    <row r="491" ht="13.5" customHeight="1" spans="1:6">
      <c r="A491" s="19"/>
      <c r="D491" s="17"/>
      <c r="E491" s="5"/>
      <c r="F491" s="5"/>
    </row>
    <row r="492" ht="13.5" customHeight="1" spans="1:6">
      <c r="A492" s="19"/>
      <c r="D492" s="17"/>
      <c r="E492" s="5"/>
      <c r="F492" s="5"/>
    </row>
    <row r="493" ht="13.5" customHeight="1" spans="1:6">
      <c r="A493" s="19"/>
      <c r="D493" s="17"/>
      <c r="E493" s="5"/>
      <c r="F493" s="5"/>
    </row>
    <row r="494" ht="13.5" customHeight="1" spans="1:6">
      <c r="A494" s="19"/>
      <c r="D494" s="17"/>
      <c r="E494" s="5"/>
      <c r="F494" s="5"/>
    </row>
    <row r="495" ht="13.5" customHeight="1" spans="1:6">
      <c r="A495" s="19"/>
      <c r="D495" s="17"/>
      <c r="E495" s="5"/>
      <c r="F495" s="5"/>
    </row>
    <row r="496" ht="13.5" customHeight="1" spans="1:6">
      <c r="A496" s="19"/>
      <c r="D496" s="17"/>
      <c r="E496" s="5"/>
      <c r="F496" s="5"/>
    </row>
    <row r="497" ht="13.5" customHeight="1" spans="1:6">
      <c r="A497" s="19"/>
      <c r="D497" s="17"/>
      <c r="E497" s="5"/>
      <c r="F497" s="5"/>
    </row>
    <row r="498" ht="13.5" customHeight="1" spans="1:6">
      <c r="A498" s="19"/>
      <c r="D498" s="17"/>
      <c r="E498" s="5"/>
      <c r="F498" s="5"/>
    </row>
    <row r="499" ht="13.5" customHeight="1" spans="1:6">
      <c r="A499" s="19"/>
      <c r="D499" s="17"/>
      <c r="E499" s="5"/>
      <c r="F499" s="5"/>
    </row>
    <row r="500" ht="13.5" customHeight="1" spans="1:6">
      <c r="A500" s="19"/>
      <c r="D500" s="17"/>
      <c r="E500" s="5"/>
      <c r="F500" s="5"/>
    </row>
    <row r="501" ht="13.5" customHeight="1" spans="1:6">
      <c r="A501" s="19"/>
      <c r="D501" s="17"/>
      <c r="E501" s="5"/>
      <c r="F501" s="5"/>
    </row>
    <row r="502" ht="13.5" customHeight="1" spans="1:6">
      <c r="A502" s="19"/>
      <c r="D502" s="17"/>
      <c r="E502" s="5"/>
      <c r="F502" s="5"/>
    </row>
    <row r="503" ht="13.5" customHeight="1" spans="1:6">
      <c r="A503" s="19"/>
      <c r="D503" s="17"/>
      <c r="E503" s="5"/>
      <c r="F503" s="5"/>
    </row>
    <row r="504" ht="13.5" customHeight="1" spans="1:6">
      <c r="A504" s="19"/>
      <c r="D504" s="17"/>
      <c r="E504" s="5"/>
      <c r="F504" s="5"/>
    </row>
    <row r="505" ht="13.5" customHeight="1" spans="1:6">
      <c r="A505" s="19"/>
      <c r="D505" s="17"/>
      <c r="E505" s="5"/>
      <c r="F505" s="5"/>
    </row>
    <row r="506" ht="13.5" customHeight="1" spans="1:6">
      <c r="A506" s="19"/>
      <c r="D506" s="17"/>
      <c r="E506" s="5"/>
      <c r="F506" s="5"/>
    </row>
    <row r="507" ht="13.5" customHeight="1" spans="1:6">
      <c r="A507" s="19"/>
      <c r="D507" s="17"/>
      <c r="E507" s="5"/>
      <c r="F507" s="5"/>
    </row>
    <row r="508" ht="13.5" customHeight="1" spans="1:6">
      <c r="A508" s="19"/>
      <c r="D508" s="17"/>
      <c r="E508" s="5"/>
      <c r="F508" s="5"/>
    </row>
    <row r="509" ht="13.5" customHeight="1" spans="1:6">
      <c r="A509" s="19"/>
      <c r="D509" s="17"/>
      <c r="E509" s="5"/>
      <c r="F509" s="5"/>
    </row>
    <row r="510" ht="13.5" customHeight="1" spans="1:6">
      <c r="A510" s="19"/>
      <c r="D510" s="17"/>
      <c r="E510" s="5"/>
      <c r="F510" s="5"/>
    </row>
    <row r="511" ht="13.5" customHeight="1" spans="1:6">
      <c r="A511" s="19"/>
      <c r="D511" s="17"/>
      <c r="E511" s="5"/>
      <c r="F511" s="5"/>
    </row>
    <row r="512" ht="13.5" customHeight="1" spans="1:6">
      <c r="A512" s="19"/>
      <c r="D512" s="17"/>
      <c r="E512" s="5"/>
      <c r="F512" s="5"/>
    </row>
    <row r="513" ht="13.5" customHeight="1" spans="1:6">
      <c r="A513" s="19"/>
      <c r="D513" s="17"/>
      <c r="E513" s="5"/>
      <c r="F513" s="5"/>
    </row>
    <row r="514" ht="13.5" customHeight="1" spans="1:6">
      <c r="A514" s="19"/>
      <c r="D514" s="17"/>
      <c r="E514" s="5"/>
      <c r="F514" s="5"/>
    </row>
    <row r="515" ht="13.5" customHeight="1" spans="1:6">
      <c r="A515" s="19"/>
      <c r="D515" s="17"/>
      <c r="E515" s="5"/>
      <c r="F515" s="5"/>
    </row>
    <row r="516" ht="13.5" customHeight="1" spans="1:6">
      <c r="A516" s="19"/>
      <c r="D516" s="17"/>
      <c r="E516" s="5"/>
      <c r="F516" s="5"/>
    </row>
    <row r="517" ht="13.5" customHeight="1" spans="1:6">
      <c r="A517" s="19"/>
      <c r="D517" s="17"/>
      <c r="E517" s="5"/>
      <c r="F517" s="5"/>
    </row>
    <row r="518" ht="13.5" customHeight="1" spans="1:6">
      <c r="A518" s="19"/>
      <c r="D518" s="17"/>
      <c r="E518" s="5"/>
      <c r="F518" s="5"/>
    </row>
    <row r="519" ht="13.5" customHeight="1" spans="1:6">
      <c r="A519" s="19"/>
      <c r="D519" s="17"/>
      <c r="E519" s="5"/>
      <c r="F519" s="5"/>
    </row>
    <row r="520" ht="13.5" customHeight="1" spans="1:6">
      <c r="A520" s="19"/>
      <c r="D520" s="17"/>
      <c r="E520" s="5"/>
      <c r="F520" s="5"/>
    </row>
    <row r="521" ht="13.5" customHeight="1" spans="1:6">
      <c r="A521" s="19"/>
      <c r="D521" s="17"/>
      <c r="E521" s="5"/>
      <c r="F521" s="5"/>
    </row>
    <row r="522" ht="13.5" customHeight="1" spans="1:6">
      <c r="A522" s="19"/>
      <c r="D522" s="17"/>
      <c r="E522" s="5"/>
      <c r="F522" s="5"/>
    </row>
    <row r="523" ht="13.5" customHeight="1" spans="1:6">
      <c r="A523" s="19"/>
      <c r="D523" s="17"/>
      <c r="E523" s="5"/>
      <c r="F523" s="5"/>
    </row>
    <row r="524" ht="13.5" customHeight="1" spans="1:6">
      <c r="A524" s="19"/>
      <c r="D524" s="17"/>
      <c r="E524" s="5"/>
      <c r="F524" s="5"/>
    </row>
    <row r="525" ht="13.5" customHeight="1" spans="1:6">
      <c r="A525" s="19"/>
      <c r="D525" s="17"/>
      <c r="E525" s="5"/>
      <c r="F525" s="5"/>
    </row>
    <row r="526" ht="13.5" customHeight="1" spans="1:6">
      <c r="A526" s="19"/>
      <c r="D526" s="17"/>
      <c r="E526" s="5"/>
      <c r="F526" s="5"/>
    </row>
    <row r="527" ht="13.5" customHeight="1" spans="1:6">
      <c r="A527" s="19"/>
      <c r="D527" s="17"/>
      <c r="E527" s="5"/>
      <c r="F527" s="5"/>
    </row>
    <row r="528" ht="13.5" customHeight="1" spans="1:6">
      <c r="A528" s="19"/>
      <c r="D528" s="17"/>
      <c r="E528" s="5"/>
      <c r="F528" s="5"/>
    </row>
    <row r="529" ht="13.5" customHeight="1" spans="1:6">
      <c r="A529" s="19"/>
      <c r="D529" s="17"/>
      <c r="E529" s="5"/>
      <c r="F529" s="5"/>
    </row>
    <row r="530" ht="13.5" customHeight="1" spans="1:6">
      <c r="A530" s="19"/>
      <c r="D530" s="17"/>
      <c r="E530" s="5"/>
      <c r="F530" s="5"/>
    </row>
    <row r="531" ht="13.5" customHeight="1" spans="1:6">
      <c r="A531" s="19"/>
      <c r="D531" s="17"/>
      <c r="E531" s="5"/>
      <c r="F531" s="5"/>
    </row>
    <row r="532" ht="13.5" customHeight="1" spans="1:6">
      <c r="A532" s="19"/>
      <c r="D532" s="17"/>
      <c r="E532" s="5"/>
      <c r="F532" s="5"/>
    </row>
    <row r="533" ht="13.5" customHeight="1" spans="1:6">
      <c r="A533" s="19"/>
      <c r="D533" s="17"/>
      <c r="E533" s="5"/>
      <c r="F533" s="5"/>
    </row>
    <row r="534" ht="13.5" customHeight="1" spans="1:6">
      <c r="A534" s="19"/>
      <c r="D534" s="17"/>
      <c r="E534" s="5"/>
      <c r="F534" s="5"/>
    </row>
    <row r="535" ht="13.5" customHeight="1" spans="1:6">
      <c r="A535" s="19"/>
      <c r="D535" s="17"/>
      <c r="E535" s="5"/>
      <c r="F535" s="5"/>
    </row>
    <row r="536" ht="13.5" customHeight="1" spans="1:6">
      <c r="A536" s="19"/>
      <c r="D536" s="17"/>
      <c r="E536" s="5"/>
      <c r="F536" s="5"/>
    </row>
    <row r="537" ht="13.5" customHeight="1" spans="1:6">
      <c r="A537" s="19"/>
      <c r="D537" s="17"/>
      <c r="E537" s="5"/>
      <c r="F537" s="5"/>
    </row>
    <row r="538" ht="13.5" customHeight="1" spans="1:6">
      <c r="A538" s="19"/>
      <c r="D538" s="17"/>
      <c r="E538" s="5"/>
      <c r="F538" s="5"/>
    </row>
    <row r="539" ht="13.5" customHeight="1" spans="1:6">
      <c r="A539" s="19"/>
      <c r="D539" s="17"/>
      <c r="E539" s="5"/>
      <c r="F539" s="5"/>
    </row>
    <row r="540" ht="13.5" customHeight="1" spans="1:6">
      <c r="A540" s="19"/>
      <c r="D540" s="17"/>
      <c r="E540" s="5"/>
      <c r="F540" s="5"/>
    </row>
    <row r="541" ht="13.5" customHeight="1" spans="1:6">
      <c r="A541" s="19"/>
      <c r="D541" s="17"/>
      <c r="E541" s="5"/>
      <c r="F541" s="5"/>
    </row>
    <row r="542" ht="13.5" customHeight="1" spans="1:6">
      <c r="A542" s="19"/>
      <c r="D542" s="17"/>
      <c r="E542" s="5"/>
      <c r="F542" s="5"/>
    </row>
    <row r="543" ht="13.5" customHeight="1" spans="1:6">
      <c r="A543" s="19"/>
      <c r="D543" s="17"/>
      <c r="E543" s="5"/>
      <c r="F543" s="5"/>
    </row>
    <row r="544" ht="13.5" customHeight="1" spans="1:6">
      <c r="A544" s="19"/>
      <c r="D544" s="17"/>
      <c r="E544" s="5"/>
      <c r="F544" s="5"/>
    </row>
    <row r="545" ht="13.5" customHeight="1" spans="1:6">
      <c r="A545" s="19"/>
      <c r="D545" s="17"/>
      <c r="E545" s="5"/>
      <c r="F545" s="5"/>
    </row>
    <row r="546" ht="13.5" customHeight="1" spans="1:6">
      <c r="A546" s="19"/>
      <c r="D546" s="17"/>
      <c r="E546" s="5"/>
      <c r="F546" s="5"/>
    </row>
    <row r="547" ht="13.5" customHeight="1" spans="1:6">
      <c r="A547" s="19"/>
      <c r="D547" s="17"/>
      <c r="E547" s="5"/>
      <c r="F547" s="5"/>
    </row>
    <row r="548" ht="13.5" customHeight="1" spans="1:6">
      <c r="A548" s="19"/>
      <c r="D548" s="17"/>
      <c r="E548" s="5"/>
      <c r="F548" s="5"/>
    </row>
    <row r="549" ht="13.5" customHeight="1" spans="1:6">
      <c r="A549" s="19"/>
      <c r="D549" s="17"/>
      <c r="E549" s="5"/>
      <c r="F549" s="5"/>
    </row>
    <row r="550" ht="13.5" customHeight="1" spans="1:6">
      <c r="A550" s="19"/>
      <c r="D550" s="17"/>
      <c r="E550" s="5"/>
      <c r="F550" s="5"/>
    </row>
    <row r="551" ht="13.5" customHeight="1" spans="1:6">
      <c r="A551" s="19"/>
      <c r="D551" s="17"/>
      <c r="E551" s="5"/>
      <c r="F551" s="5"/>
    </row>
    <row r="552" ht="13.5" customHeight="1" spans="1:6">
      <c r="A552" s="19"/>
      <c r="D552" s="17"/>
      <c r="E552" s="5"/>
      <c r="F552" s="5"/>
    </row>
    <row r="553" ht="13.5" customHeight="1" spans="1:6">
      <c r="A553" s="19"/>
      <c r="D553" s="17"/>
      <c r="E553" s="5"/>
      <c r="F553" s="5"/>
    </row>
    <row r="554" ht="13.5" customHeight="1" spans="1:6">
      <c r="A554" s="19"/>
      <c r="D554" s="17"/>
      <c r="E554" s="5"/>
      <c r="F554" s="5"/>
    </row>
    <row r="555" ht="13.5" customHeight="1" spans="1:6">
      <c r="A555" s="19"/>
      <c r="D555" s="17"/>
      <c r="E555" s="5"/>
      <c r="F555" s="5"/>
    </row>
    <row r="556" ht="13.5" customHeight="1" spans="1:6">
      <c r="A556" s="19"/>
      <c r="D556" s="17"/>
      <c r="E556" s="5"/>
      <c r="F556" s="5"/>
    </row>
    <row r="557" ht="13.5" customHeight="1" spans="1:6">
      <c r="A557" s="19"/>
      <c r="D557" s="17"/>
      <c r="E557" s="5"/>
      <c r="F557" s="5"/>
    </row>
    <row r="558" ht="13.5" customHeight="1" spans="1:6">
      <c r="A558" s="19"/>
      <c r="D558" s="17"/>
      <c r="E558" s="5"/>
      <c r="F558" s="5"/>
    </row>
    <row r="559" ht="13.5" customHeight="1" spans="1:6">
      <c r="A559" s="19"/>
      <c r="D559" s="17"/>
      <c r="E559" s="5"/>
      <c r="F559" s="5"/>
    </row>
    <row r="560" ht="13.5" customHeight="1" spans="1:6">
      <c r="A560" s="19"/>
      <c r="D560" s="17"/>
      <c r="E560" s="5"/>
      <c r="F560" s="5"/>
    </row>
    <row r="561" ht="13.5" customHeight="1" spans="1:6">
      <c r="A561" s="19"/>
      <c r="D561" s="17"/>
      <c r="E561" s="5"/>
      <c r="F561" s="5"/>
    </row>
    <row r="562" ht="13.5" customHeight="1" spans="1:6">
      <c r="A562" s="19"/>
      <c r="D562" s="17"/>
      <c r="E562" s="5"/>
      <c r="F562" s="5"/>
    </row>
    <row r="563" ht="13.5" customHeight="1" spans="1:6">
      <c r="A563" s="19"/>
      <c r="D563" s="17"/>
      <c r="E563" s="5"/>
      <c r="F563" s="5"/>
    </row>
    <row r="564" ht="13.5" customHeight="1" spans="1:6">
      <c r="A564" s="19"/>
      <c r="D564" s="17"/>
      <c r="E564" s="5"/>
      <c r="F564" s="5"/>
    </row>
    <row r="565" ht="13.5" customHeight="1" spans="1:6">
      <c r="A565" s="19"/>
      <c r="D565" s="17"/>
      <c r="E565" s="5"/>
      <c r="F565" s="5"/>
    </row>
    <row r="566" ht="13.5" customHeight="1" spans="1:6">
      <c r="A566" s="19"/>
      <c r="D566" s="17"/>
      <c r="E566" s="5"/>
      <c r="F566" s="5"/>
    </row>
    <row r="567" ht="13.5" customHeight="1" spans="1:6">
      <c r="A567" s="19"/>
      <c r="D567" s="17"/>
      <c r="E567" s="5"/>
      <c r="F567" s="5"/>
    </row>
    <row r="568" ht="13.5" customHeight="1" spans="1:6">
      <c r="A568" s="19"/>
      <c r="D568" s="17"/>
      <c r="E568" s="5"/>
      <c r="F568" s="5"/>
    </row>
    <row r="569" ht="13.5" customHeight="1" spans="1:6">
      <c r="A569" s="19"/>
      <c r="D569" s="17"/>
      <c r="E569" s="5"/>
      <c r="F569" s="5"/>
    </row>
    <row r="570" ht="13.5" customHeight="1" spans="1:6">
      <c r="A570" s="19"/>
      <c r="D570" s="17"/>
      <c r="E570" s="5"/>
      <c r="F570" s="5"/>
    </row>
    <row r="571" ht="13.5" customHeight="1" spans="1:6">
      <c r="A571" s="19"/>
      <c r="D571" s="17"/>
      <c r="E571" s="5"/>
      <c r="F571" s="5"/>
    </row>
    <row r="572" ht="13.5" customHeight="1" spans="1:6">
      <c r="A572" s="19"/>
      <c r="D572" s="17"/>
      <c r="E572" s="5"/>
      <c r="F572" s="5"/>
    </row>
    <row r="573" ht="13.5" customHeight="1" spans="1:6">
      <c r="A573" s="19"/>
      <c r="D573" s="17"/>
      <c r="E573" s="5"/>
      <c r="F573" s="5"/>
    </row>
    <row r="574" ht="13.5" customHeight="1" spans="1:6">
      <c r="A574" s="19"/>
      <c r="D574" s="17"/>
      <c r="E574" s="5"/>
      <c r="F574" s="5"/>
    </row>
    <row r="575" ht="13.5" customHeight="1" spans="1:6">
      <c r="A575" s="19"/>
      <c r="D575" s="17"/>
      <c r="E575" s="5"/>
      <c r="F575" s="5"/>
    </row>
    <row r="576" ht="13.5" customHeight="1" spans="1:6">
      <c r="A576" s="19"/>
      <c r="D576" s="17"/>
      <c r="E576" s="5"/>
      <c r="F576" s="5"/>
    </row>
    <row r="577" ht="13.5" customHeight="1" spans="1:6">
      <c r="A577" s="19"/>
      <c r="D577" s="17"/>
      <c r="E577" s="5"/>
      <c r="F577" s="5"/>
    </row>
    <row r="578" ht="13.5" customHeight="1" spans="1:6">
      <c r="A578" s="19"/>
      <c r="D578" s="17"/>
      <c r="E578" s="5"/>
      <c r="F578" s="5"/>
    </row>
    <row r="579" ht="13.5" customHeight="1" spans="1:6">
      <c r="A579" s="19"/>
      <c r="D579" s="17"/>
      <c r="E579" s="5"/>
      <c r="F579" s="5"/>
    </row>
    <row r="580" ht="13.5" customHeight="1" spans="1:6">
      <c r="A580" s="19"/>
      <c r="D580" s="17"/>
      <c r="E580" s="5"/>
      <c r="F580" s="5"/>
    </row>
    <row r="581" ht="13.5" customHeight="1" spans="1:6">
      <c r="A581" s="19"/>
      <c r="D581" s="17"/>
      <c r="E581" s="5"/>
      <c r="F581" s="5"/>
    </row>
    <row r="582" ht="13.5" customHeight="1" spans="1:6">
      <c r="A582" s="19"/>
      <c r="D582" s="17"/>
      <c r="E582" s="5"/>
      <c r="F582" s="5"/>
    </row>
    <row r="583" ht="13.5" customHeight="1" spans="1:6">
      <c r="A583" s="19"/>
      <c r="D583" s="17"/>
      <c r="E583" s="5"/>
      <c r="F583" s="5"/>
    </row>
    <row r="584" ht="13.5" customHeight="1" spans="1:6">
      <c r="A584" s="19"/>
      <c r="D584" s="17"/>
      <c r="E584" s="5"/>
      <c r="F584" s="5"/>
    </row>
    <row r="585" ht="13.5" customHeight="1" spans="1:6">
      <c r="A585" s="19"/>
      <c r="D585" s="17"/>
      <c r="E585" s="5"/>
      <c r="F585" s="5"/>
    </row>
    <row r="586" ht="13.5" customHeight="1" spans="1:6">
      <c r="A586" s="19"/>
      <c r="D586" s="17"/>
      <c r="E586" s="5"/>
      <c r="F586" s="5"/>
    </row>
    <row r="587" ht="13.5" customHeight="1" spans="1:6">
      <c r="A587" s="19"/>
      <c r="D587" s="17"/>
      <c r="E587" s="5"/>
      <c r="F587" s="5"/>
    </row>
    <row r="588" ht="13.5" customHeight="1" spans="1:6">
      <c r="A588" s="19"/>
      <c r="D588" s="17"/>
      <c r="E588" s="5"/>
      <c r="F588" s="5"/>
    </row>
    <row r="589" ht="13.5" customHeight="1" spans="1:6">
      <c r="A589" s="19"/>
      <c r="D589" s="17"/>
      <c r="E589" s="5"/>
      <c r="F589" s="5"/>
    </row>
    <row r="590" ht="13.5" customHeight="1" spans="1:6">
      <c r="A590" s="19"/>
      <c r="D590" s="17"/>
      <c r="E590" s="5"/>
      <c r="F590" s="5"/>
    </row>
    <row r="591" ht="13.5" customHeight="1" spans="1:6">
      <c r="A591" s="19"/>
      <c r="D591" s="17"/>
      <c r="E591" s="5"/>
      <c r="F591" s="5"/>
    </row>
    <row r="592" ht="13.5" customHeight="1" spans="1:6">
      <c r="A592" s="19"/>
      <c r="D592" s="17"/>
      <c r="E592" s="5"/>
      <c r="F592" s="5"/>
    </row>
    <row r="593" ht="13.5" customHeight="1" spans="1:6">
      <c r="A593" s="19"/>
      <c r="D593" s="17"/>
      <c r="E593" s="5"/>
      <c r="F593" s="5"/>
    </row>
    <row r="594" ht="13.5" customHeight="1" spans="1:6">
      <c r="A594" s="19"/>
      <c r="D594" s="17"/>
      <c r="E594" s="5"/>
      <c r="F594" s="5"/>
    </row>
    <row r="595" ht="13.5" customHeight="1" spans="1:6">
      <c r="A595" s="19"/>
      <c r="D595" s="17"/>
      <c r="E595" s="5"/>
      <c r="F595" s="5"/>
    </row>
    <row r="596" ht="13.5" customHeight="1" spans="1:6">
      <c r="A596" s="19"/>
      <c r="D596" s="17"/>
      <c r="E596" s="5"/>
      <c r="F596" s="5"/>
    </row>
    <row r="597" ht="13.5" customHeight="1" spans="1:6">
      <c r="A597" s="19"/>
      <c r="D597" s="17"/>
      <c r="E597" s="5"/>
      <c r="F597" s="5"/>
    </row>
    <row r="598" ht="13.5" customHeight="1" spans="1:6">
      <c r="A598" s="19"/>
      <c r="D598" s="17"/>
      <c r="E598" s="5"/>
      <c r="F598" s="5"/>
    </row>
    <row r="599" ht="13.5" customHeight="1" spans="1:6">
      <c r="A599" s="19"/>
      <c r="D599" s="17"/>
      <c r="E599" s="5"/>
      <c r="F599" s="5"/>
    </row>
    <row r="600" ht="13.5" customHeight="1" spans="1:6">
      <c r="A600" s="19"/>
      <c r="D600" s="17"/>
      <c r="E600" s="5"/>
      <c r="F600" s="5"/>
    </row>
    <row r="601" ht="13.5" customHeight="1" spans="1:6">
      <c r="A601" s="19"/>
      <c r="D601" s="17"/>
      <c r="E601" s="5"/>
      <c r="F601" s="5"/>
    </row>
    <row r="602" ht="13.5" customHeight="1" spans="1:6">
      <c r="A602" s="19"/>
      <c r="D602" s="17"/>
      <c r="E602" s="5"/>
      <c r="F602" s="5"/>
    </row>
    <row r="603" ht="13.5" customHeight="1" spans="1:6">
      <c r="A603" s="19"/>
      <c r="D603" s="17"/>
      <c r="E603" s="5"/>
      <c r="F603" s="5"/>
    </row>
    <row r="604" ht="13.5" customHeight="1" spans="1:6">
      <c r="A604" s="19"/>
      <c r="D604" s="17"/>
      <c r="E604" s="5"/>
      <c r="F604" s="5"/>
    </row>
    <row r="605" ht="13.5" customHeight="1" spans="1:6">
      <c r="A605" s="19"/>
      <c r="D605" s="17"/>
      <c r="E605" s="5"/>
      <c r="F605" s="5"/>
    </row>
    <row r="606" ht="13.5" customHeight="1" spans="1:6">
      <c r="A606" s="19"/>
      <c r="D606" s="17"/>
      <c r="E606" s="5"/>
      <c r="F606" s="5"/>
    </row>
    <row r="607" ht="13.5" customHeight="1" spans="1:6">
      <c r="A607" s="19"/>
      <c r="D607" s="17"/>
      <c r="E607" s="5"/>
      <c r="F607" s="5"/>
    </row>
    <row r="608" ht="13.5" customHeight="1" spans="1:6">
      <c r="A608" s="19"/>
      <c r="D608" s="17"/>
      <c r="E608" s="5"/>
      <c r="F608" s="5"/>
    </row>
    <row r="609" ht="13.5" customHeight="1" spans="1:6">
      <c r="A609" s="19"/>
      <c r="D609" s="17"/>
      <c r="E609" s="5"/>
      <c r="F609" s="5"/>
    </row>
    <row r="610" ht="13.5" customHeight="1" spans="1:6">
      <c r="A610" s="19"/>
      <c r="D610" s="17"/>
      <c r="E610" s="5"/>
      <c r="F610" s="5"/>
    </row>
    <row r="611" ht="13.5" customHeight="1" spans="1:6">
      <c r="A611" s="19"/>
      <c r="D611" s="17"/>
      <c r="E611" s="5"/>
      <c r="F611" s="5"/>
    </row>
    <row r="612" ht="13.5" customHeight="1" spans="1:6">
      <c r="A612" s="19"/>
      <c r="D612" s="17"/>
      <c r="E612" s="5"/>
      <c r="F612" s="5"/>
    </row>
    <row r="613" ht="13.5" customHeight="1" spans="1:6">
      <c r="A613" s="19"/>
      <c r="D613" s="17"/>
      <c r="E613" s="5"/>
      <c r="F613" s="5"/>
    </row>
    <row r="614" ht="13.5" customHeight="1" spans="1:6">
      <c r="A614" s="19"/>
      <c r="D614" s="17"/>
      <c r="E614" s="5"/>
      <c r="F614" s="5"/>
    </row>
    <row r="615" ht="13.5" customHeight="1" spans="1:6">
      <c r="A615" s="19"/>
      <c r="D615" s="17"/>
      <c r="E615" s="5"/>
      <c r="F615" s="5"/>
    </row>
    <row r="616" ht="13.5" customHeight="1" spans="1:6">
      <c r="A616" s="19"/>
      <c r="D616" s="17"/>
      <c r="E616" s="5"/>
      <c r="F616" s="5"/>
    </row>
    <row r="617" ht="13.5" customHeight="1" spans="1:6">
      <c r="A617" s="19"/>
      <c r="D617" s="17"/>
      <c r="E617" s="5"/>
      <c r="F617" s="5"/>
    </row>
    <row r="618" ht="13.5" customHeight="1" spans="1:6">
      <c r="A618" s="19"/>
      <c r="D618" s="17"/>
      <c r="E618" s="5"/>
      <c r="F618" s="5"/>
    </row>
    <row r="619" ht="13.5" customHeight="1" spans="1:6">
      <c r="A619" s="19"/>
      <c r="D619" s="17"/>
      <c r="E619" s="5"/>
      <c r="F619" s="5"/>
    </row>
    <row r="620" ht="13.5" customHeight="1" spans="1:6">
      <c r="A620" s="19"/>
      <c r="D620" s="17"/>
      <c r="E620" s="5"/>
      <c r="F620" s="5"/>
    </row>
    <row r="621" ht="13.5" customHeight="1" spans="1:6">
      <c r="A621" s="19"/>
      <c r="D621" s="17"/>
      <c r="E621" s="5"/>
      <c r="F621" s="5"/>
    </row>
    <row r="622" ht="13.5" customHeight="1" spans="1:6">
      <c r="A622" s="19"/>
      <c r="D622" s="17"/>
      <c r="E622" s="5"/>
      <c r="F622" s="5"/>
    </row>
    <row r="623" ht="13.5" customHeight="1" spans="1:6">
      <c r="A623" s="19"/>
      <c r="D623" s="17"/>
      <c r="E623" s="5"/>
      <c r="F623" s="5"/>
    </row>
    <row r="624" ht="13.5" customHeight="1" spans="1:6">
      <c r="A624" s="19"/>
      <c r="D624" s="17"/>
      <c r="E624" s="5"/>
      <c r="F624" s="5"/>
    </row>
    <row r="625" ht="13.5" customHeight="1" spans="1:6">
      <c r="A625" s="19"/>
      <c r="D625" s="17"/>
      <c r="E625" s="5"/>
      <c r="F625" s="5"/>
    </row>
    <row r="626" ht="13.5" customHeight="1" spans="1:6">
      <c r="A626" s="19"/>
      <c r="D626" s="17"/>
      <c r="E626" s="5"/>
      <c r="F626" s="5"/>
    </row>
    <row r="627" ht="13.5" customHeight="1" spans="1:6">
      <c r="A627" s="19"/>
      <c r="D627" s="17"/>
      <c r="E627" s="5"/>
      <c r="F627" s="5"/>
    </row>
    <row r="628" ht="13.5" customHeight="1" spans="1:6">
      <c r="A628" s="19"/>
      <c r="D628" s="17"/>
      <c r="E628" s="5"/>
      <c r="F628" s="5"/>
    </row>
    <row r="629" ht="13.5" customHeight="1" spans="1:6">
      <c r="A629" s="19"/>
      <c r="D629" s="17"/>
      <c r="E629" s="5"/>
      <c r="F629" s="5"/>
    </row>
    <row r="630" ht="13.5" customHeight="1" spans="1:6">
      <c r="A630" s="19"/>
      <c r="D630" s="17"/>
      <c r="E630" s="5"/>
      <c r="F630" s="5"/>
    </row>
    <row r="631" ht="13.5" customHeight="1" spans="1:6">
      <c r="A631" s="19"/>
      <c r="D631" s="17"/>
      <c r="E631" s="5"/>
      <c r="F631" s="5"/>
    </row>
    <row r="632" ht="13.5" customHeight="1" spans="1:6">
      <c r="A632" s="19"/>
      <c r="D632" s="17"/>
      <c r="E632" s="5"/>
      <c r="F632" s="5"/>
    </row>
    <row r="633" ht="13.5" customHeight="1" spans="1:6">
      <c r="A633" s="19"/>
      <c r="D633" s="17"/>
      <c r="E633" s="5"/>
      <c r="F633" s="5"/>
    </row>
    <row r="634" ht="13.5" customHeight="1" spans="1:6">
      <c r="A634" s="19"/>
      <c r="D634" s="17"/>
      <c r="E634" s="5"/>
      <c r="F634" s="5"/>
    </row>
    <row r="635" ht="13.5" customHeight="1" spans="1:6">
      <c r="A635" s="19"/>
      <c r="D635" s="17"/>
      <c r="E635" s="5"/>
      <c r="F635" s="5"/>
    </row>
    <row r="636" ht="13.5" customHeight="1" spans="1:6">
      <c r="A636" s="19"/>
      <c r="D636" s="17"/>
      <c r="E636" s="5"/>
      <c r="F636" s="5"/>
    </row>
    <row r="637" ht="13.5" customHeight="1" spans="1:6">
      <c r="A637" s="19"/>
      <c r="D637" s="17"/>
      <c r="E637" s="5"/>
      <c r="F637" s="5"/>
    </row>
    <row r="638" ht="13.5" customHeight="1" spans="1:6">
      <c r="A638" s="19"/>
      <c r="D638" s="17"/>
      <c r="E638" s="5"/>
      <c r="F638" s="5"/>
    </row>
    <row r="639" ht="13.5" customHeight="1" spans="1:6">
      <c r="A639" s="19"/>
      <c r="D639" s="17"/>
      <c r="E639" s="5"/>
      <c r="F639" s="5"/>
    </row>
    <row r="640" ht="13.5" customHeight="1" spans="1:6">
      <c r="A640" s="19"/>
      <c r="D640" s="17"/>
      <c r="E640" s="5"/>
      <c r="F640" s="5"/>
    </row>
    <row r="641" ht="13.5" customHeight="1" spans="1:6">
      <c r="A641" s="19"/>
      <c r="D641" s="17"/>
      <c r="E641" s="5"/>
      <c r="F641" s="5"/>
    </row>
    <row r="642" ht="13.5" customHeight="1" spans="1:6">
      <c r="A642" s="19"/>
      <c r="D642" s="17"/>
      <c r="E642" s="5"/>
      <c r="F642" s="5"/>
    </row>
    <row r="643" ht="13.5" customHeight="1" spans="1:6">
      <c r="A643" s="19"/>
      <c r="D643" s="17"/>
      <c r="E643" s="5"/>
      <c r="F643" s="5"/>
    </row>
    <row r="644" ht="13.5" customHeight="1" spans="1:6">
      <c r="A644" s="19"/>
      <c r="D644" s="17"/>
      <c r="E644" s="5"/>
      <c r="F644" s="5"/>
    </row>
    <row r="645" ht="13.5" customHeight="1" spans="1:6">
      <c r="A645" s="19"/>
      <c r="D645" s="17"/>
      <c r="E645" s="5"/>
      <c r="F645" s="5"/>
    </row>
    <row r="646" ht="13.5" customHeight="1" spans="1:6">
      <c r="A646" s="19"/>
      <c r="D646" s="17"/>
      <c r="E646" s="5"/>
      <c r="F646" s="5"/>
    </row>
    <row r="647" ht="13.5" customHeight="1" spans="1:6">
      <c r="A647" s="19"/>
      <c r="D647" s="17"/>
      <c r="E647" s="5"/>
      <c r="F647" s="5"/>
    </row>
    <row r="648" ht="13.5" customHeight="1" spans="1:6">
      <c r="A648" s="19"/>
      <c r="D648" s="17"/>
      <c r="E648" s="5"/>
      <c r="F648" s="5"/>
    </row>
    <row r="649" ht="13.5" customHeight="1" spans="1:6">
      <c r="A649" s="19"/>
      <c r="D649" s="17"/>
      <c r="E649" s="5"/>
      <c r="F649" s="5"/>
    </row>
    <row r="650" ht="13.5" customHeight="1" spans="1:6">
      <c r="A650" s="19"/>
      <c r="D650" s="17"/>
      <c r="E650" s="5"/>
      <c r="F650" s="5"/>
    </row>
    <row r="651" ht="13.5" customHeight="1" spans="1:6">
      <c r="A651" s="19"/>
      <c r="D651" s="17"/>
      <c r="E651" s="5"/>
      <c r="F651" s="5"/>
    </row>
    <row r="652" ht="13.5" customHeight="1" spans="1:6">
      <c r="A652" s="19"/>
      <c r="D652" s="17"/>
      <c r="E652" s="5"/>
      <c r="F652" s="5"/>
    </row>
    <row r="653" ht="13.5" customHeight="1" spans="1:6">
      <c r="A653" s="19"/>
      <c r="D653" s="17"/>
      <c r="E653" s="5"/>
      <c r="F653" s="5"/>
    </row>
    <row r="654" ht="13.5" customHeight="1" spans="1:6">
      <c r="A654" s="19"/>
      <c r="D654" s="17"/>
      <c r="E654" s="5"/>
      <c r="F654" s="5"/>
    </row>
    <row r="655" ht="13.5" customHeight="1" spans="1:6">
      <c r="A655" s="19"/>
      <c r="D655" s="17"/>
      <c r="E655" s="5"/>
      <c r="F655" s="5"/>
    </row>
    <row r="656" ht="13.5" customHeight="1" spans="1:6">
      <c r="A656" s="19"/>
      <c r="D656" s="17"/>
      <c r="E656" s="5"/>
      <c r="F656" s="5"/>
    </row>
    <row r="657" ht="13.5" customHeight="1" spans="1:6">
      <c r="A657" s="19"/>
      <c r="D657" s="17"/>
      <c r="E657" s="5"/>
      <c r="F657" s="5"/>
    </row>
    <row r="658" ht="13.5" customHeight="1" spans="1:6">
      <c r="A658" s="19"/>
      <c r="D658" s="17"/>
      <c r="E658" s="5"/>
      <c r="F658" s="5"/>
    </row>
    <row r="659" ht="13.5" customHeight="1" spans="1:6">
      <c r="A659" s="19"/>
      <c r="D659" s="17"/>
      <c r="E659" s="5"/>
      <c r="F659" s="5"/>
    </row>
    <row r="660" ht="13.5" customHeight="1" spans="1:6">
      <c r="A660" s="19"/>
      <c r="D660" s="17"/>
      <c r="E660" s="5"/>
      <c r="F660" s="5"/>
    </row>
    <row r="661" ht="13.5" customHeight="1" spans="1:6">
      <c r="A661" s="19"/>
      <c r="D661" s="17"/>
      <c r="E661" s="5"/>
      <c r="F661" s="5"/>
    </row>
    <row r="662" ht="13.5" customHeight="1" spans="1:6">
      <c r="A662" s="19"/>
      <c r="D662" s="17"/>
      <c r="E662" s="5"/>
      <c r="F662" s="5"/>
    </row>
    <row r="663" ht="13.5" customHeight="1" spans="1:6">
      <c r="A663" s="19"/>
      <c r="D663" s="17"/>
      <c r="E663" s="5"/>
      <c r="F663" s="5"/>
    </row>
    <row r="664" ht="13.5" customHeight="1" spans="1:6">
      <c r="A664" s="19"/>
      <c r="D664" s="17"/>
      <c r="E664" s="5"/>
      <c r="F664" s="5"/>
    </row>
    <row r="665" ht="13.5" customHeight="1" spans="1:6">
      <c r="A665" s="19"/>
      <c r="D665" s="17"/>
      <c r="E665" s="5"/>
      <c r="F665" s="5"/>
    </row>
    <row r="666" ht="13.5" customHeight="1" spans="1:6">
      <c r="A666" s="19"/>
      <c r="D666" s="17"/>
      <c r="E666" s="5"/>
      <c r="F666" s="5"/>
    </row>
    <row r="667" ht="13.5" customHeight="1" spans="1:6">
      <c r="A667" s="19"/>
      <c r="D667" s="17"/>
      <c r="E667" s="5"/>
      <c r="F667" s="5"/>
    </row>
    <row r="668" ht="13.5" customHeight="1" spans="1:6">
      <c r="A668" s="19"/>
      <c r="D668" s="17"/>
      <c r="E668" s="5"/>
      <c r="F668" s="5"/>
    </row>
    <row r="669" ht="13.5" customHeight="1" spans="1:6">
      <c r="A669" s="19"/>
      <c r="D669" s="17"/>
      <c r="E669" s="5"/>
      <c r="F669" s="5"/>
    </row>
    <row r="670" ht="13.5" customHeight="1" spans="1:6">
      <c r="A670" s="19"/>
      <c r="D670" s="17"/>
      <c r="E670" s="5"/>
      <c r="F670" s="5"/>
    </row>
    <row r="671" ht="13.5" customHeight="1" spans="1:6">
      <c r="A671" s="19"/>
      <c r="D671" s="17"/>
      <c r="E671" s="5"/>
      <c r="F671" s="5"/>
    </row>
    <row r="672" ht="13.5" customHeight="1" spans="1:6">
      <c r="A672" s="19"/>
      <c r="D672" s="17"/>
      <c r="E672" s="5"/>
      <c r="F672" s="5"/>
    </row>
    <row r="673" ht="13.5" customHeight="1" spans="1:6">
      <c r="A673" s="19"/>
      <c r="D673" s="17"/>
      <c r="E673" s="5"/>
      <c r="F673" s="5"/>
    </row>
    <row r="674" ht="13.5" customHeight="1" spans="1:6">
      <c r="A674" s="19"/>
      <c r="D674" s="17"/>
      <c r="E674" s="5"/>
      <c r="F674" s="5"/>
    </row>
    <row r="675" ht="13.5" customHeight="1" spans="1:6">
      <c r="A675" s="19"/>
      <c r="D675" s="17"/>
      <c r="E675" s="5"/>
      <c r="F675" s="5"/>
    </row>
    <row r="676" ht="13.5" customHeight="1" spans="1:6">
      <c r="A676" s="19"/>
      <c r="D676" s="17"/>
      <c r="E676" s="5"/>
      <c r="F676" s="5"/>
    </row>
    <row r="677" ht="13.5" customHeight="1" spans="1:6">
      <c r="A677" s="19"/>
      <c r="D677" s="17"/>
      <c r="E677" s="5"/>
      <c r="F677" s="5"/>
    </row>
    <row r="678" ht="13.5" customHeight="1" spans="1:6">
      <c r="A678" s="19"/>
      <c r="D678" s="17"/>
      <c r="E678" s="5"/>
      <c r="F678" s="5"/>
    </row>
    <row r="679" ht="13.5" customHeight="1" spans="1:6">
      <c r="A679" s="19"/>
      <c r="D679" s="17"/>
      <c r="E679" s="5"/>
      <c r="F679" s="5"/>
    </row>
    <row r="680" ht="13.5" customHeight="1" spans="1:6">
      <c r="A680" s="19"/>
      <c r="D680" s="17"/>
      <c r="E680" s="5"/>
      <c r="F680" s="5"/>
    </row>
    <row r="681" ht="13.5" customHeight="1" spans="1:6">
      <c r="A681" s="19"/>
      <c r="D681" s="17"/>
      <c r="E681" s="5"/>
      <c r="F681" s="5"/>
    </row>
    <row r="682" ht="13.5" customHeight="1" spans="1:6">
      <c r="A682" s="19"/>
      <c r="D682" s="17"/>
      <c r="E682" s="5"/>
      <c r="F682" s="5"/>
    </row>
    <row r="683" ht="13.5" customHeight="1" spans="1:6">
      <c r="A683" s="19"/>
      <c r="D683" s="17"/>
      <c r="E683" s="5"/>
      <c r="F683" s="5"/>
    </row>
    <row r="684" ht="13.5" customHeight="1" spans="1:6">
      <c r="A684" s="19"/>
      <c r="D684" s="17"/>
      <c r="E684" s="5"/>
      <c r="F684" s="5"/>
    </row>
    <row r="685" ht="13.5" customHeight="1" spans="1:6">
      <c r="A685" s="19"/>
      <c r="D685" s="17"/>
      <c r="E685" s="5"/>
      <c r="F685" s="5"/>
    </row>
    <row r="686" ht="13.5" customHeight="1" spans="1:6">
      <c r="A686" s="19"/>
      <c r="D686" s="17"/>
      <c r="E686" s="5"/>
      <c r="F686" s="5"/>
    </row>
    <row r="687" ht="13.5" customHeight="1" spans="1:6">
      <c r="A687" s="19"/>
      <c r="D687" s="17"/>
      <c r="E687" s="5"/>
      <c r="F687" s="5"/>
    </row>
    <row r="688" ht="13.5" customHeight="1" spans="1:6">
      <c r="A688" s="19"/>
      <c r="D688" s="17"/>
      <c r="E688" s="5"/>
      <c r="F688" s="5"/>
    </row>
    <row r="689" ht="13.5" customHeight="1" spans="1:6">
      <c r="A689" s="19"/>
      <c r="D689" s="17"/>
      <c r="E689" s="5"/>
      <c r="F689" s="5"/>
    </row>
    <row r="690" ht="13.5" customHeight="1" spans="1:6">
      <c r="A690" s="19"/>
      <c r="D690" s="17"/>
      <c r="E690" s="5"/>
      <c r="F690" s="5"/>
    </row>
    <row r="691" ht="13.5" customHeight="1" spans="1:6">
      <c r="A691" s="19"/>
      <c r="D691" s="17"/>
      <c r="E691" s="5"/>
      <c r="F691" s="5"/>
    </row>
    <row r="692" ht="13.5" customHeight="1" spans="1:6">
      <c r="A692" s="19"/>
      <c r="D692" s="17"/>
      <c r="E692" s="5"/>
      <c r="F692" s="5"/>
    </row>
    <row r="693" ht="13.5" customHeight="1" spans="1:6">
      <c r="A693" s="19"/>
      <c r="D693" s="17"/>
      <c r="E693" s="5"/>
      <c r="F693" s="5"/>
    </row>
    <row r="694" ht="13.5" customHeight="1" spans="1:6">
      <c r="A694" s="19"/>
      <c r="D694" s="17"/>
      <c r="E694" s="5"/>
      <c r="F694" s="5"/>
    </row>
    <row r="695" ht="13.5" customHeight="1" spans="1:6">
      <c r="A695" s="19"/>
      <c r="D695" s="17"/>
      <c r="E695" s="5"/>
      <c r="F695" s="5"/>
    </row>
    <row r="696" ht="13.5" customHeight="1" spans="1:6">
      <c r="A696" s="19"/>
      <c r="D696" s="17"/>
      <c r="E696" s="5"/>
      <c r="F696" s="5"/>
    </row>
    <row r="697" ht="13.5" customHeight="1" spans="1:6">
      <c r="A697" s="19"/>
      <c r="D697" s="17"/>
      <c r="E697" s="5"/>
      <c r="F697" s="5"/>
    </row>
    <row r="698" ht="13.5" customHeight="1" spans="1:6">
      <c r="A698" s="19"/>
      <c r="D698" s="17"/>
      <c r="E698" s="5"/>
      <c r="F698" s="5"/>
    </row>
    <row r="699" ht="13.5" customHeight="1" spans="1:6">
      <c r="A699" s="19"/>
      <c r="D699" s="17"/>
      <c r="E699" s="5"/>
      <c r="F699" s="5"/>
    </row>
    <row r="700" ht="13.5" customHeight="1" spans="1:6">
      <c r="A700" s="19"/>
      <c r="D700" s="17"/>
      <c r="E700" s="5"/>
      <c r="F700" s="5"/>
    </row>
    <row r="701" ht="13.5" customHeight="1" spans="1:6">
      <c r="A701" s="19"/>
      <c r="D701" s="17"/>
      <c r="E701" s="5"/>
      <c r="F701" s="5"/>
    </row>
    <row r="702" ht="13.5" customHeight="1" spans="1:6">
      <c r="A702" s="19"/>
      <c r="D702" s="17"/>
      <c r="E702" s="5"/>
      <c r="F702" s="5"/>
    </row>
    <row r="703" ht="13.5" customHeight="1" spans="1:6">
      <c r="A703" s="19"/>
      <c r="D703" s="17"/>
      <c r="E703" s="5"/>
      <c r="F703" s="5"/>
    </row>
    <row r="704" ht="13.5" customHeight="1" spans="1:6">
      <c r="A704" s="19"/>
      <c r="D704" s="17"/>
      <c r="E704" s="5"/>
      <c r="F704" s="5"/>
    </row>
    <row r="705" ht="13.5" customHeight="1" spans="1:6">
      <c r="A705" s="19"/>
      <c r="D705" s="17"/>
      <c r="E705" s="5"/>
      <c r="F705" s="5"/>
    </row>
    <row r="706" ht="13.5" customHeight="1" spans="1:6">
      <c r="A706" s="19"/>
      <c r="D706" s="17"/>
      <c r="E706" s="5"/>
      <c r="F706" s="5"/>
    </row>
    <row r="707" ht="13.5" customHeight="1" spans="1:6">
      <c r="A707" s="19"/>
      <c r="D707" s="17"/>
      <c r="E707" s="5"/>
      <c r="F707" s="5"/>
    </row>
    <row r="708" ht="13.5" customHeight="1" spans="1:6">
      <c r="A708" s="19"/>
      <c r="D708" s="17"/>
      <c r="E708" s="5"/>
      <c r="F708" s="5"/>
    </row>
    <row r="709" ht="13.5" customHeight="1" spans="1:6">
      <c r="A709" s="19"/>
      <c r="D709" s="17"/>
      <c r="E709" s="5"/>
      <c r="F709" s="5"/>
    </row>
    <row r="710" ht="13.5" customHeight="1" spans="1:6">
      <c r="A710" s="19"/>
      <c r="D710" s="17"/>
      <c r="E710" s="5"/>
      <c r="F710" s="5"/>
    </row>
    <row r="711" ht="13.5" customHeight="1" spans="1:6">
      <c r="A711" s="19"/>
      <c r="D711" s="17"/>
      <c r="E711" s="5"/>
      <c r="F711" s="5"/>
    </row>
    <row r="712" ht="13.5" customHeight="1" spans="1:6">
      <c r="A712" s="19"/>
      <c r="D712" s="17"/>
      <c r="E712" s="5"/>
      <c r="F712" s="5"/>
    </row>
    <row r="713" ht="13.5" customHeight="1" spans="1:6">
      <c r="A713" s="19"/>
      <c r="D713" s="17"/>
      <c r="E713" s="5"/>
      <c r="F713" s="5"/>
    </row>
    <row r="714" ht="13.5" customHeight="1" spans="1:6">
      <c r="A714" s="19"/>
      <c r="D714" s="17"/>
      <c r="E714" s="5"/>
      <c r="F714" s="5"/>
    </row>
    <row r="715" ht="13.5" customHeight="1" spans="1:6">
      <c r="A715" s="19"/>
      <c r="D715" s="17"/>
      <c r="E715" s="5"/>
      <c r="F715" s="5"/>
    </row>
    <row r="716" ht="13.5" customHeight="1" spans="1:6">
      <c r="A716" s="19"/>
      <c r="D716" s="17"/>
      <c r="E716" s="5"/>
      <c r="F716" s="5"/>
    </row>
    <row r="717" ht="13.5" customHeight="1" spans="1:6">
      <c r="A717" s="19"/>
      <c r="D717" s="17"/>
      <c r="E717" s="5"/>
      <c r="F717" s="5"/>
    </row>
    <row r="718" ht="13.5" customHeight="1" spans="1:6">
      <c r="A718" s="19"/>
      <c r="D718" s="17"/>
      <c r="E718" s="5"/>
      <c r="F718" s="5"/>
    </row>
    <row r="719" ht="13.5" customHeight="1" spans="1:6">
      <c r="A719" s="19"/>
      <c r="D719" s="17"/>
      <c r="E719" s="5"/>
      <c r="F719" s="5"/>
    </row>
    <row r="720" ht="13.5" customHeight="1" spans="1:6">
      <c r="A720" s="19"/>
      <c r="D720" s="17"/>
      <c r="E720" s="5"/>
      <c r="F720" s="5"/>
    </row>
    <row r="721" ht="13.5" customHeight="1" spans="1:6">
      <c r="A721" s="19"/>
      <c r="D721" s="17"/>
      <c r="E721" s="5"/>
      <c r="F721" s="5"/>
    </row>
    <row r="722" ht="13.5" customHeight="1" spans="1:6">
      <c r="A722" s="19"/>
      <c r="D722" s="17"/>
      <c r="E722" s="5"/>
      <c r="F722" s="5"/>
    </row>
    <row r="723" ht="13.5" customHeight="1" spans="1:6">
      <c r="A723" s="19"/>
      <c r="D723" s="17"/>
      <c r="E723" s="5"/>
      <c r="F723" s="5"/>
    </row>
    <row r="724" ht="13.5" customHeight="1" spans="1:6">
      <c r="A724" s="19"/>
      <c r="D724" s="17"/>
      <c r="E724" s="5"/>
      <c r="F724" s="5"/>
    </row>
    <row r="725" ht="13.5" customHeight="1" spans="1:6">
      <c r="A725" s="19"/>
      <c r="D725" s="17"/>
      <c r="E725" s="5"/>
      <c r="F725" s="5"/>
    </row>
    <row r="726" ht="13.5" customHeight="1" spans="1:6">
      <c r="A726" s="19"/>
      <c r="D726" s="17"/>
      <c r="E726" s="5"/>
      <c r="F726" s="5"/>
    </row>
    <row r="727" ht="13.5" customHeight="1" spans="1:6">
      <c r="A727" s="19"/>
      <c r="D727" s="17"/>
      <c r="E727" s="5"/>
      <c r="F727" s="5"/>
    </row>
    <row r="728" ht="13.5" customHeight="1" spans="1:6">
      <c r="A728" s="19"/>
      <c r="D728" s="17"/>
      <c r="E728" s="5"/>
      <c r="F728" s="5"/>
    </row>
    <row r="729" ht="13.5" customHeight="1" spans="1:6">
      <c r="A729" s="19"/>
      <c r="D729" s="17"/>
      <c r="E729" s="5"/>
      <c r="F729" s="5"/>
    </row>
    <row r="730" ht="13.5" customHeight="1" spans="1:6">
      <c r="A730" s="19"/>
      <c r="D730" s="17"/>
      <c r="E730" s="5"/>
      <c r="F730" s="5"/>
    </row>
    <row r="731" ht="13.5" customHeight="1" spans="1:6">
      <c r="A731" s="19"/>
      <c r="D731" s="17"/>
      <c r="E731" s="5"/>
      <c r="F731" s="5"/>
    </row>
    <row r="732" ht="13.5" customHeight="1" spans="1:6">
      <c r="A732" s="19"/>
      <c r="D732" s="17"/>
      <c r="E732" s="5"/>
      <c r="F732" s="5"/>
    </row>
    <row r="733" ht="13.5" customHeight="1" spans="1:6">
      <c r="A733" s="19"/>
      <c r="D733" s="17"/>
      <c r="E733" s="5"/>
      <c r="F733" s="5"/>
    </row>
    <row r="734" ht="13.5" customHeight="1" spans="1:6">
      <c r="A734" s="19"/>
      <c r="D734" s="17"/>
      <c r="E734" s="5"/>
      <c r="F734" s="5"/>
    </row>
    <row r="735" ht="13.5" customHeight="1" spans="1:6">
      <c r="A735" s="19"/>
      <c r="D735" s="17"/>
      <c r="E735" s="5"/>
      <c r="F735" s="5"/>
    </row>
    <row r="736" ht="13.5" customHeight="1" spans="1:6">
      <c r="A736" s="19"/>
      <c r="D736" s="17"/>
      <c r="E736" s="5"/>
      <c r="F736" s="5"/>
    </row>
    <row r="737" ht="13.5" customHeight="1" spans="1:6">
      <c r="A737" s="19"/>
      <c r="D737" s="17"/>
      <c r="E737" s="5"/>
      <c r="F737" s="5"/>
    </row>
    <row r="738" ht="13.5" customHeight="1" spans="1:6">
      <c r="A738" s="19"/>
      <c r="D738" s="17"/>
      <c r="E738" s="5"/>
      <c r="F738" s="5"/>
    </row>
    <row r="739" ht="13.5" customHeight="1" spans="1:6">
      <c r="A739" s="19"/>
      <c r="D739" s="17"/>
      <c r="E739" s="5"/>
      <c r="F739" s="5"/>
    </row>
    <row r="740" ht="13.5" customHeight="1" spans="1:6">
      <c r="A740" s="19"/>
      <c r="D740" s="17"/>
      <c r="E740" s="5"/>
      <c r="F740" s="5"/>
    </row>
    <row r="741" ht="13.5" customHeight="1" spans="1:6">
      <c r="A741" s="19"/>
      <c r="D741" s="17"/>
      <c r="E741" s="5"/>
      <c r="F741" s="5"/>
    </row>
    <row r="742" ht="13.5" customHeight="1" spans="1:6">
      <c r="A742" s="19"/>
      <c r="D742" s="17"/>
      <c r="E742" s="5"/>
      <c r="F742" s="5"/>
    </row>
    <row r="743" ht="13.5" customHeight="1" spans="1:6">
      <c r="A743" s="19"/>
      <c r="D743" s="17"/>
      <c r="E743" s="5"/>
      <c r="F743" s="5"/>
    </row>
    <row r="744" ht="13.5" customHeight="1" spans="1:6">
      <c r="A744" s="19"/>
      <c r="D744" s="17"/>
      <c r="E744" s="5"/>
      <c r="F744" s="5"/>
    </row>
    <row r="745" ht="13.5" customHeight="1" spans="1:6">
      <c r="A745" s="19"/>
      <c r="D745" s="17"/>
      <c r="E745" s="5"/>
      <c r="F745" s="5"/>
    </row>
    <row r="746" ht="13.5" customHeight="1" spans="1:6">
      <c r="A746" s="19"/>
      <c r="D746" s="17"/>
      <c r="E746" s="5"/>
      <c r="F746" s="5"/>
    </row>
    <row r="747" ht="13.5" customHeight="1" spans="1:6">
      <c r="A747" s="19"/>
      <c r="D747" s="17"/>
      <c r="E747" s="5"/>
      <c r="F747" s="5"/>
    </row>
    <row r="748" ht="13.5" customHeight="1" spans="1:6">
      <c r="A748" s="19"/>
      <c r="D748" s="17"/>
      <c r="E748" s="5"/>
      <c r="F748" s="5"/>
    </row>
    <row r="749" ht="13.5" customHeight="1" spans="1:6">
      <c r="A749" s="19"/>
      <c r="D749" s="17"/>
      <c r="E749" s="5"/>
      <c r="F749" s="5"/>
    </row>
    <row r="750" ht="13.5" customHeight="1" spans="1:6">
      <c r="A750" s="19"/>
      <c r="D750" s="17"/>
      <c r="E750" s="5"/>
      <c r="F750" s="5"/>
    </row>
    <row r="751" ht="13.5" customHeight="1" spans="1:6">
      <c r="A751" s="19"/>
      <c r="D751" s="17"/>
      <c r="E751" s="5"/>
      <c r="F751" s="5"/>
    </row>
    <row r="752" ht="13.5" customHeight="1" spans="1:6">
      <c r="A752" s="19"/>
      <c r="D752" s="17"/>
      <c r="E752" s="5"/>
      <c r="F752" s="5"/>
    </row>
    <row r="753" ht="13.5" customHeight="1" spans="1:6">
      <c r="A753" s="19"/>
      <c r="D753" s="17"/>
      <c r="E753" s="5"/>
      <c r="F753" s="5"/>
    </row>
    <row r="754" ht="13.5" customHeight="1" spans="1:6">
      <c r="A754" s="19"/>
      <c r="D754" s="17"/>
      <c r="E754" s="5"/>
      <c r="F754" s="5"/>
    </row>
    <row r="755" ht="13.5" customHeight="1" spans="1:6">
      <c r="A755" s="19"/>
      <c r="D755" s="17"/>
      <c r="E755" s="5"/>
      <c r="F755" s="5"/>
    </row>
    <row r="756" ht="13.5" customHeight="1" spans="1:6">
      <c r="A756" s="19"/>
      <c r="D756" s="17"/>
      <c r="E756" s="5"/>
      <c r="F756" s="5"/>
    </row>
    <row r="757" ht="13.5" customHeight="1" spans="1:6">
      <c r="A757" s="19"/>
      <c r="D757" s="17"/>
      <c r="E757" s="5"/>
      <c r="F757" s="5"/>
    </row>
    <row r="758" ht="13.5" customHeight="1" spans="1:6">
      <c r="A758" s="19"/>
      <c r="D758" s="17"/>
      <c r="E758" s="5"/>
      <c r="F758" s="5"/>
    </row>
    <row r="759" ht="13.5" customHeight="1" spans="1:6">
      <c r="A759" s="19"/>
      <c r="D759" s="17"/>
      <c r="E759" s="5"/>
      <c r="F759" s="5"/>
    </row>
    <row r="760" ht="13.5" customHeight="1" spans="1:6">
      <c r="A760" s="19"/>
      <c r="D760" s="17"/>
      <c r="E760" s="5"/>
      <c r="F760" s="5"/>
    </row>
    <row r="761" ht="13.5" customHeight="1" spans="1:6">
      <c r="A761" s="19"/>
      <c r="D761" s="17"/>
      <c r="E761" s="5"/>
      <c r="F761" s="5"/>
    </row>
    <row r="762" ht="13.5" customHeight="1" spans="1:6">
      <c r="A762" s="19"/>
      <c r="D762" s="17"/>
      <c r="E762" s="5"/>
      <c r="F762" s="5"/>
    </row>
    <row r="763" ht="13.5" customHeight="1" spans="1:6">
      <c r="A763" s="19"/>
      <c r="D763" s="17"/>
      <c r="E763" s="5"/>
      <c r="F763" s="5"/>
    </row>
    <row r="764" ht="13.5" customHeight="1" spans="1:6">
      <c r="A764" s="19"/>
      <c r="D764" s="17"/>
      <c r="E764" s="5"/>
      <c r="F764" s="5"/>
    </row>
    <row r="765" ht="13.5" customHeight="1" spans="1:6">
      <c r="A765" s="19"/>
      <c r="D765" s="17"/>
      <c r="E765" s="5"/>
      <c r="F765" s="5"/>
    </row>
    <row r="766" ht="13.5" customHeight="1" spans="1:6">
      <c r="A766" s="19"/>
      <c r="D766" s="17"/>
      <c r="E766" s="5"/>
      <c r="F766" s="5"/>
    </row>
    <row r="767" ht="13.5" customHeight="1" spans="1:6">
      <c r="A767" s="19"/>
      <c r="D767" s="17"/>
      <c r="E767" s="5"/>
      <c r="F767" s="5"/>
    </row>
    <row r="768" ht="13.5" customHeight="1" spans="1:6">
      <c r="A768" s="19"/>
      <c r="D768" s="17"/>
      <c r="E768" s="5"/>
      <c r="F768" s="5"/>
    </row>
    <row r="769" ht="13.5" customHeight="1" spans="1:6">
      <c r="A769" s="19"/>
      <c r="D769" s="17"/>
      <c r="E769" s="5"/>
      <c r="F769" s="5"/>
    </row>
    <row r="770" ht="13.5" customHeight="1" spans="1:6">
      <c r="A770" s="19"/>
      <c r="D770" s="17"/>
      <c r="E770" s="5"/>
      <c r="F770" s="5"/>
    </row>
    <row r="771" ht="13.5" customHeight="1" spans="1:6">
      <c r="A771" s="19"/>
      <c r="D771" s="17"/>
      <c r="E771" s="5"/>
      <c r="F771" s="5"/>
    </row>
    <row r="772" ht="13.5" customHeight="1" spans="1:6">
      <c r="A772" s="19"/>
      <c r="D772" s="17"/>
      <c r="E772" s="5"/>
      <c r="F772" s="5"/>
    </row>
    <row r="773" ht="13.5" customHeight="1" spans="1:6">
      <c r="A773" s="19"/>
      <c r="D773" s="17"/>
      <c r="E773" s="5"/>
      <c r="F773" s="5"/>
    </row>
    <row r="774" ht="13.5" customHeight="1" spans="1:6">
      <c r="A774" s="19"/>
      <c r="D774" s="17"/>
      <c r="E774" s="5"/>
      <c r="F774" s="5"/>
    </row>
    <row r="775" ht="13.5" customHeight="1" spans="1:6">
      <c r="A775" s="19"/>
      <c r="D775" s="17"/>
      <c r="E775" s="5"/>
      <c r="F775" s="5"/>
    </row>
    <row r="776" ht="13.5" customHeight="1" spans="1:6">
      <c r="A776" s="19"/>
      <c r="D776" s="17"/>
      <c r="E776" s="5"/>
      <c r="F776" s="5"/>
    </row>
    <row r="777" ht="13.5" customHeight="1" spans="1:6">
      <c r="A777" s="19"/>
      <c r="D777" s="17"/>
      <c r="E777" s="5"/>
      <c r="F777" s="5"/>
    </row>
    <row r="778" ht="13.5" customHeight="1" spans="1:6">
      <c r="A778" s="19"/>
      <c r="D778" s="17"/>
      <c r="E778" s="5"/>
      <c r="F778" s="5"/>
    </row>
    <row r="779" ht="13.5" customHeight="1" spans="1:6">
      <c r="A779" s="19"/>
      <c r="D779" s="17"/>
      <c r="E779" s="5"/>
      <c r="F779" s="5"/>
    </row>
    <row r="780" ht="13.5" customHeight="1" spans="1:6">
      <c r="A780" s="19"/>
      <c r="D780" s="17"/>
      <c r="E780" s="5"/>
      <c r="F780" s="5"/>
    </row>
    <row r="781" ht="13.5" customHeight="1" spans="1:6">
      <c r="A781" s="19"/>
      <c r="D781" s="17"/>
      <c r="E781" s="5"/>
      <c r="F781" s="5"/>
    </row>
    <row r="782" ht="13.5" customHeight="1" spans="1:6">
      <c r="A782" s="19"/>
      <c r="D782" s="17"/>
      <c r="E782" s="5"/>
      <c r="F782" s="5"/>
    </row>
    <row r="783" ht="13.5" customHeight="1" spans="1:6">
      <c r="A783" s="19"/>
      <c r="D783" s="17"/>
      <c r="E783" s="5"/>
      <c r="F783" s="5"/>
    </row>
    <row r="784" ht="13.5" customHeight="1" spans="1:6">
      <c r="A784" s="19"/>
      <c r="D784" s="17"/>
      <c r="E784" s="5"/>
      <c r="F784" s="5"/>
    </row>
    <row r="785" ht="13.5" customHeight="1" spans="1:6">
      <c r="A785" s="19"/>
      <c r="D785" s="17"/>
      <c r="E785" s="5"/>
      <c r="F785" s="5"/>
    </row>
    <row r="786" ht="13.5" customHeight="1" spans="1:6">
      <c r="A786" s="19"/>
      <c r="D786" s="17"/>
      <c r="E786" s="5"/>
      <c r="F786" s="5"/>
    </row>
    <row r="787" ht="13.5" customHeight="1" spans="1:6">
      <c r="A787" s="19"/>
      <c r="D787" s="17"/>
      <c r="E787" s="5"/>
      <c r="F787" s="5"/>
    </row>
    <row r="788" ht="13.5" customHeight="1" spans="1:6">
      <c r="A788" s="19"/>
      <c r="D788" s="17"/>
      <c r="E788" s="5"/>
      <c r="F788" s="5"/>
    </row>
    <row r="789" ht="13.5" customHeight="1" spans="1:6">
      <c r="A789" s="19"/>
      <c r="D789" s="17"/>
      <c r="E789" s="5"/>
      <c r="F789" s="5"/>
    </row>
    <row r="790" ht="13.5" customHeight="1" spans="1:6">
      <c r="A790" s="19"/>
      <c r="D790" s="17"/>
      <c r="E790" s="5"/>
      <c r="F790" s="5"/>
    </row>
    <row r="791" ht="13.5" customHeight="1" spans="1:6">
      <c r="A791" s="19"/>
      <c r="D791" s="17"/>
      <c r="E791" s="5"/>
      <c r="F791" s="5"/>
    </row>
    <row r="792" ht="13.5" customHeight="1" spans="1:6">
      <c r="A792" s="19"/>
      <c r="D792" s="17"/>
      <c r="E792" s="5"/>
      <c r="F792" s="5"/>
    </row>
    <row r="793" ht="13.5" customHeight="1" spans="1:6">
      <c r="A793" s="19"/>
      <c r="D793" s="17"/>
      <c r="E793" s="5"/>
      <c r="F793" s="5"/>
    </row>
    <row r="794" ht="13.5" customHeight="1" spans="1:6">
      <c r="A794" s="19"/>
      <c r="D794" s="17"/>
      <c r="E794" s="5"/>
      <c r="F794" s="5"/>
    </row>
    <row r="795" ht="13.5" customHeight="1" spans="1:6">
      <c r="A795" s="19"/>
      <c r="D795" s="17"/>
      <c r="E795" s="5"/>
      <c r="F795" s="5"/>
    </row>
    <row r="796" ht="13.5" customHeight="1" spans="1:6">
      <c r="A796" s="19"/>
      <c r="D796" s="17"/>
      <c r="E796" s="5"/>
      <c r="F796" s="5"/>
    </row>
    <row r="797" ht="13.5" customHeight="1" spans="1:6">
      <c r="A797" s="19"/>
      <c r="D797" s="17"/>
      <c r="E797" s="5"/>
      <c r="F797" s="5"/>
    </row>
    <row r="798" ht="13.5" customHeight="1" spans="1:6">
      <c r="A798" s="19"/>
      <c r="D798" s="17"/>
      <c r="E798" s="5"/>
      <c r="F798" s="5"/>
    </row>
    <row r="799" ht="13.5" customHeight="1" spans="1:6">
      <c r="A799" s="19"/>
      <c r="D799" s="17"/>
      <c r="E799" s="5"/>
      <c r="F799" s="5"/>
    </row>
    <row r="800" ht="13.5" customHeight="1" spans="1:6">
      <c r="A800" s="19"/>
      <c r="D800" s="17"/>
      <c r="E800" s="5"/>
      <c r="F800" s="5"/>
    </row>
    <row r="801" ht="13.5" customHeight="1" spans="1:6">
      <c r="A801" s="19"/>
      <c r="D801" s="17"/>
      <c r="E801" s="5"/>
      <c r="F801" s="5"/>
    </row>
    <row r="802" ht="13.5" customHeight="1" spans="1:6">
      <c r="A802" s="19"/>
      <c r="D802" s="17"/>
      <c r="E802" s="5"/>
      <c r="F802" s="5"/>
    </row>
    <row r="803" ht="13.5" customHeight="1" spans="1:6">
      <c r="A803" s="19"/>
      <c r="D803" s="17"/>
      <c r="E803" s="5"/>
      <c r="F803" s="5"/>
    </row>
    <row r="804" ht="13.5" customHeight="1" spans="1:6">
      <c r="A804" s="19"/>
      <c r="D804" s="17"/>
      <c r="E804" s="5"/>
      <c r="F804" s="5"/>
    </row>
    <row r="805" ht="13.5" customHeight="1" spans="1:6">
      <c r="A805" s="19"/>
      <c r="D805" s="17"/>
      <c r="E805" s="5"/>
      <c r="F805" s="5"/>
    </row>
    <row r="806" ht="13.5" customHeight="1" spans="1:6">
      <c r="A806" s="19"/>
      <c r="D806" s="17"/>
      <c r="E806" s="5"/>
      <c r="F806" s="5"/>
    </row>
    <row r="807" ht="13.5" customHeight="1" spans="1:6">
      <c r="A807" s="19"/>
      <c r="D807" s="17"/>
      <c r="E807" s="5"/>
      <c r="F807" s="5"/>
    </row>
    <row r="808" ht="13.5" customHeight="1" spans="1:6">
      <c r="A808" s="19"/>
      <c r="D808" s="17"/>
      <c r="E808" s="5"/>
      <c r="F808" s="5"/>
    </row>
    <row r="809" ht="13.5" customHeight="1" spans="1:6">
      <c r="A809" s="19"/>
      <c r="D809" s="17"/>
      <c r="E809" s="5"/>
      <c r="F809" s="5"/>
    </row>
    <row r="810" ht="13.5" customHeight="1" spans="1:6">
      <c r="A810" s="19"/>
      <c r="D810" s="17"/>
      <c r="E810" s="5"/>
      <c r="F810" s="5"/>
    </row>
    <row r="811" ht="13.5" customHeight="1" spans="1:6">
      <c r="A811" s="19"/>
      <c r="D811" s="17"/>
      <c r="E811" s="5"/>
      <c r="F811" s="5"/>
    </row>
    <row r="812" ht="13.5" customHeight="1" spans="1:6">
      <c r="A812" s="19"/>
      <c r="D812" s="17"/>
      <c r="E812" s="5"/>
      <c r="F812" s="5"/>
    </row>
    <row r="813" ht="13.5" customHeight="1" spans="1:6">
      <c r="A813" s="19"/>
      <c r="D813" s="17"/>
      <c r="E813" s="5"/>
      <c r="F813" s="5"/>
    </row>
    <row r="814" ht="13.5" customHeight="1" spans="1:6">
      <c r="A814" s="19"/>
      <c r="D814" s="17"/>
      <c r="E814" s="5"/>
      <c r="F814" s="5"/>
    </row>
    <row r="815" ht="13.5" customHeight="1" spans="1:6">
      <c r="A815" s="19"/>
      <c r="D815" s="17"/>
      <c r="E815" s="5"/>
      <c r="F815" s="5"/>
    </row>
    <row r="816" ht="13.5" customHeight="1" spans="1:6">
      <c r="A816" s="19"/>
      <c r="D816" s="17"/>
      <c r="E816" s="5"/>
      <c r="F816" s="5"/>
    </row>
    <row r="817" ht="13.5" customHeight="1" spans="1:6">
      <c r="A817" s="19"/>
      <c r="D817" s="17"/>
      <c r="E817" s="5"/>
      <c r="F817" s="5"/>
    </row>
    <row r="818" ht="13.5" customHeight="1" spans="1:6">
      <c r="A818" s="19"/>
      <c r="D818" s="17"/>
      <c r="E818" s="5"/>
      <c r="F818" s="5"/>
    </row>
    <row r="819" ht="13.5" customHeight="1" spans="1:6">
      <c r="A819" s="19"/>
      <c r="D819" s="17"/>
      <c r="E819" s="5"/>
      <c r="F819" s="5"/>
    </row>
    <row r="820" ht="13.5" customHeight="1" spans="1:6">
      <c r="A820" s="19"/>
      <c r="D820" s="17"/>
      <c r="E820" s="5"/>
      <c r="F820" s="5"/>
    </row>
    <row r="821" ht="13.5" customHeight="1" spans="1:6">
      <c r="A821" s="19"/>
      <c r="D821" s="17"/>
      <c r="E821" s="5"/>
      <c r="F821" s="5"/>
    </row>
    <row r="822" ht="13.5" customHeight="1" spans="1:6">
      <c r="A822" s="19"/>
      <c r="D822" s="17"/>
      <c r="E822" s="5"/>
      <c r="F822" s="5"/>
    </row>
    <row r="823" ht="13.5" customHeight="1" spans="1:6">
      <c r="A823" s="19"/>
      <c r="D823" s="17"/>
      <c r="E823" s="5"/>
      <c r="F823" s="5"/>
    </row>
    <row r="824" ht="13.5" customHeight="1" spans="1:6">
      <c r="A824" s="19"/>
      <c r="D824" s="17"/>
      <c r="E824" s="5"/>
      <c r="F824" s="5"/>
    </row>
    <row r="825" ht="13.5" customHeight="1" spans="1:6">
      <c r="A825" s="19"/>
      <c r="D825" s="17"/>
      <c r="E825" s="5"/>
      <c r="F825" s="5"/>
    </row>
    <row r="826" ht="13.5" customHeight="1" spans="1:6">
      <c r="A826" s="19"/>
      <c r="D826" s="17"/>
      <c r="E826" s="5"/>
      <c r="F826" s="5"/>
    </row>
    <row r="827" ht="13.5" customHeight="1" spans="1:6">
      <c r="A827" s="19"/>
      <c r="D827" s="17"/>
      <c r="E827" s="5"/>
      <c r="F827" s="5"/>
    </row>
    <row r="828" ht="13.5" customHeight="1" spans="1:6">
      <c r="A828" s="19"/>
      <c r="D828" s="17"/>
      <c r="E828" s="5"/>
      <c r="F828" s="5"/>
    </row>
    <row r="829" ht="13.5" customHeight="1" spans="1:6">
      <c r="A829" s="19"/>
      <c r="D829" s="17"/>
      <c r="E829" s="5"/>
      <c r="F829" s="5"/>
    </row>
    <row r="830" ht="13.5" customHeight="1" spans="1:6">
      <c r="A830" s="19"/>
      <c r="D830" s="17"/>
      <c r="E830" s="5"/>
      <c r="F830" s="5"/>
    </row>
    <row r="831" ht="13.5" customHeight="1" spans="1:6">
      <c r="A831" s="19"/>
      <c r="D831" s="17"/>
      <c r="E831" s="5"/>
      <c r="F831" s="5"/>
    </row>
    <row r="832" ht="13.5" customHeight="1" spans="1:6">
      <c r="A832" s="19"/>
      <c r="D832" s="17"/>
      <c r="E832" s="5"/>
      <c r="F832" s="5"/>
    </row>
    <row r="833" ht="13.5" customHeight="1" spans="1:6">
      <c r="A833" s="19"/>
      <c r="D833" s="17"/>
      <c r="E833" s="5"/>
      <c r="F833" s="5"/>
    </row>
    <row r="834" ht="13.5" customHeight="1" spans="1:6">
      <c r="A834" s="19"/>
      <c r="D834" s="17"/>
      <c r="E834" s="5"/>
      <c r="F834" s="5"/>
    </row>
    <row r="835" ht="13.5" customHeight="1" spans="1:6">
      <c r="A835" s="19"/>
      <c r="D835" s="17"/>
      <c r="E835" s="5"/>
      <c r="F835" s="5"/>
    </row>
    <row r="836" ht="13.5" customHeight="1" spans="1:6">
      <c r="A836" s="19"/>
      <c r="D836" s="17"/>
      <c r="E836" s="5"/>
      <c r="F836" s="5"/>
    </row>
    <row r="837" ht="13.5" customHeight="1" spans="1:6">
      <c r="A837" s="19"/>
      <c r="D837" s="17"/>
      <c r="E837" s="5"/>
      <c r="F837" s="5"/>
    </row>
    <row r="838" ht="13.5" customHeight="1" spans="1:6">
      <c r="A838" s="19"/>
      <c r="D838" s="17"/>
      <c r="E838" s="5"/>
      <c r="F838" s="5"/>
    </row>
    <row r="839" ht="13.5" customHeight="1" spans="1:6">
      <c r="A839" s="19"/>
      <c r="D839" s="17"/>
      <c r="E839" s="5"/>
      <c r="F839" s="5"/>
    </row>
    <row r="840" ht="13.5" customHeight="1" spans="1:6">
      <c r="A840" s="19"/>
      <c r="D840" s="17"/>
      <c r="E840" s="5"/>
      <c r="F840" s="5"/>
    </row>
    <row r="841" ht="13.5" customHeight="1" spans="1:6">
      <c r="A841" s="19"/>
      <c r="D841" s="17"/>
      <c r="E841" s="5"/>
      <c r="F841" s="5"/>
    </row>
    <row r="842" ht="13.5" customHeight="1" spans="1:6">
      <c r="A842" s="19"/>
      <c r="D842" s="17"/>
      <c r="E842" s="5"/>
      <c r="F842" s="5"/>
    </row>
    <row r="843" ht="13.5" customHeight="1" spans="1:6">
      <c r="A843" s="19"/>
      <c r="D843" s="17"/>
      <c r="E843" s="5"/>
      <c r="F843" s="5"/>
    </row>
    <row r="844" ht="13.5" customHeight="1" spans="1:6">
      <c r="A844" s="19"/>
      <c r="D844" s="17"/>
      <c r="E844" s="5"/>
      <c r="F844" s="5"/>
    </row>
    <row r="845" ht="13.5" customHeight="1" spans="1:6">
      <c r="A845" s="19"/>
      <c r="D845" s="17"/>
      <c r="E845" s="5"/>
      <c r="F845" s="5"/>
    </row>
    <row r="846" ht="13.5" customHeight="1" spans="1:6">
      <c r="A846" s="19"/>
      <c r="D846" s="17"/>
      <c r="E846" s="5"/>
      <c r="F846" s="5"/>
    </row>
    <row r="847" ht="13.5" customHeight="1" spans="1:6">
      <c r="A847" s="19"/>
      <c r="D847" s="17"/>
      <c r="E847" s="5"/>
      <c r="F847" s="5"/>
    </row>
    <row r="848" ht="13.5" customHeight="1" spans="1:6">
      <c r="A848" s="19"/>
      <c r="D848" s="17"/>
      <c r="E848" s="5"/>
      <c r="F848" s="5"/>
    </row>
    <row r="849" ht="13.5" customHeight="1" spans="1:6">
      <c r="A849" s="19"/>
      <c r="D849" s="17"/>
      <c r="E849" s="5"/>
      <c r="F849" s="5"/>
    </row>
    <row r="850" ht="13.5" customHeight="1" spans="1:6">
      <c r="A850" s="19"/>
      <c r="D850" s="17"/>
      <c r="E850" s="5"/>
      <c r="F850" s="5"/>
    </row>
    <row r="851" ht="13.5" customHeight="1" spans="1:6">
      <c r="A851" s="19"/>
      <c r="D851" s="17"/>
      <c r="E851" s="5"/>
      <c r="F851" s="5"/>
    </row>
    <row r="852" ht="13.5" customHeight="1" spans="1:6">
      <c r="A852" s="19"/>
      <c r="D852" s="17"/>
      <c r="E852" s="5"/>
      <c r="F852" s="5"/>
    </row>
    <row r="853" ht="13.5" customHeight="1" spans="1:6">
      <c r="A853" s="19"/>
      <c r="D853" s="17"/>
      <c r="E853" s="5"/>
      <c r="F853" s="5"/>
    </row>
    <row r="854" ht="13.5" customHeight="1" spans="1:6">
      <c r="A854" s="19"/>
      <c r="D854" s="17"/>
      <c r="E854" s="5"/>
      <c r="F854" s="5"/>
    </row>
    <row r="855" ht="13.5" customHeight="1" spans="1:6">
      <c r="A855" s="19"/>
      <c r="D855" s="17"/>
      <c r="E855" s="5"/>
      <c r="F855" s="5"/>
    </row>
    <row r="856" ht="13.5" customHeight="1" spans="1:6">
      <c r="A856" s="19"/>
      <c r="D856" s="17"/>
      <c r="E856" s="5"/>
      <c r="F856" s="5"/>
    </row>
    <row r="857" ht="13.5" customHeight="1" spans="1:6">
      <c r="A857" s="19"/>
      <c r="D857" s="17"/>
      <c r="E857" s="5"/>
      <c r="F857" s="5"/>
    </row>
    <row r="858" ht="13.5" customHeight="1" spans="1:6">
      <c r="A858" s="19"/>
      <c r="D858" s="17"/>
      <c r="E858" s="5"/>
      <c r="F858" s="5"/>
    </row>
    <row r="859" ht="13.5" customHeight="1" spans="1:6">
      <c r="A859" s="19"/>
      <c r="D859" s="17"/>
      <c r="E859" s="5"/>
      <c r="F859" s="5"/>
    </row>
    <row r="860" ht="13.5" customHeight="1" spans="1:6">
      <c r="A860" s="19"/>
      <c r="D860" s="17"/>
      <c r="E860" s="5"/>
      <c r="F860" s="5"/>
    </row>
    <row r="861" ht="13.5" customHeight="1" spans="1:6">
      <c r="A861" s="19"/>
      <c r="D861" s="17"/>
      <c r="E861" s="5"/>
      <c r="F861" s="5"/>
    </row>
    <row r="862" ht="13.5" customHeight="1" spans="1:6">
      <c r="A862" s="19"/>
      <c r="D862" s="17"/>
      <c r="E862" s="5"/>
      <c r="F862" s="5"/>
    </row>
    <row r="863" ht="13.5" customHeight="1" spans="1:6">
      <c r="A863" s="19"/>
      <c r="D863" s="17"/>
      <c r="E863" s="5"/>
      <c r="F863" s="5"/>
    </row>
    <row r="864" ht="13.5" customHeight="1" spans="1:6">
      <c r="A864" s="19"/>
      <c r="D864" s="17"/>
      <c r="E864" s="5"/>
      <c r="F864" s="5"/>
    </row>
    <row r="865" ht="13.5" customHeight="1" spans="1:6">
      <c r="A865" s="19"/>
      <c r="D865" s="17"/>
      <c r="E865" s="5"/>
      <c r="F865" s="5"/>
    </row>
    <row r="866" ht="13.5" customHeight="1" spans="1:6">
      <c r="A866" s="19"/>
      <c r="D866" s="17"/>
      <c r="E866" s="5"/>
      <c r="F866" s="5"/>
    </row>
    <row r="867" ht="13.5" customHeight="1" spans="1:6">
      <c r="A867" s="19"/>
      <c r="D867" s="17"/>
      <c r="E867" s="5"/>
      <c r="F867" s="5"/>
    </row>
    <row r="868" ht="13.5" customHeight="1" spans="1:6">
      <c r="A868" s="19"/>
      <c r="D868" s="17"/>
      <c r="E868" s="5"/>
      <c r="F868" s="5"/>
    </row>
    <row r="869" ht="13.5" customHeight="1" spans="1:6">
      <c r="A869" s="19"/>
      <c r="D869" s="17"/>
      <c r="E869" s="5"/>
      <c r="F869" s="5"/>
    </row>
    <row r="870" ht="13.5" customHeight="1" spans="1:6">
      <c r="A870" s="19"/>
      <c r="D870" s="17"/>
      <c r="E870" s="5"/>
      <c r="F870" s="5"/>
    </row>
    <row r="871" ht="13.5" customHeight="1" spans="1:6">
      <c r="A871" s="19"/>
      <c r="D871" s="17"/>
      <c r="E871" s="5"/>
      <c r="F871" s="5"/>
    </row>
    <row r="872" ht="13.5" customHeight="1" spans="1:6">
      <c r="A872" s="19"/>
      <c r="D872" s="17"/>
      <c r="E872" s="5"/>
      <c r="F872" s="5"/>
    </row>
    <row r="873" ht="13.5" customHeight="1" spans="1:6">
      <c r="A873" s="19"/>
      <c r="D873" s="17"/>
      <c r="E873" s="5"/>
      <c r="F873" s="5"/>
    </row>
    <row r="874" ht="13.5" customHeight="1" spans="1:6">
      <c r="A874" s="19"/>
      <c r="D874" s="17"/>
      <c r="E874" s="5"/>
      <c r="F874" s="5"/>
    </row>
    <row r="875" ht="13.5" customHeight="1" spans="1:6">
      <c r="A875" s="19"/>
      <c r="D875" s="17"/>
      <c r="E875" s="5"/>
      <c r="F875" s="5"/>
    </row>
    <row r="876" ht="13.5" customHeight="1" spans="1:6">
      <c r="A876" s="19"/>
      <c r="D876" s="17"/>
      <c r="E876" s="5"/>
      <c r="F876" s="5"/>
    </row>
    <row r="877" ht="13.5" customHeight="1" spans="1:6">
      <c r="A877" s="19"/>
      <c r="D877" s="17"/>
      <c r="E877" s="5"/>
      <c r="F877" s="5"/>
    </row>
    <row r="878" ht="13.5" customHeight="1" spans="1:6">
      <c r="A878" s="19"/>
      <c r="D878" s="17"/>
      <c r="E878" s="5"/>
      <c r="F878" s="5"/>
    </row>
    <row r="879" ht="13.5" customHeight="1" spans="1:6">
      <c r="A879" s="19"/>
      <c r="D879" s="17"/>
      <c r="E879" s="5"/>
      <c r="F879" s="5"/>
    </row>
    <row r="880" ht="13.5" customHeight="1" spans="1:6">
      <c r="A880" s="19"/>
      <c r="D880" s="17"/>
      <c r="E880" s="5"/>
      <c r="F880" s="5"/>
    </row>
    <row r="881" ht="13.5" customHeight="1" spans="1:6">
      <c r="A881" s="19"/>
      <c r="D881" s="17"/>
      <c r="E881" s="5"/>
      <c r="F881" s="5"/>
    </row>
    <row r="882" ht="13.5" customHeight="1" spans="1:6">
      <c r="A882" s="19"/>
      <c r="D882" s="17"/>
      <c r="E882" s="5"/>
      <c r="F882" s="5"/>
    </row>
    <row r="883" ht="13.5" customHeight="1" spans="1:6">
      <c r="A883" s="19"/>
      <c r="D883" s="17"/>
      <c r="E883" s="5"/>
      <c r="F883" s="5"/>
    </row>
    <row r="884" ht="13.5" customHeight="1" spans="1:6">
      <c r="A884" s="19"/>
      <c r="D884" s="17"/>
      <c r="E884" s="5"/>
      <c r="F884" s="5"/>
    </row>
    <row r="885" ht="13.5" customHeight="1" spans="1:6">
      <c r="A885" s="19"/>
      <c r="D885" s="17"/>
      <c r="E885" s="5"/>
      <c r="F885" s="5"/>
    </row>
    <row r="886" ht="13.5" customHeight="1" spans="1:6">
      <c r="A886" s="19"/>
      <c r="D886" s="17"/>
      <c r="E886" s="5"/>
      <c r="F886" s="5"/>
    </row>
    <row r="887" ht="13.5" customHeight="1" spans="1:6">
      <c r="A887" s="19"/>
      <c r="D887" s="17"/>
      <c r="E887" s="5"/>
      <c r="F887" s="5"/>
    </row>
    <row r="888" ht="13.5" customHeight="1" spans="1:6">
      <c r="A888" s="19"/>
      <c r="D888" s="17"/>
      <c r="E888" s="5"/>
      <c r="F888" s="5"/>
    </row>
    <row r="889" ht="13.5" customHeight="1" spans="1:6">
      <c r="A889" s="19"/>
      <c r="D889" s="17"/>
      <c r="E889" s="5"/>
      <c r="F889" s="5"/>
    </row>
    <row r="890" ht="13.5" customHeight="1" spans="1:6">
      <c r="A890" s="19"/>
      <c r="D890" s="17"/>
      <c r="E890" s="5"/>
      <c r="F890" s="5"/>
    </row>
    <row r="891" ht="13.5" customHeight="1" spans="1:6">
      <c r="A891" s="19"/>
      <c r="D891" s="17"/>
      <c r="E891" s="5"/>
      <c r="F891" s="5"/>
    </row>
    <row r="892" ht="13.5" customHeight="1" spans="1:6">
      <c r="A892" s="19"/>
      <c r="D892" s="17"/>
      <c r="E892" s="5"/>
      <c r="F892" s="5"/>
    </row>
    <row r="893" ht="13.5" customHeight="1" spans="1:6">
      <c r="A893" s="19"/>
      <c r="D893" s="17"/>
      <c r="E893" s="5"/>
      <c r="F893" s="5"/>
    </row>
    <row r="894" ht="13.5" customHeight="1" spans="1:6">
      <c r="A894" s="19"/>
      <c r="D894" s="17"/>
      <c r="E894" s="5"/>
      <c r="F894" s="5"/>
    </row>
    <row r="895" ht="13.5" customHeight="1" spans="1:6">
      <c r="A895" s="19"/>
      <c r="D895" s="17"/>
      <c r="E895" s="5"/>
      <c r="F895" s="5"/>
    </row>
    <row r="896" ht="13.5" customHeight="1" spans="1:6">
      <c r="A896" s="19"/>
      <c r="D896" s="17"/>
      <c r="E896" s="5"/>
      <c r="F896" s="5"/>
    </row>
    <row r="897" ht="13.5" customHeight="1" spans="1:6">
      <c r="A897" s="19"/>
      <c r="D897" s="17"/>
      <c r="E897" s="5"/>
      <c r="F897" s="5"/>
    </row>
    <row r="898" ht="13.5" customHeight="1" spans="1:6">
      <c r="A898" s="19"/>
      <c r="D898" s="17"/>
      <c r="E898" s="5"/>
      <c r="F898" s="5"/>
    </row>
    <row r="899" ht="13.5" customHeight="1" spans="1:6">
      <c r="A899" s="19"/>
      <c r="D899" s="17"/>
      <c r="E899" s="5"/>
      <c r="F899" s="5"/>
    </row>
    <row r="900" ht="13.5" customHeight="1" spans="1:6">
      <c r="A900" s="19"/>
      <c r="D900" s="17"/>
      <c r="E900" s="5"/>
      <c r="F900" s="5"/>
    </row>
    <row r="901" ht="13.5" customHeight="1" spans="1:6">
      <c r="A901" s="19"/>
      <c r="D901" s="17"/>
      <c r="E901" s="5"/>
      <c r="F901" s="5"/>
    </row>
    <row r="902" ht="13.5" customHeight="1" spans="1:6">
      <c r="A902" s="19"/>
      <c r="D902" s="17"/>
      <c r="E902" s="5"/>
      <c r="F902" s="5"/>
    </row>
    <row r="903" ht="13.5" customHeight="1" spans="1:6">
      <c r="A903" s="19"/>
      <c r="D903" s="17"/>
      <c r="E903" s="5"/>
      <c r="F903" s="5"/>
    </row>
    <row r="904" ht="13.5" customHeight="1" spans="1:6">
      <c r="A904" s="19"/>
      <c r="D904" s="17"/>
      <c r="E904" s="5"/>
      <c r="F904" s="5"/>
    </row>
    <row r="905" ht="13.5" customHeight="1" spans="1:6">
      <c r="A905" s="19"/>
      <c r="D905" s="17"/>
      <c r="E905" s="5"/>
      <c r="F905" s="5"/>
    </row>
    <row r="906" ht="13.5" customHeight="1" spans="1:6">
      <c r="A906" s="19"/>
      <c r="D906" s="17"/>
      <c r="E906" s="5"/>
      <c r="F906" s="5"/>
    </row>
    <row r="907" ht="13.5" customHeight="1" spans="1:6">
      <c r="A907" s="19"/>
      <c r="D907" s="17"/>
      <c r="E907" s="5"/>
      <c r="F907" s="5"/>
    </row>
    <row r="908" ht="13.5" customHeight="1" spans="1:6">
      <c r="A908" s="19"/>
      <c r="D908" s="17"/>
      <c r="E908" s="5"/>
      <c r="F908" s="5"/>
    </row>
    <row r="909" ht="13.5" customHeight="1" spans="1:6">
      <c r="A909" s="19"/>
      <c r="D909" s="17"/>
      <c r="E909" s="5"/>
      <c r="F909" s="5"/>
    </row>
    <row r="910" ht="13.5" customHeight="1" spans="1:6">
      <c r="A910" s="19"/>
      <c r="D910" s="17"/>
      <c r="E910" s="5"/>
      <c r="F910" s="5"/>
    </row>
    <row r="911" ht="13.5" customHeight="1" spans="1:6">
      <c r="A911" s="19"/>
      <c r="D911" s="17"/>
      <c r="E911" s="5"/>
      <c r="F911" s="5"/>
    </row>
    <row r="912" ht="13.5" customHeight="1" spans="1:6">
      <c r="A912" s="19"/>
      <c r="D912" s="17"/>
      <c r="E912" s="5"/>
      <c r="F912" s="5"/>
    </row>
    <row r="913" ht="13.5" customHeight="1" spans="1:6">
      <c r="A913" s="19"/>
      <c r="D913" s="17"/>
      <c r="E913" s="5"/>
      <c r="F913" s="5"/>
    </row>
    <row r="914" ht="13.5" customHeight="1" spans="1:6">
      <c r="A914" s="19"/>
      <c r="D914" s="17"/>
      <c r="E914" s="5"/>
      <c r="F914" s="5"/>
    </row>
    <row r="915" ht="13.5" customHeight="1" spans="1:6">
      <c r="A915" s="19"/>
      <c r="D915" s="17"/>
      <c r="E915" s="5"/>
      <c r="F915" s="5"/>
    </row>
    <row r="916" ht="13.5" customHeight="1" spans="1:6">
      <c r="A916" s="19"/>
      <c r="D916" s="17"/>
      <c r="E916" s="5"/>
      <c r="F916" s="5"/>
    </row>
    <row r="917" ht="13.5" customHeight="1" spans="1:6">
      <c r="A917" s="19"/>
      <c r="D917" s="17"/>
      <c r="E917" s="5"/>
      <c r="F917" s="5"/>
    </row>
    <row r="918" ht="13.5" customHeight="1" spans="1:6">
      <c r="A918" s="19"/>
      <c r="D918" s="17"/>
      <c r="E918" s="5"/>
      <c r="F918" s="5"/>
    </row>
    <row r="919" ht="13.5" customHeight="1" spans="1:6">
      <c r="A919" s="19"/>
      <c r="D919" s="17"/>
      <c r="E919" s="5"/>
      <c r="F919" s="5"/>
    </row>
    <row r="920" ht="13.5" customHeight="1" spans="1:6">
      <c r="A920" s="19"/>
      <c r="D920" s="17"/>
      <c r="E920" s="5"/>
      <c r="F920" s="5"/>
    </row>
    <row r="921" ht="13.5" customHeight="1" spans="1:6">
      <c r="A921" s="19"/>
      <c r="D921" s="17"/>
      <c r="E921" s="5"/>
      <c r="F921" s="5"/>
    </row>
    <row r="922" ht="13.5" customHeight="1" spans="1:6">
      <c r="A922" s="19"/>
      <c r="D922" s="17"/>
      <c r="E922" s="5"/>
      <c r="F922" s="5"/>
    </row>
    <row r="923" ht="13.5" customHeight="1" spans="1:6">
      <c r="A923" s="19"/>
      <c r="D923" s="17"/>
      <c r="E923" s="5"/>
      <c r="F923" s="5"/>
    </row>
    <row r="924" ht="13.5" customHeight="1" spans="1:6">
      <c r="A924" s="19"/>
      <c r="D924" s="17"/>
      <c r="E924" s="5"/>
      <c r="F924" s="5"/>
    </row>
    <row r="925" ht="13.5" customHeight="1" spans="1:6">
      <c r="A925" s="19"/>
      <c r="D925" s="17"/>
      <c r="E925" s="5"/>
      <c r="F925" s="5"/>
    </row>
    <row r="926" ht="13.5" customHeight="1" spans="1:6">
      <c r="A926" s="19"/>
      <c r="D926" s="17"/>
      <c r="E926" s="5"/>
      <c r="F926" s="5"/>
    </row>
    <row r="927" ht="13.5" customHeight="1" spans="1:6">
      <c r="A927" s="19"/>
      <c r="D927" s="17"/>
      <c r="E927" s="5"/>
      <c r="F927" s="5"/>
    </row>
    <row r="928" ht="13.5" customHeight="1" spans="1:6">
      <c r="A928" s="19"/>
      <c r="D928" s="17"/>
      <c r="E928" s="5"/>
      <c r="F928" s="5"/>
    </row>
    <row r="929" ht="13.5" customHeight="1" spans="1:6">
      <c r="A929" s="19"/>
      <c r="D929" s="17"/>
      <c r="E929" s="5"/>
      <c r="F929" s="5"/>
    </row>
    <row r="930" ht="13.5" customHeight="1" spans="1:6">
      <c r="A930" s="19"/>
      <c r="D930" s="17"/>
      <c r="E930" s="5"/>
      <c r="F930" s="5"/>
    </row>
    <row r="931" ht="13.5" customHeight="1" spans="1:6">
      <c r="A931" s="19"/>
      <c r="D931" s="17"/>
      <c r="E931" s="5"/>
      <c r="F931" s="5"/>
    </row>
    <row r="932" ht="13.5" customHeight="1" spans="1:6">
      <c r="A932" s="19"/>
      <c r="D932" s="17"/>
      <c r="E932" s="5"/>
      <c r="F932" s="5"/>
    </row>
    <row r="933" ht="13.5" customHeight="1" spans="1:6">
      <c r="A933" s="19"/>
      <c r="D933" s="17"/>
      <c r="E933" s="5"/>
      <c r="F933" s="5"/>
    </row>
    <row r="934" ht="13.5" customHeight="1" spans="1:6">
      <c r="A934" s="19"/>
      <c r="D934" s="17"/>
      <c r="E934" s="5"/>
      <c r="F934" s="5"/>
    </row>
    <row r="935" ht="13.5" customHeight="1" spans="1:6">
      <c r="A935" s="19"/>
      <c r="D935" s="17"/>
      <c r="E935" s="5"/>
      <c r="F935" s="5"/>
    </row>
    <row r="936" ht="13.5" customHeight="1" spans="1:6">
      <c r="A936" s="19"/>
      <c r="D936" s="17"/>
      <c r="E936" s="5"/>
      <c r="F936" s="5"/>
    </row>
    <row r="937" ht="13.5" customHeight="1" spans="1:6">
      <c r="A937" s="19"/>
      <c r="D937" s="17"/>
      <c r="E937" s="5"/>
      <c r="F937" s="5"/>
    </row>
    <row r="938" ht="13.5" customHeight="1" spans="1:6">
      <c r="A938" s="19"/>
      <c r="D938" s="17"/>
      <c r="E938" s="5"/>
      <c r="F938" s="5"/>
    </row>
    <row r="939" ht="13.5" customHeight="1" spans="1:6">
      <c r="A939" s="19"/>
      <c r="D939" s="17"/>
      <c r="E939" s="5"/>
      <c r="F939" s="5"/>
    </row>
    <row r="940" ht="13.5" customHeight="1" spans="1:6">
      <c r="A940" s="19"/>
      <c r="D940" s="17"/>
      <c r="E940" s="5"/>
      <c r="F940" s="5"/>
    </row>
    <row r="941" ht="13.5" customHeight="1" spans="1:6">
      <c r="A941" s="19"/>
      <c r="D941" s="17"/>
      <c r="E941" s="5"/>
      <c r="F941" s="5"/>
    </row>
    <row r="942" ht="13.5" customHeight="1" spans="1:6">
      <c r="A942" s="19"/>
      <c r="D942" s="17"/>
      <c r="E942" s="5"/>
      <c r="F942" s="5"/>
    </row>
    <row r="943" ht="13.5" customHeight="1" spans="1:6">
      <c r="A943" s="19"/>
      <c r="D943" s="17"/>
      <c r="E943" s="5"/>
      <c r="F943" s="5"/>
    </row>
    <row r="944" ht="13.5" customHeight="1" spans="1:6">
      <c r="A944" s="19"/>
      <c r="D944" s="17"/>
      <c r="E944" s="5"/>
      <c r="F944" s="5"/>
    </row>
    <row r="945" ht="13.5" customHeight="1" spans="1:6">
      <c r="A945" s="19"/>
      <c r="D945" s="17"/>
      <c r="E945" s="5"/>
      <c r="F945" s="5"/>
    </row>
    <row r="946" ht="13.5" customHeight="1" spans="1:6">
      <c r="A946" s="19"/>
      <c r="D946" s="17"/>
      <c r="E946" s="5"/>
      <c r="F946" s="5"/>
    </row>
    <row r="947" ht="13.5" customHeight="1" spans="1:6">
      <c r="A947" s="19"/>
      <c r="D947" s="17"/>
      <c r="E947" s="5"/>
      <c r="F947" s="5"/>
    </row>
    <row r="948" ht="13.5" customHeight="1" spans="1:6">
      <c r="A948" s="19"/>
      <c r="D948" s="17"/>
      <c r="E948" s="5"/>
      <c r="F948" s="5"/>
    </row>
    <row r="949" ht="13.5" customHeight="1" spans="1:6">
      <c r="A949" s="19"/>
      <c r="D949" s="17"/>
      <c r="E949" s="5"/>
      <c r="F949" s="5"/>
    </row>
    <row r="950" ht="13.5" customHeight="1" spans="1:6">
      <c r="A950" s="19"/>
      <c r="D950" s="17"/>
      <c r="E950" s="5"/>
      <c r="F950" s="5"/>
    </row>
    <row r="951" ht="13.5" customHeight="1" spans="1:6">
      <c r="A951" s="19"/>
      <c r="D951" s="17"/>
      <c r="E951" s="5"/>
      <c r="F951" s="5"/>
    </row>
    <row r="952" ht="13.5" customHeight="1" spans="1:6">
      <c r="A952" s="19"/>
      <c r="D952" s="17"/>
      <c r="E952" s="5"/>
      <c r="F952" s="5"/>
    </row>
    <row r="953" ht="13.5" customHeight="1" spans="1:6">
      <c r="A953" s="19"/>
      <c r="D953" s="17"/>
      <c r="E953" s="5"/>
      <c r="F953" s="5"/>
    </row>
    <row r="954" ht="13.5" customHeight="1" spans="1:6">
      <c r="A954" s="19"/>
      <c r="D954" s="17"/>
      <c r="E954" s="5"/>
      <c r="F954" s="5"/>
    </row>
    <row r="955" ht="13.5" customHeight="1" spans="1:6">
      <c r="A955" s="19"/>
      <c r="D955" s="17"/>
      <c r="E955" s="5"/>
      <c r="F955" s="5"/>
    </row>
    <row r="956" ht="13.5" customHeight="1" spans="1:6">
      <c r="A956" s="19"/>
      <c r="D956" s="17"/>
      <c r="E956" s="5"/>
      <c r="F956" s="5"/>
    </row>
    <row r="957" ht="13.5" customHeight="1" spans="1:6">
      <c r="A957" s="19"/>
      <c r="D957" s="17"/>
      <c r="E957" s="5"/>
      <c r="F957" s="5"/>
    </row>
    <row r="958" ht="13.5" customHeight="1" spans="1:6">
      <c r="A958" s="19"/>
      <c r="D958" s="17"/>
      <c r="E958" s="5"/>
      <c r="F958" s="5"/>
    </row>
    <row r="959" ht="13.5" customHeight="1" spans="1:6">
      <c r="A959" s="19"/>
      <c r="D959" s="17"/>
      <c r="E959" s="5"/>
      <c r="F959" s="5"/>
    </row>
    <row r="960" ht="13.5" customHeight="1" spans="1:6">
      <c r="A960" s="19"/>
      <c r="D960" s="17"/>
      <c r="E960" s="5"/>
      <c r="F960" s="5"/>
    </row>
    <row r="961" ht="13.5" customHeight="1" spans="1:6">
      <c r="A961" s="19"/>
      <c r="D961" s="17"/>
      <c r="E961" s="5"/>
      <c r="F961" s="5"/>
    </row>
    <row r="962" ht="13.5" customHeight="1" spans="1:6">
      <c r="A962" s="19"/>
      <c r="D962" s="17"/>
      <c r="E962" s="5"/>
      <c r="F962" s="5"/>
    </row>
    <row r="963" ht="13.5" customHeight="1" spans="1:6">
      <c r="A963" s="19"/>
      <c r="D963" s="17"/>
      <c r="E963" s="5"/>
      <c r="F963" s="5"/>
    </row>
    <row r="964" ht="13.5" customHeight="1" spans="1:6">
      <c r="A964" s="19"/>
      <c r="D964" s="17"/>
      <c r="E964" s="5"/>
      <c r="F964" s="5"/>
    </row>
    <row r="965" ht="13.5" customHeight="1" spans="1:6">
      <c r="A965" s="19"/>
      <c r="D965" s="17"/>
      <c r="E965" s="5"/>
      <c r="F965" s="5"/>
    </row>
    <row r="966" ht="13.5" customHeight="1" spans="1:6">
      <c r="A966" s="19"/>
      <c r="D966" s="17"/>
      <c r="E966" s="5"/>
      <c r="F966" s="5"/>
    </row>
    <row r="967" ht="13.5" customHeight="1" spans="1:6">
      <c r="A967" s="19"/>
      <c r="D967" s="17"/>
      <c r="E967" s="5"/>
      <c r="F967" s="5"/>
    </row>
    <row r="968" ht="13.5" customHeight="1" spans="1:6">
      <c r="A968" s="19"/>
      <c r="D968" s="17"/>
      <c r="E968" s="5"/>
      <c r="F968" s="5"/>
    </row>
    <row r="969" ht="13.5" customHeight="1" spans="1:6">
      <c r="A969" s="19"/>
      <c r="D969" s="17"/>
      <c r="E969" s="5"/>
      <c r="F969" s="5"/>
    </row>
    <row r="970" ht="13.5" customHeight="1" spans="1:6">
      <c r="A970" s="19"/>
      <c r="D970" s="17"/>
      <c r="E970" s="5"/>
      <c r="F970" s="5"/>
    </row>
    <row r="971" ht="13.5" customHeight="1" spans="1:6">
      <c r="A971" s="19"/>
      <c r="D971" s="17"/>
      <c r="E971" s="5"/>
      <c r="F971" s="5"/>
    </row>
    <row r="972" ht="13.5" customHeight="1" spans="1:6">
      <c r="A972" s="19"/>
      <c r="D972" s="17"/>
      <c r="E972" s="5"/>
      <c r="F972" s="5"/>
    </row>
    <row r="973" ht="13.5" customHeight="1" spans="1:6">
      <c r="A973" s="19"/>
      <c r="D973" s="17"/>
      <c r="E973" s="5"/>
      <c r="F973" s="5"/>
    </row>
    <row r="974" ht="13.5" customHeight="1" spans="1:6">
      <c r="A974" s="19"/>
      <c r="D974" s="17"/>
      <c r="E974" s="5"/>
      <c r="F974" s="5"/>
    </row>
    <row r="975" ht="13.5" customHeight="1" spans="1:6">
      <c r="A975" s="19"/>
      <c r="D975" s="17"/>
      <c r="E975" s="5"/>
      <c r="F975" s="5"/>
    </row>
    <row r="976" ht="13.5" customHeight="1" spans="1:6">
      <c r="A976" s="19"/>
      <c r="D976" s="17"/>
      <c r="E976" s="5"/>
      <c r="F976" s="5"/>
    </row>
    <row r="977" ht="13.5" customHeight="1" spans="1:6">
      <c r="A977" s="19"/>
      <c r="D977" s="17"/>
      <c r="E977" s="5"/>
      <c r="F977" s="5"/>
    </row>
    <row r="978" ht="13.5" customHeight="1" spans="1:6">
      <c r="A978" s="19"/>
      <c r="D978" s="17"/>
      <c r="E978" s="5"/>
      <c r="F978" s="5"/>
    </row>
    <row r="979" ht="13.5" customHeight="1" spans="1:6">
      <c r="A979" s="19"/>
      <c r="D979" s="17"/>
      <c r="E979" s="5"/>
      <c r="F979" s="5"/>
    </row>
    <row r="980" ht="13.5" customHeight="1" spans="1:6">
      <c r="A980" s="19"/>
      <c r="D980" s="17"/>
      <c r="E980" s="5"/>
      <c r="F980" s="5"/>
    </row>
    <row r="981" ht="13.5" customHeight="1" spans="1:6">
      <c r="A981" s="19"/>
      <c r="D981" s="17"/>
      <c r="E981" s="5"/>
      <c r="F981" s="5"/>
    </row>
    <row r="982" ht="13.5" customHeight="1" spans="1:6">
      <c r="A982" s="19"/>
      <c r="D982" s="17"/>
      <c r="E982" s="5"/>
      <c r="F982" s="5"/>
    </row>
    <row r="983" ht="13.5" customHeight="1" spans="1:6">
      <c r="A983" s="19"/>
      <c r="D983" s="17"/>
      <c r="E983" s="5"/>
      <c r="F983" s="5"/>
    </row>
    <row r="984" ht="13.5" customHeight="1" spans="1:6">
      <c r="A984" s="19"/>
      <c r="D984" s="17"/>
      <c r="E984" s="5"/>
      <c r="F984" s="5"/>
    </row>
    <row r="985" ht="13.5" customHeight="1" spans="1:6">
      <c r="A985" s="19"/>
      <c r="D985" s="17"/>
      <c r="E985" s="5"/>
      <c r="F985" s="5"/>
    </row>
    <row r="986" ht="13.5" customHeight="1" spans="1:6">
      <c r="A986" s="19"/>
      <c r="D986" s="17"/>
      <c r="E986" s="5"/>
      <c r="F986" s="5"/>
    </row>
    <row r="987" ht="13.5" customHeight="1" spans="1:6">
      <c r="A987" s="19"/>
      <c r="D987" s="17"/>
      <c r="E987" s="5"/>
      <c r="F987" s="5"/>
    </row>
    <row r="988" ht="13.5" customHeight="1" spans="1:6">
      <c r="A988" s="19"/>
      <c r="D988" s="17"/>
      <c r="E988" s="5"/>
      <c r="F988" s="5"/>
    </row>
    <row r="989" ht="13.5" customHeight="1" spans="1:6">
      <c r="A989" s="19"/>
      <c r="D989" s="17"/>
      <c r="E989" s="5"/>
      <c r="F989" s="5"/>
    </row>
    <row r="990" ht="13.5" customHeight="1" spans="1:6">
      <c r="A990" s="19"/>
      <c r="D990" s="17"/>
      <c r="E990" s="5"/>
      <c r="F990" s="5"/>
    </row>
    <row r="991" ht="13.5" customHeight="1" spans="1:6">
      <c r="A991" s="19"/>
      <c r="D991" s="17"/>
      <c r="E991" s="5"/>
      <c r="F991" s="5"/>
    </row>
    <row r="992" ht="13.5" customHeight="1" spans="1:6">
      <c r="A992" s="19"/>
      <c r="D992" s="17"/>
      <c r="E992" s="5"/>
      <c r="F992" s="5"/>
    </row>
    <row r="993" ht="13.5" customHeight="1" spans="1:6">
      <c r="A993" s="19"/>
      <c r="D993" s="17"/>
      <c r="E993" s="5"/>
      <c r="F993" s="5"/>
    </row>
    <row r="994" ht="13.5" customHeight="1" spans="1:6">
      <c r="A994" s="19"/>
      <c r="D994" s="17"/>
      <c r="E994" s="5"/>
      <c r="F994" s="5"/>
    </row>
    <row r="995" ht="13.5" customHeight="1" spans="1:6">
      <c r="A995" s="19"/>
      <c r="D995" s="17"/>
      <c r="E995" s="5"/>
      <c r="F995" s="5"/>
    </row>
    <row r="996" ht="13.5" customHeight="1" spans="1:6">
      <c r="A996" s="19"/>
      <c r="D996" s="17"/>
      <c r="E996" s="5"/>
      <c r="F996" s="5"/>
    </row>
    <row r="997" ht="13.5" customHeight="1" spans="1:6">
      <c r="A997" s="19"/>
      <c r="D997" s="17"/>
      <c r="E997" s="5"/>
      <c r="F997" s="5"/>
    </row>
    <row r="998" ht="13.5" customHeight="1" spans="1:6">
      <c r="A998" s="19"/>
      <c r="D998" s="17"/>
      <c r="E998" s="5"/>
      <c r="F998" s="5"/>
    </row>
    <row r="999" ht="13.5" customHeight="1" spans="1:6">
      <c r="A999" s="19"/>
      <c r="D999" s="17"/>
      <c r="E999" s="5"/>
      <c r="F999" s="5"/>
    </row>
    <row r="1000" ht="13.5" customHeight="1" spans="1:6">
      <c r="A1000" s="19"/>
      <c r="D1000" s="17"/>
      <c r="E1000" s="5"/>
      <c r="F1000" s="5"/>
    </row>
    <row r="1001" ht="13.5" customHeight="1" spans="1:6">
      <c r="A1001" s="19"/>
      <c r="D1001" s="17"/>
      <c r="E1001" s="5"/>
      <c r="F1001" s="5"/>
    </row>
    <row r="1002" ht="13.5" customHeight="1" spans="1:6">
      <c r="A1002" s="19"/>
      <c r="D1002" s="17"/>
      <c r="E1002" s="5"/>
      <c r="F1002" s="5"/>
    </row>
    <row r="1003" ht="13.5" customHeight="1" spans="1:6">
      <c r="A1003" s="19"/>
      <c r="D1003" s="17"/>
      <c r="E1003" s="5"/>
      <c r="F1003" s="5"/>
    </row>
    <row r="1004" ht="13.5" customHeight="1" spans="1:6">
      <c r="A1004" s="19"/>
      <c r="D1004" s="17"/>
      <c r="E1004" s="5"/>
      <c r="F1004" s="5"/>
    </row>
    <row r="1005" ht="13.5" customHeight="1" spans="1:6">
      <c r="A1005" s="19"/>
      <c r="D1005" s="17"/>
      <c r="E1005" s="5"/>
      <c r="F1005" s="5"/>
    </row>
    <row r="1006" ht="13.5" customHeight="1" spans="1:6">
      <c r="A1006" s="19"/>
      <c r="D1006" s="17"/>
      <c r="E1006" s="5"/>
      <c r="F1006" s="5"/>
    </row>
    <row r="1007" ht="13.5" customHeight="1" spans="1:6">
      <c r="A1007" s="19"/>
      <c r="D1007" s="17"/>
      <c r="E1007" s="5"/>
      <c r="F1007" s="5"/>
    </row>
    <row r="1008" ht="13.5" customHeight="1" spans="1:6">
      <c r="A1008" s="19"/>
      <c r="D1008" s="17"/>
      <c r="E1008" s="5"/>
      <c r="F1008" s="5"/>
    </row>
    <row r="1009" ht="13.5" customHeight="1" spans="1:6">
      <c r="A1009" s="19"/>
      <c r="D1009" s="17"/>
      <c r="E1009" s="5"/>
      <c r="F1009" s="5"/>
    </row>
    <row r="1010" ht="13.5" customHeight="1" spans="1:6">
      <c r="A1010" s="19"/>
      <c r="D1010" s="17"/>
      <c r="E1010" s="5"/>
      <c r="F1010" s="5"/>
    </row>
    <row r="1011" ht="13.5" customHeight="1" spans="1:6">
      <c r="A1011" s="19"/>
      <c r="D1011" s="17"/>
      <c r="E1011" s="5"/>
      <c r="F1011" s="5"/>
    </row>
    <row r="1012" ht="13.5" customHeight="1" spans="1:6">
      <c r="A1012" s="19"/>
      <c r="D1012" s="17"/>
      <c r="E1012" s="5"/>
      <c r="F1012" s="5"/>
    </row>
    <row r="1013" ht="13.5" customHeight="1" spans="1:6">
      <c r="A1013" s="19"/>
      <c r="D1013" s="17"/>
      <c r="E1013" s="5"/>
      <c r="F1013" s="5"/>
    </row>
    <row r="1014" ht="13.5" customHeight="1" spans="1:6">
      <c r="A1014" s="19"/>
      <c r="D1014" s="17"/>
      <c r="E1014" s="5"/>
      <c r="F1014" s="5"/>
    </row>
    <row r="1015" ht="13.5" customHeight="1" spans="1:6">
      <c r="A1015" s="19"/>
      <c r="D1015" s="17"/>
      <c r="E1015" s="5"/>
      <c r="F1015" s="5"/>
    </row>
    <row r="1016" ht="13.5" customHeight="1" spans="1:6">
      <c r="A1016" s="19"/>
      <c r="D1016" s="17"/>
      <c r="E1016" s="5"/>
      <c r="F1016" s="5"/>
    </row>
    <row r="1017" ht="13.5" customHeight="1" spans="1:6">
      <c r="A1017" s="19"/>
      <c r="D1017" s="17"/>
      <c r="E1017" s="5"/>
      <c r="F1017" s="5"/>
    </row>
    <row r="1018" ht="13.5" customHeight="1" spans="1:6">
      <c r="A1018" s="19"/>
      <c r="D1018" s="17"/>
      <c r="E1018" s="5"/>
      <c r="F1018" s="5"/>
    </row>
    <row r="1019" ht="13.5" customHeight="1" spans="1:6">
      <c r="A1019" s="19"/>
      <c r="D1019" s="17"/>
      <c r="E1019" s="5"/>
      <c r="F1019" s="5"/>
    </row>
    <row r="1020" ht="13.5" customHeight="1" spans="1:6">
      <c r="A1020" s="19"/>
      <c r="D1020" s="17"/>
      <c r="E1020" s="5"/>
      <c r="F1020" s="5"/>
    </row>
    <row r="1021" ht="13.5" customHeight="1" spans="1:6">
      <c r="A1021" s="19"/>
      <c r="D1021" s="17"/>
      <c r="E1021" s="5"/>
      <c r="F1021" s="5"/>
    </row>
    <row r="1022" ht="13.5" customHeight="1" spans="1:6">
      <c r="A1022" s="19"/>
      <c r="D1022" s="17"/>
      <c r="E1022" s="5"/>
      <c r="F1022" s="5"/>
    </row>
    <row r="1023" ht="13.5" customHeight="1" spans="1:6">
      <c r="A1023" s="19"/>
      <c r="D1023" s="17"/>
      <c r="E1023" s="5"/>
      <c r="F1023" s="5"/>
    </row>
    <row r="1024" ht="13.5" customHeight="1" spans="1:6">
      <c r="A1024" s="19"/>
      <c r="D1024" s="17"/>
      <c r="E1024" s="5"/>
      <c r="F1024" s="5"/>
    </row>
    <row r="1025" ht="13.5" customHeight="1" spans="1:6">
      <c r="A1025" s="19"/>
      <c r="D1025" s="17"/>
      <c r="E1025" s="5"/>
      <c r="F1025" s="5"/>
    </row>
    <row r="1026" ht="13.5" customHeight="1" spans="1:6">
      <c r="A1026" s="19"/>
      <c r="D1026" s="17"/>
      <c r="E1026" s="5"/>
      <c r="F1026" s="5"/>
    </row>
    <row r="1027" ht="13.5" customHeight="1" spans="1:6">
      <c r="A1027" s="19"/>
      <c r="D1027" s="17"/>
      <c r="E1027" s="5"/>
      <c r="F1027" s="5"/>
    </row>
    <row r="1028" ht="13.5" customHeight="1" spans="1:6">
      <c r="A1028" s="19"/>
      <c r="D1028" s="17"/>
      <c r="E1028" s="5"/>
      <c r="F1028" s="5"/>
    </row>
    <row r="1029" ht="13.5" customHeight="1" spans="1:6">
      <c r="A1029" s="19"/>
      <c r="D1029" s="17"/>
      <c r="E1029" s="5"/>
      <c r="F1029" s="5"/>
    </row>
    <row r="1030" ht="13.5" customHeight="1" spans="1:6">
      <c r="A1030" s="19"/>
      <c r="D1030" s="17"/>
      <c r="E1030" s="5"/>
      <c r="F1030" s="5"/>
    </row>
    <row r="1031" ht="13.5" customHeight="1" spans="1:6">
      <c r="A1031" s="19"/>
      <c r="D1031" s="17"/>
      <c r="E1031" s="5"/>
      <c r="F1031" s="5"/>
    </row>
    <row r="1032" ht="13.5" customHeight="1" spans="1:6">
      <c r="A1032" s="19"/>
      <c r="D1032" s="17"/>
      <c r="E1032" s="5"/>
      <c r="F1032" s="5"/>
    </row>
  </sheetData>
  <pageMargins left="0.7" right="0.7" top="0.75" bottom="0.75" header="0" footer="0"/>
  <pageSetup paperSize="1" orientation="landscape"/>
  <headerFooter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32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6">
        <v>44774</v>
      </c>
      <c r="B2" s="5" t="s">
        <v>294</v>
      </c>
      <c r="C2" s="5" t="s">
        <v>239</v>
      </c>
      <c r="D2" s="17">
        <v>470</v>
      </c>
      <c r="E2" s="5"/>
      <c r="F2" s="5"/>
    </row>
    <row r="3" ht="13.5" customHeight="1" spans="1:6">
      <c r="A3" s="6">
        <v>44774</v>
      </c>
      <c r="B3" s="5" t="s">
        <v>11</v>
      </c>
      <c r="C3" s="5" t="s">
        <v>777</v>
      </c>
      <c r="D3" s="17">
        <v>180</v>
      </c>
      <c r="E3" s="5"/>
      <c r="F3" s="5"/>
    </row>
    <row r="4" ht="13.5" customHeight="1" spans="1:6">
      <c r="A4" s="6">
        <v>44774</v>
      </c>
      <c r="B4" s="5" t="s">
        <v>125</v>
      </c>
      <c r="C4" s="5" t="s">
        <v>640</v>
      </c>
      <c r="D4" s="17">
        <v>60</v>
      </c>
      <c r="E4" s="5"/>
      <c r="F4" s="5"/>
    </row>
    <row r="5" ht="13.5" customHeight="1" spans="1:6">
      <c r="A5" s="6">
        <v>44774</v>
      </c>
      <c r="B5" s="5" t="s">
        <v>125</v>
      </c>
      <c r="C5" s="5" t="s">
        <v>641</v>
      </c>
      <c r="D5" s="17">
        <v>750</v>
      </c>
      <c r="E5" s="5"/>
      <c r="F5" s="5"/>
    </row>
    <row r="6" ht="13.5" customHeight="1" spans="1:7">
      <c r="A6" s="6">
        <v>44774</v>
      </c>
      <c r="B6" s="5" t="s">
        <v>125</v>
      </c>
      <c r="C6" s="5" t="s">
        <v>509</v>
      </c>
      <c r="D6" s="17">
        <v>32.75</v>
      </c>
      <c r="E6" s="5"/>
      <c r="F6" s="5"/>
      <c r="G6" s="3" t="s">
        <v>286</v>
      </c>
    </row>
    <row r="7" ht="13.5" customHeight="1" spans="1:8">
      <c r="A7" s="6">
        <v>44774</v>
      </c>
      <c r="B7" s="5" t="s">
        <v>644</v>
      </c>
      <c r="C7" s="5" t="s">
        <v>684</v>
      </c>
      <c r="D7" s="17">
        <v>100</v>
      </c>
      <c r="E7" s="5"/>
      <c r="F7" s="5"/>
      <c r="G7" s="3" t="s">
        <v>44</v>
      </c>
      <c r="H7" s="4">
        <f>SUMIF(B:B,G7,D:D)</f>
        <v>82.37</v>
      </c>
    </row>
    <row r="8" ht="13.5" customHeight="1" spans="1:8">
      <c r="A8" s="6">
        <v>44774</v>
      </c>
      <c r="B8" s="5" t="s">
        <v>646</v>
      </c>
      <c r="C8" s="5" t="s">
        <v>1145</v>
      </c>
      <c r="D8" s="17">
        <v>1177</v>
      </c>
      <c r="E8" s="5"/>
      <c r="F8" s="5" t="s">
        <v>1362</v>
      </c>
      <c r="G8" s="3" t="s">
        <v>294</v>
      </c>
      <c r="H8" s="4">
        <f>SUMIF(B:B,G8,D:D)</f>
        <v>505.5</v>
      </c>
    </row>
    <row r="9" ht="13.5" customHeight="1" spans="1:8">
      <c r="A9" s="6">
        <v>44774</v>
      </c>
      <c r="B9" s="5" t="s">
        <v>36</v>
      </c>
      <c r="C9" s="5" t="s">
        <v>37</v>
      </c>
      <c r="D9" s="17">
        <v>600</v>
      </c>
      <c r="E9" s="5"/>
      <c r="F9" s="5"/>
      <c r="G9" s="3" t="s">
        <v>11</v>
      </c>
      <c r="H9" s="4">
        <f>SUMIF(B:B,G9,D:D)</f>
        <v>278.2</v>
      </c>
    </row>
    <row r="10" ht="13.5" customHeight="1" spans="1:8">
      <c r="A10" s="6">
        <v>44774</v>
      </c>
      <c r="B10" s="5" t="s">
        <v>36</v>
      </c>
      <c r="C10" s="5" t="s">
        <v>38</v>
      </c>
      <c r="D10" s="17">
        <v>400</v>
      </c>
      <c r="E10" s="5"/>
      <c r="F10" s="5"/>
      <c r="G10" s="3" t="s">
        <v>68</v>
      </c>
      <c r="H10" s="4">
        <f>SUMIF(B:B,G10,D:D)</f>
        <v>643.76</v>
      </c>
    </row>
    <row r="11" ht="13.5" customHeight="1" spans="1:8">
      <c r="A11" s="6">
        <v>44774</v>
      </c>
      <c r="B11" s="5" t="s">
        <v>39</v>
      </c>
      <c r="C11" s="5" t="s">
        <v>42</v>
      </c>
      <c r="D11" s="17">
        <v>90</v>
      </c>
      <c r="E11" s="5"/>
      <c r="F11" s="5"/>
      <c r="G11" s="3" t="s">
        <v>197</v>
      </c>
      <c r="H11" s="4">
        <f>SUMIF(B:B,G11,D:D)</f>
        <v>56.04</v>
      </c>
    </row>
    <row r="12" ht="13.5" customHeight="1" spans="1:8">
      <c r="A12" s="6">
        <v>44774</v>
      </c>
      <c r="B12" s="5" t="s">
        <v>375</v>
      </c>
      <c r="C12" s="5" t="s">
        <v>547</v>
      </c>
      <c r="D12" s="17">
        <v>200</v>
      </c>
      <c r="E12" s="5"/>
      <c r="F12" s="5"/>
      <c r="G12" s="3" t="s">
        <v>125</v>
      </c>
      <c r="H12" s="4">
        <f>SUMIF(B:B,G12,D:D)</f>
        <v>888.35</v>
      </c>
    </row>
    <row r="13" ht="13.5" customHeight="1" spans="1:8">
      <c r="A13" s="6">
        <v>44774</v>
      </c>
      <c r="B13" s="5" t="s">
        <v>375</v>
      </c>
      <c r="C13" s="5" t="s">
        <v>548</v>
      </c>
      <c r="D13" s="17">
        <v>25</v>
      </c>
      <c r="E13" s="5"/>
      <c r="F13" s="5"/>
      <c r="G13" s="3" t="s">
        <v>644</v>
      </c>
      <c r="H13" s="4">
        <f>SUMIF(B:B,G13,D:D)</f>
        <v>100</v>
      </c>
    </row>
    <row r="14" ht="13.5" customHeight="1" spans="1:8">
      <c r="A14" s="6">
        <v>44774</v>
      </c>
      <c r="B14" s="5" t="s">
        <v>375</v>
      </c>
      <c r="C14" s="5" t="s">
        <v>549</v>
      </c>
      <c r="D14" s="17">
        <v>44</v>
      </c>
      <c r="E14" s="5"/>
      <c r="F14" s="5"/>
      <c r="G14" s="3" t="s">
        <v>646</v>
      </c>
      <c r="H14" s="4">
        <f>SUMIF(B:B,G14,D:D)</f>
        <v>1177</v>
      </c>
    </row>
    <row r="15" ht="13.5" customHeight="1" spans="1:8">
      <c r="A15" s="6">
        <v>44774</v>
      </c>
      <c r="B15" s="5" t="s">
        <v>375</v>
      </c>
      <c r="C15" s="5" t="s">
        <v>550</v>
      </c>
      <c r="D15" s="17">
        <v>20</v>
      </c>
      <c r="E15" s="5"/>
      <c r="F15" s="5"/>
      <c r="G15" s="3" t="s">
        <v>163</v>
      </c>
      <c r="H15" s="4">
        <f>SUMIF(B:B,G15,D:D)</f>
        <v>62.7</v>
      </c>
    </row>
    <row r="16" ht="13.5" customHeight="1" spans="1:8">
      <c r="A16" s="6">
        <v>44774</v>
      </c>
      <c r="B16" s="5" t="s">
        <v>375</v>
      </c>
      <c r="C16" s="5" t="s">
        <v>1319</v>
      </c>
      <c r="D16" s="17">
        <v>5</v>
      </c>
      <c r="E16" s="5"/>
      <c r="F16" s="5"/>
      <c r="G16" s="3" t="s">
        <v>134</v>
      </c>
      <c r="H16" s="4">
        <f>SUMIF(B:B,G16,D:D)</f>
        <v>1153.67</v>
      </c>
    </row>
    <row r="17" ht="13.5" customHeight="1" spans="1:8">
      <c r="A17" s="6">
        <v>44774</v>
      </c>
      <c r="B17" s="5" t="s">
        <v>36</v>
      </c>
      <c r="C17" s="5" t="s">
        <v>1366</v>
      </c>
      <c r="D17" s="17">
        <v>700</v>
      </c>
      <c r="E17" s="5"/>
      <c r="F17" s="5"/>
      <c r="G17" s="3" t="s">
        <v>34</v>
      </c>
      <c r="H17" s="4">
        <f>SUMIF(B:B,G17,D:D)</f>
        <v>92.1</v>
      </c>
    </row>
    <row r="18" ht="13.5" customHeight="1" spans="1:8">
      <c r="A18" s="6">
        <v>44774</v>
      </c>
      <c r="B18" s="5" t="s">
        <v>36</v>
      </c>
      <c r="C18" s="5" t="s">
        <v>1597</v>
      </c>
      <c r="D18" s="17">
        <v>854</v>
      </c>
      <c r="E18" s="5"/>
      <c r="F18" s="5"/>
      <c r="G18" s="3" t="s">
        <v>36</v>
      </c>
      <c r="H18" s="4">
        <f>SUMIF(B:B,G18,D:D)</f>
        <v>3897.29</v>
      </c>
    </row>
    <row r="19" ht="13.5" customHeight="1" spans="1:8">
      <c r="A19" s="6">
        <v>44774</v>
      </c>
      <c r="B19" s="5" t="s">
        <v>36</v>
      </c>
      <c r="C19" s="5" t="s">
        <v>1591</v>
      </c>
      <c r="D19" s="17">
        <v>1174</v>
      </c>
      <c r="E19" s="5"/>
      <c r="F19" s="5"/>
      <c r="G19" s="3" t="s">
        <v>39</v>
      </c>
      <c r="H19" s="4">
        <f>SUMIF(B:B,G19,D:D)</f>
        <v>380.14</v>
      </c>
    </row>
    <row r="20" ht="13.5" customHeight="1" spans="1:8">
      <c r="A20" s="2">
        <v>44779</v>
      </c>
      <c r="B20" s="5" t="s">
        <v>11</v>
      </c>
      <c r="C20" s="5" t="s">
        <v>1392</v>
      </c>
      <c r="D20" s="17">
        <v>16.8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44804</v>
      </c>
      <c r="B21" s="5" t="s">
        <v>127</v>
      </c>
      <c r="C21" s="5" t="s">
        <v>200</v>
      </c>
      <c r="D21" s="17">
        <v>400</v>
      </c>
      <c r="E21" s="10"/>
      <c r="F21" s="10"/>
      <c r="G21" s="10" t="s">
        <v>841</v>
      </c>
      <c r="H21" s="4">
        <f>SUMIF(B:B,G21,D:D)</f>
        <v>2163.65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44799</v>
      </c>
      <c r="B22" s="5" t="s">
        <v>68</v>
      </c>
      <c r="C22" s="5" t="s">
        <v>20</v>
      </c>
      <c r="D22" s="17">
        <v>197.41</v>
      </c>
      <c r="E22" s="11"/>
      <c r="F22" s="10"/>
      <c r="G22" s="10" t="s">
        <v>127</v>
      </c>
      <c r="H22" s="10">
        <f>SUMIF(B:B,G22,D:D)</f>
        <v>429.9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44799</v>
      </c>
      <c r="B23" s="5" t="s">
        <v>11</v>
      </c>
      <c r="C23" s="5" t="s">
        <v>1048</v>
      </c>
      <c r="D23" s="17">
        <v>34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44797</v>
      </c>
      <c r="B24" s="5" t="s">
        <v>127</v>
      </c>
      <c r="C24" s="14" t="s">
        <v>1609</v>
      </c>
      <c r="D24" s="17">
        <v>29.9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44801</v>
      </c>
      <c r="B25" s="5" t="s">
        <v>197</v>
      </c>
      <c r="C25" s="5" t="s">
        <v>124</v>
      </c>
      <c r="D25" s="17">
        <v>24.24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44804</v>
      </c>
      <c r="B26" s="5" t="s">
        <v>163</v>
      </c>
      <c r="C26" s="5" t="s">
        <v>1610</v>
      </c>
      <c r="D26" s="17">
        <v>50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44792</v>
      </c>
      <c r="B27" s="5" t="s">
        <v>36</v>
      </c>
      <c r="C27" s="5" t="s">
        <v>519</v>
      </c>
      <c r="D27" s="17">
        <v>58.85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44789</v>
      </c>
      <c r="B28" s="5" t="s">
        <v>134</v>
      </c>
      <c r="C28" s="5" t="s">
        <v>144</v>
      </c>
      <c r="D28" s="17">
        <v>131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44801</v>
      </c>
      <c r="B29" s="5" t="s">
        <v>39</v>
      </c>
      <c r="C29" s="5" t="s">
        <v>83</v>
      </c>
      <c r="D29" s="17">
        <v>62.1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44792</v>
      </c>
      <c r="B30" s="5" t="s">
        <v>36</v>
      </c>
      <c r="C30" s="5" t="s">
        <v>519</v>
      </c>
      <c r="D30" s="17">
        <v>55.44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44797</v>
      </c>
      <c r="B31" s="5" t="s">
        <v>134</v>
      </c>
      <c r="C31" s="5" t="s">
        <v>1611</v>
      </c>
      <c r="D31" s="17">
        <v>342.2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44797</v>
      </c>
      <c r="B32" s="5" t="s">
        <v>134</v>
      </c>
      <c r="C32" s="5" t="s">
        <v>1611</v>
      </c>
      <c r="D32" s="17">
        <v>534.47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44801</v>
      </c>
      <c r="B33" s="5" t="s">
        <v>68</v>
      </c>
      <c r="C33" s="5" t="s">
        <v>195</v>
      </c>
      <c r="D33" s="17">
        <v>30.3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44790</v>
      </c>
      <c r="B34" s="5" t="s">
        <v>39</v>
      </c>
      <c r="C34" s="5" t="s">
        <v>83</v>
      </c>
      <c r="D34" s="17">
        <v>88.04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44792</v>
      </c>
      <c r="B35" s="5" t="s">
        <v>68</v>
      </c>
      <c r="C35" s="5" t="s">
        <v>20</v>
      </c>
      <c r="D35" s="17">
        <v>209.9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44783</v>
      </c>
      <c r="B36" s="10" t="s">
        <v>44</v>
      </c>
      <c r="C36" s="10" t="s">
        <v>524</v>
      </c>
      <c r="D36" s="10">
        <v>64.37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44785</v>
      </c>
      <c r="B37" s="10" t="s">
        <v>68</v>
      </c>
      <c r="C37" s="10" t="s">
        <v>20</v>
      </c>
      <c r="D37" s="17">
        <v>206.15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44780</v>
      </c>
      <c r="B38" s="5" t="s">
        <v>125</v>
      </c>
      <c r="C38" s="5" t="s">
        <v>124</v>
      </c>
      <c r="D38" s="17">
        <v>45.6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44780</v>
      </c>
      <c r="B39" s="5" t="s">
        <v>134</v>
      </c>
      <c r="C39" s="5" t="s">
        <v>1473</v>
      </c>
      <c r="D39" s="17">
        <v>28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44787</v>
      </c>
      <c r="B40" s="5" t="s">
        <v>44</v>
      </c>
      <c r="C40" s="5" t="s">
        <v>1612</v>
      </c>
      <c r="D40" s="17">
        <v>18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44787</v>
      </c>
      <c r="B41" s="5" t="s">
        <v>134</v>
      </c>
      <c r="C41" s="5" t="s">
        <v>1278</v>
      </c>
      <c r="D41" s="17">
        <v>75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44786</v>
      </c>
      <c r="B42" s="5" t="s">
        <v>134</v>
      </c>
      <c r="C42" s="5" t="s">
        <v>1613</v>
      </c>
      <c r="D42" s="17">
        <v>43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44790</v>
      </c>
      <c r="B43" s="5" t="s">
        <v>197</v>
      </c>
      <c r="C43" s="5" t="s">
        <v>124</v>
      </c>
      <c r="D43" s="17">
        <v>31.8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44793</v>
      </c>
      <c r="B44" s="3" t="s">
        <v>36</v>
      </c>
      <c r="C44" s="3" t="s">
        <v>1614</v>
      </c>
      <c r="D44" s="17">
        <v>55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44787</v>
      </c>
      <c r="B45" s="3" t="s">
        <v>163</v>
      </c>
      <c r="C45" s="3" t="s">
        <v>1482</v>
      </c>
      <c r="D45" s="17">
        <v>12.7</v>
      </c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44791</v>
      </c>
      <c r="B46" s="3" t="s">
        <v>11</v>
      </c>
      <c r="C46" s="3" t="s">
        <v>824</v>
      </c>
      <c r="D46" s="17">
        <v>47.4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44804</v>
      </c>
      <c r="B47" s="3" t="s">
        <v>199</v>
      </c>
      <c r="C47" s="3" t="s">
        <v>1615</v>
      </c>
      <c r="D47" s="17">
        <v>800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44804</v>
      </c>
      <c r="B48" s="3" t="s">
        <v>34</v>
      </c>
      <c r="C48" s="3" t="s">
        <v>81</v>
      </c>
      <c r="D48" s="17">
        <f>2.5+3.8+4.5+15+3.8+7.4+6+10+5+4+8.3+8.5+13.3</f>
        <v>92.1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44780</v>
      </c>
      <c r="B49" s="3" t="s">
        <v>294</v>
      </c>
      <c r="C49" s="3" t="s">
        <v>1420</v>
      </c>
      <c r="D49" s="17">
        <v>35.5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44781</v>
      </c>
      <c r="B50" s="3" t="s">
        <v>39</v>
      </c>
      <c r="C50" s="3" t="s">
        <v>1616</v>
      </c>
      <c r="D50" s="17">
        <v>140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44776</v>
      </c>
      <c r="B51" s="3" t="s">
        <v>841</v>
      </c>
      <c r="C51" s="3" t="s">
        <v>1617</v>
      </c>
      <c r="D51" s="17">
        <v>2163.65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/>
      <c r="D52" s="17"/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/>
      <c r="D53" s="17"/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/>
      <c r="D54" s="17"/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/>
      <c r="D55" s="17"/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/>
      <c r="D56" s="17"/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D57" s="17"/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D58" s="17"/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D59" s="17"/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D60" s="17"/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/>
      <c r="D61" s="17"/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/>
      <c r="D62" s="17"/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/>
      <c r="D63" s="17"/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/>
      <c r="D64" s="17"/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D65" s="17"/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D66" s="17"/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D67" s="17"/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D68" s="17"/>
      <c r="E68" s="10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17"/>
      <c r="E69" s="10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17"/>
      <c r="E70" s="10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17"/>
      <c r="E71" s="10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/>
      <c r="D72" s="17"/>
      <c r="E72" s="10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/>
      <c r="D73" s="17"/>
      <c r="E73" s="10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/>
      <c r="D74" s="17">
        <f>SUM(D2:D73)</f>
        <v>13004.67</v>
      </c>
      <c r="E74" s="5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/>
      <c r="D75" s="17"/>
      <c r="E75" s="5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"/>
      <c r="D76" s="17"/>
      <c r="E76" s="5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"/>
      <c r="D77" s="17"/>
      <c r="E77" s="5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  <row r="1001" ht="13.5" customHeight="1" spans="1:6">
      <c r="A1001" s="2"/>
      <c r="D1001" s="17"/>
      <c r="E1001" s="5"/>
      <c r="F1001" s="5"/>
    </row>
    <row r="1002" ht="13.5" customHeight="1" spans="1:6">
      <c r="A1002" s="2"/>
      <c r="D1002" s="17"/>
      <c r="E1002" s="5"/>
      <c r="F1002" s="5"/>
    </row>
    <row r="1003" ht="13.5" customHeight="1" spans="1:6">
      <c r="A1003" s="2"/>
      <c r="D1003" s="17"/>
      <c r="E1003" s="5"/>
      <c r="F1003" s="5"/>
    </row>
    <row r="1004" ht="13.5" customHeight="1" spans="1:6">
      <c r="A1004" s="2"/>
      <c r="D1004" s="17"/>
      <c r="E1004" s="5"/>
      <c r="F1004" s="5"/>
    </row>
    <row r="1005" ht="13.5" customHeight="1" spans="1:6">
      <c r="A1005" s="2"/>
      <c r="D1005" s="17"/>
      <c r="E1005" s="5"/>
      <c r="F1005" s="5"/>
    </row>
    <row r="1006" ht="13.5" customHeight="1" spans="1:6">
      <c r="A1006" s="2"/>
      <c r="D1006" s="17"/>
      <c r="E1006" s="5"/>
      <c r="F1006" s="5"/>
    </row>
    <row r="1007" ht="13.5" customHeight="1" spans="1:6">
      <c r="A1007" s="2"/>
      <c r="D1007" s="17"/>
      <c r="E1007" s="5"/>
      <c r="F1007" s="5"/>
    </row>
    <row r="1008" ht="13.5" customHeight="1" spans="1:6">
      <c r="A1008" s="2"/>
      <c r="D1008" s="17"/>
      <c r="E1008" s="5"/>
      <c r="F1008" s="5"/>
    </row>
    <row r="1009" ht="13.5" customHeight="1" spans="1:6">
      <c r="A1009" s="2"/>
      <c r="D1009" s="17"/>
      <c r="E1009" s="5"/>
      <c r="F1009" s="5"/>
    </row>
    <row r="1010" ht="13.5" customHeight="1" spans="1:6">
      <c r="A1010" s="2"/>
      <c r="D1010" s="17"/>
      <c r="E1010" s="5"/>
      <c r="F1010" s="5"/>
    </row>
    <row r="1011" ht="13.5" customHeight="1" spans="1:6">
      <c r="A1011" s="2"/>
      <c r="D1011" s="17"/>
      <c r="E1011" s="5"/>
      <c r="F1011" s="5"/>
    </row>
    <row r="1012" ht="13.5" customHeight="1" spans="1:6">
      <c r="A1012" s="2"/>
      <c r="D1012" s="17"/>
      <c r="E1012" s="5"/>
      <c r="F1012" s="5"/>
    </row>
    <row r="1013" ht="13.5" customHeight="1" spans="1:6">
      <c r="A1013" s="2"/>
      <c r="D1013" s="17"/>
      <c r="E1013" s="5"/>
      <c r="F1013" s="5"/>
    </row>
    <row r="1014" ht="13.5" customHeight="1" spans="1:6">
      <c r="A1014" s="2"/>
      <c r="D1014" s="17"/>
      <c r="E1014" s="5"/>
      <c r="F1014" s="5"/>
    </row>
    <row r="1015" ht="13.5" customHeight="1" spans="1:6">
      <c r="A1015" s="2"/>
      <c r="D1015" s="17"/>
      <c r="E1015" s="5"/>
      <c r="F1015" s="5"/>
    </row>
    <row r="1016" ht="13.5" customHeight="1" spans="1:6">
      <c r="A1016" s="2"/>
      <c r="D1016" s="17"/>
      <c r="E1016" s="5"/>
      <c r="F1016" s="5"/>
    </row>
    <row r="1017" ht="13.5" customHeight="1" spans="1:6">
      <c r="A1017" s="2"/>
      <c r="D1017" s="17"/>
      <c r="E1017" s="5"/>
      <c r="F1017" s="5"/>
    </row>
    <row r="1018" ht="13.5" customHeight="1" spans="1:6">
      <c r="A1018" s="2"/>
      <c r="D1018" s="17"/>
      <c r="E1018" s="5"/>
      <c r="F1018" s="5"/>
    </row>
    <row r="1019" ht="13.5" customHeight="1" spans="1:6">
      <c r="A1019" s="2"/>
      <c r="D1019" s="17"/>
      <c r="E1019" s="5"/>
      <c r="F1019" s="5"/>
    </row>
    <row r="1020" ht="13.5" customHeight="1" spans="1:6">
      <c r="A1020" s="2"/>
      <c r="D1020" s="17"/>
      <c r="E1020" s="5"/>
      <c r="F1020" s="5"/>
    </row>
    <row r="1021" ht="13.5" customHeight="1" spans="1:6">
      <c r="A1021" s="2"/>
      <c r="D1021" s="17"/>
      <c r="E1021" s="5"/>
      <c r="F1021" s="5"/>
    </row>
    <row r="1022" ht="13.5" customHeight="1" spans="1:6">
      <c r="A1022" s="2"/>
      <c r="D1022" s="17"/>
      <c r="E1022" s="5"/>
      <c r="F1022" s="5"/>
    </row>
    <row r="1023" ht="13.5" customHeight="1" spans="1:6">
      <c r="A1023" s="2"/>
      <c r="D1023" s="17"/>
      <c r="E1023" s="5"/>
      <c r="F1023" s="5"/>
    </row>
    <row r="1024" ht="13.5" customHeight="1" spans="1:6">
      <c r="A1024" s="2"/>
      <c r="D1024" s="17"/>
      <c r="E1024" s="5"/>
      <c r="F1024" s="5"/>
    </row>
    <row r="1025" ht="13.5" customHeight="1" spans="1:6">
      <c r="A1025" s="2"/>
      <c r="D1025" s="17"/>
      <c r="E1025" s="5"/>
      <c r="F1025" s="5"/>
    </row>
    <row r="1026" ht="13.5" customHeight="1" spans="1:6">
      <c r="A1026" s="2"/>
      <c r="D1026" s="17"/>
      <c r="E1026" s="5"/>
      <c r="F1026" s="5"/>
    </row>
    <row r="1027" ht="13.5" customHeight="1" spans="1:6">
      <c r="A1027" s="2"/>
      <c r="D1027" s="17"/>
      <c r="E1027" s="5"/>
      <c r="F1027" s="5"/>
    </row>
    <row r="1028" ht="13.5" customHeight="1" spans="1:6">
      <c r="A1028" s="2"/>
      <c r="D1028" s="17"/>
      <c r="E1028" s="5"/>
      <c r="F1028" s="5"/>
    </row>
    <row r="1029" ht="13.5" customHeight="1" spans="1:6">
      <c r="A1029" s="2"/>
      <c r="D1029" s="17"/>
      <c r="E1029" s="5"/>
      <c r="F1029" s="5"/>
    </row>
    <row r="1030" ht="13.5" customHeight="1" spans="1:6">
      <c r="A1030" s="2"/>
      <c r="D1030" s="17"/>
      <c r="E1030" s="5"/>
      <c r="F1030" s="5"/>
    </row>
    <row r="1031" ht="13.5" customHeight="1" spans="1:6">
      <c r="A1031" s="2"/>
      <c r="D1031" s="17"/>
      <c r="E1031" s="5"/>
      <c r="F1031" s="5"/>
    </row>
    <row r="1032" ht="13.5" customHeight="1" spans="1:6">
      <c r="A1032" s="2"/>
      <c r="D1032" s="17"/>
      <c r="E1032" s="5"/>
      <c r="F1032" s="5"/>
    </row>
  </sheetData>
  <pageMargins left="0.7" right="0.7" top="0.75" bottom="0.75" header="0" footer="0"/>
  <pageSetup paperSize="1" orientation="landscape"/>
  <headerFooter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32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4" t="s">
        <v>3</v>
      </c>
      <c r="E1" s="5"/>
      <c r="F1" s="5"/>
    </row>
    <row r="2" ht="13.5" customHeight="1" spans="1:6">
      <c r="A2" s="6">
        <v>44805</v>
      </c>
      <c r="B2" s="5" t="s">
        <v>294</v>
      </c>
      <c r="C2" s="5" t="s">
        <v>239</v>
      </c>
      <c r="D2" s="4">
        <v>470</v>
      </c>
      <c r="E2" s="5"/>
      <c r="F2" s="5"/>
    </row>
    <row r="3" ht="13.5" customHeight="1" spans="1:6">
      <c r="A3" s="6">
        <v>44805</v>
      </c>
      <c r="B3" s="5" t="s">
        <v>11</v>
      </c>
      <c r="C3" s="5" t="s">
        <v>777</v>
      </c>
      <c r="D3" s="4">
        <v>180</v>
      </c>
      <c r="E3" s="5"/>
      <c r="F3" s="5"/>
    </row>
    <row r="4" ht="13.5" customHeight="1" spans="1:6">
      <c r="A4" s="6">
        <v>44805</v>
      </c>
      <c r="B4" s="5" t="s">
        <v>125</v>
      </c>
      <c r="C4" s="5" t="s">
        <v>640</v>
      </c>
      <c r="D4" s="4">
        <v>60</v>
      </c>
      <c r="E4" s="5"/>
      <c r="F4" s="5"/>
    </row>
    <row r="5" ht="13.5" customHeight="1" spans="1:6">
      <c r="A5" s="6">
        <v>44805</v>
      </c>
      <c r="B5" s="5" t="s">
        <v>125</v>
      </c>
      <c r="C5" s="5" t="s">
        <v>641</v>
      </c>
      <c r="D5" s="4">
        <v>750</v>
      </c>
      <c r="E5" s="5"/>
      <c r="F5" s="5"/>
    </row>
    <row r="6" ht="13.5" customHeight="1" spans="1:7">
      <c r="A6" s="6">
        <v>44805</v>
      </c>
      <c r="B6" s="5" t="s">
        <v>125</v>
      </c>
      <c r="C6" s="5" t="s">
        <v>509</v>
      </c>
      <c r="D6" s="4">
        <v>32.75</v>
      </c>
      <c r="E6" s="5"/>
      <c r="F6" s="5"/>
      <c r="G6" s="3" t="s">
        <v>286</v>
      </c>
    </row>
    <row r="7" ht="13.5" customHeight="1" spans="1:8">
      <c r="A7" s="6">
        <v>44805</v>
      </c>
      <c r="B7" s="5" t="s">
        <v>644</v>
      </c>
      <c r="C7" s="5" t="s">
        <v>684</v>
      </c>
      <c r="D7" s="4">
        <v>100</v>
      </c>
      <c r="E7" s="5"/>
      <c r="F7" s="5"/>
      <c r="G7" s="3" t="s">
        <v>44</v>
      </c>
      <c r="H7" s="4">
        <f>SUMIF(B:B,G7,D:D)</f>
        <v>345.8</v>
      </c>
    </row>
    <row r="8" ht="13.5" customHeight="1" spans="1:8">
      <c r="A8" s="6">
        <v>44805</v>
      </c>
      <c r="B8" s="5" t="s">
        <v>646</v>
      </c>
      <c r="C8" s="5" t="s">
        <v>1145</v>
      </c>
      <c r="D8" s="4">
        <v>1177</v>
      </c>
      <c r="E8" s="5"/>
      <c r="F8" s="5" t="s">
        <v>1362</v>
      </c>
      <c r="G8" s="3" t="s">
        <v>294</v>
      </c>
      <c r="H8" s="4">
        <f>SUMIF(B:B,G8,D:D)</f>
        <v>1110</v>
      </c>
    </row>
    <row r="9" ht="13.5" customHeight="1" spans="1:8">
      <c r="A9" s="6">
        <v>44805</v>
      </c>
      <c r="B9" s="5" t="s">
        <v>36</v>
      </c>
      <c r="C9" s="5" t="s">
        <v>37</v>
      </c>
      <c r="D9" s="4">
        <v>600</v>
      </c>
      <c r="E9" s="5"/>
      <c r="F9" s="5"/>
      <c r="G9" s="3" t="s">
        <v>11</v>
      </c>
      <c r="H9" s="4">
        <f>SUMIF(B:B,G9,D:D)</f>
        <v>543.13</v>
      </c>
    </row>
    <row r="10" ht="13.5" customHeight="1" spans="1:8">
      <c r="A10" s="6">
        <v>44805</v>
      </c>
      <c r="B10" s="5" t="s">
        <v>36</v>
      </c>
      <c r="C10" s="5" t="s">
        <v>38</v>
      </c>
      <c r="D10" s="4">
        <v>400</v>
      </c>
      <c r="E10" s="5"/>
      <c r="F10" s="5"/>
      <c r="G10" s="3" t="s">
        <v>68</v>
      </c>
      <c r="H10" s="4">
        <f>SUMIF(B:B,G10,D:D)</f>
        <v>868.99</v>
      </c>
    </row>
    <row r="11" ht="13.5" customHeight="1" spans="1:8">
      <c r="A11" s="6">
        <v>44805</v>
      </c>
      <c r="B11" s="5" t="s">
        <v>39</v>
      </c>
      <c r="C11" s="5" t="s">
        <v>42</v>
      </c>
      <c r="D11" s="4">
        <v>90</v>
      </c>
      <c r="E11" s="5"/>
      <c r="F11" s="5"/>
      <c r="G11" s="3" t="s">
        <v>197</v>
      </c>
      <c r="H11" s="4">
        <f>SUMIF(B:B,G11,D:D)</f>
        <v>0</v>
      </c>
    </row>
    <row r="12" ht="13.5" customHeight="1" spans="1:8">
      <c r="A12" s="6">
        <v>44805</v>
      </c>
      <c r="B12" s="5" t="s">
        <v>375</v>
      </c>
      <c r="C12" s="5" t="s">
        <v>547</v>
      </c>
      <c r="D12" s="4">
        <v>200</v>
      </c>
      <c r="E12" s="5"/>
      <c r="F12" s="5"/>
      <c r="G12" s="3" t="s">
        <v>125</v>
      </c>
      <c r="H12" s="4">
        <f>SUMIF(B:B,G12,D:D)</f>
        <v>885.55</v>
      </c>
    </row>
    <row r="13" ht="13.5" customHeight="1" spans="1:8">
      <c r="A13" s="6">
        <v>44805</v>
      </c>
      <c r="B13" s="5" t="s">
        <v>375</v>
      </c>
      <c r="C13" s="5" t="s">
        <v>548</v>
      </c>
      <c r="D13" s="4">
        <v>25</v>
      </c>
      <c r="E13" s="5"/>
      <c r="F13" s="5"/>
      <c r="G13" s="3" t="s">
        <v>644</v>
      </c>
      <c r="H13" s="4">
        <f>SUMIF(B:B,G13,D:D)</f>
        <v>100</v>
      </c>
    </row>
    <row r="14" ht="13.5" customHeight="1" spans="1:8">
      <c r="A14" s="6">
        <v>44805</v>
      </c>
      <c r="B14" s="5" t="s">
        <v>375</v>
      </c>
      <c r="C14" s="5" t="s">
        <v>549</v>
      </c>
      <c r="D14" s="4">
        <v>44</v>
      </c>
      <c r="E14" s="5"/>
      <c r="F14" s="5"/>
      <c r="G14" s="3" t="s">
        <v>646</v>
      </c>
      <c r="H14" s="4">
        <f>SUMIF(B:B,G14,D:D)</f>
        <v>1177</v>
      </c>
    </row>
    <row r="15" ht="13.5" customHeight="1" spans="1:8">
      <c r="A15" s="6">
        <v>44805</v>
      </c>
      <c r="B15" s="5" t="s">
        <v>375</v>
      </c>
      <c r="C15" s="5" t="s">
        <v>550</v>
      </c>
      <c r="D15" s="4">
        <v>20</v>
      </c>
      <c r="E15" s="5"/>
      <c r="F15" s="5"/>
      <c r="G15" s="3" t="s">
        <v>163</v>
      </c>
      <c r="H15" s="4">
        <f>SUMIF(B:B,G15,D:D)</f>
        <v>0</v>
      </c>
    </row>
    <row r="16" ht="13.5" customHeight="1" spans="1:8">
      <c r="A16" s="6">
        <v>44805</v>
      </c>
      <c r="B16" s="5" t="s">
        <v>375</v>
      </c>
      <c r="C16" s="5" t="s">
        <v>1319</v>
      </c>
      <c r="D16" s="4">
        <v>5</v>
      </c>
      <c r="E16" s="5"/>
      <c r="F16" s="5"/>
      <c r="G16" s="3" t="s">
        <v>134</v>
      </c>
      <c r="H16" s="4">
        <f>SUMIF(B:B,G16,D:D)</f>
        <v>0</v>
      </c>
    </row>
    <row r="17" ht="13.5" customHeight="1" spans="1:8">
      <c r="A17" s="6">
        <v>44805</v>
      </c>
      <c r="B17" s="5" t="s">
        <v>36</v>
      </c>
      <c r="C17" s="5" t="s">
        <v>1366</v>
      </c>
      <c r="D17" s="4">
        <v>700</v>
      </c>
      <c r="E17" s="5"/>
      <c r="F17" s="5"/>
      <c r="G17" s="3" t="s">
        <v>34</v>
      </c>
      <c r="H17" s="4">
        <f>SUMIF(B:B,G17,D:D)</f>
        <v>0</v>
      </c>
    </row>
    <row r="18" ht="13.5" customHeight="1" spans="1:8">
      <c r="A18" s="6">
        <v>44805</v>
      </c>
      <c r="B18" s="5" t="s">
        <v>36</v>
      </c>
      <c r="C18" s="5" t="s">
        <v>1597</v>
      </c>
      <c r="D18" s="4">
        <v>854</v>
      </c>
      <c r="E18" s="5"/>
      <c r="F18" s="5"/>
      <c r="G18" s="3" t="s">
        <v>36</v>
      </c>
      <c r="H18" s="4">
        <f>SUMIF(B:B,G18,D:D)</f>
        <v>3962</v>
      </c>
    </row>
    <row r="19" ht="13.5" customHeight="1" spans="1:8">
      <c r="A19" s="6">
        <v>44805</v>
      </c>
      <c r="B19" s="5" t="s">
        <v>36</v>
      </c>
      <c r="C19" s="5" t="s">
        <v>1591</v>
      </c>
      <c r="D19" s="4">
        <v>1174</v>
      </c>
      <c r="E19" s="5"/>
      <c r="F19" s="5"/>
      <c r="G19" s="3" t="s">
        <v>39</v>
      </c>
      <c r="H19" s="4">
        <f>SUMIF(B:B,G19,D:D)</f>
        <v>600.5</v>
      </c>
    </row>
    <row r="20" ht="13.5" customHeight="1" spans="1:8">
      <c r="A20" s="2">
        <v>44807</v>
      </c>
      <c r="B20" s="5" t="s">
        <v>127</v>
      </c>
      <c r="C20" s="5" t="s">
        <v>200</v>
      </c>
      <c r="D20" s="4">
        <v>49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44805</v>
      </c>
      <c r="B21" s="5" t="s">
        <v>11</v>
      </c>
      <c r="C21" s="5" t="s">
        <v>60</v>
      </c>
      <c r="D21" s="4">
        <v>13.5</v>
      </c>
      <c r="E21" s="10"/>
      <c r="F21" s="10"/>
      <c r="G21" s="10" t="s">
        <v>841</v>
      </c>
      <c r="H21" s="4">
        <f>SUMIF(B:B,G21,D:D)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44806</v>
      </c>
      <c r="B22" s="5" t="s">
        <v>68</v>
      </c>
      <c r="C22" s="5" t="s">
        <v>20</v>
      </c>
      <c r="D22" s="4">
        <v>221.49</v>
      </c>
      <c r="E22" s="11"/>
      <c r="F22" s="10"/>
      <c r="G22" s="10" t="s">
        <v>127</v>
      </c>
      <c r="H22" s="10">
        <f>SUMIF(B:B,G22,D:D)</f>
        <v>49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44807</v>
      </c>
      <c r="B23" s="5" t="s">
        <v>11</v>
      </c>
      <c r="C23" s="5" t="s">
        <v>492</v>
      </c>
      <c r="D23" s="4">
        <v>45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6">
        <v>44805</v>
      </c>
      <c r="B24" s="5" t="s">
        <v>44</v>
      </c>
      <c r="C24" s="5" t="s">
        <v>1548</v>
      </c>
      <c r="D24" s="4">
        <v>310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44815</v>
      </c>
      <c r="B25" s="5" t="s">
        <v>294</v>
      </c>
      <c r="C25" s="5" t="s">
        <v>1420</v>
      </c>
      <c r="D25" s="4">
        <v>640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44829</v>
      </c>
      <c r="B26" s="5" t="s">
        <v>125</v>
      </c>
      <c r="C26" s="5" t="s">
        <v>165</v>
      </c>
      <c r="D26" s="4">
        <v>21.4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44827</v>
      </c>
      <c r="B27" s="5" t="s">
        <v>68</v>
      </c>
      <c r="C27" s="5" t="s">
        <v>20</v>
      </c>
      <c r="D27" s="4">
        <v>200.88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44814</v>
      </c>
      <c r="B28" s="5" t="s">
        <v>36</v>
      </c>
      <c r="C28" s="5" t="s">
        <v>1618</v>
      </c>
      <c r="D28" s="4">
        <v>118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44816</v>
      </c>
      <c r="B29" s="5" t="s">
        <v>11</v>
      </c>
      <c r="C29" s="5" t="s">
        <v>1048</v>
      </c>
      <c r="D29" s="4">
        <v>30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44822</v>
      </c>
      <c r="B30" s="5" t="s">
        <v>44</v>
      </c>
      <c r="C30" s="5" t="s">
        <v>1619</v>
      </c>
      <c r="D30" s="4">
        <v>23.8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44818</v>
      </c>
      <c r="B31" s="5" t="s">
        <v>68</v>
      </c>
      <c r="C31" s="5" t="s">
        <v>20</v>
      </c>
      <c r="D31" s="4">
        <v>16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44827</v>
      </c>
      <c r="B32" s="5" t="s">
        <v>125</v>
      </c>
      <c r="C32" s="5" t="s">
        <v>165</v>
      </c>
      <c r="D32" s="4">
        <v>21.4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44820</v>
      </c>
      <c r="B33" s="5" t="s">
        <v>11</v>
      </c>
      <c r="C33" s="5" t="s">
        <v>1620</v>
      </c>
      <c r="D33" s="4">
        <v>76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44806</v>
      </c>
      <c r="B34" s="5" t="s">
        <v>11</v>
      </c>
      <c r="C34" s="5" t="s">
        <v>1621</v>
      </c>
      <c r="D34" s="4">
        <v>9.64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44815</v>
      </c>
      <c r="B35" s="5" t="s">
        <v>36</v>
      </c>
      <c r="C35" s="5" t="s">
        <v>1622</v>
      </c>
      <c r="D35" s="4">
        <v>50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44815</v>
      </c>
      <c r="B36" s="10" t="s">
        <v>68</v>
      </c>
      <c r="C36" s="10" t="s">
        <v>1518</v>
      </c>
      <c r="D36" s="4">
        <v>29.2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44812</v>
      </c>
      <c r="B37" s="10" t="s">
        <v>36</v>
      </c>
      <c r="C37" s="10" t="s">
        <v>1623</v>
      </c>
      <c r="D37" s="4">
        <v>66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44815</v>
      </c>
      <c r="B38" s="5" t="s">
        <v>44</v>
      </c>
      <c r="C38" s="5" t="s">
        <v>576</v>
      </c>
      <c r="D38" s="4">
        <v>12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44834</v>
      </c>
      <c r="B39" s="5" t="s">
        <v>11</v>
      </c>
      <c r="C39" s="5" t="s">
        <v>1621</v>
      </c>
      <c r="D39" s="4">
        <v>35.34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44834</v>
      </c>
      <c r="B40" s="5" t="s">
        <v>68</v>
      </c>
      <c r="C40" s="5" t="s">
        <v>20</v>
      </c>
      <c r="D40" s="4">
        <v>201.24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44826</v>
      </c>
      <c r="B41" s="5" t="s">
        <v>11</v>
      </c>
      <c r="C41" s="5" t="s">
        <v>1143</v>
      </c>
      <c r="D41" s="4">
        <v>53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44834</v>
      </c>
      <c r="B42" s="5" t="s">
        <v>11</v>
      </c>
      <c r="C42" s="5" t="s">
        <v>1624</v>
      </c>
      <c r="D42" s="4">
        <v>15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16">
        <v>44833</v>
      </c>
      <c r="B43" s="3" t="s">
        <v>11</v>
      </c>
      <c r="C43" s="3" t="s">
        <v>824</v>
      </c>
      <c r="D43" s="18">
        <v>18.3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44830</v>
      </c>
      <c r="B44" s="3" t="s">
        <v>11</v>
      </c>
      <c r="C44" s="3" t="s">
        <v>1048</v>
      </c>
      <c r="D44" s="4">
        <v>11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44830</v>
      </c>
      <c r="B45" s="3" t="s">
        <v>68</v>
      </c>
      <c r="C45" s="3" t="s">
        <v>195</v>
      </c>
      <c r="D45" s="4">
        <v>25.2</v>
      </c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44825</v>
      </c>
      <c r="B46" s="3" t="s">
        <v>39</v>
      </c>
      <c r="C46" s="3" t="s">
        <v>1625</v>
      </c>
      <c r="D46" s="4">
        <v>320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44834</v>
      </c>
      <c r="B47" s="3" t="s">
        <v>81</v>
      </c>
      <c r="C47" s="3" t="s">
        <v>1626</v>
      </c>
      <c r="D47" s="4">
        <v>69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44820</v>
      </c>
      <c r="B48" s="3" t="s">
        <v>68</v>
      </c>
      <c r="C48" s="3" t="s">
        <v>20</v>
      </c>
      <c r="D48" s="4">
        <v>174.98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44828</v>
      </c>
      <c r="B49" s="3" t="s">
        <v>39</v>
      </c>
      <c r="C49" s="3" t="s">
        <v>83</v>
      </c>
      <c r="D49" s="4">
        <v>90.5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44815</v>
      </c>
      <c r="B50" s="3" t="s">
        <v>39</v>
      </c>
      <c r="C50" s="3" t="s">
        <v>391</v>
      </c>
      <c r="D50" s="4">
        <v>100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44815</v>
      </c>
      <c r="B51" s="3" t="s">
        <v>11</v>
      </c>
      <c r="C51" s="3" t="s">
        <v>1627</v>
      </c>
      <c r="D51" s="4">
        <v>56.35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/>
      <c r="D52" s="4"/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/>
      <c r="D53" s="4"/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/>
      <c r="D54" s="4"/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/>
      <c r="D55" s="4"/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/>
      <c r="D56" s="4"/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D57" s="4"/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D58" s="4"/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D59" s="4"/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D60" s="4"/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/>
      <c r="D61" s="4"/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/>
      <c r="D62" s="4"/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/>
      <c r="D63" s="4"/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/>
      <c r="D64" s="4"/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D65" s="4"/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D66" s="4"/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D67" s="4"/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D68" s="4"/>
      <c r="E68" s="10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4"/>
      <c r="E69" s="10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4"/>
      <c r="E70" s="10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4"/>
      <c r="E71" s="10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/>
      <c r="D72" s="4"/>
      <c r="E72" s="10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/>
      <c r="D73" s="4"/>
      <c r="E73" s="10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/>
      <c r="D74" s="4">
        <f>SUM(D2:D73)</f>
        <v>10004.97</v>
      </c>
      <c r="E74" s="5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/>
      <c r="D75" s="4"/>
      <c r="E75" s="5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"/>
      <c r="D76" s="4"/>
      <c r="E76" s="5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"/>
      <c r="D77" s="4"/>
      <c r="E77" s="5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6">
      <c r="A78" s="2"/>
      <c r="D78" s="4"/>
      <c r="E78" s="5"/>
      <c r="F78" s="5"/>
    </row>
    <row r="79" ht="13.5" customHeight="1" spans="1:6">
      <c r="A79" s="2"/>
      <c r="D79" s="4"/>
      <c r="E79" s="5"/>
      <c r="F79" s="5"/>
    </row>
    <row r="80" ht="13.5" customHeight="1" spans="1:6">
      <c r="A80" s="2"/>
      <c r="D80" s="4"/>
      <c r="E80" s="5"/>
      <c r="F80" s="5"/>
    </row>
    <row r="81" ht="13.5" customHeight="1" spans="1:6">
      <c r="A81" s="2"/>
      <c r="D81" s="4"/>
      <c r="E81" s="5"/>
      <c r="F81" s="5"/>
    </row>
    <row r="82" ht="13.5" customHeight="1" spans="1:6">
      <c r="A82" s="2"/>
      <c r="D82" s="4"/>
      <c r="E82" s="5"/>
      <c r="F82" s="5"/>
    </row>
    <row r="83" ht="13.5" customHeight="1" spans="1:6">
      <c r="A83" s="2"/>
      <c r="D83" s="4"/>
      <c r="E83" s="5"/>
      <c r="F83" s="5"/>
    </row>
    <row r="84" ht="13.5" customHeight="1" spans="1:6">
      <c r="A84" s="2"/>
      <c r="D84" s="4"/>
      <c r="E84" s="5"/>
      <c r="F84" s="5"/>
    </row>
    <row r="85" ht="13.5" customHeight="1" spans="1:6">
      <c r="A85" s="2"/>
      <c r="D85" s="4"/>
      <c r="E85" s="5"/>
      <c r="F85" s="5"/>
    </row>
    <row r="86" ht="13.5" customHeight="1" spans="1:6">
      <c r="A86" s="2"/>
      <c r="D86" s="4"/>
      <c r="E86" s="5"/>
      <c r="F86" s="5"/>
    </row>
    <row r="87" ht="13.5" customHeight="1" spans="1:6">
      <c r="A87" s="2"/>
      <c r="D87" s="4"/>
      <c r="E87" s="5"/>
      <c r="F87" s="5"/>
    </row>
    <row r="88" ht="13.5" customHeight="1" spans="1:6">
      <c r="A88" s="2"/>
      <c r="D88" s="4"/>
      <c r="E88" s="5"/>
      <c r="F88" s="5"/>
    </row>
    <row r="89" ht="13.5" customHeight="1" spans="1:6">
      <c r="A89" s="2"/>
      <c r="D89" s="4"/>
      <c r="E89" s="5"/>
      <c r="F89" s="5"/>
    </row>
    <row r="90" ht="13.5" customHeight="1" spans="1:6">
      <c r="A90" s="2"/>
      <c r="D90" s="4"/>
      <c r="E90" s="5"/>
      <c r="F90" s="5"/>
    </row>
    <row r="91" ht="13.5" customHeight="1" spans="1:6">
      <c r="A91" s="2"/>
      <c r="D91" s="4"/>
      <c r="E91" s="5"/>
      <c r="F91" s="5"/>
    </row>
    <row r="92" ht="13.5" customHeight="1" spans="1:6">
      <c r="A92" s="2"/>
      <c r="D92" s="4"/>
      <c r="E92" s="5"/>
      <c r="F92" s="5"/>
    </row>
    <row r="93" ht="13.5" customHeight="1" spans="1:6">
      <c r="A93" s="2"/>
      <c r="D93" s="4"/>
      <c r="E93" s="5"/>
      <c r="F93" s="5"/>
    </row>
    <row r="94" ht="13.5" customHeight="1" spans="1:6">
      <c r="A94" s="2"/>
      <c r="D94" s="4"/>
      <c r="E94" s="5"/>
      <c r="F94" s="5"/>
    </row>
    <row r="95" ht="13.5" customHeight="1" spans="1:6">
      <c r="A95" s="2"/>
      <c r="D95" s="4"/>
      <c r="E95" s="5"/>
      <c r="F95" s="5"/>
    </row>
    <row r="96" ht="13.5" customHeight="1" spans="1:6">
      <c r="A96" s="2"/>
      <c r="D96" s="4"/>
      <c r="E96" s="5"/>
      <c r="F96" s="5"/>
    </row>
    <row r="97" ht="13.5" customHeight="1" spans="1:6">
      <c r="A97" s="2"/>
      <c r="D97" s="4"/>
      <c r="E97" s="5"/>
      <c r="F97" s="5"/>
    </row>
    <row r="98" ht="13.5" customHeight="1" spans="1:6">
      <c r="A98" s="2"/>
      <c r="D98" s="4"/>
      <c r="E98" s="5"/>
      <c r="F98" s="5"/>
    </row>
    <row r="99" ht="13.5" customHeight="1" spans="1:6">
      <c r="A99" s="2"/>
      <c r="D99" s="4"/>
      <c r="E99" s="5"/>
      <c r="F99" s="5"/>
    </row>
    <row r="100" ht="13.5" customHeight="1" spans="1:6">
      <c r="A100" s="2"/>
      <c r="D100" s="4"/>
      <c r="E100" s="5"/>
      <c r="F100" s="5"/>
    </row>
    <row r="101" ht="13.5" customHeight="1" spans="1:6">
      <c r="A101" s="2"/>
      <c r="D101" s="4"/>
      <c r="E101" s="5"/>
      <c r="F101" s="5"/>
    </row>
    <row r="102" ht="13.5" customHeight="1" spans="1:6">
      <c r="A102" s="2"/>
      <c r="D102" s="4"/>
      <c r="E102" s="5"/>
      <c r="F102" s="5"/>
    </row>
    <row r="103" ht="13.5" customHeight="1" spans="1:6">
      <c r="A103" s="2"/>
      <c r="D103" s="4"/>
      <c r="E103" s="5"/>
      <c r="F103" s="5"/>
    </row>
    <row r="104" ht="13.5" customHeight="1" spans="1:6">
      <c r="A104" s="2"/>
      <c r="D104" s="4"/>
      <c r="E104" s="5"/>
      <c r="F104" s="5"/>
    </row>
    <row r="105" ht="13.5" customHeight="1" spans="1:6">
      <c r="A105" s="2"/>
      <c r="D105" s="4"/>
      <c r="E105" s="5"/>
      <c r="F105" s="5"/>
    </row>
    <row r="106" ht="13.5" customHeight="1" spans="1:6">
      <c r="A106" s="2"/>
      <c r="D106" s="4"/>
      <c r="E106" s="5"/>
      <c r="F106" s="5"/>
    </row>
    <row r="107" ht="13.5" customHeight="1" spans="1:6">
      <c r="A107" s="2"/>
      <c r="D107" s="4"/>
      <c r="E107" s="5"/>
      <c r="F107" s="5"/>
    </row>
    <row r="108" ht="13.5" customHeight="1" spans="1:6">
      <c r="A108" s="2"/>
      <c r="D108" s="4"/>
      <c r="E108" s="5"/>
      <c r="F108" s="5"/>
    </row>
    <row r="109" ht="13.5" customHeight="1" spans="1:6">
      <c r="A109" s="2"/>
      <c r="D109" s="4"/>
      <c r="E109" s="5"/>
      <c r="F109" s="5"/>
    </row>
    <row r="110" ht="13.5" customHeight="1" spans="1:6">
      <c r="A110" s="2"/>
      <c r="D110" s="4"/>
      <c r="E110" s="5"/>
      <c r="F110" s="5"/>
    </row>
    <row r="111" ht="13.5" customHeight="1" spans="1:6">
      <c r="A111" s="2"/>
      <c r="D111" s="4"/>
      <c r="E111" s="5"/>
      <c r="F111" s="5"/>
    </row>
    <row r="112" ht="13.5" customHeight="1" spans="1:6">
      <c r="A112" s="2"/>
      <c r="D112" s="4"/>
      <c r="E112" s="5"/>
      <c r="F112" s="5"/>
    </row>
    <row r="113" ht="13.5" customHeight="1" spans="1:6">
      <c r="A113" s="2"/>
      <c r="D113" s="4"/>
      <c r="E113" s="5"/>
      <c r="F113" s="5"/>
    </row>
    <row r="114" ht="13.5" customHeight="1" spans="1:6">
      <c r="A114" s="2"/>
      <c r="D114" s="4"/>
      <c r="E114" s="5"/>
      <c r="F114" s="5"/>
    </row>
    <row r="115" ht="13.5" customHeight="1" spans="1:6">
      <c r="A115" s="2"/>
      <c r="D115" s="4"/>
      <c r="E115" s="5"/>
      <c r="F115" s="5"/>
    </row>
    <row r="116" ht="13.5" customHeight="1" spans="1:6">
      <c r="A116" s="2"/>
      <c r="D116" s="4"/>
      <c r="E116" s="5"/>
      <c r="F116" s="5"/>
    </row>
    <row r="117" ht="13.5" customHeight="1" spans="1:6">
      <c r="A117" s="2"/>
      <c r="D117" s="4"/>
      <c r="E117" s="5"/>
      <c r="F117" s="5"/>
    </row>
    <row r="118" ht="13.5" customHeight="1" spans="1:6">
      <c r="A118" s="2"/>
      <c r="D118" s="4"/>
      <c r="E118" s="5"/>
      <c r="F118" s="5"/>
    </row>
    <row r="119" ht="13.5" customHeight="1" spans="1:6">
      <c r="A119" s="2"/>
      <c r="D119" s="4"/>
      <c r="E119" s="5"/>
      <c r="F119" s="5"/>
    </row>
    <row r="120" ht="13.5" customHeight="1" spans="1:6">
      <c r="A120" s="2"/>
      <c r="D120" s="4"/>
      <c r="E120" s="5"/>
      <c r="F120" s="5"/>
    </row>
    <row r="121" ht="13.5" customHeight="1" spans="1:6">
      <c r="A121" s="2"/>
      <c r="D121" s="4"/>
      <c r="E121" s="5"/>
      <c r="F121" s="5"/>
    </row>
    <row r="122" ht="13.5" customHeight="1" spans="1:6">
      <c r="A122" s="2"/>
      <c r="D122" s="4"/>
      <c r="E122" s="5"/>
      <c r="F122" s="5"/>
    </row>
    <row r="123" ht="13.5" customHeight="1" spans="1:6">
      <c r="A123" s="2"/>
      <c r="D123" s="4"/>
      <c r="E123" s="5"/>
      <c r="F123" s="5"/>
    </row>
    <row r="124" ht="13.5" customHeight="1" spans="1:6">
      <c r="A124" s="2"/>
      <c r="D124" s="4"/>
      <c r="E124" s="5"/>
      <c r="F124" s="5"/>
    </row>
    <row r="125" ht="13.5" customHeight="1" spans="1:6">
      <c r="A125" s="2"/>
      <c r="D125" s="4"/>
      <c r="E125" s="5"/>
      <c r="F125" s="5"/>
    </row>
    <row r="126" ht="13.5" customHeight="1" spans="1:6">
      <c r="A126" s="2"/>
      <c r="D126" s="4"/>
      <c r="E126" s="5"/>
      <c r="F126" s="5"/>
    </row>
    <row r="127" ht="13.5" customHeight="1" spans="1:6">
      <c r="A127" s="2"/>
      <c r="D127" s="4"/>
      <c r="E127" s="5"/>
      <c r="F127" s="5"/>
    </row>
    <row r="128" ht="13.5" customHeight="1" spans="1:6">
      <c r="A128" s="2"/>
      <c r="D128" s="4"/>
      <c r="E128" s="5"/>
      <c r="F128" s="5"/>
    </row>
    <row r="129" ht="13.5" customHeight="1" spans="1:6">
      <c r="A129" s="2"/>
      <c r="D129" s="4"/>
      <c r="E129" s="5"/>
      <c r="F129" s="5"/>
    </row>
    <row r="130" ht="13.5" customHeight="1" spans="1:6">
      <c r="A130" s="2"/>
      <c r="D130" s="4"/>
      <c r="E130" s="5"/>
      <c r="F130" s="5"/>
    </row>
    <row r="131" ht="13.5" customHeight="1" spans="1:6">
      <c r="A131" s="2"/>
      <c r="D131" s="4"/>
      <c r="E131" s="5"/>
      <c r="F131" s="5"/>
    </row>
    <row r="132" ht="13.5" customHeight="1" spans="1:6">
      <c r="A132" s="2"/>
      <c r="D132" s="4"/>
      <c r="E132" s="5"/>
      <c r="F132" s="5"/>
    </row>
    <row r="133" ht="13.5" customHeight="1" spans="1:6">
      <c r="A133" s="2"/>
      <c r="D133" s="4"/>
      <c r="E133" s="5"/>
      <c r="F133" s="5"/>
    </row>
    <row r="134" ht="13.5" customHeight="1" spans="1:6">
      <c r="A134" s="2"/>
      <c r="D134" s="4"/>
      <c r="E134" s="5"/>
      <c r="F134" s="5"/>
    </row>
    <row r="135" ht="13.5" customHeight="1" spans="1:6">
      <c r="A135" s="2"/>
      <c r="D135" s="4"/>
      <c r="E135" s="5"/>
      <c r="F135" s="5"/>
    </row>
    <row r="136" ht="13.5" customHeight="1" spans="1:6">
      <c r="A136" s="2"/>
      <c r="D136" s="4"/>
      <c r="E136" s="5"/>
      <c r="F136" s="5"/>
    </row>
    <row r="137" ht="13.5" customHeight="1" spans="1:6">
      <c r="A137" s="2"/>
      <c r="D137" s="4"/>
      <c r="E137" s="5"/>
      <c r="F137" s="5"/>
    </row>
    <row r="138" ht="13.5" customHeight="1" spans="1:6">
      <c r="A138" s="2"/>
      <c r="D138" s="4"/>
      <c r="E138" s="5"/>
      <c r="F138" s="5"/>
    </row>
    <row r="139" ht="13.5" customHeight="1" spans="1:6">
      <c r="A139" s="2"/>
      <c r="D139" s="4"/>
      <c r="E139" s="5"/>
      <c r="F139" s="5"/>
    </row>
    <row r="140" ht="13.5" customHeight="1" spans="1:6">
      <c r="A140" s="2"/>
      <c r="D140" s="4"/>
      <c r="E140" s="5"/>
      <c r="F140" s="5"/>
    </row>
    <row r="141" ht="13.5" customHeight="1" spans="1:6">
      <c r="A141" s="2"/>
      <c r="D141" s="4"/>
      <c r="E141" s="5"/>
      <c r="F141" s="5"/>
    </row>
    <row r="142" ht="13.5" customHeight="1" spans="1:6">
      <c r="A142" s="2"/>
      <c r="D142" s="4"/>
      <c r="E142" s="5"/>
      <c r="F142" s="5"/>
    </row>
    <row r="143" ht="13.5" customHeight="1" spans="1:6">
      <c r="A143" s="2"/>
      <c r="D143" s="4"/>
      <c r="E143" s="5"/>
      <c r="F143" s="5"/>
    </row>
    <row r="144" ht="13.5" customHeight="1" spans="1:6">
      <c r="A144" s="2"/>
      <c r="D144" s="4"/>
      <c r="E144" s="5"/>
      <c r="F144" s="5"/>
    </row>
    <row r="145" ht="13.5" customHeight="1" spans="1:6">
      <c r="A145" s="2"/>
      <c r="D145" s="4"/>
      <c r="E145" s="5"/>
      <c r="F145" s="5"/>
    </row>
    <row r="146" ht="13.5" customHeight="1" spans="1:6">
      <c r="A146" s="2"/>
      <c r="D146" s="4"/>
      <c r="E146" s="5"/>
      <c r="F146" s="5"/>
    </row>
    <row r="147" ht="13.5" customHeight="1" spans="1:6">
      <c r="A147" s="2"/>
      <c r="D147" s="4"/>
      <c r="E147" s="5"/>
      <c r="F147" s="5"/>
    </row>
    <row r="148" ht="13.5" customHeight="1" spans="1:6">
      <c r="A148" s="2"/>
      <c r="D148" s="4"/>
      <c r="E148" s="5"/>
      <c r="F148" s="5"/>
    </row>
    <row r="149" ht="13.5" customHeight="1" spans="1:6">
      <c r="A149" s="2"/>
      <c r="D149" s="4"/>
      <c r="E149" s="5"/>
      <c r="F149" s="5"/>
    </row>
    <row r="150" ht="13.5" customHeight="1" spans="1:6">
      <c r="A150" s="2"/>
      <c r="D150" s="4"/>
      <c r="E150" s="5"/>
      <c r="F150" s="5"/>
    </row>
    <row r="151" ht="13.5" customHeight="1" spans="1:6">
      <c r="A151" s="2"/>
      <c r="D151" s="4"/>
      <c r="E151" s="5"/>
      <c r="F151" s="5"/>
    </row>
    <row r="152" ht="13.5" customHeight="1" spans="1:6">
      <c r="A152" s="2"/>
      <c r="D152" s="4"/>
      <c r="E152" s="5"/>
      <c r="F152" s="5"/>
    </row>
    <row r="153" ht="13.5" customHeight="1" spans="1:6">
      <c r="A153" s="2"/>
      <c r="D153" s="4"/>
      <c r="E153" s="5"/>
      <c r="F153" s="5"/>
    </row>
    <row r="154" ht="13.5" customHeight="1" spans="1:6">
      <c r="A154" s="2"/>
      <c r="D154" s="4"/>
      <c r="E154" s="5"/>
      <c r="F154" s="5"/>
    </row>
    <row r="155" ht="13.5" customHeight="1" spans="1:6">
      <c r="A155" s="2"/>
      <c r="D155" s="4"/>
      <c r="E155" s="5"/>
      <c r="F155" s="5"/>
    </row>
    <row r="156" ht="13.5" customHeight="1" spans="1:6">
      <c r="A156" s="2"/>
      <c r="D156" s="4"/>
      <c r="E156" s="5"/>
      <c r="F156" s="5"/>
    </row>
    <row r="157" ht="13.5" customHeight="1" spans="1:6">
      <c r="A157" s="2"/>
      <c r="D157" s="4"/>
      <c r="E157" s="5"/>
      <c r="F157" s="5"/>
    </row>
    <row r="158" ht="13.5" customHeight="1" spans="1:6">
      <c r="A158" s="2"/>
      <c r="D158" s="4"/>
      <c r="E158" s="5"/>
      <c r="F158" s="5"/>
    </row>
    <row r="159" ht="13.5" customHeight="1" spans="1:6">
      <c r="A159" s="2"/>
      <c r="D159" s="4"/>
      <c r="E159" s="5"/>
      <c r="F159" s="5"/>
    </row>
    <row r="160" ht="13.5" customHeight="1" spans="1:6">
      <c r="A160" s="2"/>
      <c r="D160" s="4"/>
      <c r="E160" s="5"/>
      <c r="F160" s="5"/>
    </row>
    <row r="161" ht="13.5" customHeight="1" spans="1:6">
      <c r="A161" s="2"/>
      <c r="D161" s="4"/>
      <c r="E161" s="5"/>
      <c r="F161" s="5"/>
    </row>
    <row r="162" ht="13.5" customHeight="1" spans="1:6">
      <c r="A162" s="2"/>
      <c r="D162" s="4"/>
      <c r="E162" s="5"/>
      <c r="F162" s="5"/>
    </row>
    <row r="163" ht="13.5" customHeight="1" spans="1:6">
      <c r="A163" s="2"/>
      <c r="D163" s="4"/>
      <c r="E163" s="5"/>
      <c r="F163" s="5"/>
    </row>
    <row r="164" ht="13.5" customHeight="1" spans="1:6">
      <c r="A164" s="2"/>
      <c r="D164" s="4"/>
      <c r="E164" s="5"/>
      <c r="F164" s="5"/>
    </row>
    <row r="165" ht="13.5" customHeight="1" spans="1:6">
      <c r="A165" s="2"/>
      <c r="D165" s="4"/>
      <c r="E165" s="5"/>
      <c r="F165" s="5"/>
    </row>
    <row r="166" ht="13.5" customHeight="1" spans="1:6">
      <c r="A166" s="2"/>
      <c r="D166" s="4"/>
      <c r="E166" s="5"/>
      <c r="F166" s="5"/>
    </row>
    <row r="167" ht="13.5" customHeight="1" spans="1:6">
      <c r="A167" s="2"/>
      <c r="D167" s="4"/>
      <c r="E167" s="5"/>
      <c r="F167" s="5"/>
    </row>
    <row r="168" ht="13.5" customHeight="1" spans="1:6">
      <c r="A168" s="2"/>
      <c r="D168" s="4"/>
      <c r="E168" s="5"/>
      <c r="F168" s="5"/>
    </row>
    <row r="169" ht="13.5" customHeight="1" spans="1:6">
      <c r="A169" s="2"/>
      <c r="D169" s="4"/>
      <c r="E169" s="5"/>
      <c r="F169" s="5"/>
    </row>
    <row r="170" ht="13.5" customHeight="1" spans="1:6">
      <c r="A170" s="2"/>
      <c r="D170" s="4"/>
      <c r="E170" s="5"/>
      <c r="F170" s="5"/>
    </row>
    <row r="171" ht="13.5" customHeight="1" spans="1:6">
      <c r="A171" s="2"/>
      <c r="D171" s="4"/>
      <c r="E171" s="5"/>
      <c r="F171" s="5"/>
    </row>
    <row r="172" ht="13.5" customHeight="1" spans="1:6">
      <c r="A172" s="2"/>
      <c r="D172" s="4"/>
      <c r="E172" s="5"/>
      <c r="F172" s="5"/>
    </row>
    <row r="173" ht="13.5" customHeight="1" spans="1:6">
      <c r="A173" s="2"/>
      <c r="D173" s="4"/>
      <c r="E173" s="5"/>
      <c r="F173" s="5"/>
    </row>
    <row r="174" ht="13.5" customHeight="1" spans="1:6">
      <c r="A174" s="2"/>
      <c r="D174" s="4"/>
      <c r="E174" s="5"/>
      <c r="F174" s="5"/>
    </row>
    <row r="175" ht="13.5" customHeight="1" spans="1:6">
      <c r="A175" s="2"/>
      <c r="D175" s="4"/>
      <c r="E175" s="5"/>
      <c r="F175" s="5"/>
    </row>
    <row r="176" ht="13.5" customHeight="1" spans="1:6">
      <c r="A176" s="2"/>
      <c r="D176" s="4"/>
      <c r="E176" s="5"/>
      <c r="F176" s="5"/>
    </row>
    <row r="177" ht="13.5" customHeight="1" spans="1:6">
      <c r="A177" s="2"/>
      <c r="D177" s="4"/>
      <c r="E177" s="5"/>
      <c r="F177" s="5"/>
    </row>
    <row r="178" ht="13.5" customHeight="1" spans="1:6">
      <c r="A178" s="2"/>
      <c r="D178" s="4"/>
      <c r="E178" s="5"/>
      <c r="F178" s="5"/>
    </row>
    <row r="179" ht="13.5" customHeight="1" spans="1:6">
      <c r="A179" s="2"/>
      <c r="D179" s="4"/>
      <c r="E179" s="5"/>
      <c r="F179" s="5"/>
    </row>
    <row r="180" ht="13.5" customHeight="1" spans="1:6">
      <c r="A180" s="2"/>
      <c r="D180" s="4"/>
      <c r="E180" s="5"/>
      <c r="F180" s="5"/>
    </row>
    <row r="181" ht="13.5" customHeight="1" spans="1:6">
      <c r="A181" s="2"/>
      <c r="D181" s="4"/>
      <c r="E181" s="5"/>
      <c r="F181" s="5"/>
    </row>
    <row r="182" ht="13.5" customHeight="1" spans="1:6">
      <c r="A182" s="2"/>
      <c r="D182" s="4"/>
      <c r="E182" s="5"/>
      <c r="F182" s="5"/>
    </row>
    <row r="183" ht="13.5" customHeight="1" spans="1:6">
      <c r="A183" s="2"/>
      <c r="D183" s="4"/>
      <c r="E183" s="5"/>
      <c r="F183" s="5"/>
    </row>
    <row r="184" ht="13.5" customHeight="1" spans="1:6">
      <c r="A184" s="2"/>
      <c r="D184" s="4"/>
      <c r="E184" s="5"/>
      <c r="F184" s="5"/>
    </row>
    <row r="185" ht="13.5" customHeight="1" spans="1:6">
      <c r="A185" s="2"/>
      <c r="D185" s="4"/>
      <c r="E185" s="5"/>
      <c r="F185" s="5"/>
    </row>
    <row r="186" ht="13.5" customHeight="1" spans="1:6">
      <c r="A186" s="2"/>
      <c r="D186" s="4"/>
      <c r="E186" s="5"/>
      <c r="F186" s="5"/>
    </row>
    <row r="187" ht="13.5" customHeight="1" spans="1:6">
      <c r="A187" s="2"/>
      <c r="D187" s="4"/>
      <c r="E187" s="5"/>
      <c r="F187" s="5"/>
    </row>
    <row r="188" ht="13.5" customHeight="1" spans="1:6">
      <c r="A188" s="2"/>
      <c r="D188" s="4"/>
      <c r="E188" s="5"/>
      <c r="F188" s="5"/>
    </row>
    <row r="189" ht="13.5" customHeight="1" spans="1:6">
      <c r="A189" s="2"/>
      <c r="D189" s="4"/>
      <c r="E189" s="5"/>
      <c r="F189" s="5"/>
    </row>
    <row r="190" ht="13.5" customHeight="1" spans="1:6">
      <c r="A190" s="2"/>
      <c r="D190" s="4"/>
      <c r="E190" s="5"/>
      <c r="F190" s="5"/>
    </row>
    <row r="191" ht="13.5" customHeight="1" spans="1:6">
      <c r="A191" s="2"/>
      <c r="D191" s="4"/>
      <c r="E191" s="5"/>
      <c r="F191" s="5"/>
    </row>
    <row r="192" ht="13.5" customHeight="1" spans="1:6">
      <c r="A192" s="2"/>
      <c r="D192" s="4"/>
      <c r="E192" s="5"/>
      <c r="F192" s="5"/>
    </row>
    <row r="193" ht="13.5" customHeight="1" spans="1:6">
      <c r="A193" s="2"/>
      <c r="D193" s="4"/>
      <c r="E193" s="5"/>
      <c r="F193" s="5"/>
    </row>
    <row r="194" ht="13.5" customHeight="1" spans="1:6">
      <c r="A194" s="2"/>
      <c r="D194" s="4"/>
      <c r="E194" s="5"/>
      <c r="F194" s="5"/>
    </row>
    <row r="195" ht="13.5" customHeight="1" spans="1:6">
      <c r="A195" s="2"/>
      <c r="D195" s="4"/>
      <c r="E195" s="5"/>
      <c r="F195" s="5"/>
    </row>
    <row r="196" ht="13.5" customHeight="1" spans="1:6">
      <c r="A196" s="2"/>
      <c r="D196" s="4"/>
      <c r="E196" s="5"/>
      <c r="F196" s="5"/>
    </row>
    <row r="197" ht="13.5" customHeight="1" spans="1:6">
      <c r="A197" s="2"/>
      <c r="D197" s="4"/>
      <c r="E197" s="5"/>
      <c r="F197" s="5"/>
    </row>
    <row r="198" ht="13.5" customHeight="1" spans="1:6">
      <c r="A198" s="2"/>
      <c r="D198" s="4"/>
      <c r="E198" s="5"/>
      <c r="F198" s="5"/>
    </row>
    <row r="199" ht="13.5" customHeight="1" spans="1:6">
      <c r="A199" s="2"/>
      <c r="D199" s="4"/>
      <c r="E199" s="5"/>
      <c r="F199" s="5"/>
    </row>
    <row r="200" ht="13.5" customHeight="1" spans="1:6">
      <c r="A200" s="2"/>
      <c r="D200" s="4"/>
      <c r="E200" s="5"/>
      <c r="F200" s="5"/>
    </row>
    <row r="201" ht="13.5" customHeight="1" spans="1:6">
      <c r="A201" s="2"/>
      <c r="D201" s="4"/>
      <c r="E201" s="5"/>
      <c r="F201" s="5"/>
    </row>
    <row r="202" ht="13.5" customHeight="1" spans="1:6">
      <c r="A202" s="2"/>
      <c r="D202" s="4"/>
      <c r="E202" s="5"/>
      <c r="F202" s="5"/>
    </row>
    <row r="203" ht="13.5" customHeight="1" spans="1:6">
      <c r="A203" s="2"/>
      <c r="D203" s="4"/>
      <c r="E203" s="5"/>
      <c r="F203" s="5"/>
    </row>
    <row r="204" ht="13.5" customHeight="1" spans="1:6">
      <c r="A204" s="2"/>
      <c r="D204" s="4"/>
      <c r="E204" s="5"/>
      <c r="F204" s="5"/>
    </row>
    <row r="205" ht="13.5" customHeight="1" spans="1:6">
      <c r="A205" s="2"/>
      <c r="D205" s="4"/>
      <c r="E205" s="5"/>
      <c r="F205" s="5"/>
    </row>
    <row r="206" ht="13.5" customHeight="1" spans="1:6">
      <c r="A206" s="2"/>
      <c r="D206" s="4"/>
      <c r="E206" s="5"/>
      <c r="F206" s="5"/>
    </row>
    <row r="207" ht="13.5" customHeight="1" spans="1:6">
      <c r="A207" s="2"/>
      <c r="D207" s="4"/>
      <c r="E207" s="5"/>
      <c r="F207" s="5"/>
    </row>
    <row r="208" ht="13.5" customHeight="1" spans="1:6">
      <c r="A208" s="2"/>
      <c r="D208" s="4"/>
      <c r="E208" s="5"/>
      <c r="F208" s="5"/>
    </row>
    <row r="209" ht="13.5" customHeight="1" spans="1:6">
      <c r="A209" s="2"/>
      <c r="D209" s="4"/>
      <c r="E209" s="5"/>
      <c r="F209" s="5"/>
    </row>
    <row r="210" ht="13.5" customHeight="1" spans="1:6">
      <c r="A210" s="2"/>
      <c r="D210" s="4"/>
      <c r="E210" s="5"/>
      <c r="F210" s="5"/>
    </row>
    <row r="211" ht="13.5" customHeight="1" spans="1:6">
      <c r="A211" s="2"/>
      <c r="D211" s="4"/>
      <c r="E211" s="5"/>
      <c r="F211" s="5"/>
    </row>
    <row r="212" ht="13.5" customHeight="1" spans="1:6">
      <c r="A212" s="2"/>
      <c r="D212" s="4"/>
      <c r="E212" s="5"/>
      <c r="F212" s="5"/>
    </row>
    <row r="213" ht="13.5" customHeight="1" spans="1:6">
      <c r="A213" s="2"/>
      <c r="D213" s="4"/>
      <c r="E213" s="5"/>
      <c r="F213" s="5"/>
    </row>
    <row r="214" ht="13.5" customHeight="1" spans="1:6">
      <c r="A214" s="2"/>
      <c r="D214" s="4"/>
      <c r="E214" s="5"/>
      <c r="F214" s="5"/>
    </row>
    <row r="215" ht="13.5" customHeight="1" spans="1:6">
      <c r="A215" s="2"/>
      <c r="D215" s="4"/>
      <c r="E215" s="5"/>
      <c r="F215" s="5"/>
    </row>
    <row r="216" ht="13.5" customHeight="1" spans="1:6">
      <c r="A216" s="2"/>
      <c r="D216" s="4"/>
      <c r="E216" s="5"/>
      <c r="F216" s="5"/>
    </row>
    <row r="217" ht="13.5" customHeight="1" spans="1:6">
      <c r="A217" s="2"/>
      <c r="D217" s="4"/>
      <c r="E217" s="5"/>
      <c r="F217" s="5"/>
    </row>
    <row r="218" ht="13.5" customHeight="1" spans="1:6">
      <c r="A218" s="2"/>
      <c r="D218" s="4"/>
      <c r="E218" s="5"/>
      <c r="F218" s="5"/>
    </row>
    <row r="219" ht="13.5" customHeight="1" spans="1:6">
      <c r="A219" s="2"/>
      <c r="D219" s="4"/>
      <c r="E219" s="5"/>
      <c r="F219" s="5"/>
    </row>
    <row r="220" ht="13.5" customHeight="1" spans="1:6">
      <c r="A220" s="2"/>
      <c r="D220" s="4"/>
      <c r="E220" s="5"/>
      <c r="F220" s="5"/>
    </row>
    <row r="221" ht="13.5" customHeight="1" spans="1:6">
      <c r="A221" s="2"/>
      <c r="D221" s="4"/>
      <c r="E221" s="5"/>
      <c r="F221" s="5"/>
    </row>
    <row r="222" ht="13.5" customHeight="1" spans="1:6">
      <c r="A222" s="2"/>
      <c r="D222" s="4"/>
      <c r="E222" s="5"/>
      <c r="F222" s="5"/>
    </row>
    <row r="223" ht="13.5" customHeight="1" spans="1:6">
      <c r="A223" s="2"/>
      <c r="D223" s="4"/>
      <c r="E223" s="5"/>
      <c r="F223" s="5"/>
    </row>
    <row r="224" ht="13.5" customHeight="1" spans="1:6">
      <c r="A224" s="2"/>
      <c r="D224" s="4"/>
      <c r="E224" s="5"/>
      <c r="F224" s="5"/>
    </row>
    <row r="225" ht="13.5" customHeight="1" spans="1:6">
      <c r="A225" s="2"/>
      <c r="D225" s="4"/>
      <c r="E225" s="5"/>
      <c r="F225" s="5"/>
    </row>
    <row r="226" ht="13.5" customHeight="1" spans="1:6">
      <c r="A226" s="2"/>
      <c r="D226" s="4"/>
      <c r="E226" s="5"/>
      <c r="F226" s="5"/>
    </row>
    <row r="227" ht="13.5" customHeight="1" spans="1:6">
      <c r="A227" s="2"/>
      <c r="D227" s="4"/>
      <c r="E227" s="5"/>
      <c r="F227" s="5"/>
    </row>
    <row r="228" ht="13.5" customHeight="1" spans="1:6">
      <c r="A228" s="2"/>
      <c r="D228" s="4"/>
      <c r="E228" s="5"/>
      <c r="F228" s="5"/>
    </row>
    <row r="229" ht="13.5" customHeight="1" spans="1:6">
      <c r="A229" s="2"/>
      <c r="D229" s="4"/>
      <c r="E229" s="5"/>
      <c r="F229" s="5"/>
    </row>
    <row r="230" ht="13.5" customHeight="1" spans="1:6">
      <c r="A230" s="2"/>
      <c r="D230" s="4"/>
      <c r="E230" s="5"/>
      <c r="F230" s="5"/>
    </row>
    <row r="231" ht="13.5" customHeight="1" spans="1:6">
      <c r="A231" s="2"/>
      <c r="D231" s="4"/>
      <c r="E231" s="5"/>
      <c r="F231" s="5"/>
    </row>
    <row r="232" ht="13.5" customHeight="1" spans="1:6">
      <c r="A232" s="2"/>
      <c r="D232" s="4"/>
      <c r="E232" s="5"/>
      <c r="F232" s="5"/>
    </row>
    <row r="233" ht="13.5" customHeight="1" spans="1:6">
      <c r="A233" s="2"/>
      <c r="D233" s="4"/>
      <c r="E233" s="5"/>
      <c r="F233" s="5"/>
    </row>
    <row r="234" ht="13.5" customHeight="1" spans="1:6">
      <c r="A234" s="2"/>
      <c r="D234" s="4"/>
      <c r="E234" s="5"/>
      <c r="F234" s="5"/>
    </row>
    <row r="235" ht="13.5" customHeight="1" spans="1:6">
      <c r="A235" s="2"/>
      <c r="D235" s="4"/>
      <c r="E235" s="5"/>
      <c r="F235" s="5"/>
    </row>
    <row r="236" ht="13.5" customHeight="1" spans="1:6">
      <c r="A236" s="2"/>
      <c r="D236" s="4"/>
      <c r="E236" s="5"/>
      <c r="F236" s="5"/>
    </row>
    <row r="237" ht="13.5" customHeight="1" spans="1:6">
      <c r="A237" s="2"/>
      <c r="D237" s="4"/>
      <c r="E237" s="5"/>
      <c r="F237" s="5"/>
    </row>
    <row r="238" ht="13.5" customHeight="1" spans="1:6">
      <c r="A238" s="2"/>
      <c r="D238" s="4"/>
      <c r="E238" s="5"/>
      <c r="F238" s="5"/>
    </row>
    <row r="239" ht="13.5" customHeight="1" spans="1:6">
      <c r="A239" s="2"/>
      <c r="D239" s="4"/>
      <c r="E239" s="5"/>
      <c r="F239" s="5"/>
    </row>
    <row r="240" ht="13.5" customHeight="1" spans="1:6">
      <c r="A240" s="2"/>
      <c r="D240" s="4"/>
      <c r="E240" s="5"/>
      <c r="F240" s="5"/>
    </row>
    <row r="241" ht="13.5" customHeight="1" spans="1:6">
      <c r="A241" s="2"/>
      <c r="D241" s="4"/>
      <c r="E241" s="5"/>
      <c r="F241" s="5"/>
    </row>
    <row r="242" ht="13.5" customHeight="1" spans="1:6">
      <c r="A242" s="2"/>
      <c r="D242" s="4"/>
      <c r="E242" s="5"/>
      <c r="F242" s="5"/>
    </row>
    <row r="243" ht="13.5" customHeight="1" spans="1:6">
      <c r="A243" s="2"/>
      <c r="D243" s="4"/>
      <c r="E243" s="5"/>
      <c r="F243" s="5"/>
    </row>
    <row r="244" ht="13.5" customHeight="1" spans="1:6">
      <c r="A244" s="2"/>
      <c r="D244" s="4"/>
      <c r="E244" s="5"/>
      <c r="F244" s="5"/>
    </row>
    <row r="245" ht="13.5" customHeight="1" spans="1:6">
      <c r="A245" s="2"/>
      <c r="D245" s="4"/>
      <c r="E245" s="5"/>
      <c r="F245" s="5"/>
    </row>
    <row r="246" ht="13.5" customHeight="1" spans="1:6">
      <c r="A246" s="2"/>
      <c r="D246" s="4"/>
      <c r="E246" s="5"/>
      <c r="F246" s="5"/>
    </row>
    <row r="247" ht="13.5" customHeight="1" spans="1:6">
      <c r="A247" s="2"/>
      <c r="D247" s="4"/>
      <c r="E247" s="5"/>
      <c r="F247" s="5"/>
    </row>
    <row r="248" ht="13.5" customHeight="1" spans="1:6">
      <c r="A248" s="2"/>
      <c r="D248" s="4"/>
      <c r="E248" s="5"/>
      <c r="F248" s="5"/>
    </row>
    <row r="249" ht="13.5" customHeight="1" spans="1:6">
      <c r="A249" s="2"/>
      <c r="D249" s="4"/>
      <c r="E249" s="5"/>
      <c r="F249" s="5"/>
    </row>
    <row r="250" ht="13.5" customHeight="1" spans="1:6">
      <c r="A250" s="2"/>
      <c r="D250" s="4"/>
      <c r="E250" s="5"/>
      <c r="F250" s="5"/>
    </row>
    <row r="251" ht="13.5" customHeight="1" spans="1:6">
      <c r="A251" s="2"/>
      <c r="D251" s="4"/>
      <c r="E251" s="5"/>
      <c r="F251" s="5"/>
    </row>
    <row r="252" ht="13.5" customHeight="1" spans="1:6">
      <c r="A252" s="2"/>
      <c r="D252" s="4"/>
      <c r="E252" s="5"/>
      <c r="F252" s="5"/>
    </row>
    <row r="253" ht="13.5" customHeight="1" spans="1:6">
      <c r="A253" s="2"/>
      <c r="D253" s="4"/>
      <c r="E253" s="5"/>
      <c r="F253" s="5"/>
    </row>
    <row r="254" ht="13.5" customHeight="1" spans="1:6">
      <c r="A254" s="2"/>
      <c r="D254" s="4"/>
      <c r="E254" s="5"/>
      <c r="F254" s="5"/>
    </row>
    <row r="255" ht="13.5" customHeight="1" spans="1:6">
      <c r="A255" s="2"/>
      <c r="D255" s="4"/>
      <c r="E255" s="5"/>
      <c r="F255" s="5"/>
    </row>
    <row r="256" ht="13.5" customHeight="1" spans="1:6">
      <c r="A256" s="2"/>
      <c r="D256" s="4"/>
      <c r="E256" s="5"/>
      <c r="F256" s="5"/>
    </row>
    <row r="257" ht="13.5" customHeight="1" spans="1:6">
      <c r="A257" s="2"/>
      <c r="D257" s="4"/>
      <c r="E257" s="5"/>
      <c r="F257" s="5"/>
    </row>
    <row r="258" ht="13.5" customHeight="1" spans="1:6">
      <c r="A258" s="2"/>
      <c r="D258" s="4"/>
      <c r="E258" s="5"/>
      <c r="F258" s="5"/>
    </row>
    <row r="259" ht="13.5" customHeight="1" spans="1:6">
      <c r="A259" s="2"/>
      <c r="D259" s="4"/>
      <c r="E259" s="5"/>
      <c r="F259" s="5"/>
    </row>
    <row r="260" ht="13.5" customHeight="1" spans="1:6">
      <c r="A260" s="2"/>
      <c r="D260" s="4"/>
      <c r="E260" s="5"/>
      <c r="F260" s="5"/>
    </row>
    <row r="261" ht="13.5" customHeight="1" spans="1:6">
      <c r="A261" s="2"/>
      <c r="D261" s="4"/>
      <c r="E261" s="5"/>
      <c r="F261" s="5"/>
    </row>
    <row r="262" ht="13.5" customHeight="1" spans="1:6">
      <c r="A262" s="2"/>
      <c r="D262" s="4"/>
      <c r="E262" s="5"/>
      <c r="F262" s="5"/>
    </row>
    <row r="263" ht="13.5" customHeight="1" spans="1:6">
      <c r="A263" s="2"/>
      <c r="D263" s="4"/>
      <c r="E263" s="5"/>
      <c r="F263" s="5"/>
    </row>
    <row r="264" ht="13.5" customHeight="1" spans="1:6">
      <c r="A264" s="2"/>
      <c r="D264" s="4"/>
      <c r="E264" s="5"/>
      <c r="F264" s="5"/>
    </row>
    <row r="265" ht="13.5" customHeight="1" spans="1:6">
      <c r="A265" s="2"/>
      <c r="D265" s="4"/>
      <c r="E265" s="5"/>
      <c r="F265" s="5"/>
    </row>
    <row r="266" ht="13.5" customHeight="1" spans="1:6">
      <c r="A266" s="2"/>
      <c r="D266" s="4"/>
      <c r="E266" s="5"/>
      <c r="F266" s="5"/>
    </row>
    <row r="267" ht="13.5" customHeight="1" spans="1:6">
      <c r="A267" s="2"/>
      <c r="D267" s="4"/>
      <c r="E267" s="5"/>
      <c r="F267" s="5"/>
    </row>
    <row r="268" ht="13.5" customHeight="1" spans="1:6">
      <c r="A268" s="2"/>
      <c r="D268" s="4"/>
      <c r="E268" s="5"/>
      <c r="F268" s="5"/>
    </row>
    <row r="269" ht="13.5" customHeight="1" spans="1:6">
      <c r="A269" s="2"/>
      <c r="D269" s="4"/>
      <c r="E269" s="5"/>
      <c r="F269" s="5"/>
    </row>
    <row r="270" ht="13.5" customHeight="1" spans="1:6">
      <c r="A270" s="2"/>
      <c r="D270" s="4"/>
      <c r="E270" s="5"/>
      <c r="F270" s="5"/>
    </row>
    <row r="271" ht="13.5" customHeight="1" spans="1:6">
      <c r="A271" s="2"/>
      <c r="D271" s="4"/>
      <c r="E271" s="5"/>
      <c r="F271" s="5"/>
    </row>
    <row r="272" ht="13.5" customHeight="1" spans="1:6">
      <c r="A272" s="2"/>
      <c r="D272" s="4"/>
      <c r="E272" s="5"/>
      <c r="F272" s="5"/>
    </row>
    <row r="273" ht="13.5" customHeight="1" spans="1:6">
      <c r="A273" s="2"/>
      <c r="D273" s="4"/>
      <c r="E273" s="5"/>
      <c r="F273" s="5"/>
    </row>
    <row r="274" ht="13.5" customHeight="1" spans="1:6">
      <c r="A274" s="2"/>
      <c r="D274" s="4"/>
      <c r="E274" s="5"/>
      <c r="F274" s="5"/>
    </row>
    <row r="275" ht="13.5" customHeight="1" spans="1:6">
      <c r="A275" s="2"/>
      <c r="D275" s="4"/>
      <c r="E275" s="5"/>
      <c r="F275" s="5"/>
    </row>
    <row r="276" ht="13.5" customHeight="1" spans="1:6">
      <c r="A276" s="2"/>
      <c r="D276" s="4"/>
      <c r="E276" s="5"/>
      <c r="F276" s="5"/>
    </row>
    <row r="277" ht="13.5" customHeight="1" spans="1:6">
      <c r="A277" s="2"/>
      <c r="D277" s="4"/>
      <c r="E277" s="5"/>
      <c r="F277" s="5"/>
    </row>
    <row r="278" ht="13.5" customHeight="1" spans="1:6">
      <c r="A278" s="2"/>
      <c r="D278" s="4"/>
      <c r="E278" s="5"/>
      <c r="F278" s="5"/>
    </row>
    <row r="279" ht="13.5" customHeight="1" spans="1:6">
      <c r="A279" s="2"/>
      <c r="D279" s="4"/>
      <c r="E279" s="5"/>
      <c r="F279" s="5"/>
    </row>
    <row r="280" ht="13.5" customHeight="1" spans="1:6">
      <c r="A280" s="2"/>
      <c r="D280" s="4"/>
      <c r="E280" s="5"/>
      <c r="F280" s="5"/>
    </row>
    <row r="281" ht="13.5" customHeight="1" spans="1:6">
      <c r="A281" s="2"/>
      <c r="D281" s="4"/>
      <c r="E281" s="5"/>
      <c r="F281" s="5"/>
    </row>
    <row r="282" ht="13.5" customHeight="1" spans="1:6">
      <c r="A282" s="2"/>
      <c r="D282" s="4"/>
      <c r="E282" s="5"/>
      <c r="F282" s="5"/>
    </row>
    <row r="283" ht="13.5" customHeight="1" spans="1:6">
      <c r="A283" s="2"/>
      <c r="D283" s="4"/>
      <c r="E283" s="5"/>
      <c r="F283" s="5"/>
    </row>
    <row r="284" ht="13.5" customHeight="1" spans="1:6">
      <c r="A284" s="2"/>
      <c r="D284" s="4"/>
      <c r="E284" s="5"/>
      <c r="F284" s="5"/>
    </row>
    <row r="285" ht="13.5" customHeight="1" spans="1:6">
      <c r="A285" s="2"/>
      <c r="D285" s="4"/>
      <c r="E285" s="5"/>
      <c r="F285" s="5"/>
    </row>
    <row r="286" ht="13.5" customHeight="1" spans="1:6">
      <c r="A286" s="2"/>
      <c r="D286" s="4"/>
      <c r="E286" s="5"/>
      <c r="F286" s="5"/>
    </row>
    <row r="287" ht="13.5" customHeight="1" spans="1:6">
      <c r="A287" s="2"/>
      <c r="D287" s="4"/>
      <c r="E287" s="5"/>
      <c r="F287" s="5"/>
    </row>
    <row r="288" ht="13.5" customHeight="1" spans="1:6">
      <c r="A288" s="2"/>
      <c r="D288" s="4"/>
      <c r="E288" s="5"/>
      <c r="F288" s="5"/>
    </row>
    <row r="289" ht="13.5" customHeight="1" spans="1:6">
      <c r="A289" s="2"/>
      <c r="D289" s="4"/>
      <c r="E289" s="5"/>
      <c r="F289" s="5"/>
    </row>
    <row r="290" ht="13.5" customHeight="1" spans="1:6">
      <c r="A290" s="2"/>
      <c r="D290" s="4"/>
      <c r="E290" s="5"/>
      <c r="F290" s="5"/>
    </row>
    <row r="291" ht="13.5" customHeight="1" spans="1:6">
      <c r="A291" s="2"/>
      <c r="D291" s="4"/>
      <c r="E291" s="5"/>
      <c r="F291" s="5"/>
    </row>
    <row r="292" ht="13.5" customHeight="1" spans="1:6">
      <c r="A292" s="2"/>
      <c r="D292" s="4"/>
      <c r="E292" s="5"/>
      <c r="F292" s="5"/>
    </row>
    <row r="293" ht="13.5" customHeight="1" spans="1:6">
      <c r="A293" s="2"/>
      <c r="D293" s="4"/>
      <c r="E293" s="5"/>
      <c r="F293" s="5"/>
    </row>
    <row r="294" ht="13.5" customHeight="1" spans="1:6">
      <c r="A294" s="2"/>
      <c r="D294" s="4"/>
      <c r="E294" s="5"/>
      <c r="F294" s="5"/>
    </row>
    <row r="295" ht="13.5" customHeight="1" spans="1:6">
      <c r="A295" s="2"/>
      <c r="D295" s="4"/>
      <c r="E295" s="5"/>
      <c r="F295" s="5"/>
    </row>
    <row r="296" ht="13.5" customHeight="1" spans="1:6">
      <c r="A296" s="2"/>
      <c r="D296" s="4"/>
      <c r="E296" s="5"/>
      <c r="F296" s="5"/>
    </row>
    <row r="297" ht="13.5" customHeight="1" spans="1:6">
      <c r="A297" s="2"/>
      <c r="D297" s="4"/>
      <c r="E297" s="5"/>
      <c r="F297" s="5"/>
    </row>
    <row r="298" ht="13.5" customHeight="1" spans="1:6">
      <c r="A298" s="2"/>
      <c r="D298" s="4"/>
      <c r="E298" s="5"/>
      <c r="F298" s="5"/>
    </row>
    <row r="299" ht="13.5" customHeight="1" spans="1:6">
      <c r="A299" s="2"/>
      <c r="D299" s="4"/>
      <c r="E299" s="5"/>
      <c r="F299" s="5"/>
    </row>
    <row r="300" ht="13.5" customHeight="1" spans="1:6">
      <c r="A300" s="2"/>
      <c r="D300" s="4"/>
      <c r="E300" s="5"/>
      <c r="F300" s="5"/>
    </row>
    <row r="301" ht="13.5" customHeight="1" spans="1:6">
      <c r="A301" s="2"/>
      <c r="D301" s="4"/>
      <c r="E301" s="5"/>
      <c r="F301" s="5"/>
    </row>
    <row r="302" ht="13.5" customHeight="1" spans="1:6">
      <c r="A302" s="2"/>
      <c r="D302" s="4"/>
      <c r="E302" s="5"/>
      <c r="F302" s="5"/>
    </row>
    <row r="303" ht="13.5" customHeight="1" spans="1:6">
      <c r="A303" s="2"/>
      <c r="D303" s="4"/>
      <c r="E303" s="5"/>
      <c r="F303" s="5"/>
    </row>
    <row r="304" ht="13.5" customHeight="1" spans="1:6">
      <c r="A304" s="2"/>
      <c r="D304" s="4"/>
      <c r="E304" s="5"/>
      <c r="F304" s="5"/>
    </row>
    <row r="305" ht="13.5" customHeight="1" spans="1:6">
      <c r="A305" s="2"/>
      <c r="D305" s="4"/>
      <c r="E305" s="5"/>
      <c r="F305" s="5"/>
    </row>
    <row r="306" ht="13.5" customHeight="1" spans="1:6">
      <c r="A306" s="2"/>
      <c r="D306" s="4"/>
      <c r="E306" s="5"/>
      <c r="F306" s="5"/>
    </row>
    <row r="307" ht="13.5" customHeight="1" spans="1:6">
      <c r="A307" s="2"/>
      <c r="D307" s="4"/>
      <c r="E307" s="5"/>
      <c r="F307" s="5"/>
    </row>
    <row r="308" ht="13.5" customHeight="1" spans="1:6">
      <c r="A308" s="2"/>
      <c r="D308" s="4"/>
      <c r="E308" s="5"/>
      <c r="F308" s="5"/>
    </row>
    <row r="309" ht="13.5" customHeight="1" spans="1:6">
      <c r="A309" s="2"/>
      <c r="D309" s="4"/>
      <c r="E309" s="5"/>
      <c r="F309" s="5"/>
    </row>
    <row r="310" ht="13.5" customHeight="1" spans="1:6">
      <c r="A310" s="2"/>
      <c r="D310" s="4"/>
      <c r="E310" s="5"/>
      <c r="F310" s="5"/>
    </row>
    <row r="311" ht="13.5" customHeight="1" spans="1:6">
      <c r="A311" s="2"/>
      <c r="D311" s="4"/>
      <c r="E311" s="5"/>
      <c r="F311" s="5"/>
    </row>
    <row r="312" ht="13.5" customHeight="1" spans="1:6">
      <c r="A312" s="2"/>
      <c r="D312" s="4"/>
      <c r="E312" s="5"/>
      <c r="F312" s="5"/>
    </row>
    <row r="313" ht="13.5" customHeight="1" spans="1:6">
      <c r="A313" s="2"/>
      <c r="D313" s="4"/>
      <c r="E313" s="5"/>
      <c r="F313" s="5"/>
    </row>
    <row r="314" ht="13.5" customHeight="1" spans="1:6">
      <c r="A314" s="2"/>
      <c r="D314" s="4"/>
      <c r="E314" s="5"/>
      <c r="F314" s="5"/>
    </row>
    <row r="315" ht="13.5" customHeight="1" spans="1:6">
      <c r="A315" s="2"/>
      <c r="D315" s="4"/>
      <c r="E315" s="5"/>
      <c r="F315" s="5"/>
    </row>
    <row r="316" ht="13.5" customHeight="1" spans="1:6">
      <c r="A316" s="2"/>
      <c r="D316" s="4"/>
      <c r="E316" s="5"/>
      <c r="F316" s="5"/>
    </row>
    <row r="317" ht="13.5" customHeight="1" spans="1:6">
      <c r="A317" s="2"/>
      <c r="D317" s="4"/>
      <c r="E317" s="5"/>
      <c r="F317" s="5"/>
    </row>
    <row r="318" ht="13.5" customHeight="1" spans="1:6">
      <c r="A318" s="2"/>
      <c r="D318" s="4"/>
      <c r="E318" s="5"/>
      <c r="F318" s="5"/>
    </row>
    <row r="319" ht="13.5" customHeight="1" spans="1:6">
      <c r="A319" s="2"/>
      <c r="D319" s="4"/>
      <c r="E319" s="5"/>
      <c r="F319" s="5"/>
    </row>
    <row r="320" ht="13.5" customHeight="1" spans="1:6">
      <c r="A320" s="2"/>
      <c r="D320" s="4"/>
      <c r="E320" s="5"/>
      <c r="F320" s="5"/>
    </row>
    <row r="321" ht="13.5" customHeight="1" spans="1:6">
      <c r="A321" s="2"/>
      <c r="D321" s="4"/>
      <c r="E321" s="5"/>
      <c r="F321" s="5"/>
    </row>
    <row r="322" ht="13.5" customHeight="1" spans="1:6">
      <c r="A322" s="2"/>
      <c r="D322" s="4"/>
      <c r="E322" s="5"/>
      <c r="F322" s="5"/>
    </row>
    <row r="323" ht="13.5" customHeight="1" spans="1:6">
      <c r="A323" s="2"/>
      <c r="D323" s="4"/>
      <c r="E323" s="5"/>
      <c r="F323" s="5"/>
    </row>
    <row r="324" ht="13.5" customHeight="1" spans="1:6">
      <c r="A324" s="2"/>
      <c r="D324" s="4"/>
      <c r="E324" s="5"/>
      <c r="F324" s="5"/>
    </row>
    <row r="325" ht="13.5" customHeight="1" spans="1:6">
      <c r="A325" s="2"/>
      <c r="D325" s="4"/>
      <c r="E325" s="5"/>
      <c r="F325" s="5"/>
    </row>
    <row r="326" ht="13.5" customHeight="1" spans="1:6">
      <c r="A326" s="2"/>
      <c r="D326" s="4"/>
      <c r="E326" s="5"/>
      <c r="F326" s="5"/>
    </row>
    <row r="327" ht="13.5" customHeight="1" spans="1:6">
      <c r="A327" s="2"/>
      <c r="D327" s="4"/>
      <c r="E327" s="5"/>
      <c r="F327" s="5"/>
    </row>
    <row r="328" ht="13.5" customHeight="1" spans="1:6">
      <c r="A328" s="2"/>
      <c r="D328" s="4"/>
      <c r="E328" s="5"/>
      <c r="F328" s="5"/>
    </row>
    <row r="329" ht="13.5" customHeight="1" spans="1:6">
      <c r="A329" s="2"/>
      <c r="D329" s="4"/>
      <c r="E329" s="5"/>
      <c r="F329" s="5"/>
    </row>
    <row r="330" ht="13.5" customHeight="1" spans="1:6">
      <c r="A330" s="2"/>
      <c r="D330" s="4"/>
      <c r="E330" s="5"/>
      <c r="F330" s="5"/>
    </row>
    <row r="331" ht="13.5" customHeight="1" spans="1:6">
      <c r="A331" s="2"/>
      <c r="D331" s="4"/>
      <c r="E331" s="5"/>
      <c r="F331" s="5"/>
    </row>
    <row r="332" ht="13.5" customHeight="1" spans="1:6">
      <c r="A332" s="2"/>
      <c r="D332" s="4"/>
      <c r="E332" s="5"/>
      <c r="F332" s="5"/>
    </row>
    <row r="333" ht="13.5" customHeight="1" spans="1:6">
      <c r="A333" s="2"/>
      <c r="D333" s="4"/>
      <c r="E333" s="5"/>
      <c r="F333" s="5"/>
    </row>
    <row r="334" ht="13.5" customHeight="1" spans="1:6">
      <c r="A334" s="2"/>
      <c r="D334" s="4"/>
      <c r="E334" s="5"/>
      <c r="F334" s="5"/>
    </row>
    <row r="335" ht="13.5" customHeight="1" spans="1:6">
      <c r="A335" s="2"/>
      <c r="D335" s="4"/>
      <c r="E335" s="5"/>
      <c r="F335" s="5"/>
    </row>
    <row r="336" ht="13.5" customHeight="1" spans="1:6">
      <c r="A336" s="2"/>
      <c r="D336" s="4"/>
      <c r="E336" s="5"/>
      <c r="F336" s="5"/>
    </row>
    <row r="337" ht="13.5" customHeight="1" spans="1:6">
      <c r="A337" s="2"/>
      <c r="D337" s="4"/>
      <c r="E337" s="5"/>
      <c r="F337" s="5"/>
    </row>
    <row r="338" ht="13.5" customHeight="1" spans="1:6">
      <c r="A338" s="2"/>
      <c r="D338" s="4"/>
      <c r="E338" s="5"/>
      <c r="F338" s="5"/>
    </row>
    <row r="339" ht="13.5" customHeight="1" spans="1:6">
      <c r="A339" s="2"/>
      <c r="D339" s="4"/>
      <c r="E339" s="5"/>
      <c r="F339" s="5"/>
    </row>
    <row r="340" ht="13.5" customHeight="1" spans="1:6">
      <c r="A340" s="2"/>
      <c r="D340" s="4"/>
      <c r="E340" s="5"/>
      <c r="F340" s="5"/>
    </row>
    <row r="341" ht="13.5" customHeight="1" spans="1:6">
      <c r="A341" s="2"/>
      <c r="D341" s="4"/>
      <c r="E341" s="5"/>
      <c r="F341" s="5"/>
    </row>
    <row r="342" ht="13.5" customHeight="1" spans="1:6">
      <c r="A342" s="2"/>
      <c r="D342" s="4"/>
      <c r="E342" s="5"/>
      <c r="F342" s="5"/>
    </row>
    <row r="343" ht="13.5" customHeight="1" spans="1:6">
      <c r="A343" s="2"/>
      <c r="D343" s="4"/>
      <c r="E343" s="5"/>
      <c r="F343" s="5"/>
    </row>
    <row r="344" ht="13.5" customHeight="1" spans="1:6">
      <c r="A344" s="2"/>
      <c r="D344" s="4"/>
      <c r="E344" s="5"/>
      <c r="F344" s="5"/>
    </row>
    <row r="345" ht="13.5" customHeight="1" spans="1:6">
      <c r="A345" s="2"/>
      <c r="D345" s="4"/>
      <c r="E345" s="5"/>
      <c r="F345" s="5"/>
    </row>
    <row r="346" ht="13.5" customHeight="1" spans="1:6">
      <c r="A346" s="2"/>
      <c r="D346" s="4"/>
      <c r="E346" s="5"/>
      <c r="F346" s="5"/>
    </row>
    <row r="347" ht="13.5" customHeight="1" spans="1:6">
      <c r="A347" s="2"/>
      <c r="D347" s="4"/>
      <c r="E347" s="5"/>
      <c r="F347" s="5"/>
    </row>
    <row r="348" ht="13.5" customHeight="1" spans="1:6">
      <c r="A348" s="2"/>
      <c r="D348" s="4"/>
      <c r="E348" s="5"/>
      <c r="F348" s="5"/>
    </row>
    <row r="349" ht="13.5" customHeight="1" spans="1:6">
      <c r="A349" s="2"/>
      <c r="D349" s="4"/>
      <c r="E349" s="5"/>
      <c r="F349" s="5"/>
    </row>
    <row r="350" ht="13.5" customHeight="1" spans="1:6">
      <c r="A350" s="2"/>
      <c r="D350" s="4"/>
      <c r="E350" s="5"/>
      <c r="F350" s="5"/>
    </row>
    <row r="351" ht="13.5" customHeight="1" spans="1:6">
      <c r="A351" s="2"/>
      <c r="D351" s="4"/>
      <c r="E351" s="5"/>
      <c r="F351" s="5"/>
    </row>
    <row r="352" ht="13.5" customHeight="1" spans="1:6">
      <c r="A352" s="2"/>
      <c r="D352" s="4"/>
      <c r="E352" s="5"/>
      <c r="F352" s="5"/>
    </row>
    <row r="353" ht="13.5" customHeight="1" spans="1:6">
      <c r="A353" s="2"/>
      <c r="D353" s="4"/>
      <c r="E353" s="5"/>
      <c r="F353" s="5"/>
    </row>
    <row r="354" ht="13.5" customHeight="1" spans="1:6">
      <c r="A354" s="2"/>
      <c r="D354" s="4"/>
      <c r="E354" s="5"/>
      <c r="F354" s="5"/>
    </row>
    <row r="355" ht="13.5" customHeight="1" spans="1:6">
      <c r="A355" s="2"/>
      <c r="D355" s="4"/>
      <c r="E355" s="5"/>
      <c r="F355" s="5"/>
    </row>
    <row r="356" ht="13.5" customHeight="1" spans="1:6">
      <c r="A356" s="2"/>
      <c r="D356" s="4"/>
      <c r="E356" s="5"/>
      <c r="F356" s="5"/>
    </row>
    <row r="357" ht="13.5" customHeight="1" spans="1:6">
      <c r="A357" s="2"/>
      <c r="D357" s="4"/>
      <c r="E357" s="5"/>
      <c r="F357" s="5"/>
    </row>
    <row r="358" ht="13.5" customHeight="1" spans="1:6">
      <c r="A358" s="2"/>
      <c r="D358" s="4"/>
      <c r="E358" s="5"/>
      <c r="F358" s="5"/>
    </row>
    <row r="359" ht="13.5" customHeight="1" spans="1:6">
      <c r="A359" s="2"/>
      <c r="D359" s="4"/>
      <c r="E359" s="5"/>
      <c r="F359" s="5"/>
    </row>
    <row r="360" ht="13.5" customHeight="1" spans="1:6">
      <c r="A360" s="2"/>
      <c r="D360" s="4"/>
      <c r="E360" s="5"/>
      <c r="F360" s="5"/>
    </row>
    <row r="361" ht="13.5" customHeight="1" spans="1:6">
      <c r="A361" s="2"/>
      <c r="D361" s="4"/>
      <c r="E361" s="5"/>
      <c r="F361" s="5"/>
    </row>
    <row r="362" ht="13.5" customHeight="1" spans="1:6">
      <c r="A362" s="2"/>
      <c r="D362" s="4"/>
      <c r="E362" s="5"/>
      <c r="F362" s="5"/>
    </row>
    <row r="363" ht="13.5" customHeight="1" spans="1:6">
      <c r="A363" s="2"/>
      <c r="D363" s="4"/>
      <c r="E363" s="5"/>
      <c r="F363" s="5"/>
    </row>
    <row r="364" ht="13.5" customHeight="1" spans="1:6">
      <c r="A364" s="2"/>
      <c r="D364" s="4"/>
      <c r="E364" s="5"/>
      <c r="F364" s="5"/>
    </row>
    <row r="365" ht="13.5" customHeight="1" spans="1:6">
      <c r="A365" s="2"/>
      <c r="D365" s="4"/>
      <c r="E365" s="5"/>
      <c r="F365" s="5"/>
    </row>
    <row r="366" ht="13.5" customHeight="1" spans="1:6">
      <c r="A366" s="2"/>
      <c r="D366" s="4"/>
      <c r="E366" s="5"/>
      <c r="F366" s="5"/>
    </row>
    <row r="367" ht="13.5" customHeight="1" spans="1:6">
      <c r="A367" s="2"/>
      <c r="D367" s="4"/>
      <c r="E367" s="5"/>
      <c r="F367" s="5"/>
    </row>
    <row r="368" ht="13.5" customHeight="1" spans="1:6">
      <c r="A368" s="2"/>
      <c r="D368" s="4"/>
      <c r="E368" s="5"/>
      <c r="F368" s="5"/>
    </row>
    <row r="369" ht="13.5" customHeight="1" spans="1:6">
      <c r="A369" s="2"/>
      <c r="D369" s="4"/>
      <c r="E369" s="5"/>
      <c r="F369" s="5"/>
    </row>
    <row r="370" ht="13.5" customHeight="1" spans="1:6">
      <c r="A370" s="2"/>
      <c r="D370" s="4"/>
      <c r="E370" s="5"/>
      <c r="F370" s="5"/>
    </row>
    <row r="371" ht="13.5" customHeight="1" spans="1:6">
      <c r="A371" s="2"/>
      <c r="D371" s="4"/>
      <c r="E371" s="5"/>
      <c r="F371" s="5"/>
    </row>
    <row r="372" ht="13.5" customHeight="1" spans="1:6">
      <c r="A372" s="2"/>
      <c r="D372" s="4"/>
      <c r="E372" s="5"/>
      <c r="F372" s="5"/>
    </row>
    <row r="373" ht="13.5" customHeight="1" spans="1:6">
      <c r="A373" s="2"/>
      <c r="D373" s="4"/>
      <c r="E373" s="5"/>
      <c r="F373" s="5"/>
    </row>
    <row r="374" ht="13.5" customHeight="1" spans="1:6">
      <c r="A374" s="2"/>
      <c r="D374" s="4"/>
      <c r="E374" s="5"/>
      <c r="F374" s="5"/>
    </row>
    <row r="375" ht="13.5" customHeight="1" spans="1:6">
      <c r="A375" s="2"/>
      <c r="D375" s="4"/>
      <c r="E375" s="5"/>
      <c r="F375" s="5"/>
    </row>
    <row r="376" ht="13.5" customHeight="1" spans="1:6">
      <c r="A376" s="2"/>
      <c r="D376" s="4"/>
      <c r="E376" s="5"/>
      <c r="F376" s="5"/>
    </row>
    <row r="377" ht="13.5" customHeight="1" spans="1:6">
      <c r="A377" s="2"/>
      <c r="D377" s="4"/>
      <c r="E377" s="5"/>
      <c r="F377" s="5"/>
    </row>
    <row r="378" ht="13.5" customHeight="1" spans="1:6">
      <c r="A378" s="2"/>
      <c r="D378" s="4"/>
      <c r="E378" s="5"/>
      <c r="F378" s="5"/>
    </row>
    <row r="379" ht="13.5" customHeight="1" spans="1:6">
      <c r="A379" s="2"/>
      <c r="D379" s="4"/>
      <c r="E379" s="5"/>
      <c r="F379" s="5"/>
    </row>
    <row r="380" ht="13.5" customHeight="1" spans="1:6">
      <c r="A380" s="2"/>
      <c r="D380" s="4"/>
      <c r="E380" s="5"/>
      <c r="F380" s="5"/>
    </row>
    <row r="381" ht="13.5" customHeight="1" spans="1:6">
      <c r="A381" s="2"/>
      <c r="D381" s="4"/>
      <c r="E381" s="5"/>
      <c r="F381" s="5"/>
    </row>
    <row r="382" ht="13.5" customHeight="1" spans="1:6">
      <c r="A382" s="2"/>
      <c r="D382" s="4"/>
      <c r="E382" s="5"/>
      <c r="F382" s="5"/>
    </row>
    <row r="383" ht="13.5" customHeight="1" spans="1:6">
      <c r="A383" s="2"/>
      <c r="D383" s="4"/>
      <c r="E383" s="5"/>
      <c r="F383" s="5"/>
    </row>
    <row r="384" ht="13.5" customHeight="1" spans="1:6">
      <c r="A384" s="2"/>
      <c r="D384" s="4"/>
      <c r="E384" s="5"/>
      <c r="F384" s="5"/>
    </row>
    <row r="385" ht="13.5" customHeight="1" spans="1:6">
      <c r="A385" s="2"/>
      <c r="D385" s="4"/>
      <c r="E385" s="5"/>
      <c r="F385" s="5"/>
    </row>
    <row r="386" ht="13.5" customHeight="1" spans="1:6">
      <c r="A386" s="2"/>
      <c r="D386" s="4"/>
      <c r="E386" s="5"/>
      <c r="F386" s="5"/>
    </row>
    <row r="387" ht="13.5" customHeight="1" spans="1:6">
      <c r="A387" s="2"/>
      <c r="D387" s="4"/>
      <c r="E387" s="5"/>
      <c r="F387" s="5"/>
    </row>
    <row r="388" ht="13.5" customHeight="1" spans="1:6">
      <c r="A388" s="2"/>
      <c r="D388" s="4"/>
      <c r="E388" s="5"/>
      <c r="F388" s="5"/>
    </row>
    <row r="389" ht="13.5" customHeight="1" spans="1:6">
      <c r="A389" s="2"/>
      <c r="D389" s="4"/>
      <c r="E389" s="5"/>
      <c r="F389" s="5"/>
    </row>
    <row r="390" ht="13.5" customHeight="1" spans="1:6">
      <c r="A390" s="2"/>
      <c r="D390" s="4"/>
      <c r="E390" s="5"/>
      <c r="F390" s="5"/>
    </row>
    <row r="391" ht="13.5" customHeight="1" spans="1:6">
      <c r="A391" s="2"/>
      <c r="D391" s="4"/>
      <c r="E391" s="5"/>
      <c r="F391" s="5"/>
    </row>
    <row r="392" ht="13.5" customHeight="1" spans="1:6">
      <c r="A392" s="2"/>
      <c r="D392" s="4"/>
      <c r="E392" s="5"/>
      <c r="F392" s="5"/>
    </row>
    <row r="393" ht="13.5" customHeight="1" spans="1:6">
      <c r="A393" s="2"/>
      <c r="D393" s="4"/>
      <c r="E393" s="5"/>
      <c r="F393" s="5"/>
    </row>
    <row r="394" ht="13.5" customHeight="1" spans="1:6">
      <c r="A394" s="2"/>
      <c r="D394" s="4"/>
      <c r="E394" s="5"/>
      <c r="F394" s="5"/>
    </row>
    <row r="395" ht="13.5" customHeight="1" spans="1:6">
      <c r="A395" s="2"/>
      <c r="D395" s="4"/>
      <c r="E395" s="5"/>
      <c r="F395" s="5"/>
    </row>
    <row r="396" ht="13.5" customHeight="1" spans="1:6">
      <c r="A396" s="2"/>
      <c r="D396" s="4"/>
      <c r="E396" s="5"/>
      <c r="F396" s="5"/>
    </row>
    <row r="397" ht="13.5" customHeight="1" spans="1:6">
      <c r="A397" s="2"/>
      <c r="D397" s="4"/>
      <c r="E397" s="5"/>
      <c r="F397" s="5"/>
    </row>
    <row r="398" ht="13.5" customHeight="1" spans="1:6">
      <c r="A398" s="2"/>
      <c r="D398" s="4"/>
      <c r="E398" s="5"/>
      <c r="F398" s="5"/>
    </row>
    <row r="399" ht="13.5" customHeight="1" spans="1:6">
      <c r="A399" s="2"/>
      <c r="D399" s="4"/>
      <c r="E399" s="5"/>
      <c r="F399" s="5"/>
    </row>
    <row r="400" ht="13.5" customHeight="1" spans="1:6">
      <c r="A400" s="2"/>
      <c r="D400" s="4"/>
      <c r="E400" s="5"/>
      <c r="F400" s="5"/>
    </row>
    <row r="401" ht="13.5" customHeight="1" spans="1:6">
      <c r="A401" s="2"/>
      <c r="D401" s="4"/>
      <c r="E401" s="5"/>
      <c r="F401" s="5"/>
    </row>
    <row r="402" ht="13.5" customHeight="1" spans="1:6">
      <c r="A402" s="2"/>
      <c r="D402" s="4"/>
      <c r="E402" s="5"/>
      <c r="F402" s="5"/>
    </row>
    <row r="403" ht="13.5" customHeight="1" spans="1:6">
      <c r="A403" s="2"/>
      <c r="D403" s="4"/>
      <c r="E403" s="5"/>
      <c r="F403" s="5"/>
    </row>
    <row r="404" ht="13.5" customHeight="1" spans="1:6">
      <c r="A404" s="2"/>
      <c r="D404" s="4"/>
      <c r="E404" s="5"/>
      <c r="F404" s="5"/>
    </row>
    <row r="405" ht="13.5" customHeight="1" spans="1:6">
      <c r="A405" s="2"/>
      <c r="D405" s="4"/>
      <c r="E405" s="5"/>
      <c r="F405" s="5"/>
    </row>
    <row r="406" ht="13.5" customHeight="1" spans="1:6">
      <c r="A406" s="2"/>
      <c r="D406" s="4"/>
      <c r="E406" s="5"/>
      <c r="F406" s="5"/>
    </row>
    <row r="407" ht="13.5" customHeight="1" spans="1:6">
      <c r="A407" s="2"/>
      <c r="D407" s="4"/>
      <c r="E407" s="5"/>
      <c r="F407" s="5"/>
    </row>
    <row r="408" ht="13.5" customHeight="1" spans="1:6">
      <c r="A408" s="2"/>
      <c r="D408" s="4"/>
      <c r="E408" s="5"/>
      <c r="F408" s="5"/>
    </row>
    <row r="409" ht="13.5" customHeight="1" spans="1:6">
      <c r="A409" s="2"/>
      <c r="D409" s="4"/>
      <c r="E409" s="5"/>
      <c r="F409" s="5"/>
    </row>
    <row r="410" ht="13.5" customHeight="1" spans="1:6">
      <c r="A410" s="2"/>
      <c r="D410" s="4"/>
      <c r="E410" s="5"/>
      <c r="F410" s="5"/>
    </row>
    <row r="411" ht="13.5" customHeight="1" spans="1:6">
      <c r="A411" s="2"/>
      <c r="D411" s="4"/>
      <c r="E411" s="5"/>
      <c r="F411" s="5"/>
    </row>
    <row r="412" ht="13.5" customHeight="1" spans="1:6">
      <c r="A412" s="2"/>
      <c r="D412" s="4"/>
      <c r="E412" s="5"/>
      <c r="F412" s="5"/>
    </row>
    <row r="413" ht="13.5" customHeight="1" spans="1:6">
      <c r="A413" s="2"/>
      <c r="D413" s="4"/>
      <c r="E413" s="5"/>
      <c r="F413" s="5"/>
    </row>
    <row r="414" ht="13.5" customHeight="1" spans="1:6">
      <c r="A414" s="2"/>
      <c r="D414" s="4"/>
      <c r="E414" s="5"/>
      <c r="F414" s="5"/>
    </row>
    <row r="415" ht="13.5" customHeight="1" spans="1:6">
      <c r="A415" s="2"/>
      <c r="D415" s="4"/>
      <c r="E415" s="5"/>
      <c r="F415" s="5"/>
    </row>
    <row r="416" ht="13.5" customHeight="1" spans="1:6">
      <c r="A416" s="2"/>
      <c r="D416" s="4"/>
      <c r="E416" s="5"/>
      <c r="F416" s="5"/>
    </row>
    <row r="417" ht="13.5" customHeight="1" spans="1:6">
      <c r="A417" s="2"/>
      <c r="D417" s="4"/>
      <c r="E417" s="5"/>
      <c r="F417" s="5"/>
    </row>
    <row r="418" ht="13.5" customHeight="1" spans="1:6">
      <c r="A418" s="2"/>
      <c r="D418" s="4"/>
      <c r="E418" s="5"/>
      <c r="F418" s="5"/>
    </row>
    <row r="419" ht="13.5" customHeight="1" spans="1:6">
      <c r="A419" s="2"/>
      <c r="D419" s="4"/>
      <c r="E419" s="5"/>
      <c r="F419" s="5"/>
    </row>
    <row r="420" ht="13.5" customHeight="1" spans="1:6">
      <c r="A420" s="2"/>
      <c r="D420" s="4"/>
      <c r="E420" s="5"/>
      <c r="F420" s="5"/>
    </row>
    <row r="421" ht="13.5" customHeight="1" spans="1:6">
      <c r="A421" s="2"/>
      <c r="D421" s="4"/>
      <c r="E421" s="5"/>
      <c r="F421" s="5"/>
    </row>
    <row r="422" ht="13.5" customHeight="1" spans="1:6">
      <c r="A422" s="2"/>
      <c r="D422" s="4"/>
      <c r="E422" s="5"/>
      <c r="F422" s="5"/>
    </row>
    <row r="423" ht="13.5" customHeight="1" spans="1:6">
      <c r="A423" s="2"/>
      <c r="D423" s="4"/>
      <c r="E423" s="5"/>
      <c r="F423" s="5"/>
    </row>
    <row r="424" ht="13.5" customHeight="1" spans="1:6">
      <c r="A424" s="2"/>
      <c r="D424" s="4"/>
      <c r="E424" s="5"/>
      <c r="F424" s="5"/>
    </row>
    <row r="425" ht="13.5" customHeight="1" spans="1:6">
      <c r="A425" s="2"/>
      <c r="D425" s="4"/>
      <c r="E425" s="5"/>
      <c r="F425" s="5"/>
    </row>
    <row r="426" ht="13.5" customHeight="1" spans="1:6">
      <c r="A426" s="2"/>
      <c r="D426" s="4"/>
      <c r="E426" s="5"/>
      <c r="F426" s="5"/>
    </row>
    <row r="427" ht="13.5" customHeight="1" spans="1:6">
      <c r="A427" s="2"/>
      <c r="D427" s="4"/>
      <c r="E427" s="5"/>
      <c r="F427" s="5"/>
    </row>
    <row r="428" ht="13.5" customHeight="1" spans="1:6">
      <c r="A428" s="2"/>
      <c r="D428" s="4"/>
      <c r="E428" s="5"/>
      <c r="F428" s="5"/>
    </row>
    <row r="429" ht="13.5" customHeight="1" spans="1:6">
      <c r="A429" s="2"/>
      <c r="D429" s="4"/>
      <c r="E429" s="5"/>
      <c r="F429" s="5"/>
    </row>
    <row r="430" ht="13.5" customHeight="1" spans="1:6">
      <c r="A430" s="2"/>
      <c r="D430" s="4"/>
      <c r="E430" s="5"/>
      <c r="F430" s="5"/>
    </row>
    <row r="431" ht="13.5" customHeight="1" spans="1:6">
      <c r="A431" s="2"/>
      <c r="D431" s="4"/>
      <c r="E431" s="5"/>
      <c r="F431" s="5"/>
    </row>
    <row r="432" ht="13.5" customHeight="1" spans="1:6">
      <c r="A432" s="2"/>
      <c r="D432" s="4"/>
      <c r="E432" s="5"/>
      <c r="F432" s="5"/>
    </row>
    <row r="433" ht="13.5" customHeight="1" spans="1:6">
      <c r="A433" s="2"/>
      <c r="D433" s="4"/>
      <c r="E433" s="5"/>
      <c r="F433" s="5"/>
    </row>
    <row r="434" ht="13.5" customHeight="1" spans="1:6">
      <c r="A434" s="2"/>
      <c r="D434" s="4"/>
      <c r="E434" s="5"/>
      <c r="F434" s="5"/>
    </row>
    <row r="435" ht="13.5" customHeight="1" spans="1:6">
      <c r="A435" s="2"/>
      <c r="D435" s="4"/>
      <c r="E435" s="5"/>
      <c r="F435" s="5"/>
    </row>
    <row r="436" ht="13.5" customHeight="1" spans="1:6">
      <c r="A436" s="2"/>
      <c r="D436" s="4"/>
      <c r="E436" s="5"/>
      <c r="F436" s="5"/>
    </row>
    <row r="437" ht="13.5" customHeight="1" spans="1:6">
      <c r="A437" s="2"/>
      <c r="D437" s="4"/>
      <c r="E437" s="5"/>
      <c r="F437" s="5"/>
    </row>
    <row r="438" ht="13.5" customHeight="1" spans="1:6">
      <c r="A438" s="2"/>
      <c r="D438" s="4"/>
      <c r="E438" s="5"/>
      <c r="F438" s="5"/>
    </row>
    <row r="439" ht="13.5" customHeight="1" spans="1:6">
      <c r="A439" s="2"/>
      <c r="D439" s="4"/>
      <c r="E439" s="5"/>
      <c r="F439" s="5"/>
    </row>
    <row r="440" ht="13.5" customHeight="1" spans="1:6">
      <c r="A440" s="2"/>
      <c r="D440" s="4"/>
      <c r="E440" s="5"/>
      <c r="F440" s="5"/>
    </row>
    <row r="441" ht="13.5" customHeight="1" spans="1:6">
      <c r="A441" s="2"/>
      <c r="D441" s="4"/>
      <c r="E441" s="5"/>
      <c r="F441" s="5"/>
    </row>
    <row r="442" ht="13.5" customHeight="1" spans="1:6">
      <c r="A442" s="2"/>
      <c r="D442" s="4"/>
      <c r="E442" s="5"/>
      <c r="F442" s="5"/>
    </row>
    <row r="443" ht="13.5" customHeight="1" spans="1:6">
      <c r="A443" s="2"/>
      <c r="D443" s="4"/>
      <c r="E443" s="5"/>
      <c r="F443" s="5"/>
    </row>
    <row r="444" ht="13.5" customHeight="1" spans="1:6">
      <c r="A444" s="2"/>
      <c r="D444" s="4"/>
      <c r="E444" s="5"/>
      <c r="F444" s="5"/>
    </row>
    <row r="445" ht="13.5" customHeight="1" spans="1:6">
      <c r="A445" s="2"/>
      <c r="D445" s="4"/>
      <c r="E445" s="5"/>
      <c r="F445" s="5"/>
    </row>
    <row r="446" ht="13.5" customHeight="1" spans="1:6">
      <c r="A446" s="2"/>
      <c r="D446" s="4"/>
      <c r="E446" s="5"/>
      <c r="F446" s="5"/>
    </row>
    <row r="447" ht="13.5" customHeight="1" spans="1:6">
      <c r="A447" s="2"/>
      <c r="D447" s="4"/>
      <c r="E447" s="5"/>
      <c r="F447" s="5"/>
    </row>
    <row r="448" ht="13.5" customHeight="1" spans="1:6">
      <c r="A448" s="2"/>
      <c r="D448" s="4"/>
      <c r="E448" s="5"/>
      <c r="F448" s="5"/>
    </row>
    <row r="449" ht="13.5" customHeight="1" spans="1:6">
      <c r="A449" s="2"/>
      <c r="D449" s="4"/>
      <c r="E449" s="5"/>
      <c r="F449" s="5"/>
    </row>
    <row r="450" ht="13.5" customHeight="1" spans="1:6">
      <c r="A450" s="2"/>
      <c r="D450" s="4"/>
      <c r="E450" s="5"/>
      <c r="F450" s="5"/>
    </row>
    <row r="451" ht="13.5" customHeight="1" spans="1:6">
      <c r="A451" s="2"/>
      <c r="D451" s="4"/>
      <c r="E451" s="5"/>
      <c r="F451" s="5"/>
    </row>
    <row r="452" ht="13.5" customHeight="1" spans="1:6">
      <c r="A452" s="2"/>
      <c r="D452" s="4"/>
      <c r="E452" s="5"/>
      <c r="F452" s="5"/>
    </row>
    <row r="453" ht="13.5" customHeight="1" spans="1:6">
      <c r="A453" s="2"/>
      <c r="D453" s="4"/>
      <c r="E453" s="5"/>
      <c r="F453" s="5"/>
    </row>
    <row r="454" ht="13.5" customHeight="1" spans="1:6">
      <c r="A454" s="2"/>
      <c r="D454" s="4"/>
      <c r="E454" s="5"/>
      <c r="F454" s="5"/>
    </row>
    <row r="455" ht="13.5" customHeight="1" spans="1:6">
      <c r="A455" s="2"/>
      <c r="D455" s="4"/>
      <c r="E455" s="5"/>
      <c r="F455" s="5"/>
    </row>
    <row r="456" ht="13.5" customHeight="1" spans="1:6">
      <c r="A456" s="2"/>
      <c r="D456" s="4"/>
      <c r="E456" s="5"/>
      <c r="F456" s="5"/>
    </row>
    <row r="457" ht="13.5" customHeight="1" spans="1:6">
      <c r="A457" s="2"/>
      <c r="D457" s="4"/>
      <c r="E457" s="5"/>
      <c r="F457" s="5"/>
    </row>
    <row r="458" ht="13.5" customHeight="1" spans="1:6">
      <c r="A458" s="2"/>
      <c r="D458" s="4"/>
      <c r="E458" s="5"/>
      <c r="F458" s="5"/>
    </row>
    <row r="459" ht="13.5" customHeight="1" spans="1:6">
      <c r="A459" s="2"/>
      <c r="D459" s="4"/>
      <c r="E459" s="5"/>
      <c r="F459" s="5"/>
    </row>
    <row r="460" ht="13.5" customHeight="1" spans="1:6">
      <c r="A460" s="2"/>
      <c r="D460" s="4"/>
      <c r="E460" s="5"/>
      <c r="F460" s="5"/>
    </row>
    <row r="461" ht="13.5" customHeight="1" spans="1:6">
      <c r="A461" s="2"/>
      <c r="D461" s="4"/>
      <c r="E461" s="5"/>
      <c r="F461" s="5"/>
    </row>
    <row r="462" ht="13.5" customHeight="1" spans="1:6">
      <c r="A462" s="2"/>
      <c r="D462" s="4"/>
      <c r="E462" s="5"/>
      <c r="F462" s="5"/>
    </row>
    <row r="463" ht="13.5" customHeight="1" spans="1:6">
      <c r="A463" s="2"/>
      <c r="D463" s="4"/>
      <c r="E463" s="5"/>
      <c r="F463" s="5"/>
    </row>
    <row r="464" ht="13.5" customHeight="1" spans="1:6">
      <c r="A464" s="2"/>
      <c r="D464" s="4"/>
      <c r="E464" s="5"/>
      <c r="F464" s="5"/>
    </row>
    <row r="465" ht="13.5" customHeight="1" spans="1:6">
      <c r="A465" s="2"/>
      <c r="D465" s="4"/>
      <c r="E465" s="5"/>
      <c r="F465" s="5"/>
    </row>
    <row r="466" ht="13.5" customHeight="1" spans="1:6">
      <c r="A466" s="2"/>
      <c r="D466" s="4"/>
      <c r="E466" s="5"/>
      <c r="F466" s="5"/>
    </row>
    <row r="467" ht="13.5" customHeight="1" spans="1:6">
      <c r="A467" s="2"/>
      <c r="D467" s="4"/>
      <c r="E467" s="5"/>
      <c r="F467" s="5"/>
    </row>
    <row r="468" ht="13.5" customHeight="1" spans="1:6">
      <c r="A468" s="2"/>
      <c r="D468" s="4"/>
      <c r="E468" s="5"/>
      <c r="F468" s="5"/>
    </row>
    <row r="469" ht="13.5" customHeight="1" spans="1:6">
      <c r="A469" s="2"/>
      <c r="D469" s="4"/>
      <c r="E469" s="5"/>
      <c r="F469" s="5"/>
    </row>
    <row r="470" ht="13.5" customHeight="1" spans="1:6">
      <c r="A470" s="2"/>
      <c r="D470" s="4"/>
      <c r="E470" s="5"/>
      <c r="F470" s="5"/>
    </row>
    <row r="471" ht="13.5" customHeight="1" spans="1:6">
      <c r="A471" s="2"/>
      <c r="D471" s="4"/>
      <c r="E471" s="5"/>
      <c r="F471" s="5"/>
    </row>
    <row r="472" ht="13.5" customHeight="1" spans="1:6">
      <c r="A472" s="2"/>
      <c r="D472" s="4"/>
      <c r="E472" s="5"/>
      <c r="F472" s="5"/>
    </row>
    <row r="473" ht="13.5" customHeight="1" spans="1:6">
      <c r="A473" s="2"/>
      <c r="D473" s="4"/>
      <c r="E473" s="5"/>
      <c r="F473" s="5"/>
    </row>
    <row r="474" ht="13.5" customHeight="1" spans="1:6">
      <c r="A474" s="2"/>
      <c r="D474" s="4"/>
      <c r="E474" s="5"/>
      <c r="F474" s="5"/>
    </row>
    <row r="475" ht="13.5" customHeight="1" spans="1:6">
      <c r="A475" s="2"/>
      <c r="D475" s="4"/>
      <c r="E475" s="5"/>
      <c r="F475" s="5"/>
    </row>
    <row r="476" ht="13.5" customHeight="1" spans="1:6">
      <c r="A476" s="2"/>
      <c r="D476" s="4"/>
      <c r="E476" s="5"/>
      <c r="F476" s="5"/>
    </row>
    <row r="477" ht="13.5" customHeight="1" spans="1:6">
      <c r="A477" s="2"/>
      <c r="D477" s="4"/>
      <c r="E477" s="5"/>
      <c r="F477" s="5"/>
    </row>
    <row r="478" ht="13.5" customHeight="1" spans="1:6">
      <c r="A478" s="2"/>
      <c r="D478" s="4"/>
      <c r="E478" s="5"/>
      <c r="F478" s="5"/>
    </row>
    <row r="479" ht="13.5" customHeight="1" spans="1:6">
      <c r="A479" s="2"/>
      <c r="D479" s="4"/>
      <c r="E479" s="5"/>
      <c r="F479" s="5"/>
    </row>
    <row r="480" ht="13.5" customHeight="1" spans="1:6">
      <c r="A480" s="2"/>
      <c r="D480" s="4"/>
      <c r="E480" s="5"/>
      <c r="F480" s="5"/>
    </row>
    <row r="481" ht="13.5" customHeight="1" spans="1:6">
      <c r="A481" s="2"/>
      <c r="D481" s="4"/>
      <c r="E481" s="5"/>
      <c r="F481" s="5"/>
    </row>
    <row r="482" ht="13.5" customHeight="1" spans="1:6">
      <c r="A482" s="2"/>
      <c r="D482" s="4"/>
      <c r="E482" s="5"/>
      <c r="F482" s="5"/>
    </row>
    <row r="483" ht="13.5" customHeight="1" spans="1:6">
      <c r="A483" s="2"/>
      <c r="D483" s="4"/>
      <c r="E483" s="5"/>
      <c r="F483" s="5"/>
    </row>
    <row r="484" ht="13.5" customHeight="1" spans="1:6">
      <c r="A484" s="2"/>
      <c r="D484" s="4"/>
      <c r="E484" s="5"/>
      <c r="F484" s="5"/>
    </row>
    <row r="485" ht="13.5" customHeight="1" spans="1:6">
      <c r="A485" s="2"/>
      <c r="D485" s="4"/>
      <c r="E485" s="5"/>
      <c r="F485" s="5"/>
    </row>
    <row r="486" ht="13.5" customHeight="1" spans="1:6">
      <c r="A486" s="2"/>
      <c r="D486" s="4"/>
      <c r="E486" s="5"/>
      <c r="F486" s="5"/>
    </row>
    <row r="487" ht="13.5" customHeight="1" spans="1:6">
      <c r="A487" s="2"/>
      <c r="D487" s="4"/>
      <c r="E487" s="5"/>
      <c r="F487" s="5"/>
    </row>
    <row r="488" ht="13.5" customHeight="1" spans="1:6">
      <c r="A488" s="2"/>
      <c r="D488" s="4"/>
      <c r="E488" s="5"/>
      <c r="F488" s="5"/>
    </row>
    <row r="489" ht="13.5" customHeight="1" spans="1:6">
      <c r="A489" s="2"/>
      <c r="D489" s="4"/>
      <c r="E489" s="5"/>
      <c r="F489" s="5"/>
    </row>
    <row r="490" ht="13.5" customHeight="1" spans="1:6">
      <c r="A490" s="2"/>
      <c r="D490" s="4"/>
      <c r="E490" s="5"/>
      <c r="F490" s="5"/>
    </row>
    <row r="491" ht="13.5" customHeight="1" spans="1:6">
      <c r="A491" s="2"/>
      <c r="D491" s="4"/>
      <c r="E491" s="5"/>
      <c r="F491" s="5"/>
    </row>
    <row r="492" ht="13.5" customHeight="1" spans="1:6">
      <c r="A492" s="2"/>
      <c r="D492" s="4"/>
      <c r="E492" s="5"/>
      <c r="F492" s="5"/>
    </row>
    <row r="493" ht="13.5" customHeight="1" spans="1:6">
      <c r="A493" s="2"/>
      <c r="D493" s="4"/>
      <c r="E493" s="5"/>
      <c r="F493" s="5"/>
    </row>
    <row r="494" ht="13.5" customHeight="1" spans="1:6">
      <c r="A494" s="2"/>
      <c r="D494" s="4"/>
      <c r="E494" s="5"/>
      <c r="F494" s="5"/>
    </row>
    <row r="495" ht="13.5" customHeight="1" spans="1:6">
      <c r="A495" s="2"/>
      <c r="D495" s="4"/>
      <c r="E495" s="5"/>
      <c r="F495" s="5"/>
    </row>
    <row r="496" ht="13.5" customHeight="1" spans="1:6">
      <c r="A496" s="2"/>
      <c r="D496" s="4"/>
      <c r="E496" s="5"/>
      <c r="F496" s="5"/>
    </row>
    <row r="497" ht="13.5" customHeight="1" spans="1:6">
      <c r="A497" s="2"/>
      <c r="D497" s="4"/>
      <c r="E497" s="5"/>
      <c r="F497" s="5"/>
    </row>
    <row r="498" ht="13.5" customHeight="1" spans="1:6">
      <c r="A498" s="2"/>
      <c r="D498" s="4"/>
      <c r="E498" s="5"/>
      <c r="F498" s="5"/>
    </row>
    <row r="499" ht="13.5" customHeight="1" spans="1:6">
      <c r="A499" s="2"/>
      <c r="D499" s="4"/>
      <c r="E499" s="5"/>
      <c r="F499" s="5"/>
    </row>
    <row r="500" ht="13.5" customHeight="1" spans="1:6">
      <c r="A500" s="2"/>
      <c r="D500" s="4"/>
      <c r="E500" s="5"/>
      <c r="F500" s="5"/>
    </row>
    <row r="501" ht="13.5" customHeight="1" spans="1:6">
      <c r="A501" s="2"/>
      <c r="D501" s="4"/>
      <c r="E501" s="5"/>
      <c r="F501" s="5"/>
    </row>
    <row r="502" ht="13.5" customHeight="1" spans="1:6">
      <c r="A502" s="2"/>
      <c r="D502" s="4"/>
      <c r="E502" s="5"/>
      <c r="F502" s="5"/>
    </row>
    <row r="503" ht="13.5" customHeight="1" spans="1:6">
      <c r="A503" s="2"/>
      <c r="D503" s="4"/>
      <c r="E503" s="5"/>
      <c r="F503" s="5"/>
    </row>
    <row r="504" ht="13.5" customHeight="1" spans="1:6">
      <c r="A504" s="2"/>
      <c r="D504" s="4"/>
      <c r="E504" s="5"/>
      <c r="F504" s="5"/>
    </row>
    <row r="505" ht="13.5" customHeight="1" spans="1:6">
      <c r="A505" s="2"/>
      <c r="D505" s="4"/>
      <c r="E505" s="5"/>
      <c r="F505" s="5"/>
    </row>
    <row r="506" ht="13.5" customHeight="1" spans="1:6">
      <c r="A506" s="2"/>
      <c r="D506" s="4"/>
      <c r="E506" s="5"/>
      <c r="F506" s="5"/>
    </row>
    <row r="507" ht="13.5" customHeight="1" spans="1:6">
      <c r="A507" s="2"/>
      <c r="D507" s="4"/>
      <c r="E507" s="5"/>
      <c r="F507" s="5"/>
    </row>
    <row r="508" ht="13.5" customHeight="1" spans="1:6">
      <c r="A508" s="2"/>
      <c r="D508" s="4"/>
      <c r="E508" s="5"/>
      <c r="F508" s="5"/>
    </row>
    <row r="509" ht="13.5" customHeight="1" spans="1:6">
      <c r="A509" s="2"/>
      <c r="D509" s="4"/>
      <c r="E509" s="5"/>
      <c r="F509" s="5"/>
    </row>
    <row r="510" ht="13.5" customHeight="1" spans="1:6">
      <c r="A510" s="2"/>
      <c r="D510" s="4"/>
      <c r="E510" s="5"/>
      <c r="F510" s="5"/>
    </row>
    <row r="511" ht="13.5" customHeight="1" spans="1:6">
      <c r="A511" s="2"/>
      <c r="D511" s="4"/>
      <c r="E511" s="5"/>
      <c r="F511" s="5"/>
    </row>
    <row r="512" ht="13.5" customHeight="1" spans="1:6">
      <c r="A512" s="2"/>
      <c r="D512" s="4"/>
      <c r="E512" s="5"/>
      <c r="F512" s="5"/>
    </row>
    <row r="513" ht="13.5" customHeight="1" spans="1:6">
      <c r="A513" s="2"/>
      <c r="D513" s="4"/>
      <c r="E513" s="5"/>
      <c r="F513" s="5"/>
    </row>
    <row r="514" ht="13.5" customHeight="1" spans="1:6">
      <c r="A514" s="2"/>
      <c r="D514" s="4"/>
      <c r="E514" s="5"/>
      <c r="F514" s="5"/>
    </row>
    <row r="515" ht="13.5" customHeight="1" spans="1:6">
      <c r="A515" s="2"/>
      <c r="D515" s="4"/>
      <c r="E515" s="5"/>
      <c r="F515" s="5"/>
    </row>
    <row r="516" ht="13.5" customHeight="1" spans="1:6">
      <c r="A516" s="2"/>
      <c r="D516" s="4"/>
      <c r="E516" s="5"/>
      <c r="F516" s="5"/>
    </row>
    <row r="517" ht="13.5" customHeight="1" spans="1:6">
      <c r="A517" s="2"/>
      <c r="D517" s="4"/>
      <c r="E517" s="5"/>
      <c r="F517" s="5"/>
    </row>
    <row r="518" ht="13.5" customHeight="1" spans="1:6">
      <c r="A518" s="2"/>
      <c r="D518" s="4"/>
      <c r="E518" s="5"/>
      <c r="F518" s="5"/>
    </row>
    <row r="519" ht="13.5" customHeight="1" spans="1:6">
      <c r="A519" s="2"/>
      <c r="D519" s="4"/>
      <c r="E519" s="5"/>
      <c r="F519" s="5"/>
    </row>
    <row r="520" ht="13.5" customHeight="1" spans="1:6">
      <c r="A520" s="2"/>
      <c r="D520" s="4"/>
      <c r="E520" s="5"/>
      <c r="F520" s="5"/>
    </row>
    <row r="521" ht="13.5" customHeight="1" spans="1:6">
      <c r="A521" s="2"/>
      <c r="D521" s="4"/>
      <c r="E521" s="5"/>
      <c r="F521" s="5"/>
    </row>
    <row r="522" ht="13.5" customHeight="1" spans="1:6">
      <c r="A522" s="2"/>
      <c r="D522" s="4"/>
      <c r="E522" s="5"/>
      <c r="F522" s="5"/>
    </row>
    <row r="523" ht="13.5" customHeight="1" spans="1:6">
      <c r="A523" s="2"/>
      <c r="D523" s="4"/>
      <c r="E523" s="5"/>
      <c r="F523" s="5"/>
    </row>
    <row r="524" ht="13.5" customHeight="1" spans="1:6">
      <c r="A524" s="2"/>
      <c r="D524" s="4"/>
      <c r="E524" s="5"/>
      <c r="F524" s="5"/>
    </row>
    <row r="525" ht="13.5" customHeight="1" spans="1:6">
      <c r="A525" s="2"/>
      <c r="D525" s="4"/>
      <c r="E525" s="5"/>
      <c r="F525" s="5"/>
    </row>
    <row r="526" ht="13.5" customHeight="1" spans="1:6">
      <c r="A526" s="2"/>
      <c r="D526" s="4"/>
      <c r="E526" s="5"/>
      <c r="F526" s="5"/>
    </row>
    <row r="527" ht="13.5" customHeight="1" spans="1:6">
      <c r="A527" s="2"/>
      <c r="D527" s="4"/>
      <c r="E527" s="5"/>
      <c r="F527" s="5"/>
    </row>
    <row r="528" ht="13.5" customHeight="1" spans="1:6">
      <c r="A528" s="2"/>
      <c r="D528" s="4"/>
      <c r="E528" s="5"/>
      <c r="F528" s="5"/>
    </row>
    <row r="529" ht="13.5" customHeight="1" spans="1:6">
      <c r="A529" s="2"/>
      <c r="D529" s="4"/>
      <c r="E529" s="5"/>
      <c r="F529" s="5"/>
    </row>
    <row r="530" ht="13.5" customHeight="1" spans="1:6">
      <c r="A530" s="2"/>
      <c r="D530" s="4"/>
      <c r="E530" s="5"/>
      <c r="F530" s="5"/>
    </row>
    <row r="531" ht="13.5" customHeight="1" spans="1:6">
      <c r="A531" s="2"/>
      <c r="D531" s="4"/>
      <c r="E531" s="5"/>
      <c r="F531" s="5"/>
    </row>
    <row r="532" ht="13.5" customHeight="1" spans="1:6">
      <c r="A532" s="2"/>
      <c r="D532" s="4"/>
      <c r="E532" s="5"/>
      <c r="F532" s="5"/>
    </row>
    <row r="533" ht="13.5" customHeight="1" spans="1:6">
      <c r="A533" s="2"/>
      <c r="D533" s="4"/>
      <c r="E533" s="5"/>
      <c r="F533" s="5"/>
    </row>
    <row r="534" ht="13.5" customHeight="1" spans="1:6">
      <c r="A534" s="2"/>
      <c r="D534" s="4"/>
      <c r="E534" s="5"/>
      <c r="F534" s="5"/>
    </row>
    <row r="535" ht="13.5" customHeight="1" spans="1:6">
      <c r="A535" s="2"/>
      <c r="D535" s="4"/>
      <c r="E535" s="5"/>
      <c r="F535" s="5"/>
    </row>
    <row r="536" ht="13.5" customHeight="1" spans="1:6">
      <c r="A536" s="2"/>
      <c r="D536" s="4"/>
      <c r="E536" s="5"/>
      <c r="F536" s="5"/>
    </row>
    <row r="537" ht="13.5" customHeight="1" spans="1:6">
      <c r="A537" s="2"/>
      <c r="D537" s="4"/>
      <c r="E537" s="5"/>
      <c r="F537" s="5"/>
    </row>
    <row r="538" ht="13.5" customHeight="1" spans="1:6">
      <c r="A538" s="2"/>
      <c r="D538" s="4"/>
      <c r="E538" s="5"/>
      <c r="F538" s="5"/>
    </row>
    <row r="539" ht="13.5" customHeight="1" spans="1:6">
      <c r="A539" s="2"/>
      <c r="D539" s="4"/>
      <c r="E539" s="5"/>
      <c r="F539" s="5"/>
    </row>
    <row r="540" ht="13.5" customHeight="1" spans="1:6">
      <c r="A540" s="2"/>
      <c r="D540" s="4"/>
      <c r="E540" s="5"/>
      <c r="F540" s="5"/>
    </row>
    <row r="541" ht="13.5" customHeight="1" spans="1:6">
      <c r="A541" s="2"/>
      <c r="D541" s="4"/>
      <c r="E541" s="5"/>
      <c r="F541" s="5"/>
    </row>
    <row r="542" ht="13.5" customHeight="1" spans="1:6">
      <c r="A542" s="2"/>
      <c r="D542" s="4"/>
      <c r="E542" s="5"/>
      <c r="F542" s="5"/>
    </row>
    <row r="543" ht="13.5" customHeight="1" spans="1:6">
      <c r="A543" s="2"/>
      <c r="D543" s="4"/>
      <c r="E543" s="5"/>
      <c r="F543" s="5"/>
    </row>
    <row r="544" ht="13.5" customHeight="1" spans="1:6">
      <c r="A544" s="2"/>
      <c r="D544" s="4"/>
      <c r="E544" s="5"/>
      <c r="F544" s="5"/>
    </row>
    <row r="545" ht="13.5" customHeight="1" spans="1:6">
      <c r="A545" s="2"/>
      <c r="D545" s="4"/>
      <c r="E545" s="5"/>
      <c r="F545" s="5"/>
    </row>
    <row r="546" ht="13.5" customHeight="1" spans="1:6">
      <c r="A546" s="2"/>
      <c r="D546" s="4"/>
      <c r="E546" s="5"/>
      <c r="F546" s="5"/>
    </row>
    <row r="547" ht="13.5" customHeight="1" spans="1:6">
      <c r="A547" s="2"/>
      <c r="D547" s="4"/>
      <c r="E547" s="5"/>
      <c r="F547" s="5"/>
    </row>
    <row r="548" ht="13.5" customHeight="1" spans="1:6">
      <c r="A548" s="2"/>
      <c r="D548" s="4"/>
      <c r="E548" s="5"/>
      <c r="F548" s="5"/>
    </row>
    <row r="549" ht="13.5" customHeight="1" spans="1:6">
      <c r="A549" s="2"/>
      <c r="D549" s="4"/>
      <c r="E549" s="5"/>
      <c r="F549" s="5"/>
    </row>
    <row r="550" ht="13.5" customHeight="1" spans="1:6">
      <c r="A550" s="2"/>
      <c r="D550" s="4"/>
      <c r="E550" s="5"/>
      <c r="F550" s="5"/>
    </row>
    <row r="551" ht="13.5" customHeight="1" spans="1:6">
      <c r="A551" s="2"/>
      <c r="D551" s="4"/>
      <c r="E551" s="5"/>
      <c r="F551" s="5"/>
    </row>
    <row r="552" ht="13.5" customHeight="1" spans="1:6">
      <c r="A552" s="2"/>
      <c r="D552" s="4"/>
      <c r="E552" s="5"/>
      <c r="F552" s="5"/>
    </row>
    <row r="553" ht="13.5" customHeight="1" spans="1:6">
      <c r="A553" s="2"/>
      <c r="D553" s="4"/>
      <c r="E553" s="5"/>
      <c r="F553" s="5"/>
    </row>
    <row r="554" ht="13.5" customHeight="1" spans="1:6">
      <c r="A554" s="2"/>
      <c r="D554" s="4"/>
      <c r="E554" s="5"/>
      <c r="F554" s="5"/>
    </row>
    <row r="555" ht="13.5" customHeight="1" spans="1:6">
      <c r="A555" s="2"/>
      <c r="D555" s="4"/>
      <c r="E555" s="5"/>
      <c r="F555" s="5"/>
    </row>
    <row r="556" ht="13.5" customHeight="1" spans="1:6">
      <c r="A556" s="2"/>
      <c r="D556" s="4"/>
      <c r="E556" s="5"/>
      <c r="F556" s="5"/>
    </row>
    <row r="557" ht="13.5" customHeight="1" spans="1:6">
      <c r="A557" s="2"/>
      <c r="D557" s="4"/>
      <c r="E557" s="5"/>
      <c r="F557" s="5"/>
    </row>
    <row r="558" ht="13.5" customHeight="1" spans="1:6">
      <c r="A558" s="2"/>
      <c r="D558" s="4"/>
      <c r="E558" s="5"/>
      <c r="F558" s="5"/>
    </row>
    <row r="559" ht="13.5" customHeight="1" spans="1:6">
      <c r="A559" s="2"/>
      <c r="D559" s="4"/>
      <c r="E559" s="5"/>
      <c r="F559" s="5"/>
    </row>
    <row r="560" ht="13.5" customHeight="1" spans="1:6">
      <c r="A560" s="2"/>
      <c r="D560" s="4"/>
      <c r="E560" s="5"/>
      <c r="F560" s="5"/>
    </row>
    <row r="561" ht="13.5" customHeight="1" spans="1:6">
      <c r="A561" s="2"/>
      <c r="D561" s="4"/>
      <c r="E561" s="5"/>
      <c r="F561" s="5"/>
    </row>
    <row r="562" ht="13.5" customHeight="1" spans="1:6">
      <c r="A562" s="2"/>
      <c r="D562" s="4"/>
      <c r="E562" s="5"/>
      <c r="F562" s="5"/>
    </row>
    <row r="563" ht="13.5" customHeight="1" spans="1:6">
      <c r="A563" s="2"/>
      <c r="D563" s="4"/>
      <c r="E563" s="5"/>
      <c r="F563" s="5"/>
    </row>
    <row r="564" ht="13.5" customHeight="1" spans="1:6">
      <c r="A564" s="2"/>
      <c r="D564" s="4"/>
      <c r="E564" s="5"/>
      <c r="F564" s="5"/>
    </row>
    <row r="565" ht="13.5" customHeight="1" spans="1:6">
      <c r="A565" s="2"/>
      <c r="D565" s="4"/>
      <c r="E565" s="5"/>
      <c r="F565" s="5"/>
    </row>
    <row r="566" ht="13.5" customHeight="1" spans="1:6">
      <c r="A566" s="2"/>
      <c r="D566" s="4"/>
      <c r="E566" s="5"/>
      <c r="F566" s="5"/>
    </row>
    <row r="567" ht="13.5" customHeight="1" spans="1:6">
      <c r="A567" s="2"/>
      <c r="D567" s="4"/>
      <c r="E567" s="5"/>
      <c r="F567" s="5"/>
    </row>
    <row r="568" ht="13.5" customHeight="1" spans="1:6">
      <c r="A568" s="2"/>
      <c r="D568" s="4"/>
      <c r="E568" s="5"/>
      <c r="F568" s="5"/>
    </row>
    <row r="569" ht="13.5" customHeight="1" spans="1:6">
      <c r="A569" s="2"/>
      <c r="D569" s="4"/>
      <c r="E569" s="5"/>
      <c r="F569" s="5"/>
    </row>
    <row r="570" ht="13.5" customHeight="1" spans="1:6">
      <c r="A570" s="2"/>
      <c r="D570" s="4"/>
      <c r="E570" s="5"/>
      <c r="F570" s="5"/>
    </row>
    <row r="571" ht="13.5" customHeight="1" spans="1:6">
      <c r="A571" s="2"/>
      <c r="D571" s="4"/>
      <c r="E571" s="5"/>
      <c r="F571" s="5"/>
    </row>
    <row r="572" ht="13.5" customHeight="1" spans="1:6">
      <c r="A572" s="2"/>
      <c r="D572" s="4"/>
      <c r="E572" s="5"/>
      <c r="F572" s="5"/>
    </row>
    <row r="573" ht="13.5" customHeight="1" spans="1:6">
      <c r="A573" s="2"/>
      <c r="D573" s="4"/>
      <c r="E573" s="5"/>
      <c r="F573" s="5"/>
    </row>
    <row r="574" ht="13.5" customHeight="1" spans="1:6">
      <c r="A574" s="2"/>
      <c r="D574" s="4"/>
      <c r="E574" s="5"/>
      <c r="F574" s="5"/>
    </row>
    <row r="575" ht="13.5" customHeight="1" spans="1:6">
      <c r="A575" s="2"/>
      <c r="D575" s="4"/>
      <c r="E575" s="5"/>
      <c r="F575" s="5"/>
    </row>
    <row r="576" ht="13.5" customHeight="1" spans="1:6">
      <c r="A576" s="2"/>
      <c r="D576" s="4"/>
      <c r="E576" s="5"/>
      <c r="F576" s="5"/>
    </row>
    <row r="577" ht="13.5" customHeight="1" spans="1:6">
      <c r="A577" s="2"/>
      <c r="D577" s="4"/>
      <c r="E577" s="5"/>
      <c r="F577" s="5"/>
    </row>
    <row r="578" ht="13.5" customHeight="1" spans="1:6">
      <c r="A578" s="2"/>
      <c r="D578" s="4"/>
      <c r="E578" s="5"/>
      <c r="F578" s="5"/>
    </row>
    <row r="579" ht="13.5" customHeight="1" spans="1:6">
      <c r="A579" s="2"/>
      <c r="D579" s="4"/>
      <c r="E579" s="5"/>
      <c r="F579" s="5"/>
    </row>
    <row r="580" ht="13.5" customHeight="1" spans="1:6">
      <c r="A580" s="2"/>
      <c r="D580" s="4"/>
      <c r="E580" s="5"/>
      <c r="F580" s="5"/>
    </row>
    <row r="581" ht="13.5" customHeight="1" spans="1:6">
      <c r="A581" s="2"/>
      <c r="D581" s="4"/>
      <c r="E581" s="5"/>
      <c r="F581" s="5"/>
    </row>
    <row r="582" ht="13.5" customHeight="1" spans="1:6">
      <c r="A582" s="2"/>
      <c r="D582" s="4"/>
      <c r="E582" s="5"/>
      <c r="F582" s="5"/>
    </row>
    <row r="583" ht="13.5" customHeight="1" spans="1:6">
      <c r="A583" s="2"/>
      <c r="D583" s="4"/>
      <c r="E583" s="5"/>
      <c r="F583" s="5"/>
    </row>
    <row r="584" ht="13.5" customHeight="1" spans="1:6">
      <c r="A584" s="2"/>
      <c r="D584" s="4"/>
      <c r="E584" s="5"/>
      <c r="F584" s="5"/>
    </row>
    <row r="585" ht="13.5" customHeight="1" spans="1:6">
      <c r="A585" s="2"/>
      <c r="D585" s="4"/>
      <c r="E585" s="5"/>
      <c r="F585" s="5"/>
    </row>
    <row r="586" ht="13.5" customHeight="1" spans="1:6">
      <c r="A586" s="2"/>
      <c r="D586" s="4"/>
      <c r="E586" s="5"/>
      <c r="F586" s="5"/>
    </row>
    <row r="587" ht="13.5" customHeight="1" spans="1:6">
      <c r="A587" s="2"/>
      <c r="D587" s="4"/>
      <c r="E587" s="5"/>
      <c r="F587" s="5"/>
    </row>
    <row r="588" ht="13.5" customHeight="1" spans="1:6">
      <c r="A588" s="2"/>
      <c r="D588" s="4"/>
      <c r="E588" s="5"/>
      <c r="F588" s="5"/>
    </row>
    <row r="589" ht="13.5" customHeight="1" spans="1:6">
      <c r="A589" s="2"/>
      <c r="D589" s="4"/>
      <c r="E589" s="5"/>
      <c r="F589" s="5"/>
    </row>
    <row r="590" ht="13.5" customHeight="1" spans="1:6">
      <c r="A590" s="2"/>
      <c r="D590" s="4"/>
      <c r="E590" s="5"/>
      <c r="F590" s="5"/>
    </row>
    <row r="591" ht="13.5" customHeight="1" spans="1:6">
      <c r="A591" s="2"/>
      <c r="D591" s="4"/>
      <c r="E591" s="5"/>
      <c r="F591" s="5"/>
    </row>
    <row r="592" ht="13.5" customHeight="1" spans="1:6">
      <c r="A592" s="2"/>
      <c r="D592" s="4"/>
      <c r="E592" s="5"/>
      <c r="F592" s="5"/>
    </row>
    <row r="593" ht="13.5" customHeight="1" spans="1:6">
      <c r="A593" s="2"/>
      <c r="D593" s="4"/>
      <c r="E593" s="5"/>
      <c r="F593" s="5"/>
    </row>
    <row r="594" ht="13.5" customHeight="1" spans="1:6">
      <c r="A594" s="2"/>
      <c r="D594" s="4"/>
      <c r="E594" s="5"/>
      <c r="F594" s="5"/>
    </row>
    <row r="595" ht="13.5" customHeight="1" spans="1:6">
      <c r="A595" s="2"/>
      <c r="D595" s="4"/>
      <c r="E595" s="5"/>
      <c r="F595" s="5"/>
    </row>
    <row r="596" ht="13.5" customHeight="1" spans="1:6">
      <c r="A596" s="2"/>
      <c r="D596" s="4"/>
      <c r="E596" s="5"/>
      <c r="F596" s="5"/>
    </row>
    <row r="597" ht="13.5" customHeight="1" spans="1:6">
      <c r="A597" s="2"/>
      <c r="D597" s="4"/>
      <c r="E597" s="5"/>
      <c r="F597" s="5"/>
    </row>
    <row r="598" ht="13.5" customHeight="1" spans="1:6">
      <c r="A598" s="2"/>
      <c r="D598" s="4"/>
      <c r="E598" s="5"/>
      <c r="F598" s="5"/>
    </row>
    <row r="599" ht="13.5" customHeight="1" spans="1:6">
      <c r="A599" s="2"/>
      <c r="D599" s="4"/>
      <c r="E599" s="5"/>
      <c r="F599" s="5"/>
    </row>
    <row r="600" ht="13.5" customHeight="1" spans="1:6">
      <c r="A600" s="2"/>
      <c r="D600" s="4"/>
      <c r="E600" s="5"/>
      <c r="F600" s="5"/>
    </row>
    <row r="601" ht="13.5" customHeight="1" spans="1:6">
      <c r="A601" s="2"/>
      <c r="D601" s="4"/>
      <c r="E601" s="5"/>
      <c r="F601" s="5"/>
    </row>
    <row r="602" ht="13.5" customHeight="1" spans="1:6">
      <c r="A602" s="2"/>
      <c r="D602" s="4"/>
      <c r="E602" s="5"/>
      <c r="F602" s="5"/>
    </row>
    <row r="603" ht="13.5" customHeight="1" spans="1:6">
      <c r="A603" s="2"/>
      <c r="D603" s="4"/>
      <c r="E603" s="5"/>
      <c r="F603" s="5"/>
    </row>
    <row r="604" ht="13.5" customHeight="1" spans="1:6">
      <c r="A604" s="2"/>
      <c r="D604" s="4"/>
      <c r="E604" s="5"/>
      <c r="F604" s="5"/>
    </row>
    <row r="605" ht="13.5" customHeight="1" spans="1:6">
      <c r="A605" s="2"/>
      <c r="D605" s="4"/>
      <c r="E605" s="5"/>
      <c r="F605" s="5"/>
    </row>
    <row r="606" ht="13.5" customHeight="1" spans="1:6">
      <c r="A606" s="2"/>
      <c r="D606" s="4"/>
      <c r="E606" s="5"/>
      <c r="F606" s="5"/>
    </row>
    <row r="607" ht="13.5" customHeight="1" spans="1:6">
      <c r="A607" s="2"/>
      <c r="D607" s="4"/>
      <c r="E607" s="5"/>
      <c r="F607" s="5"/>
    </row>
    <row r="608" ht="13.5" customHeight="1" spans="1:6">
      <c r="A608" s="2"/>
      <c r="D608" s="4"/>
      <c r="E608" s="5"/>
      <c r="F608" s="5"/>
    </row>
    <row r="609" ht="13.5" customHeight="1" spans="1:6">
      <c r="A609" s="2"/>
      <c r="D609" s="4"/>
      <c r="E609" s="5"/>
      <c r="F609" s="5"/>
    </row>
    <row r="610" ht="13.5" customHeight="1" spans="1:6">
      <c r="A610" s="2"/>
      <c r="D610" s="4"/>
      <c r="E610" s="5"/>
      <c r="F610" s="5"/>
    </row>
    <row r="611" ht="13.5" customHeight="1" spans="1:6">
      <c r="A611" s="2"/>
      <c r="D611" s="4"/>
      <c r="E611" s="5"/>
      <c r="F611" s="5"/>
    </row>
    <row r="612" ht="13.5" customHeight="1" spans="1:6">
      <c r="A612" s="2"/>
      <c r="D612" s="4"/>
      <c r="E612" s="5"/>
      <c r="F612" s="5"/>
    </row>
    <row r="613" ht="13.5" customHeight="1" spans="1:6">
      <c r="A613" s="2"/>
      <c r="D613" s="4"/>
      <c r="E613" s="5"/>
      <c r="F613" s="5"/>
    </row>
    <row r="614" ht="13.5" customHeight="1" spans="1:6">
      <c r="A614" s="2"/>
      <c r="D614" s="4"/>
      <c r="E614" s="5"/>
      <c r="F614" s="5"/>
    </row>
    <row r="615" ht="13.5" customHeight="1" spans="1:6">
      <c r="A615" s="2"/>
      <c r="D615" s="4"/>
      <c r="E615" s="5"/>
      <c r="F615" s="5"/>
    </row>
    <row r="616" ht="13.5" customHeight="1" spans="1:6">
      <c r="A616" s="2"/>
      <c r="D616" s="4"/>
      <c r="E616" s="5"/>
      <c r="F616" s="5"/>
    </row>
    <row r="617" ht="13.5" customHeight="1" spans="1:6">
      <c r="A617" s="2"/>
      <c r="D617" s="4"/>
      <c r="E617" s="5"/>
      <c r="F617" s="5"/>
    </row>
    <row r="618" ht="13.5" customHeight="1" spans="1:6">
      <c r="A618" s="2"/>
      <c r="D618" s="4"/>
      <c r="E618" s="5"/>
      <c r="F618" s="5"/>
    </row>
    <row r="619" ht="13.5" customHeight="1" spans="1:6">
      <c r="A619" s="2"/>
      <c r="D619" s="4"/>
      <c r="E619" s="5"/>
      <c r="F619" s="5"/>
    </row>
    <row r="620" ht="13.5" customHeight="1" spans="1:6">
      <c r="A620" s="2"/>
      <c r="D620" s="4"/>
      <c r="E620" s="5"/>
      <c r="F620" s="5"/>
    </row>
    <row r="621" ht="13.5" customHeight="1" spans="1:6">
      <c r="A621" s="2"/>
      <c r="D621" s="4"/>
      <c r="E621" s="5"/>
      <c r="F621" s="5"/>
    </row>
    <row r="622" ht="13.5" customHeight="1" spans="1:6">
      <c r="A622" s="2"/>
      <c r="D622" s="4"/>
      <c r="E622" s="5"/>
      <c r="F622" s="5"/>
    </row>
    <row r="623" ht="13.5" customHeight="1" spans="1:6">
      <c r="A623" s="2"/>
      <c r="D623" s="4"/>
      <c r="E623" s="5"/>
      <c r="F623" s="5"/>
    </row>
    <row r="624" ht="13.5" customHeight="1" spans="1:6">
      <c r="A624" s="2"/>
      <c r="D624" s="4"/>
      <c r="E624" s="5"/>
      <c r="F624" s="5"/>
    </row>
    <row r="625" ht="13.5" customHeight="1" spans="1:6">
      <c r="A625" s="2"/>
      <c r="D625" s="4"/>
      <c r="E625" s="5"/>
      <c r="F625" s="5"/>
    </row>
    <row r="626" ht="13.5" customHeight="1" spans="1:6">
      <c r="A626" s="2"/>
      <c r="D626" s="4"/>
      <c r="E626" s="5"/>
      <c r="F626" s="5"/>
    </row>
    <row r="627" ht="13.5" customHeight="1" spans="1:6">
      <c r="A627" s="2"/>
      <c r="D627" s="4"/>
      <c r="E627" s="5"/>
      <c r="F627" s="5"/>
    </row>
    <row r="628" ht="13.5" customHeight="1" spans="1:6">
      <c r="A628" s="2"/>
      <c r="D628" s="4"/>
      <c r="E628" s="5"/>
      <c r="F628" s="5"/>
    </row>
    <row r="629" ht="13.5" customHeight="1" spans="1:6">
      <c r="A629" s="2"/>
      <c r="D629" s="4"/>
      <c r="E629" s="5"/>
      <c r="F629" s="5"/>
    </row>
    <row r="630" ht="13.5" customHeight="1" spans="1:6">
      <c r="A630" s="2"/>
      <c r="D630" s="4"/>
      <c r="E630" s="5"/>
      <c r="F630" s="5"/>
    </row>
    <row r="631" ht="13.5" customHeight="1" spans="1:6">
      <c r="A631" s="2"/>
      <c r="D631" s="4"/>
      <c r="E631" s="5"/>
      <c r="F631" s="5"/>
    </row>
    <row r="632" ht="13.5" customHeight="1" spans="1:6">
      <c r="A632" s="2"/>
      <c r="D632" s="4"/>
      <c r="E632" s="5"/>
      <c r="F632" s="5"/>
    </row>
    <row r="633" ht="13.5" customHeight="1" spans="1:6">
      <c r="A633" s="2"/>
      <c r="D633" s="4"/>
      <c r="E633" s="5"/>
      <c r="F633" s="5"/>
    </row>
    <row r="634" ht="13.5" customHeight="1" spans="1:6">
      <c r="A634" s="2"/>
      <c r="D634" s="4"/>
      <c r="E634" s="5"/>
      <c r="F634" s="5"/>
    </row>
    <row r="635" ht="13.5" customHeight="1" spans="1:6">
      <c r="A635" s="2"/>
      <c r="D635" s="4"/>
      <c r="E635" s="5"/>
      <c r="F635" s="5"/>
    </row>
    <row r="636" ht="13.5" customHeight="1" spans="1:6">
      <c r="A636" s="2"/>
      <c r="D636" s="4"/>
      <c r="E636" s="5"/>
      <c r="F636" s="5"/>
    </row>
    <row r="637" ht="13.5" customHeight="1" spans="1:6">
      <c r="A637" s="2"/>
      <c r="D637" s="4"/>
      <c r="E637" s="5"/>
      <c r="F637" s="5"/>
    </row>
    <row r="638" ht="13.5" customHeight="1" spans="1:6">
      <c r="A638" s="2"/>
      <c r="D638" s="4"/>
      <c r="E638" s="5"/>
      <c r="F638" s="5"/>
    </row>
    <row r="639" ht="13.5" customHeight="1" spans="1:6">
      <c r="A639" s="2"/>
      <c r="D639" s="4"/>
      <c r="E639" s="5"/>
      <c r="F639" s="5"/>
    </row>
    <row r="640" ht="13.5" customHeight="1" spans="1:6">
      <c r="A640" s="2"/>
      <c r="D640" s="4"/>
      <c r="E640" s="5"/>
      <c r="F640" s="5"/>
    </row>
    <row r="641" ht="13.5" customHeight="1" spans="1:6">
      <c r="A641" s="2"/>
      <c r="D641" s="4"/>
      <c r="E641" s="5"/>
      <c r="F641" s="5"/>
    </row>
    <row r="642" ht="13.5" customHeight="1" spans="1:6">
      <c r="A642" s="2"/>
      <c r="D642" s="4"/>
      <c r="E642" s="5"/>
      <c r="F642" s="5"/>
    </row>
    <row r="643" ht="13.5" customHeight="1" spans="1:6">
      <c r="A643" s="2"/>
      <c r="D643" s="4"/>
      <c r="E643" s="5"/>
      <c r="F643" s="5"/>
    </row>
    <row r="644" ht="13.5" customHeight="1" spans="1:6">
      <c r="A644" s="2"/>
      <c r="D644" s="4"/>
      <c r="E644" s="5"/>
      <c r="F644" s="5"/>
    </row>
    <row r="645" ht="13.5" customHeight="1" spans="1:6">
      <c r="A645" s="2"/>
      <c r="D645" s="4"/>
      <c r="E645" s="5"/>
      <c r="F645" s="5"/>
    </row>
    <row r="646" ht="13.5" customHeight="1" spans="1:6">
      <c r="A646" s="2"/>
      <c r="D646" s="4"/>
      <c r="E646" s="5"/>
      <c r="F646" s="5"/>
    </row>
    <row r="647" ht="13.5" customHeight="1" spans="1:6">
      <c r="A647" s="2"/>
      <c r="D647" s="4"/>
      <c r="E647" s="5"/>
      <c r="F647" s="5"/>
    </row>
    <row r="648" ht="13.5" customHeight="1" spans="1:6">
      <c r="A648" s="2"/>
      <c r="D648" s="4"/>
      <c r="E648" s="5"/>
      <c r="F648" s="5"/>
    </row>
    <row r="649" ht="13.5" customHeight="1" spans="1:6">
      <c r="A649" s="2"/>
      <c r="D649" s="4"/>
      <c r="E649" s="5"/>
      <c r="F649" s="5"/>
    </row>
    <row r="650" ht="13.5" customHeight="1" spans="1:6">
      <c r="A650" s="2"/>
      <c r="D650" s="4"/>
      <c r="E650" s="5"/>
      <c r="F650" s="5"/>
    </row>
    <row r="651" ht="13.5" customHeight="1" spans="1:6">
      <c r="A651" s="2"/>
      <c r="D651" s="4"/>
      <c r="E651" s="5"/>
      <c r="F651" s="5"/>
    </row>
    <row r="652" ht="13.5" customHeight="1" spans="1:6">
      <c r="A652" s="2"/>
      <c r="D652" s="4"/>
      <c r="E652" s="5"/>
      <c r="F652" s="5"/>
    </row>
    <row r="653" ht="13.5" customHeight="1" spans="1:6">
      <c r="A653" s="2"/>
      <c r="D653" s="4"/>
      <c r="E653" s="5"/>
      <c r="F653" s="5"/>
    </row>
    <row r="654" ht="13.5" customHeight="1" spans="1:6">
      <c r="A654" s="2"/>
      <c r="D654" s="4"/>
      <c r="E654" s="5"/>
      <c r="F654" s="5"/>
    </row>
    <row r="655" ht="13.5" customHeight="1" spans="1:6">
      <c r="A655" s="2"/>
      <c r="D655" s="4"/>
      <c r="E655" s="5"/>
      <c r="F655" s="5"/>
    </row>
    <row r="656" ht="13.5" customHeight="1" spans="1:6">
      <c r="A656" s="2"/>
      <c r="D656" s="4"/>
      <c r="E656" s="5"/>
      <c r="F656" s="5"/>
    </row>
    <row r="657" ht="13.5" customHeight="1" spans="1:6">
      <c r="A657" s="2"/>
      <c r="D657" s="4"/>
      <c r="E657" s="5"/>
      <c r="F657" s="5"/>
    </row>
    <row r="658" ht="13.5" customHeight="1" spans="1:6">
      <c r="A658" s="2"/>
      <c r="D658" s="4"/>
      <c r="E658" s="5"/>
      <c r="F658" s="5"/>
    </row>
    <row r="659" ht="13.5" customHeight="1" spans="1:6">
      <c r="A659" s="2"/>
      <c r="D659" s="4"/>
      <c r="E659" s="5"/>
      <c r="F659" s="5"/>
    </row>
    <row r="660" ht="13.5" customHeight="1" spans="1:6">
      <c r="A660" s="2"/>
      <c r="D660" s="4"/>
      <c r="E660" s="5"/>
      <c r="F660" s="5"/>
    </row>
    <row r="661" ht="13.5" customHeight="1" spans="1:6">
      <c r="A661" s="2"/>
      <c r="D661" s="4"/>
      <c r="E661" s="5"/>
      <c r="F661" s="5"/>
    </row>
    <row r="662" ht="13.5" customHeight="1" spans="1:6">
      <c r="A662" s="2"/>
      <c r="D662" s="4"/>
      <c r="E662" s="5"/>
      <c r="F662" s="5"/>
    </row>
    <row r="663" ht="13.5" customHeight="1" spans="1:6">
      <c r="A663" s="2"/>
      <c r="D663" s="4"/>
      <c r="E663" s="5"/>
      <c r="F663" s="5"/>
    </row>
    <row r="664" ht="13.5" customHeight="1" spans="1:6">
      <c r="A664" s="2"/>
      <c r="D664" s="4"/>
      <c r="E664" s="5"/>
      <c r="F664" s="5"/>
    </row>
    <row r="665" ht="13.5" customHeight="1" spans="1:6">
      <c r="A665" s="2"/>
      <c r="D665" s="4"/>
      <c r="E665" s="5"/>
      <c r="F665" s="5"/>
    </row>
    <row r="666" ht="13.5" customHeight="1" spans="1:6">
      <c r="A666" s="2"/>
      <c r="D666" s="4"/>
      <c r="E666" s="5"/>
      <c r="F666" s="5"/>
    </row>
    <row r="667" ht="13.5" customHeight="1" spans="1:6">
      <c r="A667" s="2"/>
      <c r="D667" s="4"/>
      <c r="E667" s="5"/>
      <c r="F667" s="5"/>
    </row>
    <row r="668" ht="13.5" customHeight="1" spans="1:6">
      <c r="A668" s="2"/>
      <c r="D668" s="4"/>
      <c r="E668" s="5"/>
      <c r="F668" s="5"/>
    </row>
    <row r="669" ht="13.5" customHeight="1" spans="1:6">
      <c r="A669" s="2"/>
      <c r="D669" s="4"/>
      <c r="E669" s="5"/>
      <c r="F669" s="5"/>
    </row>
    <row r="670" ht="13.5" customHeight="1" spans="1:6">
      <c r="A670" s="2"/>
      <c r="D670" s="4"/>
      <c r="E670" s="5"/>
      <c r="F670" s="5"/>
    </row>
    <row r="671" ht="13.5" customHeight="1" spans="1:6">
      <c r="A671" s="2"/>
      <c r="D671" s="4"/>
      <c r="E671" s="5"/>
      <c r="F671" s="5"/>
    </row>
    <row r="672" ht="13.5" customHeight="1" spans="1:6">
      <c r="A672" s="2"/>
      <c r="D672" s="4"/>
      <c r="E672" s="5"/>
      <c r="F672" s="5"/>
    </row>
    <row r="673" ht="13.5" customHeight="1" spans="1:6">
      <c r="A673" s="2"/>
      <c r="D673" s="4"/>
      <c r="E673" s="5"/>
      <c r="F673" s="5"/>
    </row>
    <row r="674" ht="13.5" customHeight="1" spans="1:6">
      <c r="A674" s="2"/>
      <c r="D674" s="4"/>
      <c r="E674" s="5"/>
      <c r="F674" s="5"/>
    </row>
    <row r="675" ht="13.5" customHeight="1" spans="1:6">
      <c r="A675" s="2"/>
      <c r="D675" s="4"/>
      <c r="E675" s="5"/>
      <c r="F675" s="5"/>
    </row>
    <row r="676" ht="13.5" customHeight="1" spans="1:6">
      <c r="A676" s="2"/>
      <c r="D676" s="4"/>
      <c r="E676" s="5"/>
      <c r="F676" s="5"/>
    </row>
    <row r="677" ht="13.5" customHeight="1" spans="1:6">
      <c r="A677" s="2"/>
      <c r="D677" s="4"/>
      <c r="E677" s="5"/>
      <c r="F677" s="5"/>
    </row>
    <row r="678" ht="13.5" customHeight="1" spans="1:6">
      <c r="A678" s="2"/>
      <c r="D678" s="4"/>
      <c r="E678" s="5"/>
      <c r="F678" s="5"/>
    </row>
    <row r="679" ht="13.5" customHeight="1" spans="1:6">
      <c r="A679" s="2"/>
      <c r="D679" s="4"/>
      <c r="E679" s="5"/>
      <c r="F679" s="5"/>
    </row>
    <row r="680" ht="13.5" customHeight="1" spans="1:6">
      <c r="A680" s="2"/>
      <c r="D680" s="4"/>
      <c r="E680" s="5"/>
      <c r="F680" s="5"/>
    </row>
    <row r="681" ht="13.5" customHeight="1" spans="1:6">
      <c r="A681" s="2"/>
      <c r="D681" s="4"/>
      <c r="E681" s="5"/>
      <c r="F681" s="5"/>
    </row>
    <row r="682" ht="13.5" customHeight="1" spans="1:6">
      <c r="A682" s="2"/>
      <c r="D682" s="4"/>
      <c r="E682" s="5"/>
      <c r="F682" s="5"/>
    </row>
    <row r="683" ht="13.5" customHeight="1" spans="1:6">
      <c r="A683" s="2"/>
      <c r="D683" s="4"/>
      <c r="E683" s="5"/>
      <c r="F683" s="5"/>
    </row>
    <row r="684" ht="13.5" customHeight="1" spans="1:6">
      <c r="A684" s="2"/>
      <c r="D684" s="4"/>
      <c r="E684" s="5"/>
      <c r="F684" s="5"/>
    </row>
    <row r="685" ht="13.5" customHeight="1" spans="1:6">
      <c r="A685" s="2"/>
      <c r="D685" s="4"/>
      <c r="E685" s="5"/>
      <c r="F685" s="5"/>
    </row>
    <row r="686" ht="13.5" customHeight="1" spans="1:6">
      <c r="A686" s="2"/>
      <c r="D686" s="4"/>
      <c r="E686" s="5"/>
      <c r="F686" s="5"/>
    </row>
    <row r="687" ht="13.5" customHeight="1" spans="1:6">
      <c r="A687" s="2"/>
      <c r="D687" s="4"/>
      <c r="E687" s="5"/>
      <c r="F687" s="5"/>
    </row>
    <row r="688" ht="13.5" customHeight="1" spans="1:6">
      <c r="A688" s="2"/>
      <c r="D688" s="4"/>
      <c r="E688" s="5"/>
      <c r="F688" s="5"/>
    </row>
    <row r="689" ht="13.5" customHeight="1" spans="1:6">
      <c r="A689" s="2"/>
      <c r="D689" s="4"/>
      <c r="E689" s="5"/>
      <c r="F689" s="5"/>
    </row>
    <row r="690" ht="13.5" customHeight="1" spans="1:6">
      <c r="A690" s="2"/>
      <c r="D690" s="4"/>
      <c r="E690" s="5"/>
      <c r="F690" s="5"/>
    </row>
    <row r="691" ht="13.5" customHeight="1" spans="1:6">
      <c r="A691" s="2"/>
      <c r="D691" s="4"/>
      <c r="E691" s="5"/>
      <c r="F691" s="5"/>
    </row>
    <row r="692" ht="13.5" customHeight="1" spans="1:6">
      <c r="A692" s="2"/>
      <c r="D692" s="4"/>
      <c r="E692" s="5"/>
      <c r="F692" s="5"/>
    </row>
    <row r="693" ht="13.5" customHeight="1" spans="1:6">
      <c r="A693" s="2"/>
      <c r="D693" s="4"/>
      <c r="E693" s="5"/>
      <c r="F693" s="5"/>
    </row>
    <row r="694" ht="13.5" customHeight="1" spans="1:6">
      <c r="A694" s="2"/>
      <c r="D694" s="4"/>
      <c r="E694" s="5"/>
      <c r="F694" s="5"/>
    </row>
    <row r="695" ht="13.5" customHeight="1" spans="1:6">
      <c r="A695" s="2"/>
      <c r="D695" s="4"/>
      <c r="E695" s="5"/>
      <c r="F695" s="5"/>
    </row>
    <row r="696" ht="13.5" customHeight="1" spans="1:6">
      <c r="A696" s="2"/>
      <c r="D696" s="4"/>
      <c r="E696" s="5"/>
      <c r="F696" s="5"/>
    </row>
    <row r="697" ht="13.5" customHeight="1" spans="1:6">
      <c r="A697" s="2"/>
      <c r="D697" s="4"/>
      <c r="E697" s="5"/>
      <c r="F697" s="5"/>
    </row>
    <row r="698" ht="13.5" customHeight="1" spans="1:6">
      <c r="A698" s="2"/>
      <c r="D698" s="4"/>
      <c r="E698" s="5"/>
      <c r="F698" s="5"/>
    </row>
    <row r="699" ht="13.5" customHeight="1" spans="1:6">
      <c r="A699" s="2"/>
      <c r="D699" s="4"/>
      <c r="E699" s="5"/>
      <c r="F699" s="5"/>
    </row>
    <row r="700" ht="13.5" customHeight="1" spans="1:6">
      <c r="A700" s="2"/>
      <c r="D700" s="4"/>
      <c r="E700" s="5"/>
      <c r="F700" s="5"/>
    </row>
    <row r="701" ht="13.5" customHeight="1" spans="1:6">
      <c r="A701" s="2"/>
      <c r="D701" s="4"/>
      <c r="E701" s="5"/>
      <c r="F701" s="5"/>
    </row>
    <row r="702" ht="13.5" customHeight="1" spans="1:6">
      <c r="A702" s="2"/>
      <c r="D702" s="4"/>
      <c r="E702" s="5"/>
      <c r="F702" s="5"/>
    </row>
    <row r="703" ht="13.5" customHeight="1" spans="1:6">
      <c r="A703" s="2"/>
      <c r="D703" s="4"/>
      <c r="E703" s="5"/>
      <c r="F703" s="5"/>
    </row>
    <row r="704" ht="13.5" customHeight="1" spans="1:6">
      <c r="A704" s="2"/>
      <c r="D704" s="4"/>
      <c r="E704" s="5"/>
      <c r="F704" s="5"/>
    </row>
    <row r="705" ht="13.5" customHeight="1" spans="1:6">
      <c r="A705" s="2"/>
      <c r="D705" s="4"/>
      <c r="E705" s="5"/>
      <c r="F705" s="5"/>
    </row>
    <row r="706" ht="13.5" customHeight="1" spans="1:6">
      <c r="A706" s="2"/>
      <c r="D706" s="4"/>
      <c r="E706" s="5"/>
      <c r="F706" s="5"/>
    </row>
    <row r="707" ht="13.5" customHeight="1" spans="1:6">
      <c r="A707" s="2"/>
      <c r="D707" s="4"/>
      <c r="E707" s="5"/>
      <c r="F707" s="5"/>
    </row>
    <row r="708" ht="13.5" customHeight="1" spans="1:6">
      <c r="A708" s="2"/>
      <c r="D708" s="4"/>
      <c r="E708" s="5"/>
      <c r="F708" s="5"/>
    </row>
    <row r="709" ht="13.5" customHeight="1" spans="1:6">
      <c r="A709" s="2"/>
      <c r="D709" s="4"/>
      <c r="E709" s="5"/>
      <c r="F709" s="5"/>
    </row>
    <row r="710" ht="13.5" customHeight="1" spans="1:6">
      <c r="A710" s="2"/>
      <c r="D710" s="4"/>
      <c r="E710" s="5"/>
      <c r="F710" s="5"/>
    </row>
    <row r="711" ht="13.5" customHeight="1" spans="1:6">
      <c r="A711" s="2"/>
      <c r="D711" s="4"/>
      <c r="E711" s="5"/>
      <c r="F711" s="5"/>
    </row>
    <row r="712" ht="13.5" customHeight="1" spans="1:6">
      <c r="A712" s="2"/>
      <c r="D712" s="4"/>
      <c r="E712" s="5"/>
      <c r="F712" s="5"/>
    </row>
    <row r="713" ht="13.5" customHeight="1" spans="1:6">
      <c r="A713" s="2"/>
      <c r="D713" s="4"/>
      <c r="E713" s="5"/>
      <c r="F713" s="5"/>
    </row>
    <row r="714" ht="13.5" customHeight="1" spans="1:6">
      <c r="A714" s="2"/>
      <c r="D714" s="4"/>
      <c r="E714" s="5"/>
      <c r="F714" s="5"/>
    </row>
    <row r="715" ht="13.5" customHeight="1" spans="1:6">
      <c r="A715" s="2"/>
      <c r="D715" s="4"/>
      <c r="E715" s="5"/>
      <c r="F715" s="5"/>
    </row>
    <row r="716" ht="13.5" customHeight="1" spans="1:6">
      <c r="A716" s="2"/>
      <c r="D716" s="4"/>
      <c r="E716" s="5"/>
      <c r="F716" s="5"/>
    </row>
    <row r="717" ht="13.5" customHeight="1" spans="1:6">
      <c r="A717" s="2"/>
      <c r="D717" s="4"/>
      <c r="E717" s="5"/>
      <c r="F717" s="5"/>
    </row>
    <row r="718" ht="13.5" customHeight="1" spans="1:6">
      <c r="A718" s="2"/>
      <c r="D718" s="4"/>
      <c r="E718" s="5"/>
      <c r="F718" s="5"/>
    </row>
    <row r="719" ht="13.5" customHeight="1" spans="1:6">
      <c r="A719" s="2"/>
      <c r="D719" s="4"/>
      <c r="E719" s="5"/>
      <c r="F719" s="5"/>
    </row>
    <row r="720" ht="13.5" customHeight="1" spans="1:6">
      <c r="A720" s="2"/>
      <c r="D720" s="4"/>
      <c r="E720" s="5"/>
      <c r="F720" s="5"/>
    </row>
    <row r="721" ht="13.5" customHeight="1" spans="1:6">
      <c r="A721" s="2"/>
      <c r="D721" s="4"/>
      <c r="E721" s="5"/>
      <c r="F721" s="5"/>
    </row>
    <row r="722" ht="13.5" customHeight="1" spans="1:6">
      <c r="A722" s="2"/>
      <c r="D722" s="4"/>
      <c r="E722" s="5"/>
      <c r="F722" s="5"/>
    </row>
    <row r="723" ht="13.5" customHeight="1" spans="1:6">
      <c r="A723" s="2"/>
      <c r="D723" s="4"/>
      <c r="E723" s="5"/>
      <c r="F723" s="5"/>
    </row>
    <row r="724" ht="13.5" customHeight="1" spans="1:6">
      <c r="A724" s="2"/>
      <c r="D724" s="4"/>
      <c r="E724" s="5"/>
      <c r="F724" s="5"/>
    </row>
    <row r="725" ht="13.5" customHeight="1" spans="1:6">
      <c r="A725" s="2"/>
      <c r="D725" s="4"/>
      <c r="E725" s="5"/>
      <c r="F725" s="5"/>
    </row>
    <row r="726" ht="13.5" customHeight="1" spans="1:6">
      <c r="A726" s="2"/>
      <c r="D726" s="4"/>
      <c r="E726" s="5"/>
      <c r="F726" s="5"/>
    </row>
    <row r="727" ht="13.5" customHeight="1" spans="1:6">
      <c r="A727" s="2"/>
      <c r="D727" s="4"/>
      <c r="E727" s="5"/>
      <c r="F727" s="5"/>
    </row>
    <row r="728" ht="13.5" customHeight="1" spans="1:6">
      <c r="A728" s="2"/>
      <c r="D728" s="4"/>
      <c r="E728" s="5"/>
      <c r="F728" s="5"/>
    </row>
    <row r="729" ht="13.5" customHeight="1" spans="1:6">
      <c r="A729" s="2"/>
      <c r="D729" s="4"/>
      <c r="E729" s="5"/>
      <c r="F729" s="5"/>
    </row>
    <row r="730" ht="13.5" customHeight="1" spans="1:6">
      <c r="A730" s="2"/>
      <c r="D730" s="4"/>
      <c r="E730" s="5"/>
      <c r="F730" s="5"/>
    </row>
    <row r="731" ht="13.5" customHeight="1" spans="1:6">
      <c r="A731" s="2"/>
      <c r="D731" s="4"/>
      <c r="E731" s="5"/>
      <c r="F731" s="5"/>
    </row>
    <row r="732" ht="13.5" customHeight="1" spans="1:6">
      <c r="A732" s="2"/>
      <c r="D732" s="4"/>
      <c r="E732" s="5"/>
      <c r="F732" s="5"/>
    </row>
    <row r="733" ht="13.5" customHeight="1" spans="1:6">
      <c r="A733" s="2"/>
      <c r="D733" s="4"/>
      <c r="E733" s="5"/>
      <c r="F733" s="5"/>
    </row>
    <row r="734" ht="13.5" customHeight="1" spans="1:6">
      <c r="A734" s="2"/>
      <c r="D734" s="4"/>
      <c r="E734" s="5"/>
      <c r="F734" s="5"/>
    </row>
    <row r="735" ht="13.5" customHeight="1" spans="1:6">
      <c r="A735" s="2"/>
      <c r="D735" s="4"/>
      <c r="E735" s="5"/>
      <c r="F735" s="5"/>
    </row>
    <row r="736" ht="13.5" customHeight="1" spans="1:6">
      <c r="A736" s="2"/>
      <c r="D736" s="4"/>
      <c r="E736" s="5"/>
      <c r="F736" s="5"/>
    </row>
    <row r="737" ht="13.5" customHeight="1" spans="1:6">
      <c r="A737" s="2"/>
      <c r="D737" s="4"/>
      <c r="E737" s="5"/>
      <c r="F737" s="5"/>
    </row>
    <row r="738" ht="13.5" customHeight="1" spans="1:6">
      <c r="A738" s="2"/>
      <c r="D738" s="4"/>
      <c r="E738" s="5"/>
      <c r="F738" s="5"/>
    </row>
    <row r="739" ht="13.5" customHeight="1" spans="1:6">
      <c r="A739" s="2"/>
      <c r="D739" s="4"/>
      <c r="E739" s="5"/>
      <c r="F739" s="5"/>
    </row>
    <row r="740" ht="13.5" customHeight="1" spans="1:6">
      <c r="A740" s="2"/>
      <c r="D740" s="4"/>
      <c r="E740" s="5"/>
      <c r="F740" s="5"/>
    </row>
    <row r="741" ht="13.5" customHeight="1" spans="1:6">
      <c r="A741" s="2"/>
      <c r="D741" s="4"/>
      <c r="E741" s="5"/>
      <c r="F741" s="5"/>
    </row>
    <row r="742" ht="13.5" customHeight="1" spans="1:6">
      <c r="A742" s="2"/>
      <c r="D742" s="4"/>
      <c r="E742" s="5"/>
      <c r="F742" s="5"/>
    </row>
    <row r="743" ht="13.5" customHeight="1" spans="1:6">
      <c r="A743" s="2"/>
      <c r="D743" s="4"/>
      <c r="E743" s="5"/>
      <c r="F743" s="5"/>
    </row>
    <row r="744" ht="13.5" customHeight="1" spans="1:6">
      <c r="A744" s="2"/>
      <c r="D744" s="4"/>
      <c r="E744" s="5"/>
      <c r="F744" s="5"/>
    </row>
    <row r="745" ht="13.5" customHeight="1" spans="1:6">
      <c r="A745" s="2"/>
      <c r="D745" s="4"/>
      <c r="E745" s="5"/>
      <c r="F745" s="5"/>
    </row>
    <row r="746" ht="13.5" customHeight="1" spans="1:6">
      <c r="A746" s="2"/>
      <c r="D746" s="4"/>
      <c r="E746" s="5"/>
      <c r="F746" s="5"/>
    </row>
    <row r="747" ht="13.5" customHeight="1" spans="1:6">
      <c r="A747" s="2"/>
      <c r="D747" s="4"/>
      <c r="E747" s="5"/>
      <c r="F747" s="5"/>
    </row>
    <row r="748" ht="13.5" customHeight="1" spans="1:6">
      <c r="A748" s="2"/>
      <c r="D748" s="4"/>
      <c r="E748" s="5"/>
      <c r="F748" s="5"/>
    </row>
    <row r="749" ht="13.5" customHeight="1" spans="1:6">
      <c r="A749" s="2"/>
      <c r="D749" s="4"/>
      <c r="E749" s="5"/>
      <c r="F749" s="5"/>
    </row>
    <row r="750" ht="13.5" customHeight="1" spans="1:6">
      <c r="A750" s="2"/>
      <c r="D750" s="4"/>
      <c r="E750" s="5"/>
      <c r="F750" s="5"/>
    </row>
    <row r="751" ht="13.5" customHeight="1" spans="1:6">
      <c r="A751" s="2"/>
      <c r="D751" s="4"/>
      <c r="E751" s="5"/>
      <c r="F751" s="5"/>
    </row>
    <row r="752" ht="13.5" customHeight="1" spans="1:6">
      <c r="A752" s="2"/>
      <c r="D752" s="4"/>
      <c r="E752" s="5"/>
      <c r="F752" s="5"/>
    </row>
    <row r="753" ht="13.5" customHeight="1" spans="1:6">
      <c r="A753" s="2"/>
      <c r="D753" s="4"/>
      <c r="E753" s="5"/>
      <c r="F753" s="5"/>
    </row>
    <row r="754" ht="13.5" customHeight="1" spans="1:6">
      <c r="A754" s="2"/>
      <c r="D754" s="4"/>
      <c r="E754" s="5"/>
      <c r="F754" s="5"/>
    </row>
    <row r="755" ht="13.5" customHeight="1" spans="1:6">
      <c r="A755" s="2"/>
      <c r="D755" s="4"/>
      <c r="E755" s="5"/>
      <c r="F755" s="5"/>
    </row>
    <row r="756" ht="13.5" customHeight="1" spans="1:6">
      <c r="A756" s="2"/>
      <c r="D756" s="4"/>
      <c r="E756" s="5"/>
      <c r="F756" s="5"/>
    </row>
    <row r="757" ht="13.5" customHeight="1" spans="1:6">
      <c r="A757" s="2"/>
      <c r="D757" s="4"/>
      <c r="E757" s="5"/>
      <c r="F757" s="5"/>
    </row>
    <row r="758" ht="13.5" customHeight="1" spans="1:6">
      <c r="A758" s="2"/>
      <c r="D758" s="4"/>
      <c r="E758" s="5"/>
      <c r="F758" s="5"/>
    </row>
    <row r="759" ht="13.5" customHeight="1" spans="1:6">
      <c r="A759" s="2"/>
      <c r="D759" s="4"/>
      <c r="E759" s="5"/>
      <c r="F759" s="5"/>
    </row>
    <row r="760" ht="13.5" customHeight="1" spans="1:6">
      <c r="A760" s="2"/>
      <c r="D760" s="4"/>
      <c r="E760" s="5"/>
      <c r="F760" s="5"/>
    </row>
    <row r="761" ht="13.5" customHeight="1" spans="1:6">
      <c r="A761" s="2"/>
      <c r="D761" s="4"/>
      <c r="E761" s="5"/>
      <c r="F761" s="5"/>
    </row>
    <row r="762" ht="13.5" customHeight="1" spans="1:6">
      <c r="A762" s="2"/>
      <c r="D762" s="4"/>
      <c r="E762" s="5"/>
      <c r="F762" s="5"/>
    </row>
    <row r="763" ht="13.5" customHeight="1" spans="1:6">
      <c r="A763" s="2"/>
      <c r="D763" s="4"/>
      <c r="E763" s="5"/>
      <c r="F763" s="5"/>
    </row>
    <row r="764" ht="13.5" customHeight="1" spans="1:6">
      <c r="A764" s="2"/>
      <c r="D764" s="4"/>
      <c r="E764" s="5"/>
      <c r="F764" s="5"/>
    </row>
    <row r="765" ht="13.5" customHeight="1" spans="1:6">
      <c r="A765" s="2"/>
      <c r="D765" s="4"/>
      <c r="E765" s="5"/>
      <c r="F765" s="5"/>
    </row>
    <row r="766" ht="13.5" customHeight="1" spans="1:6">
      <c r="A766" s="2"/>
      <c r="D766" s="4"/>
      <c r="E766" s="5"/>
      <c r="F766" s="5"/>
    </row>
    <row r="767" ht="13.5" customHeight="1" spans="1:6">
      <c r="A767" s="2"/>
      <c r="D767" s="4"/>
      <c r="E767" s="5"/>
      <c r="F767" s="5"/>
    </row>
    <row r="768" ht="13.5" customHeight="1" spans="1:6">
      <c r="A768" s="2"/>
      <c r="D768" s="4"/>
      <c r="E768" s="5"/>
      <c r="F768" s="5"/>
    </row>
    <row r="769" ht="13.5" customHeight="1" spans="1:6">
      <c r="A769" s="2"/>
      <c r="D769" s="4"/>
      <c r="E769" s="5"/>
      <c r="F769" s="5"/>
    </row>
    <row r="770" ht="13.5" customHeight="1" spans="1:6">
      <c r="A770" s="2"/>
      <c r="D770" s="4"/>
      <c r="E770" s="5"/>
      <c r="F770" s="5"/>
    </row>
    <row r="771" ht="13.5" customHeight="1" spans="1:6">
      <c r="A771" s="2"/>
      <c r="D771" s="4"/>
      <c r="E771" s="5"/>
      <c r="F771" s="5"/>
    </row>
    <row r="772" ht="13.5" customHeight="1" spans="1:6">
      <c r="A772" s="2"/>
      <c r="D772" s="4"/>
      <c r="E772" s="5"/>
      <c r="F772" s="5"/>
    </row>
    <row r="773" ht="13.5" customHeight="1" spans="1:6">
      <c r="A773" s="2"/>
      <c r="D773" s="4"/>
      <c r="E773" s="5"/>
      <c r="F773" s="5"/>
    </row>
    <row r="774" ht="13.5" customHeight="1" spans="1:6">
      <c r="A774" s="2"/>
      <c r="D774" s="4"/>
      <c r="E774" s="5"/>
      <c r="F774" s="5"/>
    </row>
    <row r="775" ht="13.5" customHeight="1" spans="1:6">
      <c r="A775" s="2"/>
      <c r="D775" s="4"/>
      <c r="E775" s="5"/>
      <c r="F775" s="5"/>
    </row>
    <row r="776" ht="13.5" customHeight="1" spans="1:6">
      <c r="A776" s="2"/>
      <c r="D776" s="4"/>
      <c r="E776" s="5"/>
      <c r="F776" s="5"/>
    </row>
    <row r="777" ht="13.5" customHeight="1" spans="1:6">
      <c r="A777" s="2"/>
      <c r="D777" s="4"/>
      <c r="E777" s="5"/>
      <c r="F777" s="5"/>
    </row>
    <row r="778" ht="13.5" customHeight="1" spans="1:6">
      <c r="A778" s="2"/>
      <c r="D778" s="4"/>
      <c r="E778" s="5"/>
      <c r="F778" s="5"/>
    </row>
    <row r="779" ht="13.5" customHeight="1" spans="1:6">
      <c r="A779" s="2"/>
      <c r="D779" s="4"/>
      <c r="E779" s="5"/>
      <c r="F779" s="5"/>
    </row>
    <row r="780" ht="13.5" customHeight="1" spans="1:6">
      <c r="A780" s="2"/>
      <c r="D780" s="4"/>
      <c r="E780" s="5"/>
      <c r="F780" s="5"/>
    </row>
    <row r="781" ht="13.5" customHeight="1" spans="1:6">
      <c r="A781" s="2"/>
      <c r="D781" s="4"/>
      <c r="E781" s="5"/>
      <c r="F781" s="5"/>
    </row>
    <row r="782" ht="13.5" customHeight="1" spans="1:6">
      <c r="A782" s="2"/>
      <c r="D782" s="4"/>
      <c r="E782" s="5"/>
      <c r="F782" s="5"/>
    </row>
    <row r="783" ht="13.5" customHeight="1" spans="1:6">
      <c r="A783" s="2"/>
      <c r="D783" s="4"/>
      <c r="E783" s="5"/>
      <c r="F783" s="5"/>
    </row>
    <row r="784" ht="13.5" customHeight="1" spans="1:6">
      <c r="A784" s="2"/>
      <c r="D784" s="4"/>
      <c r="E784" s="5"/>
      <c r="F784" s="5"/>
    </row>
    <row r="785" ht="13.5" customHeight="1" spans="1:6">
      <c r="A785" s="2"/>
      <c r="D785" s="4"/>
      <c r="E785" s="5"/>
      <c r="F785" s="5"/>
    </row>
    <row r="786" ht="13.5" customHeight="1" spans="1:6">
      <c r="A786" s="2"/>
      <c r="D786" s="4"/>
      <c r="E786" s="5"/>
      <c r="F786" s="5"/>
    </row>
    <row r="787" ht="13.5" customHeight="1" spans="1:6">
      <c r="A787" s="2"/>
      <c r="D787" s="4"/>
      <c r="E787" s="5"/>
      <c r="F787" s="5"/>
    </row>
    <row r="788" ht="13.5" customHeight="1" spans="1:6">
      <c r="A788" s="2"/>
      <c r="D788" s="4"/>
      <c r="E788" s="5"/>
      <c r="F788" s="5"/>
    </row>
    <row r="789" ht="13.5" customHeight="1" spans="1:6">
      <c r="A789" s="2"/>
      <c r="D789" s="4"/>
      <c r="E789" s="5"/>
      <c r="F789" s="5"/>
    </row>
    <row r="790" ht="13.5" customHeight="1" spans="1:6">
      <c r="A790" s="2"/>
      <c r="D790" s="4"/>
      <c r="E790" s="5"/>
      <c r="F790" s="5"/>
    </row>
    <row r="791" ht="13.5" customHeight="1" spans="1:6">
      <c r="A791" s="2"/>
      <c r="D791" s="4"/>
      <c r="E791" s="5"/>
      <c r="F791" s="5"/>
    </row>
    <row r="792" ht="13.5" customHeight="1" spans="1:6">
      <c r="A792" s="2"/>
      <c r="D792" s="4"/>
      <c r="E792" s="5"/>
      <c r="F792" s="5"/>
    </row>
    <row r="793" ht="13.5" customHeight="1" spans="1:6">
      <c r="A793" s="2"/>
      <c r="D793" s="4"/>
      <c r="E793" s="5"/>
      <c r="F793" s="5"/>
    </row>
    <row r="794" ht="13.5" customHeight="1" spans="1:6">
      <c r="A794" s="2"/>
      <c r="D794" s="4"/>
      <c r="E794" s="5"/>
      <c r="F794" s="5"/>
    </row>
    <row r="795" ht="13.5" customHeight="1" spans="1:6">
      <c r="A795" s="2"/>
      <c r="D795" s="4"/>
      <c r="E795" s="5"/>
      <c r="F795" s="5"/>
    </row>
    <row r="796" ht="13.5" customHeight="1" spans="1:6">
      <c r="A796" s="2"/>
      <c r="D796" s="4"/>
      <c r="E796" s="5"/>
      <c r="F796" s="5"/>
    </row>
    <row r="797" ht="13.5" customHeight="1" spans="1:6">
      <c r="A797" s="2"/>
      <c r="D797" s="4"/>
      <c r="E797" s="5"/>
      <c r="F797" s="5"/>
    </row>
    <row r="798" ht="13.5" customHeight="1" spans="1:6">
      <c r="A798" s="2"/>
      <c r="D798" s="4"/>
      <c r="E798" s="5"/>
      <c r="F798" s="5"/>
    </row>
    <row r="799" ht="13.5" customHeight="1" spans="1:6">
      <c r="A799" s="2"/>
      <c r="D799" s="4"/>
      <c r="E799" s="5"/>
      <c r="F799" s="5"/>
    </row>
    <row r="800" ht="13.5" customHeight="1" spans="1:6">
      <c r="A800" s="2"/>
      <c r="D800" s="4"/>
      <c r="E800" s="5"/>
      <c r="F800" s="5"/>
    </row>
    <row r="801" ht="13.5" customHeight="1" spans="1:6">
      <c r="A801" s="2"/>
      <c r="D801" s="4"/>
      <c r="E801" s="5"/>
      <c r="F801" s="5"/>
    </row>
    <row r="802" ht="13.5" customHeight="1" spans="1:6">
      <c r="A802" s="2"/>
      <c r="D802" s="4"/>
      <c r="E802" s="5"/>
      <c r="F802" s="5"/>
    </row>
    <row r="803" ht="13.5" customHeight="1" spans="1:6">
      <c r="A803" s="2"/>
      <c r="D803" s="4"/>
      <c r="E803" s="5"/>
      <c r="F803" s="5"/>
    </row>
    <row r="804" ht="13.5" customHeight="1" spans="1:6">
      <c r="A804" s="2"/>
      <c r="D804" s="4"/>
      <c r="E804" s="5"/>
      <c r="F804" s="5"/>
    </row>
    <row r="805" ht="13.5" customHeight="1" spans="1:6">
      <c r="A805" s="2"/>
      <c r="D805" s="4"/>
      <c r="E805" s="5"/>
      <c r="F805" s="5"/>
    </row>
    <row r="806" ht="13.5" customHeight="1" spans="1:6">
      <c r="A806" s="2"/>
      <c r="D806" s="4"/>
      <c r="E806" s="5"/>
      <c r="F806" s="5"/>
    </row>
    <row r="807" ht="13.5" customHeight="1" spans="1:6">
      <c r="A807" s="2"/>
      <c r="D807" s="4"/>
      <c r="E807" s="5"/>
      <c r="F807" s="5"/>
    </row>
    <row r="808" ht="13.5" customHeight="1" spans="1:6">
      <c r="A808" s="2"/>
      <c r="D808" s="4"/>
      <c r="E808" s="5"/>
      <c r="F808" s="5"/>
    </row>
    <row r="809" ht="13.5" customHeight="1" spans="1:6">
      <c r="A809" s="2"/>
      <c r="D809" s="4"/>
      <c r="E809" s="5"/>
      <c r="F809" s="5"/>
    </row>
    <row r="810" ht="13.5" customHeight="1" spans="1:6">
      <c r="A810" s="2"/>
      <c r="D810" s="4"/>
      <c r="E810" s="5"/>
      <c r="F810" s="5"/>
    </row>
    <row r="811" ht="13.5" customHeight="1" spans="1:6">
      <c r="A811" s="2"/>
      <c r="D811" s="4"/>
      <c r="E811" s="5"/>
      <c r="F811" s="5"/>
    </row>
    <row r="812" ht="13.5" customHeight="1" spans="1:6">
      <c r="A812" s="2"/>
      <c r="D812" s="4"/>
      <c r="E812" s="5"/>
      <c r="F812" s="5"/>
    </row>
    <row r="813" ht="13.5" customHeight="1" spans="1:6">
      <c r="A813" s="2"/>
      <c r="D813" s="4"/>
      <c r="E813" s="5"/>
      <c r="F813" s="5"/>
    </row>
    <row r="814" ht="13.5" customHeight="1" spans="1:6">
      <c r="A814" s="2"/>
      <c r="D814" s="4"/>
      <c r="E814" s="5"/>
      <c r="F814" s="5"/>
    </row>
    <row r="815" ht="13.5" customHeight="1" spans="1:6">
      <c r="A815" s="2"/>
      <c r="D815" s="4"/>
      <c r="E815" s="5"/>
      <c r="F815" s="5"/>
    </row>
    <row r="816" ht="13.5" customHeight="1" spans="1:6">
      <c r="A816" s="2"/>
      <c r="D816" s="4"/>
      <c r="E816" s="5"/>
      <c r="F816" s="5"/>
    </row>
    <row r="817" ht="13.5" customHeight="1" spans="1:6">
      <c r="A817" s="2"/>
      <c r="D817" s="4"/>
      <c r="E817" s="5"/>
      <c r="F817" s="5"/>
    </row>
    <row r="818" ht="13.5" customHeight="1" spans="1:6">
      <c r="A818" s="2"/>
      <c r="D818" s="4"/>
      <c r="E818" s="5"/>
      <c r="F818" s="5"/>
    </row>
    <row r="819" ht="13.5" customHeight="1" spans="1:6">
      <c r="A819" s="2"/>
      <c r="D819" s="4"/>
      <c r="E819" s="5"/>
      <c r="F819" s="5"/>
    </row>
    <row r="820" ht="13.5" customHeight="1" spans="1:6">
      <c r="A820" s="2"/>
      <c r="D820" s="4"/>
      <c r="E820" s="5"/>
      <c r="F820" s="5"/>
    </row>
    <row r="821" ht="13.5" customHeight="1" spans="1:6">
      <c r="A821" s="2"/>
      <c r="D821" s="4"/>
      <c r="E821" s="5"/>
      <c r="F821" s="5"/>
    </row>
    <row r="822" ht="13.5" customHeight="1" spans="1:6">
      <c r="A822" s="2"/>
      <c r="D822" s="4"/>
      <c r="E822" s="5"/>
      <c r="F822" s="5"/>
    </row>
    <row r="823" ht="13.5" customHeight="1" spans="1:6">
      <c r="A823" s="2"/>
      <c r="D823" s="4"/>
      <c r="E823" s="5"/>
      <c r="F823" s="5"/>
    </row>
    <row r="824" ht="13.5" customHeight="1" spans="1:6">
      <c r="A824" s="2"/>
      <c r="D824" s="4"/>
      <c r="E824" s="5"/>
      <c r="F824" s="5"/>
    </row>
    <row r="825" ht="13.5" customHeight="1" spans="1:6">
      <c r="A825" s="2"/>
      <c r="D825" s="4"/>
      <c r="E825" s="5"/>
      <c r="F825" s="5"/>
    </row>
    <row r="826" ht="13.5" customHeight="1" spans="1:6">
      <c r="A826" s="2"/>
      <c r="D826" s="4"/>
      <c r="E826" s="5"/>
      <c r="F826" s="5"/>
    </row>
    <row r="827" ht="13.5" customHeight="1" spans="1:6">
      <c r="A827" s="2"/>
      <c r="D827" s="4"/>
      <c r="E827" s="5"/>
      <c r="F827" s="5"/>
    </row>
    <row r="828" ht="13.5" customHeight="1" spans="1:6">
      <c r="A828" s="2"/>
      <c r="D828" s="4"/>
      <c r="E828" s="5"/>
      <c r="F828" s="5"/>
    </row>
    <row r="829" ht="13.5" customHeight="1" spans="1:6">
      <c r="A829" s="2"/>
      <c r="D829" s="4"/>
      <c r="E829" s="5"/>
      <c r="F829" s="5"/>
    </row>
    <row r="830" ht="13.5" customHeight="1" spans="1:6">
      <c r="A830" s="2"/>
      <c r="D830" s="4"/>
      <c r="E830" s="5"/>
      <c r="F830" s="5"/>
    </row>
    <row r="831" ht="13.5" customHeight="1" spans="1:6">
      <c r="A831" s="2"/>
      <c r="D831" s="4"/>
      <c r="E831" s="5"/>
      <c r="F831" s="5"/>
    </row>
    <row r="832" ht="13.5" customHeight="1" spans="1:6">
      <c r="A832" s="2"/>
      <c r="D832" s="4"/>
      <c r="E832" s="5"/>
      <c r="F832" s="5"/>
    </row>
    <row r="833" ht="13.5" customHeight="1" spans="1:6">
      <c r="A833" s="2"/>
      <c r="D833" s="4"/>
      <c r="E833" s="5"/>
      <c r="F833" s="5"/>
    </row>
    <row r="834" ht="13.5" customHeight="1" spans="1:6">
      <c r="A834" s="2"/>
      <c r="D834" s="4"/>
      <c r="E834" s="5"/>
      <c r="F834" s="5"/>
    </row>
    <row r="835" ht="13.5" customHeight="1" spans="1:6">
      <c r="A835" s="2"/>
      <c r="D835" s="4"/>
      <c r="E835" s="5"/>
      <c r="F835" s="5"/>
    </row>
    <row r="836" ht="13.5" customHeight="1" spans="1:6">
      <c r="A836" s="2"/>
      <c r="D836" s="4"/>
      <c r="E836" s="5"/>
      <c r="F836" s="5"/>
    </row>
    <row r="837" ht="13.5" customHeight="1" spans="1:6">
      <c r="A837" s="2"/>
      <c r="D837" s="4"/>
      <c r="E837" s="5"/>
      <c r="F837" s="5"/>
    </row>
    <row r="838" ht="13.5" customHeight="1" spans="1:6">
      <c r="A838" s="2"/>
      <c r="D838" s="4"/>
      <c r="E838" s="5"/>
      <c r="F838" s="5"/>
    </row>
    <row r="839" ht="13.5" customHeight="1" spans="1:6">
      <c r="A839" s="2"/>
      <c r="D839" s="4"/>
      <c r="E839" s="5"/>
      <c r="F839" s="5"/>
    </row>
    <row r="840" ht="13.5" customHeight="1" spans="1:6">
      <c r="A840" s="2"/>
      <c r="D840" s="4"/>
      <c r="E840" s="5"/>
      <c r="F840" s="5"/>
    </row>
    <row r="841" ht="13.5" customHeight="1" spans="1:6">
      <c r="A841" s="2"/>
      <c r="D841" s="4"/>
      <c r="E841" s="5"/>
      <c r="F841" s="5"/>
    </row>
    <row r="842" ht="13.5" customHeight="1" spans="1:6">
      <c r="A842" s="2"/>
      <c r="D842" s="4"/>
      <c r="E842" s="5"/>
      <c r="F842" s="5"/>
    </row>
    <row r="843" ht="13.5" customHeight="1" spans="1:6">
      <c r="A843" s="2"/>
      <c r="D843" s="4"/>
      <c r="E843" s="5"/>
      <c r="F843" s="5"/>
    </row>
    <row r="844" ht="13.5" customHeight="1" spans="1:6">
      <c r="A844" s="2"/>
      <c r="D844" s="4"/>
      <c r="E844" s="5"/>
      <c r="F844" s="5"/>
    </row>
    <row r="845" ht="13.5" customHeight="1" spans="1:6">
      <c r="A845" s="2"/>
      <c r="D845" s="4"/>
      <c r="E845" s="5"/>
      <c r="F845" s="5"/>
    </row>
    <row r="846" ht="13.5" customHeight="1" spans="1:6">
      <c r="A846" s="2"/>
      <c r="D846" s="4"/>
      <c r="E846" s="5"/>
      <c r="F846" s="5"/>
    </row>
    <row r="847" ht="13.5" customHeight="1" spans="1:6">
      <c r="A847" s="2"/>
      <c r="D847" s="4"/>
      <c r="E847" s="5"/>
      <c r="F847" s="5"/>
    </row>
    <row r="848" ht="13.5" customHeight="1" spans="1:6">
      <c r="A848" s="2"/>
      <c r="D848" s="4"/>
      <c r="E848" s="5"/>
      <c r="F848" s="5"/>
    </row>
    <row r="849" ht="13.5" customHeight="1" spans="1:6">
      <c r="A849" s="2"/>
      <c r="D849" s="4"/>
      <c r="E849" s="5"/>
      <c r="F849" s="5"/>
    </row>
    <row r="850" ht="13.5" customHeight="1" spans="1:6">
      <c r="A850" s="2"/>
      <c r="D850" s="4"/>
      <c r="E850" s="5"/>
      <c r="F850" s="5"/>
    </row>
    <row r="851" ht="13.5" customHeight="1" spans="1:6">
      <c r="A851" s="2"/>
      <c r="D851" s="4"/>
      <c r="E851" s="5"/>
      <c r="F851" s="5"/>
    </row>
    <row r="852" ht="13.5" customHeight="1" spans="1:6">
      <c r="A852" s="2"/>
      <c r="D852" s="4"/>
      <c r="E852" s="5"/>
      <c r="F852" s="5"/>
    </row>
    <row r="853" ht="13.5" customHeight="1" spans="1:6">
      <c r="A853" s="2"/>
      <c r="D853" s="4"/>
      <c r="E853" s="5"/>
      <c r="F853" s="5"/>
    </row>
    <row r="854" ht="13.5" customHeight="1" spans="1:6">
      <c r="A854" s="2"/>
      <c r="D854" s="4"/>
      <c r="E854" s="5"/>
      <c r="F854" s="5"/>
    </row>
    <row r="855" ht="13.5" customHeight="1" spans="1:6">
      <c r="A855" s="2"/>
      <c r="D855" s="4"/>
      <c r="E855" s="5"/>
      <c r="F855" s="5"/>
    </row>
    <row r="856" ht="13.5" customHeight="1" spans="1:6">
      <c r="A856" s="2"/>
      <c r="D856" s="4"/>
      <c r="E856" s="5"/>
      <c r="F856" s="5"/>
    </row>
    <row r="857" ht="13.5" customHeight="1" spans="1:6">
      <c r="A857" s="2"/>
      <c r="D857" s="4"/>
      <c r="E857" s="5"/>
      <c r="F857" s="5"/>
    </row>
    <row r="858" ht="13.5" customHeight="1" spans="1:6">
      <c r="A858" s="2"/>
      <c r="D858" s="4"/>
      <c r="E858" s="5"/>
      <c r="F858" s="5"/>
    </row>
    <row r="859" ht="13.5" customHeight="1" spans="1:6">
      <c r="A859" s="2"/>
      <c r="D859" s="4"/>
      <c r="E859" s="5"/>
      <c r="F859" s="5"/>
    </row>
    <row r="860" ht="13.5" customHeight="1" spans="1:6">
      <c r="A860" s="2"/>
      <c r="D860" s="4"/>
      <c r="E860" s="5"/>
      <c r="F860" s="5"/>
    </row>
    <row r="861" ht="13.5" customHeight="1" spans="1:6">
      <c r="A861" s="2"/>
      <c r="D861" s="4"/>
      <c r="E861" s="5"/>
      <c r="F861" s="5"/>
    </row>
    <row r="862" ht="13.5" customHeight="1" spans="1:6">
      <c r="A862" s="2"/>
      <c r="D862" s="4"/>
      <c r="E862" s="5"/>
      <c r="F862" s="5"/>
    </row>
    <row r="863" ht="13.5" customHeight="1" spans="1:6">
      <c r="A863" s="2"/>
      <c r="D863" s="4"/>
      <c r="E863" s="5"/>
      <c r="F863" s="5"/>
    </row>
    <row r="864" ht="13.5" customHeight="1" spans="1:6">
      <c r="A864" s="2"/>
      <c r="D864" s="4"/>
      <c r="E864" s="5"/>
      <c r="F864" s="5"/>
    </row>
    <row r="865" ht="13.5" customHeight="1" spans="1:6">
      <c r="A865" s="2"/>
      <c r="D865" s="4"/>
      <c r="E865" s="5"/>
      <c r="F865" s="5"/>
    </row>
    <row r="866" ht="13.5" customHeight="1" spans="1:6">
      <c r="A866" s="2"/>
      <c r="D866" s="4"/>
      <c r="E866" s="5"/>
      <c r="F866" s="5"/>
    </row>
    <row r="867" ht="13.5" customHeight="1" spans="1:6">
      <c r="A867" s="2"/>
      <c r="D867" s="4"/>
      <c r="E867" s="5"/>
      <c r="F867" s="5"/>
    </row>
    <row r="868" ht="13.5" customHeight="1" spans="1:6">
      <c r="A868" s="2"/>
      <c r="D868" s="4"/>
      <c r="E868" s="5"/>
      <c r="F868" s="5"/>
    </row>
    <row r="869" ht="13.5" customHeight="1" spans="1:6">
      <c r="A869" s="2"/>
      <c r="D869" s="4"/>
      <c r="E869" s="5"/>
      <c r="F869" s="5"/>
    </row>
    <row r="870" ht="13.5" customHeight="1" spans="1:6">
      <c r="A870" s="2"/>
      <c r="D870" s="4"/>
      <c r="E870" s="5"/>
      <c r="F870" s="5"/>
    </row>
    <row r="871" ht="13.5" customHeight="1" spans="1:6">
      <c r="A871" s="2"/>
      <c r="D871" s="4"/>
      <c r="E871" s="5"/>
      <c r="F871" s="5"/>
    </row>
    <row r="872" ht="13.5" customHeight="1" spans="1:6">
      <c r="A872" s="2"/>
      <c r="D872" s="4"/>
      <c r="E872" s="5"/>
      <c r="F872" s="5"/>
    </row>
    <row r="873" ht="13.5" customHeight="1" spans="1:6">
      <c r="A873" s="2"/>
      <c r="D873" s="4"/>
      <c r="E873" s="5"/>
      <c r="F873" s="5"/>
    </row>
    <row r="874" ht="13.5" customHeight="1" spans="1:6">
      <c r="A874" s="2"/>
      <c r="D874" s="4"/>
      <c r="E874" s="5"/>
      <c r="F874" s="5"/>
    </row>
    <row r="875" ht="13.5" customHeight="1" spans="1:6">
      <c r="A875" s="2"/>
      <c r="D875" s="4"/>
      <c r="E875" s="5"/>
      <c r="F875" s="5"/>
    </row>
    <row r="876" ht="13.5" customHeight="1" spans="1:6">
      <c r="A876" s="2"/>
      <c r="D876" s="4"/>
      <c r="E876" s="5"/>
      <c r="F876" s="5"/>
    </row>
    <row r="877" ht="13.5" customHeight="1" spans="1:6">
      <c r="A877" s="2"/>
      <c r="D877" s="4"/>
      <c r="E877" s="5"/>
      <c r="F877" s="5"/>
    </row>
    <row r="878" ht="13.5" customHeight="1" spans="1:6">
      <c r="A878" s="2"/>
      <c r="D878" s="4"/>
      <c r="E878" s="5"/>
      <c r="F878" s="5"/>
    </row>
    <row r="879" ht="13.5" customHeight="1" spans="1:6">
      <c r="A879" s="2"/>
      <c r="D879" s="4"/>
      <c r="E879" s="5"/>
      <c r="F879" s="5"/>
    </row>
    <row r="880" ht="13.5" customHeight="1" spans="1:6">
      <c r="A880" s="2"/>
      <c r="D880" s="4"/>
      <c r="E880" s="5"/>
      <c r="F880" s="5"/>
    </row>
    <row r="881" ht="13.5" customHeight="1" spans="1:6">
      <c r="A881" s="2"/>
      <c r="D881" s="4"/>
      <c r="E881" s="5"/>
      <c r="F881" s="5"/>
    </row>
    <row r="882" ht="13.5" customHeight="1" spans="1:6">
      <c r="A882" s="2"/>
      <c r="D882" s="4"/>
      <c r="E882" s="5"/>
      <c r="F882" s="5"/>
    </row>
    <row r="883" ht="13.5" customHeight="1" spans="1:6">
      <c r="A883" s="2"/>
      <c r="D883" s="4"/>
      <c r="E883" s="5"/>
      <c r="F883" s="5"/>
    </row>
    <row r="884" ht="13.5" customHeight="1" spans="1:6">
      <c r="A884" s="2"/>
      <c r="D884" s="4"/>
      <c r="E884" s="5"/>
      <c r="F884" s="5"/>
    </row>
    <row r="885" ht="13.5" customHeight="1" spans="1:6">
      <c r="A885" s="2"/>
      <c r="D885" s="4"/>
      <c r="E885" s="5"/>
      <c r="F885" s="5"/>
    </row>
    <row r="886" ht="13.5" customHeight="1" spans="1:6">
      <c r="A886" s="2"/>
      <c r="D886" s="4"/>
      <c r="E886" s="5"/>
      <c r="F886" s="5"/>
    </row>
    <row r="887" ht="13.5" customHeight="1" spans="1:6">
      <c r="A887" s="2"/>
      <c r="D887" s="4"/>
      <c r="E887" s="5"/>
      <c r="F887" s="5"/>
    </row>
    <row r="888" ht="13.5" customHeight="1" spans="1:6">
      <c r="A888" s="2"/>
      <c r="D888" s="4"/>
      <c r="E888" s="5"/>
      <c r="F888" s="5"/>
    </row>
    <row r="889" ht="13.5" customHeight="1" spans="1:6">
      <c r="A889" s="2"/>
      <c r="D889" s="4"/>
      <c r="E889" s="5"/>
      <c r="F889" s="5"/>
    </row>
    <row r="890" ht="13.5" customHeight="1" spans="1:6">
      <c r="A890" s="2"/>
      <c r="D890" s="4"/>
      <c r="E890" s="5"/>
      <c r="F890" s="5"/>
    </row>
    <row r="891" ht="13.5" customHeight="1" spans="1:6">
      <c r="A891" s="2"/>
      <c r="D891" s="4"/>
      <c r="E891" s="5"/>
      <c r="F891" s="5"/>
    </row>
    <row r="892" ht="13.5" customHeight="1" spans="1:6">
      <c r="A892" s="2"/>
      <c r="D892" s="4"/>
      <c r="E892" s="5"/>
      <c r="F892" s="5"/>
    </row>
    <row r="893" ht="13.5" customHeight="1" spans="1:6">
      <c r="A893" s="2"/>
      <c r="D893" s="4"/>
      <c r="E893" s="5"/>
      <c r="F893" s="5"/>
    </row>
    <row r="894" ht="13.5" customHeight="1" spans="1:6">
      <c r="A894" s="2"/>
      <c r="D894" s="4"/>
      <c r="E894" s="5"/>
      <c r="F894" s="5"/>
    </row>
    <row r="895" ht="13.5" customHeight="1" spans="1:6">
      <c r="A895" s="2"/>
      <c r="D895" s="4"/>
      <c r="E895" s="5"/>
      <c r="F895" s="5"/>
    </row>
    <row r="896" ht="13.5" customHeight="1" spans="1:6">
      <c r="A896" s="2"/>
      <c r="D896" s="4"/>
      <c r="E896" s="5"/>
      <c r="F896" s="5"/>
    </row>
    <row r="897" ht="13.5" customHeight="1" spans="1:6">
      <c r="A897" s="2"/>
      <c r="D897" s="4"/>
      <c r="E897" s="5"/>
      <c r="F897" s="5"/>
    </row>
    <row r="898" ht="13.5" customHeight="1" spans="1:6">
      <c r="A898" s="2"/>
      <c r="D898" s="4"/>
      <c r="E898" s="5"/>
      <c r="F898" s="5"/>
    </row>
    <row r="899" ht="13.5" customHeight="1" spans="1:6">
      <c r="A899" s="2"/>
      <c r="D899" s="4"/>
      <c r="E899" s="5"/>
      <c r="F899" s="5"/>
    </row>
    <row r="900" ht="13.5" customHeight="1" spans="1:6">
      <c r="A900" s="2"/>
      <c r="D900" s="4"/>
      <c r="E900" s="5"/>
      <c r="F900" s="5"/>
    </row>
    <row r="901" ht="13.5" customHeight="1" spans="1:6">
      <c r="A901" s="2"/>
      <c r="D901" s="4"/>
      <c r="E901" s="5"/>
      <c r="F901" s="5"/>
    </row>
    <row r="902" ht="13.5" customHeight="1" spans="1:6">
      <c r="A902" s="2"/>
      <c r="D902" s="4"/>
      <c r="E902" s="5"/>
      <c r="F902" s="5"/>
    </row>
    <row r="903" ht="13.5" customHeight="1" spans="1:6">
      <c r="A903" s="2"/>
      <c r="D903" s="4"/>
      <c r="E903" s="5"/>
      <c r="F903" s="5"/>
    </row>
    <row r="904" ht="13.5" customHeight="1" spans="1:6">
      <c r="A904" s="2"/>
      <c r="D904" s="4"/>
      <c r="E904" s="5"/>
      <c r="F904" s="5"/>
    </row>
    <row r="905" ht="13.5" customHeight="1" spans="1:6">
      <c r="A905" s="2"/>
      <c r="D905" s="4"/>
      <c r="E905" s="5"/>
      <c r="F905" s="5"/>
    </row>
    <row r="906" ht="13.5" customHeight="1" spans="1:6">
      <c r="A906" s="2"/>
      <c r="D906" s="4"/>
      <c r="E906" s="5"/>
      <c r="F906" s="5"/>
    </row>
    <row r="907" ht="13.5" customHeight="1" spans="1:6">
      <c r="A907" s="2"/>
      <c r="D907" s="4"/>
      <c r="E907" s="5"/>
      <c r="F907" s="5"/>
    </row>
    <row r="908" ht="13.5" customHeight="1" spans="1:6">
      <c r="A908" s="2"/>
      <c r="D908" s="4"/>
      <c r="E908" s="5"/>
      <c r="F908" s="5"/>
    </row>
    <row r="909" ht="13.5" customHeight="1" spans="1:6">
      <c r="A909" s="2"/>
      <c r="D909" s="4"/>
      <c r="E909" s="5"/>
      <c r="F909" s="5"/>
    </row>
    <row r="910" ht="13.5" customHeight="1" spans="1:6">
      <c r="A910" s="2"/>
      <c r="D910" s="4"/>
      <c r="E910" s="5"/>
      <c r="F910" s="5"/>
    </row>
    <row r="911" ht="13.5" customHeight="1" spans="1:6">
      <c r="A911" s="2"/>
      <c r="D911" s="4"/>
      <c r="E911" s="5"/>
      <c r="F911" s="5"/>
    </row>
    <row r="912" ht="13.5" customHeight="1" spans="1:6">
      <c r="A912" s="2"/>
      <c r="D912" s="4"/>
      <c r="E912" s="5"/>
      <c r="F912" s="5"/>
    </row>
    <row r="913" ht="13.5" customHeight="1" spans="1:6">
      <c r="A913" s="2"/>
      <c r="D913" s="4"/>
      <c r="E913" s="5"/>
      <c r="F913" s="5"/>
    </row>
    <row r="914" ht="13.5" customHeight="1" spans="1:6">
      <c r="A914" s="2"/>
      <c r="D914" s="4"/>
      <c r="E914" s="5"/>
      <c r="F914" s="5"/>
    </row>
    <row r="915" ht="13.5" customHeight="1" spans="1:6">
      <c r="A915" s="2"/>
      <c r="D915" s="4"/>
      <c r="E915" s="5"/>
      <c r="F915" s="5"/>
    </row>
    <row r="916" ht="13.5" customHeight="1" spans="1:6">
      <c r="A916" s="2"/>
      <c r="D916" s="4"/>
      <c r="E916" s="5"/>
      <c r="F916" s="5"/>
    </row>
    <row r="917" ht="13.5" customHeight="1" spans="1:6">
      <c r="A917" s="2"/>
      <c r="D917" s="4"/>
      <c r="E917" s="5"/>
      <c r="F917" s="5"/>
    </row>
    <row r="918" ht="13.5" customHeight="1" spans="1:6">
      <c r="A918" s="2"/>
      <c r="D918" s="4"/>
      <c r="E918" s="5"/>
      <c r="F918" s="5"/>
    </row>
    <row r="919" ht="13.5" customHeight="1" spans="1:6">
      <c r="A919" s="2"/>
      <c r="D919" s="4"/>
      <c r="E919" s="5"/>
      <c r="F919" s="5"/>
    </row>
    <row r="920" ht="13.5" customHeight="1" spans="1:6">
      <c r="A920" s="2"/>
      <c r="D920" s="4"/>
      <c r="E920" s="5"/>
      <c r="F920" s="5"/>
    </row>
    <row r="921" ht="13.5" customHeight="1" spans="1:6">
      <c r="A921" s="2"/>
      <c r="D921" s="4"/>
      <c r="E921" s="5"/>
      <c r="F921" s="5"/>
    </row>
    <row r="922" ht="13.5" customHeight="1" spans="1:6">
      <c r="A922" s="2"/>
      <c r="D922" s="4"/>
      <c r="E922" s="5"/>
      <c r="F922" s="5"/>
    </row>
    <row r="923" ht="13.5" customHeight="1" spans="1:6">
      <c r="A923" s="2"/>
      <c r="D923" s="4"/>
      <c r="E923" s="5"/>
      <c r="F923" s="5"/>
    </row>
    <row r="924" ht="13.5" customHeight="1" spans="1:6">
      <c r="A924" s="2"/>
      <c r="D924" s="4"/>
      <c r="E924" s="5"/>
      <c r="F924" s="5"/>
    </row>
    <row r="925" ht="13.5" customHeight="1" spans="1:6">
      <c r="A925" s="2"/>
      <c r="D925" s="4"/>
      <c r="E925" s="5"/>
      <c r="F925" s="5"/>
    </row>
    <row r="926" ht="13.5" customHeight="1" spans="1:6">
      <c r="A926" s="2"/>
      <c r="D926" s="4"/>
      <c r="E926" s="5"/>
      <c r="F926" s="5"/>
    </row>
    <row r="927" ht="13.5" customHeight="1" spans="1:6">
      <c r="A927" s="2"/>
      <c r="D927" s="4"/>
      <c r="E927" s="5"/>
      <c r="F927" s="5"/>
    </row>
    <row r="928" ht="13.5" customHeight="1" spans="1:6">
      <c r="A928" s="2"/>
      <c r="D928" s="4"/>
      <c r="E928" s="5"/>
      <c r="F928" s="5"/>
    </row>
    <row r="929" ht="13.5" customHeight="1" spans="1:6">
      <c r="A929" s="2"/>
      <c r="D929" s="4"/>
      <c r="E929" s="5"/>
      <c r="F929" s="5"/>
    </row>
    <row r="930" ht="13.5" customHeight="1" spans="1:6">
      <c r="A930" s="2"/>
      <c r="D930" s="4"/>
      <c r="E930" s="5"/>
      <c r="F930" s="5"/>
    </row>
    <row r="931" ht="13.5" customHeight="1" spans="1:6">
      <c r="A931" s="2"/>
      <c r="D931" s="4"/>
      <c r="E931" s="5"/>
      <c r="F931" s="5"/>
    </row>
    <row r="932" ht="13.5" customHeight="1" spans="1:6">
      <c r="A932" s="2"/>
      <c r="D932" s="4"/>
      <c r="E932" s="5"/>
      <c r="F932" s="5"/>
    </row>
    <row r="933" ht="13.5" customHeight="1" spans="1:6">
      <c r="A933" s="2"/>
      <c r="D933" s="4"/>
      <c r="E933" s="5"/>
      <c r="F933" s="5"/>
    </row>
    <row r="934" ht="13.5" customHeight="1" spans="1:6">
      <c r="A934" s="2"/>
      <c r="D934" s="4"/>
      <c r="E934" s="5"/>
      <c r="F934" s="5"/>
    </row>
    <row r="935" ht="13.5" customHeight="1" spans="1:6">
      <c r="A935" s="2"/>
      <c r="D935" s="4"/>
      <c r="E935" s="5"/>
      <c r="F935" s="5"/>
    </row>
    <row r="936" ht="13.5" customHeight="1" spans="1:6">
      <c r="A936" s="2"/>
      <c r="D936" s="4"/>
      <c r="E936" s="5"/>
      <c r="F936" s="5"/>
    </row>
    <row r="937" ht="13.5" customHeight="1" spans="1:6">
      <c r="A937" s="2"/>
      <c r="D937" s="4"/>
      <c r="E937" s="5"/>
      <c r="F937" s="5"/>
    </row>
    <row r="938" ht="13.5" customHeight="1" spans="1:6">
      <c r="A938" s="2"/>
      <c r="D938" s="4"/>
      <c r="E938" s="5"/>
      <c r="F938" s="5"/>
    </row>
    <row r="939" ht="13.5" customHeight="1" spans="1:6">
      <c r="A939" s="2"/>
      <c r="D939" s="4"/>
      <c r="E939" s="5"/>
      <c r="F939" s="5"/>
    </row>
    <row r="940" ht="13.5" customHeight="1" spans="1:6">
      <c r="A940" s="2"/>
      <c r="D940" s="4"/>
      <c r="E940" s="5"/>
      <c r="F940" s="5"/>
    </row>
    <row r="941" ht="13.5" customHeight="1" spans="1:6">
      <c r="A941" s="2"/>
      <c r="D941" s="4"/>
      <c r="E941" s="5"/>
      <c r="F941" s="5"/>
    </row>
    <row r="942" ht="13.5" customHeight="1" spans="1:6">
      <c r="A942" s="2"/>
      <c r="D942" s="4"/>
      <c r="E942" s="5"/>
      <c r="F942" s="5"/>
    </row>
    <row r="943" ht="13.5" customHeight="1" spans="1:6">
      <c r="A943" s="2"/>
      <c r="D943" s="4"/>
      <c r="E943" s="5"/>
      <c r="F943" s="5"/>
    </row>
    <row r="944" ht="13.5" customHeight="1" spans="1:6">
      <c r="A944" s="2"/>
      <c r="D944" s="4"/>
      <c r="E944" s="5"/>
      <c r="F944" s="5"/>
    </row>
    <row r="945" ht="13.5" customHeight="1" spans="1:6">
      <c r="A945" s="2"/>
      <c r="D945" s="4"/>
      <c r="E945" s="5"/>
      <c r="F945" s="5"/>
    </row>
    <row r="946" ht="13.5" customHeight="1" spans="1:6">
      <c r="A946" s="2"/>
      <c r="D946" s="4"/>
      <c r="E946" s="5"/>
      <c r="F946" s="5"/>
    </row>
    <row r="947" ht="13.5" customHeight="1" spans="1:6">
      <c r="A947" s="2"/>
      <c r="D947" s="4"/>
      <c r="E947" s="5"/>
      <c r="F947" s="5"/>
    </row>
    <row r="948" ht="13.5" customHeight="1" spans="1:6">
      <c r="A948" s="2"/>
      <c r="D948" s="4"/>
      <c r="E948" s="5"/>
      <c r="F948" s="5"/>
    </row>
    <row r="949" ht="13.5" customHeight="1" spans="1:6">
      <c r="A949" s="2"/>
      <c r="D949" s="4"/>
      <c r="E949" s="5"/>
      <c r="F949" s="5"/>
    </row>
    <row r="950" ht="13.5" customHeight="1" spans="1:6">
      <c r="A950" s="2"/>
      <c r="D950" s="4"/>
      <c r="E950" s="5"/>
      <c r="F950" s="5"/>
    </row>
    <row r="951" ht="13.5" customHeight="1" spans="1:6">
      <c r="A951" s="2"/>
      <c r="D951" s="4"/>
      <c r="E951" s="5"/>
      <c r="F951" s="5"/>
    </row>
    <row r="952" ht="13.5" customHeight="1" spans="1:6">
      <c r="A952" s="2"/>
      <c r="D952" s="4"/>
      <c r="E952" s="5"/>
      <c r="F952" s="5"/>
    </row>
    <row r="953" ht="13.5" customHeight="1" spans="1:6">
      <c r="A953" s="2"/>
      <c r="D953" s="4"/>
      <c r="E953" s="5"/>
      <c r="F953" s="5"/>
    </row>
    <row r="954" ht="13.5" customHeight="1" spans="1:6">
      <c r="A954" s="2"/>
      <c r="D954" s="4"/>
      <c r="E954" s="5"/>
      <c r="F954" s="5"/>
    </row>
    <row r="955" ht="13.5" customHeight="1" spans="1:6">
      <c r="A955" s="2"/>
      <c r="D955" s="4"/>
      <c r="E955" s="5"/>
      <c r="F955" s="5"/>
    </row>
    <row r="956" ht="13.5" customHeight="1" spans="1:6">
      <c r="A956" s="2"/>
      <c r="D956" s="4"/>
      <c r="E956" s="5"/>
      <c r="F956" s="5"/>
    </row>
    <row r="957" ht="13.5" customHeight="1" spans="1:6">
      <c r="A957" s="2"/>
      <c r="D957" s="4"/>
      <c r="E957" s="5"/>
      <c r="F957" s="5"/>
    </row>
    <row r="958" ht="13.5" customHeight="1" spans="1:6">
      <c r="A958" s="2"/>
      <c r="D958" s="4"/>
      <c r="E958" s="5"/>
      <c r="F958" s="5"/>
    </row>
    <row r="959" ht="13.5" customHeight="1" spans="1:6">
      <c r="A959" s="2"/>
      <c r="D959" s="4"/>
      <c r="E959" s="5"/>
      <c r="F959" s="5"/>
    </row>
    <row r="960" ht="13.5" customHeight="1" spans="1:6">
      <c r="A960" s="2"/>
      <c r="D960" s="4"/>
      <c r="E960" s="5"/>
      <c r="F960" s="5"/>
    </row>
    <row r="961" ht="13.5" customHeight="1" spans="1:6">
      <c r="A961" s="2"/>
      <c r="D961" s="4"/>
      <c r="E961" s="5"/>
      <c r="F961" s="5"/>
    </row>
    <row r="962" ht="13.5" customHeight="1" spans="1:6">
      <c r="A962" s="2"/>
      <c r="D962" s="4"/>
      <c r="E962" s="5"/>
      <c r="F962" s="5"/>
    </row>
    <row r="963" ht="13.5" customHeight="1" spans="1:6">
      <c r="A963" s="2"/>
      <c r="D963" s="4"/>
      <c r="E963" s="5"/>
      <c r="F963" s="5"/>
    </row>
    <row r="964" ht="13.5" customHeight="1" spans="1:6">
      <c r="A964" s="2"/>
      <c r="D964" s="4"/>
      <c r="E964" s="5"/>
      <c r="F964" s="5"/>
    </row>
    <row r="965" ht="13.5" customHeight="1" spans="1:6">
      <c r="A965" s="2"/>
      <c r="D965" s="4"/>
      <c r="E965" s="5"/>
      <c r="F965" s="5"/>
    </row>
    <row r="966" ht="13.5" customHeight="1" spans="1:6">
      <c r="A966" s="2"/>
      <c r="D966" s="4"/>
      <c r="E966" s="5"/>
      <c r="F966" s="5"/>
    </row>
    <row r="967" ht="13.5" customHeight="1" spans="1:6">
      <c r="A967" s="2"/>
      <c r="D967" s="4"/>
      <c r="E967" s="5"/>
      <c r="F967" s="5"/>
    </row>
    <row r="968" ht="13.5" customHeight="1" spans="1:6">
      <c r="A968" s="2"/>
      <c r="D968" s="4"/>
      <c r="E968" s="5"/>
      <c r="F968" s="5"/>
    </row>
    <row r="969" ht="13.5" customHeight="1" spans="1:6">
      <c r="A969" s="2"/>
      <c r="D969" s="4"/>
      <c r="E969" s="5"/>
      <c r="F969" s="5"/>
    </row>
    <row r="970" ht="13.5" customHeight="1" spans="1:6">
      <c r="A970" s="2"/>
      <c r="D970" s="4"/>
      <c r="E970" s="5"/>
      <c r="F970" s="5"/>
    </row>
    <row r="971" ht="13.5" customHeight="1" spans="1:6">
      <c r="A971" s="2"/>
      <c r="D971" s="4"/>
      <c r="E971" s="5"/>
      <c r="F971" s="5"/>
    </row>
    <row r="972" ht="13.5" customHeight="1" spans="1:6">
      <c r="A972" s="2"/>
      <c r="D972" s="4"/>
      <c r="E972" s="5"/>
      <c r="F972" s="5"/>
    </row>
    <row r="973" ht="13.5" customHeight="1" spans="1:6">
      <c r="A973" s="2"/>
      <c r="D973" s="4"/>
      <c r="E973" s="5"/>
      <c r="F973" s="5"/>
    </row>
    <row r="974" ht="13.5" customHeight="1" spans="1:6">
      <c r="A974" s="2"/>
      <c r="D974" s="4"/>
      <c r="E974" s="5"/>
      <c r="F974" s="5"/>
    </row>
    <row r="975" ht="13.5" customHeight="1" spans="1:6">
      <c r="A975" s="2"/>
      <c r="D975" s="4"/>
      <c r="E975" s="5"/>
      <c r="F975" s="5"/>
    </row>
    <row r="976" ht="13.5" customHeight="1" spans="1:6">
      <c r="A976" s="2"/>
      <c r="D976" s="4"/>
      <c r="E976" s="5"/>
      <c r="F976" s="5"/>
    </row>
    <row r="977" ht="13.5" customHeight="1" spans="1:6">
      <c r="A977" s="2"/>
      <c r="D977" s="4"/>
      <c r="E977" s="5"/>
      <c r="F977" s="5"/>
    </row>
    <row r="978" ht="13.5" customHeight="1" spans="1:6">
      <c r="A978" s="2"/>
      <c r="D978" s="4"/>
      <c r="E978" s="5"/>
      <c r="F978" s="5"/>
    </row>
    <row r="979" ht="13.5" customHeight="1" spans="1:6">
      <c r="A979" s="2"/>
      <c r="D979" s="4"/>
      <c r="E979" s="5"/>
      <c r="F979" s="5"/>
    </row>
    <row r="980" ht="13.5" customHeight="1" spans="1:6">
      <c r="A980" s="2"/>
      <c r="D980" s="4"/>
      <c r="E980" s="5"/>
      <c r="F980" s="5"/>
    </row>
    <row r="981" ht="13.5" customHeight="1" spans="1:6">
      <c r="A981" s="2"/>
      <c r="D981" s="4"/>
      <c r="E981" s="5"/>
      <c r="F981" s="5"/>
    </row>
    <row r="982" ht="13.5" customHeight="1" spans="1:6">
      <c r="A982" s="2"/>
      <c r="D982" s="4"/>
      <c r="E982" s="5"/>
      <c r="F982" s="5"/>
    </row>
    <row r="983" ht="13.5" customHeight="1" spans="1:6">
      <c r="A983" s="2"/>
      <c r="D983" s="4"/>
      <c r="E983" s="5"/>
      <c r="F983" s="5"/>
    </row>
    <row r="984" ht="13.5" customHeight="1" spans="1:6">
      <c r="A984" s="2"/>
      <c r="D984" s="4"/>
      <c r="E984" s="5"/>
      <c r="F984" s="5"/>
    </row>
    <row r="985" ht="13.5" customHeight="1" spans="1:6">
      <c r="A985" s="2"/>
      <c r="D985" s="4"/>
      <c r="E985" s="5"/>
      <c r="F985" s="5"/>
    </row>
    <row r="986" ht="13.5" customHeight="1" spans="1:6">
      <c r="A986" s="2"/>
      <c r="D986" s="4"/>
      <c r="E986" s="5"/>
      <c r="F986" s="5"/>
    </row>
    <row r="987" ht="13.5" customHeight="1" spans="1:6">
      <c r="A987" s="2"/>
      <c r="D987" s="4"/>
      <c r="E987" s="5"/>
      <c r="F987" s="5"/>
    </row>
    <row r="988" ht="13.5" customHeight="1" spans="1:6">
      <c r="A988" s="2"/>
      <c r="D988" s="4"/>
      <c r="E988" s="5"/>
      <c r="F988" s="5"/>
    </row>
    <row r="989" ht="13.5" customHeight="1" spans="1:6">
      <c r="A989" s="2"/>
      <c r="D989" s="4"/>
      <c r="E989" s="5"/>
      <c r="F989" s="5"/>
    </row>
    <row r="990" ht="13.5" customHeight="1" spans="1:6">
      <c r="A990" s="2"/>
      <c r="D990" s="4"/>
      <c r="E990" s="5"/>
      <c r="F990" s="5"/>
    </row>
    <row r="991" ht="13.5" customHeight="1" spans="1:6">
      <c r="A991" s="2"/>
      <c r="D991" s="4"/>
      <c r="E991" s="5"/>
      <c r="F991" s="5"/>
    </row>
    <row r="992" ht="13.5" customHeight="1" spans="1:6">
      <c r="A992" s="2"/>
      <c r="D992" s="4"/>
      <c r="E992" s="5"/>
      <c r="F992" s="5"/>
    </row>
    <row r="993" ht="13.5" customHeight="1" spans="1:6">
      <c r="A993" s="2"/>
      <c r="D993" s="4"/>
      <c r="E993" s="5"/>
      <c r="F993" s="5"/>
    </row>
    <row r="994" ht="13.5" customHeight="1" spans="1:6">
      <c r="A994" s="2"/>
      <c r="D994" s="4"/>
      <c r="E994" s="5"/>
      <c r="F994" s="5"/>
    </row>
    <row r="995" ht="13.5" customHeight="1" spans="1:6">
      <c r="A995" s="2"/>
      <c r="D995" s="4"/>
      <c r="E995" s="5"/>
      <c r="F995" s="5"/>
    </row>
    <row r="996" ht="13.5" customHeight="1" spans="1:6">
      <c r="A996" s="2"/>
      <c r="D996" s="4"/>
      <c r="E996" s="5"/>
      <c r="F996" s="5"/>
    </row>
    <row r="997" ht="13.5" customHeight="1" spans="1:6">
      <c r="A997" s="2"/>
      <c r="D997" s="4"/>
      <c r="E997" s="5"/>
      <c r="F997" s="5"/>
    </row>
    <row r="998" ht="13.5" customHeight="1" spans="1:6">
      <c r="A998" s="2"/>
      <c r="D998" s="4"/>
      <c r="E998" s="5"/>
      <c r="F998" s="5"/>
    </row>
    <row r="999" ht="13.5" customHeight="1" spans="1:6">
      <c r="A999" s="2"/>
      <c r="D999" s="4"/>
      <c r="E999" s="5"/>
      <c r="F999" s="5"/>
    </row>
    <row r="1000" ht="13.5" customHeight="1" spans="1:6">
      <c r="A1000" s="2"/>
      <c r="D1000" s="4"/>
      <c r="E1000" s="5"/>
      <c r="F1000" s="5"/>
    </row>
    <row r="1001" ht="13.5" customHeight="1" spans="1:6">
      <c r="A1001" s="2"/>
      <c r="D1001" s="4"/>
      <c r="E1001" s="5"/>
      <c r="F1001" s="5"/>
    </row>
    <row r="1002" ht="13.5" customHeight="1" spans="1:6">
      <c r="A1002" s="2"/>
      <c r="D1002" s="4"/>
      <c r="E1002" s="5"/>
      <c r="F1002" s="5"/>
    </row>
    <row r="1003" ht="13.5" customHeight="1" spans="1:6">
      <c r="A1003" s="2"/>
      <c r="D1003" s="4"/>
      <c r="E1003" s="5"/>
      <c r="F1003" s="5"/>
    </row>
    <row r="1004" ht="13.5" customHeight="1" spans="1:6">
      <c r="A1004" s="2"/>
      <c r="D1004" s="4"/>
      <c r="E1004" s="5"/>
      <c r="F1004" s="5"/>
    </row>
    <row r="1005" ht="13.5" customHeight="1" spans="1:6">
      <c r="A1005" s="2"/>
      <c r="D1005" s="4"/>
      <c r="E1005" s="5"/>
      <c r="F1005" s="5"/>
    </row>
    <row r="1006" ht="13.5" customHeight="1" spans="1:6">
      <c r="A1006" s="2"/>
      <c r="D1006" s="4"/>
      <c r="E1006" s="5"/>
      <c r="F1006" s="5"/>
    </row>
    <row r="1007" ht="13.5" customHeight="1" spans="1:6">
      <c r="A1007" s="2"/>
      <c r="D1007" s="4"/>
      <c r="E1007" s="5"/>
      <c r="F1007" s="5"/>
    </row>
    <row r="1008" ht="13.5" customHeight="1" spans="1:6">
      <c r="A1008" s="2"/>
      <c r="D1008" s="4"/>
      <c r="E1008" s="5"/>
      <c r="F1008" s="5"/>
    </row>
    <row r="1009" ht="13.5" customHeight="1" spans="1:6">
      <c r="A1009" s="2"/>
      <c r="D1009" s="4"/>
      <c r="E1009" s="5"/>
      <c r="F1009" s="5"/>
    </row>
    <row r="1010" ht="13.5" customHeight="1" spans="1:6">
      <c r="A1010" s="2"/>
      <c r="D1010" s="4"/>
      <c r="E1010" s="5"/>
      <c r="F1010" s="5"/>
    </row>
    <row r="1011" ht="13.5" customHeight="1" spans="1:6">
      <c r="A1011" s="2"/>
      <c r="D1011" s="4"/>
      <c r="E1011" s="5"/>
      <c r="F1011" s="5"/>
    </row>
    <row r="1012" ht="13.5" customHeight="1" spans="1:6">
      <c r="A1012" s="2"/>
      <c r="D1012" s="4"/>
      <c r="E1012" s="5"/>
      <c r="F1012" s="5"/>
    </row>
    <row r="1013" ht="13.5" customHeight="1" spans="1:6">
      <c r="A1013" s="2"/>
      <c r="D1013" s="4"/>
      <c r="E1013" s="5"/>
      <c r="F1013" s="5"/>
    </row>
    <row r="1014" ht="13.5" customHeight="1" spans="1:6">
      <c r="A1014" s="2"/>
      <c r="D1014" s="4"/>
      <c r="E1014" s="5"/>
      <c r="F1014" s="5"/>
    </row>
    <row r="1015" ht="13.5" customHeight="1" spans="1:6">
      <c r="A1015" s="2"/>
      <c r="D1015" s="4"/>
      <c r="E1015" s="5"/>
      <c r="F1015" s="5"/>
    </row>
    <row r="1016" ht="13.5" customHeight="1" spans="1:6">
      <c r="A1016" s="2"/>
      <c r="D1016" s="4"/>
      <c r="E1016" s="5"/>
      <c r="F1016" s="5"/>
    </row>
    <row r="1017" ht="13.5" customHeight="1" spans="1:6">
      <c r="A1017" s="2"/>
      <c r="D1017" s="4"/>
      <c r="E1017" s="5"/>
      <c r="F1017" s="5"/>
    </row>
    <row r="1018" ht="13.5" customHeight="1" spans="1:6">
      <c r="A1018" s="2"/>
      <c r="D1018" s="4"/>
      <c r="E1018" s="5"/>
      <c r="F1018" s="5"/>
    </row>
    <row r="1019" ht="13.5" customHeight="1" spans="1:6">
      <c r="A1019" s="2"/>
      <c r="D1019" s="4"/>
      <c r="E1019" s="5"/>
      <c r="F1019" s="5"/>
    </row>
    <row r="1020" ht="13.5" customHeight="1" spans="1:6">
      <c r="A1020" s="2"/>
      <c r="D1020" s="4"/>
      <c r="E1020" s="5"/>
      <c r="F1020" s="5"/>
    </row>
    <row r="1021" ht="13.5" customHeight="1" spans="1:6">
      <c r="A1021" s="2"/>
      <c r="D1021" s="4"/>
      <c r="E1021" s="5"/>
      <c r="F1021" s="5"/>
    </row>
    <row r="1022" ht="13.5" customHeight="1" spans="1:6">
      <c r="A1022" s="2"/>
      <c r="D1022" s="4"/>
      <c r="E1022" s="5"/>
      <c r="F1022" s="5"/>
    </row>
    <row r="1023" ht="13.5" customHeight="1" spans="1:6">
      <c r="A1023" s="2"/>
      <c r="D1023" s="4"/>
      <c r="E1023" s="5"/>
      <c r="F1023" s="5"/>
    </row>
    <row r="1024" ht="13.5" customHeight="1" spans="1:6">
      <c r="A1024" s="2"/>
      <c r="D1024" s="4"/>
      <c r="E1024" s="5"/>
      <c r="F1024" s="5"/>
    </row>
    <row r="1025" ht="13.5" customHeight="1" spans="1:6">
      <c r="A1025" s="2"/>
      <c r="D1025" s="4"/>
      <c r="E1025" s="5"/>
      <c r="F1025" s="5"/>
    </row>
    <row r="1026" ht="13.5" customHeight="1" spans="1:6">
      <c r="A1026" s="2"/>
      <c r="D1026" s="4"/>
      <c r="E1026" s="5"/>
      <c r="F1026" s="5"/>
    </row>
    <row r="1027" ht="13.5" customHeight="1" spans="1:6">
      <c r="A1027" s="2"/>
      <c r="D1027" s="4"/>
      <c r="E1027" s="5"/>
      <c r="F1027" s="5"/>
    </row>
    <row r="1028" ht="13.5" customHeight="1" spans="1:6">
      <c r="A1028" s="2"/>
      <c r="D1028" s="4"/>
      <c r="E1028" s="5"/>
      <c r="F1028" s="5"/>
    </row>
    <row r="1029" ht="13.5" customHeight="1" spans="1:6">
      <c r="A1029" s="2"/>
      <c r="D1029" s="4"/>
      <c r="E1029" s="5"/>
      <c r="F1029" s="5"/>
    </row>
    <row r="1030" ht="13.5" customHeight="1" spans="1:6">
      <c r="A1030" s="2"/>
      <c r="D1030" s="4"/>
      <c r="E1030" s="5"/>
      <c r="F1030" s="5"/>
    </row>
    <row r="1031" ht="13.5" customHeight="1" spans="1:6">
      <c r="A1031" s="2"/>
      <c r="D1031" s="4"/>
      <c r="E1031" s="5"/>
      <c r="F1031" s="5"/>
    </row>
    <row r="1032" ht="13.5" customHeight="1" spans="1:6">
      <c r="A1032" s="2"/>
      <c r="D1032" s="4"/>
      <c r="E1032" s="5"/>
      <c r="F1032" s="5"/>
    </row>
  </sheetData>
  <pageMargins left="0.7" right="0.7" top="0.75" bottom="0.75" header="0" footer="0"/>
  <pageSetup paperSize="1" orientation="landscape"/>
  <headerFooter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32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6">
        <v>44835</v>
      </c>
      <c r="B2" s="5" t="s">
        <v>294</v>
      </c>
      <c r="C2" s="5" t="s">
        <v>239</v>
      </c>
      <c r="D2" s="17">
        <v>470</v>
      </c>
      <c r="E2" s="5"/>
      <c r="F2" s="5"/>
    </row>
    <row r="3" ht="13.5" customHeight="1" spans="1:6">
      <c r="A3" s="6">
        <v>44835</v>
      </c>
      <c r="B3" s="5" t="s">
        <v>11</v>
      </c>
      <c r="C3" s="5" t="s">
        <v>777</v>
      </c>
      <c r="D3" s="17">
        <v>180</v>
      </c>
      <c r="E3" s="5"/>
      <c r="F3" s="5"/>
    </row>
    <row r="4" ht="13.5" customHeight="1" spans="1:6">
      <c r="A4" s="6">
        <v>44835</v>
      </c>
      <c r="B4" s="5" t="s">
        <v>125</v>
      </c>
      <c r="C4" s="5" t="s">
        <v>640</v>
      </c>
      <c r="D4" s="17">
        <v>60</v>
      </c>
      <c r="E4" s="5"/>
      <c r="F4" s="5"/>
    </row>
    <row r="5" ht="13.5" customHeight="1" spans="1:6">
      <c r="A5" s="6">
        <v>44835</v>
      </c>
      <c r="B5" s="5" t="s">
        <v>125</v>
      </c>
      <c r="C5" s="5" t="s">
        <v>641</v>
      </c>
      <c r="D5" s="17">
        <v>750</v>
      </c>
      <c r="E5" s="5"/>
      <c r="F5" s="5"/>
    </row>
    <row r="6" ht="13.5" customHeight="1" spans="1:7">
      <c r="A6" s="6">
        <v>44835</v>
      </c>
      <c r="B6" s="5" t="s">
        <v>125</v>
      </c>
      <c r="C6" s="5" t="s">
        <v>509</v>
      </c>
      <c r="D6" s="17">
        <v>32.75</v>
      </c>
      <c r="E6" s="5"/>
      <c r="F6" s="5"/>
      <c r="G6" s="3" t="s">
        <v>286</v>
      </c>
    </row>
    <row r="7" ht="13.5" customHeight="1" spans="1:8">
      <c r="A7" s="6">
        <v>44835</v>
      </c>
      <c r="B7" s="5" t="s">
        <v>644</v>
      </c>
      <c r="C7" s="5" t="s">
        <v>684</v>
      </c>
      <c r="D7" s="17">
        <v>100</v>
      </c>
      <c r="E7" s="5"/>
      <c r="F7" s="5"/>
      <c r="G7" s="3" t="s">
        <v>44</v>
      </c>
      <c r="H7" s="4">
        <f>SUMIF(B:B,G7,D:D)</f>
        <v>310</v>
      </c>
    </row>
    <row r="8" ht="13.5" customHeight="1" spans="1:8">
      <c r="A8" s="6">
        <v>44835</v>
      </c>
      <c r="B8" s="5" t="s">
        <v>646</v>
      </c>
      <c r="C8" s="5" t="s">
        <v>1145</v>
      </c>
      <c r="D8" s="17">
        <v>1177</v>
      </c>
      <c r="E8" s="5"/>
      <c r="F8" s="5" t="s">
        <v>1362</v>
      </c>
      <c r="G8" s="3" t="s">
        <v>294</v>
      </c>
      <c r="H8" s="4">
        <f>SUMIF(B:B,G8,D:D)</f>
        <v>470</v>
      </c>
    </row>
    <row r="9" ht="13.5" customHeight="1" spans="1:8">
      <c r="A9" s="6">
        <v>44835</v>
      </c>
      <c r="B9" s="5" t="s">
        <v>36</v>
      </c>
      <c r="C9" s="5" t="s">
        <v>37</v>
      </c>
      <c r="D9" s="17">
        <v>600</v>
      </c>
      <c r="E9" s="5"/>
      <c r="F9" s="5"/>
      <c r="G9" s="3" t="s">
        <v>11</v>
      </c>
      <c r="H9" s="4">
        <f>SUMIF(B:B,G9,D:D)</f>
        <v>385.13</v>
      </c>
    </row>
    <row r="10" ht="13.5" customHeight="1" spans="1:8">
      <c r="A10" s="6">
        <v>44835</v>
      </c>
      <c r="B10" s="5" t="s">
        <v>36</v>
      </c>
      <c r="C10" s="5" t="s">
        <v>38</v>
      </c>
      <c r="D10" s="17">
        <v>400</v>
      </c>
      <c r="E10" s="5"/>
      <c r="F10" s="5"/>
      <c r="G10" s="3" t="s">
        <v>68</v>
      </c>
      <c r="H10" s="4">
        <f>SUMIF(B:B,G10,D:D)</f>
        <v>1082.34</v>
      </c>
    </row>
    <row r="11" ht="13.5" customHeight="1" spans="1:8">
      <c r="A11" s="6">
        <v>44835</v>
      </c>
      <c r="B11" s="5" t="s">
        <v>39</v>
      </c>
      <c r="C11" s="5" t="s">
        <v>42</v>
      </c>
      <c r="D11" s="17">
        <v>90</v>
      </c>
      <c r="E11" s="5"/>
      <c r="F11" s="5"/>
      <c r="G11" s="3" t="s">
        <v>197</v>
      </c>
      <c r="H11" s="4">
        <f>SUMIF(B:B,G11,D:D)</f>
        <v>83.1</v>
      </c>
    </row>
    <row r="12" ht="13.5" customHeight="1" spans="1:8">
      <c r="A12" s="6">
        <v>44835</v>
      </c>
      <c r="B12" s="5" t="s">
        <v>375</v>
      </c>
      <c r="C12" s="5" t="s">
        <v>547</v>
      </c>
      <c r="D12" s="17">
        <v>200</v>
      </c>
      <c r="E12" s="5"/>
      <c r="F12" s="5"/>
      <c r="G12" s="3" t="s">
        <v>125</v>
      </c>
      <c r="H12" s="4">
        <f>SUMIF(B:B,G12,D:D)</f>
        <v>842.75</v>
      </c>
    </row>
    <row r="13" ht="13.5" customHeight="1" spans="1:8">
      <c r="A13" s="6">
        <v>44835</v>
      </c>
      <c r="B13" s="5" t="s">
        <v>375</v>
      </c>
      <c r="C13" s="5" t="s">
        <v>548</v>
      </c>
      <c r="D13" s="17">
        <v>25</v>
      </c>
      <c r="E13" s="5"/>
      <c r="F13" s="5"/>
      <c r="G13" s="3" t="s">
        <v>644</v>
      </c>
      <c r="H13" s="4">
        <f>SUMIF(B:B,G13,D:D)</f>
        <v>100</v>
      </c>
    </row>
    <row r="14" ht="13.5" customHeight="1" spans="1:8">
      <c r="A14" s="6">
        <v>44835</v>
      </c>
      <c r="B14" s="5" t="s">
        <v>375</v>
      </c>
      <c r="C14" s="5" t="s">
        <v>549</v>
      </c>
      <c r="D14" s="17">
        <v>44</v>
      </c>
      <c r="E14" s="5"/>
      <c r="F14" s="5"/>
      <c r="G14" s="3" t="s">
        <v>646</v>
      </c>
      <c r="H14" s="4">
        <f>SUMIF(B:B,G14,D:D)</f>
        <v>1177</v>
      </c>
    </row>
    <row r="15" ht="13.5" customHeight="1" spans="1:8">
      <c r="A15" s="6">
        <v>44835</v>
      </c>
      <c r="B15" s="5" t="s">
        <v>375</v>
      </c>
      <c r="C15" s="5" t="s">
        <v>550</v>
      </c>
      <c r="D15" s="17">
        <v>20</v>
      </c>
      <c r="E15" s="5"/>
      <c r="F15" s="5"/>
      <c r="G15" s="3" t="s">
        <v>163</v>
      </c>
      <c r="H15" s="4">
        <f>SUMIF(B:B,G15,D:D)</f>
        <v>140.25</v>
      </c>
    </row>
    <row r="16" ht="13.5" customHeight="1" spans="1:8">
      <c r="A16" s="6">
        <v>44835</v>
      </c>
      <c r="B16" s="5" t="s">
        <v>375</v>
      </c>
      <c r="C16" s="5" t="s">
        <v>1319</v>
      </c>
      <c r="D16" s="17">
        <v>5</v>
      </c>
      <c r="E16" s="5"/>
      <c r="F16" s="5"/>
      <c r="G16" s="3" t="s">
        <v>134</v>
      </c>
      <c r="H16" s="4">
        <f>SUMIF(B:B,G16,D:D)</f>
        <v>472</v>
      </c>
    </row>
    <row r="17" ht="13.5" customHeight="1" spans="1:8">
      <c r="A17" s="6">
        <v>44835</v>
      </c>
      <c r="B17" s="5" t="s">
        <v>36</v>
      </c>
      <c r="C17" s="5" t="s">
        <v>1366</v>
      </c>
      <c r="D17" s="17">
        <v>700</v>
      </c>
      <c r="E17" s="5"/>
      <c r="F17" s="5"/>
      <c r="G17" s="3" t="s">
        <v>34</v>
      </c>
      <c r="H17" s="4">
        <f>SUMIF(B:B,G17,D:D)</f>
        <v>53</v>
      </c>
    </row>
    <row r="18" ht="13.5" customHeight="1" spans="1:8">
      <c r="A18" s="6">
        <v>44835</v>
      </c>
      <c r="B18" s="5" t="s">
        <v>36</v>
      </c>
      <c r="C18" s="5" t="s">
        <v>1597</v>
      </c>
      <c r="D18" s="17">
        <v>1570</v>
      </c>
      <c r="E18" s="5"/>
      <c r="F18" s="5"/>
      <c r="G18" s="3" t="s">
        <v>36</v>
      </c>
      <c r="H18" s="4">
        <f>SUMIF(B:B,G18,D:D)</f>
        <v>4479</v>
      </c>
    </row>
    <row r="19" ht="13.5" customHeight="1" spans="1:8">
      <c r="A19" s="6">
        <v>44835</v>
      </c>
      <c r="B19" s="5" t="s">
        <v>36</v>
      </c>
      <c r="C19" s="5" t="s">
        <v>1591</v>
      </c>
      <c r="D19" s="17">
        <v>1174</v>
      </c>
      <c r="E19" s="5"/>
      <c r="F19" s="5"/>
      <c r="G19" s="3" t="s">
        <v>39</v>
      </c>
      <c r="H19" s="4">
        <f>SUMIF(B:B,G19,D:D)</f>
        <v>242.55</v>
      </c>
    </row>
    <row r="20" ht="13.5" customHeight="1" spans="1:8">
      <c r="A20" s="2">
        <v>44849</v>
      </c>
      <c r="B20" s="5" t="s">
        <v>44</v>
      </c>
      <c r="C20" s="5" t="s">
        <v>1548</v>
      </c>
      <c r="D20" s="17">
        <v>310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44843</v>
      </c>
      <c r="B21" s="5" t="s">
        <v>39</v>
      </c>
      <c r="C21" s="5" t="s">
        <v>83</v>
      </c>
      <c r="D21" s="17">
        <v>82.55</v>
      </c>
      <c r="E21" s="10"/>
      <c r="F21" s="10"/>
      <c r="G21" s="10" t="s">
        <v>841</v>
      </c>
      <c r="H21" s="4">
        <f>SUMIF(B:B,G21,D:D)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44848</v>
      </c>
      <c r="B22" s="5" t="s">
        <v>11</v>
      </c>
      <c r="C22" s="5" t="s">
        <v>1621</v>
      </c>
      <c r="D22" s="17">
        <v>14.9</v>
      </c>
      <c r="E22" s="11"/>
      <c r="F22" s="10"/>
      <c r="G22" s="10" t="s">
        <v>127</v>
      </c>
      <c r="H22" s="10">
        <f>SUMIF(B:B,G22,D:D)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44836</v>
      </c>
      <c r="B23" s="5" t="s">
        <v>197</v>
      </c>
      <c r="C23" s="5" t="s">
        <v>124</v>
      </c>
      <c r="D23" s="17">
        <v>16.8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44838</v>
      </c>
      <c r="B24" s="5" t="s">
        <v>11</v>
      </c>
      <c r="C24" s="14" t="s">
        <v>1048</v>
      </c>
      <c r="D24" s="17">
        <v>13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44836</v>
      </c>
      <c r="B25" s="5" t="s">
        <v>39</v>
      </c>
      <c r="C25" s="5" t="s">
        <v>83</v>
      </c>
      <c r="D25" s="17">
        <v>70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44836</v>
      </c>
      <c r="B26" s="5" t="s">
        <v>11</v>
      </c>
      <c r="C26" s="5" t="s">
        <v>1048</v>
      </c>
      <c r="D26" s="17">
        <v>40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44843</v>
      </c>
      <c r="B27" s="5" t="s">
        <v>68</v>
      </c>
      <c r="C27" s="5" t="s">
        <v>195</v>
      </c>
      <c r="D27" s="17">
        <v>19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44842</v>
      </c>
      <c r="B28" s="5" t="s">
        <v>68</v>
      </c>
      <c r="C28" s="5" t="s">
        <v>20</v>
      </c>
      <c r="D28" s="17">
        <v>219.84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44848</v>
      </c>
      <c r="B29" s="5" t="s">
        <v>68</v>
      </c>
      <c r="C29" s="5" t="s">
        <v>20</v>
      </c>
      <c r="D29" s="17">
        <v>318.84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44855</v>
      </c>
      <c r="B30" s="5" t="s">
        <v>36</v>
      </c>
      <c r="C30" s="5" t="s">
        <v>1628</v>
      </c>
      <c r="D30" s="17">
        <v>35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44855</v>
      </c>
      <c r="B31" s="5" t="s">
        <v>68</v>
      </c>
      <c r="C31" s="5" t="s">
        <v>20</v>
      </c>
      <c r="D31" s="17">
        <v>236.53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44855</v>
      </c>
      <c r="B32" s="5" t="s">
        <v>11</v>
      </c>
      <c r="C32" s="5" t="s">
        <v>824</v>
      </c>
      <c r="D32" s="17">
        <v>9.98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44855</v>
      </c>
      <c r="B33" s="5" t="s">
        <v>163</v>
      </c>
      <c r="C33" s="5" t="s">
        <v>81</v>
      </c>
      <c r="D33" s="17">
        <v>90.25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44837</v>
      </c>
      <c r="B34" s="5" t="s">
        <v>134</v>
      </c>
      <c r="C34" s="5" t="s">
        <v>1629</v>
      </c>
      <c r="D34" s="17">
        <v>390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44848</v>
      </c>
      <c r="B35" s="5" t="s">
        <v>197</v>
      </c>
      <c r="C35" s="5" t="s">
        <v>707</v>
      </c>
      <c r="D35" s="17">
        <v>66.3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44861</v>
      </c>
      <c r="B36" s="10" t="s">
        <v>68</v>
      </c>
      <c r="C36" s="10" t="s">
        <v>20</v>
      </c>
      <c r="D36" s="10">
        <v>19.66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44843</v>
      </c>
      <c r="B37" s="10" t="s">
        <v>134</v>
      </c>
      <c r="C37" s="10" t="s">
        <v>332</v>
      </c>
      <c r="D37" s="17">
        <v>39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44862</v>
      </c>
      <c r="B38" s="5" t="s">
        <v>163</v>
      </c>
      <c r="C38" s="5" t="s">
        <v>1630</v>
      </c>
      <c r="D38" s="17">
        <v>50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44843</v>
      </c>
      <c r="B39" s="5" t="s">
        <v>68</v>
      </c>
      <c r="C39" s="5" t="s">
        <v>1385</v>
      </c>
      <c r="D39" s="17">
        <v>18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44857</v>
      </c>
      <c r="B40" s="5" t="s">
        <v>134</v>
      </c>
      <c r="C40" s="5" t="s">
        <v>1278</v>
      </c>
      <c r="D40" s="17">
        <v>43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44865</v>
      </c>
      <c r="B41" s="5" t="s">
        <v>68</v>
      </c>
      <c r="C41" s="5" t="s">
        <v>20</v>
      </c>
      <c r="D41" s="17">
        <v>250.47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44859</v>
      </c>
      <c r="B42" s="5" t="s">
        <v>11</v>
      </c>
      <c r="C42" s="5" t="s">
        <v>1631</v>
      </c>
      <c r="D42" s="17">
        <v>127.25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44865</v>
      </c>
      <c r="B43" s="5" t="s">
        <v>34</v>
      </c>
      <c r="C43" s="5" t="s">
        <v>81</v>
      </c>
      <c r="D43" s="17">
        <v>53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/>
      <c r="D44" s="17"/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/>
      <c r="D45" s="17"/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/>
      <c r="D46" s="17"/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/>
      <c r="D47" s="17"/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/>
      <c r="D48" s="17"/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/>
      <c r="D49" s="17"/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/>
      <c r="D50" s="17"/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/>
      <c r="D51" s="17"/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/>
      <c r="D52" s="17"/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/>
      <c r="D53" s="17"/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/>
      <c r="D54" s="17"/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/>
      <c r="D55" s="17"/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/>
      <c r="D56" s="17"/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D57" s="17"/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D58" s="17"/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D59" s="17"/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D60" s="17"/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/>
      <c r="D61" s="17"/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/>
      <c r="D62" s="17"/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/>
      <c r="D63" s="17"/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/>
      <c r="D64" s="17"/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D65" s="17"/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D66" s="17"/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D67" s="17"/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D68" s="17"/>
      <c r="E68" s="10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17"/>
      <c r="E69" s="10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17"/>
      <c r="E70" s="10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17"/>
      <c r="E71" s="10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/>
      <c r="D72" s="17"/>
      <c r="E72" s="10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/>
      <c r="D73" s="17"/>
      <c r="E73" s="10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/>
      <c r="D74" s="17">
        <f>SUM(D2:D73)</f>
        <v>10131.12</v>
      </c>
      <c r="E74" s="5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/>
      <c r="D75" s="17"/>
      <c r="E75" s="5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"/>
      <c r="D76" s="17"/>
      <c r="E76" s="5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"/>
      <c r="D77" s="17"/>
      <c r="E77" s="5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  <row r="1001" ht="13.5" customHeight="1" spans="1:6">
      <c r="A1001" s="2"/>
      <c r="D1001" s="17"/>
      <c r="E1001" s="5"/>
      <c r="F1001" s="5"/>
    </row>
    <row r="1002" ht="13.5" customHeight="1" spans="1:6">
      <c r="A1002" s="2"/>
      <c r="D1002" s="17"/>
      <c r="E1002" s="5"/>
      <c r="F1002" s="5"/>
    </row>
    <row r="1003" ht="13.5" customHeight="1" spans="1:6">
      <c r="A1003" s="2"/>
      <c r="D1003" s="17"/>
      <c r="E1003" s="5"/>
      <c r="F1003" s="5"/>
    </row>
    <row r="1004" ht="13.5" customHeight="1" spans="1:6">
      <c r="A1004" s="2"/>
      <c r="D1004" s="17"/>
      <c r="E1004" s="5"/>
      <c r="F1004" s="5"/>
    </row>
    <row r="1005" ht="13.5" customHeight="1" spans="1:6">
      <c r="A1005" s="2"/>
      <c r="D1005" s="17"/>
      <c r="E1005" s="5"/>
      <c r="F1005" s="5"/>
    </row>
    <row r="1006" ht="13.5" customHeight="1" spans="1:6">
      <c r="A1006" s="2"/>
      <c r="D1006" s="17"/>
      <c r="E1006" s="5"/>
      <c r="F1006" s="5"/>
    </row>
    <row r="1007" ht="13.5" customHeight="1" spans="1:6">
      <c r="A1007" s="2"/>
      <c r="D1007" s="17"/>
      <c r="E1007" s="5"/>
      <c r="F1007" s="5"/>
    </row>
    <row r="1008" ht="13.5" customHeight="1" spans="1:6">
      <c r="A1008" s="2"/>
      <c r="D1008" s="17"/>
      <c r="E1008" s="5"/>
      <c r="F1008" s="5"/>
    </row>
    <row r="1009" ht="13.5" customHeight="1" spans="1:6">
      <c r="A1009" s="2"/>
      <c r="D1009" s="17"/>
      <c r="E1009" s="5"/>
      <c r="F1009" s="5"/>
    </row>
    <row r="1010" ht="13.5" customHeight="1" spans="1:6">
      <c r="A1010" s="2"/>
      <c r="D1010" s="17"/>
      <c r="E1010" s="5"/>
      <c r="F1010" s="5"/>
    </row>
    <row r="1011" ht="13.5" customHeight="1" spans="1:6">
      <c r="A1011" s="2"/>
      <c r="D1011" s="17"/>
      <c r="E1011" s="5"/>
      <c r="F1011" s="5"/>
    </row>
    <row r="1012" ht="13.5" customHeight="1" spans="1:6">
      <c r="A1012" s="2"/>
      <c r="D1012" s="17"/>
      <c r="E1012" s="5"/>
      <c r="F1012" s="5"/>
    </row>
    <row r="1013" ht="13.5" customHeight="1" spans="1:6">
      <c r="A1013" s="2"/>
      <c r="D1013" s="17"/>
      <c r="E1013" s="5"/>
      <c r="F1013" s="5"/>
    </row>
    <row r="1014" ht="13.5" customHeight="1" spans="1:6">
      <c r="A1014" s="2"/>
      <c r="D1014" s="17"/>
      <c r="E1014" s="5"/>
      <c r="F1014" s="5"/>
    </row>
    <row r="1015" ht="13.5" customHeight="1" spans="1:6">
      <c r="A1015" s="2"/>
      <c r="D1015" s="17"/>
      <c r="E1015" s="5"/>
      <c r="F1015" s="5"/>
    </row>
    <row r="1016" ht="13.5" customHeight="1" spans="1:6">
      <c r="A1016" s="2"/>
      <c r="D1016" s="17"/>
      <c r="E1016" s="5"/>
      <c r="F1016" s="5"/>
    </row>
    <row r="1017" ht="13.5" customHeight="1" spans="1:6">
      <c r="A1017" s="2"/>
      <c r="D1017" s="17"/>
      <c r="E1017" s="5"/>
      <c r="F1017" s="5"/>
    </row>
    <row r="1018" ht="13.5" customHeight="1" spans="1:6">
      <c r="A1018" s="2"/>
      <c r="D1018" s="17"/>
      <c r="E1018" s="5"/>
      <c r="F1018" s="5"/>
    </row>
    <row r="1019" ht="13.5" customHeight="1" spans="1:6">
      <c r="A1019" s="2"/>
      <c r="D1019" s="17"/>
      <c r="E1019" s="5"/>
      <c r="F1019" s="5"/>
    </row>
    <row r="1020" ht="13.5" customHeight="1" spans="1:6">
      <c r="A1020" s="2"/>
      <c r="D1020" s="17"/>
      <c r="E1020" s="5"/>
      <c r="F1020" s="5"/>
    </row>
    <row r="1021" ht="13.5" customHeight="1" spans="1:6">
      <c r="A1021" s="2"/>
      <c r="D1021" s="17"/>
      <c r="E1021" s="5"/>
      <c r="F1021" s="5"/>
    </row>
    <row r="1022" ht="13.5" customHeight="1" spans="1:6">
      <c r="A1022" s="2"/>
      <c r="D1022" s="17"/>
      <c r="E1022" s="5"/>
      <c r="F1022" s="5"/>
    </row>
    <row r="1023" ht="13.5" customHeight="1" spans="1:6">
      <c r="A1023" s="2"/>
      <c r="D1023" s="17"/>
      <c r="E1023" s="5"/>
      <c r="F1023" s="5"/>
    </row>
    <row r="1024" ht="13.5" customHeight="1" spans="1:6">
      <c r="A1024" s="2"/>
      <c r="D1024" s="17"/>
      <c r="E1024" s="5"/>
      <c r="F1024" s="5"/>
    </row>
    <row r="1025" ht="13.5" customHeight="1" spans="1:6">
      <c r="A1025" s="2"/>
      <c r="D1025" s="17"/>
      <c r="E1025" s="5"/>
      <c r="F1025" s="5"/>
    </row>
    <row r="1026" ht="13.5" customHeight="1" spans="1:6">
      <c r="A1026" s="2"/>
      <c r="D1026" s="17"/>
      <c r="E1026" s="5"/>
      <c r="F1026" s="5"/>
    </row>
    <row r="1027" ht="13.5" customHeight="1" spans="1:6">
      <c r="A1027" s="2"/>
      <c r="D1027" s="17"/>
      <c r="E1027" s="5"/>
      <c r="F1027" s="5"/>
    </row>
    <row r="1028" ht="13.5" customHeight="1" spans="1:6">
      <c r="A1028" s="2"/>
      <c r="D1028" s="17"/>
      <c r="E1028" s="5"/>
      <c r="F1028" s="5"/>
    </row>
    <row r="1029" ht="13.5" customHeight="1" spans="1:6">
      <c r="A1029" s="2"/>
      <c r="D1029" s="17"/>
      <c r="E1029" s="5"/>
      <c r="F1029" s="5"/>
    </row>
    <row r="1030" ht="13.5" customHeight="1" spans="1:6">
      <c r="A1030" s="2"/>
      <c r="D1030" s="17"/>
      <c r="E1030" s="5"/>
      <c r="F1030" s="5"/>
    </row>
    <row r="1031" ht="13.5" customHeight="1" spans="1:6">
      <c r="A1031" s="2"/>
      <c r="D1031" s="17"/>
      <c r="E1031" s="5"/>
      <c r="F1031" s="5"/>
    </row>
    <row r="1032" ht="13.5" customHeight="1" spans="1:6">
      <c r="A1032" s="2"/>
      <c r="D1032" s="17"/>
      <c r="E1032" s="5"/>
      <c r="F1032" s="5"/>
    </row>
  </sheetData>
  <pageMargins left="0.7" right="0.7" top="0.75" bottom="0.75" header="0" footer="0"/>
  <pageSetup paperSize="1" orientation="landscape"/>
  <headerFooter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32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17" t="s">
        <v>3</v>
      </c>
      <c r="E1" s="5"/>
      <c r="F1" s="5"/>
    </row>
    <row r="2" ht="13.5" customHeight="1" spans="1:6">
      <c r="A2" s="6">
        <v>44866</v>
      </c>
      <c r="B2" s="5" t="s">
        <v>294</v>
      </c>
      <c r="C2" s="5" t="s">
        <v>239</v>
      </c>
      <c r="D2" s="17">
        <v>470</v>
      </c>
      <c r="E2" s="5"/>
      <c r="F2" s="5"/>
    </row>
    <row r="3" ht="13.5" customHeight="1" spans="1:6">
      <c r="A3" s="6">
        <v>44866</v>
      </c>
      <c r="B3" s="5" t="s">
        <v>11</v>
      </c>
      <c r="C3" s="5" t="s">
        <v>777</v>
      </c>
      <c r="D3" s="17">
        <v>180</v>
      </c>
      <c r="E3" s="5"/>
      <c r="F3" s="5"/>
    </row>
    <row r="4" ht="13.5" customHeight="1" spans="1:6">
      <c r="A4" s="6">
        <v>44866</v>
      </c>
      <c r="B4" s="5" t="s">
        <v>125</v>
      </c>
      <c r="C4" s="5" t="s">
        <v>640</v>
      </c>
      <c r="D4" s="17">
        <v>60</v>
      </c>
      <c r="E4" s="5"/>
      <c r="F4" s="5"/>
    </row>
    <row r="5" ht="13.5" customHeight="1" spans="1:6">
      <c r="A5" s="6">
        <v>44866</v>
      </c>
      <c r="B5" s="5" t="s">
        <v>125</v>
      </c>
      <c r="C5" s="5" t="s">
        <v>641</v>
      </c>
      <c r="D5" s="17">
        <v>750</v>
      </c>
      <c r="E5" s="5"/>
      <c r="F5" s="5"/>
    </row>
    <row r="6" ht="13.5" customHeight="1" spans="1:7">
      <c r="A6" s="6">
        <v>44866</v>
      </c>
      <c r="B6" s="5" t="s">
        <v>125</v>
      </c>
      <c r="C6" s="5" t="s">
        <v>509</v>
      </c>
      <c r="D6" s="17">
        <v>32.75</v>
      </c>
      <c r="E6" s="5"/>
      <c r="F6" s="5"/>
      <c r="G6" s="3" t="s">
        <v>286</v>
      </c>
    </row>
    <row r="7" ht="13.5" customHeight="1" spans="1:8">
      <c r="A7" s="6">
        <v>44866</v>
      </c>
      <c r="B7" s="5" t="s">
        <v>644</v>
      </c>
      <c r="C7" s="5" t="s">
        <v>684</v>
      </c>
      <c r="D7" s="17">
        <v>100</v>
      </c>
      <c r="E7" s="5"/>
      <c r="F7" s="5"/>
      <c r="G7" s="3" t="s">
        <v>44</v>
      </c>
      <c r="H7" s="4">
        <f>SUMIF(B:B,G7,D:D)</f>
        <v>28.9</v>
      </c>
    </row>
    <row r="8" ht="13.5" customHeight="1" spans="1:8">
      <c r="A8" s="6">
        <v>44866</v>
      </c>
      <c r="B8" s="5" t="s">
        <v>646</v>
      </c>
      <c r="C8" s="5" t="s">
        <v>1145</v>
      </c>
      <c r="D8" s="17">
        <v>1177</v>
      </c>
      <c r="E8" s="5"/>
      <c r="F8" s="5" t="s">
        <v>1362</v>
      </c>
      <c r="G8" s="3" t="s">
        <v>294</v>
      </c>
      <c r="H8" s="4">
        <f>SUMIF(B:B,G8,D:D)</f>
        <v>785</v>
      </c>
    </row>
    <row r="9" ht="13.5" customHeight="1" spans="1:8">
      <c r="A9" s="6">
        <v>44866</v>
      </c>
      <c r="B9" s="5" t="s">
        <v>36</v>
      </c>
      <c r="C9" s="5" t="s">
        <v>37</v>
      </c>
      <c r="D9" s="17">
        <v>600</v>
      </c>
      <c r="E9" s="5"/>
      <c r="F9" s="5"/>
      <c r="G9" s="3" t="s">
        <v>11</v>
      </c>
      <c r="H9" s="4">
        <f>SUMIF(B:B,G9,D:D)</f>
        <v>369.5</v>
      </c>
    </row>
    <row r="10" ht="13.5" customHeight="1" spans="1:8">
      <c r="A10" s="6">
        <v>44866</v>
      </c>
      <c r="B10" s="5" t="s">
        <v>36</v>
      </c>
      <c r="C10" s="5" t="s">
        <v>38</v>
      </c>
      <c r="D10" s="17">
        <v>400</v>
      </c>
      <c r="E10" s="5"/>
      <c r="F10" s="5"/>
      <c r="G10" s="3" t="s">
        <v>68</v>
      </c>
      <c r="H10" s="4">
        <f>SUMIF(B:B,G10,D:D)</f>
        <v>465.17</v>
      </c>
    </row>
    <row r="11" ht="13.5" customHeight="1" spans="1:8">
      <c r="A11" s="6">
        <v>44866</v>
      </c>
      <c r="B11" s="5" t="s">
        <v>39</v>
      </c>
      <c r="C11" s="5" t="s">
        <v>42</v>
      </c>
      <c r="D11" s="17">
        <v>90</v>
      </c>
      <c r="E11" s="5"/>
      <c r="F11" s="5"/>
      <c r="G11" s="3" t="s">
        <v>197</v>
      </c>
      <c r="H11" s="4">
        <f>SUMIF(B:B,G11,D:D)</f>
        <v>31.9</v>
      </c>
    </row>
    <row r="12" ht="13.5" customHeight="1" spans="1:8">
      <c r="A12" s="6">
        <v>44866</v>
      </c>
      <c r="B12" s="5" t="s">
        <v>375</v>
      </c>
      <c r="C12" s="5" t="s">
        <v>547</v>
      </c>
      <c r="D12" s="17">
        <v>200</v>
      </c>
      <c r="E12" s="5"/>
      <c r="F12" s="5"/>
      <c r="G12" s="3" t="s">
        <v>125</v>
      </c>
      <c r="H12" s="4">
        <f>SUMIF(B:B,G12,D:D)</f>
        <v>963.65</v>
      </c>
    </row>
    <row r="13" ht="13.5" customHeight="1" spans="1:8">
      <c r="A13" s="6">
        <v>44866</v>
      </c>
      <c r="B13" s="5" t="s">
        <v>375</v>
      </c>
      <c r="C13" s="5" t="s">
        <v>548</v>
      </c>
      <c r="D13" s="17">
        <v>25</v>
      </c>
      <c r="E13" s="5"/>
      <c r="F13" s="5"/>
      <c r="G13" s="3" t="s">
        <v>644</v>
      </c>
      <c r="H13" s="4">
        <f>SUMIF(B:B,G13,D:D)</f>
        <v>100</v>
      </c>
    </row>
    <row r="14" ht="13.5" customHeight="1" spans="1:8">
      <c r="A14" s="6">
        <v>44866</v>
      </c>
      <c r="B14" s="5" t="s">
        <v>375</v>
      </c>
      <c r="C14" s="5" t="s">
        <v>549</v>
      </c>
      <c r="D14" s="17">
        <v>44</v>
      </c>
      <c r="E14" s="5"/>
      <c r="F14" s="5"/>
      <c r="G14" s="3" t="s">
        <v>646</v>
      </c>
      <c r="H14" s="4">
        <f>SUMIF(B:B,G14,D:D)</f>
        <v>1177</v>
      </c>
    </row>
    <row r="15" ht="13.5" customHeight="1" spans="1:8">
      <c r="A15" s="6">
        <v>44866</v>
      </c>
      <c r="B15" s="5" t="s">
        <v>375</v>
      </c>
      <c r="C15" s="5" t="s">
        <v>550</v>
      </c>
      <c r="D15" s="17">
        <v>20</v>
      </c>
      <c r="E15" s="5"/>
      <c r="F15" s="5"/>
      <c r="G15" s="3" t="s">
        <v>163</v>
      </c>
      <c r="H15" s="4">
        <f>SUMIF(B:B,G15,D:D)</f>
        <v>70</v>
      </c>
    </row>
    <row r="16" ht="13.5" customHeight="1" spans="1:8">
      <c r="A16" s="6">
        <v>44866</v>
      </c>
      <c r="B16" s="5" t="s">
        <v>375</v>
      </c>
      <c r="C16" s="5" t="s">
        <v>1319</v>
      </c>
      <c r="D16" s="17">
        <v>5</v>
      </c>
      <c r="E16" s="5"/>
      <c r="F16" s="5"/>
      <c r="G16" s="3" t="s">
        <v>134</v>
      </c>
      <c r="H16" s="4">
        <f>SUMIF(B:B,G16,D:D)</f>
        <v>1580.59</v>
      </c>
    </row>
    <row r="17" ht="13.5" customHeight="1" spans="1:8">
      <c r="A17" s="6">
        <v>44866</v>
      </c>
      <c r="B17" s="5" t="s">
        <v>36</v>
      </c>
      <c r="C17" s="5" t="s">
        <v>1366</v>
      </c>
      <c r="D17" s="17">
        <v>700</v>
      </c>
      <c r="E17" s="5"/>
      <c r="F17" s="5"/>
      <c r="G17" s="3" t="s">
        <v>34</v>
      </c>
      <c r="H17" s="4">
        <f>SUMIF(B:B,G17,D:D)</f>
        <v>109</v>
      </c>
    </row>
    <row r="18" ht="13.5" customHeight="1" spans="1:8">
      <c r="A18" s="6">
        <v>44866</v>
      </c>
      <c r="B18" s="5" t="s">
        <v>36</v>
      </c>
      <c r="C18" s="5" t="s">
        <v>1597</v>
      </c>
      <c r="D18" s="17">
        <v>1570</v>
      </c>
      <c r="E18" s="5"/>
      <c r="F18" s="5"/>
      <c r="G18" s="3" t="s">
        <v>36</v>
      </c>
      <c r="H18" s="4">
        <f>SUMIF(B:B,G18,D:D)</f>
        <v>4523.2</v>
      </c>
    </row>
    <row r="19" ht="13.5" customHeight="1" spans="1:8">
      <c r="A19" s="6">
        <v>44866</v>
      </c>
      <c r="B19" s="5" t="s">
        <v>36</v>
      </c>
      <c r="C19" s="5" t="s">
        <v>1591</v>
      </c>
      <c r="D19" s="17">
        <v>1174</v>
      </c>
      <c r="E19" s="5"/>
      <c r="F19" s="5"/>
      <c r="G19" s="3" t="s">
        <v>39</v>
      </c>
      <c r="H19" s="4">
        <f>SUMIF(B:B,G19,D:D)</f>
        <v>330.94</v>
      </c>
    </row>
    <row r="20" ht="13.5" customHeight="1" spans="1:8">
      <c r="A20" s="6">
        <v>44866</v>
      </c>
      <c r="B20" s="5" t="s">
        <v>134</v>
      </c>
      <c r="C20" s="5" t="s">
        <v>1629</v>
      </c>
      <c r="D20" s="17">
        <v>285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44875</v>
      </c>
      <c r="B21" s="5" t="s">
        <v>163</v>
      </c>
      <c r="C21" s="5" t="s">
        <v>1632</v>
      </c>
      <c r="D21" s="17">
        <v>70</v>
      </c>
      <c r="E21" s="10"/>
      <c r="F21" s="10"/>
      <c r="G21" s="10" t="s">
        <v>841</v>
      </c>
      <c r="H21" s="4">
        <f>SUMIF(B:B,G21,D:D)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44880</v>
      </c>
      <c r="B22" s="5" t="s">
        <v>1538</v>
      </c>
      <c r="C22" s="5" t="s">
        <v>1633</v>
      </c>
      <c r="D22" s="17">
        <v>300</v>
      </c>
      <c r="E22" s="11"/>
      <c r="F22" s="10"/>
      <c r="G22" s="10" t="s">
        <v>127</v>
      </c>
      <c r="H22" s="10">
        <f>SUMIF(B:B,G22,D:D)</f>
        <v>622.1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44880</v>
      </c>
      <c r="B23" s="5" t="s">
        <v>294</v>
      </c>
      <c r="C23" s="5" t="s">
        <v>1633</v>
      </c>
      <c r="D23" s="17">
        <v>300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44877</v>
      </c>
      <c r="B24" s="5" t="s">
        <v>127</v>
      </c>
      <c r="C24" s="14" t="s">
        <v>1634</v>
      </c>
      <c r="D24" s="17">
        <v>63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44877</v>
      </c>
      <c r="B25" s="5" t="s">
        <v>11</v>
      </c>
      <c r="C25" s="5" t="s">
        <v>727</v>
      </c>
      <c r="D25" s="17">
        <v>106.5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44877</v>
      </c>
      <c r="B26" s="5" t="s">
        <v>36</v>
      </c>
      <c r="C26" s="5" t="s">
        <v>1635</v>
      </c>
      <c r="D26" s="17">
        <v>79.2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44877</v>
      </c>
      <c r="B27" s="5" t="s">
        <v>127</v>
      </c>
      <c r="C27" s="5" t="s">
        <v>200</v>
      </c>
      <c r="D27" s="17">
        <v>187.5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44880</v>
      </c>
      <c r="B28" s="5" t="s">
        <v>68</v>
      </c>
      <c r="C28" s="5" t="s">
        <v>20</v>
      </c>
      <c r="D28" s="17">
        <v>229.3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44880</v>
      </c>
      <c r="B29" s="5" t="s">
        <v>34</v>
      </c>
      <c r="C29" s="5" t="s">
        <v>81</v>
      </c>
      <c r="D29" s="17">
        <v>15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44890</v>
      </c>
      <c r="B30" s="5" t="s">
        <v>11</v>
      </c>
      <c r="C30" s="5" t="s">
        <v>1636</v>
      </c>
      <c r="D30" s="17">
        <v>18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44892</v>
      </c>
      <c r="B31" s="5" t="s">
        <v>44</v>
      </c>
      <c r="C31" s="5" t="s">
        <v>1189</v>
      </c>
      <c r="D31" s="17">
        <v>28.9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44891</v>
      </c>
      <c r="B32" s="5" t="s">
        <v>11</v>
      </c>
      <c r="C32" s="5" t="s">
        <v>492</v>
      </c>
      <c r="D32" s="17">
        <v>20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44891</v>
      </c>
      <c r="B33" s="5" t="s">
        <v>68</v>
      </c>
      <c r="C33" s="5" t="s">
        <v>20</v>
      </c>
      <c r="D33" s="17">
        <v>174.52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44891</v>
      </c>
      <c r="B34" s="5" t="s">
        <v>68</v>
      </c>
      <c r="C34" s="5" t="s">
        <v>659</v>
      </c>
      <c r="D34" s="17">
        <v>21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44879</v>
      </c>
      <c r="B35" s="5" t="s">
        <v>127</v>
      </c>
      <c r="C35" s="5" t="s">
        <v>200</v>
      </c>
      <c r="D35" s="17">
        <v>206.6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44883</v>
      </c>
      <c r="B36" s="10" t="s">
        <v>68</v>
      </c>
      <c r="C36" s="10" t="s">
        <v>20</v>
      </c>
      <c r="D36" s="10">
        <v>40.35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44888</v>
      </c>
      <c r="B37" s="10" t="s">
        <v>39</v>
      </c>
      <c r="C37" s="10" t="s">
        <v>83</v>
      </c>
      <c r="D37" s="10">
        <v>82.94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44890</v>
      </c>
      <c r="B38" s="10" t="s">
        <v>11</v>
      </c>
      <c r="C38" s="10" t="s">
        <v>1637</v>
      </c>
      <c r="D38" s="10">
        <v>45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44867</v>
      </c>
      <c r="B39" s="10" t="s">
        <v>127</v>
      </c>
      <c r="C39" s="10" t="s">
        <v>1638</v>
      </c>
      <c r="D39" s="10">
        <v>165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44895</v>
      </c>
      <c r="B40" s="10" t="s">
        <v>34</v>
      </c>
      <c r="C40" s="10" t="s">
        <v>1639</v>
      </c>
      <c r="D40" s="10">
        <v>94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44895</v>
      </c>
      <c r="B41" s="10" t="s">
        <v>39</v>
      </c>
      <c r="C41" s="10" t="s">
        <v>172</v>
      </c>
      <c r="D41" s="10">
        <v>158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44868</v>
      </c>
      <c r="B42" s="10" t="s">
        <v>134</v>
      </c>
      <c r="C42" s="10" t="s">
        <v>1588</v>
      </c>
      <c r="D42" s="10">
        <v>308.16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44878</v>
      </c>
      <c r="B43" s="10" t="s">
        <v>134</v>
      </c>
      <c r="C43" s="10" t="s">
        <v>1278</v>
      </c>
      <c r="D43" s="10">
        <v>55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44883</v>
      </c>
      <c r="B44" s="10" t="s">
        <v>125</v>
      </c>
      <c r="C44" s="10" t="s">
        <v>231</v>
      </c>
      <c r="D44" s="10">
        <v>120.9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44875</v>
      </c>
      <c r="B45" s="10" t="s">
        <v>134</v>
      </c>
      <c r="C45" s="10" t="s">
        <v>1640</v>
      </c>
      <c r="D45" s="10">
        <v>350</v>
      </c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44884</v>
      </c>
      <c r="B46" s="10" t="s">
        <v>197</v>
      </c>
      <c r="C46" s="10" t="s">
        <v>124</v>
      </c>
      <c r="D46" s="10">
        <v>21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44894</v>
      </c>
      <c r="B47" s="10" t="s">
        <v>134</v>
      </c>
      <c r="C47" s="10" t="s">
        <v>1640</v>
      </c>
      <c r="D47" s="10">
        <v>374.13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44892</v>
      </c>
      <c r="B48" s="10" t="s">
        <v>294</v>
      </c>
      <c r="C48" s="10" t="s">
        <v>943</v>
      </c>
      <c r="D48" s="10">
        <v>15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44892</v>
      </c>
      <c r="B49" s="10" t="s">
        <v>134</v>
      </c>
      <c r="C49" s="10" t="s">
        <v>1641</v>
      </c>
      <c r="D49" s="10">
        <v>28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44892</v>
      </c>
      <c r="B50" s="10" t="s">
        <v>197</v>
      </c>
      <c r="C50" s="10" t="s">
        <v>124</v>
      </c>
      <c r="D50" s="10">
        <v>10.9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44884</v>
      </c>
      <c r="B51" s="10" t="s">
        <v>134</v>
      </c>
      <c r="C51" s="3" t="s">
        <v>1642</v>
      </c>
      <c r="D51" s="17">
        <v>180.3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/>
      <c r="D52" s="17"/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/>
      <c r="D53" s="17"/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/>
      <c r="D54" s="17"/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/>
      <c r="D55" s="17"/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/>
      <c r="D56" s="17"/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D57" s="17"/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D58" s="17"/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D59" s="17"/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D60" s="17"/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/>
      <c r="D61" s="17"/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/>
      <c r="D62" s="17"/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/>
      <c r="D63" s="17"/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/>
      <c r="D64" s="17"/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D65" s="17"/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D66" s="17"/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D67" s="17"/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D68" s="17"/>
      <c r="E68" s="10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17"/>
      <c r="E69" s="10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17"/>
      <c r="E70" s="10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17"/>
      <c r="E71" s="10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/>
      <c r="D72" s="17"/>
      <c r="E72" s="10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/>
      <c r="D73" s="17"/>
      <c r="E73" s="10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/>
      <c r="D74" s="17">
        <f>SUM(D2:D73)</f>
        <v>11750.95</v>
      </c>
      <c r="E74" s="5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/>
      <c r="D75" s="17"/>
      <c r="E75" s="5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"/>
      <c r="D76" s="17"/>
      <c r="E76" s="5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"/>
      <c r="D77" s="17"/>
      <c r="E77" s="5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6">
      <c r="A78" s="2"/>
      <c r="D78" s="17"/>
      <c r="E78" s="5"/>
      <c r="F78" s="5"/>
    </row>
    <row r="79" ht="13.5" customHeight="1" spans="1:6">
      <c r="A79" s="2"/>
      <c r="D79" s="17"/>
      <c r="E79" s="5"/>
      <c r="F79" s="5"/>
    </row>
    <row r="80" ht="13.5" customHeight="1" spans="1:6">
      <c r="A80" s="2"/>
      <c r="D80" s="17"/>
      <c r="E80" s="5"/>
      <c r="F80" s="5"/>
    </row>
    <row r="81" ht="13.5" customHeight="1" spans="1:6">
      <c r="A81" s="2"/>
      <c r="D81" s="17"/>
      <c r="E81" s="5"/>
      <c r="F81" s="5"/>
    </row>
    <row r="82" ht="13.5" customHeight="1" spans="1:6">
      <c r="A82" s="2"/>
      <c r="D82" s="17"/>
      <c r="E82" s="5"/>
      <c r="F82" s="5"/>
    </row>
    <row r="83" ht="13.5" customHeight="1" spans="1:6">
      <c r="A83" s="2"/>
      <c r="D83" s="17"/>
      <c r="E83" s="5"/>
      <c r="F83" s="5"/>
    </row>
    <row r="84" ht="13.5" customHeight="1" spans="1:6">
      <c r="A84" s="2"/>
      <c r="D84" s="17"/>
      <c r="E84" s="5"/>
      <c r="F84" s="5"/>
    </row>
    <row r="85" ht="13.5" customHeight="1" spans="1:6">
      <c r="A85" s="2"/>
      <c r="D85" s="17"/>
      <c r="E85" s="5"/>
      <c r="F85" s="5"/>
    </row>
    <row r="86" ht="13.5" customHeight="1" spans="1:6">
      <c r="A86" s="2"/>
      <c r="D86" s="17"/>
      <c r="E86" s="5"/>
      <c r="F86" s="5"/>
    </row>
    <row r="87" ht="13.5" customHeight="1" spans="1:6">
      <c r="A87" s="2"/>
      <c r="D87" s="17"/>
      <c r="E87" s="5"/>
      <c r="F87" s="5"/>
    </row>
    <row r="88" ht="13.5" customHeight="1" spans="1:6">
      <c r="A88" s="2"/>
      <c r="D88" s="17"/>
      <c r="E88" s="5"/>
      <c r="F88" s="5"/>
    </row>
    <row r="89" ht="13.5" customHeight="1" spans="1:6">
      <c r="A89" s="2"/>
      <c r="D89" s="17"/>
      <c r="E89" s="5"/>
      <c r="F89" s="5"/>
    </row>
    <row r="90" ht="13.5" customHeight="1" spans="1:6">
      <c r="A90" s="2"/>
      <c r="D90" s="17"/>
      <c r="E90" s="5"/>
      <c r="F90" s="5"/>
    </row>
    <row r="91" ht="13.5" customHeight="1" spans="1:6">
      <c r="A91" s="2"/>
      <c r="D91" s="17"/>
      <c r="E91" s="5"/>
      <c r="F91" s="5"/>
    </row>
    <row r="92" ht="13.5" customHeight="1" spans="1:6">
      <c r="A92" s="2"/>
      <c r="D92" s="17"/>
      <c r="E92" s="5"/>
      <c r="F92" s="5"/>
    </row>
    <row r="93" ht="13.5" customHeight="1" spans="1:6">
      <c r="A93" s="2"/>
      <c r="D93" s="17"/>
      <c r="E93" s="5"/>
      <c r="F93" s="5"/>
    </row>
    <row r="94" ht="13.5" customHeight="1" spans="1:6">
      <c r="A94" s="2"/>
      <c r="D94" s="17"/>
      <c r="E94" s="5"/>
      <c r="F94" s="5"/>
    </row>
    <row r="95" ht="13.5" customHeight="1" spans="1:6">
      <c r="A95" s="2"/>
      <c r="D95" s="17"/>
      <c r="E95" s="5"/>
      <c r="F95" s="5"/>
    </row>
    <row r="96" ht="13.5" customHeight="1" spans="1:6">
      <c r="A96" s="2"/>
      <c r="D96" s="17"/>
      <c r="E96" s="5"/>
      <c r="F96" s="5"/>
    </row>
    <row r="97" ht="13.5" customHeight="1" spans="1:6">
      <c r="A97" s="2"/>
      <c r="D97" s="17"/>
      <c r="E97" s="5"/>
      <c r="F97" s="5"/>
    </row>
    <row r="98" ht="13.5" customHeight="1" spans="1:6">
      <c r="A98" s="2"/>
      <c r="D98" s="17"/>
      <c r="E98" s="5"/>
      <c r="F98" s="5"/>
    </row>
    <row r="99" ht="13.5" customHeight="1" spans="1:6">
      <c r="A99" s="2"/>
      <c r="D99" s="17"/>
      <c r="E99" s="5"/>
      <c r="F99" s="5"/>
    </row>
    <row r="100" ht="13.5" customHeight="1" spans="1:6">
      <c r="A100" s="2"/>
      <c r="D100" s="17"/>
      <c r="E100" s="5"/>
      <c r="F100" s="5"/>
    </row>
    <row r="101" ht="13.5" customHeight="1" spans="1:6">
      <c r="A101" s="2"/>
      <c r="D101" s="17"/>
      <c r="E101" s="5"/>
      <c r="F101" s="5"/>
    </row>
    <row r="102" ht="13.5" customHeight="1" spans="1:6">
      <c r="A102" s="2"/>
      <c r="D102" s="17"/>
      <c r="E102" s="5"/>
      <c r="F102" s="5"/>
    </row>
    <row r="103" ht="13.5" customHeight="1" spans="1:6">
      <c r="A103" s="2"/>
      <c r="D103" s="17"/>
      <c r="E103" s="5"/>
      <c r="F103" s="5"/>
    </row>
    <row r="104" ht="13.5" customHeight="1" spans="1:6">
      <c r="A104" s="2"/>
      <c r="D104" s="17"/>
      <c r="E104" s="5"/>
      <c r="F104" s="5"/>
    </row>
    <row r="105" ht="13.5" customHeight="1" spans="1:6">
      <c r="A105" s="2"/>
      <c r="D105" s="17"/>
      <c r="E105" s="5"/>
      <c r="F105" s="5"/>
    </row>
    <row r="106" ht="13.5" customHeight="1" spans="1:6">
      <c r="A106" s="2"/>
      <c r="D106" s="17"/>
      <c r="E106" s="5"/>
      <c r="F106" s="5"/>
    </row>
    <row r="107" ht="13.5" customHeight="1" spans="1:6">
      <c r="A107" s="2"/>
      <c r="D107" s="17"/>
      <c r="E107" s="5"/>
      <c r="F107" s="5"/>
    </row>
    <row r="108" ht="13.5" customHeight="1" spans="1:6">
      <c r="A108" s="2"/>
      <c r="D108" s="17"/>
      <c r="E108" s="5"/>
      <c r="F108" s="5"/>
    </row>
    <row r="109" ht="13.5" customHeight="1" spans="1:6">
      <c r="A109" s="2"/>
      <c r="D109" s="17"/>
      <c r="E109" s="5"/>
      <c r="F109" s="5"/>
    </row>
    <row r="110" ht="13.5" customHeight="1" spans="1:6">
      <c r="A110" s="2"/>
      <c r="D110" s="17"/>
      <c r="E110" s="5"/>
      <c r="F110" s="5"/>
    </row>
    <row r="111" ht="13.5" customHeight="1" spans="1:6">
      <c r="A111" s="2"/>
      <c r="D111" s="17"/>
      <c r="E111" s="5"/>
      <c r="F111" s="5"/>
    </row>
    <row r="112" ht="13.5" customHeight="1" spans="1:6">
      <c r="A112" s="2"/>
      <c r="D112" s="17"/>
      <c r="E112" s="5"/>
      <c r="F112" s="5"/>
    </row>
    <row r="113" ht="13.5" customHeight="1" spans="1:6">
      <c r="A113" s="2"/>
      <c r="D113" s="17"/>
      <c r="E113" s="5"/>
      <c r="F113" s="5"/>
    </row>
    <row r="114" ht="13.5" customHeight="1" spans="1:6">
      <c r="A114" s="2"/>
      <c r="D114" s="17"/>
      <c r="E114" s="5"/>
      <c r="F114" s="5"/>
    </row>
    <row r="115" ht="13.5" customHeight="1" spans="1:6">
      <c r="A115" s="2"/>
      <c r="D115" s="17"/>
      <c r="E115" s="5"/>
      <c r="F115" s="5"/>
    </row>
    <row r="116" ht="13.5" customHeight="1" spans="1:6">
      <c r="A116" s="2"/>
      <c r="D116" s="17"/>
      <c r="E116" s="5"/>
      <c r="F116" s="5"/>
    </row>
    <row r="117" ht="13.5" customHeight="1" spans="1:6">
      <c r="A117" s="2"/>
      <c r="D117" s="17"/>
      <c r="E117" s="5"/>
      <c r="F117" s="5"/>
    </row>
    <row r="118" ht="13.5" customHeight="1" spans="1:6">
      <c r="A118" s="2"/>
      <c r="D118" s="17"/>
      <c r="E118" s="5"/>
      <c r="F118" s="5"/>
    </row>
    <row r="119" ht="13.5" customHeight="1" spans="1:6">
      <c r="A119" s="2"/>
      <c r="D119" s="17"/>
      <c r="E119" s="5"/>
      <c r="F119" s="5"/>
    </row>
    <row r="120" ht="13.5" customHeight="1" spans="1:6">
      <c r="A120" s="2"/>
      <c r="D120" s="17"/>
      <c r="E120" s="5"/>
      <c r="F120" s="5"/>
    </row>
    <row r="121" ht="13.5" customHeight="1" spans="1:6">
      <c r="A121" s="2"/>
      <c r="D121" s="17"/>
      <c r="E121" s="5"/>
      <c r="F121" s="5"/>
    </row>
    <row r="122" ht="13.5" customHeight="1" spans="1:6">
      <c r="A122" s="2"/>
      <c r="D122" s="17"/>
      <c r="E122" s="5"/>
      <c r="F122" s="5"/>
    </row>
    <row r="123" ht="13.5" customHeight="1" spans="1:6">
      <c r="A123" s="2"/>
      <c r="D123" s="17"/>
      <c r="E123" s="5"/>
      <c r="F123" s="5"/>
    </row>
    <row r="124" ht="13.5" customHeight="1" spans="1:6">
      <c r="A124" s="2"/>
      <c r="D124" s="17"/>
      <c r="E124" s="5"/>
      <c r="F124" s="5"/>
    </row>
    <row r="125" ht="13.5" customHeight="1" spans="1:6">
      <c r="A125" s="2"/>
      <c r="D125" s="17"/>
      <c r="E125" s="5"/>
      <c r="F125" s="5"/>
    </row>
    <row r="126" ht="13.5" customHeight="1" spans="1:6">
      <c r="A126" s="2"/>
      <c r="D126" s="17"/>
      <c r="E126" s="5"/>
      <c r="F126" s="5"/>
    </row>
    <row r="127" ht="13.5" customHeight="1" spans="1:6">
      <c r="A127" s="2"/>
      <c r="D127" s="17"/>
      <c r="E127" s="5"/>
      <c r="F127" s="5"/>
    </row>
    <row r="128" ht="13.5" customHeight="1" spans="1:6">
      <c r="A128" s="2"/>
      <c r="D128" s="17"/>
      <c r="E128" s="5"/>
      <c r="F128" s="5"/>
    </row>
    <row r="129" ht="13.5" customHeight="1" spans="1:6">
      <c r="A129" s="2"/>
      <c r="D129" s="17"/>
      <c r="E129" s="5"/>
      <c r="F129" s="5"/>
    </row>
    <row r="130" ht="13.5" customHeight="1" spans="1:6">
      <c r="A130" s="2"/>
      <c r="D130" s="17"/>
      <c r="E130" s="5"/>
      <c r="F130" s="5"/>
    </row>
    <row r="131" ht="13.5" customHeight="1" spans="1:6">
      <c r="A131" s="2"/>
      <c r="D131" s="17"/>
      <c r="E131" s="5"/>
      <c r="F131" s="5"/>
    </row>
    <row r="132" ht="13.5" customHeight="1" spans="1:6">
      <c r="A132" s="2"/>
      <c r="D132" s="17"/>
      <c r="E132" s="5"/>
      <c r="F132" s="5"/>
    </row>
    <row r="133" ht="13.5" customHeight="1" spans="1:6">
      <c r="A133" s="2"/>
      <c r="D133" s="17"/>
      <c r="E133" s="5"/>
      <c r="F133" s="5"/>
    </row>
    <row r="134" ht="13.5" customHeight="1" spans="1:6">
      <c r="A134" s="2"/>
      <c r="D134" s="17"/>
      <c r="E134" s="5"/>
      <c r="F134" s="5"/>
    </row>
    <row r="135" ht="13.5" customHeight="1" spans="1:6">
      <c r="A135" s="2"/>
      <c r="D135" s="17"/>
      <c r="E135" s="5"/>
      <c r="F135" s="5"/>
    </row>
    <row r="136" ht="13.5" customHeight="1" spans="1:6">
      <c r="A136" s="2"/>
      <c r="D136" s="17"/>
      <c r="E136" s="5"/>
      <c r="F136" s="5"/>
    </row>
    <row r="137" ht="13.5" customHeight="1" spans="1:6">
      <c r="A137" s="2"/>
      <c r="D137" s="17"/>
      <c r="E137" s="5"/>
      <c r="F137" s="5"/>
    </row>
    <row r="138" ht="13.5" customHeight="1" spans="1:6">
      <c r="A138" s="2"/>
      <c r="D138" s="17"/>
      <c r="E138" s="5"/>
      <c r="F138" s="5"/>
    </row>
    <row r="139" ht="13.5" customHeight="1" spans="1:6">
      <c r="A139" s="2"/>
      <c r="D139" s="17"/>
      <c r="E139" s="5"/>
      <c r="F139" s="5"/>
    </row>
    <row r="140" ht="13.5" customHeight="1" spans="1:6">
      <c r="A140" s="2"/>
      <c r="D140" s="17"/>
      <c r="E140" s="5"/>
      <c r="F140" s="5"/>
    </row>
    <row r="141" ht="13.5" customHeight="1" spans="1:6">
      <c r="A141" s="2"/>
      <c r="D141" s="17"/>
      <c r="E141" s="5"/>
      <c r="F141" s="5"/>
    </row>
    <row r="142" ht="13.5" customHeight="1" spans="1:6">
      <c r="A142" s="2"/>
      <c r="D142" s="17"/>
      <c r="E142" s="5"/>
      <c r="F142" s="5"/>
    </row>
    <row r="143" ht="13.5" customHeight="1" spans="1:6">
      <c r="A143" s="2"/>
      <c r="D143" s="17"/>
      <c r="E143" s="5"/>
      <c r="F143" s="5"/>
    </row>
    <row r="144" ht="13.5" customHeight="1" spans="1:6">
      <c r="A144" s="2"/>
      <c r="D144" s="17"/>
      <c r="E144" s="5"/>
      <c r="F144" s="5"/>
    </row>
    <row r="145" ht="13.5" customHeight="1" spans="1:6">
      <c r="A145" s="2"/>
      <c r="D145" s="17"/>
      <c r="E145" s="5"/>
      <c r="F145" s="5"/>
    </row>
    <row r="146" ht="13.5" customHeight="1" spans="1:6">
      <c r="A146" s="2"/>
      <c r="D146" s="17"/>
      <c r="E146" s="5"/>
      <c r="F146" s="5"/>
    </row>
    <row r="147" ht="13.5" customHeight="1" spans="1:6">
      <c r="A147" s="2"/>
      <c r="D147" s="17"/>
      <c r="E147" s="5"/>
      <c r="F147" s="5"/>
    </row>
    <row r="148" ht="13.5" customHeight="1" spans="1:6">
      <c r="A148" s="2"/>
      <c r="D148" s="17"/>
      <c r="E148" s="5"/>
      <c r="F148" s="5"/>
    </row>
    <row r="149" ht="13.5" customHeight="1" spans="1:6">
      <c r="A149" s="2"/>
      <c r="D149" s="17"/>
      <c r="E149" s="5"/>
      <c r="F149" s="5"/>
    </row>
    <row r="150" ht="13.5" customHeight="1" spans="1:6">
      <c r="A150" s="2"/>
      <c r="D150" s="17"/>
      <c r="E150" s="5"/>
      <c r="F150" s="5"/>
    </row>
    <row r="151" ht="13.5" customHeight="1" spans="1:6">
      <c r="A151" s="2"/>
      <c r="D151" s="17"/>
      <c r="E151" s="5"/>
      <c r="F151" s="5"/>
    </row>
    <row r="152" ht="13.5" customHeight="1" spans="1:6">
      <c r="A152" s="2"/>
      <c r="D152" s="17"/>
      <c r="E152" s="5"/>
      <c r="F152" s="5"/>
    </row>
    <row r="153" ht="13.5" customHeight="1" spans="1:6">
      <c r="A153" s="2"/>
      <c r="D153" s="17"/>
      <c r="E153" s="5"/>
      <c r="F153" s="5"/>
    </row>
    <row r="154" ht="13.5" customHeight="1" spans="1:6">
      <c r="A154" s="2"/>
      <c r="D154" s="17"/>
      <c r="E154" s="5"/>
      <c r="F154" s="5"/>
    </row>
    <row r="155" ht="13.5" customHeight="1" spans="1:6">
      <c r="A155" s="2"/>
      <c r="D155" s="17"/>
      <c r="E155" s="5"/>
      <c r="F155" s="5"/>
    </row>
    <row r="156" ht="13.5" customHeight="1" spans="1:6">
      <c r="A156" s="2"/>
      <c r="D156" s="17"/>
      <c r="E156" s="5"/>
      <c r="F156" s="5"/>
    </row>
    <row r="157" ht="13.5" customHeight="1" spans="1:6">
      <c r="A157" s="2"/>
      <c r="D157" s="17"/>
      <c r="E157" s="5"/>
      <c r="F157" s="5"/>
    </row>
    <row r="158" ht="13.5" customHeight="1" spans="1:6">
      <c r="A158" s="2"/>
      <c r="D158" s="17"/>
      <c r="E158" s="5"/>
      <c r="F158" s="5"/>
    </row>
    <row r="159" ht="13.5" customHeight="1" spans="1:6">
      <c r="A159" s="2"/>
      <c r="D159" s="17"/>
      <c r="E159" s="5"/>
      <c r="F159" s="5"/>
    </row>
    <row r="160" ht="13.5" customHeight="1" spans="1:6">
      <c r="A160" s="2"/>
      <c r="D160" s="17"/>
      <c r="E160" s="5"/>
      <c r="F160" s="5"/>
    </row>
    <row r="161" ht="13.5" customHeight="1" spans="1:6">
      <c r="A161" s="2"/>
      <c r="D161" s="17"/>
      <c r="E161" s="5"/>
      <c r="F161" s="5"/>
    </row>
    <row r="162" ht="13.5" customHeight="1" spans="1:6">
      <c r="A162" s="2"/>
      <c r="D162" s="17"/>
      <c r="E162" s="5"/>
      <c r="F162" s="5"/>
    </row>
    <row r="163" ht="13.5" customHeight="1" spans="1:6">
      <c r="A163" s="2"/>
      <c r="D163" s="17"/>
      <c r="E163" s="5"/>
      <c r="F163" s="5"/>
    </row>
    <row r="164" ht="13.5" customHeight="1" spans="1:6">
      <c r="A164" s="2"/>
      <c r="D164" s="17"/>
      <c r="E164" s="5"/>
      <c r="F164" s="5"/>
    </row>
    <row r="165" ht="13.5" customHeight="1" spans="1:6">
      <c r="A165" s="2"/>
      <c r="D165" s="17"/>
      <c r="E165" s="5"/>
      <c r="F165" s="5"/>
    </row>
    <row r="166" ht="13.5" customHeight="1" spans="1:6">
      <c r="A166" s="2"/>
      <c r="D166" s="17"/>
      <c r="E166" s="5"/>
      <c r="F166" s="5"/>
    </row>
    <row r="167" ht="13.5" customHeight="1" spans="1:6">
      <c r="A167" s="2"/>
      <c r="D167" s="17"/>
      <c r="E167" s="5"/>
      <c r="F167" s="5"/>
    </row>
    <row r="168" ht="13.5" customHeight="1" spans="1:6">
      <c r="A168" s="2"/>
      <c r="D168" s="17"/>
      <c r="E168" s="5"/>
      <c r="F168" s="5"/>
    </row>
    <row r="169" ht="13.5" customHeight="1" spans="1:6">
      <c r="A169" s="2"/>
      <c r="D169" s="17"/>
      <c r="E169" s="5"/>
      <c r="F169" s="5"/>
    </row>
    <row r="170" ht="13.5" customHeight="1" spans="1:6">
      <c r="A170" s="2"/>
      <c r="D170" s="17"/>
      <c r="E170" s="5"/>
      <c r="F170" s="5"/>
    </row>
    <row r="171" ht="13.5" customHeight="1" spans="1:6">
      <c r="A171" s="2"/>
      <c r="D171" s="17"/>
      <c r="E171" s="5"/>
      <c r="F171" s="5"/>
    </row>
    <row r="172" ht="13.5" customHeight="1" spans="1:6">
      <c r="A172" s="2"/>
      <c r="D172" s="17"/>
      <c r="E172" s="5"/>
      <c r="F172" s="5"/>
    </row>
    <row r="173" ht="13.5" customHeight="1" spans="1:6">
      <c r="A173" s="2"/>
      <c r="D173" s="17"/>
      <c r="E173" s="5"/>
      <c r="F173" s="5"/>
    </row>
    <row r="174" ht="13.5" customHeight="1" spans="1:6">
      <c r="A174" s="2"/>
      <c r="D174" s="17"/>
      <c r="E174" s="5"/>
      <c r="F174" s="5"/>
    </row>
    <row r="175" ht="13.5" customHeight="1" spans="1:6">
      <c r="A175" s="2"/>
      <c r="D175" s="17"/>
      <c r="E175" s="5"/>
      <c r="F175" s="5"/>
    </row>
    <row r="176" ht="13.5" customHeight="1" spans="1:6">
      <c r="A176" s="2"/>
      <c r="D176" s="17"/>
      <c r="E176" s="5"/>
      <c r="F176" s="5"/>
    </row>
    <row r="177" ht="13.5" customHeight="1" spans="1:6">
      <c r="A177" s="2"/>
      <c r="D177" s="17"/>
      <c r="E177" s="5"/>
      <c r="F177" s="5"/>
    </row>
    <row r="178" ht="13.5" customHeight="1" spans="1:6">
      <c r="A178" s="2"/>
      <c r="D178" s="17"/>
      <c r="E178" s="5"/>
      <c r="F178" s="5"/>
    </row>
    <row r="179" ht="13.5" customHeight="1" spans="1:6">
      <c r="A179" s="2"/>
      <c r="D179" s="17"/>
      <c r="E179" s="5"/>
      <c r="F179" s="5"/>
    </row>
    <row r="180" ht="13.5" customHeight="1" spans="1:6">
      <c r="A180" s="2"/>
      <c r="D180" s="17"/>
      <c r="E180" s="5"/>
      <c r="F180" s="5"/>
    </row>
    <row r="181" ht="13.5" customHeight="1" spans="1:6">
      <c r="A181" s="2"/>
      <c r="D181" s="17"/>
      <c r="E181" s="5"/>
      <c r="F181" s="5"/>
    </row>
    <row r="182" ht="13.5" customHeight="1" spans="1:6">
      <c r="A182" s="2"/>
      <c r="D182" s="17"/>
      <c r="E182" s="5"/>
      <c r="F182" s="5"/>
    </row>
    <row r="183" ht="13.5" customHeight="1" spans="1:6">
      <c r="A183" s="2"/>
      <c r="D183" s="17"/>
      <c r="E183" s="5"/>
      <c r="F183" s="5"/>
    </row>
    <row r="184" ht="13.5" customHeight="1" spans="1:6">
      <c r="A184" s="2"/>
      <c r="D184" s="17"/>
      <c r="E184" s="5"/>
      <c r="F184" s="5"/>
    </row>
    <row r="185" ht="13.5" customHeight="1" spans="1:6">
      <c r="A185" s="2"/>
      <c r="D185" s="17"/>
      <c r="E185" s="5"/>
      <c r="F185" s="5"/>
    </row>
    <row r="186" ht="13.5" customHeight="1" spans="1:6">
      <c r="A186" s="2"/>
      <c r="D186" s="17"/>
      <c r="E186" s="5"/>
      <c r="F186" s="5"/>
    </row>
    <row r="187" ht="13.5" customHeight="1" spans="1:6">
      <c r="A187" s="2"/>
      <c r="D187" s="17"/>
      <c r="E187" s="5"/>
      <c r="F187" s="5"/>
    </row>
    <row r="188" ht="13.5" customHeight="1" spans="1:6">
      <c r="A188" s="2"/>
      <c r="D188" s="17"/>
      <c r="E188" s="5"/>
      <c r="F188" s="5"/>
    </row>
    <row r="189" ht="13.5" customHeight="1" spans="1:6">
      <c r="A189" s="2"/>
      <c r="D189" s="17"/>
      <c r="E189" s="5"/>
      <c r="F189" s="5"/>
    </row>
    <row r="190" ht="13.5" customHeight="1" spans="1:6">
      <c r="A190" s="2"/>
      <c r="D190" s="17"/>
      <c r="E190" s="5"/>
      <c r="F190" s="5"/>
    </row>
    <row r="191" ht="13.5" customHeight="1" spans="1:6">
      <c r="A191" s="2"/>
      <c r="D191" s="17"/>
      <c r="E191" s="5"/>
      <c r="F191" s="5"/>
    </row>
    <row r="192" ht="13.5" customHeight="1" spans="1:6">
      <c r="A192" s="2"/>
      <c r="D192" s="17"/>
      <c r="E192" s="5"/>
      <c r="F192" s="5"/>
    </row>
    <row r="193" ht="13.5" customHeight="1" spans="1:6">
      <c r="A193" s="2"/>
      <c r="D193" s="17"/>
      <c r="E193" s="5"/>
      <c r="F193" s="5"/>
    </row>
    <row r="194" ht="13.5" customHeight="1" spans="1:6">
      <c r="A194" s="2"/>
      <c r="D194" s="17"/>
      <c r="E194" s="5"/>
      <c r="F194" s="5"/>
    </row>
    <row r="195" ht="13.5" customHeight="1" spans="1:6">
      <c r="A195" s="2"/>
      <c r="D195" s="17"/>
      <c r="E195" s="5"/>
      <c r="F195" s="5"/>
    </row>
    <row r="196" ht="13.5" customHeight="1" spans="1:6">
      <c r="A196" s="2"/>
      <c r="D196" s="17"/>
      <c r="E196" s="5"/>
      <c r="F196" s="5"/>
    </row>
    <row r="197" ht="13.5" customHeight="1" spans="1:6">
      <c r="A197" s="2"/>
      <c r="D197" s="17"/>
      <c r="E197" s="5"/>
      <c r="F197" s="5"/>
    </row>
    <row r="198" ht="13.5" customHeight="1" spans="1:6">
      <c r="A198" s="2"/>
      <c r="D198" s="17"/>
      <c r="E198" s="5"/>
      <c r="F198" s="5"/>
    </row>
    <row r="199" ht="13.5" customHeight="1" spans="1:6">
      <c r="A199" s="2"/>
      <c r="D199" s="17"/>
      <c r="E199" s="5"/>
      <c r="F199" s="5"/>
    </row>
    <row r="200" ht="13.5" customHeight="1" spans="1:6">
      <c r="A200" s="2"/>
      <c r="D200" s="17"/>
      <c r="E200" s="5"/>
      <c r="F200" s="5"/>
    </row>
    <row r="201" ht="13.5" customHeight="1" spans="1:6">
      <c r="A201" s="2"/>
      <c r="D201" s="17"/>
      <c r="E201" s="5"/>
      <c r="F201" s="5"/>
    </row>
    <row r="202" ht="13.5" customHeight="1" spans="1:6">
      <c r="A202" s="2"/>
      <c r="D202" s="17"/>
      <c r="E202" s="5"/>
      <c r="F202" s="5"/>
    </row>
    <row r="203" ht="13.5" customHeight="1" spans="1:6">
      <c r="A203" s="2"/>
      <c r="D203" s="17"/>
      <c r="E203" s="5"/>
      <c r="F203" s="5"/>
    </row>
    <row r="204" ht="13.5" customHeight="1" spans="1:6">
      <c r="A204" s="2"/>
      <c r="D204" s="17"/>
      <c r="E204" s="5"/>
      <c r="F204" s="5"/>
    </row>
    <row r="205" ht="13.5" customHeight="1" spans="1:6">
      <c r="A205" s="2"/>
      <c r="D205" s="17"/>
      <c r="E205" s="5"/>
      <c r="F205" s="5"/>
    </row>
    <row r="206" ht="13.5" customHeight="1" spans="1:6">
      <c r="A206" s="2"/>
      <c r="D206" s="17"/>
      <c r="E206" s="5"/>
      <c r="F206" s="5"/>
    </row>
    <row r="207" ht="13.5" customHeight="1" spans="1:6">
      <c r="A207" s="2"/>
      <c r="D207" s="17"/>
      <c r="E207" s="5"/>
      <c r="F207" s="5"/>
    </row>
    <row r="208" ht="13.5" customHeight="1" spans="1:6">
      <c r="A208" s="2"/>
      <c r="D208" s="17"/>
      <c r="E208" s="5"/>
      <c r="F208" s="5"/>
    </row>
    <row r="209" ht="13.5" customHeight="1" spans="1:6">
      <c r="A209" s="2"/>
      <c r="D209" s="17"/>
      <c r="E209" s="5"/>
      <c r="F209" s="5"/>
    </row>
    <row r="210" ht="13.5" customHeight="1" spans="1:6">
      <c r="A210" s="2"/>
      <c r="D210" s="17"/>
      <c r="E210" s="5"/>
      <c r="F210" s="5"/>
    </row>
    <row r="211" ht="13.5" customHeight="1" spans="1:6">
      <c r="A211" s="2"/>
      <c r="D211" s="17"/>
      <c r="E211" s="5"/>
      <c r="F211" s="5"/>
    </row>
    <row r="212" ht="13.5" customHeight="1" spans="1:6">
      <c r="A212" s="2"/>
      <c r="D212" s="17"/>
      <c r="E212" s="5"/>
      <c r="F212" s="5"/>
    </row>
    <row r="213" ht="13.5" customHeight="1" spans="1:6">
      <c r="A213" s="2"/>
      <c r="D213" s="17"/>
      <c r="E213" s="5"/>
      <c r="F213" s="5"/>
    </row>
    <row r="214" ht="13.5" customHeight="1" spans="1:6">
      <c r="A214" s="2"/>
      <c r="D214" s="17"/>
      <c r="E214" s="5"/>
      <c r="F214" s="5"/>
    </row>
    <row r="215" ht="13.5" customHeight="1" spans="1:6">
      <c r="A215" s="2"/>
      <c r="D215" s="17"/>
      <c r="E215" s="5"/>
      <c r="F215" s="5"/>
    </row>
    <row r="216" ht="13.5" customHeight="1" spans="1:6">
      <c r="A216" s="2"/>
      <c r="D216" s="17"/>
      <c r="E216" s="5"/>
      <c r="F216" s="5"/>
    </row>
    <row r="217" ht="13.5" customHeight="1" spans="1:6">
      <c r="A217" s="2"/>
      <c r="D217" s="17"/>
      <c r="E217" s="5"/>
      <c r="F217" s="5"/>
    </row>
    <row r="218" ht="13.5" customHeight="1" spans="1:6">
      <c r="A218" s="2"/>
      <c r="D218" s="17"/>
      <c r="E218" s="5"/>
      <c r="F218" s="5"/>
    </row>
    <row r="219" ht="13.5" customHeight="1" spans="1:6">
      <c r="A219" s="2"/>
      <c r="D219" s="17"/>
      <c r="E219" s="5"/>
      <c r="F219" s="5"/>
    </row>
    <row r="220" ht="13.5" customHeight="1" spans="1:6">
      <c r="A220" s="2"/>
      <c r="D220" s="17"/>
      <c r="E220" s="5"/>
      <c r="F220" s="5"/>
    </row>
    <row r="221" ht="13.5" customHeight="1" spans="1:6">
      <c r="A221" s="2"/>
      <c r="D221" s="17"/>
      <c r="E221" s="5"/>
      <c r="F221" s="5"/>
    </row>
    <row r="222" ht="13.5" customHeight="1" spans="1:6">
      <c r="A222" s="2"/>
      <c r="D222" s="17"/>
      <c r="E222" s="5"/>
      <c r="F222" s="5"/>
    </row>
    <row r="223" ht="13.5" customHeight="1" spans="1:6">
      <c r="A223" s="2"/>
      <c r="D223" s="17"/>
      <c r="E223" s="5"/>
      <c r="F223" s="5"/>
    </row>
    <row r="224" ht="13.5" customHeight="1" spans="1:6">
      <c r="A224" s="2"/>
      <c r="D224" s="17"/>
      <c r="E224" s="5"/>
      <c r="F224" s="5"/>
    </row>
    <row r="225" ht="13.5" customHeight="1" spans="1:6">
      <c r="A225" s="2"/>
      <c r="D225" s="17"/>
      <c r="E225" s="5"/>
      <c r="F225" s="5"/>
    </row>
    <row r="226" ht="13.5" customHeight="1" spans="1:6">
      <c r="A226" s="2"/>
      <c r="D226" s="17"/>
      <c r="E226" s="5"/>
      <c r="F226" s="5"/>
    </row>
    <row r="227" ht="13.5" customHeight="1" spans="1:6">
      <c r="A227" s="2"/>
      <c r="D227" s="17"/>
      <c r="E227" s="5"/>
      <c r="F227" s="5"/>
    </row>
    <row r="228" ht="13.5" customHeight="1" spans="1:6">
      <c r="A228" s="2"/>
      <c r="D228" s="17"/>
      <c r="E228" s="5"/>
      <c r="F228" s="5"/>
    </row>
    <row r="229" ht="13.5" customHeight="1" spans="1:6">
      <c r="A229" s="2"/>
      <c r="D229" s="17"/>
      <c r="E229" s="5"/>
      <c r="F229" s="5"/>
    </row>
    <row r="230" ht="13.5" customHeight="1" spans="1:6">
      <c r="A230" s="2"/>
      <c r="D230" s="17"/>
      <c r="E230" s="5"/>
      <c r="F230" s="5"/>
    </row>
    <row r="231" ht="13.5" customHeight="1" spans="1:6">
      <c r="A231" s="2"/>
      <c r="D231" s="17"/>
      <c r="E231" s="5"/>
      <c r="F231" s="5"/>
    </row>
    <row r="232" ht="13.5" customHeight="1" spans="1:6">
      <c r="A232" s="2"/>
      <c r="D232" s="17"/>
      <c r="E232" s="5"/>
      <c r="F232" s="5"/>
    </row>
    <row r="233" ht="13.5" customHeight="1" spans="1:6">
      <c r="A233" s="2"/>
      <c r="D233" s="17"/>
      <c r="E233" s="5"/>
      <c r="F233" s="5"/>
    </row>
    <row r="234" ht="13.5" customHeight="1" spans="1:6">
      <c r="A234" s="2"/>
      <c r="D234" s="17"/>
      <c r="E234" s="5"/>
      <c r="F234" s="5"/>
    </row>
    <row r="235" ht="13.5" customHeight="1" spans="1:6">
      <c r="A235" s="2"/>
      <c r="D235" s="17"/>
      <c r="E235" s="5"/>
      <c r="F235" s="5"/>
    </row>
    <row r="236" ht="13.5" customHeight="1" spans="1:6">
      <c r="A236" s="2"/>
      <c r="D236" s="17"/>
      <c r="E236" s="5"/>
      <c r="F236" s="5"/>
    </row>
    <row r="237" ht="13.5" customHeight="1" spans="1:6">
      <c r="A237" s="2"/>
      <c r="D237" s="17"/>
      <c r="E237" s="5"/>
      <c r="F237" s="5"/>
    </row>
    <row r="238" ht="13.5" customHeight="1" spans="1:6">
      <c r="A238" s="2"/>
      <c r="D238" s="17"/>
      <c r="E238" s="5"/>
      <c r="F238" s="5"/>
    </row>
    <row r="239" ht="13.5" customHeight="1" spans="1:6">
      <c r="A239" s="2"/>
      <c r="D239" s="17"/>
      <c r="E239" s="5"/>
      <c r="F239" s="5"/>
    </row>
    <row r="240" ht="13.5" customHeight="1" spans="1:6">
      <c r="A240" s="2"/>
      <c r="D240" s="17"/>
      <c r="E240" s="5"/>
      <c r="F240" s="5"/>
    </row>
    <row r="241" ht="13.5" customHeight="1" spans="1:6">
      <c r="A241" s="2"/>
      <c r="D241" s="17"/>
      <c r="E241" s="5"/>
      <c r="F241" s="5"/>
    </row>
    <row r="242" ht="13.5" customHeight="1" spans="1:6">
      <c r="A242" s="2"/>
      <c r="D242" s="17"/>
      <c r="E242" s="5"/>
      <c r="F242" s="5"/>
    </row>
    <row r="243" ht="13.5" customHeight="1" spans="1:6">
      <c r="A243" s="2"/>
      <c r="D243" s="17"/>
      <c r="E243" s="5"/>
      <c r="F243" s="5"/>
    </row>
    <row r="244" ht="13.5" customHeight="1" spans="1:6">
      <c r="A244" s="2"/>
      <c r="D244" s="17"/>
      <c r="E244" s="5"/>
      <c r="F244" s="5"/>
    </row>
    <row r="245" ht="13.5" customHeight="1" spans="1:6">
      <c r="A245" s="2"/>
      <c r="D245" s="17"/>
      <c r="E245" s="5"/>
      <c r="F245" s="5"/>
    </row>
    <row r="246" ht="13.5" customHeight="1" spans="1:6">
      <c r="A246" s="2"/>
      <c r="D246" s="17"/>
      <c r="E246" s="5"/>
      <c r="F246" s="5"/>
    </row>
    <row r="247" ht="13.5" customHeight="1" spans="1:6">
      <c r="A247" s="2"/>
      <c r="D247" s="17"/>
      <c r="E247" s="5"/>
      <c r="F247" s="5"/>
    </row>
    <row r="248" ht="13.5" customHeight="1" spans="1:6">
      <c r="A248" s="2"/>
      <c r="D248" s="17"/>
      <c r="E248" s="5"/>
      <c r="F248" s="5"/>
    </row>
    <row r="249" ht="13.5" customHeight="1" spans="1:6">
      <c r="A249" s="2"/>
      <c r="D249" s="17"/>
      <c r="E249" s="5"/>
      <c r="F249" s="5"/>
    </row>
    <row r="250" ht="13.5" customHeight="1" spans="1:6">
      <c r="A250" s="2"/>
      <c r="D250" s="17"/>
      <c r="E250" s="5"/>
      <c r="F250" s="5"/>
    </row>
    <row r="251" ht="13.5" customHeight="1" spans="1:6">
      <c r="A251" s="2"/>
      <c r="D251" s="17"/>
      <c r="E251" s="5"/>
      <c r="F251" s="5"/>
    </row>
    <row r="252" ht="13.5" customHeight="1" spans="1:6">
      <c r="A252" s="2"/>
      <c r="D252" s="17"/>
      <c r="E252" s="5"/>
      <c r="F252" s="5"/>
    </row>
    <row r="253" ht="13.5" customHeight="1" spans="1:6">
      <c r="A253" s="2"/>
      <c r="D253" s="17"/>
      <c r="E253" s="5"/>
      <c r="F253" s="5"/>
    </row>
    <row r="254" ht="13.5" customHeight="1" spans="1:6">
      <c r="A254" s="2"/>
      <c r="D254" s="17"/>
      <c r="E254" s="5"/>
      <c r="F254" s="5"/>
    </row>
    <row r="255" ht="13.5" customHeight="1" spans="1:6">
      <c r="A255" s="2"/>
      <c r="D255" s="17"/>
      <c r="E255" s="5"/>
      <c r="F255" s="5"/>
    </row>
    <row r="256" ht="13.5" customHeight="1" spans="1:6">
      <c r="A256" s="2"/>
      <c r="D256" s="17"/>
      <c r="E256" s="5"/>
      <c r="F256" s="5"/>
    </row>
    <row r="257" ht="13.5" customHeight="1" spans="1:6">
      <c r="A257" s="2"/>
      <c r="D257" s="17"/>
      <c r="E257" s="5"/>
      <c r="F257" s="5"/>
    </row>
    <row r="258" ht="13.5" customHeight="1" spans="1:6">
      <c r="A258" s="2"/>
      <c r="D258" s="17"/>
      <c r="E258" s="5"/>
      <c r="F258" s="5"/>
    </row>
    <row r="259" ht="13.5" customHeight="1" spans="1:6">
      <c r="A259" s="2"/>
      <c r="D259" s="17"/>
      <c r="E259" s="5"/>
      <c r="F259" s="5"/>
    </row>
    <row r="260" ht="13.5" customHeight="1" spans="1:6">
      <c r="A260" s="2"/>
      <c r="D260" s="17"/>
      <c r="E260" s="5"/>
      <c r="F260" s="5"/>
    </row>
    <row r="261" ht="13.5" customHeight="1" spans="1:6">
      <c r="A261" s="2"/>
      <c r="D261" s="17"/>
      <c r="E261" s="5"/>
      <c r="F261" s="5"/>
    </row>
    <row r="262" ht="13.5" customHeight="1" spans="1:6">
      <c r="A262" s="2"/>
      <c r="D262" s="17"/>
      <c r="E262" s="5"/>
      <c r="F262" s="5"/>
    </row>
    <row r="263" ht="13.5" customHeight="1" spans="1:6">
      <c r="A263" s="2"/>
      <c r="D263" s="17"/>
      <c r="E263" s="5"/>
      <c r="F263" s="5"/>
    </row>
    <row r="264" ht="13.5" customHeight="1" spans="1:6">
      <c r="A264" s="2"/>
      <c r="D264" s="17"/>
      <c r="E264" s="5"/>
      <c r="F264" s="5"/>
    </row>
    <row r="265" ht="13.5" customHeight="1" spans="1:6">
      <c r="A265" s="2"/>
      <c r="D265" s="17"/>
      <c r="E265" s="5"/>
      <c r="F265" s="5"/>
    </row>
    <row r="266" ht="13.5" customHeight="1" spans="1:6">
      <c r="A266" s="2"/>
      <c r="D266" s="17"/>
      <c r="E266" s="5"/>
      <c r="F266" s="5"/>
    </row>
    <row r="267" ht="13.5" customHeight="1" spans="1:6">
      <c r="A267" s="2"/>
      <c r="D267" s="17"/>
      <c r="E267" s="5"/>
      <c r="F267" s="5"/>
    </row>
    <row r="268" ht="13.5" customHeight="1" spans="1:6">
      <c r="A268" s="2"/>
      <c r="D268" s="17"/>
      <c r="E268" s="5"/>
      <c r="F268" s="5"/>
    </row>
    <row r="269" ht="13.5" customHeight="1" spans="1:6">
      <c r="A269" s="2"/>
      <c r="D269" s="17"/>
      <c r="E269" s="5"/>
      <c r="F269" s="5"/>
    </row>
    <row r="270" ht="13.5" customHeight="1" spans="1:6">
      <c r="A270" s="2"/>
      <c r="D270" s="17"/>
      <c r="E270" s="5"/>
      <c r="F270" s="5"/>
    </row>
    <row r="271" ht="13.5" customHeight="1" spans="1:6">
      <c r="A271" s="2"/>
      <c r="D271" s="17"/>
      <c r="E271" s="5"/>
      <c r="F271" s="5"/>
    </row>
    <row r="272" ht="13.5" customHeight="1" spans="1:6">
      <c r="A272" s="2"/>
      <c r="D272" s="17"/>
      <c r="E272" s="5"/>
      <c r="F272" s="5"/>
    </row>
    <row r="273" ht="13.5" customHeight="1" spans="1:6">
      <c r="A273" s="2"/>
      <c r="D273" s="17"/>
      <c r="E273" s="5"/>
      <c r="F273" s="5"/>
    </row>
    <row r="274" ht="13.5" customHeight="1" spans="1:6">
      <c r="A274" s="2"/>
      <c r="D274" s="17"/>
      <c r="E274" s="5"/>
      <c r="F274" s="5"/>
    </row>
    <row r="275" ht="13.5" customHeight="1" spans="1:6">
      <c r="A275" s="2"/>
      <c r="D275" s="17"/>
      <c r="E275" s="5"/>
      <c r="F275" s="5"/>
    </row>
    <row r="276" ht="13.5" customHeight="1" spans="1:6">
      <c r="A276" s="2"/>
      <c r="D276" s="17"/>
      <c r="E276" s="5"/>
      <c r="F276" s="5"/>
    </row>
    <row r="277" ht="13.5" customHeight="1" spans="1:6">
      <c r="A277" s="2"/>
      <c r="D277" s="17"/>
      <c r="E277" s="5"/>
      <c r="F277" s="5"/>
    </row>
    <row r="278" ht="13.5" customHeight="1" spans="1:6">
      <c r="A278" s="2"/>
      <c r="D278" s="17"/>
      <c r="E278" s="5"/>
      <c r="F278" s="5"/>
    </row>
    <row r="279" ht="13.5" customHeight="1" spans="1:6">
      <c r="A279" s="2"/>
      <c r="D279" s="17"/>
      <c r="E279" s="5"/>
      <c r="F279" s="5"/>
    </row>
    <row r="280" ht="13.5" customHeight="1" spans="1:6">
      <c r="A280" s="2"/>
      <c r="D280" s="17"/>
      <c r="E280" s="5"/>
      <c r="F280" s="5"/>
    </row>
    <row r="281" ht="13.5" customHeight="1" spans="1:6">
      <c r="A281" s="2"/>
      <c r="D281" s="17"/>
      <c r="E281" s="5"/>
      <c r="F281" s="5"/>
    </row>
    <row r="282" ht="13.5" customHeight="1" spans="1:6">
      <c r="A282" s="2"/>
      <c r="D282" s="17"/>
      <c r="E282" s="5"/>
      <c r="F282" s="5"/>
    </row>
    <row r="283" ht="13.5" customHeight="1" spans="1:6">
      <c r="A283" s="2"/>
      <c r="D283" s="17"/>
      <c r="E283" s="5"/>
      <c r="F283" s="5"/>
    </row>
    <row r="284" ht="13.5" customHeight="1" spans="1:6">
      <c r="A284" s="2"/>
      <c r="D284" s="17"/>
      <c r="E284" s="5"/>
      <c r="F284" s="5"/>
    </row>
    <row r="285" ht="13.5" customHeight="1" spans="1:6">
      <c r="A285" s="2"/>
      <c r="D285" s="17"/>
      <c r="E285" s="5"/>
      <c r="F285" s="5"/>
    </row>
    <row r="286" ht="13.5" customHeight="1" spans="1:6">
      <c r="A286" s="2"/>
      <c r="D286" s="17"/>
      <c r="E286" s="5"/>
      <c r="F286" s="5"/>
    </row>
    <row r="287" ht="13.5" customHeight="1" spans="1:6">
      <c r="A287" s="2"/>
      <c r="D287" s="17"/>
      <c r="E287" s="5"/>
      <c r="F287" s="5"/>
    </row>
    <row r="288" ht="13.5" customHeight="1" spans="1:6">
      <c r="A288" s="2"/>
      <c r="D288" s="17"/>
      <c r="E288" s="5"/>
      <c r="F288" s="5"/>
    </row>
    <row r="289" ht="13.5" customHeight="1" spans="1:6">
      <c r="A289" s="2"/>
      <c r="D289" s="17"/>
      <c r="E289" s="5"/>
      <c r="F289" s="5"/>
    </row>
    <row r="290" ht="13.5" customHeight="1" spans="1:6">
      <c r="A290" s="2"/>
      <c r="D290" s="17"/>
      <c r="E290" s="5"/>
      <c r="F290" s="5"/>
    </row>
    <row r="291" ht="13.5" customHeight="1" spans="1:6">
      <c r="A291" s="2"/>
      <c r="D291" s="17"/>
      <c r="E291" s="5"/>
      <c r="F291" s="5"/>
    </row>
    <row r="292" ht="13.5" customHeight="1" spans="1:6">
      <c r="A292" s="2"/>
      <c r="D292" s="17"/>
      <c r="E292" s="5"/>
      <c r="F292" s="5"/>
    </row>
    <row r="293" ht="13.5" customHeight="1" spans="1:6">
      <c r="A293" s="2"/>
      <c r="D293" s="17"/>
      <c r="E293" s="5"/>
      <c r="F293" s="5"/>
    </row>
    <row r="294" ht="13.5" customHeight="1" spans="1:6">
      <c r="A294" s="2"/>
      <c r="D294" s="17"/>
      <c r="E294" s="5"/>
      <c r="F294" s="5"/>
    </row>
    <row r="295" ht="13.5" customHeight="1" spans="1:6">
      <c r="A295" s="2"/>
      <c r="D295" s="17"/>
      <c r="E295" s="5"/>
      <c r="F295" s="5"/>
    </row>
    <row r="296" ht="13.5" customHeight="1" spans="1:6">
      <c r="A296" s="2"/>
      <c r="D296" s="17"/>
      <c r="E296" s="5"/>
      <c r="F296" s="5"/>
    </row>
    <row r="297" ht="13.5" customHeight="1" spans="1:6">
      <c r="A297" s="2"/>
      <c r="D297" s="17"/>
      <c r="E297" s="5"/>
      <c r="F297" s="5"/>
    </row>
    <row r="298" ht="13.5" customHeight="1" spans="1:6">
      <c r="A298" s="2"/>
      <c r="D298" s="17"/>
      <c r="E298" s="5"/>
      <c r="F298" s="5"/>
    </row>
    <row r="299" ht="13.5" customHeight="1" spans="1:6">
      <c r="A299" s="2"/>
      <c r="D299" s="17"/>
      <c r="E299" s="5"/>
      <c r="F299" s="5"/>
    </row>
    <row r="300" ht="13.5" customHeight="1" spans="1:6">
      <c r="A300" s="2"/>
      <c r="D300" s="17"/>
      <c r="E300" s="5"/>
      <c r="F300" s="5"/>
    </row>
    <row r="301" ht="13.5" customHeight="1" spans="1:6">
      <c r="A301" s="2"/>
      <c r="D301" s="17"/>
      <c r="E301" s="5"/>
      <c r="F301" s="5"/>
    </row>
    <row r="302" ht="13.5" customHeight="1" spans="1:6">
      <c r="A302" s="2"/>
      <c r="D302" s="17"/>
      <c r="E302" s="5"/>
      <c r="F302" s="5"/>
    </row>
    <row r="303" ht="13.5" customHeight="1" spans="1:6">
      <c r="A303" s="2"/>
      <c r="D303" s="17"/>
      <c r="E303" s="5"/>
      <c r="F303" s="5"/>
    </row>
    <row r="304" ht="13.5" customHeight="1" spans="1:6">
      <c r="A304" s="2"/>
      <c r="D304" s="17"/>
      <c r="E304" s="5"/>
      <c r="F304" s="5"/>
    </row>
    <row r="305" ht="13.5" customHeight="1" spans="1:6">
      <c r="A305" s="2"/>
      <c r="D305" s="17"/>
      <c r="E305" s="5"/>
      <c r="F305" s="5"/>
    </row>
    <row r="306" ht="13.5" customHeight="1" spans="1:6">
      <c r="A306" s="2"/>
      <c r="D306" s="17"/>
      <c r="E306" s="5"/>
      <c r="F306" s="5"/>
    </row>
    <row r="307" ht="13.5" customHeight="1" spans="1:6">
      <c r="A307" s="2"/>
      <c r="D307" s="17"/>
      <c r="E307" s="5"/>
      <c r="F307" s="5"/>
    </row>
    <row r="308" ht="13.5" customHeight="1" spans="1:6">
      <c r="A308" s="2"/>
      <c r="D308" s="17"/>
      <c r="E308" s="5"/>
      <c r="F308" s="5"/>
    </row>
    <row r="309" ht="13.5" customHeight="1" spans="1:6">
      <c r="A309" s="2"/>
      <c r="D309" s="17"/>
      <c r="E309" s="5"/>
      <c r="F309" s="5"/>
    </row>
    <row r="310" ht="13.5" customHeight="1" spans="1:6">
      <c r="A310" s="2"/>
      <c r="D310" s="17"/>
      <c r="E310" s="5"/>
      <c r="F310" s="5"/>
    </row>
    <row r="311" ht="13.5" customHeight="1" spans="1:6">
      <c r="A311" s="2"/>
      <c r="D311" s="17"/>
      <c r="E311" s="5"/>
      <c r="F311" s="5"/>
    </row>
    <row r="312" ht="13.5" customHeight="1" spans="1:6">
      <c r="A312" s="2"/>
      <c r="D312" s="17"/>
      <c r="E312" s="5"/>
      <c r="F312" s="5"/>
    </row>
    <row r="313" ht="13.5" customHeight="1" spans="1:6">
      <c r="A313" s="2"/>
      <c r="D313" s="17"/>
      <c r="E313" s="5"/>
      <c r="F313" s="5"/>
    </row>
    <row r="314" ht="13.5" customHeight="1" spans="1:6">
      <c r="A314" s="2"/>
      <c r="D314" s="17"/>
      <c r="E314" s="5"/>
      <c r="F314" s="5"/>
    </row>
    <row r="315" ht="13.5" customHeight="1" spans="1:6">
      <c r="A315" s="2"/>
      <c r="D315" s="17"/>
      <c r="E315" s="5"/>
      <c r="F315" s="5"/>
    </row>
    <row r="316" ht="13.5" customHeight="1" spans="1:6">
      <c r="A316" s="2"/>
      <c r="D316" s="17"/>
      <c r="E316" s="5"/>
      <c r="F316" s="5"/>
    </row>
    <row r="317" ht="13.5" customHeight="1" spans="1:6">
      <c r="A317" s="2"/>
      <c r="D317" s="17"/>
      <c r="E317" s="5"/>
      <c r="F317" s="5"/>
    </row>
    <row r="318" ht="13.5" customHeight="1" spans="1:6">
      <c r="A318" s="2"/>
      <c r="D318" s="17"/>
      <c r="E318" s="5"/>
      <c r="F318" s="5"/>
    </row>
    <row r="319" ht="13.5" customHeight="1" spans="1:6">
      <c r="A319" s="2"/>
      <c r="D319" s="17"/>
      <c r="E319" s="5"/>
      <c r="F319" s="5"/>
    </row>
    <row r="320" ht="13.5" customHeight="1" spans="1:6">
      <c r="A320" s="2"/>
      <c r="D320" s="17"/>
      <c r="E320" s="5"/>
      <c r="F320" s="5"/>
    </row>
    <row r="321" ht="13.5" customHeight="1" spans="1:6">
      <c r="A321" s="2"/>
      <c r="D321" s="17"/>
      <c r="E321" s="5"/>
      <c r="F321" s="5"/>
    </row>
    <row r="322" ht="13.5" customHeight="1" spans="1:6">
      <c r="A322" s="2"/>
      <c r="D322" s="17"/>
      <c r="E322" s="5"/>
      <c r="F322" s="5"/>
    </row>
    <row r="323" ht="13.5" customHeight="1" spans="1:6">
      <c r="A323" s="2"/>
      <c r="D323" s="17"/>
      <c r="E323" s="5"/>
      <c r="F323" s="5"/>
    </row>
    <row r="324" ht="13.5" customHeight="1" spans="1:6">
      <c r="A324" s="2"/>
      <c r="D324" s="17"/>
      <c r="E324" s="5"/>
      <c r="F324" s="5"/>
    </row>
    <row r="325" ht="13.5" customHeight="1" spans="1:6">
      <c r="A325" s="2"/>
      <c r="D325" s="17"/>
      <c r="E325" s="5"/>
      <c r="F325" s="5"/>
    </row>
    <row r="326" ht="13.5" customHeight="1" spans="1:6">
      <c r="A326" s="2"/>
      <c r="D326" s="17"/>
      <c r="E326" s="5"/>
      <c r="F326" s="5"/>
    </row>
    <row r="327" ht="13.5" customHeight="1" spans="1:6">
      <c r="A327" s="2"/>
      <c r="D327" s="17"/>
      <c r="E327" s="5"/>
      <c r="F327" s="5"/>
    </row>
    <row r="328" ht="13.5" customHeight="1" spans="1:6">
      <c r="A328" s="2"/>
      <c r="D328" s="17"/>
      <c r="E328" s="5"/>
      <c r="F328" s="5"/>
    </row>
    <row r="329" ht="13.5" customHeight="1" spans="1:6">
      <c r="A329" s="2"/>
      <c r="D329" s="17"/>
      <c r="E329" s="5"/>
      <c r="F329" s="5"/>
    </row>
    <row r="330" ht="13.5" customHeight="1" spans="1:6">
      <c r="A330" s="2"/>
      <c r="D330" s="17"/>
      <c r="E330" s="5"/>
      <c r="F330" s="5"/>
    </row>
    <row r="331" ht="13.5" customHeight="1" spans="1:6">
      <c r="A331" s="2"/>
      <c r="D331" s="17"/>
      <c r="E331" s="5"/>
      <c r="F331" s="5"/>
    </row>
    <row r="332" ht="13.5" customHeight="1" spans="1:6">
      <c r="A332" s="2"/>
      <c r="D332" s="17"/>
      <c r="E332" s="5"/>
      <c r="F332" s="5"/>
    </row>
    <row r="333" ht="13.5" customHeight="1" spans="1:6">
      <c r="A333" s="2"/>
      <c r="D333" s="17"/>
      <c r="E333" s="5"/>
      <c r="F333" s="5"/>
    </row>
    <row r="334" ht="13.5" customHeight="1" spans="1:6">
      <c r="A334" s="2"/>
      <c r="D334" s="17"/>
      <c r="E334" s="5"/>
      <c r="F334" s="5"/>
    </row>
    <row r="335" ht="13.5" customHeight="1" spans="1:6">
      <c r="A335" s="2"/>
      <c r="D335" s="17"/>
      <c r="E335" s="5"/>
      <c r="F335" s="5"/>
    </row>
    <row r="336" ht="13.5" customHeight="1" spans="1:6">
      <c r="A336" s="2"/>
      <c r="D336" s="17"/>
      <c r="E336" s="5"/>
      <c r="F336" s="5"/>
    </row>
    <row r="337" ht="13.5" customHeight="1" spans="1:6">
      <c r="A337" s="2"/>
      <c r="D337" s="17"/>
      <c r="E337" s="5"/>
      <c r="F337" s="5"/>
    </row>
    <row r="338" ht="13.5" customHeight="1" spans="1:6">
      <c r="A338" s="2"/>
      <c r="D338" s="17"/>
      <c r="E338" s="5"/>
      <c r="F338" s="5"/>
    </row>
    <row r="339" ht="13.5" customHeight="1" spans="1:6">
      <c r="A339" s="2"/>
      <c r="D339" s="17"/>
      <c r="E339" s="5"/>
      <c r="F339" s="5"/>
    </row>
    <row r="340" ht="13.5" customHeight="1" spans="1:6">
      <c r="A340" s="2"/>
      <c r="D340" s="17"/>
      <c r="E340" s="5"/>
      <c r="F340" s="5"/>
    </row>
    <row r="341" ht="13.5" customHeight="1" spans="1:6">
      <c r="A341" s="2"/>
      <c r="D341" s="17"/>
      <c r="E341" s="5"/>
      <c r="F341" s="5"/>
    </row>
    <row r="342" ht="13.5" customHeight="1" spans="1:6">
      <c r="A342" s="2"/>
      <c r="D342" s="17"/>
      <c r="E342" s="5"/>
      <c r="F342" s="5"/>
    </row>
    <row r="343" ht="13.5" customHeight="1" spans="1:6">
      <c r="A343" s="2"/>
      <c r="D343" s="17"/>
      <c r="E343" s="5"/>
      <c r="F343" s="5"/>
    </row>
    <row r="344" ht="13.5" customHeight="1" spans="1:6">
      <c r="A344" s="2"/>
      <c r="D344" s="17"/>
      <c r="E344" s="5"/>
      <c r="F344" s="5"/>
    </row>
    <row r="345" ht="13.5" customHeight="1" spans="1:6">
      <c r="A345" s="2"/>
      <c r="D345" s="17"/>
      <c r="E345" s="5"/>
      <c r="F345" s="5"/>
    </row>
    <row r="346" ht="13.5" customHeight="1" spans="1:6">
      <c r="A346" s="2"/>
      <c r="D346" s="17"/>
      <c r="E346" s="5"/>
      <c r="F346" s="5"/>
    </row>
    <row r="347" ht="13.5" customHeight="1" spans="1:6">
      <c r="A347" s="2"/>
      <c r="D347" s="17"/>
      <c r="E347" s="5"/>
      <c r="F347" s="5"/>
    </row>
    <row r="348" ht="13.5" customHeight="1" spans="1:6">
      <c r="A348" s="2"/>
      <c r="D348" s="17"/>
      <c r="E348" s="5"/>
      <c r="F348" s="5"/>
    </row>
    <row r="349" ht="13.5" customHeight="1" spans="1:6">
      <c r="A349" s="2"/>
      <c r="D349" s="17"/>
      <c r="E349" s="5"/>
      <c r="F349" s="5"/>
    </row>
    <row r="350" ht="13.5" customHeight="1" spans="1:6">
      <c r="A350" s="2"/>
      <c r="D350" s="17"/>
      <c r="E350" s="5"/>
      <c r="F350" s="5"/>
    </row>
    <row r="351" ht="13.5" customHeight="1" spans="1:6">
      <c r="A351" s="2"/>
      <c r="D351" s="17"/>
      <c r="E351" s="5"/>
      <c r="F351" s="5"/>
    </row>
    <row r="352" ht="13.5" customHeight="1" spans="1:6">
      <c r="A352" s="2"/>
      <c r="D352" s="17"/>
      <c r="E352" s="5"/>
      <c r="F352" s="5"/>
    </row>
    <row r="353" ht="13.5" customHeight="1" spans="1:6">
      <c r="A353" s="2"/>
      <c r="D353" s="17"/>
      <c r="E353" s="5"/>
      <c r="F353" s="5"/>
    </row>
    <row r="354" ht="13.5" customHeight="1" spans="1:6">
      <c r="A354" s="2"/>
      <c r="D354" s="17"/>
      <c r="E354" s="5"/>
      <c r="F354" s="5"/>
    </row>
    <row r="355" ht="13.5" customHeight="1" spans="1:6">
      <c r="A355" s="2"/>
      <c r="D355" s="17"/>
      <c r="E355" s="5"/>
      <c r="F355" s="5"/>
    </row>
    <row r="356" ht="13.5" customHeight="1" spans="1:6">
      <c r="A356" s="2"/>
      <c r="D356" s="17"/>
      <c r="E356" s="5"/>
      <c r="F356" s="5"/>
    </row>
    <row r="357" ht="13.5" customHeight="1" spans="1:6">
      <c r="A357" s="2"/>
      <c r="D357" s="17"/>
      <c r="E357" s="5"/>
      <c r="F357" s="5"/>
    </row>
    <row r="358" ht="13.5" customHeight="1" spans="1:6">
      <c r="A358" s="2"/>
      <c r="D358" s="17"/>
      <c r="E358" s="5"/>
      <c r="F358" s="5"/>
    </row>
    <row r="359" ht="13.5" customHeight="1" spans="1:6">
      <c r="A359" s="2"/>
      <c r="D359" s="17"/>
      <c r="E359" s="5"/>
      <c r="F359" s="5"/>
    </row>
    <row r="360" ht="13.5" customHeight="1" spans="1:6">
      <c r="A360" s="2"/>
      <c r="D360" s="17"/>
      <c r="E360" s="5"/>
      <c r="F360" s="5"/>
    </row>
    <row r="361" ht="13.5" customHeight="1" spans="1:6">
      <c r="A361" s="2"/>
      <c r="D361" s="17"/>
      <c r="E361" s="5"/>
      <c r="F361" s="5"/>
    </row>
    <row r="362" ht="13.5" customHeight="1" spans="1:6">
      <c r="A362" s="2"/>
      <c r="D362" s="17"/>
      <c r="E362" s="5"/>
      <c r="F362" s="5"/>
    </row>
    <row r="363" ht="13.5" customHeight="1" spans="1:6">
      <c r="A363" s="2"/>
      <c r="D363" s="17"/>
      <c r="E363" s="5"/>
      <c r="F363" s="5"/>
    </row>
    <row r="364" ht="13.5" customHeight="1" spans="1:6">
      <c r="A364" s="2"/>
      <c r="D364" s="17"/>
      <c r="E364" s="5"/>
      <c r="F364" s="5"/>
    </row>
    <row r="365" ht="13.5" customHeight="1" spans="1:6">
      <c r="A365" s="2"/>
      <c r="D365" s="17"/>
      <c r="E365" s="5"/>
      <c r="F365" s="5"/>
    </row>
    <row r="366" ht="13.5" customHeight="1" spans="1:6">
      <c r="A366" s="2"/>
      <c r="D366" s="17"/>
      <c r="E366" s="5"/>
      <c r="F366" s="5"/>
    </row>
    <row r="367" ht="13.5" customHeight="1" spans="1:6">
      <c r="A367" s="2"/>
      <c r="D367" s="17"/>
      <c r="E367" s="5"/>
      <c r="F367" s="5"/>
    </row>
    <row r="368" ht="13.5" customHeight="1" spans="1:6">
      <c r="A368" s="2"/>
      <c r="D368" s="17"/>
      <c r="E368" s="5"/>
      <c r="F368" s="5"/>
    </row>
    <row r="369" ht="13.5" customHeight="1" spans="1:6">
      <c r="A369" s="2"/>
      <c r="D369" s="17"/>
      <c r="E369" s="5"/>
      <c r="F369" s="5"/>
    </row>
    <row r="370" ht="13.5" customHeight="1" spans="1:6">
      <c r="A370" s="2"/>
      <c r="D370" s="17"/>
      <c r="E370" s="5"/>
      <c r="F370" s="5"/>
    </row>
    <row r="371" ht="13.5" customHeight="1" spans="1:6">
      <c r="A371" s="2"/>
      <c r="D371" s="17"/>
      <c r="E371" s="5"/>
      <c r="F371" s="5"/>
    </row>
    <row r="372" ht="13.5" customHeight="1" spans="1:6">
      <c r="A372" s="2"/>
      <c r="D372" s="17"/>
      <c r="E372" s="5"/>
      <c r="F372" s="5"/>
    </row>
    <row r="373" ht="13.5" customHeight="1" spans="1:6">
      <c r="A373" s="2"/>
      <c r="D373" s="17"/>
      <c r="E373" s="5"/>
      <c r="F373" s="5"/>
    </row>
    <row r="374" ht="13.5" customHeight="1" spans="1:6">
      <c r="A374" s="2"/>
      <c r="D374" s="17"/>
      <c r="E374" s="5"/>
      <c r="F374" s="5"/>
    </row>
    <row r="375" ht="13.5" customHeight="1" spans="1:6">
      <c r="A375" s="2"/>
      <c r="D375" s="17"/>
      <c r="E375" s="5"/>
      <c r="F375" s="5"/>
    </row>
    <row r="376" ht="13.5" customHeight="1" spans="1:6">
      <c r="A376" s="2"/>
      <c r="D376" s="17"/>
      <c r="E376" s="5"/>
      <c r="F376" s="5"/>
    </row>
    <row r="377" ht="13.5" customHeight="1" spans="1:6">
      <c r="A377" s="2"/>
      <c r="D377" s="17"/>
      <c r="E377" s="5"/>
      <c r="F377" s="5"/>
    </row>
    <row r="378" ht="13.5" customHeight="1" spans="1:6">
      <c r="A378" s="2"/>
      <c r="D378" s="17"/>
      <c r="E378" s="5"/>
      <c r="F378" s="5"/>
    </row>
    <row r="379" ht="13.5" customHeight="1" spans="1:6">
      <c r="A379" s="2"/>
      <c r="D379" s="17"/>
      <c r="E379" s="5"/>
      <c r="F379" s="5"/>
    </row>
    <row r="380" ht="13.5" customHeight="1" spans="1:6">
      <c r="A380" s="2"/>
      <c r="D380" s="17"/>
      <c r="E380" s="5"/>
      <c r="F380" s="5"/>
    </row>
    <row r="381" ht="13.5" customHeight="1" spans="1:6">
      <c r="A381" s="2"/>
      <c r="D381" s="17"/>
      <c r="E381" s="5"/>
      <c r="F381" s="5"/>
    </row>
    <row r="382" ht="13.5" customHeight="1" spans="1:6">
      <c r="A382" s="2"/>
      <c r="D382" s="17"/>
      <c r="E382" s="5"/>
      <c r="F382" s="5"/>
    </row>
    <row r="383" ht="13.5" customHeight="1" spans="1:6">
      <c r="A383" s="2"/>
      <c r="D383" s="17"/>
      <c r="E383" s="5"/>
      <c r="F383" s="5"/>
    </row>
    <row r="384" ht="13.5" customHeight="1" spans="1:6">
      <c r="A384" s="2"/>
      <c r="D384" s="17"/>
      <c r="E384" s="5"/>
      <c r="F384" s="5"/>
    </row>
    <row r="385" ht="13.5" customHeight="1" spans="1:6">
      <c r="A385" s="2"/>
      <c r="D385" s="17"/>
      <c r="E385" s="5"/>
      <c r="F385" s="5"/>
    </row>
    <row r="386" ht="13.5" customHeight="1" spans="1:6">
      <c r="A386" s="2"/>
      <c r="D386" s="17"/>
      <c r="E386" s="5"/>
      <c r="F386" s="5"/>
    </row>
    <row r="387" ht="13.5" customHeight="1" spans="1:6">
      <c r="A387" s="2"/>
      <c r="D387" s="17"/>
      <c r="E387" s="5"/>
      <c r="F387" s="5"/>
    </row>
    <row r="388" ht="13.5" customHeight="1" spans="1:6">
      <c r="A388" s="2"/>
      <c r="D388" s="17"/>
      <c r="E388" s="5"/>
      <c r="F388" s="5"/>
    </row>
    <row r="389" ht="13.5" customHeight="1" spans="1:6">
      <c r="A389" s="2"/>
      <c r="D389" s="17"/>
      <c r="E389" s="5"/>
      <c r="F389" s="5"/>
    </row>
    <row r="390" ht="13.5" customHeight="1" spans="1:6">
      <c r="A390" s="2"/>
      <c r="D390" s="17"/>
      <c r="E390" s="5"/>
      <c r="F390" s="5"/>
    </row>
    <row r="391" ht="13.5" customHeight="1" spans="1:6">
      <c r="A391" s="2"/>
      <c r="D391" s="17"/>
      <c r="E391" s="5"/>
      <c r="F391" s="5"/>
    </row>
    <row r="392" ht="13.5" customHeight="1" spans="1:6">
      <c r="A392" s="2"/>
      <c r="D392" s="17"/>
      <c r="E392" s="5"/>
      <c r="F392" s="5"/>
    </row>
    <row r="393" ht="13.5" customHeight="1" spans="1:6">
      <c r="A393" s="2"/>
      <c r="D393" s="17"/>
      <c r="E393" s="5"/>
      <c r="F393" s="5"/>
    </row>
    <row r="394" ht="13.5" customHeight="1" spans="1:6">
      <c r="A394" s="2"/>
      <c r="D394" s="17"/>
      <c r="E394" s="5"/>
      <c r="F394" s="5"/>
    </row>
    <row r="395" ht="13.5" customHeight="1" spans="1:6">
      <c r="A395" s="2"/>
      <c r="D395" s="17"/>
      <c r="E395" s="5"/>
      <c r="F395" s="5"/>
    </row>
    <row r="396" ht="13.5" customHeight="1" spans="1:6">
      <c r="A396" s="2"/>
      <c r="D396" s="17"/>
      <c r="E396" s="5"/>
      <c r="F396" s="5"/>
    </row>
    <row r="397" ht="13.5" customHeight="1" spans="1:6">
      <c r="A397" s="2"/>
      <c r="D397" s="17"/>
      <c r="E397" s="5"/>
      <c r="F397" s="5"/>
    </row>
    <row r="398" ht="13.5" customHeight="1" spans="1:6">
      <c r="A398" s="2"/>
      <c r="D398" s="17"/>
      <c r="E398" s="5"/>
      <c r="F398" s="5"/>
    </row>
    <row r="399" ht="13.5" customHeight="1" spans="1:6">
      <c r="A399" s="2"/>
      <c r="D399" s="17"/>
      <c r="E399" s="5"/>
      <c r="F399" s="5"/>
    </row>
    <row r="400" ht="13.5" customHeight="1" spans="1:6">
      <c r="A400" s="2"/>
      <c r="D400" s="17"/>
      <c r="E400" s="5"/>
      <c r="F400" s="5"/>
    </row>
    <row r="401" ht="13.5" customHeight="1" spans="1:6">
      <c r="A401" s="2"/>
      <c r="D401" s="17"/>
      <c r="E401" s="5"/>
      <c r="F401" s="5"/>
    </row>
    <row r="402" ht="13.5" customHeight="1" spans="1:6">
      <c r="A402" s="2"/>
      <c r="D402" s="17"/>
      <c r="E402" s="5"/>
      <c r="F402" s="5"/>
    </row>
    <row r="403" ht="13.5" customHeight="1" spans="1:6">
      <c r="A403" s="2"/>
      <c r="D403" s="17"/>
      <c r="E403" s="5"/>
      <c r="F403" s="5"/>
    </row>
    <row r="404" ht="13.5" customHeight="1" spans="1:6">
      <c r="A404" s="2"/>
      <c r="D404" s="17"/>
      <c r="E404" s="5"/>
      <c r="F404" s="5"/>
    </row>
    <row r="405" ht="13.5" customHeight="1" spans="1:6">
      <c r="A405" s="2"/>
      <c r="D405" s="17"/>
      <c r="E405" s="5"/>
      <c r="F405" s="5"/>
    </row>
    <row r="406" ht="13.5" customHeight="1" spans="1:6">
      <c r="A406" s="2"/>
      <c r="D406" s="17"/>
      <c r="E406" s="5"/>
      <c r="F406" s="5"/>
    </row>
    <row r="407" ht="13.5" customHeight="1" spans="1:6">
      <c r="A407" s="2"/>
      <c r="D407" s="17"/>
      <c r="E407" s="5"/>
      <c r="F407" s="5"/>
    </row>
    <row r="408" ht="13.5" customHeight="1" spans="1:6">
      <c r="A408" s="2"/>
      <c r="D408" s="17"/>
      <c r="E408" s="5"/>
      <c r="F408" s="5"/>
    </row>
    <row r="409" ht="13.5" customHeight="1" spans="1:6">
      <c r="A409" s="2"/>
      <c r="D409" s="17"/>
      <c r="E409" s="5"/>
      <c r="F409" s="5"/>
    </row>
    <row r="410" ht="13.5" customHeight="1" spans="1:6">
      <c r="A410" s="2"/>
      <c r="D410" s="17"/>
      <c r="E410" s="5"/>
      <c r="F410" s="5"/>
    </row>
    <row r="411" ht="13.5" customHeight="1" spans="1:6">
      <c r="A411" s="2"/>
      <c r="D411" s="17"/>
      <c r="E411" s="5"/>
      <c r="F411" s="5"/>
    </row>
    <row r="412" ht="13.5" customHeight="1" spans="1:6">
      <c r="A412" s="2"/>
      <c r="D412" s="17"/>
      <c r="E412" s="5"/>
      <c r="F412" s="5"/>
    </row>
    <row r="413" ht="13.5" customHeight="1" spans="1:6">
      <c r="A413" s="2"/>
      <c r="D413" s="17"/>
      <c r="E413" s="5"/>
      <c r="F413" s="5"/>
    </row>
    <row r="414" ht="13.5" customHeight="1" spans="1:6">
      <c r="A414" s="2"/>
      <c r="D414" s="17"/>
      <c r="E414" s="5"/>
      <c r="F414" s="5"/>
    </row>
    <row r="415" ht="13.5" customHeight="1" spans="1:6">
      <c r="A415" s="2"/>
      <c r="D415" s="17"/>
      <c r="E415" s="5"/>
      <c r="F415" s="5"/>
    </row>
    <row r="416" ht="13.5" customHeight="1" spans="1:6">
      <c r="A416" s="2"/>
      <c r="D416" s="17"/>
      <c r="E416" s="5"/>
      <c r="F416" s="5"/>
    </row>
    <row r="417" ht="13.5" customHeight="1" spans="1:6">
      <c r="A417" s="2"/>
      <c r="D417" s="17"/>
      <c r="E417" s="5"/>
      <c r="F417" s="5"/>
    </row>
    <row r="418" ht="13.5" customHeight="1" spans="1:6">
      <c r="A418" s="2"/>
      <c r="D418" s="17"/>
      <c r="E418" s="5"/>
      <c r="F418" s="5"/>
    </row>
    <row r="419" ht="13.5" customHeight="1" spans="1:6">
      <c r="A419" s="2"/>
      <c r="D419" s="17"/>
      <c r="E419" s="5"/>
      <c r="F419" s="5"/>
    </row>
    <row r="420" ht="13.5" customHeight="1" spans="1:6">
      <c r="A420" s="2"/>
      <c r="D420" s="17"/>
      <c r="E420" s="5"/>
      <c r="F420" s="5"/>
    </row>
    <row r="421" ht="13.5" customHeight="1" spans="1:6">
      <c r="A421" s="2"/>
      <c r="D421" s="17"/>
      <c r="E421" s="5"/>
      <c r="F421" s="5"/>
    </row>
    <row r="422" ht="13.5" customHeight="1" spans="1:6">
      <c r="A422" s="2"/>
      <c r="D422" s="17"/>
      <c r="E422" s="5"/>
      <c r="F422" s="5"/>
    </row>
    <row r="423" ht="13.5" customHeight="1" spans="1:6">
      <c r="A423" s="2"/>
      <c r="D423" s="17"/>
      <c r="E423" s="5"/>
      <c r="F423" s="5"/>
    </row>
    <row r="424" ht="13.5" customHeight="1" spans="1:6">
      <c r="A424" s="2"/>
      <c r="D424" s="17"/>
      <c r="E424" s="5"/>
      <c r="F424" s="5"/>
    </row>
    <row r="425" ht="13.5" customHeight="1" spans="1:6">
      <c r="A425" s="2"/>
      <c r="D425" s="17"/>
      <c r="E425" s="5"/>
      <c r="F425" s="5"/>
    </row>
    <row r="426" ht="13.5" customHeight="1" spans="1:6">
      <c r="A426" s="2"/>
      <c r="D426" s="17"/>
      <c r="E426" s="5"/>
      <c r="F426" s="5"/>
    </row>
    <row r="427" ht="13.5" customHeight="1" spans="1:6">
      <c r="A427" s="2"/>
      <c r="D427" s="17"/>
      <c r="E427" s="5"/>
      <c r="F427" s="5"/>
    </row>
    <row r="428" ht="13.5" customHeight="1" spans="1:6">
      <c r="A428" s="2"/>
      <c r="D428" s="17"/>
      <c r="E428" s="5"/>
      <c r="F428" s="5"/>
    </row>
    <row r="429" ht="13.5" customHeight="1" spans="1:6">
      <c r="A429" s="2"/>
      <c r="D429" s="17"/>
      <c r="E429" s="5"/>
      <c r="F429" s="5"/>
    </row>
    <row r="430" ht="13.5" customHeight="1" spans="1:6">
      <c r="A430" s="2"/>
      <c r="D430" s="17"/>
      <c r="E430" s="5"/>
      <c r="F430" s="5"/>
    </row>
    <row r="431" ht="13.5" customHeight="1" spans="1:6">
      <c r="A431" s="2"/>
      <c r="D431" s="17"/>
      <c r="E431" s="5"/>
      <c r="F431" s="5"/>
    </row>
    <row r="432" ht="13.5" customHeight="1" spans="1:6">
      <c r="A432" s="2"/>
      <c r="D432" s="17"/>
      <c r="E432" s="5"/>
      <c r="F432" s="5"/>
    </row>
    <row r="433" ht="13.5" customHeight="1" spans="1:6">
      <c r="A433" s="2"/>
      <c r="D433" s="17"/>
      <c r="E433" s="5"/>
      <c r="F433" s="5"/>
    </row>
    <row r="434" ht="13.5" customHeight="1" spans="1:6">
      <c r="A434" s="2"/>
      <c r="D434" s="17"/>
      <c r="E434" s="5"/>
      <c r="F434" s="5"/>
    </row>
    <row r="435" ht="13.5" customHeight="1" spans="1:6">
      <c r="A435" s="2"/>
      <c r="D435" s="17"/>
      <c r="E435" s="5"/>
      <c r="F435" s="5"/>
    </row>
    <row r="436" ht="13.5" customHeight="1" spans="1:6">
      <c r="A436" s="2"/>
      <c r="D436" s="17"/>
      <c r="E436" s="5"/>
      <c r="F436" s="5"/>
    </row>
    <row r="437" ht="13.5" customHeight="1" spans="1:6">
      <c r="A437" s="2"/>
      <c r="D437" s="17"/>
      <c r="E437" s="5"/>
      <c r="F437" s="5"/>
    </row>
    <row r="438" ht="13.5" customHeight="1" spans="1:6">
      <c r="A438" s="2"/>
      <c r="D438" s="17"/>
      <c r="E438" s="5"/>
      <c r="F438" s="5"/>
    </row>
    <row r="439" ht="13.5" customHeight="1" spans="1:6">
      <c r="A439" s="2"/>
      <c r="D439" s="17"/>
      <c r="E439" s="5"/>
      <c r="F439" s="5"/>
    </row>
    <row r="440" ht="13.5" customHeight="1" spans="1:6">
      <c r="A440" s="2"/>
      <c r="D440" s="17"/>
      <c r="E440" s="5"/>
      <c r="F440" s="5"/>
    </row>
    <row r="441" ht="13.5" customHeight="1" spans="1:6">
      <c r="A441" s="2"/>
      <c r="D441" s="17"/>
      <c r="E441" s="5"/>
      <c r="F441" s="5"/>
    </row>
    <row r="442" ht="13.5" customHeight="1" spans="1:6">
      <c r="A442" s="2"/>
      <c r="D442" s="17"/>
      <c r="E442" s="5"/>
      <c r="F442" s="5"/>
    </row>
    <row r="443" ht="13.5" customHeight="1" spans="1:6">
      <c r="A443" s="2"/>
      <c r="D443" s="17"/>
      <c r="E443" s="5"/>
      <c r="F443" s="5"/>
    </row>
    <row r="444" ht="13.5" customHeight="1" spans="1:6">
      <c r="A444" s="2"/>
      <c r="D444" s="17"/>
      <c r="E444" s="5"/>
      <c r="F444" s="5"/>
    </row>
    <row r="445" ht="13.5" customHeight="1" spans="1:6">
      <c r="A445" s="2"/>
      <c r="D445" s="17"/>
      <c r="E445" s="5"/>
      <c r="F445" s="5"/>
    </row>
    <row r="446" ht="13.5" customHeight="1" spans="1:6">
      <c r="A446" s="2"/>
      <c r="D446" s="17"/>
      <c r="E446" s="5"/>
      <c r="F446" s="5"/>
    </row>
    <row r="447" ht="13.5" customHeight="1" spans="1:6">
      <c r="A447" s="2"/>
      <c r="D447" s="17"/>
      <c r="E447" s="5"/>
      <c r="F447" s="5"/>
    </row>
    <row r="448" ht="13.5" customHeight="1" spans="1:6">
      <c r="A448" s="2"/>
      <c r="D448" s="17"/>
      <c r="E448" s="5"/>
      <c r="F448" s="5"/>
    </row>
    <row r="449" ht="13.5" customHeight="1" spans="1:6">
      <c r="A449" s="2"/>
      <c r="D449" s="17"/>
      <c r="E449" s="5"/>
      <c r="F449" s="5"/>
    </row>
    <row r="450" ht="13.5" customHeight="1" spans="1:6">
      <c r="A450" s="2"/>
      <c r="D450" s="17"/>
      <c r="E450" s="5"/>
      <c r="F450" s="5"/>
    </row>
    <row r="451" ht="13.5" customHeight="1" spans="1:6">
      <c r="A451" s="2"/>
      <c r="D451" s="17"/>
      <c r="E451" s="5"/>
      <c r="F451" s="5"/>
    </row>
    <row r="452" ht="13.5" customHeight="1" spans="1:6">
      <c r="A452" s="2"/>
      <c r="D452" s="17"/>
      <c r="E452" s="5"/>
      <c r="F452" s="5"/>
    </row>
    <row r="453" ht="13.5" customHeight="1" spans="1:6">
      <c r="A453" s="2"/>
      <c r="D453" s="17"/>
      <c r="E453" s="5"/>
      <c r="F453" s="5"/>
    </row>
    <row r="454" ht="13.5" customHeight="1" spans="1:6">
      <c r="A454" s="2"/>
      <c r="D454" s="17"/>
      <c r="E454" s="5"/>
      <c r="F454" s="5"/>
    </row>
    <row r="455" ht="13.5" customHeight="1" spans="1:6">
      <c r="A455" s="2"/>
      <c r="D455" s="17"/>
      <c r="E455" s="5"/>
      <c r="F455" s="5"/>
    </row>
    <row r="456" ht="13.5" customHeight="1" spans="1:6">
      <c r="A456" s="2"/>
      <c r="D456" s="17"/>
      <c r="E456" s="5"/>
      <c r="F456" s="5"/>
    </row>
    <row r="457" ht="13.5" customHeight="1" spans="1:6">
      <c r="A457" s="2"/>
      <c r="D457" s="17"/>
      <c r="E457" s="5"/>
      <c r="F457" s="5"/>
    </row>
    <row r="458" ht="13.5" customHeight="1" spans="1:6">
      <c r="A458" s="2"/>
      <c r="D458" s="17"/>
      <c r="E458" s="5"/>
      <c r="F458" s="5"/>
    </row>
    <row r="459" ht="13.5" customHeight="1" spans="1:6">
      <c r="A459" s="2"/>
      <c r="D459" s="17"/>
      <c r="E459" s="5"/>
      <c r="F459" s="5"/>
    </row>
    <row r="460" ht="13.5" customHeight="1" spans="1:6">
      <c r="A460" s="2"/>
      <c r="D460" s="17"/>
      <c r="E460" s="5"/>
      <c r="F460" s="5"/>
    </row>
    <row r="461" ht="13.5" customHeight="1" spans="1:6">
      <c r="A461" s="2"/>
      <c r="D461" s="17"/>
      <c r="E461" s="5"/>
      <c r="F461" s="5"/>
    </row>
    <row r="462" ht="13.5" customHeight="1" spans="1:6">
      <c r="A462" s="2"/>
      <c r="D462" s="17"/>
      <c r="E462" s="5"/>
      <c r="F462" s="5"/>
    </row>
    <row r="463" ht="13.5" customHeight="1" spans="1:6">
      <c r="A463" s="2"/>
      <c r="D463" s="17"/>
      <c r="E463" s="5"/>
      <c r="F463" s="5"/>
    </row>
    <row r="464" ht="13.5" customHeight="1" spans="1:6">
      <c r="A464" s="2"/>
      <c r="D464" s="17"/>
      <c r="E464" s="5"/>
      <c r="F464" s="5"/>
    </row>
    <row r="465" ht="13.5" customHeight="1" spans="1:6">
      <c r="A465" s="2"/>
      <c r="D465" s="17"/>
      <c r="E465" s="5"/>
      <c r="F465" s="5"/>
    </row>
    <row r="466" ht="13.5" customHeight="1" spans="1:6">
      <c r="A466" s="2"/>
      <c r="D466" s="17"/>
      <c r="E466" s="5"/>
      <c r="F466" s="5"/>
    </row>
    <row r="467" ht="13.5" customHeight="1" spans="1:6">
      <c r="A467" s="2"/>
      <c r="D467" s="17"/>
      <c r="E467" s="5"/>
      <c r="F467" s="5"/>
    </row>
    <row r="468" ht="13.5" customHeight="1" spans="1:6">
      <c r="A468" s="2"/>
      <c r="D468" s="17"/>
      <c r="E468" s="5"/>
      <c r="F468" s="5"/>
    </row>
    <row r="469" ht="13.5" customHeight="1" spans="1:6">
      <c r="A469" s="2"/>
      <c r="D469" s="17"/>
      <c r="E469" s="5"/>
      <c r="F469" s="5"/>
    </row>
    <row r="470" ht="13.5" customHeight="1" spans="1:6">
      <c r="A470" s="2"/>
      <c r="D470" s="17"/>
      <c r="E470" s="5"/>
      <c r="F470" s="5"/>
    </row>
    <row r="471" ht="13.5" customHeight="1" spans="1:6">
      <c r="A471" s="2"/>
      <c r="D471" s="17"/>
      <c r="E471" s="5"/>
      <c r="F471" s="5"/>
    </row>
    <row r="472" ht="13.5" customHeight="1" spans="1:6">
      <c r="A472" s="2"/>
      <c r="D472" s="17"/>
      <c r="E472" s="5"/>
      <c r="F472" s="5"/>
    </row>
    <row r="473" ht="13.5" customHeight="1" spans="1:6">
      <c r="A473" s="2"/>
      <c r="D473" s="17"/>
      <c r="E473" s="5"/>
      <c r="F473" s="5"/>
    </row>
    <row r="474" ht="13.5" customHeight="1" spans="1:6">
      <c r="A474" s="2"/>
      <c r="D474" s="17"/>
      <c r="E474" s="5"/>
      <c r="F474" s="5"/>
    </row>
    <row r="475" ht="13.5" customHeight="1" spans="1:6">
      <c r="A475" s="2"/>
      <c r="D475" s="17"/>
      <c r="E475" s="5"/>
      <c r="F475" s="5"/>
    </row>
    <row r="476" ht="13.5" customHeight="1" spans="1:6">
      <c r="A476" s="2"/>
      <c r="D476" s="17"/>
      <c r="E476" s="5"/>
      <c r="F476" s="5"/>
    </row>
    <row r="477" ht="13.5" customHeight="1" spans="1:6">
      <c r="A477" s="2"/>
      <c r="D477" s="17"/>
      <c r="E477" s="5"/>
      <c r="F477" s="5"/>
    </row>
    <row r="478" ht="13.5" customHeight="1" spans="1:6">
      <c r="A478" s="2"/>
      <c r="D478" s="17"/>
      <c r="E478" s="5"/>
      <c r="F478" s="5"/>
    </row>
    <row r="479" ht="13.5" customHeight="1" spans="1:6">
      <c r="A479" s="2"/>
      <c r="D479" s="17"/>
      <c r="E479" s="5"/>
      <c r="F479" s="5"/>
    </row>
    <row r="480" ht="13.5" customHeight="1" spans="1:6">
      <c r="A480" s="2"/>
      <c r="D480" s="17"/>
      <c r="E480" s="5"/>
      <c r="F480" s="5"/>
    </row>
    <row r="481" ht="13.5" customHeight="1" spans="1:6">
      <c r="A481" s="2"/>
      <c r="D481" s="17"/>
      <c r="E481" s="5"/>
      <c r="F481" s="5"/>
    </row>
    <row r="482" ht="13.5" customHeight="1" spans="1:6">
      <c r="A482" s="2"/>
      <c r="D482" s="17"/>
      <c r="E482" s="5"/>
      <c r="F482" s="5"/>
    </row>
    <row r="483" ht="13.5" customHeight="1" spans="1:6">
      <c r="A483" s="2"/>
      <c r="D483" s="17"/>
      <c r="E483" s="5"/>
      <c r="F483" s="5"/>
    </row>
    <row r="484" ht="13.5" customHeight="1" spans="1:6">
      <c r="A484" s="2"/>
      <c r="D484" s="17"/>
      <c r="E484" s="5"/>
      <c r="F484" s="5"/>
    </row>
    <row r="485" ht="13.5" customHeight="1" spans="1:6">
      <c r="A485" s="2"/>
      <c r="D485" s="17"/>
      <c r="E485" s="5"/>
      <c r="F485" s="5"/>
    </row>
    <row r="486" ht="13.5" customHeight="1" spans="1:6">
      <c r="A486" s="2"/>
      <c r="D486" s="17"/>
      <c r="E486" s="5"/>
      <c r="F486" s="5"/>
    </row>
    <row r="487" ht="13.5" customHeight="1" spans="1:6">
      <c r="A487" s="2"/>
      <c r="D487" s="17"/>
      <c r="E487" s="5"/>
      <c r="F487" s="5"/>
    </row>
    <row r="488" ht="13.5" customHeight="1" spans="1:6">
      <c r="A488" s="2"/>
      <c r="D488" s="17"/>
      <c r="E488" s="5"/>
      <c r="F488" s="5"/>
    </row>
    <row r="489" ht="13.5" customHeight="1" spans="1:6">
      <c r="A489" s="2"/>
      <c r="D489" s="17"/>
      <c r="E489" s="5"/>
      <c r="F489" s="5"/>
    </row>
    <row r="490" ht="13.5" customHeight="1" spans="1:6">
      <c r="A490" s="2"/>
      <c r="D490" s="17"/>
      <c r="E490" s="5"/>
      <c r="F490" s="5"/>
    </row>
    <row r="491" ht="13.5" customHeight="1" spans="1:6">
      <c r="A491" s="2"/>
      <c r="D491" s="17"/>
      <c r="E491" s="5"/>
      <c r="F491" s="5"/>
    </row>
    <row r="492" ht="13.5" customHeight="1" spans="1:6">
      <c r="A492" s="2"/>
      <c r="D492" s="17"/>
      <c r="E492" s="5"/>
      <c r="F492" s="5"/>
    </row>
    <row r="493" ht="13.5" customHeight="1" spans="1:6">
      <c r="A493" s="2"/>
      <c r="D493" s="17"/>
      <c r="E493" s="5"/>
      <c r="F493" s="5"/>
    </row>
    <row r="494" ht="13.5" customHeight="1" spans="1:6">
      <c r="A494" s="2"/>
      <c r="D494" s="17"/>
      <c r="E494" s="5"/>
      <c r="F494" s="5"/>
    </row>
    <row r="495" ht="13.5" customHeight="1" spans="1:6">
      <c r="A495" s="2"/>
      <c r="D495" s="17"/>
      <c r="E495" s="5"/>
      <c r="F495" s="5"/>
    </row>
    <row r="496" ht="13.5" customHeight="1" spans="1:6">
      <c r="A496" s="2"/>
      <c r="D496" s="17"/>
      <c r="E496" s="5"/>
      <c r="F496" s="5"/>
    </row>
    <row r="497" ht="13.5" customHeight="1" spans="1:6">
      <c r="A497" s="2"/>
      <c r="D497" s="17"/>
      <c r="E497" s="5"/>
      <c r="F497" s="5"/>
    </row>
    <row r="498" ht="13.5" customHeight="1" spans="1:6">
      <c r="A498" s="2"/>
      <c r="D498" s="17"/>
      <c r="E498" s="5"/>
      <c r="F498" s="5"/>
    </row>
    <row r="499" ht="13.5" customHeight="1" spans="1:6">
      <c r="A499" s="2"/>
      <c r="D499" s="17"/>
      <c r="E499" s="5"/>
      <c r="F499" s="5"/>
    </row>
    <row r="500" ht="13.5" customHeight="1" spans="1:6">
      <c r="A500" s="2"/>
      <c r="D500" s="17"/>
      <c r="E500" s="5"/>
      <c r="F500" s="5"/>
    </row>
    <row r="501" ht="13.5" customHeight="1" spans="1:6">
      <c r="A501" s="2"/>
      <c r="D501" s="17"/>
      <c r="E501" s="5"/>
      <c r="F501" s="5"/>
    </row>
    <row r="502" ht="13.5" customHeight="1" spans="1:6">
      <c r="A502" s="2"/>
      <c r="D502" s="17"/>
      <c r="E502" s="5"/>
      <c r="F502" s="5"/>
    </row>
    <row r="503" ht="13.5" customHeight="1" spans="1:6">
      <c r="A503" s="2"/>
      <c r="D503" s="17"/>
      <c r="E503" s="5"/>
      <c r="F503" s="5"/>
    </row>
    <row r="504" ht="13.5" customHeight="1" spans="1:6">
      <c r="A504" s="2"/>
      <c r="D504" s="17"/>
      <c r="E504" s="5"/>
      <c r="F504" s="5"/>
    </row>
    <row r="505" ht="13.5" customHeight="1" spans="1:6">
      <c r="A505" s="2"/>
      <c r="D505" s="17"/>
      <c r="E505" s="5"/>
      <c r="F505" s="5"/>
    </row>
    <row r="506" ht="13.5" customHeight="1" spans="1:6">
      <c r="A506" s="2"/>
      <c r="D506" s="17"/>
      <c r="E506" s="5"/>
      <c r="F506" s="5"/>
    </row>
    <row r="507" ht="13.5" customHeight="1" spans="1:6">
      <c r="A507" s="2"/>
      <c r="D507" s="17"/>
      <c r="E507" s="5"/>
      <c r="F507" s="5"/>
    </row>
    <row r="508" ht="13.5" customHeight="1" spans="1:6">
      <c r="A508" s="2"/>
      <c r="D508" s="17"/>
      <c r="E508" s="5"/>
      <c r="F508" s="5"/>
    </row>
    <row r="509" ht="13.5" customHeight="1" spans="1:6">
      <c r="A509" s="2"/>
      <c r="D509" s="17"/>
      <c r="E509" s="5"/>
      <c r="F509" s="5"/>
    </row>
    <row r="510" ht="13.5" customHeight="1" spans="1:6">
      <c r="A510" s="2"/>
      <c r="D510" s="17"/>
      <c r="E510" s="5"/>
      <c r="F510" s="5"/>
    </row>
    <row r="511" ht="13.5" customHeight="1" spans="1:6">
      <c r="A511" s="2"/>
      <c r="D511" s="17"/>
      <c r="E511" s="5"/>
      <c r="F511" s="5"/>
    </row>
    <row r="512" ht="13.5" customHeight="1" spans="1:6">
      <c r="A512" s="2"/>
      <c r="D512" s="17"/>
      <c r="E512" s="5"/>
      <c r="F512" s="5"/>
    </row>
    <row r="513" ht="13.5" customHeight="1" spans="1:6">
      <c r="A513" s="2"/>
      <c r="D513" s="17"/>
      <c r="E513" s="5"/>
      <c r="F513" s="5"/>
    </row>
    <row r="514" ht="13.5" customHeight="1" spans="1:6">
      <c r="A514" s="2"/>
      <c r="D514" s="17"/>
      <c r="E514" s="5"/>
      <c r="F514" s="5"/>
    </row>
    <row r="515" ht="13.5" customHeight="1" spans="1:6">
      <c r="A515" s="2"/>
      <c r="D515" s="17"/>
      <c r="E515" s="5"/>
      <c r="F515" s="5"/>
    </row>
    <row r="516" ht="13.5" customHeight="1" spans="1:6">
      <c r="A516" s="2"/>
      <c r="D516" s="17"/>
      <c r="E516" s="5"/>
      <c r="F516" s="5"/>
    </row>
    <row r="517" ht="13.5" customHeight="1" spans="1:6">
      <c r="A517" s="2"/>
      <c r="D517" s="17"/>
      <c r="E517" s="5"/>
      <c r="F517" s="5"/>
    </row>
    <row r="518" ht="13.5" customHeight="1" spans="1:6">
      <c r="A518" s="2"/>
      <c r="D518" s="17"/>
      <c r="E518" s="5"/>
      <c r="F518" s="5"/>
    </row>
    <row r="519" ht="13.5" customHeight="1" spans="1:6">
      <c r="A519" s="2"/>
      <c r="D519" s="17"/>
      <c r="E519" s="5"/>
      <c r="F519" s="5"/>
    </row>
    <row r="520" ht="13.5" customHeight="1" spans="1:6">
      <c r="A520" s="2"/>
      <c r="D520" s="17"/>
      <c r="E520" s="5"/>
      <c r="F520" s="5"/>
    </row>
    <row r="521" ht="13.5" customHeight="1" spans="1:6">
      <c r="A521" s="2"/>
      <c r="D521" s="17"/>
      <c r="E521" s="5"/>
      <c r="F521" s="5"/>
    </row>
    <row r="522" ht="13.5" customHeight="1" spans="1:6">
      <c r="A522" s="2"/>
      <c r="D522" s="17"/>
      <c r="E522" s="5"/>
      <c r="F522" s="5"/>
    </row>
    <row r="523" ht="13.5" customHeight="1" spans="1:6">
      <c r="A523" s="2"/>
      <c r="D523" s="17"/>
      <c r="E523" s="5"/>
      <c r="F523" s="5"/>
    </row>
    <row r="524" ht="13.5" customHeight="1" spans="1:6">
      <c r="A524" s="2"/>
      <c r="D524" s="17"/>
      <c r="E524" s="5"/>
      <c r="F524" s="5"/>
    </row>
    <row r="525" ht="13.5" customHeight="1" spans="1:6">
      <c r="A525" s="2"/>
      <c r="D525" s="17"/>
      <c r="E525" s="5"/>
      <c r="F525" s="5"/>
    </row>
    <row r="526" ht="13.5" customHeight="1" spans="1:6">
      <c r="A526" s="2"/>
      <c r="D526" s="17"/>
      <c r="E526" s="5"/>
      <c r="F526" s="5"/>
    </row>
    <row r="527" ht="13.5" customHeight="1" spans="1:6">
      <c r="A527" s="2"/>
      <c r="D527" s="17"/>
      <c r="E527" s="5"/>
      <c r="F527" s="5"/>
    </row>
    <row r="528" ht="13.5" customHeight="1" spans="1:6">
      <c r="A528" s="2"/>
      <c r="D528" s="17"/>
      <c r="E528" s="5"/>
      <c r="F528" s="5"/>
    </row>
    <row r="529" ht="13.5" customHeight="1" spans="1:6">
      <c r="A529" s="2"/>
      <c r="D529" s="17"/>
      <c r="E529" s="5"/>
      <c r="F529" s="5"/>
    </row>
    <row r="530" ht="13.5" customHeight="1" spans="1:6">
      <c r="A530" s="2"/>
      <c r="D530" s="17"/>
      <c r="E530" s="5"/>
      <c r="F530" s="5"/>
    </row>
    <row r="531" ht="13.5" customHeight="1" spans="1:6">
      <c r="A531" s="2"/>
      <c r="D531" s="17"/>
      <c r="E531" s="5"/>
      <c r="F531" s="5"/>
    </row>
    <row r="532" ht="13.5" customHeight="1" spans="1:6">
      <c r="A532" s="2"/>
      <c r="D532" s="17"/>
      <c r="E532" s="5"/>
      <c r="F532" s="5"/>
    </row>
    <row r="533" ht="13.5" customHeight="1" spans="1:6">
      <c r="A533" s="2"/>
      <c r="D533" s="17"/>
      <c r="E533" s="5"/>
      <c r="F533" s="5"/>
    </row>
    <row r="534" ht="13.5" customHeight="1" spans="1:6">
      <c r="A534" s="2"/>
      <c r="D534" s="17"/>
      <c r="E534" s="5"/>
      <c r="F534" s="5"/>
    </row>
    <row r="535" ht="13.5" customHeight="1" spans="1:6">
      <c r="A535" s="2"/>
      <c r="D535" s="17"/>
      <c r="E535" s="5"/>
      <c r="F535" s="5"/>
    </row>
    <row r="536" ht="13.5" customHeight="1" spans="1:6">
      <c r="A536" s="2"/>
      <c r="D536" s="17"/>
      <c r="E536" s="5"/>
      <c r="F536" s="5"/>
    </row>
    <row r="537" ht="13.5" customHeight="1" spans="1:6">
      <c r="A537" s="2"/>
      <c r="D537" s="17"/>
      <c r="E537" s="5"/>
      <c r="F537" s="5"/>
    </row>
    <row r="538" ht="13.5" customHeight="1" spans="1:6">
      <c r="A538" s="2"/>
      <c r="D538" s="17"/>
      <c r="E538" s="5"/>
      <c r="F538" s="5"/>
    </row>
    <row r="539" ht="13.5" customHeight="1" spans="1:6">
      <c r="A539" s="2"/>
      <c r="D539" s="17"/>
      <c r="E539" s="5"/>
      <c r="F539" s="5"/>
    </row>
    <row r="540" ht="13.5" customHeight="1" spans="1:6">
      <c r="A540" s="2"/>
      <c r="D540" s="17"/>
      <c r="E540" s="5"/>
      <c r="F540" s="5"/>
    </row>
    <row r="541" ht="13.5" customHeight="1" spans="1:6">
      <c r="A541" s="2"/>
      <c r="D541" s="17"/>
      <c r="E541" s="5"/>
      <c r="F541" s="5"/>
    </row>
    <row r="542" ht="13.5" customHeight="1" spans="1:6">
      <c r="A542" s="2"/>
      <c r="D542" s="17"/>
      <c r="E542" s="5"/>
      <c r="F542" s="5"/>
    </row>
    <row r="543" ht="13.5" customHeight="1" spans="1:6">
      <c r="A543" s="2"/>
      <c r="D543" s="17"/>
      <c r="E543" s="5"/>
      <c r="F543" s="5"/>
    </row>
    <row r="544" ht="13.5" customHeight="1" spans="1:6">
      <c r="A544" s="2"/>
      <c r="D544" s="17"/>
      <c r="E544" s="5"/>
      <c r="F544" s="5"/>
    </row>
    <row r="545" ht="13.5" customHeight="1" spans="1:6">
      <c r="A545" s="2"/>
      <c r="D545" s="17"/>
      <c r="E545" s="5"/>
      <c r="F545" s="5"/>
    </row>
    <row r="546" ht="13.5" customHeight="1" spans="1:6">
      <c r="A546" s="2"/>
      <c r="D546" s="17"/>
      <c r="E546" s="5"/>
      <c r="F546" s="5"/>
    </row>
    <row r="547" ht="13.5" customHeight="1" spans="1:6">
      <c r="A547" s="2"/>
      <c r="D547" s="17"/>
      <c r="E547" s="5"/>
      <c r="F547" s="5"/>
    </row>
    <row r="548" ht="13.5" customHeight="1" spans="1:6">
      <c r="A548" s="2"/>
      <c r="D548" s="17"/>
      <c r="E548" s="5"/>
      <c r="F548" s="5"/>
    </row>
    <row r="549" ht="13.5" customHeight="1" spans="1:6">
      <c r="A549" s="2"/>
      <c r="D549" s="17"/>
      <c r="E549" s="5"/>
      <c r="F549" s="5"/>
    </row>
    <row r="550" ht="13.5" customHeight="1" spans="1:6">
      <c r="A550" s="2"/>
      <c r="D550" s="17"/>
      <c r="E550" s="5"/>
      <c r="F550" s="5"/>
    </row>
    <row r="551" ht="13.5" customHeight="1" spans="1:6">
      <c r="A551" s="2"/>
      <c r="D551" s="17"/>
      <c r="E551" s="5"/>
      <c r="F551" s="5"/>
    </row>
    <row r="552" ht="13.5" customHeight="1" spans="1:6">
      <c r="A552" s="2"/>
      <c r="D552" s="17"/>
      <c r="E552" s="5"/>
      <c r="F552" s="5"/>
    </row>
    <row r="553" ht="13.5" customHeight="1" spans="1:6">
      <c r="A553" s="2"/>
      <c r="D553" s="17"/>
      <c r="E553" s="5"/>
      <c r="F553" s="5"/>
    </row>
    <row r="554" ht="13.5" customHeight="1" spans="1:6">
      <c r="A554" s="2"/>
      <c r="D554" s="17"/>
      <c r="E554" s="5"/>
      <c r="F554" s="5"/>
    </row>
    <row r="555" ht="13.5" customHeight="1" spans="1:6">
      <c r="A555" s="2"/>
      <c r="D555" s="17"/>
      <c r="E555" s="5"/>
      <c r="F555" s="5"/>
    </row>
    <row r="556" ht="13.5" customHeight="1" spans="1:6">
      <c r="A556" s="2"/>
      <c r="D556" s="17"/>
      <c r="E556" s="5"/>
      <c r="F556" s="5"/>
    </row>
    <row r="557" ht="13.5" customHeight="1" spans="1:6">
      <c r="A557" s="2"/>
      <c r="D557" s="17"/>
      <c r="E557" s="5"/>
      <c r="F557" s="5"/>
    </row>
    <row r="558" ht="13.5" customHeight="1" spans="1:6">
      <c r="A558" s="2"/>
      <c r="D558" s="17"/>
      <c r="E558" s="5"/>
      <c r="F558" s="5"/>
    </row>
    <row r="559" ht="13.5" customHeight="1" spans="1:6">
      <c r="A559" s="2"/>
      <c r="D559" s="17"/>
      <c r="E559" s="5"/>
      <c r="F559" s="5"/>
    </row>
    <row r="560" ht="13.5" customHeight="1" spans="1:6">
      <c r="A560" s="2"/>
      <c r="D560" s="17"/>
      <c r="E560" s="5"/>
      <c r="F560" s="5"/>
    </row>
    <row r="561" ht="13.5" customHeight="1" spans="1:6">
      <c r="A561" s="2"/>
      <c r="D561" s="17"/>
      <c r="E561" s="5"/>
      <c r="F561" s="5"/>
    </row>
    <row r="562" ht="13.5" customHeight="1" spans="1:6">
      <c r="A562" s="2"/>
      <c r="D562" s="17"/>
      <c r="E562" s="5"/>
      <c r="F562" s="5"/>
    </row>
    <row r="563" ht="13.5" customHeight="1" spans="1:6">
      <c r="A563" s="2"/>
      <c r="D563" s="17"/>
      <c r="E563" s="5"/>
      <c r="F563" s="5"/>
    </row>
    <row r="564" ht="13.5" customHeight="1" spans="1:6">
      <c r="A564" s="2"/>
      <c r="D564" s="17"/>
      <c r="E564" s="5"/>
      <c r="F564" s="5"/>
    </row>
    <row r="565" ht="13.5" customHeight="1" spans="1:6">
      <c r="A565" s="2"/>
      <c r="D565" s="17"/>
      <c r="E565" s="5"/>
      <c r="F565" s="5"/>
    </row>
    <row r="566" ht="13.5" customHeight="1" spans="1:6">
      <c r="A566" s="2"/>
      <c r="D566" s="17"/>
      <c r="E566" s="5"/>
      <c r="F566" s="5"/>
    </row>
    <row r="567" ht="13.5" customHeight="1" spans="1:6">
      <c r="A567" s="2"/>
      <c r="D567" s="17"/>
      <c r="E567" s="5"/>
      <c r="F567" s="5"/>
    </row>
    <row r="568" ht="13.5" customHeight="1" spans="1:6">
      <c r="A568" s="2"/>
      <c r="D568" s="17"/>
      <c r="E568" s="5"/>
      <c r="F568" s="5"/>
    </row>
    <row r="569" ht="13.5" customHeight="1" spans="1:6">
      <c r="A569" s="2"/>
      <c r="D569" s="17"/>
      <c r="E569" s="5"/>
      <c r="F569" s="5"/>
    </row>
    <row r="570" ht="13.5" customHeight="1" spans="1:6">
      <c r="A570" s="2"/>
      <c r="D570" s="17"/>
      <c r="E570" s="5"/>
      <c r="F570" s="5"/>
    </row>
    <row r="571" ht="13.5" customHeight="1" spans="1:6">
      <c r="A571" s="2"/>
      <c r="D571" s="17"/>
      <c r="E571" s="5"/>
      <c r="F571" s="5"/>
    </row>
    <row r="572" ht="13.5" customHeight="1" spans="1:6">
      <c r="A572" s="2"/>
      <c r="D572" s="17"/>
      <c r="E572" s="5"/>
      <c r="F572" s="5"/>
    </row>
    <row r="573" ht="13.5" customHeight="1" spans="1:6">
      <c r="A573" s="2"/>
      <c r="D573" s="17"/>
      <c r="E573" s="5"/>
      <c r="F573" s="5"/>
    </row>
    <row r="574" ht="13.5" customHeight="1" spans="1:6">
      <c r="A574" s="2"/>
      <c r="D574" s="17"/>
      <c r="E574" s="5"/>
      <c r="F574" s="5"/>
    </row>
    <row r="575" ht="13.5" customHeight="1" spans="1:6">
      <c r="A575" s="2"/>
      <c r="D575" s="17"/>
      <c r="E575" s="5"/>
      <c r="F575" s="5"/>
    </row>
    <row r="576" ht="13.5" customHeight="1" spans="1:6">
      <c r="A576" s="2"/>
      <c r="D576" s="17"/>
      <c r="E576" s="5"/>
      <c r="F576" s="5"/>
    </row>
    <row r="577" ht="13.5" customHeight="1" spans="1:6">
      <c r="A577" s="2"/>
      <c r="D577" s="17"/>
      <c r="E577" s="5"/>
      <c r="F577" s="5"/>
    </row>
    <row r="578" ht="13.5" customHeight="1" spans="1:6">
      <c r="A578" s="2"/>
      <c r="D578" s="17"/>
      <c r="E578" s="5"/>
      <c r="F578" s="5"/>
    </row>
    <row r="579" ht="13.5" customHeight="1" spans="1:6">
      <c r="A579" s="2"/>
      <c r="D579" s="17"/>
      <c r="E579" s="5"/>
      <c r="F579" s="5"/>
    </row>
    <row r="580" ht="13.5" customHeight="1" spans="1:6">
      <c r="A580" s="2"/>
      <c r="D580" s="17"/>
      <c r="E580" s="5"/>
      <c r="F580" s="5"/>
    </row>
    <row r="581" ht="13.5" customHeight="1" spans="1:6">
      <c r="A581" s="2"/>
      <c r="D581" s="17"/>
      <c r="E581" s="5"/>
      <c r="F581" s="5"/>
    </row>
    <row r="582" ht="13.5" customHeight="1" spans="1:6">
      <c r="A582" s="2"/>
      <c r="D582" s="17"/>
      <c r="E582" s="5"/>
      <c r="F582" s="5"/>
    </row>
    <row r="583" ht="13.5" customHeight="1" spans="1:6">
      <c r="A583" s="2"/>
      <c r="D583" s="17"/>
      <c r="E583" s="5"/>
      <c r="F583" s="5"/>
    </row>
    <row r="584" ht="13.5" customHeight="1" spans="1:6">
      <c r="A584" s="2"/>
      <c r="D584" s="17"/>
      <c r="E584" s="5"/>
      <c r="F584" s="5"/>
    </row>
    <row r="585" ht="13.5" customHeight="1" spans="1:6">
      <c r="A585" s="2"/>
      <c r="D585" s="17"/>
      <c r="E585" s="5"/>
      <c r="F585" s="5"/>
    </row>
    <row r="586" ht="13.5" customHeight="1" spans="1:6">
      <c r="A586" s="2"/>
      <c r="D586" s="17"/>
      <c r="E586" s="5"/>
      <c r="F586" s="5"/>
    </row>
    <row r="587" ht="13.5" customHeight="1" spans="1:6">
      <c r="A587" s="2"/>
      <c r="D587" s="17"/>
      <c r="E587" s="5"/>
      <c r="F587" s="5"/>
    </row>
    <row r="588" ht="13.5" customHeight="1" spans="1:6">
      <c r="A588" s="2"/>
      <c r="D588" s="17"/>
      <c r="E588" s="5"/>
      <c r="F588" s="5"/>
    </row>
    <row r="589" ht="13.5" customHeight="1" spans="1:6">
      <c r="A589" s="2"/>
      <c r="D589" s="17"/>
      <c r="E589" s="5"/>
      <c r="F589" s="5"/>
    </row>
    <row r="590" ht="13.5" customHeight="1" spans="1:6">
      <c r="A590" s="2"/>
      <c r="D590" s="17"/>
      <c r="E590" s="5"/>
      <c r="F590" s="5"/>
    </row>
    <row r="591" ht="13.5" customHeight="1" spans="1:6">
      <c r="A591" s="2"/>
      <c r="D591" s="17"/>
      <c r="E591" s="5"/>
      <c r="F591" s="5"/>
    </row>
    <row r="592" ht="13.5" customHeight="1" spans="1:6">
      <c r="A592" s="2"/>
      <c r="D592" s="17"/>
      <c r="E592" s="5"/>
      <c r="F592" s="5"/>
    </row>
    <row r="593" ht="13.5" customHeight="1" spans="1:6">
      <c r="A593" s="2"/>
      <c r="D593" s="17"/>
      <c r="E593" s="5"/>
      <c r="F593" s="5"/>
    </row>
    <row r="594" ht="13.5" customHeight="1" spans="1:6">
      <c r="A594" s="2"/>
      <c r="D594" s="17"/>
      <c r="E594" s="5"/>
      <c r="F594" s="5"/>
    </row>
    <row r="595" ht="13.5" customHeight="1" spans="1:6">
      <c r="A595" s="2"/>
      <c r="D595" s="17"/>
      <c r="E595" s="5"/>
      <c r="F595" s="5"/>
    </row>
    <row r="596" ht="13.5" customHeight="1" spans="1:6">
      <c r="A596" s="2"/>
      <c r="D596" s="17"/>
      <c r="E596" s="5"/>
      <c r="F596" s="5"/>
    </row>
    <row r="597" ht="13.5" customHeight="1" spans="1:6">
      <c r="A597" s="2"/>
      <c r="D597" s="17"/>
      <c r="E597" s="5"/>
      <c r="F597" s="5"/>
    </row>
    <row r="598" ht="13.5" customHeight="1" spans="1:6">
      <c r="A598" s="2"/>
      <c r="D598" s="17"/>
      <c r="E598" s="5"/>
      <c r="F598" s="5"/>
    </row>
    <row r="599" ht="13.5" customHeight="1" spans="1:6">
      <c r="A599" s="2"/>
      <c r="D599" s="17"/>
      <c r="E599" s="5"/>
      <c r="F599" s="5"/>
    </row>
    <row r="600" ht="13.5" customHeight="1" spans="1:6">
      <c r="A600" s="2"/>
      <c r="D600" s="17"/>
      <c r="E600" s="5"/>
      <c r="F600" s="5"/>
    </row>
    <row r="601" ht="13.5" customHeight="1" spans="1:6">
      <c r="A601" s="2"/>
      <c r="D601" s="17"/>
      <c r="E601" s="5"/>
      <c r="F601" s="5"/>
    </row>
    <row r="602" ht="13.5" customHeight="1" spans="1:6">
      <c r="A602" s="2"/>
      <c r="D602" s="17"/>
      <c r="E602" s="5"/>
      <c r="F602" s="5"/>
    </row>
    <row r="603" ht="13.5" customHeight="1" spans="1:6">
      <c r="A603" s="2"/>
      <c r="D603" s="17"/>
      <c r="E603" s="5"/>
      <c r="F603" s="5"/>
    </row>
    <row r="604" ht="13.5" customHeight="1" spans="1:6">
      <c r="A604" s="2"/>
      <c r="D604" s="17"/>
      <c r="E604" s="5"/>
      <c r="F604" s="5"/>
    </row>
    <row r="605" ht="13.5" customHeight="1" spans="1:6">
      <c r="A605" s="2"/>
      <c r="D605" s="17"/>
      <c r="E605" s="5"/>
      <c r="F605" s="5"/>
    </row>
    <row r="606" ht="13.5" customHeight="1" spans="1:6">
      <c r="A606" s="2"/>
      <c r="D606" s="17"/>
      <c r="E606" s="5"/>
      <c r="F606" s="5"/>
    </row>
    <row r="607" ht="13.5" customHeight="1" spans="1:6">
      <c r="A607" s="2"/>
      <c r="D607" s="17"/>
      <c r="E607" s="5"/>
      <c r="F607" s="5"/>
    </row>
    <row r="608" ht="13.5" customHeight="1" spans="1:6">
      <c r="A608" s="2"/>
      <c r="D608" s="17"/>
      <c r="E608" s="5"/>
      <c r="F608" s="5"/>
    </row>
    <row r="609" ht="13.5" customHeight="1" spans="1:6">
      <c r="A609" s="2"/>
      <c r="D609" s="17"/>
      <c r="E609" s="5"/>
      <c r="F609" s="5"/>
    </row>
    <row r="610" ht="13.5" customHeight="1" spans="1:6">
      <c r="A610" s="2"/>
      <c r="D610" s="17"/>
      <c r="E610" s="5"/>
      <c r="F610" s="5"/>
    </row>
    <row r="611" ht="13.5" customHeight="1" spans="1:6">
      <c r="A611" s="2"/>
      <c r="D611" s="17"/>
      <c r="E611" s="5"/>
      <c r="F611" s="5"/>
    </row>
    <row r="612" ht="13.5" customHeight="1" spans="1:6">
      <c r="A612" s="2"/>
      <c r="D612" s="17"/>
      <c r="E612" s="5"/>
      <c r="F612" s="5"/>
    </row>
    <row r="613" ht="13.5" customHeight="1" spans="1:6">
      <c r="A613" s="2"/>
      <c r="D613" s="17"/>
      <c r="E613" s="5"/>
      <c r="F613" s="5"/>
    </row>
    <row r="614" ht="13.5" customHeight="1" spans="1:6">
      <c r="A614" s="2"/>
      <c r="D614" s="17"/>
      <c r="E614" s="5"/>
      <c r="F614" s="5"/>
    </row>
    <row r="615" ht="13.5" customHeight="1" spans="1:6">
      <c r="A615" s="2"/>
      <c r="D615" s="17"/>
      <c r="E615" s="5"/>
      <c r="F615" s="5"/>
    </row>
    <row r="616" ht="13.5" customHeight="1" spans="1:6">
      <c r="A616" s="2"/>
      <c r="D616" s="17"/>
      <c r="E616" s="5"/>
      <c r="F616" s="5"/>
    </row>
    <row r="617" ht="13.5" customHeight="1" spans="1:6">
      <c r="A617" s="2"/>
      <c r="D617" s="17"/>
      <c r="E617" s="5"/>
      <c r="F617" s="5"/>
    </row>
    <row r="618" ht="13.5" customHeight="1" spans="1:6">
      <c r="A618" s="2"/>
      <c r="D618" s="17"/>
      <c r="E618" s="5"/>
      <c r="F618" s="5"/>
    </row>
    <row r="619" ht="13.5" customHeight="1" spans="1:6">
      <c r="A619" s="2"/>
      <c r="D619" s="17"/>
      <c r="E619" s="5"/>
      <c r="F619" s="5"/>
    </row>
    <row r="620" ht="13.5" customHeight="1" spans="1:6">
      <c r="A620" s="2"/>
      <c r="D620" s="17"/>
      <c r="E620" s="5"/>
      <c r="F620" s="5"/>
    </row>
    <row r="621" ht="13.5" customHeight="1" spans="1:6">
      <c r="A621" s="2"/>
      <c r="D621" s="17"/>
      <c r="E621" s="5"/>
      <c r="F621" s="5"/>
    </row>
    <row r="622" ht="13.5" customHeight="1" spans="1:6">
      <c r="A622" s="2"/>
      <c r="D622" s="17"/>
      <c r="E622" s="5"/>
      <c r="F622" s="5"/>
    </row>
    <row r="623" ht="13.5" customHeight="1" spans="1:6">
      <c r="A623" s="2"/>
      <c r="D623" s="17"/>
      <c r="E623" s="5"/>
      <c r="F623" s="5"/>
    </row>
    <row r="624" ht="13.5" customHeight="1" spans="1:6">
      <c r="A624" s="2"/>
      <c r="D624" s="17"/>
      <c r="E624" s="5"/>
      <c r="F624" s="5"/>
    </row>
    <row r="625" ht="13.5" customHeight="1" spans="1:6">
      <c r="A625" s="2"/>
      <c r="D625" s="17"/>
      <c r="E625" s="5"/>
      <c r="F625" s="5"/>
    </row>
    <row r="626" ht="13.5" customHeight="1" spans="1:6">
      <c r="A626" s="2"/>
      <c r="D626" s="17"/>
      <c r="E626" s="5"/>
      <c r="F626" s="5"/>
    </row>
    <row r="627" ht="13.5" customHeight="1" spans="1:6">
      <c r="A627" s="2"/>
      <c r="D627" s="17"/>
      <c r="E627" s="5"/>
      <c r="F627" s="5"/>
    </row>
    <row r="628" ht="13.5" customHeight="1" spans="1:6">
      <c r="A628" s="2"/>
      <c r="D628" s="17"/>
      <c r="E628" s="5"/>
      <c r="F628" s="5"/>
    </row>
    <row r="629" ht="13.5" customHeight="1" spans="1:6">
      <c r="A629" s="2"/>
      <c r="D629" s="17"/>
      <c r="E629" s="5"/>
      <c r="F629" s="5"/>
    </row>
    <row r="630" ht="13.5" customHeight="1" spans="1:6">
      <c r="A630" s="2"/>
      <c r="D630" s="17"/>
      <c r="E630" s="5"/>
      <c r="F630" s="5"/>
    </row>
    <row r="631" ht="13.5" customHeight="1" spans="1:6">
      <c r="A631" s="2"/>
      <c r="D631" s="17"/>
      <c r="E631" s="5"/>
      <c r="F631" s="5"/>
    </row>
    <row r="632" ht="13.5" customHeight="1" spans="1:6">
      <c r="A632" s="2"/>
      <c r="D632" s="17"/>
      <c r="E632" s="5"/>
      <c r="F632" s="5"/>
    </row>
    <row r="633" ht="13.5" customHeight="1" spans="1:6">
      <c r="A633" s="2"/>
      <c r="D633" s="17"/>
      <c r="E633" s="5"/>
      <c r="F633" s="5"/>
    </row>
    <row r="634" ht="13.5" customHeight="1" spans="1:6">
      <c r="A634" s="2"/>
      <c r="D634" s="17"/>
      <c r="E634" s="5"/>
      <c r="F634" s="5"/>
    </row>
    <row r="635" ht="13.5" customHeight="1" spans="1:6">
      <c r="A635" s="2"/>
      <c r="D635" s="17"/>
      <c r="E635" s="5"/>
      <c r="F635" s="5"/>
    </row>
    <row r="636" ht="13.5" customHeight="1" spans="1:6">
      <c r="A636" s="2"/>
      <c r="D636" s="17"/>
      <c r="E636" s="5"/>
      <c r="F636" s="5"/>
    </row>
    <row r="637" ht="13.5" customHeight="1" spans="1:6">
      <c r="A637" s="2"/>
      <c r="D637" s="17"/>
      <c r="E637" s="5"/>
      <c r="F637" s="5"/>
    </row>
    <row r="638" ht="13.5" customHeight="1" spans="1:6">
      <c r="A638" s="2"/>
      <c r="D638" s="17"/>
      <c r="E638" s="5"/>
      <c r="F638" s="5"/>
    </row>
    <row r="639" ht="13.5" customHeight="1" spans="1:6">
      <c r="A639" s="2"/>
      <c r="D639" s="17"/>
      <c r="E639" s="5"/>
      <c r="F639" s="5"/>
    </row>
    <row r="640" ht="13.5" customHeight="1" spans="1:6">
      <c r="A640" s="2"/>
      <c r="D640" s="17"/>
      <c r="E640" s="5"/>
      <c r="F640" s="5"/>
    </row>
    <row r="641" ht="13.5" customHeight="1" spans="1:6">
      <c r="A641" s="2"/>
      <c r="D641" s="17"/>
      <c r="E641" s="5"/>
      <c r="F641" s="5"/>
    </row>
    <row r="642" ht="13.5" customHeight="1" spans="1:6">
      <c r="A642" s="2"/>
      <c r="D642" s="17"/>
      <c r="E642" s="5"/>
      <c r="F642" s="5"/>
    </row>
    <row r="643" ht="13.5" customHeight="1" spans="1:6">
      <c r="A643" s="2"/>
      <c r="D643" s="17"/>
      <c r="E643" s="5"/>
      <c r="F643" s="5"/>
    </row>
    <row r="644" ht="13.5" customHeight="1" spans="1:6">
      <c r="A644" s="2"/>
      <c r="D644" s="17"/>
      <c r="E644" s="5"/>
      <c r="F644" s="5"/>
    </row>
    <row r="645" ht="13.5" customHeight="1" spans="1:6">
      <c r="A645" s="2"/>
      <c r="D645" s="17"/>
      <c r="E645" s="5"/>
      <c r="F645" s="5"/>
    </row>
    <row r="646" ht="13.5" customHeight="1" spans="1:6">
      <c r="A646" s="2"/>
      <c r="D646" s="17"/>
      <c r="E646" s="5"/>
      <c r="F646" s="5"/>
    </row>
    <row r="647" ht="13.5" customHeight="1" spans="1:6">
      <c r="A647" s="2"/>
      <c r="D647" s="17"/>
      <c r="E647" s="5"/>
      <c r="F647" s="5"/>
    </row>
    <row r="648" ht="13.5" customHeight="1" spans="1:6">
      <c r="A648" s="2"/>
      <c r="D648" s="17"/>
      <c r="E648" s="5"/>
      <c r="F648" s="5"/>
    </row>
    <row r="649" ht="13.5" customHeight="1" spans="1:6">
      <c r="A649" s="2"/>
      <c r="D649" s="17"/>
      <c r="E649" s="5"/>
      <c r="F649" s="5"/>
    </row>
    <row r="650" ht="13.5" customHeight="1" spans="1:6">
      <c r="A650" s="2"/>
      <c r="D650" s="17"/>
      <c r="E650" s="5"/>
      <c r="F650" s="5"/>
    </row>
    <row r="651" ht="13.5" customHeight="1" spans="1:6">
      <c r="A651" s="2"/>
      <c r="D651" s="17"/>
      <c r="E651" s="5"/>
      <c r="F651" s="5"/>
    </row>
    <row r="652" ht="13.5" customHeight="1" spans="1:6">
      <c r="A652" s="2"/>
      <c r="D652" s="17"/>
      <c r="E652" s="5"/>
      <c r="F652" s="5"/>
    </row>
    <row r="653" ht="13.5" customHeight="1" spans="1:6">
      <c r="A653" s="2"/>
      <c r="D653" s="17"/>
      <c r="E653" s="5"/>
      <c r="F653" s="5"/>
    </row>
    <row r="654" ht="13.5" customHeight="1" spans="1:6">
      <c r="A654" s="2"/>
      <c r="D654" s="17"/>
      <c r="E654" s="5"/>
      <c r="F654" s="5"/>
    </row>
    <row r="655" ht="13.5" customHeight="1" spans="1:6">
      <c r="A655" s="2"/>
      <c r="D655" s="17"/>
      <c r="E655" s="5"/>
      <c r="F655" s="5"/>
    </row>
    <row r="656" ht="13.5" customHeight="1" spans="1:6">
      <c r="A656" s="2"/>
      <c r="D656" s="17"/>
      <c r="E656" s="5"/>
      <c r="F656" s="5"/>
    </row>
    <row r="657" ht="13.5" customHeight="1" spans="1:6">
      <c r="A657" s="2"/>
      <c r="D657" s="17"/>
      <c r="E657" s="5"/>
      <c r="F657" s="5"/>
    </row>
    <row r="658" ht="13.5" customHeight="1" spans="1:6">
      <c r="A658" s="2"/>
      <c r="D658" s="17"/>
      <c r="E658" s="5"/>
      <c r="F658" s="5"/>
    </row>
    <row r="659" ht="13.5" customHeight="1" spans="1:6">
      <c r="A659" s="2"/>
      <c r="D659" s="17"/>
      <c r="E659" s="5"/>
      <c r="F659" s="5"/>
    </row>
    <row r="660" ht="13.5" customHeight="1" spans="1:6">
      <c r="A660" s="2"/>
      <c r="D660" s="17"/>
      <c r="E660" s="5"/>
      <c r="F660" s="5"/>
    </row>
    <row r="661" ht="13.5" customHeight="1" spans="1:6">
      <c r="A661" s="2"/>
      <c r="D661" s="17"/>
      <c r="E661" s="5"/>
      <c r="F661" s="5"/>
    </row>
    <row r="662" ht="13.5" customHeight="1" spans="1:6">
      <c r="A662" s="2"/>
      <c r="D662" s="17"/>
      <c r="E662" s="5"/>
      <c r="F662" s="5"/>
    </row>
    <row r="663" ht="13.5" customHeight="1" spans="1:6">
      <c r="A663" s="2"/>
      <c r="D663" s="17"/>
      <c r="E663" s="5"/>
      <c r="F663" s="5"/>
    </row>
    <row r="664" ht="13.5" customHeight="1" spans="1:6">
      <c r="A664" s="2"/>
      <c r="D664" s="17"/>
      <c r="E664" s="5"/>
      <c r="F664" s="5"/>
    </row>
    <row r="665" ht="13.5" customHeight="1" spans="1:6">
      <c r="A665" s="2"/>
      <c r="D665" s="17"/>
      <c r="E665" s="5"/>
      <c r="F665" s="5"/>
    </row>
    <row r="666" ht="13.5" customHeight="1" spans="1:6">
      <c r="A666" s="2"/>
      <c r="D666" s="17"/>
      <c r="E666" s="5"/>
      <c r="F666" s="5"/>
    </row>
    <row r="667" ht="13.5" customHeight="1" spans="1:6">
      <c r="A667" s="2"/>
      <c r="D667" s="17"/>
      <c r="E667" s="5"/>
      <c r="F667" s="5"/>
    </row>
    <row r="668" ht="13.5" customHeight="1" spans="1:6">
      <c r="A668" s="2"/>
      <c r="D668" s="17"/>
      <c r="E668" s="5"/>
      <c r="F668" s="5"/>
    </row>
    <row r="669" ht="13.5" customHeight="1" spans="1:6">
      <c r="A669" s="2"/>
      <c r="D669" s="17"/>
      <c r="E669" s="5"/>
      <c r="F669" s="5"/>
    </row>
    <row r="670" ht="13.5" customHeight="1" spans="1:6">
      <c r="A670" s="2"/>
      <c r="D670" s="17"/>
      <c r="E670" s="5"/>
      <c r="F670" s="5"/>
    </row>
    <row r="671" ht="13.5" customHeight="1" spans="1:6">
      <c r="A671" s="2"/>
      <c r="D671" s="17"/>
      <c r="E671" s="5"/>
      <c r="F671" s="5"/>
    </row>
    <row r="672" ht="13.5" customHeight="1" spans="1:6">
      <c r="A672" s="2"/>
      <c r="D672" s="17"/>
      <c r="E672" s="5"/>
      <c r="F672" s="5"/>
    </row>
    <row r="673" ht="13.5" customHeight="1" spans="1:6">
      <c r="A673" s="2"/>
      <c r="D673" s="17"/>
      <c r="E673" s="5"/>
      <c r="F673" s="5"/>
    </row>
    <row r="674" ht="13.5" customHeight="1" spans="1:6">
      <c r="A674" s="2"/>
      <c r="D674" s="17"/>
      <c r="E674" s="5"/>
      <c r="F674" s="5"/>
    </row>
    <row r="675" ht="13.5" customHeight="1" spans="1:6">
      <c r="A675" s="2"/>
      <c r="D675" s="17"/>
      <c r="E675" s="5"/>
      <c r="F675" s="5"/>
    </row>
    <row r="676" ht="13.5" customHeight="1" spans="1:6">
      <c r="A676" s="2"/>
      <c r="D676" s="17"/>
      <c r="E676" s="5"/>
      <c r="F676" s="5"/>
    </row>
    <row r="677" ht="13.5" customHeight="1" spans="1:6">
      <c r="A677" s="2"/>
      <c r="D677" s="17"/>
      <c r="E677" s="5"/>
      <c r="F677" s="5"/>
    </row>
    <row r="678" ht="13.5" customHeight="1" spans="1:6">
      <c r="A678" s="2"/>
      <c r="D678" s="17"/>
      <c r="E678" s="5"/>
      <c r="F678" s="5"/>
    </row>
    <row r="679" ht="13.5" customHeight="1" spans="1:6">
      <c r="A679" s="2"/>
      <c r="D679" s="17"/>
      <c r="E679" s="5"/>
      <c r="F679" s="5"/>
    </row>
    <row r="680" ht="13.5" customHeight="1" spans="1:6">
      <c r="A680" s="2"/>
      <c r="D680" s="17"/>
      <c r="E680" s="5"/>
      <c r="F680" s="5"/>
    </row>
    <row r="681" ht="13.5" customHeight="1" spans="1:6">
      <c r="A681" s="2"/>
      <c r="D681" s="17"/>
      <c r="E681" s="5"/>
      <c r="F681" s="5"/>
    </row>
    <row r="682" ht="13.5" customHeight="1" spans="1:6">
      <c r="A682" s="2"/>
      <c r="D682" s="17"/>
      <c r="E682" s="5"/>
      <c r="F682" s="5"/>
    </row>
    <row r="683" ht="13.5" customHeight="1" spans="1:6">
      <c r="A683" s="2"/>
      <c r="D683" s="17"/>
      <c r="E683" s="5"/>
      <c r="F683" s="5"/>
    </row>
    <row r="684" ht="13.5" customHeight="1" spans="1:6">
      <c r="A684" s="2"/>
      <c r="D684" s="17"/>
      <c r="E684" s="5"/>
      <c r="F684" s="5"/>
    </row>
    <row r="685" ht="13.5" customHeight="1" spans="1:6">
      <c r="A685" s="2"/>
      <c r="D685" s="17"/>
      <c r="E685" s="5"/>
      <c r="F685" s="5"/>
    </row>
    <row r="686" ht="13.5" customHeight="1" spans="1:6">
      <c r="A686" s="2"/>
      <c r="D686" s="17"/>
      <c r="E686" s="5"/>
      <c r="F686" s="5"/>
    </row>
    <row r="687" ht="13.5" customHeight="1" spans="1:6">
      <c r="A687" s="2"/>
      <c r="D687" s="17"/>
      <c r="E687" s="5"/>
      <c r="F687" s="5"/>
    </row>
    <row r="688" ht="13.5" customHeight="1" spans="1:6">
      <c r="A688" s="2"/>
      <c r="D688" s="17"/>
      <c r="E688" s="5"/>
      <c r="F688" s="5"/>
    </row>
    <row r="689" ht="13.5" customHeight="1" spans="1:6">
      <c r="A689" s="2"/>
      <c r="D689" s="17"/>
      <c r="E689" s="5"/>
      <c r="F689" s="5"/>
    </row>
    <row r="690" ht="13.5" customHeight="1" spans="1:6">
      <c r="A690" s="2"/>
      <c r="D690" s="17"/>
      <c r="E690" s="5"/>
      <c r="F690" s="5"/>
    </row>
    <row r="691" ht="13.5" customHeight="1" spans="1:6">
      <c r="A691" s="2"/>
      <c r="D691" s="17"/>
      <c r="E691" s="5"/>
      <c r="F691" s="5"/>
    </row>
    <row r="692" ht="13.5" customHeight="1" spans="1:6">
      <c r="A692" s="2"/>
      <c r="D692" s="17"/>
      <c r="E692" s="5"/>
      <c r="F692" s="5"/>
    </row>
    <row r="693" ht="13.5" customHeight="1" spans="1:6">
      <c r="A693" s="2"/>
      <c r="D693" s="17"/>
      <c r="E693" s="5"/>
      <c r="F693" s="5"/>
    </row>
    <row r="694" ht="13.5" customHeight="1" spans="1:6">
      <c r="A694" s="2"/>
      <c r="D694" s="17"/>
      <c r="E694" s="5"/>
      <c r="F694" s="5"/>
    </row>
    <row r="695" ht="13.5" customHeight="1" spans="1:6">
      <c r="A695" s="2"/>
      <c r="D695" s="17"/>
      <c r="E695" s="5"/>
      <c r="F695" s="5"/>
    </row>
    <row r="696" ht="13.5" customHeight="1" spans="1:6">
      <c r="A696" s="2"/>
      <c r="D696" s="17"/>
      <c r="E696" s="5"/>
      <c r="F696" s="5"/>
    </row>
    <row r="697" ht="13.5" customHeight="1" spans="1:6">
      <c r="A697" s="2"/>
      <c r="D697" s="17"/>
      <c r="E697" s="5"/>
      <c r="F697" s="5"/>
    </row>
    <row r="698" ht="13.5" customHeight="1" spans="1:6">
      <c r="A698" s="2"/>
      <c r="D698" s="17"/>
      <c r="E698" s="5"/>
      <c r="F698" s="5"/>
    </row>
    <row r="699" ht="13.5" customHeight="1" spans="1:6">
      <c r="A699" s="2"/>
      <c r="D699" s="17"/>
      <c r="E699" s="5"/>
      <c r="F699" s="5"/>
    </row>
    <row r="700" ht="13.5" customHeight="1" spans="1:6">
      <c r="A700" s="2"/>
      <c r="D700" s="17"/>
      <c r="E700" s="5"/>
      <c r="F700" s="5"/>
    </row>
    <row r="701" ht="13.5" customHeight="1" spans="1:6">
      <c r="A701" s="2"/>
      <c r="D701" s="17"/>
      <c r="E701" s="5"/>
      <c r="F701" s="5"/>
    </row>
    <row r="702" ht="13.5" customHeight="1" spans="1:6">
      <c r="A702" s="2"/>
      <c r="D702" s="17"/>
      <c r="E702" s="5"/>
      <c r="F702" s="5"/>
    </row>
    <row r="703" ht="13.5" customHeight="1" spans="1:6">
      <c r="A703" s="2"/>
      <c r="D703" s="17"/>
      <c r="E703" s="5"/>
      <c r="F703" s="5"/>
    </row>
    <row r="704" ht="13.5" customHeight="1" spans="1:6">
      <c r="A704" s="2"/>
      <c r="D704" s="17"/>
      <c r="E704" s="5"/>
      <c r="F704" s="5"/>
    </row>
    <row r="705" ht="13.5" customHeight="1" spans="1:6">
      <c r="A705" s="2"/>
      <c r="D705" s="17"/>
      <c r="E705" s="5"/>
      <c r="F705" s="5"/>
    </row>
    <row r="706" ht="13.5" customHeight="1" spans="1:6">
      <c r="A706" s="2"/>
      <c r="D706" s="17"/>
      <c r="E706" s="5"/>
      <c r="F706" s="5"/>
    </row>
    <row r="707" ht="13.5" customHeight="1" spans="1:6">
      <c r="A707" s="2"/>
      <c r="D707" s="17"/>
      <c r="E707" s="5"/>
      <c r="F707" s="5"/>
    </row>
    <row r="708" ht="13.5" customHeight="1" spans="1:6">
      <c r="A708" s="2"/>
      <c r="D708" s="17"/>
      <c r="E708" s="5"/>
      <c r="F708" s="5"/>
    </row>
    <row r="709" ht="13.5" customHeight="1" spans="1:6">
      <c r="A709" s="2"/>
      <c r="D709" s="17"/>
      <c r="E709" s="5"/>
      <c r="F709" s="5"/>
    </row>
    <row r="710" ht="13.5" customHeight="1" spans="1:6">
      <c r="A710" s="2"/>
      <c r="D710" s="17"/>
      <c r="E710" s="5"/>
      <c r="F710" s="5"/>
    </row>
    <row r="711" ht="13.5" customHeight="1" spans="1:6">
      <c r="A711" s="2"/>
      <c r="D711" s="17"/>
      <c r="E711" s="5"/>
      <c r="F711" s="5"/>
    </row>
    <row r="712" ht="13.5" customHeight="1" spans="1:6">
      <c r="A712" s="2"/>
      <c r="D712" s="17"/>
      <c r="E712" s="5"/>
      <c r="F712" s="5"/>
    </row>
    <row r="713" ht="13.5" customHeight="1" spans="1:6">
      <c r="A713" s="2"/>
      <c r="D713" s="17"/>
      <c r="E713" s="5"/>
      <c r="F713" s="5"/>
    </row>
    <row r="714" ht="13.5" customHeight="1" spans="1:6">
      <c r="A714" s="2"/>
      <c r="D714" s="17"/>
      <c r="E714" s="5"/>
      <c r="F714" s="5"/>
    </row>
    <row r="715" ht="13.5" customHeight="1" spans="1:6">
      <c r="A715" s="2"/>
      <c r="D715" s="17"/>
      <c r="E715" s="5"/>
      <c r="F715" s="5"/>
    </row>
    <row r="716" ht="13.5" customHeight="1" spans="1:6">
      <c r="A716" s="2"/>
      <c r="D716" s="17"/>
      <c r="E716" s="5"/>
      <c r="F716" s="5"/>
    </row>
    <row r="717" ht="13.5" customHeight="1" spans="1:6">
      <c r="A717" s="2"/>
      <c r="D717" s="17"/>
      <c r="E717" s="5"/>
      <c r="F717" s="5"/>
    </row>
    <row r="718" ht="13.5" customHeight="1" spans="1:6">
      <c r="A718" s="2"/>
      <c r="D718" s="17"/>
      <c r="E718" s="5"/>
      <c r="F718" s="5"/>
    </row>
    <row r="719" ht="13.5" customHeight="1" spans="1:6">
      <c r="A719" s="2"/>
      <c r="D719" s="17"/>
      <c r="E719" s="5"/>
      <c r="F719" s="5"/>
    </row>
    <row r="720" ht="13.5" customHeight="1" spans="1:6">
      <c r="A720" s="2"/>
      <c r="D720" s="17"/>
      <c r="E720" s="5"/>
      <c r="F720" s="5"/>
    </row>
    <row r="721" ht="13.5" customHeight="1" spans="1:6">
      <c r="A721" s="2"/>
      <c r="D721" s="17"/>
      <c r="E721" s="5"/>
      <c r="F721" s="5"/>
    </row>
    <row r="722" ht="13.5" customHeight="1" spans="1:6">
      <c r="A722" s="2"/>
      <c r="D722" s="17"/>
      <c r="E722" s="5"/>
      <c r="F722" s="5"/>
    </row>
    <row r="723" ht="13.5" customHeight="1" spans="1:6">
      <c r="A723" s="2"/>
      <c r="D723" s="17"/>
      <c r="E723" s="5"/>
      <c r="F723" s="5"/>
    </row>
    <row r="724" ht="13.5" customHeight="1" spans="1:6">
      <c r="A724" s="2"/>
      <c r="D724" s="17"/>
      <c r="E724" s="5"/>
      <c r="F724" s="5"/>
    </row>
    <row r="725" ht="13.5" customHeight="1" spans="1:6">
      <c r="A725" s="2"/>
      <c r="D725" s="17"/>
      <c r="E725" s="5"/>
      <c r="F725" s="5"/>
    </row>
    <row r="726" ht="13.5" customHeight="1" spans="1:6">
      <c r="A726" s="2"/>
      <c r="D726" s="17"/>
      <c r="E726" s="5"/>
      <c r="F726" s="5"/>
    </row>
    <row r="727" ht="13.5" customHeight="1" spans="1:6">
      <c r="A727" s="2"/>
      <c r="D727" s="17"/>
      <c r="E727" s="5"/>
      <c r="F727" s="5"/>
    </row>
    <row r="728" ht="13.5" customHeight="1" spans="1:6">
      <c r="A728" s="2"/>
      <c r="D728" s="17"/>
      <c r="E728" s="5"/>
      <c r="F728" s="5"/>
    </row>
    <row r="729" ht="13.5" customHeight="1" spans="1:6">
      <c r="A729" s="2"/>
      <c r="D729" s="17"/>
      <c r="E729" s="5"/>
      <c r="F729" s="5"/>
    </row>
    <row r="730" ht="13.5" customHeight="1" spans="1:6">
      <c r="A730" s="2"/>
      <c r="D730" s="17"/>
      <c r="E730" s="5"/>
      <c r="F730" s="5"/>
    </row>
    <row r="731" ht="13.5" customHeight="1" spans="1:6">
      <c r="A731" s="2"/>
      <c r="D731" s="17"/>
      <c r="E731" s="5"/>
      <c r="F731" s="5"/>
    </row>
    <row r="732" ht="13.5" customHeight="1" spans="1:6">
      <c r="A732" s="2"/>
      <c r="D732" s="17"/>
      <c r="E732" s="5"/>
      <c r="F732" s="5"/>
    </row>
    <row r="733" ht="13.5" customHeight="1" spans="1:6">
      <c r="A733" s="2"/>
      <c r="D733" s="17"/>
      <c r="E733" s="5"/>
      <c r="F733" s="5"/>
    </row>
    <row r="734" ht="13.5" customHeight="1" spans="1:6">
      <c r="A734" s="2"/>
      <c r="D734" s="17"/>
      <c r="E734" s="5"/>
      <c r="F734" s="5"/>
    </row>
    <row r="735" ht="13.5" customHeight="1" spans="1:6">
      <c r="A735" s="2"/>
      <c r="D735" s="17"/>
      <c r="E735" s="5"/>
      <c r="F735" s="5"/>
    </row>
    <row r="736" ht="13.5" customHeight="1" spans="1:6">
      <c r="A736" s="2"/>
      <c r="D736" s="17"/>
      <c r="E736" s="5"/>
      <c r="F736" s="5"/>
    </row>
    <row r="737" ht="13.5" customHeight="1" spans="1:6">
      <c r="A737" s="2"/>
      <c r="D737" s="17"/>
      <c r="E737" s="5"/>
      <c r="F737" s="5"/>
    </row>
    <row r="738" ht="13.5" customHeight="1" spans="1:6">
      <c r="A738" s="2"/>
      <c r="D738" s="17"/>
      <c r="E738" s="5"/>
      <c r="F738" s="5"/>
    </row>
    <row r="739" ht="13.5" customHeight="1" spans="1:6">
      <c r="A739" s="2"/>
      <c r="D739" s="17"/>
      <c r="E739" s="5"/>
      <c r="F739" s="5"/>
    </row>
    <row r="740" ht="13.5" customHeight="1" spans="1:6">
      <c r="A740" s="2"/>
      <c r="D740" s="17"/>
      <c r="E740" s="5"/>
      <c r="F740" s="5"/>
    </row>
    <row r="741" ht="13.5" customHeight="1" spans="1:6">
      <c r="A741" s="2"/>
      <c r="D741" s="17"/>
      <c r="E741" s="5"/>
      <c r="F741" s="5"/>
    </row>
    <row r="742" ht="13.5" customHeight="1" spans="1:6">
      <c r="A742" s="2"/>
      <c r="D742" s="17"/>
      <c r="E742" s="5"/>
      <c r="F742" s="5"/>
    </row>
    <row r="743" ht="13.5" customHeight="1" spans="1:6">
      <c r="A743" s="2"/>
      <c r="D743" s="17"/>
      <c r="E743" s="5"/>
      <c r="F743" s="5"/>
    </row>
    <row r="744" ht="13.5" customHeight="1" spans="1:6">
      <c r="A744" s="2"/>
      <c r="D744" s="17"/>
      <c r="E744" s="5"/>
      <c r="F744" s="5"/>
    </row>
    <row r="745" ht="13.5" customHeight="1" spans="1:6">
      <c r="A745" s="2"/>
      <c r="D745" s="17"/>
      <c r="E745" s="5"/>
      <c r="F745" s="5"/>
    </row>
    <row r="746" ht="13.5" customHeight="1" spans="1:6">
      <c r="A746" s="2"/>
      <c r="D746" s="17"/>
      <c r="E746" s="5"/>
      <c r="F746" s="5"/>
    </row>
    <row r="747" ht="13.5" customHeight="1" spans="1:6">
      <c r="A747" s="2"/>
      <c r="D747" s="17"/>
      <c r="E747" s="5"/>
      <c r="F747" s="5"/>
    </row>
    <row r="748" ht="13.5" customHeight="1" spans="1:6">
      <c r="A748" s="2"/>
      <c r="D748" s="17"/>
      <c r="E748" s="5"/>
      <c r="F748" s="5"/>
    </row>
    <row r="749" ht="13.5" customHeight="1" spans="1:6">
      <c r="A749" s="2"/>
      <c r="D749" s="17"/>
      <c r="E749" s="5"/>
      <c r="F749" s="5"/>
    </row>
    <row r="750" ht="13.5" customHeight="1" spans="1:6">
      <c r="A750" s="2"/>
      <c r="D750" s="17"/>
      <c r="E750" s="5"/>
      <c r="F750" s="5"/>
    </row>
    <row r="751" ht="13.5" customHeight="1" spans="1:6">
      <c r="A751" s="2"/>
      <c r="D751" s="17"/>
      <c r="E751" s="5"/>
      <c r="F751" s="5"/>
    </row>
    <row r="752" ht="13.5" customHeight="1" spans="1:6">
      <c r="A752" s="2"/>
      <c r="D752" s="17"/>
      <c r="E752" s="5"/>
      <c r="F752" s="5"/>
    </row>
    <row r="753" ht="13.5" customHeight="1" spans="1:6">
      <c r="A753" s="2"/>
      <c r="D753" s="17"/>
      <c r="E753" s="5"/>
      <c r="F753" s="5"/>
    </row>
    <row r="754" ht="13.5" customHeight="1" spans="1:6">
      <c r="A754" s="2"/>
      <c r="D754" s="17"/>
      <c r="E754" s="5"/>
      <c r="F754" s="5"/>
    </row>
    <row r="755" ht="13.5" customHeight="1" spans="1:6">
      <c r="A755" s="2"/>
      <c r="D755" s="17"/>
      <c r="E755" s="5"/>
      <c r="F755" s="5"/>
    </row>
    <row r="756" ht="13.5" customHeight="1" spans="1:6">
      <c r="A756" s="2"/>
      <c r="D756" s="17"/>
      <c r="E756" s="5"/>
      <c r="F756" s="5"/>
    </row>
    <row r="757" ht="13.5" customHeight="1" spans="1:6">
      <c r="A757" s="2"/>
      <c r="D757" s="17"/>
      <c r="E757" s="5"/>
      <c r="F757" s="5"/>
    </row>
    <row r="758" ht="13.5" customHeight="1" spans="1:6">
      <c r="A758" s="2"/>
      <c r="D758" s="17"/>
      <c r="E758" s="5"/>
      <c r="F758" s="5"/>
    </row>
    <row r="759" ht="13.5" customHeight="1" spans="1:6">
      <c r="A759" s="2"/>
      <c r="D759" s="17"/>
      <c r="E759" s="5"/>
      <c r="F759" s="5"/>
    </row>
    <row r="760" ht="13.5" customHeight="1" spans="1:6">
      <c r="A760" s="2"/>
      <c r="D760" s="17"/>
      <c r="E760" s="5"/>
      <c r="F760" s="5"/>
    </row>
    <row r="761" ht="13.5" customHeight="1" spans="1:6">
      <c r="A761" s="2"/>
      <c r="D761" s="17"/>
      <c r="E761" s="5"/>
      <c r="F761" s="5"/>
    </row>
    <row r="762" ht="13.5" customHeight="1" spans="1:6">
      <c r="A762" s="2"/>
      <c r="D762" s="17"/>
      <c r="E762" s="5"/>
      <c r="F762" s="5"/>
    </row>
    <row r="763" ht="13.5" customHeight="1" spans="1:6">
      <c r="A763" s="2"/>
      <c r="D763" s="17"/>
      <c r="E763" s="5"/>
      <c r="F763" s="5"/>
    </row>
    <row r="764" ht="13.5" customHeight="1" spans="1:6">
      <c r="A764" s="2"/>
      <c r="D764" s="17"/>
      <c r="E764" s="5"/>
      <c r="F764" s="5"/>
    </row>
    <row r="765" ht="13.5" customHeight="1" spans="1:6">
      <c r="A765" s="2"/>
      <c r="D765" s="17"/>
      <c r="E765" s="5"/>
      <c r="F765" s="5"/>
    </row>
    <row r="766" ht="13.5" customHeight="1" spans="1:6">
      <c r="A766" s="2"/>
      <c r="D766" s="17"/>
      <c r="E766" s="5"/>
      <c r="F766" s="5"/>
    </row>
    <row r="767" ht="13.5" customHeight="1" spans="1:6">
      <c r="A767" s="2"/>
      <c r="D767" s="17"/>
      <c r="E767" s="5"/>
      <c r="F767" s="5"/>
    </row>
    <row r="768" ht="13.5" customHeight="1" spans="1:6">
      <c r="A768" s="2"/>
      <c r="D768" s="17"/>
      <c r="E768" s="5"/>
      <c r="F768" s="5"/>
    </row>
    <row r="769" ht="13.5" customHeight="1" spans="1:6">
      <c r="A769" s="2"/>
      <c r="D769" s="17"/>
      <c r="E769" s="5"/>
      <c r="F769" s="5"/>
    </row>
    <row r="770" ht="13.5" customHeight="1" spans="1:6">
      <c r="A770" s="2"/>
      <c r="D770" s="17"/>
      <c r="E770" s="5"/>
      <c r="F770" s="5"/>
    </row>
    <row r="771" ht="13.5" customHeight="1" spans="1:6">
      <c r="A771" s="2"/>
      <c r="D771" s="17"/>
      <c r="E771" s="5"/>
      <c r="F771" s="5"/>
    </row>
    <row r="772" ht="13.5" customHeight="1" spans="1:6">
      <c r="A772" s="2"/>
      <c r="D772" s="17"/>
      <c r="E772" s="5"/>
      <c r="F772" s="5"/>
    </row>
    <row r="773" ht="13.5" customHeight="1" spans="1:6">
      <c r="A773" s="2"/>
      <c r="D773" s="17"/>
      <c r="E773" s="5"/>
      <c r="F773" s="5"/>
    </row>
    <row r="774" ht="13.5" customHeight="1" spans="1:6">
      <c r="A774" s="2"/>
      <c r="D774" s="17"/>
      <c r="E774" s="5"/>
      <c r="F774" s="5"/>
    </row>
    <row r="775" ht="13.5" customHeight="1" spans="1:6">
      <c r="A775" s="2"/>
      <c r="D775" s="17"/>
      <c r="E775" s="5"/>
      <c r="F775" s="5"/>
    </row>
    <row r="776" ht="13.5" customHeight="1" spans="1:6">
      <c r="A776" s="2"/>
      <c r="D776" s="17"/>
      <c r="E776" s="5"/>
      <c r="F776" s="5"/>
    </row>
    <row r="777" ht="13.5" customHeight="1" spans="1:6">
      <c r="A777" s="2"/>
      <c r="D777" s="17"/>
      <c r="E777" s="5"/>
      <c r="F777" s="5"/>
    </row>
    <row r="778" ht="13.5" customHeight="1" spans="1:6">
      <c r="A778" s="2"/>
      <c r="D778" s="17"/>
      <c r="E778" s="5"/>
      <c r="F778" s="5"/>
    </row>
    <row r="779" ht="13.5" customHeight="1" spans="1:6">
      <c r="A779" s="2"/>
      <c r="D779" s="17"/>
      <c r="E779" s="5"/>
      <c r="F779" s="5"/>
    </row>
    <row r="780" ht="13.5" customHeight="1" spans="1:6">
      <c r="A780" s="2"/>
      <c r="D780" s="17"/>
      <c r="E780" s="5"/>
      <c r="F780" s="5"/>
    </row>
    <row r="781" ht="13.5" customHeight="1" spans="1:6">
      <c r="A781" s="2"/>
      <c r="D781" s="17"/>
      <c r="E781" s="5"/>
      <c r="F781" s="5"/>
    </row>
    <row r="782" ht="13.5" customHeight="1" spans="1:6">
      <c r="A782" s="2"/>
      <c r="D782" s="17"/>
      <c r="E782" s="5"/>
      <c r="F782" s="5"/>
    </row>
    <row r="783" ht="13.5" customHeight="1" spans="1:6">
      <c r="A783" s="2"/>
      <c r="D783" s="17"/>
      <c r="E783" s="5"/>
      <c r="F783" s="5"/>
    </row>
    <row r="784" ht="13.5" customHeight="1" spans="1:6">
      <c r="A784" s="2"/>
      <c r="D784" s="17"/>
      <c r="E784" s="5"/>
      <c r="F784" s="5"/>
    </row>
    <row r="785" ht="13.5" customHeight="1" spans="1:6">
      <c r="A785" s="2"/>
      <c r="D785" s="17"/>
      <c r="E785" s="5"/>
      <c r="F785" s="5"/>
    </row>
    <row r="786" ht="13.5" customHeight="1" spans="1:6">
      <c r="A786" s="2"/>
      <c r="D786" s="17"/>
      <c r="E786" s="5"/>
      <c r="F786" s="5"/>
    </row>
    <row r="787" ht="13.5" customHeight="1" spans="1:6">
      <c r="A787" s="2"/>
      <c r="D787" s="17"/>
      <c r="E787" s="5"/>
      <c r="F787" s="5"/>
    </row>
    <row r="788" ht="13.5" customHeight="1" spans="1:6">
      <c r="A788" s="2"/>
      <c r="D788" s="17"/>
      <c r="E788" s="5"/>
      <c r="F788" s="5"/>
    </row>
    <row r="789" ht="13.5" customHeight="1" spans="1:6">
      <c r="A789" s="2"/>
      <c r="D789" s="17"/>
      <c r="E789" s="5"/>
      <c r="F789" s="5"/>
    </row>
    <row r="790" ht="13.5" customHeight="1" spans="1:6">
      <c r="A790" s="2"/>
      <c r="D790" s="17"/>
      <c r="E790" s="5"/>
      <c r="F790" s="5"/>
    </row>
    <row r="791" ht="13.5" customHeight="1" spans="1:6">
      <c r="A791" s="2"/>
      <c r="D791" s="17"/>
      <c r="E791" s="5"/>
      <c r="F791" s="5"/>
    </row>
    <row r="792" ht="13.5" customHeight="1" spans="1:6">
      <c r="A792" s="2"/>
      <c r="D792" s="17"/>
      <c r="E792" s="5"/>
      <c r="F792" s="5"/>
    </row>
    <row r="793" ht="13.5" customHeight="1" spans="1:6">
      <c r="A793" s="2"/>
      <c r="D793" s="17"/>
      <c r="E793" s="5"/>
      <c r="F793" s="5"/>
    </row>
    <row r="794" ht="13.5" customHeight="1" spans="1:6">
      <c r="A794" s="2"/>
      <c r="D794" s="17"/>
      <c r="E794" s="5"/>
      <c r="F794" s="5"/>
    </row>
    <row r="795" ht="13.5" customHeight="1" spans="1:6">
      <c r="A795" s="2"/>
      <c r="D795" s="17"/>
      <c r="E795" s="5"/>
      <c r="F795" s="5"/>
    </row>
    <row r="796" ht="13.5" customHeight="1" spans="1:6">
      <c r="A796" s="2"/>
      <c r="D796" s="17"/>
      <c r="E796" s="5"/>
      <c r="F796" s="5"/>
    </row>
    <row r="797" ht="13.5" customHeight="1" spans="1:6">
      <c r="A797" s="2"/>
      <c r="D797" s="17"/>
      <c r="E797" s="5"/>
      <c r="F797" s="5"/>
    </row>
    <row r="798" ht="13.5" customHeight="1" spans="1:6">
      <c r="A798" s="2"/>
      <c r="D798" s="17"/>
      <c r="E798" s="5"/>
      <c r="F798" s="5"/>
    </row>
    <row r="799" ht="13.5" customHeight="1" spans="1:6">
      <c r="A799" s="2"/>
      <c r="D799" s="17"/>
      <c r="E799" s="5"/>
      <c r="F799" s="5"/>
    </row>
    <row r="800" ht="13.5" customHeight="1" spans="1:6">
      <c r="A800" s="2"/>
      <c r="D800" s="17"/>
      <c r="E800" s="5"/>
      <c r="F800" s="5"/>
    </row>
    <row r="801" ht="13.5" customHeight="1" spans="1:6">
      <c r="A801" s="2"/>
      <c r="D801" s="17"/>
      <c r="E801" s="5"/>
      <c r="F801" s="5"/>
    </row>
    <row r="802" ht="13.5" customHeight="1" spans="1:6">
      <c r="A802" s="2"/>
      <c r="D802" s="17"/>
      <c r="E802" s="5"/>
      <c r="F802" s="5"/>
    </row>
    <row r="803" ht="13.5" customHeight="1" spans="1:6">
      <c r="A803" s="2"/>
      <c r="D803" s="17"/>
      <c r="E803" s="5"/>
      <c r="F803" s="5"/>
    </row>
    <row r="804" ht="13.5" customHeight="1" spans="1:6">
      <c r="A804" s="2"/>
      <c r="D804" s="17"/>
      <c r="E804" s="5"/>
      <c r="F804" s="5"/>
    </row>
    <row r="805" ht="13.5" customHeight="1" spans="1:6">
      <c r="A805" s="2"/>
      <c r="D805" s="17"/>
      <c r="E805" s="5"/>
      <c r="F805" s="5"/>
    </row>
    <row r="806" ht="13.5" customHeight="1" spans="1:6">
      <c r="A806" s="2"/>
      <c r="D806" s="17"/>
      <c r="E806" s="5"/>
      <c r="F806" s="5"/>
    </row>
    <row r="807" ht="13.5" customHeight="1" spans="1:6">
      <c r="A807" s="2"/>
      <c r="D807" s="17"/>
      <c r="E807" s="5"/>
      <c r="F807" s="5"/>
    </row>
    <row r="808" ht="13.5" customHeight="1" spans="1:6">
      <c r="A808" s="2"/>
      <c r="D808" s="17"/>
      <c r="E808" s="5"/>
      <c r="F808" s="5"/>
    </row>
    <row r="809" ht="13.5" customHeight="1" spans="1:6">
      <c r="A809" s="2"/>
      <c r="D809" s="17"/>
      <c r="E809" s="5"/>
      <c r="F809" s="5"/>
    </row>
    <row r="810" ht="13.5" customHeight="1" spans="1:6">
      <c r="A810" s="2"/>
      <c r="D810" s="17"/>
      <c r="E810" s="5"/>
      <c r="F810" s="5"/>
    </row>
    <row r="811" ht="13.5" customHeight="1" spans="1:6">
      <c r="A811" s="2"/>
      <c r="D811" s="17"/>
      <c r="E811" s="5"/>
      <c r="F811" s="5"/>
    </row>
    <row r="812" ht="13.5" customHeight="1" spans="1:6">
      <c r="A812" s="2"/>
      <c r="D812" s="17"/>
      <c r="E812" s="5"/>
      <c r="F812" s="5"/>
    </row>
    <row r="813" ht="13.5" customHeight="1" spans="1:6">
      <c r="A813" s="2"/>
      <c r="D813" s="17"/>
      <c r="E813" s="5"/>
      <c r="F813" s="5"/>
    </row>
    <row r="814" ht="13.5" customHeight="1" spans="1:6">
      <c r="A814" s="2"/>
      <c r="D814" s="17"/>
      <c r="E814" s="5"/>
      <c r="F814" s="5"/>
    </row>
    <row r="815" ht="13.5" customHeight="1" spans="1:6">
      <c r="A815" s="2"/>
      <c r="D815" s="17"/>
      <c r="E815" s="5"/>
      <c r="F815" s="5"/>
    </row>
    <row r="816" ht="13.5" customHeight="1" spans="1:6">
      <c r="A816" s="2"/>
      <c r="D816" s="17"/>
      <c r="E816" s="5"/>
      <c r="F816" s="5"/>
    </row>
    <row r="817" ht="13.5" customHeight="1" spans="1:6">
      <c r="A817" s="2"/>
      <c r="D817" s="17"/>
      <c r="E817" s="5"/>
      <c r="F817" s="5"/>
    </row>
    <row r="818" ht="13.5" customHeight="1" spans="1:6">
      <c r="A818" s="2"/>
      <c r="D818" s="17"/>
      <c r="E818" s="5"/>
      <c r="F818" s="5"/>
    </row>
    <row r="819" ht="13.5" customHeight="1" spans="1:6">
      <c r="A819" s="2"/>
      <c r="D819" s="17"/>
      <c r="E819" s="5"/>
      <c r="F819" s="5"/>
    </row>
    <row r="820" ht="13.5" customHeight="1" spans="1:6">
      <c r="A820" s="2"/>
      <c r="D820" s="17"/>
      <c r="E820" s="5"/>
      <c r="F820" s="5"/>
    </row>
    <row r="821" ht="13.5" customHeight="1" spans="1:6">
      <c r="A821" s="2"/>
      <c r="D821" s="17"/>
      <c r="E821" s="5"/>
      <c r="F821" s="5"/>
    </row>
    <row r="822" ht="13.5" customHeight="1" spans="1:6">
      <c r="A822" s="2"/>
      <c r="D822" s="17"/>
      <c r="E822" s="5"/>
      <c r="F822" s="5"/>
    </row>
    <row r="823" ht="13.5" customHeight="1" spans="1:6">
      <c r="A823" s="2"/>
      <c r="D823" s="17"/>
      <c r="E823" s="5"/>
      <c r="F823" s="5"/>
    </row>
    <row r="824" ht="13.5" customHeight="1" spans="1:6">
      <c r="A824" s="2"/>
      <c r="D824" s="17"/>
      <c r="E824" s="5"/>
      <c r="F824" s="5"/>
    </row>
    <row r="825" ht="13.5" customHeight="1" spans="1:6">
      <c r="A825" s="2"/>
      <c r="D825" s="17"/>
      <c r="E825" s="5"/>
      <c r="F825" s="5"/>
    </row>
    <row r="826" ht="13.5" customHeight="1" spans="1:6">
      <c r="A826" s="2"/>
      <c r="D826" s="17"/>
      <c r="E826" s="5"/>
      <c r="F826" s="5"/>
    </row>
    <row r="827" ht="13.5" customHeight="1" spans="1:6">
      <c r="A827" s="2"/>
      <c r="D827" s="17"/>
      <c r="E827" s="5"/>
      <c r="F827" s="5"/>
    </row>
    <row r="828" ht="13.5" customHeight="1" spans="1:6">
      <c r="A828" s="2"/>
      <c r="D828" s="17"/>
      <c r="E828" s="5"/>
      <c r="F828" s="5"/>
    </row>
    <row r="829" ht="13.5" customHeight="1" spans="1:6">
      <c r="A829" s="2"/>
      <c r="D829" s="17"/>
      <c r="E829" s="5"/>
      <c r="F829" s="5"/>
    </row>
    <row r="830" ht="13.5" customHeight="1" spans="1:6">
      <c r="A830" s="2"/>
      <c r="D830" s="17"/>
      <c r="E830" s="5"/>
      <c r="F830" s="5"/>
    </row>
    <row r="831" ht="13.5" customHeight="1" spans="1:6">
      <c r="A831" s="2"/>
      <c r="D831" s="17"/>
      <c r="E831" s="5"/>
      <c r="F831" s="5"/>
    </row>
    <row r="832" ht="13.5" customHeight="1" spans="1:6">
      <c r="A832" s="2"/>
      <c r="D832" s="17"/>
      <c r="E832" s="5"/>
      <c r="F832" s="5"/>
    </row>
    <row r="833" ht="13.5" customHeight="1" spans="1:6">
      <c r="A833" s="2"/>
      <c r="D833" s="17"/>
      <c r="E833" s="5"/>
      <c r="F833" s="5"/>
    </row>
    <row r="834" ht="13.5" customHeight="1" spans="1:6">
      <c r="A834" s="2"/>
      <c r="D834" s="17"/>
      <c r="E834" s="5"/>
      <c r="F834" s="5"/>
    </row>
    <row r="835" ht="13.5" customHeight="1" spans="1:6">
      <c r="A835" s="2"/>
      <c r="D835" s="17"/>
      <c r="E835" s="5"/>
      <c r="F835" s="5"/>
    </row>
    <row r="836" ht="13.5" customHeight="1" spans="1:6">
      <c r="A836" s="2"/>
      <c r="D836" s="17"/>
      <c r="E836" s="5"/>
      <c r="F836" s="5"/>
    </row>
    <row r="837" ht="13.5" customHeight="1" spans="1:6">
      <c r="A837" s="2"/>
      <c r="D837" s="17"/>
      <c r="E837" s="5"/>
      <c r="F837" s="5"/>
    </row>
    <row r="838" ht="13.5" customHeight="1" spans="1:6">
      <c r="A838" s="2"/>
      <c r="D838" s="17"/>
      <c r="E838" s="5"/>
      <c r="F838" s="5"/>
    </row>
    <row r="839" ht="13.5" customHeight="1" spans="1:6">
      <c r="A839" s="2"/>
      <c r="D839" s="17"/>
      <c r="E839" s="5"/>
      <c r="F839" s="5"/>
    </row>
    <row r="840" ht="13.5" customHeight="1" spans="1:6">
      <c r="A840" s="2"/>
      <c r="D840" s="17"/>
      <c r="E840" s="5"/>
      <c r="F840" s="5"/>
    </row>
    <row r="841" ht="13.5" customHeight="1" spans="1:6">
      <c r="A841" s="2"/>
      <c r="D841" s="17"/>
      <c r="E841" s="5"/>
      <c r="F841" s="5"/>
    </row>
    <row r="842" ht="13.5" customHeight="1" spans="1:6">
      <c r="A842" s="2"/>
      <c r="D842" s="17"/>
      <c r="E842" s="5"/>
      <c r="F842" s="5"/>
    </row>
    <row r="843" ht="13.5" customHeight="1" spans="1:6">
      <c r="A843" s="2"/>
      <c r="D843" s="17"/>
      <c r="E843" s="5"/>
      <c r="F843" s="5"/>
    </row>
    <row r="844" ht="13.5" customHeight="1" spans="1:6">
      <c r="A844" s="2"/>
      <c r="D844" s="17"/>
      <c r="E844" s="5"/>
      <c r="F844" s="5"/>
    </row>
    <row r="845" ht="13.5" customHeight="1" spans="1:6">
      <c r="A845" s="2"/>
      <c r="D845" s="17"/>
      <c r="E845" s="5"/>
      <c r="F845" s="5"/>
    </row>
    <row r="846" ht="13.5" customHeight="1" spans="1:6">
      <c r="A846" s="2"/>
      <c r="D846" s="17"/>
      <c r="E846" s="5"/>
      <c r="F846" s="5"/>
    </row>
    <row r="847" ht="13.5" customHeight="1" spans="1:6">
      <c r="A847" s="2"/>
      <c r="D847" s="17"/>
      <c r="E847" s="5"/>
      <c r="F847" s="5"/>
    </row>
    <row r="848" ht="13.5" customHeight="1" spans="1:6">
      <c r="A848" s="2"/>
      <c r="D848" s="17"/>
      <c r="E848" s="5"/>
      <c r="F848" s="5"/>
    </row>
    <row r="849" ht="13.5" customHeight="1" spans="1:6">
      <c r="A849" s="2"/>
      <c r="D849" s="17"/>
      <c r="E849" s="5"/>
      <c r="F849" s="5"/>
    </row>
    <row r="850" ht="13.5" customHeight="1" spans="1:6">
      <c r="A850" s="2"/>
      <c r="D850" s="17"/>
      <c r="E850" s="5"/>
      <c r="F850" s="5"/>
    </row>
    <row r="851" ht="13.5" customHeight="1" spans="1:6">
      <c r="A851" s="2"/>
      <c r="D851" s="17"/>
      <c r="E851" s="5"/>
      <c r="F851" s="5"/>
    </row>
    <row r="852" ht="13.5" customHeight="1" spans="1:6">
      <c r="A852" s="2"/>
      <c r="D852" s="17"/>
      <c r="E852" s="5"/>
      <c r="F852" s="5"/>
    </row>
    <row r="853" ht="13.5" customHeight="1" spans="1:6">
      <c r="A853" s="2"/>
      <c r="D853" s="17"/>
      <c r="E853" s="5"/>
      <c r="F853" s="5"/>
    </row>
    <row r="854" ht="13.5" customHeight="1" spans="1:6">
      <c r="A854" s="2"/>
      <c r="D854" s="17"/>
      <c r="E854" s="5"/>
      <c r="F854" s="5"/>
    </row>
    <row r="855" ht="13.5" customHeight="1" spans="1:6">
      <c r="A855" s="2"/>
      <c r="D855" s="17"/>
      <c r="E855" s="5"/>
      <c r="F855" s="5"/>
    </row>
    <row r="856" ht="13.5" customHeight="1" spans="1:6">
      <c r="A856" s="2"/>
      <c r="D856" s="17"/>
      <c r="E856" s="5"/>
      <c r="F856" s="5"/>
    </row>
    <row r="857" ht="13.5" customHeight="1" spans="1:6">
      <c r="A857" s="2"/>
      <c r="D857" s="17"/>
      <c r="E857" s="5"/>
      <c r="F857" s="5"/>
    </row>
    <row r="858" ht="13.5" customHeight="1" spans="1:6">
      <c r="A858" s="2"/>
      <c r="D858" s="17"/>
      <c r="E858" s="5"/>
      <c r="F858" s="5"/>
    </row>
    <row r="859" ht="13.5" customHeight="1" spans="1:6">
      <c r="A859" s="2"/>
      <c r="D859" s="17"/>
      <c r="E859" s="5"/>
      <c r="F859" s="5"/>
    </row>
    <row r="860" ht="13.5" customHeight="1" spans="1:6">
      <c r="A860" s="2"/>
      <c r="D860" s="17"/>
      <c r="E860" s="5"/>
      <c r="F860" s="5"/>
    </row>
    <row r="861" ht="13.5" customHeight="1" spans="1:6">
      <c r="A861" s="2"/>
      <c r="D861" s="17"/>
      <c r="E861" s="5"/>
      <c r="F861" s="5"/>
    </row>
    <row r="862" ht="13.5" customHeight="1" spans="1:6">
      <c r="A862" s="2"/>
      <c r="D862" s="17"/>
      <c r="E862" s="5"/>
      <c r="F862" s="5"/>
    </row>
    <row r="863" ht="13.5" customHeight="1" spans="1:6">
      <c r="A863" s="2"/>
      <c r="D863" s="17"/>
      <c r="E863" s="5"/>
      <c r="F863" s="5"/>
    </row>
    <row r="864" ht="13.5" customHeight="1" spans="1:6">
      <c r="A864" s="2"/>
      <c r="D864" s="17"/>
      <c r="E864" s="5"/>
      <c r="F864" s="5"/>
    </row>
    <row r="865" ht="13.5" customHeight="1" spans="1:6">
      <c r="A865" s="2"/>
      <c r="D865" s="17"/>
      <c r="E865" s="5"/>
      <c r="F865" s="5"/>
    </row>
    <row r="866" ht="13.5" customHeight="1" spans="1:6">
      <c r="A866" s="2"/>
      <c r="D866" s="17"/>
      <c r="E866" s="5"/>
      <c r="F866" s="5"/>
    </row>
    <row r="867" ht="13.5" customHeight="1" spans="1:6">
      <c r="A867" s="2"/>
      <c r="D867" s="17"/>
      <c r="E867" s="5"/>
      <c r="F867" s="5"/>
    </row>
    <row r="868" ht="13.5" customHeight="1" spans="1:6">
      <c r="A868" s="2"/>
      <c r="D868" s="17"/>
      <c r="E868" s="5"/>
      <c r="F868" s="5"/>
    </row>
    <row r="869" ht="13.5" customHeight="1" spans="1:6">
      <c r="A869" s="2"/>
      <c r="D869" s="17"/>
      <c r="E869" s="5"/>
      <c r="F869" s="5"/>
    </row>
    <row r="870" ht="13.5" customHeight="1" spans="1:6">
      <c r="A870" s="2"/>
      <c r="D870" s="17"/>
      <c r="E870" s="5"/>
      <c r="F870" s="5"/>
    </row>
    <row r="871" ht="13.5" customHeight="1" spans="1:6">
      <c r="A871" s="2"/>
      <c r="D871" s="17"/>
      <c r="E871" s="5"/>
      <c r="F871" s="5"/>
    </row>
    <row r="872" ht="13.5" customHeight="1" spans="1:6">
      <c r="A872" s="2"/>
      <c r="D872" s="17"/>
      <c r="E872" s="5"/>
      <c r="F872" s="5"/>
    </row>
    <row r="873" ht="13.5" customHeight="1" spans="1:6">
      <c r="A873" s="2"/>
      <c r="D873" s="17"/>
      <c r="E873" s="5"/>
      <c r="F873" s="5"/>
    </row>
    <row r="874" ht="13.5" customHeight="1" spans="1:6">
      <c r="A874" s="2"/>
      <c r="D874" s="17"/>
      <c r="E874" s="5"/>
      <c r="F874" s="5"/>
    </row>
    <row r="875" ht="13.5" customHeight="1" spans="1:6">
      <c r="A875" s="2"/>
      <c r="D875" s="17"/>
      <c r="E875" s="5"/>
      <c r="F875" s="5"/>
    </row>
    <row r="876" ht="13.5" customHeight="1" spans="1:6">
      <c r="A876" s="2"/>
      <c r="D876" s="17"/>
      <c r="E876" s="5"/>
      <c r="F876" s="5"/>
    </row>
    <row r="877" ht="13.5" customHeight="1" spans="1:6">
      <c r="A877" s="2"/>
      <c r="D877" s="17"/>
      <c r="E877" s="5"/>
      <c r="F877" s="5"/>
    </row>
    <row r="878" ht="13.5" customHeight="1" spans="1:6">
      <c r="A878" s="2"/>
      <c r="D878" s="17"/>
      <c r="E878" s="5"/>
      <c r="F878" s="5"/>
    </row>
    <row r="879" ht="13.5" customHeight="1" spans="1:6">
      <c r="A879" s="2"/>
      <c r="D879" s="17"/>
      <c r="E879" s="5"/>
      <c r="F879" s="5"/>
    </row>
    <row r="880" ht="13.5" customHeight="1" spans="1:6">
      <c r="A880" s="2"/>
      <c r="D880" s="17"/>
      <c r="E880" s="5"/>
      <c r="F880" s="5"/>
    </row>
    <row r="881" ht="13.5" customHeight="1" spans="1:6">
      <c r="A881" s="2"/>
      <c r="D881" s="17"/>
      <c r="E881" s="5"/>
      <c r="F881" s="5"/>
    </row>
    <row r="882" ht="13.5" customHeight="1" spans="1:6">
      <c r="A882" s="2"/>
      <c r="D882" s="17"/>
      <c r="E882" s="5"/>
      <c r="F882" s="5"/>
    </row>
    <row r="883" ht="13.5" customHeight="1" spans="1:6">
      <c r="A883" s="2"/>
      <c r="D883" s="17"/>
      <c r="E883" s="5"/>
      <c r="F883" s="5"/>
    </row>
    <row r="884" ht="13.5" customHeight="1" spans="1:6">
      <c r="A884" s="2"/>
      <c r="D884" s="17"/>
      <c r="E884" s="5"/>
      <c r="F884" s="5"/>
    </row>
    <row r="885" ht="13.5" customHeight="1" spans="1:6">
      <c r="A885" s="2"/>
      <c r="D885" s="17"/>
      <c r="E885" s="5"/>
      <c r="F885" s="5"/>
    </row>
    <row r="886" ht="13.5" customHeight="1" spans="1:6">
      <c r="A886" s="2"/>
      <c r="D886" s="17"/>
      <c r="E886" s="5"/>
      <c r="F886" s="5"/>
    </row>
    <row r="887" ht="13.5" customHeight="1" spans="1:6">
      <c r="A887" s="2"/>
      <c r="D887" s="17"/>
      <c r="E887" s="5"/>
      <c r="F887" s="5"/>
    </row>
    <row r="888" ht="13.5" customHeight="1" spans="1:6">
      <c r="A888" s="2"/>
      <c r="D888" s="17"/>
      <c r="E888" s="5"/>
      <c r="F888" s="5"/>
    </row>
    <row r="889" ht="13.5" customHeight="1" spans="1:6">
      <c r="A889" s="2"/>
      <c r="D889" s="17"/>
      <c r="E889" s="5"/>
      <c r="F889" s="5"/>
    </row>
    <row r="890" ht="13.5" customHeight="1" spans="1:6">
      <c r="A890" s="2"/>
      <c r="D890" s="17"/>
      <c r="E890" s="5"/>
      <c r="F890" s="5"/>
    </row>
    <row r="891" ht="13.5" customHeight="1" spans="1:6">
      <c r="A891" s="2"/>
      <c r="D891" s="17"/>
      <c r="E891" s="5"/>
      <c r="F891" s="5"/>
    </row>
    <row r="892" ht="13.5" customHeight="1" spans="1:6">
      <c r="A892" s="2"/>
      <c r="D892" s="17"/>
      <c r="E892" s="5"/>
      <c r="F892" s="5"/>
    </row>
    <row r="893" ht="13.5" customHeight="1" spans="1:6">
      <c r="A893" s="2"/>
      <c r="D893" s="17"/>
      <c r="E893" s="5"/>
      <c r="F893" s="5"/>
    </row>
    <row r="894" ht="13.5" customHeight="1" spans="1:6">
      <c r="A894" s="2"/>
      <c r="D894" s="17"/>
      <c r="E894" s="5"/>
      <c r="F894" s="5"/>
    </row>
    <row r="895" ht="13.5" customHeight="1" spans="1:6">
      <c r="A895" s="2"/>
      <c r="D895" s="17"/>
      <c r="E895" s="5"/>
      <c r="F895" s="5"/>
    </row>
    <row r="896" ht="13.5" customHeight="1" spans="1:6">
      <c r="A896" s="2"/>
      <c r="D896" s="17"/>
      <c r="E896" s="5"/>
      <c r="F896" s="5"/>
    </row>
    <row r="897" ht="13.5" customHeight="1" spans="1:6">
      <c r="A897" s="2"/>
      <c r="D897" s="17"/>
      <c r="E897" s="5"/>
      <c r="F897" s="5"/>
    </row>
    <row r="898" ht="13.5" customHeight="1" spans="1:6">
      <c r="A898" s="2"/>
      <c r="D898" s="17"/>
      <c r="E898" s="5"/>
      <c r="F898" s="5"/>
    </row>
    <row r="899" ht="13.5" customHeight="1" spans="1:6">
      <c r="A899" s="2"/>
      <c r="D899" s="17"/>
      <c r="E899" s="5"/>
      <c r="F899" s="5"/>
    </row>
    <row r="900" ht="13.5" customHeight="1" spans="1:6">
      <c r="A900" s="2"/>
      <c r="D900" s="17"/>
      <c r="E900" s="5"/>
      <c r="F900" s="5"/>
    </row>
    <row r="901" ht="13.5" customHeight="1" spans="1:6">
      <c r="A901" s="2"/>
      <c r="D901" s="17"/>
      <c r="E901" s="5"/>
      <c r="F901" s="5"/>
    </row>
    <row r="902" ht="13.5" customHeight="1" spans="1:6">
      <c r="A902" s="2"/>
      <c r="D902" s="17"/>
      <c r="E902" s="5"/>
      <c r="F902" s="5"/>
    </row>
    <row r="903" ht="13.5" customHeight="1" spans="1:6">
      <c r="A903" s="2"/>
      <c r="D903" s="17"/>
      <c r="E903" s="5"/>
      <c r="F903" s="5"/>
    </row>
    <row r="904" ht="13.5" customHeight="1" spans="1:6">
      <c r="A904" s="2"/>
      <c r="D904" s="17"/>
      <c r="E904" s="5"/>
      <c r="F904" s="5"/>
    </row>
    <row r="905" ht="13.5" customHeight="1" spans="1:6">
      <c r="A905" s="2"/>
      <c r="D905" s="17"/>
      <c r="E905" s="5"/>
      <c r="F905" s="5"/>
    </row>
    <row r="906" ht="13.5" customHeight="1" spans="1:6">
      <c r="A906" s="2"/>
      <c r="D906" s="17"/>
      <c r="E906" s="5"/>
      <c r="F906" s="5"/>
    </row>
    <row r="907" ht="13.5" customHeight="1" spans="1:6">
      <c r="A907" s="2"/>
      <c r="D907" s="17"/>
      <c r="E907" s="5"/>
      <c r="F907" s="5"/>
    </row>
    <row r="908" ht="13.5" customHeight="1" spans="1:6">
      <c r="A908" s="2"/>
      <c r="D908" s="17"/>
      <c r="E908" s="5"/>
      <c r="F908" s="5"/>
    </row>
    <row r="909" ht="13.5" customHeight="1" spans="1:6">
      <c r="A909" s="2"/>
      <c r="D909" s="17"/>
      <c r="E909" s="5"/>
      <c r="F909" s="5"/>
    </row>
    <row r="910" ht="13.5" customHeight="1" spans="1:6">
      <c r="A910" s="2"/>
      <c r="D910" s="17"/>
      <c r="E910" s="5"/>
      <c r="F910" s="5"/>
    </row>
    <row r="911" ht="13.5" customHeight="1" spans="1:6">
      <c r="A911" s="2"/>
      <c r="D911" s="17"/>
      <c r="E911" s="5"/>
      <c r="F911" s="5"/>
    </row>
    <row r="912" ht="13.5" customHeight="1" spans="1:6">
      <c r="A912" s="2"/>
      <c r="D912" s="17"/>
      <c r="E912" s="5"/>
      <c r="F912" s="5"/>
    </row>
    <row r="913" ht="13.5" customHeight="1" spans="1:6">
      <c r="A913" s="2"/>
      <c r="D913" s="17"/>
      <c r="E913" s="5"/>
      <c r="F913" s="5"/>
    </row>
    <row r="914" ht="13.5" customHeight="1" spans="1:6">
      <c r="A914" s="2"/>
      <c r="D914" s="17"/>
      <c r="E914" s="5"/>
      <c r="F914" s="5"/>
    </row>
    <row r="915" ht="13.5" customHeight="1" spans="1:6">
      <c r="A915" s="2"/>
      <c r="D915" s="17"/>
      <c r="E915" s="5"/>
      <c r="F915" s="5"/>
    </row>
    <row r="916" ht="13.5" customHeight="1" spans="1:6">
      <c r="A916" s="2"/>
      <c r="D916" s="17"/>
      <c r="E916" s="5"/>
      <c r="F916" s="5"/>
    </row>
    <row r="917" ht="13.5" customHeight="1" spans="1:6">
      <c r="A917" s="2"/>
      <c r="D917" s="17"/>
      <c r="E917" s="5"/>
      <c r="F917" s="5"/>
    </row>
    <row r="918" ht="13.5" customHeight="1" spans="1:6">
      <c r="A918" s="2"/>
      <c r="D918" s="17"/>
      <c r="E918" s="5"/>
      <c r="F918" s="5"/>
    </row>
    <row r="919" ht="13.5" customHeight="1" spans="1:6">
      <c r="A919" s="2"/>
      <c r="D919" s="17"/>
      <c r="E919" s="5"/>
      <c r="F919" s="5"/>
    </row>
    <row r="920" ht="13.5" customHeight="1" spans="1:6">
      <c r="A920" s="2"/>
      <c r="D920" s="17"/>
      <c r="E920" s="5"/>
      <c r="F920" s="5"/>
    </row>
    <row r="921" ht="13.5" customHeight="1" spans="1:6">
      <c r="A921" s="2"/>
      <c r="D921" s="17"/>
      <c r="E921" s="5"/>
      <c r="F921" s="5"/>
    </row>
    <row r="922" ht="13.5" customHeight="1" spans="1:6">
      <c r="A922" s="2"/>
      <c r="D922" s="17"/>
      <c r="E922" s="5"/>
      <c r="F922" s="5"/>
    </row>
    <row r="923" ht="13.5" customHeight="1" spans="1:6">
      <c r="A923" s="2"/>
      <c r="D923" s="17"/>
      <c r="E923" s="5"/>
      <c r="F923" s="5"/>
    </row>
    <row r="924" ht="13.5" customHeight="1" spans="1:6">
      <c r="A924" s="2"/>
      <c r="D924" s="17"/>
      <c r="E924" s="5"/>
      <c r="F924" s="5"/>
    </row>
    <row r="925" ht="13.5" customHeight="1" spans="1:6">
      <c r="A925" s="2"/>
      <c r="D925" s="17"/>
      <c r="E925" s="5"/>
      <c r="F925" s="5"/>
    </row>
    <row r="926" ht="13.5" customHeight="1" spans="1:6">
      <c r="A926" s="2"/>
      <c r="D926" s="17"/>
      <c r="E926" s="5"/>
      <c r="F926" s="5"/>
    </row>
    <row r="927" ht="13.5" customHeight="1" spans="1:6">
      <c r="A927" s="2"/>
      <c r="D927" s="17"/>
      <c r="E927" s="5"/>
      <c r="F927" s="5"/>
    </row>
    <row r="928" ht="13.5" customHeight="1" spans="1:6">
      <c r="A928" s="2"/>
      <c r="D928" s="17"/>
      <c r="E928" s="5"/>
      <c r="F928" s="5"/>
    </row>
    <row r="929" ht="13.5" customHeight="1" spans="1:6">
      <c r="A929" s="2"/>
      <c r="D929" s="17"/>
      <c r="E929" s="5"/>
      <c r="F929" s="5"/>
    </row>
    <row r="930" ht="13.5" customHeight="1" spans="1:6">
      <c r="A930" s="2"/>
      <c r="D930" s="17"/>
      <c r="E930" s="5"/>
      <c r="F930" s="5"/>
    </row>
    <row r="931" ht="13.5" customHeight="1" spans="1:6">
      <c r="A931" s="2"/>
      <c r="D931" s="17"/>
      <c r="E931" s="5"/>
      <c r="F931" s="5"/>
    </row>
    <row r="932" ht="13.5" customHeight="1" spans="1:6">
      <c r="A932" s="2"/>
      <c r="D932" s="17"/>
      <c r="E932" s="5"/>
      <c r="F932" s="5"/>
    </row>
    <row r="933" ht="13.5" customHeight="1" spans="1:6">
      <c r="A933" s="2"/>
      <c r="D933" s="17"/>
      <c r="E933" s="5"/>
      <c r="F933" s="5"/>
    </row>
    <row r="934" ht="13.5" customHeight="1" spans="1:6">
      <c r="A934" s="2"/>
      <c r="D934" s="17"/>
      <c r="E934" s="5"/>
      <c r="F934" s="5"/>
    </row>
    <row r="935" ht="13.5" customHeight="1" spans="1:6">
      <c r="A935" s="2"/>
      <c r="D935" s="17"/>
      <c r="E935" s="5"/>
      <c r="F935" s="5"/>
    </row>
    <row r="936" ht="13.5" customHeight="1" spans="1:6">
      <c r="A936" s="2"/>
      <c r="D936" s="17"/>
      <c r="E936" s="5"/>
      <c r="F936" s="5"/>
    </row>
    <row r="937" ht="13.5" customHeight="1" spans="1:6">
      <c r="A937" s="2"/>
      <c r="D937" s="17"/>
      <c r="E937" s="5"/>
      <c r="F937" s="5"/>
    </row>
    <row r="938" ht="13.5" customHeight="1" spans="1:6">
      <c r="A938" s="2"/>
      <c r="D938" s="17"/>
      <c r="E938" s="5"/>
      <c r="F938" s="5"/>
    </row>
    <row r="939" ht="13.5" customHeight="1" spans="1:6">
      <c r="A939" s="2"/>
      <c r="D939" s="17"/>
      <c r="E939" s="5"/>
      <c r="F939" s="5"/>
    </row>
    <row r="940" ht="13.5" customHeight="1" spans="1:6">
      <c r="A940" s="2"/>
      <c r="D940" s="17"/>
      <c r="E940" s="5"/>
      <c r="F940" s="5"/>
    </row>
    <row r="941" ht="13.5" customHeight="1" spans="1:6">
      <c r="A941" s="2"/>
      <c r="D941" s="17"/>
      <c r="E941" s="5"/>
      <c r="F941" s="5"/>
    </row>
    <row r="942" ht="13.5" customHeight="1" spans="1:6">
      <c r="A942" s="2"/>
      <c r="D942" s="17"/>
      <c r="E942" s="5"/>
      <c r="F942" s="5"/>
    </row>
    <row r="943" ht="13.5" customHeight="1" spans="1:6">
      <c r="A943" s="2"/>
      <c r="D943" s="17"/>
      <c r="E943" s="5"/>
      <c r="F943" s="5"/>
    </row>
    <row r="944" ht="13.5" customHeight="1" spans="1:6">
      <c r="A944" s="2"/>
      <c r="D944" s="17"/>
      <c r="E944" s="5"/>
      <c r="F944" s="5"/>
    </row>
    <row r="945" ht="13.5" customHeight="1" spans="1:6">
      <c r="A945" s="2"/>
      <c r="D945" s="17"/>
      <c r="E945" s="5"/>
      <c r="F945" s="5"/>
    </row>
    <row r="946" ht="13.5" customHeight="1" spans="1:6">
      <c r="A946" s="2"/>
      <c r="D946" s="17"/>
      <c r="E946" s="5"/>
      <c r="F946" s="5"/>
    </row>
    <row r="947" ht="13.5" customHeight="1" spans="1:6">
      <c r="A947" s="2"/>
      <c r="D947" s="17"/>
      <c r="E947" s="5"/>
      <c r="F947" s="5"/>
    </row>
    <row r="948" ht="13.5" customHeight="1" spans="1:6">
      <c r="A948" s="2"/>
      <c r="D948" s="17"/>
      <c r="E948" s="5"/>
      <c r="F948" s="5"/>
    </row>
    <row r="949" ht="13.5" customHeight="1" spans="1:6">
      <c r="A949" s="2"/>
      <c r="D949" s="17"/>
      <c r="E949" s="5"/>
      <c r="F949" s="5"/>
    </row>
    <row r="950" ht="13.5" customHeight="1" spans="1:6">
      <c r="A950" s="2"/>
      <c r="D950" s="17"/>
      <c r="E950" s="5"/>
      <c r="F950" s="5"/>
    </row>
    <row r="951" ht="13.5" customHeight="1" spans="1:6">
      <c r="A951" s="2"/>
      <c r="D951" s="17"/>
      <c r="E951" s="5"/>
      <c r="F951" s="5"/>
    </row>
    <row r="952" ht="13.5" customHeight="1" spans="1:6">
      <c r="A952" s="2"/>
      <c r="D952" s="17"/>
      <c r="E952" s="5"/>
      <c r="F952" s="5"/>
    </row>
    <row r="953" ht="13.5" customHeight="1" spans="1:6">
      <c r="A953" s="2"/>
      <c r="D953" s="17"/>
      <c r="E953" s="5"/>
      <c r="F953" s="5"/>
    </row>
    <row r="954" ht="13.5" customHeight="1" spans="1:6">
      <c r="A954" s="2"/>
      <c r="D954" s="17"/>
      <c r="E954" s="5"/>
      <c r="F954" s="5"/>
    </row>
    <row r="955" ht="13.5" customHeight="1" spans="1:6">
      <c r="A955" s="2"/>
      <c r="D955" s="17"/>
      <c r="E955" s="5"/>
      <c r="F955" s="5"/>
    </row>
    <row r="956" ht="13.5" customHeight="1" spans="1:6">
      <c r="A956" s="2"/>
      <c r="D956" s="17"/>
      <c r="E956" s="5"/>
      <c r="F956" s="5"/>
    </row>
    <row r="957" ht="13.5" customHeight="1" spans="1:6">
      <c r="A957" s="2"/>
      <c r="D957" s="17"/>
      <c r="E957" s="5"/>
      <c r="F957" s="5"/>
    </row>
    <row r="958" ht="13.5" customHeight="1" spans="1:6">
      <c r="A958" s="2"/>
      <c r="D958" s="17"/>
      <c r="E958" s="5"/>
      <c r="F958" s="5"/>
    </row>
    <row r="959" ht="13.5" customHeight="1" spans="1:6">
      <c r="A959" s="2"/>
      <c r="D959" s="17"/>
      <c r="E959" s="5"/>
      <c r="F959" s="5"/>
    </row>
    <row r="960" ht="13.5" customHeight="1" spans="1:6">
      <c r="A960" s="2"/>
      <c r="D960" s="17"/>
      <c r="E960" s="5"/>
      <c r="F960" s="5"/>
    </row>
    <row r="961" ht="13.5" customHeight="1" spans="1:6">
      <c r="A961" s="2"/>
      <c r="D961" s="17"/>
      <c r="E961" s="5"/>
      <c r="F961" s="5"/>
    </row>
    <row r="962" ht="13.5" customHeight="1" spans="1:6">
      <c r="A962" s="2"/>
      <c r="D962" s="17"/>
      <c r="E962" s="5"/>
      <c r="F962" s="5"/>
    </row>
    <row r="963" ht="13.5" customHeight="1" spans="1:6">
      <c r="A963" s="2"/>
      <c r="D963" s="17"/>
      <c r="E963" s="5"/>
      <c r="F963" s="5"/>
    </row>
    <row r="964" ht="13.5" customHeight="1" spans="1:6">
      <c r="A964" s="2"/>
      <c r="D964" s="17"/>
      <c r="E964" s="5"/>
      <c r="F964" s="5"/>
    </row>
    <row r="965" ht="13.5" customHeight="1" spans="1:6">
      <c r="A965" s="2"/>
      <c r="D965" s="17"/>
      <c r="E965" s="5"/>
      <c r="F965" s="5"/>
    </row>
    <row r="966" ht="13.5" customHeight="1" spans="1:6">
      <c r="A966" s="2"/>
      <c r="D966" s="17"/>
      <c r="E966" s="5"/>
      <c r="F966" s="5"/>
    </row>
    <row r="967" ht="13.5" customHeight="1" spans="1:6">
      <c r="A967" s="2"/>
      <c r="D967" s="17"/>
      <c r="E967" s="5"/>
      <c r="F967" s="5"/>
    </row>
    <row r="968" ht="13.5" customHeight="1" spans="1:6">
      <c r="A968" s="2"/>
      <c r="D968" s="17"/>
      <c r="E968" s="5"/>
      <c r="F968" s="5"/>
    </row>
    <row r="969" ht="13.5" customHeight="1" spans="1:6">
      <c r="A969" s="2"/>
      <c r="D969" s="17"/>
      <c r="E969" s="5"/>
      <c r="F969" s="5"/>
    </row>
    <row r="970" ht="13.5" customHeight="1" spans="1:6">
      <c r="A970" s="2"/>
      <c r="D970" s="17"/>
      <c r="E970" s="5"/>
      <c r="F970" s="5"/>
    </row>
    <row r="971" ht="13.5" customHeight="1" spans="1:6">
      <c r="A971" s="2"/>
      <c r="D971" s="17"/>
      <c r="E971" s="5"/>
      <c r="F971" s="5"/>
    </row>
    <row r="972" ht="13.5" customHeight="1" spans="1:6">
      <c r="A972" s="2"/>
      <c r="D972" s="17"/>
      <c r="E972" s="5"/>
      <c r="F972" s="5"/>
    </row>
    <row r="973" ht="13.5" customHeight="1" spans="1:6">
      <c r="A973" s="2"/>
      <c r="D973" s="17"/>
      <c r="E973" s="5"/>
      <c r="F973" s="5"/>
    </row>
    <row r="974" ht="13.5" customHeight="1" spans="1:6">
      <c r="A974" s="2"/>
      <c r="D974" s="17"/>
      <c r="E974" s="5"/>
      <c r="F974" s="5"/>
    </row>
    <row r="975" ht="13.5" customHeight="1" spans="1:6">
      <c r="A975" s="2"/>
      <c r="D975" s="17"/>
      <c r="E975" s="5"/>
      <c r="F975" s="5"/>
    </row>
    <row r="976" ht="13.5" customHeight="1" spans="1:6">
      <c r="A976" s="2"/>
      <c r="D976" s="17"/>
      <c r="E976" s="5"/>
      <c r="F976" s="5"/>
    </row>
    <row r="977" ht="13.5" customHeight="1" spans="1:6">
      <c r="A977" s="2"/>
      <c r="D977" s="17"/>
      <c r="E977" s="5"/>
      <c r="F977" s="5"/>
    </row>
    <row r="978" ht="13.5" customHeight="1" spans="1:6">
      <c r="A978" s="2"/>
      <c r="D978" s="17"/>
      <c r="E978" s="5"/>
      <c r="F978" s="5"/>
    </row>
    <row r="979" ht="13.5" customHeight="1" spans="1:6">
      <c r="A979" s="2"/>
      <c r="D979" s="17"/>
      <c r="E979" s="5"/>
      <c r="F979" s="5"/>
    </row>
    <row r="980" ht="13.5" customHeight="1" spans="1:6">
      <c r="A980" s="2"/>
      <c r="D980" s="17"/>
      <c r="E980" s="5"/>
      <c r="F980" s="5"/>
    </row>
    <row r="981" ht="13.5" customHeight="1" spans="1:6">
      <c r="A981" s="2"/>
      <c r="D981" s="17"/>
      <c r="E981" s="5"/>
      <c r="F981" s="5"/>
    </row>
    <row r="982" ht="13.5" customHeight="1" spans="1:6">
      <c r="A982" s="2"/>
      <c r="D982" s="17"/>
      <c r="E982" s="5"/>
      <c r="F982" s="5"/>
    </row>
    <row r="983" ht="13.5" customHeight="1" spans="1:6">
      <c r="A983" s="2"/>
      <c r="D983" s="17"/>
      <c r="E983" s="5"/>
      <c r="F983" s="5"/>
    </row>
    <row r="984" ht="13.5" customHeight="1" spans="1:6">
      <c r="A984" s="2"/>
      <c r="D984" s="17"/>
      <c r="E984" s="5"/>
      <c r="F984" s="5"/>
    </row>
    <row r="985" ht="13.5" customHeight="1" spans="1:6">
      <c r="A985" s="2"/>
      <c r="D985" s="17"/>
      <c r="E985" s="5"/>
      <c r="F985" s="5"/>
    </row>
    <row r="986" ht="13.5" customHeight="1" spans="1:6">
      <c r="A986" s="2"/>
      <c r="D986" s="17"/>
      <c r="E986" s="5"/>
      <c r="F986" s="5"/>
    </row>
    <row r="987" ht="13.5" customHeight="1" spans="1:6">
      <c r="A987" s="2"/>
      <c r="D987" s="17"/>
      <c r="E987" s="5"/>
      <c r="F987" s="5"/>
    </row>
    <row r="988" ht="13.5" customHeight="1" spans="1:6">
      <c r="A988" s="2"/>
      <c r="D988" s="17"/>
      <c r="E988" s="5"/>
      <c r="F988" s="5"/>
    </row>
    <row r="989" ht="13.5" customHeight="1" spans="1:6">
      <c r="A989" s="2"/>
      <c r="D989" s="17"/>
      <c r="E989" s="5"/>
      <c r="F989" s="5"/>
    </row>
    <row r="990" ht="13.5" customHeight="1" spans="1:6">
      <c r="A990" s="2"/>
      <c r="D990" s="17"/>
      <c r="E990" s="5"/>
      <c r="F990" s="5"/>
    </row>
    <row r="991" ht="13.5" customHeight="1" spans="1:6">
      <c r="A991" s="2"/>
      <c r="D991" s="17"/>
      <c r="E991" s="5"/>
      <c r="F991" s="5"/>
    </row>
    <row r="992" ht="13.5" customHeight="1" spans="1:6">
      <c r="A992" s="2"/>
      <c r="D992" s="17"/>
      <c r="E992" s="5"/>
      <c r="F992" s="5"/>
    </row>
    <row r="993" ht="13.5" customHeight="1" spans="1:6">
      <c r="A993" s="2"/>
      <c r="D993" s="17"/>
      <c r="E993" s="5"/>
      <c r="F993" s="5"/>
    </row>
    <row r="994" ht="13.5" customHeight="1" spans="1:6">
      <c r="A994" s="2"/>
      <c r="D994" s="17"/>
      <c r="E994" s="5"/>
      <c r="F994" s="5"/>
    </row>
    <row r="995" ht="13.5" customHeight="1" spans="1:6">
      <c r="A995" s="2"/>
      <c r="D995" s="17"/>
      <c r="E995" s="5"/>
      <c r="F995" s="5"/>
    </row>
    <row r="996" ht="13.5" customHeight="1" spans="1:6">
      <c r="A996" s="2"/>
      <c r="D996" s="17"/>
      <c r="E996" s="5"/>
      <c r="F996" s="5"/>
    </row>
    <row r="997" ht="13.5" customHeight="1" spans="1:6">
      <c r="A997" s="2"/>
      <c r="D997" s="17"/>
      <c r="E997" s="5"/>
      <c r="F997" s="5"/>
    </row>
    <row r="998" ht="13.5" customHeight="1" spans="1:6">
      <c r="A998" s="2"/>
      <c r="D998" s="17"/>
      <c r="E998" s="5"/>
      <c r="F998" s="5"/>
    </row>
    <row r="999" ht="13.5" customHeight="1" spans="1:6">
      <c r="A999" s="2"/>
      <c r="D999" s="17"/>
      <c r="E999" s="5"/>
      <c r="F999" s="5"/>
    </row>
    <row r="1000" ht="13.5" customHeight="1" spans="1:6">
      <c r="A1000" s="2"/>
      <c r="D1000" s="17"/>
      <c r="E1000" s="5"/>
      <c r="F1000" s="5"/>
    </row>
    <row r="1001" ht="13.5" customHeight="1" spans="1:6">
      <c r="A1001" s="2"/>
      <c r="D1001" s="17"/>
      <c r="E1001" s="5"/>
      <c r="F1001" s="5"/>
    </row>
    <row r="1002" ht="13.5" customHeight="1" spans="1:6">
      <c r="A1002" s="2"/>
      <c r="D1002" s="17"/>
      <c r="E1002" s="5"/>
      <c r="F1002" s="5"/>
    </row>
    <row r="1003" ht="13.5" customHeight="1" spans="1:6">
      <c r="A1003" s="2"/>
      <c r="D1003" s="17"/>
      <c r="E1003" s="5"/>
      <c r="F1003" s="5"/>
    </row>
    <row r="1004" ht="13.5" customHeight="1" spans="1:6">
      <c r="A1004" s="2"/>
      <c r="D1004" s="17"/>
      <c r="E1004" s="5"/>
      <c r="F1004" s="5"/>
    </row>
    <row r="1005" ht="13.5" customHeight="1" spans="1:6">
      <c r="A1005" s="2"/>
      <c r="D1005" s="17"/>
      <c r="E1005" s="5"/>
      <c r="F1005" s="5"/>
    </row>
    <row r="1006" ht="13.5" customHeight="1" spans="1:6">
      <c r="A1006" s="2"/>
      <c r="D1006" s="17"/>
      <c r="E1006" s="5"/>
      <c r="F1006" s="5"/>
    </row>
    <row r="1007" ht="13.5" customHeight="1" spans="1:6">
      <c r="A1007" s="2"/>
      <c r="D1007" s="17"/>
      <c r="E1007" s="5"/>
      <c r="F1007" s="5"/>
    </row>
    <row r="1008" ht="13.5" customHeight="1" spans="1:6">
      <c r="A1008" s="2"/>
      <c r="D1008" s="17"/>
      <c r="E1008" s="5"/>
      <c r="F1008" s="5"/>
    </row>
    <row r="1009" ht="13.5" customHeight="1" spans="1:6">
      <c r="A1009" s="2"/>
      <c r="D1009" s="17"/>
      <c r="E1009" s="5"/>
      <c r="F1009" s="5"/>
    </row>
    <row r="1010" ht="13.5" customHeight="1" spans="1:6">
      <c r="A1010" s="2"/>
      <c r="D1010" s="17"/>
      <c r="E1010" s="5"/>
      <c r="F1010" s="5"/>
    </row>
    <row r="1011" ht="13.5" customHeight="1" spans="1:6">
      <c r="A1011" s="2"/>
      <c r="D1011" s="17"/>
      <c r="E1011" s="5"/>
      <c r="F1011" s="5"/>
    </row>
    <row r="1012" ht="13.5" customHeight="1" spans="1:6">
      <c r="A1012" s="2"/>
      <c r="D1012" s="17"/>
      <c r="E1012" s="5"/>
      <c r="F1012" s="5"/>
    </row>
    <row r="1013" ht="13.5" customHeight="1" spans="1:6">
      <c r="A1013" s="2"/>
      <c r="D1013" s="17"/>
      <c r="E1013" s="5"/>
      <c r="F1013" s="5"/>
    </row>
    <row r="1014" ht="13.5" customHeight="1" spans="1:6">
      <c r="A1014" s="2"/>
      <c r="D1014" s="17"/>
      <c r="E1014" s="5"/>
      <c r="F1014" s="5"/>
    </row>
    <row r="1015" ht="13.5" customHeight="1" spans="1:6">
      <c r="A1015" s="2"/>
      <c r="D1015" s="17"/>
      <c r="E1015" s="5"/>
      <c r="F1015" s="5"/>
    </row>
    <row r="1016" ht="13.5" customHeight="1" spans="1:6">
      <c r="A1016" s="2"/>
      <c r="D1016" s="17"/>
      <c r="E1016" s="5"/>
      <c r="F1016" s="5"/>
    </row>
    <row r="1017" ht="13.5" customHeight="1" spans="1:6">
      <c r="A1017" s="2"/>
      <c r="D1017" s="17"/>
      <c r="E1017" s="5"/>
      <c r="F1017" s="5"/>
    </row>
    <row r="1018" ht="13.5" customHeight="1" spans="1:6">
      <c r="A1018" s="2"/>
      <c r="D1018" s="17"/>
      <c r="E1018" s="5"/>
      <c r="F1018" s="5"/>
    </row>
    <row r="1019" ht="13.5" customHeight="1" spans="1:6">
      <c r="A1019" s="2"/>
      <c r="D1019" s="17"/>
      <c r="E1019" s="5"/>
      <c r="F1019" s="5"/>
    </row>
    <row r="1020" ht="13.5" customHeight="1" spans="1:6">
      <c r="A1020" s="2"/>
      <c r="D1020" s="17"/>
      <c r="E1020" s="5"/>
      <c r="F1020" s="5"/>
    </row>
    <row r="1021" ht="13.5" customHeight="1" spans="1:6">
      <c r="A1021" s="2"/>
      <c r="D1021" s="17"/>
      <c r="E1021" s="5"/>
      <c r="F1021" s="5"/>
    </row>
    <row r="1022" ht="13.5" customHeight="1" spans="1:6">
      <c r="A1022" s="2"/>
      <c r="D1022" s="17"/>
      <c r="E1022" s="5"/>
      <c r="F1022" s="5"/>
    </row>
    <row r="1023" ht="13.5" customHeight="1" spans="1:6">
      <c r="A1023" s="2"/>
      <c r="D1023" s="17"/>
      <c r="E1023" s="5"/>
      <c r="F1023" s="5"/>
    </row>
    <row r="1024" ht="13.5" customHeight="1" spans="1:6">
      <c r="A1024" s="2"/>
      <c r="D1024" s="17"/>
      <c r="E1024" s="5"/>
      <c r="F1024" s="5"/>
    </row>
    <row r="1025" ht="13.5" customHeight="1" spans="1:6">
      <c r="A1025" s="2"/>
      <c r="D1025" s="17"/>
      <c r="E1025" s="5"/>
      <c r="F1025" s="5"/>
    </row>
    <row r="1026" ht="13.5" customHeight="1" spans="1:6">
      <c r="A1026" s="2"/>
      <c r="D1026" s="17"/>
      <c r="E1026" s="5"/>
      <c r="F1026" s="5"/>
    </row>
    <row r="1027" ht="13.5" customHeight="1" spans="1:6">
      <c r="A1027" s="2"/>
      <c r="D1027" s="17"/>
      <c r="E1027" s="5"/>
      <c r="F1027" s="5"/>
    </row>
    <row r="1028" ht="13.5" customHeight="1" spans="1:6">
      <c r="A1028" s="2"/>
      <c r="D1028" s="17"/>
      <c r="E1028" s="5"/>
      <c r="F1028" s="5"/>
    </row>
    <row r="1029" ht="13.5" customHeight="1" spans="1:6">
      <c r="A1029" s="2"/>
      <c r="D1029" s="17"/>
      <c r="E1029" s="5"/>
      <c r="F1029" s="5"/>
    </row>
    <row r="1030" ht="13.5" customHeight="1" spans="1:6">
      <c r="A1030" s="2"/>
      <c r="D1030" s="17"/>
      <c r="E1030" s="5"/>
      <c r="F1030" s="5"/>
    </row>
    <row r="1031" ht="13.5" customHeight="1" spans="1:6">
      <c r="A1031" s="2"/>
      <c r="D1031" s="17"/>
      <c r="E1031" s="5"/>
      <c r="F1031" s="5"/>
    </row>
    <row r="1032" ht="13.5" customHeight="1" spans="1:6">
      <c r="A1032" s="2"/>
      <c r="D1032" s="17"/>
      <c r="E1032" s="5"/>
      <c r="F1032" s="5"/>
    </row>
  </sheetData>
  <pageMargins left="0.7" right="0.7" top="0.75" bottom="0.75" header="0" footer="0"/>
  <pageSetup paperSize="1" orientation="landscape"/>
  <headerFooter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32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4" t="s">
        <v>3</v>
      </c>
      <c r="E1" s="5"/>
      <c r="F1" s="5"/>
    </row>
    <row r="2" ht="13.5" customHeight="1" spans="1:6">
      <c r="A2" s="6">
        <v>44896</v>
      </c>
      <c r="B2" s="5" t="s">
        <v>294</v>
      </c>
      <c r="C2" s="5" t="s">
        <v>239</v>
      </c>
      <c r="D2" s="4">
        <v>470</v>
      </c>
      <c r="E2" s="5"/>
      <c r="F2" s="5"/>
    </row>
    <row r="3" ht="13.5" customHeight="1" spans="1:6">
      <c r="A3" s="6">
        <v>44896</v>
      </c>
      <c r="B3" s="5" t="s">
        <v>11</v>
      </c>
      <c r="C3" s="5" t="s">
        <v>777</v>
      </c>
      <c r="D3" s="4">
        <v>180</v>
      </c>
      <c r="E3" s="5"/>
      <c r="F3" s="5"/>
    </row>
    <row r="4" ht="13.5" customHeight="1" spans="1:6">
      <c r="A4" s="6">
        <v>44896</v>
      </c>
      <c r="B4" s="5" t="s">
        <v>125</v>
      </c>
      <c r="C4" s="5" t="s">
        <v>640</v>
      </c>
      <c r="D4" s="4">
        <v>60</v>
      </c>
      <c r="E4" s="5"/>
      <c r="F4" s="5"/>
    </row>
    <row r="5" ht="13.5" customHeight="1" spans="1:6">
      <c r="A5" s="6">
        <v>44896</v>
      </c>
      <c r="B5" s="5" t="s">
        <v>125</v>
      </c>
      <c r="C5" s="5" t="s">
        <v>641</v>
      </c>
      <c r="D5" s="4">
        <v>750</v>
      </c>
      <c r="E5" s="5"/>
      <c r="F5" s="5"/>
    </row>
    <row r="6" ht="13.5" customHeight="1" spans="1:7">
      <c r="A6" s="6">
        <v>44896</v>
      </c>
      <c r="B6" s="5" t="s">
        <v>125</v>
      </c>
      <c r="C6" s="5" t="s">
        <v>509</v>
      </c>
      <c r="D6" s="4">
        <v>32.75</v>
      </c>
      <c r="E6" s="5"/>
      <c r="F6" s="5"/>
      <c r="G6" s="3" t="s">
        <v>286</v>
      </c>
    </row>
    <row r="7" ht="13.5" customHeight="1" spans="1:8">
      <c r="A7" s="6">
        <v>44896</v>
      </c>
      <c r="B7" s="5" t="s">
        <v>644</v>
      </c>
      <c r="C7" s="5" t="s">
        <v>684</v>
      </c>
      <c r="D7" s="4">
        <v>100</v>
      </c>
      <c r="E7" s="5"/>
      <c r="F7" s="5"/>
      <c r="G7" s="3" t="s">
        <v>44</v>
      </c>
      <c r="H7" s="4">
        <f>SUMIF(B:B,G7,D:D)</f>
        <v>980</v>
      </c>
    </row>
    <row r="8" ht="13.5" customHeight="1" spans="1:8">
      <c r="A8" s="6">
        <v>44896</v>
      </c>
      <c r="B8" s="5" t="s">
        <v>646</v>
      </c>
      <c r="C8" s="5" t="s">
        <v>1145</v>
      </c>
      <c r="D8" s="4">
        <v>1177</v>
      </c>
      <c r="E8" s="5"/>
      <c r="F8" s="5" t="s">
        <v>1362</v>
      </c>
      <c r="G8" s="3" t="s">
        <v>294</v>
      </c>
      <c r="H8" s="4">
        <f>SUMIF(B:B,G8,D:D)</f>
        <v>470</v>
      </c>
    </row>
    <row r="9" ht="13.5" customHeight="1" spans="1:8">
      <c r="A9" s="6">
        <v>44896</v>
      </c>
      <c r="B9" s="5" t="s">
        <v>36</v>
      </c>
      <c r="C9" s="5" t="s">
        <v>37</v>
      </c>
      <c r="D9" s="4">
        <v>600</v>
      </c>
      <c r="E9" s="5"/>
      <c r="F9" s="5"/>
      <c r="G9" s="3" t="s">
        <v>11</v>
      </c>
      <c r="H9" s="4">
        <f>SUMIF(B:B,G9,D:D)</f>
        <v>275.8</v>
      </c>
    </row>
    <row r="10" ht="13.5" customHeight="1" spans="1:8">
      <c r="A10" s="6">
        <v>44896</v>
      </c>
      <c r="B10" s="5" t="s">
        <v>36</v>
      </c>
      <c r="C10" s="5" t="s">
        <v>38</v>
      </c>
      <c r="D10" s="4">
        <v>400</v>
      </c>
      <c r="E10" s="5"/>
      <c r="F10" s="5"/>
      <c r="G10" s="3" t="s">
        <v>68</v>
      </c>
      <c r="H10" s="4">
        <f>SUMIF(B:B,G10,D:D)</f>
        <v>988.14</v>
      </c>
    </row>
    <row r="11" ht="13.5" customHeight="1" spans="1:8">
      <c r="A11" s="6">
        <v>44896</v>
      </c>
      <c r="B11" s="5" t="s">
        <v>375</v>
      </c>
      <c r="C11" s="5" t="s">
        <v>547</v>
      </c>
      <c r="D11" s="4">
        <v>200</v>
      </c>
      <c r="E11" s="5"/>
      <c r="F11" s="5"/>
      <c r="G11" s="3" t="s">
        <v>197</v>
      </c>
      <c r="H11" s="4">
        <f>SUMIF(B:B,G11,D:D)</f>
        <v>49.45</v>
      </c>
    </row>
    <row r="12" ht="13.5" customHeight="1" spans="1:8">
      <c r="A12" s="6">
        <v>44896</v>
      </c>
      <c r="B12" s="5" t="s">
        <v>375</v>
      </c>
      <c r="C12" s="5" t="s">
        <v>548</v>
      </c>
      <c r="D12" s="4">
        <v>25</v>
      </c>
      <c r="E12" s="5"/>
      <c r="F12" s="5"/>
      <c r="G12" s="3" t="s">
        <v>125</v>
      </c>
      <c r="H12" s="4">
        <f>SUMIF(B:B,G12,D:D)</f>
        <v>852.65</v>
      </c>
    </row>
    <row r="13" ht="13.5" customHeight="1" spans="1:8">
      <c r="A13" s="6">
        <v>44896</v>
      </c>
      <c r="B13" s="5" t="s">
        <v>375</v>
      </c>
      <c r="C13" s="5" t="s">
        <v>549</v>
      </c>
      <c r="D13" s="4">
        <v>44</v>
      </c>
      <c r="E13" s="5"/>
      <c r="F13" s="5"/>
      <c r="G13" s="3" t="s">
        <v>644</v>
      </c>
      <c r="H13" s="4">
        <f>SUMIF(B:B,G13,D:D)</f>
        <v>100</v>
      </c>
    </row>
    <row r="14" ht="13.5" customHeight="1" spans="1:8">
      <c r="A14" s="6">
        <v>44896</v>
      </c>
      <c r="B14" s="5" t="s">
        <v>375</v>
      </c>
      <c r="C14" s="5" t="s">
        <v>550</v>
      </c>
      <c r="D14" s="4">
        <v>20</v>
      </c>
      <c r="E14" s="5"/>
      <c r="F14" s="5"/>
      <c r="G14" s="3" t="s">
        <v>646</v>
      </c>
      <c r="H14" s="4">
        <f>SUMIF(B:B,G14,D:D)</f>
        <v>1177</v>
      </c>
    </row>
    <row r="15" ht="13.5" customHeight="1" spans="1:8">
      <c r="A15" s="6">
        <v>44896</v>
      </c>
      <c r="B15" s="5" t="s">
        <v>375</v>
      </c>
      <c r="C15" s="5" t="s">
        <v>1319</v>
      </c>
      <c r="D15" s="4">
        <v>5</v>
      </c>
      <c r="E15" s="5"/>
      <c r="F15" s="5"/>
      <c r="G15" s="3" t="s">
        <v>163</v>
      </c>
      <c r="H15" s="4">
        <f>SUMIF(B:B,G15,D:D)</f>
        <v>0</v>
      </c>
    </row>
    <row r="16" ht="13.5" customHeight="1" spans="1:8">
      <c r="A16" s="6">
        <v>44896</v>
      </c>
      <c r="B16" s="5" t="s">
        <v>36</v>
      </c>
      <c r="C16" s="5" t="s">
        <v>1366</v>
      </c>
      <c r="D16" s="4">
        <v>700</v>
      </c>
      <c r="E16" s="5"/>
      <c r="F16" s="5"/>
      <c r="G16" s="3" t="s">
        <v>134</v>
      </c>
      <c r="H16" s="4">
        <f>SUMIF(B:B,G16,D:D)</f>
        <v>780.1</v>
      </c>
    </row>
    <row r="17" ht="13.5" customHeight="1" spans="1:8">
      <c r="A17" s="6">
        <v>44896</v>
      </c>
      <c r="B17" s="5" t="s">
        <v>36</v>
      </c>
      <c r="C17" s="5" t="s">
        <v>1597</v>
      </c>
      <c r="D17" s="4">
        <v>1570</v>
      </c>
      <c r="E17" s="5"/>
      <c r="F17" s="5"/>
      <c r="G17" s="3" t="s">
        <v>34</v>
      </c>
      <c r="H17" s="4">
        <f>SUMIF(B:B,G17,D:D)</f>
        <v>153</v>
      </c>
    </row>
    <row r="18" ht="13.5" customHeight="1" spans="1:8">
      <c r="A18" s="6">
        <v>44896</v>
      </c>
      <c r="B18" s="5" t="s">
        <v>36</v>
      </c>
      <c r="C18" s="5" t="s">
        <v>1591</v>
      </c>
      <c r="D18" s="4">
        <v>1174</v>
      </c>
      <c r="E18" s="5"/>
      <c r="F18" s="5"/>
      <c r="G18" s="3" t="s">
        <v>36</v>
      </c>
      <c r="H18" s="4">
        <f>SUMIF(B:B,G18,D:D)</f>
        <v>10008.35</v>
      </c>
    </row>
    <row r="19" ht="13.5" customHeight="1" spans="1:8">
      <c r="A19" s="6">
        <v>44896</v>
      </c>
      <c r="B19" s="5" t="s">
        <v>134</v>
      </c>
      <c r="C19" s="5" t="s">
        <v>1629</v>
      </c>
      <c r="D19" s="4">
        <v>285</v>
      </c>
      <c r="E19" s="5"/>
      <c r="F19" s="5"/>
      <c r="G19" s="3" t="s">
        <v>39</v>
      </c>
      <c r="H19" s="4">
        <f>SUMIF(B:B,G19,D:D)</f>
        <v>94.95</v>
      </c>
    </row>
    <row r="20" ht="13.5" customHeight="1" spans="1:8">
      <c r="A20" s="2">
        <v>44899</v>
      </c>
      <c r="B20" s="5" t="s">
        <v>127</v>
      </c>
      <c r="C20" s="5" t="s">
        <v>1643</v>
      </c>
      <c r="D20" s="4">
        <v>486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44898</v>
      </c>
      <c r="B21" s="5" t="s">
        <v>11</v>
      </c>
      <c r="C21" s="5" t="s">
        <v>492</v>
      </c>
      <c r="D21" s="4">
        <v>20</v>
      </c>
      <c r="E21" s="10"/>
      <c r="F21" s="10"/>
      <c r="G21" s="10" t="s">
        <v>841</v>
      </c>
      <c r="H21" s="4">
        <f>SUMIF(B:B,G21,D:D)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44898</v>
      </c>
      <c r="B22" s="5" t="s">
        <v>39</v>
      </c>
      <c r="C22" s="5" t="s">
        <v>83</v>
      </c>
      <c r="D22" s="4">
        <v>94.95</v>
      </c>
      <c r="E22" s="11"/>
      <c r="F22" s="10"/>
      <c r="G22" s="10" t="s">
        <v>127</v>
      </c>
      <c r="H22" s="10">
        <f>SUMIF(B:B,G22,D:D)</f>
        <v>486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44898</v>
      </c>
      <c r="B23" s="5" t="s">
        <v>68</v>
      </c>
      <c r="C23" s="14" t="s">
        <v>20</v>
      </c>
      <c r="D23" s="4">
        <v>286.63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44898</v>
      </c>
      <c r="B24" s="5" t="s">
        <v>36</v>
      </c>
      <c r="C24" s="5" t="s">
        <v>1644</v>
      </c>
      <c r="D24" s="4">
        <v>21.25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44898</v>
      </c>
      <c r="B25" s="5" t="s">
        <v>36</v>
      </c>
      <c r="C25" s="5" t="s">
        <v>1645</v>
      </c>
      <c r="D25" s="4">
        <v>32.1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44897</v>
      </c>
      <c r="B26" s="5" t="s">
        <v>134</v>
      </c>
      <c r="C26" s="5" t="s">
        <v>603</v>
      </c>
      <c r="D26" s="4">
        <v>390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44913</v>
      </c>
      <c r="B27" s="5" t="s">
        <v>36</v>
      </c>
      <c r="C27" s="5" t="s">
        <v>1646</v>
      </c>
      <c r="D27" s="4">
        <v>60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44913</v>
      </c>
      <c r="B28" s="5" t="s">
        <v>36</v>
      </c>
      <c r="C28" s="5" t="s">
        <v>1647</v>
      </c>
      <c r="D28" s="4">
        <v>127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44906</v>
      </c>
      <c r="B29" s="5" t="s">
        <v>68</v>
      </c>
      <c r="C29" s="5" t="s">
        <v>195</v>
      </c>
      <c r="D29" s="4">
        <v>27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44911</v>
      </c>
      <c r="B30" s="5" t="s">
        <v>68</v>
      </c>
      <c r="C30" s="5" t="s">
        <v>20</v>
      </c>
      <c r="D30" s="4">
        <v>243.98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44913</v>
      </c>
      <c r="B31" s="5" t="s">
        <v>134</v>
      </c>
      <c r="C31" s="5" t="s">
        <v>810</v>
      </c>
      <c r="D31" s="4">
        <v>60.1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44913</v>
      </c>
      <c r="B32" s="5" t="s">
        <v>44</v>
      </c>
      <c r="C32" s="5" t="s">
        <v>1648</v>
      </c>
      <c r="D32" s="4">
        <v>850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44905</v>
      </c>
      <c r="B33" s="5" t="s">
        <v>11</v>
      </c>
      <c r="C33" s="5" t="s">
        <v>492</v>
      </c>
      <c r="D33" s="4">
        <v>14.7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44905</v>
      </c>
      <c r="B34" s="5" t="s">
        <v>11</v>
      </c>
      <c r="C34" s="5" t="s">
        <v>727</v>
      </c>
      <c r="D34" s="4">
        <v>36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44900</v>
      </c>
      <c r="B35" s="10" t="s">
        <v>197</v>
      </c>
      <c r="C35" s="10" t="s">
        <v>124</v>
      </c>
      <c r="D35" s="4">
        <v>49.45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44906</v>
      </c>
      <c r="B36" s="10" t="s">
        <v>134</v>
      </c>
      <c r="C36" s="10" t="s">
        <v>1278</v>
      </c>
      <c r="D36" s="4">
        <v>45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44907</v>
      </c>
      <c r="B37" s="5" t="s">
        <v>44</v>
      </c>
      <c r="C37" s="5" t="s">
        <v>524</v>
      </c>
      <c r="D37" s="4">
        <v>55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44906</v>
      </c>
      <c r="B38" s="5" t="s">
        <v>44</v>
      </c>
      <c r="C38" s="5" t="s">
        <v>1612</v>
      </c>
      <c r="D38" s="4">
        <v>15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44906</v>
      </c>
      <c r="B39" s="5" t="s">
        <v>44</v>
      </c>
      <c r="C39" s="5" t="s">
        <v>1649</v>
      </c>
      <c r="D39" s="4">
        <v>60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44916</v>
      </c>
      <c r="B40" s="5" t="s">
        <v>34</v>
      </c>
      <c r="C40" s="5" t="s">
        <v>1650</v>
      </c>
      <c r="D40" s="4">
        <v>128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44907</v>
      </c>
      <c r="B41" s="5" t="s">
        <v>125</v>
      </c>
      <c r="C41" s="5" t="s">
        <v>1651</v>
      </c>
      <c r="D41" s="4">
        <v>9.9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44905</v>
      </c>
      <c r="B42" s="5" t="s">
        <v>68</v>
      </c>
      <c r="C42" s="5" t="s">
        <v>20</v>
      </c>
      <c r="D42" s="4">
        <v>201.62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44925</v>
      </c>
      <c r="B43" s="2" t="s">
        <v>36</v>
      </c>
      <c r="C43" s="2" t="s">
        <v>1652</v>
      </c>
      <c r="D43" s="15">
        <v>1344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44925</v>
      </c>
      <c r="B44" s="2" t="s">
        <v>36</v>
      </c>
      <c r="C44" s="5" t="s">
        <v>1653</v>
      </c>
      <c r="D44" s="4">
        <v>1780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44925</v>
      </c>
      <c r="B45" s="2" t="s">
        <v>36</v>
      </c>
      <c r="C45" s="5" t="s">
        <v>1654</v>
      </c>
      <c r="D45" s="4">
        <v>2000</v>
      </c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44914</v>
      </c>
      <c r="B46" s="5" t="s">
        <v>11</v>
      </c>
      <c r="C46" s="5" t="s">
        <v>780</v>
      </c>
      <c r="D46" s="4">
        <v>25.1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44911</v>
      </c>
      <c r="B47" s="3" t="s">
        <v>36</v>
      </c>
      <c r="C47" s="3" t="s">
        <v>1655</v>
      </c>
      <c r="D47" s="4">
        <v>200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44925</v>
      </c>
      <c r="B48" s="3" t="s">
        <v>34</v>
      </c>
      <c r="C48" s="3" t="s">
        <v>1116</v>
      </c>
      <c r="D48" s="4">
        <v>25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44926</v>
      </c>
      <c r="B49" s="3" t="s">
        <v>68</v>
      </c>
      <c r="C49" s="3" t="s">
        <v>20</v>
      </c>
      <c r="D49" s="4">
        <v>228.91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/>
      <c r="D50" s="4"/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/>
      <c r="D51" s="4"/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/>
      <c r="D52" s="4"/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/>
      <c r="D53" s="4"/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/>
      <c r="D54" s="4"/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/>
      <c r="D55" s="4"/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/>
      <c r="D56" s="4"/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D57" s="4"/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D58" s="4"/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D59" s="4"/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D60" s="4"/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/>
      <c r="D61" s="4"/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/>
      <c r="D62" s="4"/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/>
      <c r="D63" s="4"/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/>
      <c r="D64" s="4"/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D65" s="4"/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D66" s="4"/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D67" s="4"/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D68" s="4"/>
      <c r="E68" s="10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4"/>
      <c r="E69" s="10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4"/>
      <c r="E70" s="10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4"/>
      <c r="E71" s="10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/>
      <c r="D72" s="4"/>
      <c r="E72" s="10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/>
      <c r="D73" s="4">
        <f>SUM(D2:D72)</f>
        <v>16709.44</v>
      </c>
      <c r="E73" s="10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/>
      <c r="D74" s="4"/>
      <c r="E74" s="5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/>
      <c r="D75" s="4"/>
      <c r="E75" s="5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"/>
      <c r="D76" s="4"/>
      <c r="E76" s="5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"/>
      <c r="D77" s="4"/>
      <c r="E77" s="5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6">
      <c r="A78" s="2"/>
      <c r="D78" s="4"/>
      <c r="E78" s="5"/>
      <c r="F78" s="5"/>
    </row>
    <row r="79" ht="13.5" customHeight="1" spans="1:6">
      <c r="A79" s="2"/>
      <c r="D79" s="4"/>
      <c r="E79" s="5"/>
      <c r="F79" s="5"/>
    </row>
    <row r="80" ht="13.5" customHeight="1" spans="1:6">
      <c r="A80" s="2"/>
      <c r="D80" s="4"/>
      <c r="E80" s="5"/>
      <c r="F80" s="5"/>
    </row>
    <row r="81" ht="13.5" customHeight="1" spans="1:6">
      <c r="A81" s="2"/>
      <c r="D81" s="4"/>
      <c r="E81" s="5"/>
      <c r="F81" s="5"/>
    </row>
    <row r="82" ht="13.5" customHeight="1" spans="1:6">
      <c r="A82" s="2"/>
      <c r="D82" s="4"/>
      <c r="E82" s="5"/>
      <c r="F82" s="5"/>
    </row>
    <row r="83" ht="13.5" customHeight="1" spans="1:6">
      <c r="A83" s="2"/>
      <c r="D83" s="4"/>
      <c r="E83" s="5"/>
      <c r="F83" s="5"/>
    </row>
    <row r="84" ht="13.5" customHeight="1" spans="1:6">
      <c r="A84" s="2"/>
      <c r="D84" s="4"/>
      <c r="E84" s="5"/>
      <c r="F84" s="5"/>
    </row>
    <row r="85" ht="13.5" customHeight="1" spans="1:6">
      <c r="A85" s="2"/>
      <c r="D85" s="4"/>
      <c r="E85" s="5"/>
      <c r="F85" s="5"/>
    </row>
    <row r="86" ht="13.5" customHeight="1" spans="1:6">
      <c r="A86" s="2"/>
      <c r="D86" s="4"/>
      <c r="E86" s="5"/>
      <c r="F86" s="5"/>
    </row>
    <row r="87" ht="13.5" customHeight="1" spans="1:6">
      <c r="A87" s="2"/>
      <c r="D87" s="4"/>
      <c r="E87" s="5"/>
      <c r="F87" s="5"/>
    </row>
    <row r="88" ht="13.5" customHeight="1" spans="1:6">
      <c r="A88" s="2"/>
      <c r="D88" s="4"/>
      <c r="E88" s="5"/>
      <c r="F88" s="5"/>
    </row>
    <row r="89" ht="13.5" customHeight="1" spans="1:6">
      <c r="A89" s="2"/>
      <c r="D89" s="4"/>
      <c r="E89" s="5"/>
      <c r="F89" s="5"/>
    </row>
    <row r="90" ht="13.5" customHeight="1" spans="1:6">
      <c r="A90" s="2"/>
      <c r="D90" s="4"/>
      <c r="E90" s="5"/>
      <c r="F90" s="5"/>
    </row>
    <row r="91" ht="13.5" customHeight="1" spans="1:6">
      <c r="A91" s="2"/>
      <c r="D91" s="4"/>
      <c r="E91" s="5"/>
      <c r="F91" s="5"/>
    </row>
    <row r="92" ht="13.5" customHeight="1" spans="1:6">
      <c r="A92" s="2"/>
      <c r="D92" s="4"/>
      <c r="E92" s="5"/>
      <c r="F92" s="5"/>
    </row>
    <row r="93" ht="13.5" customHeight="1" spans="1:6">
      <c r="A93" s="2"/>
      <c r="D93" s="4"/>
      <c r="E93" s="5"/>
      <c r="F93" s="5"/>
    </row>
    <row r="94" ht="13.5" customHeight="1" spans="1:6">
      <c r="A94" s="2"/>
      <c r="D94" s="4"/>
      <c r="E94" s="5"/>
      <c r="F94" s="5"/>
    </row>
    <row r="95" ht="13.5" customHeight="1" spans="1:6">
      <c r="A95" s="2"/>
      <c r="D95" s="4"/>
      <c r="E95" s="5"/>
      <c r="F95" s="5"/>
    </row>
    <row r="96" ht="13.5" customHeight="1" spans="1:6">
      <c r="A96" s="2"/>
      <c r="D96" s="4"/>
      <c r="E96" s="5"/>
      <c r="F96" s="5"/>
    </row>
    <row r="97" ht="13.5" customHeight="1" spans="1:6">
      <c r="A97" s="2"/>
      <c r="D97" s="4"/>
      <c r="E97" s="5"/>
      <c r="F97" s="5"/>
    </row>
    <row r="98" ht="13.5" customHeight="1" spans="1:6">
      <c r="A98" s="2"/>
      <c r="D98" s="4"/>
      <c r="E98" s="5"/>
      <c r="F98" s="5"/>
    </row>
    <row r="99" ht="13.5" customHeight="1" spans="1:6">
      <c r="A99" s="2"/>
      <c r="D99" s="4"/>
      <c r="E99" s="5"/>
      <c r="F99" s="5"/>
    </row>
    <row r="100" ht="13.5" customHeight="1" spans="1:6">
      <c r="A100" s="2"/>
      <c r="D100" s="4"/>
      <c r="E100" s="5"/>
      <c r="F100" s="5"/>
    </row>
    <row r="101" ht="13.5" customHeight="1" spans="1:6">
      <c r="A101" s="2"/>
      <c r="D101" s="4"/>
      <c r="E101" s="5"/>
      <c r="F101" s="5"/>
    </row>
    <row r="102" ht="13.5" customHeight="1" spans="1:6">
      <c r="A102" s="2"/>
      <c r="D102" s="4"/>
      <c r="E102" s="5"/>
      <c r="F102" s="5"/>
    </row>
    <row r="103" ht="13.5" customHeight="1" spans="1:6">
      <c r="A103" s="2"/>
      <c r="D103" s="4"/>
      <c r="E103" s="5"/>
      <c r="F103" s="5"/>
    </row>
    <row r="104" ht="13.5" customHeight="1" spans="1:6">
      <c r="A104" s="2"/>
      <c r="D104" s="4"/>
      <c r="E104" s="5"/>
      <c r="F104" s="5"/>
    </row>
    <row r="105" ht="13.5" customHeight="1" spans="1:6">
      <c r="A105" s="2"/>
      <c r="D105" s="4"/>
      <c r="E105" s="5"/>
      <c r="F105" s="5"/>
    </row>
    <row r="106" ht="13.5" customHeight="1" spans="1:6">
      <c r="A106" s="2"/>
      <c r="D106" s="4"/>
      <c r="E106" s="5"/>
      <c r="F106" s="5"/>
    </row>
    <row r="107" ht="13.5" customHeight="1" spans="1:6">
      <c r="A107" s="2"/>
      <c r="D107" s="4"/>
      <c r="E107" s="5"/>
      <c r="F107" s="5"/>
    </row>
    <row r="108" ht="13.5" customHeight="1" spans="1:6">
      <c r="A108" s="2"/>
      <c r="D108" s="4"/>
      <c r="E108" s="5"/>
      <c r="F108" s="5"/>
    </row>
    <row r="109" ht="13.5" customHeight="1" spans="1:6">
      <c r="A109" s="2"/>
      <c r="D109" s="4"/>
      <c r="E109" s="5"/>
      <c r="F109" s="5"/>
    </row>
    <row r="110" ht="13.5" customHeight="1" spans="1:6">
      <c r="A110" s="2"/>
      <c r="D110" s="4"/>
      <c r="E110" s="5"/>
      <c r="F110" s="5"/>
    </row>
    <row r="111" ht="13.5" customHeight="1" spans="1:6">
      <c r="A111" s="2"/>
      <c r="D111" s="4"/>
      <c r="E111" s="5"/>
      <c r="F111" s="5"/>
    </row>
    <row r="112" ht="13.5" customHeight="1" spans="1:6">
      <c r="A112" s="2"/>
      <c r="D112" s="4"/>
      <c r="E112" s="5"/>
      <c r="F112" s="5"/>
    </row>
    <row r="113" ht="13.5" customHeight="1" spans="1:6">
      <c r="A113" s="2"/>
      <c r="D113" s="4"/>
      <c r="E113" s="5"/>
      <c r="F113" s="5"/>
    </row>
    <row r="114" ht="13.5" customHeight="1" spans="1:6">
      <c r="A114" s="2"/>
      <c r="D114" s="4"/>
      <c r="E114" s="5"/>
      <c r="F114" s="5"/>
    </row>
    <row r="115" ht="13.5" customHeight="1" spans="1:6">
      <c r="A115" s="2"/>
      <c r="D115" s="4"/>
      <c r="E115" s="5"/>
      <c r="F115" s="5"/>
    </row>
    <row r="116" ht="13.5" customHeight="1" spans="1:6">
      <c r="A116" s="2"/>
      <c r="D116" s="4"/>
      <c r="E116" s="5"/>
      <c r="F116" s="5"/>
    </row>
    <row r="117" ht="13.5" customHeight="1" spans="1:6">
      <c r="A117" s="2"/>
      <c r="D117" s="4"/>
      <c r="E117" s="5"/>
      <c r="F117" s="5"/>
    </row>
    <row r="118" ht="13.5" customHeight="1" spans="1:6">
      <c r="A118" s="2"/>
      <c r="D118" s="4"/>
      <c r="E118" s="5"/>
      <c r="F118" s="5"/>
    </row>
    <row r="119" ht="13.5" customHeight="1" spans="1:6">
      <c r="A119" s="2"/>
      <c r="D119" s="4"/>
      <c r="E119" s="5"/>
      <c r="F119" s="5"/>
    </row>
    <row r="120" ht="13.5" customHeight="1" spans="1:6">
      <c r="A120" s="2"/>
      <c r="D120" s="4"/>
      <c r="E120" s="5"/>
      <c r="F120" s="5"/>
    </row>
    <row r="121" ht="13.5" customHeight="1" spans="1:6">
      <c r="A121" s="2"/>
      <c r="D121" s="4"/>
      <c r="E121" s="5"/>
      <c r="F121" s="5"/>
    </row>
    <row r="122" ht="13.5" customHeight="1" spans="1:6">
      <c r="A122" s="2"/>
      <c r="D122" s="4"/>
      <c r="E122" s="5"/>
      <c r="F122" s="5"/>
    </row>
    <row r="123" ht="13.5" customHeight="1" spans="1:6">
      <c r="A123" s="2"/>
      <c r="D123" s="4"/>
      <c r="E123" s="5"/>
      <c r="F123" s="5"/>
    </row>
    <row r="124" ht="13.5" customHeight="1" spans="1:6">
      <c r="A124" s="2"/>
      <c r="D124" s="4"/>
      <c r="E124" s="5"/>
      <c r="F124" s="5"/>
    </row>
    <row r="125" ht="13.5" customHeight="1" spans="1:6">
      <c r="A125" s="2"/>
      <c r="D125" s="4"/>
      <c r="E125" s="5"/>
      <c r="F125" s="5"/>
    </row>
    <row r="126" ht="13.5" customHeight="1" spans="1:6">
      <c r="A126" s="2"/>
      <c r="D126" s="4"/>
      <c r="E126" s="5"/>
      <c r="F126" s="5"/>
    </row>
    <row r="127" ht="13.5" customHeight="1" spans="1:6">
      <c r="A127" s="2"/>
      <c r="D127" s="4"/>
      <c r="E127" s="5"/>
      <c r="F127" s="5"/>
    </row>
    <row r="128" ht="13.5" customHeight="1" spans="1:6">
      <c r="A128" s="2"/>
      <c r="D128" s="4"/>
      <c r="E128" s="5"/>
      <c r="F128" s="5"/>
    </row>
    <row r="129" ht="13.5" customHeight="1" spans="1:6">
      <c r="A129" s="2"/>
      <c r="D129" s="4"/>
      <c r="E129" s="5"/>
      <c r="F129" s="5"/>
    </row>
    <row r="130" ht="13.5" customHeight="1" spans="1:6">
      <c r="A130" s="2"/>
      <c r="D130" s="4"/>
      <c r="E130" s="5"/>
      <c r="F130" s="5"/>
    </row>
    <row r="131" ht="13.5" customHeight="1" spans="1:6">
      <c r="A131" s="2"/>
      <c r="D131" s="4"/>
      <c r="E131" s="5"/>
      <c r="F131" s="5"/>
    </row>
    <row r="132" ht="13.5" customHeight="1" spans="1:6">
      <c r="A132" s="2"/>
      <c r="D132" s="4"/>
      <c r="E132" s="5"/>
      <c r="F132" s="5"/>
    </row>
    <row r="133" ht="13.5" customHeight="1" spans="1:6">
      <c r="A133" s="2"/>
      <c r="D133" s="4"/>
      <c r="E133" s="5"/>
      <c r="F133" s="5"/>
    </row>
    <row r="134" ht="13.5" customHeight="1" spans="1:6">
      <c r="A134" s="2"/>
      <c r="D134" s="4"/>
      <c r="E134" s="5"/>
      <c r="F134" s="5"/>
    </row>
    <row r="135" ht="13.5" customHeight="1" spans="1:6">
      <c r="A135" s="2"/>
      <c r="D135" s="4"/>
      <c r="E135" s="5"/>
      <c r="F135" s="5"/>
    </row>
    <row r="136" ht="13.5" customHeight="1" spans="1:6">
      <c r="A136" s="2"/>
      <c r="D136" s="4"/>
      <c r="E136" s="5"/>
      <c r="F136" s="5"/>
    </row>
    <row r="137" ht="13.5" customHeight="1" spans="1:6">
      <c r="A137" s="2"/>
      <c r="D137" s="4"/>
      <c r="E137" s="5"/>
      <c r="F137" s="5"/>
    </row>
    <row r="138" ht="13.5" customHeight="1" spans="1:6">
      <c r="A138" s="2"/>
      <c r="D138" s="4"/>
      <c r="E138" s="5"/>
      <c r="F138" s="5"/>
    </row>
    <row r="139" ht="13.5" customHeight="1" spans="1:6">
      <c r="A139" s="2"/>
      <c r="D139" s="4"/>
      <c r="E139" s="5"/>
      <c r="F139" s="5"/>
    </row>
    <row r="140" ht="13.5" customHeight="1" spans="1:6">
      <c r="A140" s="2"/>
      <c r="D140" s="4"/>
      <c r="E140" s="5"/>
      <c r="F140" s="5"/>
    </row>
    <row r="141" ht="13.5" customHeight="1" spans="1:6">
      <c r="A141" s="2"/>
      <c r="D141" s="4"/>
      <c r="E141" s="5"/>
      <c r="F141" s="5"/>
    </row>
    <row r="142" ht="13.5" customHeight="1" spans="1:6">
      <c r="A142" s="2"/>
      <c r="D142" s="4"/>
      <c r="E142" s="5"/>
      <c r="F142" s="5"/>
    </row>
    <row r="143" ht="13.5" customHeight="1" spans="1:6">
      <c r="A143" s="2"/>
      <c r="D143" s="4"/>
      <c r="E143" s="5"/>
      <c r="F143" s="5"/>
    </row>
    <row r="144" ht="13.5" customHeight="1" spans="1:6">
      <c r="A144" s="2"/>
      <c r="D144" s="4"/>
      <c r="E144" s="5"/>
      <c r="F144" s="5"/>
    </row>
    <row r="145" ht="13.5" customHeight="1" spans="1:6">
      <c r="A145" s="2"/>
      <c r="D145" s="4"/>
      <c r="E145" s="5"/>
      <c r="F145" s="5"/>
    </row>
    <row r="146" ht="13.5" customHeight="1" spans="1:6">
      <c r="A146" s="2"/>
      <c r="D146" s="4"/>
      <c r="E146" s="5"/>
      <c r="F146" s="5"/>
    </row>
    <row r="147" ht="13.5" customHeight="1" spans="1:6">
      <c r="A147" s="2"/>
      <c r="D147" s="4"/>
      <c r="E147" s="5"/>
      <c r="F147" s="5"/>
    </row>
    <row r="148" ht="13.5" customHeight="1" spans="1:6">
      <c r="A148" s="2"/>
      <c r="D148" s="4"/>
      <c r="E148" s="5"/>
      <c r="F148" s="5"/>
    </row>
    <row r="149" ht="13.5" customHeight="1" spans="1:6">
      <c r="A149" s="2"/>
      <c r="D149" s="4"/>
      <c r="E149" s="5"/>
      <c r="F149" s="5"/>
    </row>
    <row r="150" ht="13.5" customHeight="1" spans="1:6">
      <c r="A150" s="2"/>
      <c r="D150" s="4"/>
      <c r="E150" s="5"/>
      <c r="F150" s="5"/>
    </row>
    <row r="151" ht="13.5" customHeight="1" spans="1:6">
      <c r="A151" s="2"/>
      <c r="D151" s="4"/>
      <c r="E151" s="5"/>
      <c r="F151" s="5"/>
    </row>
    <row r="152" ht="13.5" customHeight="1" spans="1:6">
      <c r="A152" s="2"/>
      <c r="D152" s="4"/>
      <c r="E152" s="5"/>
      <c r="F152" s="5"/>
    </row>
    <row r="153" ht="13.5" customHeight="1" spans="1:6">
      <c r="A153" s="2"/>
      <c r="D153" s="4"/>
      <c r="E153" s="5"/>
      <c r="F153" s="5"/>
    </row>
    <row r="154" ht="13.5" customHeight="1" spans="1:6">
      <c r="A154" s="2"/>
      <c r="D154" s="4"/>
      <c r="E154" s="5"/>
      <c r="F154" s="5"/>
    </row>
    <row r="155" ht="13.5" customHeight="1" spans="1:6">
      <c r="A155" s="2"/>
      <c r="D155" s="4"/>
      <c r="E155" s="5"/>
      <c r="F155" s="5"/>
    </row>
    <row r="156" ht="13.5" customHeight="1" spans="1:6">
      <c r="A156" s="2"/>
      <c r="D156" s="4"/>
      <c r="E156" s="5"/>
      <c r="F156" s="5"/>
    </row>
    <row r="157" ht="13.5" customHeight="1" spans="1:6">
      <c r="A157" s="2"/>
      <c r="D157" s="4"/>
      <c r="E157" s="5"/>
      <c r="F157" s="5"/>
    </row>
    <row r="158" ht="13.5" customHeight="1" spans="1:6">
      <c r="A158" s="2"/>
      <c r="D158" s="4"/>
      <c r="E158" s="5"/>
      <c r="F158" s="5"/>
    </row>
    <row r="159" ht="13.5" customHeight="1" spans="1:6">
      <c r="A159" s="2"/>
      <c r="D159" s="4"/>
      <c r="E159" s="5"/>
      <c r="F159" s="5"/>
    </row>
    <row r="160" ht="13.5" customHeight="1" spans="1:6">
      <c r="A160" s="2"/>
      <c r="D160" s="4"/>
      <c r="E160" s="5"/>
      <c r="F160" s="5"/>
    </row>
    <row r="161" ht="13.5" customHeight="1" spans="1:6">
      <c r="A161" s="2"/>
      <c r="D161" s="4"/>
      <c r="E161" s="5"/>
      <c r="F161" s="5"/>
    </row>
    <row r="162" ht="13.5" customHeight="1" spans="1:6">
      <c r="A162" s="2"/>
      <c r="D162" s="4"/>
      <c r="E162" s="5"/>
      <c r="F162" s="5"/>
    </row>
    <row r="163" ht="13.5" customHeight="1" spans="1:6">
      <c r="A163" s="2"/>
      <c r="D163" s="4"/>
      <c r="E163" s="5"/>
      <c r="F163" s="5"/>
    </row>
    <row r="164" ht="13.5" customHeight="1" spans="1:6">
      <c r="A164" s="2"/>
      <c r="D164" s="4"/>
      <c r="E164" s="5"/>
      <c r="F164" s="5"/>
    </row>
    <row r="165" ht="13.5" customHeight="1" spans="1:6">
      <c r="A165" s="2"/>
      <c r="D165" s="4"/>
      <c r="E165" s="5"/>
      <c r="F165" s="5"/>
    </row>
    <row r="166" ht="13.5" customHeight="1" spans="1:6">
      <c r="A166" s="2"/>
      <c r="D166" s="4"/>
      <c r="E166" s="5"/>
      <c r="F166" s="5"/>
    </row>
    <row r="167" ht="13.5" customHeight="1" spans="1:6">
      <c r="A167" s="2"/>
      <c r="D167" s="4"/>
      <c r="E167" s="5"/>
      <c r="F167" s="5"/>
    </row>
    <row r="168" ht="13.5" customHeight="1" spans="1:6">
      <c r="A168" s="2"/>
      <c r="D168" s="4"/>
      <c r="E168" s="5"/>
      <c r="F168" s="5"/>
    </row>
    <row r="169" ht="13.5" customHeight="1" spans="1:6">
      <c r="A169" s="2"/>
      <c r="D169" s="4"/>
      <c r="E169" s="5"/>
      <c r="F169" s="5"/>
    </row>
    <row r="170" ht="13.5" customHeight="1" spans="1:6">
      <c r="A170" s="2"/>
      <c r="D170" s="4"/>
      <c r="E170" s="5"/>
      <c r="F170" s="5"/>
    </row>
    <row r="171" ht="13.5" customHeight="1" spans="1:6">
      <c r="A171" s="2"/>
      <c r="D171" s="4"/>
      <c r="E171" s="5"/>
      <c r="F171" s="5"/>
    </row>
    <row r="172" ht="13.5" customHeight="1" spans="1:6">
      <c r="A172" s="2"/>
      <c r="D172" s="4"/>
      <c r="E172" s="5"/>
      <c r="F172" s="5"/>
    </row>
    <row r="173" ht="13.5" customHeight="1" spans="1:6">
      <c r="A173" s="2"/>
      <c r="D173" s="4"/>
      <c r="E173" s="5"/>
      <c r="F173" s="5"/>
    </row>
    <row r="174" ht="13.5" customHeight="1" spans="1:6">
      <c r="A174" s="2"/>
      <c r="D174" s="4"/>
      <c r="E174" s="5"/>
      <c r="F174" s="5"/>
    </row>
    <row r="175" ht="13.5" customHeight="1" spans="1:6">
      <c r="A175" s="2"/>
      <c r="D175" s="4"/>
      <c r="E175" s="5"/>
      <c r="F175" s="5"/>
    </row>
    <row r="176" ht="13.5" customHeight="1" spans="1:6">
      <c r="A176" s="2"/>
      <c r="D176" s="4"/>
      <c r="E176" s="5"/>
      <c r="F176" s="5"/>
    </row>
    <row r="177" ht="13.5" customHeight="1" spans="1:6">
      <c r="A177" s="2"/>
      <c r="D177" s="4"/>
      <c r="E177" s="5"/>
      <c r="F177" s="5"/>
    </row>
    <row r="178" ht="13.5" customHeight="1" spans="1:6">
      <c r="A178" s="2"/>
      <c r="D178" s="4"/>
      <c r="E178" s="5"/>
      <c r="F178" s="5"/>
    </row>
    <row r="179" ht="13.5" customHeight="1" spans="1:6">
      <c r="A179" s="2"/>
      <c r="D179" s="4"/>
      <c r="E179" s="5"/>
      <c r="F179" s="5"/>
    </row>
    <row r="180" ht="13.5" customHeight="1" spans="1:6">
      <c r="A180" s="2"/>
      <c r="D180" s="4"/>
      <c r="E180" s="5"/>
      <c r="F180" s="5"/>
    </row>
    <row r="181" ht="13.5" customHeight="1" spans="1:6">
      <c r="A181" s="2"/>
      <c r="D181" s="4"/>
      <c r="E181" s="5"/>
      <c r="F181" s="5"/>
    </row>
    <row r="182" ht="13.5" customHeight="1" spans="1:6">
      <c r="A182" s="2"/>
      <c r="D182" s="4"/>
      <c r="E182" s="5"/>
      <c r="F182" s="5"/>
    </row>
    <row r="183" ht="13.5" customHeight="1" spans="1:6">
      <c r="A183" s="2"/>
      <c r="D183" s="4"/>
      <c r="E183" s="5"/>
      <c r="F183" s="5"/>
    </row>
    <row r="184" ht="13.5" customHeight="1" spans="1:6">
      <c r="A184" s="2"/>
      <c r="D184" s="4"/>
      <c r="E184" s="5"/>
      <c r="F184" s="5"/>
    </row>
    <row r="185" ht="13.5" customHeight="1" spans="1:6">
      <c r="A185" s="2"/>
      <c r="D185" s="4"/>
      <c r="E185" s="5"/>
      <c r="F185" s="5"/>
    </row>
    <row r="186" ht="13.5" customHeight="1" spans="1:6">
      <c r="A186" s="2"/>
      <c r="D186" s="4"/>
      <c r="E186" s="5"/>
      <c r="F186" s="5"/>
    </row>
    <row r="187" ht="13.5" customHeight="1" spans="1:6">
      <c r="A187" s="2"/>
      <c r="D187" s="4"/>
      <c r="E187" s="5"/>
      <c r="F187" s="5"/>
    </row>
    <row r="188" ht="13.5" customHeight="1" spans="1:6">
      <c r="A188" s="2"/>
      <c r="D188" s="4"/>
      <c r="E188" s="5"/>
      <c r="F188" s="5"/>
    </row>
    <row r="189" ht="13.5" customHeight="1" spans="1:6">
      <c r="A189" s="2"/>
      <c r="D189" s="4"/>
      <c r="E189" s="5"/>
      <c r="F189" s="5"/>
    </row>
    <row r="190" ht="13.5" customHeight="1" spans="1:6">
      <c r="A190" s="2"/>
      <c r="D190" s="4"/>
      <c r="E190" s="5"/>
      <c r="F190" s="5"/>
    </row>
    <row r="191" ht="13.5" customHeight="1" spans="1:6">
      <c r="A191" s="2"/>
      <c r="D191" s="4"/>
      <c r="E191" s="5"/>
      <c r="F191" s="5"/>
    </row>
    <row r="192" ht="13.5" customHeight="1" spans="1:6">
      <c r="A192" s="2"/>
      <c r="D192" s="4"/>
      <c r="E192" s="5"/>
      <c r="F192" s="5"/>
    </row>
    <row r="193" ht="13.5" customHeight="1" spans="1:6">
      <c r="A193" s="2"/>
      <c r="D193" s="4"/>
      <c r="E193" s="5"/>
      <c r="F193" s="5"/>
    </row>
    <row r="194" ht="13.5" customHeight="1" spans="1:6">
      <c r="A194" s="2"/>
      <c r="D194" s="4"/>
      <c r="E194" s="5"/>
      <c r="F194" s="5"/>
    </row>
    <row r="195" ht="13.5" customHeight="1" spans="1:6">
      <c r="A195" s="2"/>
      <c r="D195" s="4"/>
      <c r="E195" s="5"/>
      <c r="F195" s="5"/>
    </row>
    <row r="196" ht="13.5" customHeight="1" spans="1:6">
      <c r="A196" s="2"/>
      <c r="D196" s="4"/>
      <c r="E196" s="5"/>
      <c r="F196" s="5"/>
    </row>
    <row r="197" ht="13.5" customHeight="1" spans="1:6">
      <c r="A197" s="2"/>
      <c r="D197" s="4"/>
      <c r="E197" s="5"/>
      <c r="F197" s="5"/>
    </row>
    <row r="198" ht="13.5" customHeight="1" spans="1:6">
      <c r="A198" s="2"/>
      <c r="D198" s="4"/>
      <c r="E198" s="5"/>
      <c r="F198" s="5"/>
    </row>
    <row r="199" ht="13.5" customHeight="1" spans="1:6">
      <c r="A199" s="2"/>
      <c r="D199" s="4"/>
      <c r="E199" s="5"/>
      <c r="F199" s="5"/>
    </row>
    <row r="200" ht="13.5" customHeight="1" spans="1:6">
      <c r="A200" s="2"/>
      <c r="D200" s="4"/>
      <c r="E200" s="5"/>
      <c r="F200" s="5"/>
    </row>
    <row r="201" ht="13.5" customHeight="1" spans="1:6">
      <c r="A201" s="2"/>
      <c r="D201" s="4"/>
      <c r="E201" s="5"/>
      <c r="F201" s="5"/>
    </row>
    <row r="202" ht="13.5" customHeight="1" spans="1:6">
      <c r="A202" s="2"/>
      <c r="D202" s="4"/>
      <c r="E202" s="5"/>
      <c r="F202" s="5"/>
    </row>
    <row r="203" ht="13.5" customHeight="1" spans="1:6">
      <c r="A203" s="2"/>
      <c r="D203" s="4"/>
      <c r="E203" s="5"/>
      <c r="F203" s="5"/>
    </row>
    <row r="204" ht="13.5" customHeight="1" spans="1:6">
      <c r="A204" s="2"/>
      <c r="D204" s="4"/>
      <c r="E204" s="5"/>
      <c r="F204" s="5"/>
    </row>
    <row r="205" ht="13.5" customHeight="1" spans="1:6">
      <c r="A205" s="2"/>
      <c r="D205" s="4"/>
      <c r="E205" s="5"/>
      <c r="F205" s="5"/>
    </row>
    <row r="206" ht="13.5" customHeight="1" spans="1:6">
      <c r="A206" s="2"/>
      <c r="D206" s="4"/>
      <c r="E206" s="5"/>
      <c r="F206" s="5"/>
    </row>
    <row r="207" ht="13.5" customHeight="1" spans="1:6">
      <c r="A207" s="2"/>
      <c r="D207" s="4"/>
      <c r="E207" s="5"/>
      <c r="F207" s="5"/>
    </row>
    <row r="208" ht="13.5" customHeight="1" spans="1:6">
      <c r="A208" s="2"/>
      <c r="D208" s="4"/>
      <c r="E208" s="5"/>
      <c r="F208" s="5"/>
    </row>
    <row r="209" ht="13.5" customHeight="1" spans="1:6">
      <c r="A209" s="2"/>
      <c r="D209" s="4"/>
      <c r="E209" s="5"/>
      <c r="F209" s="5"/>
    </row>
    <row r="210" ht="13.5" customHeight="1" spans="1:6">
      <c r="A210" s="2"/>
      <c r="D210" s="4"/>
      <c r="E210" s="5"/>
      <c r="F210" s="5"/>
    </row>
    <row r="211" ht="13.5" customHeight="1" spans="1:6">
      <c r="A211" s="2"/>
      <c r="D211" s="4"/>
      <c r="E211" s="5"/>
      <c r="F211" s="5"/>
    </row>
    <row r="212" ht="13.5" customHeight="1" spans="1:6">
      <c r="A212" s="2"/>
      <c r="D212" s="4"/>
      <c r="E212" s="5"/>
      <c r="F212" s="5"/>
    </row>
    <row r="213" ht="13.5" customHeight="1" spans="1:6">
      <c r="A213" s="2"/>
      <c r="D213" s="4"/>
      <c r="E213" s="5"/>
      <c r="F213" s="5"/>
    </row>
    <row r="214" ht="13.5" customHeight="1" spans="1:6">
      <c r="A214" s="2"/>
      <c r="D214" s="4"/>
      <c r="E214" s="5"/>
      <c r="F214" s="5"/>
    </row>
    <row r="215" ht="13.5" customHeight="1" spans="1:6">
      <c r="A215" s="2"/>
      <c r="D215" s="4"/>
      <c r="E215" s="5"/>
      <c r="F215" s="5"/>
    </row>
    <row r="216" ht="13.5" customHeight="1" spans="1:6">
      <c r="A216" s="2"/>
      <c r="D216" s="4"/>
      <c r="E216" s="5"/>
      <c r="F216" s="5"/>
    </row>
    <row r="217" ht="13.5" customHeight="1" spans="1:6">
      <c r="A217" s="2"/>
      <c r="D217" s="4"/>
      <c r="E217" s="5"/>
      <c r="F217" s="5"/>
    </row>
    <row r="218" ht="13.5" customHeight="1" spans="1:6">
      <c r="A218" s="2"/>
      <c r="D218" s="4"/>
      <c r="E218" s="5"/>
      <c r="F218" s="5"/>
    </row>
    <row r="219" ht="13.5" customHeight="1" spans="1:6">
      <c r="A219" s="2"/>
      <c r="D219" s="4"/>
      <c r="E219" s="5"/>
      <c r="F219" s="5"/>
    </row>
    <row r="220" ht="13.5" customHeight="1" spans="1:6">
      <c r="A220" s="2"/>
      <c r="D220" s="4"/>
      <c r="E220" s="5"/>
      <c r="F220" s="5"/>
    </row>
    <row r="221" ht="13.5" customHeight="1" spans="1:6">
      <c r="A221" s="2"/>
      <c r="D221" s="4"/>
      <c r="E221" s="5"/>
      <c r="F221" s="5"/>
    </row>
    <row r="222" ht="13.5" customHeight="1" spans="1:6">
      <c r="A222" s="2"/>
      <c r="D222" s="4"/>
      <c r="E222" s="5"/>
      <c r="F222" s="5"/>
    </row>
    <row r="223" ht="13.5" customHeight="1" spans="1:6">
      <c r="A223" s="2"/>
      <c r="D223" s="4"/>
      <c r="E223" s="5"/>
      <c r="F223" s="5"/>
    </row>
    <row r="224" ht="13.5" customHeight="1" spans="1:6">
      <c r="A224" s="2"/>
      <c r="D224" s="4"/>
      <c r="E224" s="5"/>
      <c r="F224" s="5"/>
    </row>
    <row r="225" ht="13.5" customHeight="1" spans="1:6">
      <c r="A225" s="2"/>
      <c r="D225" s="4"/>
      <c r="E225" s="5"/>
      <c r="F225" s="5"/>
    </row>
    <row r="226" ht="13.5" customHeight="1" spans="1:6">
      <c r="A226" s="2"/>
      <c r="D226" s="4"/>
      <c r="E226" s="5"/>
      <c r="F226" s="5"/>
    </row>
    <row r="227" ht="13.5" customHeight="1" spans="1:6">
      <c r="A227" s="2"/>
      <c r="D227" s="4"/>
      <c r="E227" s="5"/>
      <c r="F227" s="5"/>
    </row>
    <row r="228" ht="13.5" customHeight="1" spans="1:6">
      <c r="A228" s="2"/>
      <c r="D228" s="4"/>
      <c r="E228" s="5"/>
      <c r="F228" s="5"/>
    </row>
    <row r="229" ht="13.5" customHeight="1" spans="1:6">
      <c r="A229" s="2"/>
      <c r="D229" s="4"/>
      <c r="E229" s="5"/>
      <c r="F229" s="5"/>
    </row>
    <row r="230" ht="13.5" customHeight="1" spans="1:6">
      <c r="A230" s="2"/>
      <c r="D230" s="4"/>
      <c r="E230" s="5"/>
      <c r="F230" s="5"/>
    </row>
    <row r="231" ht="13.5" customHeight="1" spans="1:6">
      <c r="A231" s="2"/>
      <c r="D231" s="4"/>
      <c r="E231" s="5"/>
      <c r="F231" s="5"/>
    </row>
    <row r="232" ht="13.5" customHeight="1" spans="1:6">
      <c r="A232" s="2"/>
      <c r="D232" s="4"/>
      <c r="E232" s="5"/>
      <c r="F232" s="5"/>
    </row>
    <row r="233" ht="13.5" customHeight="1" spans="1:6">
      <c r="A233" s="2"/>
      <c r="D233" s="4"/>
      <c r="E233" s="5"/>
      <c r="F233" s="5"/>
    </row>
    <row r="234" ht="13.5" customHeight="1" spans="1:6">
      <c r="A234" s="2"/>
      <c r="D234" s="4"/>
      <c r="E234" s="5"/>
      <c r="F234" s="5"/>
    </row>
    <row r="235" ht="13.5" customHeight="1" spans="1:6">
      <c r="A235" s="2"/>
      <c r="D235" s="4"/>
      <c r="E235" s="5"/>
      <c r="F235" s="5"/>
    </row>
    <row r="236" ht="13.5" customHeight="1" spans="1:6">
      <c r="A236" s="2"/>
      <c r="D236" s="4"/>
      <c r="E236" s="5"/>
      <c r="F236" s="5"/>
    </row>
    <row r="237" ht="13.5" customHeight="1" spans="1:6">
      <c r="A237" s="2"/>
      <c r="D237" s="4"/>
      <c r="E237" s="5"/>
      <c r="F237" s="5"/>
    </row>
    <row r="238" ht="13.5" customHeight="1" spans="1:6">
      <c r="A238" s="2"/>
      <c r="D238" s="4"/>
      <c r="E238" s="5"/>
      <c r="F238" s="5"/>
    </row>
    <row r="239" ht="13.5" customHeight="1" spans="1:6">
      <c r="A239" s="2"/>
      <c r="D239" s="4"/>
      <c r="E239" s="5"/>
      <c r="F239" s="5"/>
    </row>
    <row r="240" ht="13.5" customHeight="1" spans="1:6">
      <c r="A240" s="2"/>
      <c r="D240" s="4"/>
      <c r="E240" s="5"/>
      <c r="F240" s="5"/>
    </row>
    <row r="241" ht="13.5" customHeight="1" spans="1:6">
      <c r="A241" s="2"/>
      <c r="D241" s="4"/>
      <c r="E241" s="5"/>
      <c r="F241" s="5"/>
    </row>
    <row r="242" ht="13.5" customHeight="1" spans="1:6">
      <c r="A242" s="2"/>
      <c r="D242" s="4"/>
      <c r="E242" s="5"/>
      <c r="F242" s="5"/>
    </row>
    <row r="243" ht="13.5" customHeight="1" spans="1:6">
      <c r="A243" s="2"/>
      <c r="D243" s="4"/>
      <c r="E243" s="5"/>
      <c r="F243" s="5"/>
    </row>
    <row r="244" ht="13.5" customHeight="1" spans="1:6">
      <c r="A244" s="2"/>
      <c r="D244" s="4"/>
      <c r="E244" s="5"/>
      <c r="F244" s="5"/>
    </row>
    <row r="245" ht="13.5" customHeight="1" spans="1:6">
      <c r="A245" s="2"/>
      <c r="D245" s="4"/>
      <c r="E245" s="5"/>
      <c r="F245" s="5"/>
    </row>
    <row r="246" ht="13.5" customHeight="1" spans="1:6">
      <c r="A246" s="2"/>
      <c r="D246" s="4"/>
      <c r="E246" s="5"/>
      <c r="F246" s="5"/>
    </row>
    <row r="247" ht="13.5" customHeight="1" spans="1:6">
      <c r="A247" s="2"/>
      <c r="D247" s="4"/>
      <c r="E247" s="5"/>
      <c r="F247" s="5"/>
    </row>
    <row r="248" ht="13.5" customHeight="1" spans="1:6">
      <c r="A248" s="2"/>
      <c r="D248" s="4"/>
      <c r="E248" s="5"/>
      <c r="F248" s="5"/>
    </row>
    <row r="249" ht="13.5" customHeight="1" spans="1:6">
      <c r="A249" s="2"/>
      <c r="D249" s="4"/>
      <c r="E249" s="5"/>
      <c r="F249" s="5"/>
    </row>
    <row r="250" ht="13.5" customHeight="1" spans="1:6">
      <c r="A250" s="2"/>
      <c r="D250" s="4"/>
      <c r="E250" s="5"/>
      <c r="F250" s="5"/>
    </row>
    <row r="251" ht="13.5" customHeight="1" spans="1:6">
      <c r="A251" s="2"/>
      <c r="D251" s="4"/>
      <c r="E251" s="5"/>
      <c r="F251" s="5"/>
    </row>
    <row r="252" ht="13.5" customHeight="1" spans="1:6">
      <c r="A252" s="2"/>
      <c r="D252" s="4"/>
      <c r="E252" s="5"/>
      <c r="F252" s="5"/>
    </row>
    <row r="253" ht="13.5" customHeight="1" spans="1:6">
      <c r="A253" s="2"/>
      <c r="D253" s="4"/>
      <c r="E253" s="5"/>
      <c r="F253" s="5"/>
    </row>
    <row r="254" ht="13.5" customHeight="1" spans="1:6">
      <c r="A254" s="2"/>
      <c r="D254" s="4"/>
      <c r="E254" s="5"/>
      <c r="F254" s="5"/>
    </row>
    <row r="255" ht="13.5" customHeight="1" spans="1:6">
      <c r="A255" s="2"/>
      <c r="D255" s="4"/>
      <c r="E255" s="5"/>
      <c r="F255" s="5"/>
    </row>
    <row r="256" ht="13.5" customHeight="1" spans="1:6">
      <c r="A256" s="2"/>
      <c r="D256" s="4"/>
      <c r="E256" s="5"/>
      <c r="F256" s="5"/>
    </row>
    <row r="257" ht="13.5" customHeight="1" spans="1:6">
      <c r="A257" s="2"/>
      <c r="D257" s="4"/>
      <c r="E257" s="5"/>
      <c r="F257" s="5"/>
    </row>
    <row r="258" ht="13.5" customHeight="1" spans="1:6">
      <c r="A258" s="2"/>
      <c r="D258" s="4"/>
      <c r="E258" s="5"/>
      <c r="F258" s="5"/>
    </row>
    <row r="259" ht="13.5" customHeight="1" spans="1:6">
      <c r="A259" s="2"/>
      <c r="D259" s="4"/>
      <c r="E259" s="5"/>
      <c r="F259" s="5"/>
    </row>
    <row r="260" ht="13.5" customHeight="1" spans="1:6">
      <c r="A260" s="2"/>
      <c r="D260" s="4"/>
      <c r="E260" s="5"/>
      <c r="F260" s="5"/>
    </row>
    <row r="261" ht="13.5" customHeight="1" spans="1:6">
      <c r="A261" s="2"/>
      <c r="D261" s="4"/>
      <c r="E261" s="5"/>
      <c r="F261" s="5"/>
    </row>
    <row r="262" ht="13.5" customHeight="1" spans="1:6">
      <c r="A262" s="2"/>
      <c r="D262" s="4"/>
      <c r="E262" s="5"/>
      <c r="F262" s="5"/>
    </row>
    <row r="263" ht="13.5" customHeight="1" spans="1:6">
      <c r="A263" s="2"/>
      <c r="D263" s="4"/>
      <c r="E263" s="5"/>
      <c r="F263" s="5"/>
    </row>
    <row r="264" ht="13.5" customHeight="1" spans="1:6">
      <c r="A264" s="2"/>
      <c r="D264" s="4"/>
      <c r="E264" s="5"/>
      <c r="F264" s="5"/>
    </row>
    <row r="265" ht="13.5" customHeight="1" spans="1:6">
      <c r="A265" s="2"/>
      <c r="D265" s="4"/>
      <c r="E265" s="5"/>
      <c r="F265" s="5"/>
    </row>
    <row r="266" ht="13.5" customHeight="1" spans="1:6">
      <c r="A266" s="2"/>
      <c r="D266" s="4"/>
      <c r="E266" s="5"/>
      <c r="F266" s="5"/>
    </row>
    <row r="267" ht="13.5" customHeight="1" spans="1:6">
      <c r="A267" s="2"/>
      <c r="D267" s="4"/>
      <c r="E267" s="5"/>
      <c r="F267" s="5"/>
    </row>
    <row r="268" ht="13.5" customHeight="1" spans="1:6">
      <c r="A268" s="2"/>
      <c r="D268" s="4"/>
      <c r="E268" s="5"/>
      <c r="F268" s="5"/>
    </row>
    <row r="269" ht="13.5" customHeight="1" spans="1:6">
      <c r="A269" s="2"/>
      <c r="D269" s="4"/>
      <c r="E269" s="5"/>
      <c r="F269" s="5"/>
    </row>
    <row r="270" ht="13.5" customHeight="1" spans="1:6">
      <c r="A270" s="2"/>
      <c r="D270" s="4"/>
      <c r="E270" s="5"/>
      <c r="F270" s="5"/>
    </row>
    <row r="271" ht="13.5" customHeight="1" spans="1:6">
      <c r="A271" s="2"/>
      <c r="D271" s="4"/>
      <c r="E271" s="5"/>
      <c r="F271" s="5"/>
    </row>
    <row r="272" ht="13.5" customHeight="1" spans="1:6">
      <c r="A272" s="2"/>
      <c r="D272" s="4"/>
      <c r="E272" s="5"/>
      <c r="F272" s="5"/>
    </row>
    <row r="273" ht="13.5" customHeight="1" spans="1:6">
      <c r="A273" s="2"/>
      <c r="D273" s="4"/>
      <c r="E273" s="5"/>
      <c r="F273" s="5"/>
    </row>
    <row r="274" ht="13.5" customHeight="1" spans="1:6">
      <c r="A274" s="2"/>
      <c r="D274" s="4"/>
      <c r="E274" s="5"/>
      <c r="F274" s="5"/>
    </row>
    <row r="275" ht="13.5" customHeight="1" spans="1:6">
      <c r="A275" s="2"/>
      <c r="D275" s="4"/>
      <c r="E275" s="5"/>
      <c r="F275" s="5"/>
    </row>
    <row r="276" ht="13.5" customHeight="1" spans="1:6">
      <c r="A276" s="2"/>
      <c r="D276" s="4"/>
      <c r="E276" s="5"/>
      <c r="F276" s="5"/>
    </row>
    <row r="277" ht="13.5" customHeight="1" spans="1:6">
      <c r="A277" s="2"/>
      <c r="D277" s="4"/>
      <c r="E277" s="5"/>
      <c r="F277" s="5"/>
    </row>
    <row r="278" ht="13.5" customHeight="1" spans="1:6">
      <c r="A278" s="2"/>
      <c r="D278" s="4"/>
      <c r="E278" s="5"/>
      <c r="F278" s="5"/>
    </row>
    <row r="279" ht="13.5" customHeight="1" spans="1:6">
      <c r="A279" s="2"/>
      <c r="D279" s="4"/>
      <c r="E279" s="5"/>
      <c r="F279" s="5"/>
    </row>
    <row r="280" ht="13.5" customHeight="1" spans="1:6">
      <c r="A280" s="2"/>
      <c r="D280" s="4"/>
      <c r="E280" s="5"/>
      <c r="F280" s="5"/>
    </row>
    <row r="281" ht="13.5" customHeight="1" spans="1:6">
      <c r="A281" s="2"/>
      <c r="D281" s="4"/>
      <c r="E281" s="5"/>
      <c r="F281" s="5"/>
    </row>
    <row r="282" ht="13.5" customHeight="1" spans="1:6">
      <c r="A282" s="2"/>
      <c r="D282" s="4"/>
      <c r="E282" s="5"/>
      <c r="F282" s="5"/>
    </row>
    <row r="283" ht="13.5" customHeight="1" spans="1:6">
      <c r="A283" s="2"/>
      <c r="D283" s="4"/>
      <c r="E283" s="5"/>
      <c r="F283" s="5"/>
    </row>
    <row r="284" ht="13.5" customHeight="1" spans="1:6">
      <c r="A284" s="2"/>
      <c r="D284" s="4"/>
      <c r="E284" s="5"/>
      <c r="F284" s="5"/>
    </row>
    <row r="285" ht="13.5" customHeight="1" spans="1:6">
      <c r="A285" s="2"/>
      <c r="D285" s="4"/>
      <c r="E285" s="5"/>
      <c r="F285" s="5"/>
    </row>
    <row r="286" ht="13.5" customHeight="1" spans="1:6">
      <c r="A286" s="2"/>
      <c r="D286" s="4"/>
      <c r="E286" s="5"/>
      <c r="F286" s="5"/>
    </row>
    <row r="287" ht="13.5" customHeight="1" spans="1:6">
      <c r="A287" s="2"/>
      <c r="D287" s="4"/>
      <c r="E287" s="5"/>
      <c r="F287" s="5"/>
    </row>
    <row r="288" ht="13.5" customHeight="1" spans="1:6">
      <c r="A288" s="2"/>
      <c r="D288" s="4"/>
      <c r="E288" s="5"/>
      <c r="F288" s="5"/>
    </row>
    <row r="289" ht="13.5" customHeight="1" spans="1:6">
      <c r="A289" s="2"/>
      <c r="D289" s="4"/>
      <c r="E289" s="5"/>
      <c r="F289" s="5"/>
    </row>
    <row r="290" ht="13.5" customHeight="1" spans="1:6">
      <c r="A290" s="2"/>
      <c r="D290" s="4"/>
      <c r="E290" s="5"/>
      <c r="F290" s="5"/>
    </row>
    <row r="291" ht="13.5" customHeight="1" spans="1:6">
      <c r="A291" s="2"/>
      <c r="D291" s="4"/>
      <c r="E291" s="5"/>
      <c r="F291" s="5"/>
    </row>
    <row r="292" ht="13.5" customHeight="1" spans="1:6">
      <c r="A292" s="2"/>
      <c r="D292" s="4"/>
      <c r="E292" s="5"/>
      <c r="F292" s="5"/>
    </row>
    <row r="293" ht="13.5" customHeight="1" spans="1:6">
      <c r="A293" s="2"/>
      <c r="D293" s="4"/>
      <c r="E293" s="5"/>
      <c r="F293" s="5"/>
    </row>
    <row r="294" ht="13.5" customHeight="1" spans="1:6">
      <c r="A294" s="2"/>
      <c r="D294" s="4"/>
      <c r="E294" s="5"/>
      <c r="F294" s="5"/>
    </row>
    <row r="295" ht="13.5" customHeight="1" spans="1:6">
      <c r="A295" s="2"/>
      <c r="D295" s="4"/>
      <c r="E295" s="5"/>
      <c r="F295" s="5"/>
    </row>
    <row r="296" ht="13.5" customHeight="1" spans="1:6">
      <c r="A296" s="2"/>
      <c r="D296" s="4"/>
      <c r="E296" s="5"/>
      <c r="F296" s="5"/>
    </row>
    <row r="297" ht="13.5" customHeight="1" spans="1:6">
      <c r="A297" s="2"/>
      <c r="D297" s="4"/>
      <c r="E297" s="5"/>
      <c r="F297" s="5"/>
    </row>
    <row r="298" ht="13.5" customHeight="1" spans="1:6">
      <c r="A298" s="2"/>
      <c r="D298" s="4"/>
      <c r="E298" s="5"/>
      <c r="F298" s="5"/>
    </row>
    <row r="299" ht="13.5" customHeight="1" spans="1:6">
      <c r="A299" s="2"/>
      <c r="D299" s="4"/>
      <c r="E299" s="5"/>
      <c r="F299" s="5"/>
    </row>
    <row r="300" ht="13.5" customHeight="1" spans="1:6">
      <c r="A300" s="2"/>
      <c r="D300" s="4"/>
      <c r="E300" s="5"/>
      <c r="F300" s="5"/>
    </row>
    <row r="301" ht="13.5" customHeight="1" spans="1:6">
      <c r="A301" s="2"/>
      <c r="D301" s="4"/>
      <c r="E301" s="5"/>
      <c r="F301" s="5"/>
    </row>
    <row r="302" ht="13.5" customHeight="1" spans="1:6">
      <c r="A302" s="2"/>
      <c r="D302" s="4"/>
      <c r="E302" s="5"/>
      <c r="F302" s="5"/>
    </row>
    <row r="303" ht="13.5" customHeight="1" spans="1:6">
      <c r="A303" s="2"/>
      <c r="D303" s="4"/>
      <c r="E303" s="5"/>
      <c r="F303" s="5"/>
    </row>
    <row r="304" ht="13.5" customHeight="1" spans="1:6">
      <c r="A304" s="2"/>
      <c r="D304" s="4"/>
      <c r="E304" s="5"/>
      <c r="F304" s="5"/>
    </row>
    <row r="305" ht="13.5" customHeight="1" spans="1:6">
      <c r="A305" s="2"/>
      <c r="D305" s="4"/>
      <c r="E305" s="5"/>
      <c r="F305" s="5"/>
    </row>
    <row r="306" ht="13.5" customHeight="1" spans="1:6">
      <c r="A306" s="2"/>
      <c r="D306" s="4"/>
      <c r="E306" s="5"/>
      <c r="F306" s="5"/>
    </row>
    <row r="307" ht="13.5" customHeight="1" spans="1:6">
      <c r="A307" s="2"/>
      <c r="D307" s="4"/>
      <c r="E307" s="5"/>
      <c r="F307" s="5"/>
    </row>
    <row r="308" ht="13.5" customHeight="1" spans="1:6">
      <c r="A308" s="2"/>
      <c r="D308" s="4"/>
      <c r="E308" s="5"/>
      <c r="F308" s="5"/>
    </row>
    <row r="309" ht="13.5" customHeight="1" spans="1:6">
      <c r="A309" s="2"/>
      <c r="D309" s="4"/>
      <c r="E309" s="5"/>
      <c r="F309" s="5"/>
    </row>
    <row r="310" ht="13.5" customHeight="1" spans="1:6">
      <c r="A310" s="2"/>
      <c r="D310" s="4"/>
      <c r="E310" s="5"/>
      <c r="F310" s="5"/>
    </row>
    <row r="311" ht="13.5" customHeight="1" spans="1:6">
      <c r="A311" s="2"/>
      <c r="D311" s="4"/>
      <c r="E311" s="5"/>
      <c r="F311" s="5"/>
    </row>
    <row r="312" ht="13.5" customHeight="1" spans="1:6">
      <c r="A312" s="2"/>
      <c r="D312" s="4"/>
      <c r="E312" s="5"/>
      <c r="F312" s="5"/>
    </row>
    <row r="313" ht="13.5" customHeight="1" spans="1:6">
      <c r="A313" s="2"/>
      <c r="D313" s="4"/>
      <c r="E313" s="5"/>
      <c r="F313" s="5"/>
    </row>
    <row r="314" ht="13.5" customHeight="1" spans="1:6">
      <c r="A314" s="2"/>
      <c r="D314" s="4"/>
      <c r="E314" s="5"/>
      <c r="F314" s="5"/>
    </row>
    <row r="315" ht="13.5" customHeight="1" spans="1:6">
      <c r="A315" s="2"/>
      <c r="D315" s="4"/>
      <c r="E315" s="5"/>
      <c r="F315" s="5"/>
    </row>
    <row r="316" ht="13.5" customHeight="1" spans="1:6">
      <c r="A316" s="2"/>
      <c r="D316" s="4"/>
      <c r="E316" s="5"/>
      <c r="F316" s="5"/>
    </row>
    <row r="317" ht="13.5" customHeight="1" spans="1:6">
      <c r="A317" s="2"/>
      <c r="D317" s="4"/>
      <c r="E317" s="5"/>
      <c r="F317" s="5"/>
    </row>
    <row r="318" ht="13.5" customHeight="1" spans="1:6">
      <c r="A318" s="2"/>
      <c r="D318" s="4"/>
      <c r="E318" s="5"/>
      <c r="F318" s="5"/>
    </row>
    <row r="319" ht="13.5" customHeight="1" spans="1:6">
      <c r="A319" s="2"/>
      <c r="D319" s="4"/>
      <c r="E319" s="5"/>
      <c r="F319" s="5"/>
    </row>
    <row r="320" ht="13.5" customHeight="1" spans="1:6">
      <c r="A320" s="2"/>
      <c r="D320" s="4"/>
      <c r="E320" s="5"/>
      <c r="F320" s="5"/>
    </row>
    <row r="321" ht="13.5" customHeight="1" spans="1:6">
      <c r="A321" s="2"/>
      <c r="D321" s="4"/>
      <c r="E321" s="5"/>
      <c r="F321" s="5"/>
    </row>
    <row r="322" ht="13.5" customHeight="1" spans="1:6">
      <c r="A322" s="2"/>
      <c r="D322" s="4"/>
      <c r="E322" s="5"/>
      <c r="F322" s="5"/>
    </row>
    <row r="323" ht="13.5" customHeight="1" spans="1:6">
      <c r="A323" s="2"/>
      <c r="D323" s="4"/>
      <c r="E323" s="5"/>
      <c r="F323" s="5"/>
    </row>
    <row r="324" ht="13.5" customHeight="1" spans="1:6">
      <c r="A324" s="2"/>
      <c r="D324" s="4"/>
      <c r="E324" s="5"/>
      <c r="F324" s="5"/>
    </row>
    <row r="325" ht="13.5" customHeight="1" spans="1:6">
      <c r="A325" s="2"/>
      <c r="D325" s="4"/>
      <c r="E325" s="5"/>
      <c r="F325" s="5"/>
    </row>
    <row r="326" ht="13.5" customHeight="1" spans="1:6">
      <c r="A326" s="2"/>
      <c r="D326" s="4"/>
      <c r="E326" s="5"/>
      <c r="F326" s="5"/>
    </row>
    <row r="327" ht="13.5" customHeight="1" spans="1:6">
      <c r="A327" s="2"/>
      <c r="D327" s="4"/>
      <c r="E327" s="5"/>
      <c r="F327" s="5"/>
    </row>
    <row r="328" ht="13.5" customHeight="1" spans="1:6">
      <c r="A328" s="2"/>
      <c r="D328" s="4"/>
      <c r="E328" s="5"/>
      <c r="F328" s="5"/>
    </row>
    <row r="329" ht="13.5" customHeight="1" spans="1:6">
      <c r="A329" s="2"/>
      <c r="D329" s="4"/>
      <c r="E329" s="5"/>
      <c r="F329" s="5"/>
    </row>
    <row r="330" ht="13.5" customHeight="1" spans="1:6">
      <c r="A330" s="2"/>
      <c r="D330" s="4"/>
      <c r="E330" s="5"/>
      <c r="F330" s="5"/>
    </row>
    <row r="331" ht="13.5" customHeight="1" spans="1:6">
      <c r="A331" s="2"/>
      <c r="D331" s="4"/>
      <c r="E331" s="5"/>
      <c r="F331" s="5"/>
    </row>
    <row r="332" ht="13.5" customHeight="1" spans="1:6">
      <c r="A332" s="2"/>
      <c r="D332" s="4"/>
      <c r="E332" s="5"/>
      <c r="F332" s="5"/>
    </row>
    <row r="333" ht="13.5" customHeight="1" spans="1:6">
      <c r="A333" s="2"/>
      <c r="D333" s="4"/>
      <c r="E333" s="5"/>
      <c r="F333" s="5"/>
    </row>
    <row r="334" ht="13.5" customHeight="1" spans="1:6">
      <c r="A334" s="2"/>
      <c r="D334" s="4"/>
      <c r="E334" s="5"/>
      <c r="F334" s="5"/>
    </row>
    <row r="335" ht="13.5" customHeight="1" spans="1:6">
      <c r="A335" s="2"/>
      <c r="D335" s="4"/>
      <c r="E335" s="5"/>
      <c r="F335" s="5"/>
    </row>
    <row r="336" ht="13.5" customHeight="1" spans="1:6">
      <c r="A336" s="2"/>
      <c r="D336" s="4"/>
      <c r="E336" s="5"/>
      <c r="F336" s="5"/>
    </row>
    <row r="337" ht="13.5" customHeight="1" spans="1:6">
      <c r="A337" s="2"/>
      <c r="D337" s="4"/>
      <c r="E337" s="5"/>
      <c r="F337" s="5"/>
    </row>
    <row r="338" ht="13.5" customHeight="1" spans="1:6">
      <c r="A338" s="2"/>
      <c r="D338" s="4"/>
      <c r="E338" s="5"/>
      <c r="F338" s="5"/>
    </row>
    <row r="339" ht="13.5" customHeight="1" spans="1:6">
      <c r="A339" s="2"/>
      <c r="D339" s="4"/>
      <c r="E339" s="5"/>
      <c r="F339" s="5"/>
    </row>
    <row r="340" ht="13.5" customHeight="1" spans="1:6">
      <c r="A340" s="2"/>
      <c r="D340" s="4"/>
      <c r="E340" s="5"/>
      <c r="F340" s="5"/>
    </row>
    <row r="341" ht="13.5" customHeight="1" spans="1:6">
      <c r="A341" s="2"/>
      <c r="D341" s="4"/>
      <c r="E341" s="5"/>
      <c r="F341" s="5"/>
    </row>
    <row r="342" ht="13.5" customHeight="1" spans="1:6">
      <c r="A342" s="2"/>
      <c r="D342" s="4"/>
      <c r="E342" s="5"/>
      <c r="F342" s="5"/>
    </row>
    <row r="343" ht="13.5" customHeight="1" spans="1:6">
      <c r="A343" s="2"/>
      <c r="D343" s="4"/>
      <c r="E343" s="5"/>
      <c r="F343" s="5"/>
    </row>
    <row r="344" ht="13.5" customHeight="1" spans="1:6">
      <c r="A344" s="2"/>
      <c r="D344" s="4"/>
      <c r="E344" s="5"/>
      <c r="F344" s="5"/>
    </row>
    <row r="345" ht="13.5" customHeight="1" spans="1:6">
      <c r="A345" s="2"/>
      <c r="D345" s="4"/>
      <c r="E345" s="5"/>
      <c r="F345" s="5"/>
    </row>
    <row r="346" ht="13.5" customHeight="1" spans="1:6">
      <c r="A346" s="2"/>
      <c r="D346" s="4"/>
      <c r="E346" s="5"/>
      <c r="F346" s="5"/>
    </row>
    <row r="347" ht="13.5" customHeight="1" spans="1:6">
      <c r="A347" s="2"/>
      <c r="D347" s="4"/>
      <c r="E347" s="5"/>
      <c r="F347" s="5"/>
    </row>
    <row r="348" ht="13.5" customHeight="1" spans="1:6">
      <c r="A348" s="2"/>
      <c r="D348" s="4"/>
      <c r="E348" s="5"/>
      <c r="F348" s="5"/>
    </row>
    <row r="349" ht="13.5" customHeight="1" spans="1:6">
      <c r="A349" s="2"/>
      <c r="D349" s="4"/>
      <c r="E349" s="5"/>
      <c r="F349" s="5"/>
    </row>
    <row r="350" ht="13.5" customHeight="1" spans="1:6">
      <c r="A350" s="2"/>
      <c r="D350" s="4"/>
      <c r="E350" s="5"/>
      <c r="F350" s="5"/>
    </row>
    <row r="351" ht="13.5" customHeight="1" spans="1:6">
      <c r="A351" s="2"/>
      <c r="D351" s="4"/>
      <c r="E351" s="5"/>
      <c r="F351" s="5"/>
    </row>
    <row r="352" ht="13.5" customHeight="1" spans="1:6">
      <c r="A352" s="2"/>
      <c r="D352" s="4"/>
      <c r="E352" s="5"/>
      <c r="F352" s="5"/>
    </row>
    <row r="353" ht="13.5" customHeight="1" spans="1:6">
      <c r="A353" s="2"/>
      <c r="D353" s="4"/>
      <c r="E353" s="5"/>
      <c r="F353" s="5"/>
    </row>
    <row r="354" ht="13.5" customHeight="1" spans="1:6">
      <c r="A354" s="2"/>
      <c r="D354" s="4"/>
      <c r="E354" s="5"/>
      <c r="F354" s="5"/>
    </row>
    <row r="355" ht="13.5" customHeight="1" spans="1:6">
      <c r="A355" s="2"/>
      <c r="D355" s="4"/>
      <c r="E355" s="5"/>
      <c r="F355" s="5"/>
    </row>
    <row r="356" ht="13.5" customHeight="1" spans="1:6">
      <c r="A356" s="2"/>
      <c r="D356" s="4"/>
      <c r="E356" s="5"/>
      <c r="F356" s="5"/>
    </row>
    <row r="357" ht="13.5" customHeight="1" spans="1:6">
      <c r="A357" s="2"/>
      <c r="D357" s="4"/>
      <c r="E357" s="5"/>
      <c r="F357" s="5"/>
    </row>
    <row r="358" ht="13.5" customHeight="1" spans="1:6">
      <c r="A358" s="2"/>
      <c r="D358" s="4"/>
      <c r="E358" s="5"/>
      <c r="F358" s="5"/>
    </row>
    <row r="359" ht="13.5" customHeight="1" spans="1:6">
      <c r="A359" s="2"/>
      <c r="D359" s="4"/>
      <c r="E359" s="5"/>
      <c r="F359" s="5"/>
    </row>
    <row r="360" ht="13.5" customHeight="1" spans="1:6">
      <c r="A360" s="2"/>
      <c r="D360" s="4"/>
      <c r="E360" s="5"/>
      <c r="F360" s="5"/>
    </row>
    <row r="361" ht="13.5" customHeight="1" spans="1:6">
      <c r="A361" s="2"/>
      <c r="D361" s="4"/>
      <c r="E361" s="5"/>
      <c r="F361" s="5"/>
    </row>
    <row r="362" ht="13.5" customHeight="1" spans="1:6">
      <c r="A362" s="2"/>
      <c r="D362" s="4"/>
      <c r="E362" s="5"/>
      <c r="F362" s="5"/>
    </row>
    <row r="363" ht="13.5" customHeight="1" spans="1:6">
      <c r="A363" s="2"/>
      <c r="D363" s="4"/>
      <c r="E363" s="5"/>
      <c r="F363" s="5"/>
    </row>
    <row r="364" ht="13.5" customHeight="1" spans="1:6">
      <c r="A364" s="2"/>
      <c r="D364" s="4"/>
      <c r="E364" s="5"/>
      <c r="F364" s="5"/>
    </row>
    <row r="365" ht="13.5" customHeight="1" spans="1:6">
      <c r="A365" s="2"/>
      <c r="D365" s="4"/>
      <c r="E365" s="5"/>
      <c r="F365" s="5"/>
    </row>
    <row r="366" ht="13.5" customHeight="1" spans="1:6">
      <c r="A366" s="2"/>
      <c r="D366" s="4"/>
      <c r="E366" s="5"/>
      <c r="F366" s="5"/>
    </row>
    <row r="367" ht="13.5" customHeight="1" spans="1:6">
      <c r="A367" s="2"/>
      <c r="D367" s="4"/>
      <c r="E367" s="5"/>
      <c r="F367" s="5"/>
    </row>
    <row r="368" ht="13.5" customHeight="1" spans="1:6">
      <c r="A368" s="2"/>
      <c r="D368" s="4"/>
      <c r="E368" s="5"/>
      <c r="F368" s="5"/>
    </row>
    <row r="369" ht="13.5" customHeight="1" spans="1:6">
      <c r="A369" s="2"/>
      <c r="D369" s="4"/>
      <c r="E369" s="5"/>
      <c r="F369" s="5"/>
    </row>
    <row r="370" ht="13.5" customHeight="1" spans="1:6">
      <c r="A370" s="2"/>
      <c r="D370" s="4"/>
      <c r="E370" s="5"/>
      <c r="F370" s="5"/>
    </row>
    <row r="371" ht="13.5" customHeight="1" spans="1:6">
      <c r="A371" s="2"/>
      <c r="D371" s="4"/>
      <c r="E371" s="5"/>
      <c r="F371" s="5"/>
    </row>
    <row r="372" ht="13.5" customHeight="1" spans="1:6">
      <c r="A372" s="2"/>
      <c r="D372" s="4"/>
      <c r="E372" s="5"/>
      <c r="F372" s="5"/>
    </row>
    <row r="373" ht="13.5" customHeight="1" spans="1:6">
      <c r="A373" s="2"/>
      <c r="D373" s="4"/>
      <c r="E373" s="5"/>
      <c r="F373" s="5"/>
    </row>
    <row r="374" ht="13.5" customHeight="1" spans="1:6">
      <c r="A374" s="2"/>
      <c r="D374" s="4"/>
      <c r="E374" s="5"/>
      <c r="F374" s="5"/>
    </row>
    <row r="375" ht="13.5" customHeight="1" spans="1:6">
      <c r="A375" s="2"/>
      <c r="D375" s="4"/>
      <c r="E375" s="5"/>
      <c r="F375" s="5"/>
    </row>
    <row r="376" ht="13.5" customHeight="1" spans="1:6">
      <c r="A376" s="2"/>
      <c r="D376" s="4"/>
      <c r="E376" s="5"/>
      <c r="F376" s="5"/>
    </row>
    <row r="377" ht="13.5" customHeight="1" spans="1:6">
      <c r="A377" s="2"/>
      <c r="D377" s="4"/>
      <c r="E377" s="5"/>
      <c r="F377" s="5"/>
    </row>
    <row r="378" ht="13.5" customHeight="1" spans="1:6">
      <c r="A378" s="2"/>
      <c r="D378" s="4"/>
      <c r="E378" s="5"/>
      <c r="F378" s="5"/>
    </row>
    <row r="379" ht="13.5" customHeight="1" spans="1:6">
      <c r="A379" s="2"/>
      <c r="D379" s="4"/>
      <c r="E379" s="5"/>
      <c r="F379" s="5"/>
    </row>
    <row r="380" ht="13.5" customHeight="1" spans="1:6">
      <c r="A380" s="2"/>
      <c r="D380" s="4"/>
      <c r="E380" s="5"/>
      <c r="F380" s="5"/>
    </row>
    <row r="381" ht="13.5" customHeight="1" spans="1:6">
      <c r="A381" s="2"/>
      <c r="D381" s="4"/>
      <c r="E381" s="5"/>
      <c r="F381" s="5"/>
    </row>
    <row r="382" ht="13.5" customHeight="1" spans="1:6">
      <c r="A382" s="2"/>
      <c r="D382" s="4"/>
      <c r="E382" s="5"/>
      <c r="F382" s="5"/>
    </row>
    <row r="383" ht="13.5" customHeight="1" spans="1:6">
      <c r="A383" s="2"/>
      <c r="D383" s="4"/>
      <c r="E383" s="5"/>
      <c r="F383" s="5"/>
    </row>
    <row r="384" ht="13.5" customHeight="1" spans="1:6">
      <c r="A384" s="2"/>
      <c r="D384" s="4"/>
      <c r="E384" s="5"/>
      <c r="F384" s="5"/>
    </row>
    <row r="385" ht="13.5" customHeight="1" spans="1:6">
      <c r="A385" s="2"/>
      <c r="D385" s="4"/>
      <c r="E385" s="5"/>
      <c r="F385" s="5"/>
    </row>
    <row r="386" ht="13.5" customHeight="1" spans="1:6">
      <c r="A386" s="2"/>
      <c r="D386" s="4"/>
      <c r="E386" s="5"/>
      <c r="F386" s="5"/>
    </row>
    <row r="387" ht="13.5" customHeight="1" spans="1:6">
      <c r="A387" s="2"/>
      <c r="D387" s="4"/>
      <c r="E387" s="5"/>
      <c r="F387" s="5"/>
    </row>
    <row r="388" ht="13.5" customHeight="1" spans="1:6">
      <c r="A388" s="2"/>
      <c r="D388" s="4"/>
      <c r="E388" s="5"/>
      <c r="F388" s="5"/>
    </row>
    <row r="389" ht="13.5" customHeight="1" spans="1:6">
      <c r="A389" s="2"/>
      <c r="D389" s="4"/>
      <c r="E389" s="5"/>
      <c r="F389" s="5"/>
    </row>
    <row r="390" ht="13.5" customHeight="1" spans="1:6">
      <c r="A390" s="2"/>
      <c r="D390" s="4"/>
      <c r="E390" s="5"/>
      <c r="F390" s="5"/>
    </row>
    <row r="391" ht="13.5" customHeight="1" spans="1:6">
      <c r="A391" s="2"/>
      <c r="D391" s="4"/>
      <c r="E391" s="5"/>
      <c r="F391" s="5"/>
    </row>
    <row r="392" ht="13.5" customHeight="1" spans="1:6">
      <c r="A392" s="2"/>
      <c r="D392" s="4"/>
      <c r="E392" s="5"/>
      <c r="F392" s="5"/>
    </row>
    <row r="393" ht="13.5" customHeight="1" spans="1:6">
      <c r="A393" s="2"/>
      <c r="D393" s="4"/>
      <c r="E393" s="5"/>
      <c r="F393" s="5"/>
    </row>
    <row r="394" ht="13.5" customHeight="1" spans="1:6">
      <c r="A394" s="2"/>
      <c r="D394" s="4"/>
      <c r="E394" s="5"/>
      <c r="F394" s="5"/>
    </row>
    <row r="395" ht="13.5" customHeight="1" spans="1:6">
      <c r="A395" s="2"/>
      <c r="D395" s="4"/>
      <c r="E395" s="5"/>
      <c r="F395" s="5"/>
    </row>
    <row r="396" ht="13.5" customHeight="1" spans="1:6">
      <c r="A396" s="2"/>
      <c r="D396" s="4"/>
      <c r="E396" s="5"/>
      <c r="F396" s="5"/>
    </row>
    <row r="397" ht="13.5" customHeight="1" spans="1:6">
      <c r="A397" s="2"/>
      <c r="D397" s="4"/>
      <c r="E397" s="5"/>
      <c r="F397" s="5"/>
    </row>
    <row r="398" ht="13.5" customHeight="1" spans="1:6">
      <c r="A398" s="2"/>
      <c r="D398" s="4"/>
      <c r="E398" s="5"/>
      <c r="F398" s="5"/>
    </row>
    <row r="399" ht="13.5" customHeight="1" spans="1:6">
      <c r="A399" s="2"/>
      <c r="D399" s="4"/>
      <c r="E399" s="5"/>
      <c r="F399" s="5"/>
    </row>
    <row r="400" ht="13.5" customHeight="1" spans="1:6">
      <c r="A400" s="2"/>
      <c r="D400" s="4"/>
      <c r="E400" s="5"/>
      <c r="F400" s="5"/>
    </row>
    <row r="401" ht="13.5" customHeight="1" spans="1:6">
      <c r="A401" s="2"/>
      <c r="D401" s="4"/>
      <c r="E401" s="5"/>
      <c r="F401" s="5"/>
    </row>
    <row r="402" ht="13.5" customHeight="1" spans="1:6">
      <c r="A402" s="2"/>
      <c r="D402" s="4"/>
      <c r="E402" s="5"/>
      <c r="F402" s="5"/>
    </row>
    <row r="403" ht="13.5" customHeight="1" spans="1:6">
      <c r="A403" s="2"/>
      <c r="D403" s="4"/>
      <c r="E403" s="5"/>
      <c r="F403" s="5"/>
    </row>
    <row r="404" ht="13.5" customHeight="1" spans="1:6">
      <c r="A404" s="2"/>
      <c r="D404" s="4"/>
      <c r="E404" s="5"/>
      <c r="F404" s="5"/>
    </row>
    <row r="405" ht="13.5" customHeight="1" spans="1:6">
      <c r="A405" s="2"/>
      <c r="D405" s="4"/>
      <c r="E405" s="5"/>
      <c r="F405" s="5"/>
    </row>
    <row r="406" ht="13.5" customHeight="1" spans="1:6">
      <c r="A406" s="2"/>
      <c r="D406" s="4"/>
      <c r="E406" s="5"/>
      <c r="F406" s="5"/>
    </row>
    <row r="407" ht="13.5" customHeight="1" spans="1:6">
      <c r="A407" s="2"/>
      <c r="D407" s="4"/>
      <c r="E407" s="5"/>
      <c r="F407" s="5"/>
    </row>
    <row r="408" ht="13.5" customHeight="1" spans="1:6">
      <c r="A408" s="2"/>
      <c r="D408" s="4"/>
      <c r="E408" s="5"/>
      <c r="F408" s="5"/>
    </row>
    <row r="409" ht="13.5" customHeight="1" spans="1:6">
      <c r="A409" s="2"/>
      <c r="D409" s="4"/>
      <c r="E409" s="5"/>
      <c r="F409" s="5"/>
    </row>
    <row r="410" ht="13.5" customHeight="1" spans="1:6">
      <c r="A410" s="2"/>
      <c r="D410" s="4"/>
      <c r="E410" s="5"/>
      <c r="F410" s="5"/>
    </row>
    <row r="411" ht="13.5" customHeight="1" spans="1:6">
      <c r="A411" s="2"/>
      <c r="D411" s="4"/>
      <c r="E411" s="5"/>
      <c r="F411" s="5"/>
    </row>
    <row r="412" ht="13.5" customHeight="1" spans="1:6">
      <c r="A412" s="2"/>
      <c r="D412" s="4"/>
      <c r="E412" s="5"/>
      <c r="F412" s="5"/>
    </row>
    <row r="413" ht="13.5" customHeight="1" spans="1:6">
      <c r="A413" s="2"/>
      <c r="D413" s="4"/>
      <c r="E413" s="5"/>
      <c r="F413" s="5"/>
    </row>
    <row r="414" ht="13.5" customHeight="1" spans="1:6">
      <c r="A414" s="2"/>
      <c r="D414" s="4"/>
      <c r="E414" s="5"/>
      <c r="F414" s="5"/>
    </row>
    <row r="415" ht="13.5" customHeight="1" spans="1:6">
      <c r="A415" s="2"/>
      <c r="D415" s="4"/>
      <c r="E415" s="5"/>
      <c r="F415" s="5"/>
    </row>
    <row r="416" ht="13.5" customHeight="1" spans="1:6">
      <c r="A416" s="2"/>
      <c r="D416" s="4"/>
      <c r="E416" s="5"/>
      <c r="F416" s="5"/>
    </row>
    <row r="417" ht="13.5" customHeight="1" spans="1:6">
      <c r="A417" s="2"/>
      <c r="D417" s="4"/>
      <c r="E417" s="5"/>
      <c r="F417" s="5"/>
    </row>
    <row r="418" ht="13.5" customHeight="1" spans="1:6">
      <c r="A418" s="2"/>
      <c r="D418" s="4"/>
      <c r="E418" s="5"/>
      <c r="F418" s="5"/>
    </row>
    <row r="419" ht="13.5" customHeight="1" spans="1:6">
      <c r="A419" s="2"/>
      <c r="D419" s="4"/>
      <c r="E419" s="5"/>
      <c r="F419" s="5"/>
    </row>
    <row r="420" ht="13.5" customHeight="1" spans="1:6">
      <c r="A420" s="2"/>
      <c r="D420" s="4"/>
      <c r="E420" s="5"/>
      <c r="F420" s="5"/>
    </row>
    <row r="421" ht="13.5" customHeight="1" spans="1:6">
      <c r="A421" s="2"/>
      <c r="D421" s="4"/>
      <c r="E421" s="5"/>
      <c r="F421" s="5"/>
    </row>
    <row r="422" ht="13.5" customHeight="1" spans="1:6">
      <c r="A422" s="2"/>
      <c r="D422" s="4"/>
      <c r="E422" s="5"/>
      <c r="F422" s="5"/>
    </row>
    <row r="423" ht="13.5" customHeight="1" spans="1:6">
      <c r="A423" s="2"/>
      <c r="D423" s="4"/>
      <c r="E423" s="5"/>
      <c r="F423" s="5"/>
    </row>
    <row r="424" ht="13.5" customHeight="1" spans="1:6">
      <c r="A424" s="2"/>
      <c r="D424" s="4"/>
      <c r="E424" s="5"/>
      <c r="F424" s="5"/>
    </row>
    <row r="425" ht="13.5" customHeight="1" spans="1:6">
      <c r="A425" s="2"/>
      <c r="D425" s="4"/>
      <c r="E425" s="5"/>
      <c r="F425" s="5"/>
    </row>
    <row r="426" ht="13.5" customHeight="1" spans="1:6">
      <c r="A426" s="2"/>
      <c r="D426" s="4"/>
      <c r="E426" s="5"/>
      <c r="F426" s="5"/>
    </row>
    <row r="427" ht="13.5" customHeight="1" spans="1:6">
      <c r="A427" s="2"/>
      <c r="D427" s="4"/>
      <c r="E427" s="5"/>
      <c r="F427" s="5"/>
    </row>
    <row r="428" ht="13.5" customHeight="1" spans="1:6">
      <c r="A428" s="2"/>
      <c r="D428" s="4"/>
      <c r="E428" s="5"/>
      <c r="F428" s="5"/>
    </row>
    <row r="429" ht="13.5" customHeight="1" spans="1:6">
      <c r="A429" s="2"/>
      <c r="D429" s="4"/>
      <c r="E429" s="5"/>
      <c r="F429" s="5"/>
    </row>
    <row r="430" ht="13.5" customHeight="1" spans="1:6">
      <c r="A430" s="2"/>
      <c r="D430" s="4"/>
      <c r="E430" s="5"/>
      <c r="F430" s="5"/>
    </row>
    <row r="431" ht="13.5" customHeight="1" spans="1:6">
      <c r="A431" s="2"/>
      <c r="D431" s="4"/>
      <c r="E431" s="5"/>
      <c r="F431" s="5"/>
    </row>
    <row r="432" ht="13.5" customHeight="1" spans="1:6">
      <c r="A432" s="2"/>
      <c r="D432" s="4"/>
      <c r="E432" s="5"/>
      <c r="F432" s="5"/>
    </row>
    <row r="433" ht="13.5" customHeight="1" spans="1:6">
      <c r="A433" s="2"/>
      <c r="D433" s="4"/>
      <c r="E433" s="5"/>
      <c r="F433" s="5"/>
    </row>
    <row r="434" ht="13.5" customHeight="1" spans="1:6">
      <c r="A434" s="2"/>
      <c r="D434" s="4"/>
      <c r="E434" s="5"/>
      <c r="F434" s="5"/>
    </row>
    <row r="435" ht="13.5" customHeight="1" spans="1:6">
      <c r="A435" s="2"/>
      <c r="D435" s="4"/>
      <c r="E435" s="5"/>
      <c r="F435" s="5"/>
    </row>
    <row r="436" ht="13.5" customHeight="1" spans="1:6">
      <c r="A436" s="2"/>
      <c r="D436" s="4"/>
      <c r="E436" s="5"/>
      <c r="F436" s="5"/>
    </row>
    <row r="437" ht="13.5" customHeight="1" spans="1:6">
      <c r="A437" s="2"/>
      <c r="D437" s="4"/>
      <c r="E437" s="5"/>
      <c r="F437" s="5"/>
    </row>
    <row r="438" ht="13.5" customHeight="1" spans="1:6">
      <c r="A438" s="2"/>
      <c r="D438" s="4"/>
      <c r="E438" s="5"/>
      <c r="F438" s="5"/>
    </row>
    <row r="439" ht="13.5" customHeight="1" spans="1:6">
      <c r="A439" s="2"/>
      <c r="D439" s="4"/>
      <c r="E439" s="5"/>
      <c r="F439" s="5"/>
    </row>
    <row r="440" ht="13.5" customHeight="1" spans="1:6">
      <c r="A440" s="2"/>
      <c r="D440" s="4"/>
      <c r="E440" s="5"/>
      <c r="F440" s="5"/>
    </row>
    <row r="441" ht="13.5" customHeight="1" spans="1:6">
      <c r="A441" s="2"/>
      <c r="D441" s="4"/>
      <c r="E441" s="5"/>
      <c r="F441" s="5"/>
    </row>
    <row r="442" ht="13.5" customHeight="1" spans="1:6">
      <c r="A442" s="2"/>
      <c r="D442" s="4"/>
      <c r="E442" s="5"/>
      <c r="F442" s="5"/>
    </row>
    <row r="443" ht="13.5" customHeight="1" spans="1:6">
      <c r="A443" s="2"/>
      <c r="D443" s="4"/>
      <c r="E443" s="5"/>
      <c r="F443" s="5"/>
    </row>
    <row r="444" ht="13.5" customHeight="1" spans="1:6">
      <c r="A444" s="2"/>
      <c r="D444" s="4"/>
      <c r="E444" s="5"/>
      <c r="F444" s="5"/>
    </row>
    <row r="445" ht="13.5" customHeight="1" spans="1:6">
      <c r="A445" s="2"/>
      <c r="D445" s="4"/>
      <c r="E445" s="5"/>
      <c r="F445" s="5"/>
    </row>
    <row r="446" ht="13.5" customHeight="1" spans="1:6">
      <c r="A446" s="2"/>
      <c r="D446" s="4"/>
      <c r="E446" s="5"/>
      <c r="F446" s="5"/>
    </row>
    <row r="447" ht="13.5" customHeight="1" spans="1:6">
      <c r="A447" s="2"/>
      <c r="D447" s="4"/>
      <c r="E447" s="5"/>
      <c r="F447" s="5"/>
    </row>
    <row r="448" ht="13.5" customHeight="1" spans="1:6">
      <c r="A448" s="2"/>
      <c r="D448" s="4"/>
      <c r="E448" s="5"/>
      <c r="F448" s="5"/>
    </row>
    <row r="449" ht="13.5" customHeight="1" spans="1:6">
      <c r="A449" s="2"/>
      <c r="D449" s="4"/>
      <c r="E449" s="5"/>
      <c r="F449" s="5"/>
    </row>
    <row r="450" ht="13.5" customHeight="1" spans="1:6">
      <c r="A450" s="2"/>
      <c r="D450" s="4"/>
      <c r="E450" s="5"/>
      <c r="F450" s="5"/>
    </row>
    <row r="451" ht="13.5" customHeight="1" spans="1:6">
      <c r="A451" s="2"/>
      <c r="D451" s="4"/>
      <c r="E451" s="5"/>
      <c r="F451" s="5"/>
    </row>
    <row r="452" ht="13.5" customHeight="1" spans="1:6">
      <c r="A452" s="2"/>
      <c r="D452" s="4"/>
      <c r="E452" s="5"/>
      <c r="F452" s="5"/>
    </row>
    <row r="453" ht="13.5" customHeight="1" spans="1:6">
      <c r="A453" s="2"/>
      <c r="D453" s="4"/>
      <c r="E453" s="5"/>
      <c r="F453" s="5"/>
    </row>
    <row r="454" ht="13.5" customHeight="1" spans="1:6">
      <c r="A454" s="2"/>
      <c r="D454" s="4"/>
      <c r="E454" s="5"/>
      <c r="F454" s="5"/>
    </row>
    <row r="455" ht="13.5" customHeight="1" spans="1:6">
      <c r="A455" s="2"/>
      <c r="D455" s="4"/>
      <c r="E455" s="5"/>
      <c r="F455" s="5"/>
    </row>
    <row r="456" ht="13.5" customHeight="1" spans="1:6">
      <c r="A456" s="2"/>
      <c r="D456" s="4"/>
      <c r="E456" s="5"/>
      <c r="F456" s="5"/>
    </row>
    <row r="457" ht="13.5" customHeight="1" spans="1:6">
      <c r="A457" s="2"/>
      <c r="D457" s="4"/>
      <c r="E457" s="5"/>
      <c r="F457" s="5"/>
    </row>
    <row r="458" ht="13.5" customHeight="1" spans="1:6">
      <c r="A458" s="2"/>
      <c r="D458" s="4"/>
      <c r="E458" s="5"/>
      <c r="F458" s="5"/>
    </row>
    <row r="459" ht="13.5" customHeight="1" spans="1:6">
      <c r="A459" s="2"/>
      <c r="D459" s="4"/>
      <c r="E459" s="5"/>
      <c r="F459" s="5"/>
    </row>
    <row r="460" ht="13.5" customHeight="1" spans="1:6">
      <c r="A460" s="2"/>
      <c r="D460" s="4"/>
      <c r="E460" s="5"/>
      <c r="F460" s="5"/>
    </row>
    <row r="461" ht="13.5" customHeight="1" spans="1:6">
      <c r="A461" s="2"/>
      <c r="D461" s="4"/>
      <c r="E461" s="5"/>
      <c r="F461" s="5"/>
    </row>
    <row r="462" ht="13.5" customHeight="1" spans="1:6">
      <c r="A462" s="2"/>
      <c r="D462" s="4"/>
      <c r="E462" s="5"/>
      <c r="F462" s="5"/>
    </row>
    <row r="463" ht="13.5" customHeight="1" spans="1:6">
      <c r="A463" s="2"/>
      <c r="D463" s="4"/>
      <c r="E463" s="5"/>
      <c r="F463" s="5"/>
    </row>
    <row r="464" ht="13.5" customHeight="1" spans="1:6">
      <c r="A464" s="2"/>
      <c r="D464" s="4"/>
      <c r="E464" s="5"/>
      <c r="F464" s="5"/>
    </row>
    <row r="465" ht="13.5" customHeight="1" spans="1:6">
      <c r="A465" s="2"/>
      <c r="D465" s="4"/>
      <c r="E465" s="5"/>
      <c r="F465" s="5"/>
    </row>
    <row r="466" ht="13.5" customHeight="1" spans="1:6">
      <c r="A466" s="2"/>
      <c r="D466" s="4"/>
      <c r="E466" s="5"/>
      <c r="F466" s="5"/>
    </row>
    <row r="467" ht="13.5" customHeight="1" spans="1:6">
      <c r="A467" s="2"/>
      <c r="D467" s="4"/>
      <c r="E467" s="5"/>
      <c r="F467" s="5"/>
    </row>
    <row r="468" ht="13.5" customHeight="1" spans="1:6">
      <c r="A468" s="2"/>
      <c r="D468" s="4"/>
      <c r="E468" s="5"/>
      <c r="F468" s="5"/>
    </row>
    <row r="469" ht="13.5" customHeight="1" spans="1:6">
      <c r="A469" s="2"/>
      <c r="D469" s="4"/>
      <c r="E469" s="5"/>
      <c r="F469" s="5"/>
    </row>
    <row r="470" ht="13.5" customHeight="1" spans="1:6">
      <c r="A470" s="2"/>
      <c r="D470" s="4"/>
      <c r="E470" s="5"/>
      <c r="F470" s="5"/>
    </row>
    <row r="471" ht="13.5" customHeight="1" spans="1:6">
      <c r="A471" s="2"/>
      <c r="D471" s="4"/>
      <c r="E471" s="5"/>
      <c r="F471" s="5"/>
    </row>
    <row r="472" ht="13.5" customHeight="1" spans="1:6">
      <c r="A472" s="2"/>
      <c r="D472" s="4"/>
      <c r="E472" s="5"/>
      <c r="F472" s="5"/>
    </row>
    <row r="473" ht="13.5" customHeight="1" spans="1:6">
      <c r="A473" s="2"/>
      <c r="D473" s="4"/>
      <c r="E473" s="5"/>
      <c r="F473" s="5"/>
    </row>
    <row r="474" ht="13.5" customHeight="1" spans="1:6">
      <c r="A474" s="2"/>
      <c r="D474" s="4"/>
      <c r="E474" s="5"/>
      <c r="F474" s="5"/>
    </row>
    <row r="475" ht="13.5" customHeight="1" spans="1:6">
      <c r="A475" s="2"/>
      <c r="D475" s="4"/>
      <c r="E475" s="5"/>
      <c r="F475" s="5"/>
    </row>
    <row r="476" ht="13.5" customHeight="1" spans="1:6">
      <c r="A476" s="2"/>
      <c r="D476" s="4"/>
      <c r="E476" s="5"/>
      <c r="F476" s="5"/>
    </row>
    <row r="477" ht="13.5" customHeight="1" spans="1:6">
      <c r="A477" s="2"/>
      <c r="D477" s="4"/>
      <c r="E477" s="5"/>
      <c r="F477" s="5"/>
    </row>
    <row r="478" ht="13.5" customHeight="1" spans="1:6">
      <c r="A478" s="2"/>
      <c r="D478" s="4"/>
      <c r="E478" s="5"/>
      <c r="F478" s="5"/>
    </row>
    <row r="479" ht="13.5" customHeight="1" spans="1:6">
      <c r="A479" s="2"/>
      <c r="D479" s="4"/>
      <c r="E479" s="5"/>
      <c r="F479" s="5"/>
    </row>
    <row r="480" ht="13.5" customHeight="1" spans="1:6">
      <c r="A480" s="2"/>
      <c r="D480" s="4"/>
      <c r="E480" s="5"/>
      <c r="F480" s="5"/>
    </row>
    <row r="481" ht="13.5" customHeight="1" spans="1:6">
      <c r="A481" s="2"/>
      <c r="D481" s="4"/>
      <c r="E481" s="5"/>
      <c r="F481" s="5"/>
    </row>
    <row r="482" ht="13.5" customHeight="1" spans="1:6">
      <c r="A482" s="2"/>
      <c r="D482" s="4"/>
      <c r="E482" s="5"/>
      <c r="F482" s="5"/>
    </row>
    <row r="483" ht="13.5" customHeight="1" spans="1:6">
      <c r="A483" s="2"/>
      <c r="D483" s="4"/>
      <c r="E483" s="5"/>
      <c r="F483" s="5"/>
    </row>
    <row r="484" ht="13.5" customHeight="1" spans="1:6">
      <c r="A484" s="2"/>
      <c r="D484" s="4"/>
      <c r="E484" s="5"/>
      <c r="F484" s="5"/>
    </row>
    <row r="485" ht="13.5" customHeight="1" spans="1:6">
      <c r="A485" s="2"/>
      <c r="D485" s="4"/>
      <c r="E485" s="5"/>
      <c r="F485" s="5"/>
    </row>
    <row r="486" ht="13.5" customHeight="1" spans="1:6">
      <c r="A486" s="2"/>
      <c r="D486" s="4"/>
      <c r="E486" s="5"/>
      <c r="F486" s="5"/>
    </row>
    <row r="487" ht="13.5" customHeight="1" spans="1:6">
      <c r="A487" s="2"/>
      <c r="D487" s="4"/>
      <c r="E487" s="5"/>
      <c r="F487" s="5"/>
    </row>
    <row r="488" ht="13.5" customHeight="1" spans="1:6">
      <c r="A488" s="2"/>
      <c r="D488" s="4"/>
      <c r="E488" s="5"/>
      <c r="F488" s="5"/>
    </row>
    <row r="489" ht="13.5" customHeight="1" spans="1:6">
      <c r="A489" s="2"/>
      <c r="D489" s="4"/>
      <c r="E489" s="5"/>
      <c r="F489" s="5"/>
    </row>
    <row r="490" ht="13.5" customHeight="1" spans="1:6">
      <c r="A490" s="2"/>
      <c r="D490" s="4"/>
      <c r="E490" s="5"/>
      <c r="F490" s="5"/>
    </row>
    <row r="491" ht="13.5" customHeight="1" spans="1:6">
      <c r="A491" s="2"/>
      <c r="D491" s="4"/>
      <c r="E491" s="5"/>
      <c r="F491" s="5"/>
    </row>
    <row r="492" ht="13.5" customHeight="1" spans="1:6">
      <c r="A492" s="2"/>
      <c r="D492" s="4"/>
      <c r="E492" s="5"/>
      <c r="F492" s="5"/>
    </row>
    <row r="493" ht="13.5" customHeight="1" spans="1:6">
      <c r="A493" s="2"/>
      <c r="D493" s="4"/>
      <c r="E493" s="5"/>
      <c r="F493" s="5"/>
    </row>
    <row r="494" ht="13.5" customHeight="1" spans="1:6">
      <c r="A494" s="2"/>
      <c r="D494" s="4"/>
      <c r="E494" s="5"/>
      <c r="F494" s="5"/>
    </row>
    <row r="495" ht="13.5" customHeight="1" spans="1:6">
      <c r="A495" s="2"/>
      <c r="D495" s="4"/>
      <c r="E495" s="5"/>
      <c r="F495" s="5"/>
    </row>
    <row r="496" ht="13.5" customHeight="1" spans="1:6">
      <c r="A496" s="2"/>
      <c r="D496" s="4"/>
      <c r="E496" s="5"/>
      <c r="F496" s="5"/>
    </row>
    <row r="497" ht="13.5" customHeight="1" spans="1:6">
      <c r="A497" s="2"/>
      <c r="D497" s="4"/>
      <c r="E497" s="5"/>
      <c r="F497" s="5"/>
    </row>
    <row r="498" ht="13.5" customHeight="1" spans="1:6">
      <c r="A498" s="2"/>
      <c r="D498" s="4"/>
      <c r="E498" s="5"/>
      <c r="F498" s="5"/>
    </row>
    <row r="499" ht="13.5" customHeight="1" spans="1:6">
      <c r="A499" s="2"/>
      <c r="D499" s="4"/>
      <c r="E499" s="5"/>
      <c r="F499" s="5"/>
    </row>
    <row r="500" ht="13.5" customHeight="1" spans="1:6">
      <c r="A500" s="2"/>
      <c r="D500" s="4"/>
      <c r="E500" s="5"/>
      <c r="F500" s="5"/>
    </row>
    <row r="501" ht="13.5" customHeight="1" spans="1:6">
      <c r="A501" s="2"/>
      <c r="D501" s="4"/>
      <c r="E501" s="5"/>
      <c r="F501" s="5"/>
    </row>
    <row r="502" ht="13.5" customHeight="1" spans="1:6">
      <c r="A502" s="2"/>
      <c r="D502" s="4"/>
      <c r="E502" s="5"/>
      <c r="F502" s="5"/>
    </row>
    <row r="503" ht="13.5" customHeight="1" spans="1:6">
      <c r="A503" s="2"/>
      <c r="D503" s="4"/>
      <c r="E503" s="5"/>
      <c r="F503" s="5"/>
    </row>
    <row r="504" ht="13.5" customHeight="1" spans="1:6">
      <c r="A504" s="2"/>
      <c r="D504" s="4"/>
      <c r="E504" s="5"/>
      <c r="F504" s="5"/>
    </row>
    <row r="505" ht="13.5" customHeight="1" spans="1:6">
      <c r="A505" s="2"/>
      <c r="D505" s="4"/>
      <c r="E505" s="5"/>
      <c r="F505" s="5"/>
    </row>
    <row r="506" ht="13.5" customHeight="1" spans="1:6">
      <c r="A506" s="2"/>
      <c r="D506" s="4"/>
      <c r="E506" s="5"/>
      <c r="F506" s="5"/>
    </row>
    <row r="507" ht="13.5" customHeight="1" spans="1:6">
      <c r="A507" s="2"/>
      <c r="D507" s="4"/>
      <c r="E507" s="5"/>
      <c r="F507" s="5"/>
    </row>
    <row r="508" ht="13.5" customHeight="1" spans="1:6">
      <c r="A508" s="2"/>
      <c r="D508" s="4"/>
      <c r="E508" s="5"/>
      <c r="F508" s="5"/>
    </row>
    <row r="509" ht="13.5" customHeight="1" spans="1:6">
      <c r="A509" s="2"/>
      <c r="D509" s="4"/>
      <c r="E509" s="5"/>
      <c r="F509" s="5"/>
    </row>
    <row r="510" ht="13.5" customHeight="1" spans="1:6">
      <c r="A510" s="2"/>
      <c r="D510" s="4"/>
      <c r="E510" s="5"/>
      <c r="F510" s="5"/>
    </row>
    <row r="511" ht="13.5" customHeight="1" spans="1:6">
      <c r="A511" s="2"/>
      <c r="D511" s="4"/>
      <c r="E511" s="5"/>
      <c r="F511" s="5"/>
    </row>
    <row r="512" ht="13.5" customHeight="1" spans="1:6">
      <c r="A512" s="2"/>
      <c r="D512" s="4"/>
      <c r="E512" s="5"/>
      <c r="F512" s="5"/>
    </row>
    <row r="513" ht="13.5" customHeight="1" spans="1:6">
      <c r="A513" s="2"/>
      <c r="D513" s="4"/>
      <c r="E513" s="5"/>
      <c r="F513" s="5"/>
    </row>
    <row r="514" ht="13.5" customHeight="1" spans="1:6">
      <c r="A514" s="2"/>
      <c r="D514" s="4"/>
      <c r="E514" s="5"/>
      <c r="F514" s="5"/>
    </row>
    <row r="515" ht="13.5" customHeight="1" spans="1:6">
      <c r="A515" s="2"/>
      <c r="D515" s="4"/>
      <c r="E515" s="5"/>
      <c r="F515" s="5"/>
    </row>
    <row r="516" ht="13.5" customHeight="1" spans="1:6">
      <c r="A516" s="2"/>
      <c r="D516" s="4"/>
      <c r="E516" s="5"/>
      <c r="F516" s="5"/>
    </row>
    <row r="517" ht="13.5" customHeight="1" spans="1:6">
      <c r="A517" s="2"/>
      <c r="D517" s="4"/>
      <c r="E517" s="5"/>
      <c r="F517" s="5"/>
    </row>
    <row r="518" ht="13.5" customHeight="1" spans="1:6">
      <c r="A518" s="2"/>
      <c r="D518" s="4"/>
      <c r="E518" s="5"/>
      <c r="F518" s="5"/>
    </row>
    <row r="519" ht="13.5" customHeight="1" spans="1:6">
      <c r="A519" s="2"/>
      <c r="D519" s="4"/>
      <c r="E519" s="5"/>
      <c r="F519" s="5"/>
    </row>
    <row r="520" ht="13.5" customHeight="1" spans="1:6">
      <c r="A520" s="2"/>
      <c r="D520" s="4"/>
      <c r="E520" s="5"/>
      <c r="F520" s="5"/>
    </row>
    <row r="521" ht="13.5" customHeight="1" spans="1:6">
      <c r="A521" s="2"/>
      <c r="D521" s="4"/>
      <c r="E521" s="5"/>
      <c r="F521" s="5"/>
    </row>
    <row r="522" ht="13.5" customHeight="1" spans="1:6">
      <c r="A522" s="2"/>
      <c r="D522" s="4"/>
      <c r="E522" s="5"/>
      <c r="F522" s="5"/>
    </row>
    <row r="523" ht="13.5" customHeight="1" spans="1:6">
      <c r="A523" s="2"/>
      <c r="D523" s="4"/>
      <c r="E523" s="5"/>
      <c r="F523" s="5"/>
    </row>
    <row r="524" ht="13.5" customHeight="1" spans="1:6">
      <c r="A524" s="2"/>
      <c r="D524" s="4"/>
      <c r="E524" s="5"/>
      <c r="F524" s="5"/>
    </row>
    <row r="525" ht="13.5" customHeight="1" spans="1:6">
      <c r="A525" s="2"/>
      <c r="D525" s="4"/>
      <c r="E525" s="5"/>
      <c r="F525" s="5"/>
    </row>
    <row r="526" ht="13.5" customHeight="1" spans="1:6">
      <c r="A526" s="2"/>
      <c r="D526" s="4"/>
      <c r="E526" s="5"/>
      <c r="F526" s="5"/>
    </row>
    <row r="527" ht="13.5" customHeight="1" spans="1:6">
      <c r="A527" s="2"/>
      <c r="D527" s="4"/>
      <c r="E527" s="5"/>
      <c r="F527" s="5"/>
    </row>
    <row r="528" ht="13.5" customHeight="1" spans="1:6">
      <c r="A528" s="2"/>
      <c r="D528" s="4"/>
      <c r="E528" s="5"/>
      <c r="F528" s="5"/>
    </row>
    <row r="529" ht="13.5" customHeight="1" spans="1:6">
      <c r="A529" s="2"/>
      <c r="D529" s="4"/>
      <c r="E529" s="5"/>
      <c r="F529" s="5"/>
    </row>
    <row r="530" ht="13.5" customHeight="1" spans="1:6">
      <c r="A530" s="2"/>
      <c r="D530" s="4"/>
      <c r="E530" s="5"/>
      <c r="F530" s="5"/>
    </row>
    <row r="531" ht="13.5" customHeight="1" spans="1:6">
      <c r="A531" s="2"/>
      <c r="D531" s="4"/>
      <c r="E531" s="5"/>
      <c r="F531" s="5"/>
    </row>
    <row r="532" ht="13.5" customHeight="1" spans="1:6">
      <c r="A532" s="2"/>
      <c r="D532" s="4"/>
      <c r="E532" s="5"/>
      <c r="F532" s="5"/>
    </row>
    <row r="533" ht="13.5" customHeight="1" spans="1:6">
      <c r="A533" s="2"/>
      <c r="D533" s="4"/>
      <c r="E533" s="5"/>
      <c r="F533" s="5"/>
    </row>
    <row r="534" ht="13.5" customHeight="1" spans="1:6">
      <c r="A534" s="2"/>
      <c r="D534" s="4"/>
      <c r="E534" s="5"/>
      <c r="F534" s="5"/>
    </row>
    <row r="535" ht="13.5" customHeight="1" spans="1:6">
      <c r="A535" s="2"/>
      <c r="D535" s="4"/>
      <c r="E535" s="5"/>
      <c r="F535" s="5"/>
    </row>
    <row r="536" ht="13.5" customHeight="1" spans="1:6">
      <c r="A536" s="2"/>
      <c r="D536" s="4"/>
      <c r="E536" s="5"/>
      <c r="F536" s="5"/>
    </row>
    <row r="537" ht="13.5" customHeight="1" spans="1:6">
      <c r="A537" s="2"/>
      <c r="D537" s="4"/>
      <c r="E537" s="5"/>
      <c r="F537" s="5"/>
    </row>
    <row r="538" ht="13.5" customHeight="1" spans="1:6">
      <c r="A538" s="2"/>
      <c r="D538" s="4"/>
      <c r="E538" s="5"/>
      <c r="F538" s="5"/>
    </row>
    <row r="539" ht="13.5" customHeight="1" spans="1:6">
      <c r="A539" s="2"/>
      <c r="D539" s="4"/>
      <c r="E539" s="5"/>
      <c r="F539" s="5"/>
    </row>
    <row r="540" ht="13.5" customHeight="1" spans="1:6">
      <c r="A540" s="2"/>
      <c r="D540" s="4"/>
      <c r="E540" s="5"/>
      <c r="F540" s="5"/>
    </row>
    <row r="541" ht="13.5" customHeight="1" spans="1:6">
      <c r="A541" s="2"/>
      <c r="D541" s="4"/>
      <c r="E541" s="5"/>
      <c r="F541" s="5"/>
    </row>
    <row r="542" ht="13.5" customHeight="1" spans="1:6">
      <c r="A542" s="2"/>
      <c r="D542" s="4"/>
      <c r="E542" s="5"/>
      <c r="F542" s="5"/>
    </row>
    <row r="543" ht="13.5" customHeight="1" spans="1:6">
      <c r="A543" s="2"/>
      <c r="D543" s="4"/>
      <c r="E543" s="5"/>
      <c r="F543" s="5"/>
    </row>
    <row r="544" ht="13.5" customHeight="1" spans="1:6">
      <c r="A544" s="2"/>
      <c r="D544" s="4"/>
      <c r="E544" s="5"/>
      <c r="F544" s="5"/>
    </row>
    <row r="545" ht="13.5" customHeight="1" spans="1:6">
      <c r="A545" s="2"/>
      <c r="D545" s="4"/>
      <c r="E545" s="5"/>
      <c r="F545" s="5"/>
    </row>
    <row r="546" ht="13.5" customHeight="1" spans="1:6">
      <c r="A546" s="2"/>
      <c r="D546" s="4"/>
      <c r="E546" s="5"/>
      <c r="F546" s="5"/>
    </row>
    <row r="547" ht="13.5" customHeight="1" spans="1:6">
      <c r="A547" s="2"/>
      <c r="D547" s="4"/>
      <c r="E547" s="5"/>
      <c r="F547" s="5"/>
    </row>
    <row r="548" ht="13.5" customHeight="1" spans="1:6">
      <c r="A548" s="2"/>
      <c r="D548" s="4"/>
      <c r="E548" s="5"/>
      <c r="F548" s="5"/>
    </row>
    <row r="549" ht="13.5" customHeight="1" spans="1:6">
      <c r="A549" s="2"/>
      <c r="D549" s="4"/>
      <c r="E549" s="5"/>
      <c r="F549" s="5"/>
    </row>
    <row r="550" ht="13.5" customHeight="1" spans="1:6">
      <c r="A550" s="2"/>
      <c r="D550" s="4"/>
      <c r="E550" s="5"/>
      <c r="F550" s="5"/>
    </row>
    <row r="551" ht="13.5" customHeight="1" spans="1:6">
      <c r="A551" s="2"/>
      <c r="D551" s="4"/>
      <c r="E551" s="5"/>
      <c r="F551" s="5"/>
    </row>
    <row r="552" ht="13.5" customHeight="1" spans="1:6">
      <c r="A552" s="2"/>
      <c r="D552" s="4"/>
      <c r="E552" s="5"/>
      <c r="F552" s="5"/>
    </row>
    <row r="553" ht="13.5" customHeight="1" spans="1:6">
      <c r="A553" s="2"/>
      <c r="D553" s="4"/>
      <c r="E553" s="5"/>
      <c r="F553" s="5"/>
    </row>
    <row r="554" ht="13.5" customHeight="1" spans="1:6">
      <c r="A554" s="2"/>
      <c r="D554" s="4"/>
      <c r="E554" s="5"/>
      <c r="F554" s="5"/>
    </row>
    <row r="555" ht="13.5" customHeight="1" spans="1:6">
      <c r="A555" s="2"/>
      <c r="D555" s="4"/>
      <c r="E555" s="5"/>
      <c r="F555" s="5"/>
    </row>
    <row r="556" ht="13.5" customHeight="1" spans="1:6">
      <c r="A556" s="2"/>
      <c r="D556" s="4"/>
      <c r="E556" s="5"/>
      <c r="F556" s="5"/>
    </row>
    <row r="557" ht="13.5" customHeight="1" spans="1:6">
      <c r="A557" s="2"/>
      <c r="D557" s="4"/>
      <c r="E557" s="5"/>
      <c r="F557" s="5"/>
    </row>
    <row r="558" ht="13.5" customHeight="1" spans="1:6">
      <c r="A558" s="2"/>
      <c r="D558" s="4"/>
      <c r="E558" s="5"/>
      <c r="F558" s="5"/>
    </row>
    <row r="559" ht="13.5" customHeight="1" spans="1:6">
      <c r="A559" s="2"/>
      <c r="D559" s="4"/>
      <c r="E559" s="5"/>
      <c r="F559" s="5"/>
    </row>
    <row r="560" ht="13.5" customHeight="1" spans="1:6">
      <c r="A560" s="2"/>
      <c r="D560" s="4"/>
      <c r="E560" s="5"/>
      <c r="F560" s="5"/>
    </row>
    <row r="561" ht="13.5" customHeight="1" spans="1:6">
      <c r="A561" s="2"/>
      <c r="D561" s="4"/>
      <c r="E561" s="5"/>
      <c r="F561" s="5"/>
    </row>
    <row r="562" ht="13.5" customHeight="1" spans="1:6">
      <c r="A562" s="2"/>
      <c r="D562" s="4"/>
      <c r="E562" s="5"/>
      <c r="F562" s="5"/>
    </row>
    <row r="563" ht="13.5" customHeight="1" spans="1:6">
      <c r="A563" s="2"/>
      <c r="D563" s="4"/>
      <c r="E563" s="5"/>
      <c r="F563" s="5"/>
    </row>
    <row r="564" ht="13.5" customHeight="1" spans="1:6">
      <c r="A564" s="2"/>
      <c r="D564" s="4"/>
      <c r="E564" s="5"/>
      <c r="F564" s="5"/>
    </row>
    <row r="565" ht="13.5" customHeight="1" spans="1:6">
      <c r="A565" s="2"/>
      <c r="D565" s="4"/>
      <c r="E565" s="5"/>
      <c r="F565" s="5"/>
    </row>
    <row r="566" ht="13.5" customHeight="1" spans="1:6">
      <c r="A566" s="2"/>
      <c r="D566" s="4"/>
      <c r="E566" s="5"/>
      <c r="F566" s="5"/>
    </row>
    <row r="567" ht="13.5" customHeight="1" spans="1:6">
      <c r="A567" s="2"/>
      <c r="D567" s="4"/>
      <c r="E567" s="5"/>
      <c r="F567" s="5"/>
    </row>
    <row r="568" ht="13.5" customHeight="1" spans="1:6">
      <c r="A568" s="2"/>
      <c r="D568" s="4"/>
      <c r="E568" s="5"/>
      <c r="F568" s="5"/>
    </row>
    <row r="569" ht="13.5" customHeight="1" spans="1:6">
      <c r="A569" s="2"/>
      <c r="D569" s="4"/>
      <c r="E569" s="5"/>
      <c r="F569" s="5"/>
    </row>
    <row r="570" ht="13.5" customHeight="1" spans="1:6">
      <c r="A570" s="2"/>
      <c r="D570" s="4"/>
      <c r="E570" s="5"/>
      <c r="F570" s="5"/>
    </row>
    <row r="571" ht="13.5" customHeight="1" spans="1:6">
      <c r="A571" s="2"/>
      <c r="D571" s="4"/>
      <c r="E571" s="5"/>
      <c r="F571" s="5"/>
    </row>
    <row r="572" ht="13.5" customHeight="1" spans="1:6">
      <c r="A572" s="2"/>
      <c r="D572" s="4"/>
      <c r="E572" s="5"/>
      <c r="F572" s="5"/>
    </row>
    <row r="573" ht="13.5" customHeight="1" spans="1:6">
      <c r="A573" s="2"/>
      <c r="D573" s="4"/>
      <c r="E573" s="5"/>
      <c r="F573" s="5"/>
    </row>
    <row r="574" ht="13.5" customHeight="1" spans="1:6">
      <c r="A574" s="2"/>
      <c r="D574" s="4"/>
      <c r="E574" s="5"/>
      <c r="F574" s="5"/>
    </row>
    <row r="575" ht="13.5" customHeight="1" spans="1:6">
      <c r="A575" s="2"/>
      <c r="D575" s="4"/>
      <c r="E575" s="5"/>
      <c r="F575" s="5"/>
    </row>
    <row r="576" ht="13.5" customHeight="1" spans="1:6">
      <c r="A576" s="2"/>
      <c r="D576" s="4"/>
      <c r="E576" s="5"/>
      <c r="F576" s="5"/>
    </row>
    <row r="577" ht="13.5" customHeight="1" spans="1:6">
      <c r="A577" s="2"/>
      <c r="D577" s="4"/>
      <c r="E577" s="5"/>
      <c r="F577" s="5"/>
    </row>
    <row r="578" ht="13.5" customHeight="1" spans="1:6">
      <c r="A578" s="2"/>
      <c r="D578" s="4"/>
      <c r="E578" s="5"/>
      <c r="F578" s="5"/>
    </row>
    <row r="579" ht="13.5" customHeight="1" spans="1:6">
      <c r="A579" s="2"/>
      <c r="D579" s="4"/>
      <c r="E579" s="5"/>
      <c r="F579" s="5"/>
    </row>
    <row r="580" ht="13.5" customHeight="1" spans="1:6">
      <c r="A580" s="2"/>
      <c r="D580" s="4"/>
      <c r="E580" s="5"/>
      <c r="F580" s="5"/>
    </row>
    <row r="581" ht="13.5" customHeight="1" spans="1:6">
      <c r="A581" s="2"/>
      <c r="D581" s="4"/>
      <c r="E581" s="5"/>
      <c r="F581" s="5"/>
    </row>
    <row r="582" ht="13.5" customHeight="1" spans="1:6">
      <c r="A582" s="2"/>
      <c r="D582" s="4"/>
      <c r="E582" s="5"/>
      <c r="F582" s="5"/>
    </row>
    <row r="583" ht="13.5" customHeight="1" spans="1:6">
      <c r="A583" s="2"/>
      <c r="D583" s="4"/>
      <c r="E583" s="5"/>
      <c r="F583" s="5"/>
    </row>
    <row r="584" ht="13.5" customHeight="1" spans="1:6">
      <c r="A584" s="2"/>
      <c r="D584" s="4"/>
      <c r="E584" s="5"/>
      <c r="F584" s="5"/>
    </row>
    <row r="585" ht="13.5" customHeight="1" spans="1:6">
      <c r="A585" s="2"/>
      <c r="D585" s="4"/>
      <c r="E585" s="5"/>
      <c r="F585" s="5"/>
    </row>
    <row r="586" ht="13.5" customHeight="1" spans="1:6">
      <c r="A586" s="2"/>
      <c r="D586" s="4"/>
      <c r="E586" s="5"/>
      <c r="F586" s="5"/>
    </row>
    <row r="587" ht="13.5" customHeight="1" spans="1:6">
      <c r="A587" s="2"/>
      <c r="D587" s="4"/>
      <c r="E587" s="5"/>
      <c r="F587" s="5"/>
    </row>
    <row r="588" ht="13.5" customHeight="1" spans="1:6">
      <c r="A588" s="2"/>
      <c r="D588" s="4"/>
      <c r="E588" s="5"/>
      <c r="F588" s="5"/>
    </row>
    <row r="589" ht="13.5" customHeight="1" spans="1:6">
      <c r="A589" s="2"/>
      <c r="D589" s="4"/>
      <c r="E589" s="5"/>
      <c r="F589" s="5"/>
    </row>
    <row r="590" ht="13.5" customHeight="1" spans="1:6">
      <c r="A590" s="2"/>
      <c r="D590" s="4"/>
      <c r="E590" s="5"/>
      <c r="F590" s="5"/>
    </row>
    <row r="591" ht="13.5" customHeight="1" spans="1:6">
      <c r="A591" s="2"/>
      <c r="D591" s="4"/>
      <c r="E591" s="5"/>
      <c r="F591" s="5"/>
    </row>
    <row r="592" ht="13.5" customHeight="1" spans="1:6">
      <c r="A592" s="2"/>
      <c r="D592" s="4"/>
      <c r="E592" s="5"/>
      <c r="F592" s="5"/>
    </row>
    <row r="593" ht="13.5" customHeight="1" spans="1:6">
      <c r="A593" s="2"/>
      <c r="D593" s="4"/>
      <c r="E593" s="5"/>
      <c r="F593" s="5"/>
    </row>
    <row r="594" ht="13.5" customHeight="1" spans="1:6">
      <c r="A594" s="2"/>
      <c r="D594" s="4"/>
      <c r="E594" s="5"/>
      <c r="F594" s="5"/>
    </row>
    <row r="595" ht="13.5" customHeight="1" spans="1:6">
      <c r="A595" s="2"/>
      <c r="D595" s="4"/>
      <c r="E595" s="5"/>
      <c r="F595" s="5"/>
    </row>
    <row r="596" ht="13.5" customHeight="1" spans="1:6">
      <c r="A596" s="2"/>
      <c r="D596" s="4"/>
      <c r="E596" s="5"/>
      <c r="F596" s="5"/>
    </row>
    <row r="597" ht="13.5" customHeight="1" spans="1:6">
      <c r="A597" s="2"/>
      <c r="D597" s="4"/>
      <c r="E597" s="5"/>
      <c r="F597" s="5"/>
    </row>
    <row r="598" ht="13.5" customHeight="1" spans="1:6">
      <c r="A598" s="2"/>
      <c r="D598" s="4"/>
      <c r="E598" s="5"/>
      <c r="F598" s="5"/>
    </row>
    <row r="599" ht="13.5" customHeight="1" spans="1:6">
      <c r="A599" s="2"/>
      <c r="D599" s="4"/>
      <c r="E599" s="5"/>
      <c r="F599" s="5"/>
    </row>
    <row r="600" ht="13.5" customHeight="1" spans="1:6">
      <c r="A600" s="2"/>
      <c r="D600" s="4"/>
      <c r="E600" s="5"/>
      <c r="F600" s="5"/>
    </row>
    <row r="601" ht="13.5" customHeight="1" spans="1:6">
      <c r="A601" s="2"/>
      <c r="D601" s="4"/>
      <c r="E601" s="5"/>
      <c r="F601" s="5"/>
    </row>
    <row r="602" ht="13.5" customHeight="1" spans="1:6">
      <c r="A602" s="2"/>
      <c r="D602" s="4"/>
      <c r="E602" s="5"/>
      <c r="F602" s="5"/>
    </row>
    <row r="603" ht="13.5" customHeight="1" spans="1:6">
      <c r="A603" s="2"/>
      <c r="D603" s="4"/>
      <c r="E603" s="5"/>
      <c r="F603" s="5"/>
    </row>
    <row r="604" ht="13.5" customHeight="1" spans="1:6">
      <c r="A604" s="2"/>
      <c r="D604" s="4"/>
      <c r="E604" s="5"/>
      <c r="F604" s="5"/>
    </row>
    <row r="605" ht="13.5" customHeight="1" spans="1:6">
      <c r="A605" s="2"/>
      <c r="D605" s="4"/>
      <c r="E605" s="5"/>
      <c r="F605" s="5"/>
    </row>
    <row r="606" ht="13.5" customHeight="1" spans="1:6">
      <c r="A606" s="2"/>
      <c r="D606" s="4"/>
      <c r="E606" s="5"/>
      <c r="F606" s="5"/>
    </row>
    <row r="607" ht="13.5" customHeight="1" spans="1:6">
      <c r="A607" s="2"/>
      <c r="D607" s="4"/>
      <c r="E607" s="5"/>
      <c r="F607" s="5"/>
    </row>
    <row r="608" ht="13.5" customHeight="1" spans="1:6">
      <c r="A608" s="2"/>
      <c r="D608" s="4"/>
      <c r="E608" s="5"/>
      <c r="F608" s="5"/>
    </row>
    <row r="609" ht="13.5" customHeight="1" spans="1:6">
      <c r="A609" s="2"/>
      <c r="D609" s="4"/>
      <c r="E609" s="5"/>
      <c r="F609" s="5"/>
    </row>
    <row r="610" ht="13.5" customHeight="1" spans="1:6">
      <c r="A610" s="2"/>
      <c r="D610" s="4"/>
      <c r="E610" s="5"/>
      <c r="F610" s="5"/>
    </row>
    <row r="611" ht="13.5" customHeight="1" spans="1:6">
      <c r="A611" s="2"/>
      <c r="D611" s="4"/>
      <c r="E611" s="5"/>
      <c r="F611" s="5"/>
    </row>
    <row r="612" ht="13.5" customHeight="1" spans="1:6">
      <c r="A612" s="2"/>
      <c r="D612" s="4"/>
      <c r="E612" s="5"/>
      <c r="F612" s="5"/>
    </row>
    <row r="613" ht="13.5" customHeight="1" spans="1:6">
      <c r="A613" s="2"/>
      <c r="D613" s="4"/>
      <c r="E613" s="5"/>
      <c r="F613" s="5"/>
    </row>
    <row r="614" ht="13.5" customHeight="1" spans="1:6">
      <c r="A614" s="2"/>
      <c r="D614" s="4"/>
      <c r="E614" s="5"/>
      <c r="F614" s="5"/>
    </row>
    <row r="615" ht="13.5" customHeight="1" spans="1:6">
      <c r="A615" s="2"/>
      <c r="D615" s="4"/>
      <c r="E615" s="5"/>
      <c r="F615" s="5"/>
    </row>
    <row r="616" ht="13.5" customHeight="1" spans="1:6">
      <c r="A616" s="2"/>
      <c r="D616" s="4"/>
      <c r="E616" s="5"/>
      <c r="F616" s="5"/>
    </row>
    <row r="617" ht="13.5" customHeight="1" spans="1:6">
      <c r="A617" s="2"/>
      <c r="D617" s="4"/>
      <c r="E617" s="5"/>
      <c r="F617" s="5"/>
    </row>
    <row r="618" ht="13.5" customHeight="1" spans="1:6">
      <c r="A618" s="2"/>
      <c r="D618" s="4"/>
      <c r="E618" s="5"/>
      <c r="F618" s="5"/>
    </row>
    <row r="619" ht="13.5" customHeight="1" spans="1:6">
      <c r="A619" s="2"/>
      <c r="D619" s="4"/>
      <c r="E619" s="5"/>
      <c r="F619" s="5"/>
    </row>
    <row r="620" ht="13.5" customHeight="1" spans="1:6">
      <c r="A620" s="2"/>
      <c r="D620" s="4"/>
      <c r="E620" s="5"/>
      <c r="F620" s="5"/>
    </row>
    <row r="621" ht="13.5" customHeight="1" spans="1:6">
      <c r="A621" s="2"/>
      <c r="D621" s="4"/>
      <c r="E621" s="5"/>
      <c r="F621" s="5"/>
    </row>
    <row r="622" ht="13.5" customHeight="1" spans="1:6">
      <c r="A622" s="2"/>
      <c r="D622" s="4"/>
      <c r="E622" s="5"/>
      <c r="F622" s="5"/>
    </row>
    <row r="623" ht="13.5" customHeight="1" spans="1:6">
      <c r="A623" s="2"/>
      <c r="D623" s="4"/>
      <c r="E623" s="5"/>
      <c r="F623" s="5"/>
    </row>
    <row r="624" ht="13.5" customHeight="1" spans="1:6">
      <c r="A624" s="2"/>
      <c r="D624" s="4"/>
      <c r="E624" s="5"/>
      <c r="F624" s="5"/>
    </row>
    <row r="625" ht="13.5" customHeight="1" spans="1:6">
      <c r="A625" s="2"/>
      <c r="D625" s="4"/>
      <c r="E625" s="5"/>
      <c r="F625" s="5"/>
    </row>
    <row r="626" ht="13.5" customHeight="1" spans="1:6">
      <c r="A626" s="2"/>
      <c r="D626" s="4"/>
      <c r="E626" s="5"/>
      <c r="F626" s="5"/>
    </row>
    <row r="627" ht="13.5" customHeight="1" spans="1:6">
      <c r="A627" s="2"/>
      <c r="D627" s="4"/>
      <c r="E627" s="5"/>
      <c r="F627" s="5"/>
    </row>
    <row r="628" ht="13.5" customHeight="1" spans="1:6">
      <c r="A628" s="2"/>
      <c r="D628" s="4"/>
      <c r="E628" s="5"/>
      <c r="F628" s="5"/>
    </row>
    <row r="629" ht="13.5" customHeight="1" spans="1:6">
      <c r="A629" s="2"/>
      <c r="D629" s="4"/>
      <c r="E629" s="5"/>
      <c r="F629" s="5"/>
    </row>
    <row r="630" ht="13.5" customHeight="1" spans="1:6">
      <c r="A630" s="2"/>
      <c r="D630" s="4"/>
      <c r="E630" s="5"/>
      <c r="F630" s="5"/>
    </row>
    <row r="631" ht="13.5" customHeight="1" spans="1:6">
      <c r="A631" s="2"/>
      <c r="D631" s="4"/>
      <c r="E631" s="5"/>
      <c r="F631" s="5"/>
    </row>
    <row r="632" ht="13.5" customHeight="1" spans="1:6">
      <c r="A632" s="2"/>
      <c r="D632" s="4"/>
      <c r="E632" s="5"/>
      <c r="F632" s="5"/>
    </row>
    <row r="633" ht="13.5" customHeight="1" spans="1:6">
      <c r="A633" s="2"/>
      <c r="D633" s="4"/>
      <c r="E633" s="5"/>
      <c r="F633" s="5"/>
    </row>
    <row r="634" ht="13.5" customHeight="1" spans="1:6">
      <c r="A634" s="2"/>
      <c r="D634" s="4"/>
      <c r="E634" s="5"/>
      <c r="F634" s="5"/>
    </row>
    <row r="635" ht="13.5" customHeight="1" spans="1:6">
      <c r="A635" s="2"/>
      <c r="D635" s="4"/>
      <c r="E635" s="5"/>
      <c r="F635" s="5"/>
    </row>
    <row r="636" ht="13.5" customHeight="1" spans="1:6">
      <c r="A636" s="2"/>
      <c r="D636" s="4"/>
      <c r="E636" s="5"/>
      <c r="F636" s="5"/>
    </row>
    <row r="637" ht="13.5" customHeight="1" spans="1:6">
      <c r="A637" s="2"/>
      <c r="D637" s="4"/>
      <c r="E637" s="5"/>
      <c r="F637" s="5"/>
    </row>
    <row r="638" ht="13.5" customHeight="1" spans="1:6">
      <c r="A638" s="2"/>
      <c r="D638" s="4"/>
      <c r="E638" s="5"/>
      <c r="F638" s="5"/>
    </row>
    <row r="639" ht="13.5" customHeight="1" spans="1:6">
      <c r="A639" s="2"/>
      <c r="D639" s="4"/>
      <c r="E639" s="5"/>
      <c r="F639" s="5"/>
    </row>
    <row r="640" ht="13.5" customHeight="1" spans="1:6">
      <c r="A640" s="2"/>
      <c r="D640" s="4"/>
      <c r="E640" s="5"/>
      <c r="F640" s="5"/>
    </row>
    <row r="641" ht="13.5" customHeight="1" spans="1:6">
      <c r="A641" s="2"/>
      <c r="D641" s="4"/>
      <c r="E641" s="5"/>
      <c r="F641" s="5"/>
    </row>
    <row r="642" ht="13.5" customHeight="1" spans="1:6">
      <c r="A642" s="2"/>
      <c r="D642" s="4"/>
      <c r="E642" s="5"/>
      <c r="F642" s="5"/>
    </row>
    <row r="643" ht="13.5" customHeight="1" spans="1:6">
      <c r="A643" s="2"/>
      <c r="D643" s="4"/>
      <c r="E643" s="5"/>
      <c r="F643" s="5"/>
    </row>
    <row r="644" ht="13.5" customHeight="1" spans="1:6">
      <c r="A644" s="2"/>
      <c r="D644" s="4"/>
      <c r="E644" s="5"/>
      <c r="F644" s="5"/>
    </row>
    <row r="645" ht="13.5" customHeight="1" spans="1:6">
      <c r="A645" s="2"/>
      <c r="D645" s="4"/>
      <c r="E645" s="5"/>
      <c r="F645" s="5"/>
    </row>
    <row r="646" ht="13.5" customHeight="1" spans="1:6">
      <c r="A646" s="2"/>
      <c r="D646" s="4"/>
      <c r="E646" s="5"/>
      <c r="F646" s="5"/>
    </row>
    <row r="647" ht="13.5" customHeight="1" spans="1:6">
      <c r="A647" s="2"/>
      <c r="D647" s="4"/>
      <c r="E647" s="5"/>
      <c r="F647" s="5"/>
    </row>
    <row r="648" ht="13.5" customHeight="1" spans="1:6">
      <c r="A648" s="2"/>
      <c r="D648" s="4"/>
      <c r="E648" s="5"/>
      <c r="F648" s="5"/>
    </row>
    <row r="649" ht="13.5" customHeight="1" spans="1:6">
      <c r="A649" s="2"/>
      <c r="D649" s="4"/>
      <c r="E649" s="5"/>
      <c r="F649" s="5"/>
    </row>
    <row r="650" ht="13.5" customHeight="1" spans="1:6">
      <c r="A650" s="2"/>
      <c r="D650" s="4"/>
      <c r="E650" s="5"/>
      <c r="F650" s="5"/>
    </row>
    <row r="651" ht="13.5" customHeight="1" spans="1:6">
      <c r="A651" s="2"/>
      <c r="D651" s="4"/>
      <c r="E651" s="5"/>
      <c r="F651" s="5"/>
    </row>
    <row r="652" ht="13.5" customHeight="1" spans="1:6">
      <c r="A652" s="2"/>
      <c r="D652" s="4"/>
      <c r="E652" s="5"/>
      <c r="F652" s="5"/>
    </row>
    <row r="653" ht="13.5" customHeight="1" spans="1:6">
      <c r="A653" s="2"/>
      <c r="D653" s="4"/>
      <c r="E653" s="5"/>
      <c r="F653" s="5"/>
    </row>
    <row r="654" ht="13.5" customHeight="1" spans="1:6">
      <c r="A654" s="2"/>
      <c r="D654" s="4"/>
      <c r="E654" s="5"/>
      <c r="F654" s="5"/>
    </row>
    <row r="655" ht="13.5" customHeight="1" spans="1:6">
      <c r="A655" s="2"/>
      <c r="D655" s="4"/>
      <c r="E655" s="5"/>
      <c r="F655" s="5"/>
    </row>
    <row r="656" ht="13.5" customHeight="1" spans="1:6">
      <c r="A656" s="2"/>
      <c r="D656" s="4"/>
      <c r="E656" s="5"/>
      <c r="F656" s="5"/>
    </row>
    <row r="657" ht="13.5" customHeight="1" spans="1:6">
      <c r="A657" s="2"/>
      <c r="D657" s="4"/>
      <c r="E657" s="5"/>
      <c r="F657" s="5"/>
    </row>
    <row r="658" ht="13.5" customHeight="1" spans="1:6">
      <c r="A658" s="2"/>
      <c r="D658" s="4"/>
      <c r="E658" s="5"/>
      <c r="F658" s="5"/>
    </row>
    <row r="659" ht="13.5" customHeight="1" spans="1:6">
      <c r="A659" s="2"/>
      <c r="D659" s="4"/>
      <c r="E659" s="5"/>
      <c r="F659" s="5"/>
    </row>
    <row r="660" ht="13.5" customHeight="1" spans="1:6">
      <c r="A660" s="2"/>
      <c r="D660" s="4"/>
      <c r="E660" s="5"/>
      <c r="F660" s="5"/>
    </row>
    <row r="661" ht="13.5" customHeight="1" spans="1:6">
      <c r="A661" s="2"/>
      <c r="D661" s="4"/>
      <c r="E661" s="5"/>
      <c r="F661" s="5"/>
    </row>
    <row r="662" ht="13.5" customHeight="1" spans="1:6">
      <c r="A662" s="2"/>
      <c r="D662" s="4"/>
      <c r="E662" s="5"/>
      <c r="F662" s="5"/>
    </row>
    <row r="663" ht="13.5" customHeight="1" spans="1:6">
      <c r="A663" s="2"/>
      <c r="D663" s="4"/>
      <c r="E663" s="5"/>
      <c r="F663" s="5"/>
    </row>
    <row r="664" ht="13.5" customHeight="1" spans="1:6">
      <c r="A664" s="2"/>
      <c r="D664" s="4"/>
      <c r="E664" s="5"/>
      <c r="F664" s="5"/>
    </row>
    <row r="665" ht="13.5" customHeight="1" spans="1:6">
      <c r="A665" s="2"/>
      <c r="D665" s="4"/>
      <c r="E665" s="5"/>
      <c r="F665" s="5"/>
    </row>
    <row r="666" ht="13.5" customHeight="1" spans="1:6">
      <c r="A666" s="2"/>
      <c r="D666" s="4"/>
      <c r="E666" s="5"/>
      <c r="F666" s="5"/>
    </row>
    <row r="667" ht="13.5" customHeight="1" spans="1:6">
      <c r="A667" s="2"/>
      <c r="D667" s="4"/>
      <c r="E667" s="5"/>
      <c r="F667" s="5"/>
    </row>
    <row r="668" ht="13.5" customHeight="1" spans="1:6">
      <c r="A668" s="2"/>
      <c r="D668" s="4"/>
      <c r="E668" s="5"/>
      <c r="F668" s="5"/>
    </row>
    <row r="669" ht="13.5" customHeight="1" spans="1:6">
      <c r="A669" s="2"/>
      <c r="D669" s="4"/>
      <c r="E669" s="5"/>
      <c r="F669" s="5"/>
    </row>
    <row r="670" ht="13.5" customHeight="1" spans="1:6">
      <c r="A670" s="2"/>
      <c r="D670" s="4"/>
      <c r="E670" s="5"/>
      <c r="F670" s="5"/>
    </row>
    <row r="671" ht="13.5" customHeight="1" spans="1:6">
      <c r="A671" s="2"/>
      <c r="D671" s="4"/>
      <c r="E671" s="5"/>
      <c r="F671" s="5"/>
    </row>
    <row r="672" ht="13.5" customHeight="1" spans="1:6">
      <c r="A672" s="2"/>
      <c r="D672" s="4"/>
      <c r="E672" s="5"/>
      <c r="F672" s="5"/>
    </row>
    <row r="673" ht="13.5" customHeight="1" spans="1:6">
      <c r="A673" s="2"/>
      <c r="D673" s="4"/>
      <c r="E673" s="5"/>
      <c r="F673" s="5"/>
    </row>
    <row r="674" ht="13.5" customHeight="1" spans="1:6">
      <c r="A674" s="2"/>
      <c r="D674" s="4"/>
      <c r="E674" s="5"/>
      <c r="F674" s="5"/>
    </row>
    <row r="675" ht="13.5" customHeight="1" spans="1:6">
      <c r="A675" s="2"/>
      <c r="D675" s="4"/>
      <c r="E675" s="5"/>
      <c r="F675" s="5"/>
    </row>
    <row r="676" ht="13.5" customHeight="1" spans="1:6">
      <c r="A676" s="2"/>
      <c r="D676" s="4"/>
      <c r="E676" s="5"/>
      <c r="F676" s="5"/>
    </row>
    <row r="677" ht="13.5" customHeight="1" spans="1:6">
      <c r="A677" s="2"/>
      <c r="D677" s="4"/>
      <c r="E677" s="5"/>
      <c r="F677" s="5"/>
    </row>
    <row r="678" ht="13.5" customHeight="1" spans="1:6">
      <c r="A678" s="2"/>
      <c r="D678" s="4"/>
      <c r="E678" s="5"/>
      <c r="F678" s="5"/>
    </row>
    <row r="679" ht="13.5" customHeight="1" spans="1:6">
      <c r="A679" s="2"/>
      <c r="D679" s="4"/>
      <c r="E679" s="5"/>
      <c r="F679" s="5"/>
    </row>
    <row r="680" ht="13.5" customHeight="1" spans="1:6">
      <c r="A680" s="2"/>
      <c r="D680" s="4"/>
      <c r="E680" s="5"/>
      <c r="F680" s="5"/>
    </row>
    <row r="681" ht="13.5" customHeight="1" spans="1:6">
      <c r="A681" s="2"/>
      <c r="D681" s="4"/>
      <c r="E681" s="5"/>
      <c r="F681" s="5"/>
    </row>
    <row r="682" ht="13.5" customHeight="1" spans="1:6">
      <c r="A682" s="2"/>
      <c r="D682" s="4"/>
      <c r="E682" s="5"/>
      <c r="F682" s="5"/>
    </row>
    <row r="683" ht="13.5" customHeight="1" spans="1:6">
      <c r="A683" s="2"/>
      <c r="D683" s="4"/>
      <c r="E683" s="5"/>
      <c r="F683" s="5"/>
    </row>
    <row r="684" ht="13.5" customHeight="1" spans="1:6">
      <c r="A684" s="2"/>
      <c r="D684" s="4"/>
      <c r="E684" s="5"/>
      <c r="F684" s="5"/>
    </row>
    <row r="685" ht="13.5" customHeight="1" spans="1:6">
      <c r="A685" s="2"/>
      <c r="D685" s="4"/>
      <c r="E685" s="5"/>
      <c r="F685" s="5"/>
    </row>
    <row r="686" ht="13.5" customHeight="1" spans="1:6">
      <c r="A686" s="2"/>
      <c r="D686" s="4"/>
      <c r="E686" s="5"/>
      <c r="F686" s="5"/>
    </row>
    <row r="687" ht="13.5" customHeight="1" spans="1:6">
      <c r="A687" s="2"/>
      <c r="D687" s="4"/>
      <c r="E687" s="5"/>
      <c r="F687" s="5"/>
    </row>
    <row r="688" ht="13.5" customHeight="1" spans="1:6">
      <c r="A688" s="2"/>
      <c r="D688" s="4"/>
      <c r="E688" s="5"/>
      <c r="F688" s="5"/>
    </row>
    <row r="689" ht="13.5" customHeight="1" spans="1:6">
      <c r="A689" s="2"/>
      <c r="D689" s="4"/>
      <c r="E689" s="5"/>
      <c r="F689" s="5"/>
    </row>
    <row r="690" ht="13.5" customHeight="1" spans="1:6">
      <c r="A690" s="2"/>
      <c r="D690" s="4"/>
      <c r="E690" s="5"/>
      <c r="F690" s="5"/>
    </row>
    <row r="691" ht="13.5" customHeight="1" spans="1:6">
      <c r="A691" s="2"/>
      <c r="D691" s="4"/>
      <c r="E691" s="5"/>
      <c r="F691" s="5"/>
    </row>
    <row r="692" ht="13.5" customHeight="1" spans="1:6">
      <c r="A692" s="2"/>
      <c r="D692" s="4"/>
      <c r="E692" s="5"/>
      <c r="F692" s="5"/>
    </row>
    <row r="693" ht="13.5" customHeight="1" spans="1:6">
      <c r="A693" s="2"/>
      <c r="D693" s="4"/>
      <c r="E693" s="5"/>
      <c r="F693" s="5"/>
    </row>
    <row r="694" ht="13.5" customHeight="1" spans="1:6">
      <c r="A694" s="2"/>
      <c r="D694" s="4"/>
      <c r="E694" s="5"/>
      <c r="F694" s="5"/>
    </row>
    <row r="695" ht="13.5" customHeight="1" spans="1:6">
      <c r="A695" s="2"/>
      <c r="D695" s="4"/>
      <c r="E695" s="5"/>
      <c r="F695" s="5"/>
    </row>
    <row r="696" ht="13.5" customHeight="1" spans="1:6">
      <c r="A696" s="2"/>
      <c r="D696" s="4"/>
      <c r="E696" s="5"/>
      <c r="F696" s="5"/>
    </row>
    <row r="697" ht="13.5" customHeight="1" spans="1:6">
      <c r="A697" s="2"/>
      <c r="D697" s="4"/>
      <c r="E697" s="5"/>
      <c r="F697" s="5"/>
    </row>
    <row r="698" ht="13.5" customHeight="1" spans="1:6">
      <c r="A698" s="2"/>
      <c r="D698" s="4"/>
      <c r="E698" s="5"/>
      <c r="F698" s="5"/>
    </row>
    <row r="699" ht="13.5" customHeight="1" spans="1:6">
      <c r="A699" s="2"/>
      <c r="D699" s="4"/>
      <c r="E699" s="5"/>
      <c r="F699" s="5"/>
    </row>
    <row r="700" ht="13.5" customHeight="1" spans="1:6">
      <c r="A700" s="2"/>
      <c r="D700" s="4"/>
      <c r="E700" s="5"/>
      <c r="F700" s="5"/>
    </row>
    <row r="701" ht="13.5" customHeight="1" spans="1:6">
      <c r="A701" s="2"/>
      <c r="D701" s="4"/>
      <c r="E701" s="5"/>
      <c r="F701" s="5"/>
    </row>
    <row r="702" ht="13.5" customHeight="1" spans="1:6">
      <c r="A702" s="2"/>
      <c r="D702" s="4"/>
      <c r="E702" s="5"/>
      <c r="F702" s="5"/>
    </row>
    <row r="703" ht="13.5" customHeight="1" spans="1:6">
      <c r="A703" s="2"/>
      <c r="D703" s="4"/>
      <c r="E703" s="5"/>
      <c r="F703" s="5"/>
    </row>
    <row r="704" ht="13.5" customHeight="1" spans="1:6">
      <c r="A704" s="2"/>
      <c r="D704" s="4"/>
      <c r="E704" s="5"/>
      <c r="F704" s="5"/>
    </row>
    <row r="705" ht="13.5" customHeight="1" spans="1:6">
      <c r="A705" s="2"/>
      <c r="D705" s="4"/>
      <c r="E705" s="5"/>
      <c r="F705" s="5"/>
    </row>
    <row r="706" ht="13.5" customHeight="1" spans="1:6">
      <c r="A706" s="2"/>
      <c r="D706" s="4"/>
      <c r="E706" s="5"/>
      <c r="F706" s="5"/>
    </row>
    <row r="707" ht="13.5" customHeight="1" spans="1:6">
      <c r="A707" s="2"/>
      <c r="D707" s="4"/>
      <c r="E707" s="5"/>
      <c r="F707" s="5"/>
    </row>
    <row r="708" ht="13.5" customHeight="1" spans="1:6">
      <c r="A708" s="2"/>
      <c r="D708" s="4"/>
      <c r="E708" s="5"/>
      <c r="F708" s="5"/>
    </row>
    <row r="709" ht="13.5" customHeight="1" spans="1:6">
      <c r="A709" s="2"/>
      <c r="D709" s="4"/>
      <c r="E709" s="5"/>
      <c r="F709" s="5"/>
    </row>
    <row r="710" ht="13.5" customHeight="1" spans="1:6">
      <c r="A710" s="2"/>
      <c r="D710" s="4"/>
      <c r="E710" s="5"/>
      <c r="F710" s="5"/>
    </row>
    <row r="711" ht="13.5" customHeight="1" spans="1:6">
      <c r="A711" s="2"/>
      <c r="D711" s="4"/>
      <c r="E711" s="5"/>
      <c r="F711" s="5"/>
    </row>
    <row r="712" ht="13.5" customHeight="1" spans="1:6">
      <c r="A712" s="2"/>
      <c r="D712" s="4"/>
      <c r="E712" s="5"/>
      <c r="F712" s="5"/>
    </row>
    <row r="713" ht="13.5" customHeight="1" spans="1:6">
      <c r="A713" s="2"/>
      <c r="D713" s="4"/>
      <c r="E713" s="5"/>
      <c r="F713" s="5"/>
    </row>
    <row r="714" ht="13.5" customHeight="1" spans="1:6">
      <c r="A714" s="2"/>
      <c r="D714" s="4"/>
      <c r="E714" s="5"/>
      <c r="F714" s="5"/>
    </row>
    <row r="715" ht="13.5" customHeight="1" spans="1:6">
      <c r="A715" s="2"/>
      <c r="D715" s="4"/>
      <c r="E715" s="5"/>
      <c r="F715" s="5"/>
    </row>
    <row r="716" ht="13.5" customHeight="1" spans="1:6">
      <c r="A716" s="2"/>
      <c r="D716" s="4"/>
      <c r="E716" s="5"/>
      <c r="F716" s="5"/>
    </row>
    <row r="717" ht="13.5" customHeight="1" spans="1:6">
      <c r="A717" s="2"/>
      <c r="D717" s="4"/>
      <c r="E717" s="5"/>
      <c r="F717" s="5"/>
    </row>
    <row r="718" ht="13.5" customHeight="1" spans="1:6">
      <c r="A718" s="2"/>
      <c r="D718" s="4"/>
      <c r="E718" s="5"/>
      <c r="F718" s="5"/>
    </row>
    <row r="719" ht="13.5" customHeight="1" spans="1:6">
      <c r="A719" s="2"/>
      <c r="D719" s="4"/>
      <c r="E719" s="5"/>
      <c r="F719" s="5"/>
    </row>
    <row r="720" ht="13.5" customHeight="1" spans="1:6">
      <c r="A720" s="2"/>
      <c r="D720" s="4"/>
      <c r="E720" s="5"/>
      <c r="F720" s="5"/>
    </row>
    <row r="721" ht="13.5" customHeight="1" spans="1:6">
      <c r="A721" s="2"/>
      <c r="D721" s="4"/>
      <c r="E721" s="5"/>
      <c r="F721" s="5"/>
    </row>
    <row r="722" ht="13.5" customHeight="1" spans="1:6">
      <c r="A722" s="2"/>
      <c r="D722" s="4"/>
      <c r="E722" s="5"/>
      <c r="F722" s="5"/>
    </row>
    <row r="723" ht="13.5" customHeight="1" spans="1:6">
      <c r="A723" s="2"/>
      <c r="D723" s="4"/>
      <c r="E723" s="5"/>
      <c r="F723" s="5"/>
    </row>
    <row r="724" ht="13.5" customHeight="1" spans="1:6">
      <c r="A724" s="2"/>
      <c r="D724" s="4"/>
      <c r="E724" s="5"/>
      <c r="F724" s="5"/>
    </row>
    <row r="725" ht="13.5" customHeight="1" spans="1:6">
      <c r="A725" s="2"/>
      <c r="D725" s="4"/>
      <c r="E725" s="5"/>
      <c r="F725" s="5"/>
    </row>
    <row r="726" ht="13.5" customHeight="1" spans="1:6">
      <c r="A726" s="2"/>
      <c r="D726" s="4"/>
      <c r="E726" s="5"/>
      <c r="F726" s="5"/>
    </row>
    <row r="727" ht="13.5" customHeight="1" spans="1:6">
      <c r="A727" s="2"/>
      <c r="D727" s="4"/>
      <c r="E727" s="5"/>
      <c r="F727" s="5"/>
    </row>
    <row r="728" ht="13.5" customHeight="1" spans="1:6">
      <c r="A728" s="2"/>
      <c r="D728" s="4"/>
      <c r="E728" s="5"/>
      <c r="F728" s="5"/>
    </row>
    <row r="729" ht="13.5" customHeight="1" spans="1:6">
      <c r="A729" s="2"/>
      <c r="D729" s="4"/>
      <c r="E729" s="5"/>
      <c r="F729" s="5"/>
    </row>
    <row r="730" ht="13.5" customHeight="1" spans="1:6">
      <c r="A730" s="2"/>
      <c r="D730" s="4"/>
      <c r="E730" s="5"/>
      <c r="F730" s="5"/>
    </row>
    <row r="731" ht="13.5" customHeight="1" spans="1:6">
      <c r="A731" s="2"/>
      <c r="D731" s="4"/>
      <c r="E731" s="5"/>
      <c r="F731" s="5"/>
    </row>
    <row r="732" ht="13.5" customHeight="1" spans="1:6">
      <c r="A732" s="2"/>
      <c r="D732" s="4"/>
      <c r="E732" s="5"/>
      <c r="F732" s="5"/>
    </row>
    <row r="733" ht="13.5" customHeight="1" spans="1:6">
      <c r="A733" s="2"/>
      <c r="D733" s="4"/>
      <c r="E733" s="5"/>
      <c r="F733" s="5"/>
    </row>
    <row r="734" ht="13.5" customHeight="1" spans="1:6">
      <c r="A734" s="2"/>
      <c r="D734" s="4"/>
      <c r="E734" s="5"/>
      <c r="F734" s="5"/>
    </row>
    <row r="735" ht="13.5" customHeight="1" spans="1:6">
      <c r="A735" s="2"/>
      <c r="D735" s="4"/>
      <c r="E735" s="5"/>
      <c r="F735" s="5"/>
    </row>
    <row r="736" ht="13.5" customHeight="1" spans="1:6">
      <c r="A736" s="2"/>
      <c r="D736" s="4"/>
      <c r="E736" s="5"/>
      <c r="F736" s="5"/>
    </row>
    <row r="737" ht="13.5" customHeight="1" spans="1:6">
      <c r="A737" s="2"/>
      <c r="D737" s="4"/>
      <c r="E737" s="5"/>
      <c r="F737" s="5"/>
    </row>
    <row r="738" ht="13.5" customHeight="1" spans="1:6">
      <c r="A738" s="2"/>
      <c r="D738" s="4"/>
      <c r="E738" s="5"/>
      <c r="F738" s="5"/>
    </row>
    <row r="739" ht="13.5" customHeight="1" spans="1:6">
      <c r="A739" s="2"/>
      <c r="D739" s="4"/>
      <c r="E739" s="5"/>
      <c r="F739" s="5"/>
    </row>
    <row r="740" ht="13.5" customHeight="1" spans="1:6">
      <c r="A740" s="2"/>
      <c r="D740" s="4"/>
      <c r="E740" s="5"/>
      <c r="F740" s="5"/>
    </row>
    <row r="741" ht="13.5" customHeight="1" spans="1:6">
      <c r="A741" s="2"/>
      <c r="D741" s="4"/>
      <c r="E741" s="5"/>
      <c r="F741" s="5"/>
    </row>
    <row r="742" ht="13.5" customHeight="1" spans="1:6">
      <c r="A742" s="2"/>
      <c r="D742" s="4"/>
      <c r="E742" s="5"/>
      <c r="F742" s="5"/>
    </row>
    <row r="743" ht="13.5" customHeight="1" spans="1:6">
      <c r="A743" s="2"/>
      <c r="D743" s="4"/>
      <c r="E743" s="5"/>
      <c r="F743" s="5"/>
    </row>
    <row r="744" ht="13.5" customHeight="1" spans="1:6">
      <c r="A744" s="2"/>
      <c r="D744" s="4"/>
      <c r="E744" s="5"/>
      <c r="F744" s="5"/>
    </row>
    <row r="745" ht="13.5" customHeight="1" spans="1:6">
      <c r="A745" s="2"/>
      <c r="D745" s="4"/>
      <c r="E745" s="5"/>
      <c r="F745" s="5"/>
    </row>
    <row r="746" ht="13.5" customHeight="1" spans="1:6">
      <c r="A746" s="2"/>
      <c r="D746" s="4"/>
      <c r="E746" s="5"/>
      <c r="F746" s="5"/>
    </row>
    <row r="747" ht="13.5" customHeight="1" spans="1:6">
      <c r="A747" s="2"/>
      <c r="D747" s="4"/>
      <c r="E747" s="5"/>
      <c r="F747" s="5"/>
    </row>
    <row r="748" ht="13.5" customHeight="1" spans="1:6">
      <c r="A748" s="2"/>
      <c r="D748" s="4"/>
      <c r="E748" s="5"/>
      <c r="F748" s="5"/>
    </row>
    <row r="749" ht="13.5" customHeight="1" spans="1:6">
      <c r="A749" s="2"/>
      <c r="D749" s="4"/>
      <c r="E749" s="5"/>
      <c r="F749" s="5"/>
    </row>
    <row r="750" ht="13.5" customHeight="1" spans="1:6">
      <c r="A750" s="2"/>
      <c r="D750" s="4"/>
      <c r="E750" s="5"/>
      <c r="F750" s="5"/>
    </row>
    <row r="751" ht="13.5" customHeight="1" spans="1:6">
      <c r="A751" s="2"/>
      <c r="D751" s="4"/>
      <c r="E751" s="5"/>
      <c r="F751" s="5"/>
    </row>
    <row r="752" ht="13.5" customHeight="1" spans="1:6">
      <c r="A752" s="2"/>
      <c r="D752" s="4"/>
      <c r="E752" s="5"/>
      <c r="F752" s="5"/>
    </row>
    <row r="753" ht="13.5" customHeight="1" spans="1:6">
      <c r="A753" s="2"/>
      <c r="D753" s="4"/>
      <c r="E753" s="5"/>
      <c r="F753" s="5"/>
    </row>
    <row r="754" ht="13.5" customHeight="1" spans="1:6">
      <c r="A754" s="2"/>
      <c r="D754" s="4"/>
      <c r="E754" s="5"/>
      <c r="F754" s="5"/>
    </row>
    <row r="755" ht="13.5" customHeight="1" spans="1:6">
      <c r="A755" s="2"/>
      <c r="D755" s="4"/>
      <c r="E755" s="5"/>
      <c r="F755" s="5"/>
    </row>
    <row r="756" ht="13.5" customHeight="1" spans="1:6">
      <c r="A756" s="2"/>
      <c r="D756" s="4"/>
      <c r="E756" s="5"/>
      <c r="F756" s="5"/>
    </row>
    <row r="757" ht="13.5" customHeight="1" spans="1:6">
      <c r="A757" s="2"/>
      <c r="D757" s="4"/>
      <c r="E757" s="5"/>
      <c r="F757" s="5"/>
    </row>
    <row r="758" ht="13.5" customHeight="1" spans="1:6">
      <c r="A758" s="2"/>
      <c r="D758" s="4"/>
      <c r="E758" s="5"/>
      <c r="F758" s="5"/>
    </row>
    <row r="759" ht="13.5" customHeight="1" spans="1:6">
      <c r="A759" s="2"/>
      <c r="D759" s="4"/>
      <c r="E759" s="5"/>
      <c r="F759" s="5"/>
    </row>
    <row r="760" ht="13.5" customHeight="1" spans="1:6">
      <c r="A760" s="2"/>
      <c r="D760" s="4"/>
      <c r="E760" s="5"/>
      <c r="F760" s="5"/>
    </row>
    <row r="761" ht="13.5" customHeight="1" spans="1:6">
      <c r="A761" s="2"/>
      <c r="D761" s="4"/>
      <c r="E761" s="5"/>
      <c r="F761" s="5"/>
    </row>
    <row r="762" ht="13.5" customHeight="1" spans="1:6">
      <c r="A762" s="2"/>
      <c r="D762" s="4"/>
      <c r="E762" s="5"/>
      <c r="F762" s="5"/>
    </row>
    <row r="763" ht="13.5" customHeight="1" spans="1:6">
      <c r="A763" s="2"/>
      <c r="D763" s="4"/>
      <c r="E763" s="5"/>
      <c r="F763" s="5"/>
    </row>
    <row r="764" ht="13.5" customHeight="1" spans="1:6">
      <c r="A764" s="2"/>
      <c r="D764" s="4"/>
      <c r="E764" s="5"/>
      <c r="F764" s="5"/>
    </row>
    <row r="765" ht="13.5" customHeight="1" spans="1:6">
      <c r="A765" s="2"/>
      <c r="D765" s="4"/>
      <c r="E765" s="5"/>
      <c r="F765" s="5"/>
    </row>
    <row r="766" ht="13.5" customHeight="1" spans="1:6">
      <c r="A766" s="2"/>
      <c r="D766" s="4"/>
      <c r="E766" s="5"/>
      <c r="F766" s="5"/>
    </row>
    <row r="767" ht="13.5" customHeight="1" spans="1:6">
      <c r="A767" s="2"/>
      <c r="D767" s="4"/>
      <c r="E767" s="5"/>
      <c r="F767" s="5"/>
    </row>
    <row r="768" ht="13.5" customHeight="1" spans="1:6">
      <c r="A768" s="2"/>
      <c r="D768" s="4"/>
      <c r="E768" s="5"/>
      <c r="F768" s="5"/>
    </row>
    <row r="769" ht="13.5" customHeight="1" spans="1:6">
      <c r="A769" s="2"/>
      <c r="D769" s="4"/>
      <c r="E769" s="5"/>
      <c r="F769" s="5"/>
    </row>
    <row r="770" ht="13.5" customHeight="1" spans="1:6">
      <c r="A770" s="2"/>
      <c r="D770" s="4"/>
      <c r="E770" s="5"/>
      <c r="F770" s="5"/>
    </row>
    <row r="771" ht="13.5" customHeight="1" spans="1:6">
      <c r="A771" s="2"/>
      <c r="D771" s="4"/>
      <c r="E771" s="5"/>
      <c r="F771" s="5"/>
    </row>
    <row r="772" ht="13.5" customHeight="1" spans="1:6">
      <c r="A772" s="2"/>
      <c r="D772" s="4"/>
      <c r="E772" s="5"/>
      <c r="F772" s="5"/>
    </row>
    <row r="773" ht="13.5" customHeight="1" spans="1:6">
      <c r="A773" s="2"/>
      <c r="D773" s="4"/>
      <c r="E773" s="5"/>
      <c r="F773" s="5"/>
    </row>
    <row r="774" ht="13.5" customHeight="1" spans="1:6">
      <c r="A774" s="2"/>
      <c r="D774" s="4"/>
      <c r="E774" s="5"/>
      <c r="F774" s="5"/>
    </row>
    <row r="775" ht="13.5" customHeight="1" spans="1:6">
      <c r="A775" s="2"/>
      <c r="D775" s="4"/>
      <c r="E775" s="5"/>
      <c r="F775" s="5"/>
    </row>
    <row r="776" ht="13.5" customHeight="1" spans="1:6">
      <c r="A776" s="2"/>
      <c r="D776" s="4"/>
      <c r="E776" s="5"/>
      <c r="F776" s="5"/>
    </row>
    <row r="777" ht="13.5" customHeight="1" spans="1:6">
      <c r="A777" s="2"/>
      <c r="D777" s="4"/>
      <c r="E777" s="5"/>
      <c r="F777" s="5"/>
    </row>
    <row r="778" ht="13.5" customHeight="1" spans="1:6">
      <c r="A778" s="2"/>
      <c r="D778" s="4"/>
      <c r="E778" s="5"/>
      <c r="F778" s="5"/>
    </row>
    <row r="779" ht="13.5" customHeight="1" spans="1:6">
      <c r="A779" s="2"/>
      <c r="D779" s="4"/>
      <c r="E779" s="5"/>
      <c r="F779" s="5"/>
    </row>
    <row r="780" ht="13.5" customHeight="1" spans="1:6">
      <c r="A780" s="2"/>
      <c r="D780" s="4"/>
      <c r="E780" s="5"/>
      <c r="F780" s="5"/>
    </row>
    <row r="781" ht="13.5" customHeight="1" spans="1:6">
      <c r="A781" s="2"/>
      <c r="D781" s="4"/>
      <c r="E781" s="5"/>
      <c r="F781" s="5"/>
    </row>
    <row r="782" ht="13.5" customHeight="1" spans="1:6">
      <c r="A782" s="2"/>
      <c r="D782" s="4"/>
      <c r="E782" s="5"/>
      <c r="F782" s="5"/>
    </row>
    <row r="783" ht="13.5" customHeight="1" spans="1:6">
      <c r="A783" s="2"/>
      <c r="D783" s="4"/>
      <c r="E783" s="5"/>
      <c r="F783" s="5"/>
    </row>
    <row r="784" ht="13.5" customHeight="1" spans="1:6">
      <c r="A784" s="2"/>
      <c r="D784" s="4"/>
      <c r="E784" s="5"/>
      <c r="F784" s="5"/>
    </row>
    <row r="785" ht="13.5" customHeight="1" spans="1:6">
      <c r="A785" s="2"/>
      <c r="D785" s="4"/>
      <c r="E785" s="5"/>
      <c r="F785" s="5"/>
    </row>
    <row r="786" ht="13.5" customHeight="1" spans="1:6">
      <c r="A786" s="2"/>
      <c r="D786" s="4"/>
      <c r="E786" s="5"/>
      <c r="F786" s="5"/>
    </row>
    <row r="787" ht="13.5" customHeight="1" spans="1:6">
      <c r="A787" s="2"/>
      <c r="D787" s="4"/>
      <c r="E787" s="5"/>
      <c r="F787" s="5"/>
    </row>
    <row r="788" ht="13.5" customHeight="1" spans="1:6">
      <c r="A788" s="2"/>
      <c r="D788" s="4"/>
      <c r="E788" s="5"/>
      <c r="F788" s="5"/>
    </row>
    <row r="789" ht="13.5" customHeight="1" spans="1:6">
      <c r="A789" s="2"/>
      <c r="D789" s="4"/>
      <c r="E789" s="5"/>
      <c r="F789" s="5"/>
    </row>
    <row r="790" ht="13.5" customHeight="1" spans="1:6">
      <c r="A790" s="2"/>
      <c r="D790" s="4"/>
      <c r="E790" s="5"/>
      <c r="F790" s="5"/>
    </row>
    <row r="791" ht="13.5" customHeight="1" spans="1:6">
      <c r="A791" s="2"/>
      <c r="D791" s="4"/>
      <c r="E791" s="5"/>
      <c r="F791" s="5"/>
    </row>
    <row r="792" ht="13.5" customHeight="1" spans="1:6">
      <c r="A792" s="2"/>
      <c r="D792" s="4"/>
      <c r="E792" s="5"/>
      <c r="F792" s="5"/>
    </row>
    <row r="793" ht="13.5" customHeight="1" spans="1:6">
      <c r="A793" s="2"/>
      <c r="D793" s="4"/>
      <c r="E793" s="5"/>
      <c r="F793" s="5"/>
    </row>
    <row r="794" ht="13.5" customHeight="1" spans="1:6">
      <c r="A794" s="2"/>
      <c r="D794" s="4"/>
      <c r="E794" s="5"/>
      <c r="F794" s="5"/>
    </row>
    <row r="795" ht="13.5" customHeight="1" spans="1:6">
      <c r="A795" s="2"/>
      <c r="D795" s="4"/>
      <c r="E795" s="5"/>
      <c r="F795" s="5"/>
    </row>
    <row r="796" ht="13.5" customHeight="1" spans="1:6">
      <c r="A796" s="2"/>
      <c r="D796" s="4"/>
      <c r="E796" s="5"/>
      <c r="F796" s="5"/>
    </row>
    <row r="797" ht="13.5" customHeight="1" spans="1:6">
      <c r="A797" s="2"/>
      <c r="D797" s="4"/>
      <c r="E797" s="5"/>
      <c r="F797" s="5"/>
    </row>
    <row r="798" ht="13.5" customHeight="1" spans="1:6">
      <c r="A798" s="2"/>
      <c r="D798" s="4"/>
      <c r="E798" s="5"/>
      <c r="F798" s="5"/>
    </row>
    <row r="799" ht="13.5" customHeight="1" spans="1:6">
      <c r="A799" s="2"/>
      <c r="D799" s="4"/>
      <c r="E799" s="5"/>
      <c r="F799" s="5"/>
    </row>
    <row r="800" ht="13.5" customHeight="1" spans="1:6">
      <c r="A800" s="2"/>
      <c r="D800" s="4"/>
      <c r="E800" s="5"/>
      <c r="F800" s="5"/>
    </row>
    <row r="801" ht="13.5" customHeight="1" spans="1:6">
      <c r="A801" s="2"/>
      <c r="D801" s="4"/>
      <c r="E801" s="5"/>
      <c r="F801" s="5"/>
    </row>
    <row r="802" ht="13.5" customHeight="1" spans="1:6">
      <c r="A802" s="2"/>
      <c r="D802" s="4"/>
      <c r="E802" s="5"/>
      <c r="F802" s="5"/>
    </row>
    <row r="803" ht="13.5" customHeight="1" spans="1:6">
      <c r="A803" s="2"/>
      <c r="D803" s="4"/>
      <c r="E803" s="5"/>
      <c r="F803" s="5"/>
    </row>
    <row r="804" ht="13.5" customHeight="1" spans="1:6">
      <c r="A804" s="2"/>
      <c r="D804" s="4"/>
      <c r="E804" s="5"/>
      <c r="F804" s="5"/>
    </row>
    <row r="805" ht="13.5" customHeight="1" spans="1:6">
      <c r="A805" s="2"/>
      <c r="D805" s="4"/>
      <c r="E805" s="5"/>
      <c r="F805" s="5"/>
    </row>
    <row r="806" ht="13.5" customHeight="1" spans="1:6">
      <c r="A806" s="2"/>
      <c r="D806" s="4"/>
      <c r="E806" s="5"/>
      <c r="F806" s="5"/>
    </row>
    <row r="807" ht="13.5" customHeight="1" spans="1:6">
      <c r="A807" s="2"/>
      <c r="D807" s="4"/>
      <c r="E807" s="5"/>
      <c r="F807" s="5"/>
    </row>
    <row r="808" ht="13.5" customHeight="1" spans="1:6">
      <c r="A808" s="2"/>
      <c r="D808" s="4"/>
      <c r="E808" s="5"/>
      <c r="F808" s="5"/>
    </row>
    <row r="809" ht="13.5" customHeight="1" spans="1:6">
      <c r="A809" s="2"/>
      <c r="D809" s="4"/>
      <c r="E809" s="5"/>
      <c r="F809" s="5"/>
    </row>
    <row r="810" ht="13.5" customHeight="1" spans="1:6">
      <c r="A810" s="2"/>
      <c r="D810" s="4"/>
      <c r="E810" s="5"/>
      <c r="F810" s="5"/>
    </row>
    <row r="811" ht="13.5" customHeight="1" spans="1:6">
      <c r="A811" s="2"/>
      <c r="D811" s="4"/>
      <c r="E811" s="5"/>
      <c r="F811" s="5"/>
    </row>
    <row r="812" ht="13.5" customHeight="1" spans="1:6">
      <c r="A812" s="2"/>
      <c r="D812" s="4"/>
      <c r="E812" s="5"/>
      <c r="F812" s="5"/>
    </row>
    <row r="813" ht="13.5" customHeight="1" spans="1:6">
      <c r="A813" s="2"/>
      <c r="D813" s="4"/>
      <c r="E813" s="5"/>
      <c r="F813" s="5"/>
    </row>
    <row r="814" ht="13.5" customHeight="1" spans="1:6">
      <c r="A814" s="2"/>
      <c r="D814" s="4"/>
      <c r="E814" s="5"/>
      <c r="F814" s="5"/>
    </row>
    <row r="815" ht="13.5" customHeight="1" spans="1:6">
      <c r="A815" s="2"/>
      <c r="D815" s="4"/>
      <c r="E815" s="5"/>
      <c r="F815" s="5"/>
    </row>
    <row r="816" ht="13.5" customHeight="1" spans="1:6">
      <c r="A816" s="2"/>
      <c r="D816" s="4"/>
      <c r="E816" s="5"/>
      <c r="F816" s="5"/>
    </row>
    <row r="817" ht="13.5" customHeight="1" spans="1:6">
      <c r="A817" s="2"/>
      <c r="D817" s="4"/>
      <c r="E817" s="5"/>
      <c r="F817" s="5"/>
    </row>
    <row r="818" ht="13.5" customHeight="1" spans="1:6">
      <c r="A818" s="2"/>
      <c r="D818" s="4"/>
      <c r="E818" s="5"/>
      <c r="F818" s="5"/>
    </row>
    <row r="819" ht="13.5" customHeight="1" spans="1:6">
      <c r="A819" s="2"/>
      <c r="D819" s="4"/>
      <c r="E819" s="5"/>
      <c r="F819" s="5"/>
    </row>
    <row r="820" ht="13.5" customHeight="1" spans="1:6">
      <c r="A820" s="2"/>
      <c r="D820" s="4"/>
      <c r="E820" s="5"/>
      <c r="F820" s="5"/>
    </row>
    <row r="821" ht="13.5" customHeight="1" spans="1:6">
      <c r="A821" s="2"/>
      <c r="D821" s="4"/>
      <c r="E821" s="5"/>
      <c r="F821" s="5"/>
    </row>
    <row r="822" ht="13.5" customHeight="1" spans="1:6">
      <c r="A822" s="2"/>
      <c r="D822" s="4"/>
      <c r="E822" s="5"/>
      <c r="F822" s="5"/>
    </row>
    <row r="823" ht="13.5" customHeight="1" spans="1:6">
      <c r="A823" s="2"/>
      <c r="D823" s="4"/>
      <c r="E823" s="5"/>
      <c r="F823" s="5"/>
    </row>
    <row r="824" ht="13.5" customHeight="1" spans="1:6">
      <c r="A824" s="2"/>
      <c r="D824" s="4"/>
      <c r="E824" s="5"/>
      <c r="F824" s="5"/>
    </row>
    <row r="825" ht="13.5" customHeight="1" spans="1:6">
      <c r="A825" s="2"/>
      <c r="D825" s="4"/>
      <c r="E825" s="5"/>
      <c r="F825" s="5"/>
    </row>
    <row r="826" ht="13.5" customHeight="1" spans="1:6">
      <c r="A826" s="2"/>
      <c r="D826" s="4"/>
      <c r="E826" s="5"/>
      <c r="F826" s="5"/>
    </row>
    <row r="827" ht="13.5" customHeight="1" spans="1:6">
      <c r="A827" s="2"/>
      <c r="D827" s="4"/>
      <c r="E827" s="5"/>
      <c r="F827" s="5"/>
    </row>
    <row r="828" ht="13.5" customHeight="1" spans="1:6">
      <c r="A828" s="2"/>
      <c r="D828" s="4"/>
      <c r="E828" s="5"/>
      <c r="F828" s="5"/>
    </row>
    <row r="829" ht="13.5" customHeight="1" spans="1:6">
      <c r="A829" s="2"/>
      <c r="D829" s="4"/>
      <c r="E829" s="5"/>
      <c r="F829" s="5"/>
    </row>
    <row r="830" ht="13.5" customHeight="1" spans="1:6">
      <c r="A830" s="2"/>
      <c r="D830" s="4"/>
      <c r="E830" s="5"/>
      <c r="F830" s="5"/>
    </row>
    <row r="831" ht="13.5" customHeight="1" spans="1:6">
      <c r="A831" s="2"/>
      <c r="D831" s="4"/>
      <c r="E831" s="5"/>
      <c r="F831" s="5"/>
    </row>
    <row r="832" ht="13.5" customHeight="1" spans="1:6">
      <c r="A832" s="2"/>
      <c r="D832" s="4"/>
      <c r="E832" s="5"/>
      <c r="F832" s="5"/>
    </row>
    <row r="833" ht="13.5" customHeight="1" spans="1:6">
      <c r="A833" s="2"/>
      <c r="D833" s="4"/>
      <c r="E833" s="5"/>
      <c r="F833" s="5"/>
    </row>
    <row r="834" ht="13.5" customHeight="1" spans="1:6">
      <c r="A834" s="2"/>
      <c r="D834" s="4"/>
      <c r="E834" s="5"/>
      <c r="F834" s="5"/>
    </row>
    <row r="835" ht="13.5" customHeight="1" spans="1:6">
      <c r="A835" s="2"/>
      <c r="D835" s="4"/>
      <c r="E835" s="5"/>
      <c r="F835" s="5"/>
    </row>
    <row r="836" ht="13.5" customHeight="1" spans="1:6">
      <c r="A836" s="2"/>
      <c r="D836" s="4"/>
      <c r="E836" s="5"/>
      <c r="F836" s="5"/>
    </row>
    <row r="837" ht="13.5" customHeight="1" spans="1:6">
      <c r="A837" s="2"/>
      <c r="D837" s="4"/>
      <c r="E837" s="5"/>
      <c r="F837" s="5"/>
    </row>
    <row r="838" ht="13.5" customHeight="1" spans="1:6">
      <c r="A838" s="2"/>
      <c r="D838" s="4"/>
      <c r="E838" s="5"/>
      <c r="F838" s="5"/>
    </row>
    <row r="839" ht="13.5" customHeight="1" spans="1:6">
      <c r="A839" s="2"/>
      <c r="D839" s="4"/>
      <c r="E839" s="5"/>
      <c r="F839" s="5"/>
    </row>
    <row r="840" ht="13.5" customHeight="1" spans="1:6">
      <c r="A840" s="2"/>
      <c r="D840" s="4"/>
      <c r="E840" s="5"/>
      <c r="F840" s="5"/>
    </row>
    <row r="841" ht="13.5" customHeight="1" spans="1:6">
      <c r="A841" s="2"/>
      <c r="D841" s="4"/>
      <c r="E841" s="5"/>
      <c r="F841" s="5"/>
    </row>
    <row r="842" ht="13.5" customHeight="1" spans="1:6">
      <c r="A842" s="2"/>
      <c r="D842" s="4"/>
      <c r="E842" s="5"/>
      <c r="F842" s="5"/>
    </row>
    <row r="843" ht="13.5" customHeight="1" spans="1:6">
      <c r="A843" s="2"/>
      <c r="D843" s="4"/>
      <c r="E843" s="5"/>
      <c r="F843" s="5"/>
    </row>
    <row r="844" ht="13.5" customHeight="1" spans="1:6">
      <c r="A844" s="2"/>
      <c r="D844" s="4"/>
      <c r="E844" s="5"/>
      <c r="F844" s="5"/>
    </row>
    <row r="845" ht="13.5" customHeight="1" spans="1:6">
      <c r="A845" s="2"/>
      <c r="D845" s="4"/>
      <c r="E845" s="5"/>
      <c r="F845" s="5"/>
    </row>
    <row r="846" ht="13.5" customHeight="1" spans="1:6">
      <c r="A846" s="2"/>
      <c r="D846" s="4"/>
      <c r="E846" s="5"/>
      <c r="F846" s="5"/>
    </row>
    <row r="847" ht="13.5" customHeight="1" spans="1:6">
      <c r="A847" s="2"/>
      <c r="D847" s="4"/>
      <c r="E847" s="5"/>
      <c r="F847" s="5"/>
    </row>
    <row r="848" ht="13.5" customHeight="1" spans="1:6">
      <c r="A848" s="2"/>
      <c r="D848" s="4"/>
      <c r="E848" s="5"/>
      <c r="F848" s="5"/>
    </row>
    <row r="849" ht="13.5" customHeight="1" spans="1:6">
      <c r="A849" s="2"/>
      <c r="D849" s="4"/>
      <c r="E849" s="5"/>
      <c r="F849" s="5"/>
    </row>
    <row r="850" ht="13.5" customHeight="1" spans="1:6">
      <c r="A850" s="2"/>
      <c r="D850" s="4"/>
      <c r="E850" s="5"/>
      <c r="F850" s="5"/>
    </row>
    <row r="851" ht="13.5" customHeight="1" spans="1:6">
      <c r="A851" s="2"/>
      <c r="D851" s="4"/>
      <c r="E851" s="5"/>
      <c r="F851" s="5"/>
    </row>
    <row r="852" ht="13.5" customHeight="1" spans="1:6">
      <c r="A852" s="2"/>
      <c r="D852" s="4"/>
      <c r="E852" s="5"/>
      <c r="F852" s="5"/>
    </row>
    <row r="853" ht="13.5" customHeight="1" spans="1:6">
      <c r="A853" s="2"/>
      <c r="D853" s="4"/>
      <c r="E853" s="5"/>
      <c r="F853" s="5"/>
    </row>
    <row r="854" ht="13.5" customHeight="1" spans="1:6">
      <c r="A854" s="2"/>
      <c r="D854" s="4"/>
      <c r="E854" s="5"/>
      <c r="F854" s="5"/>
    </row>
    <row r="855" ht="13.5" customHeight="1" spans="1:6">
      <c r="A855" s="2"/>
      <c r="D855" s="4"/>
      <c r="E855" s="5"/>
      <c r="F855" s="5"/>
    </row>
    <row r="856" ht="13.5" customHeight="1" spans="1:6">
      <c r="A856" s="2"/>
      <c r="D856" s="4"/>
      <c r="E856" s="5"/>
      <c r="F856" s="5"/>
    </row>
    <row r="857" ht="13.5" customHeight="1" spans="1:6">
      <c r="A857" s="2"/>
      <c r="D857" s="4"/>
      <c r="E857" s="5"/>
      <c r="F857" s="5"/>
    </row>
    <row r="858" ht="13.5" customHeight="1" spans="1:6">
      <c r="A858" s="2"/>
      <c r="D858" s="4"/>
      <c r="E858" s="5"/>
      <c r="F858" s="5"/>
    </row>
    <row r="859" ht="13.5" customHeight="1" spans="1:6">
      <c r="A859" s="2"/>
      <c r="D859" s="4"/>
      <c r="E859" s="5"/>
      <c r="F859" s="5"/>
    </row>
    <row r="860" ht="13.5" customHeight="1" spans="1:6">
      <c r="A860" s="2"/>
      <c r="D860" s="4"/>
      <c r="E860" s="5"/>
      <c r="F860" s="5"/>
    </row>
    <row r="861" ht="13.5" customHeight="1" spans="1:6">
      <c r="A861" s="2"/>
      <c r="D861" s="4"/>
      <c r="E861" s="5"/>
      <c r="F861" s="5"/>
    </row>
    <row r="862" ht="13.5" customHeight="1" spans="1:6">
      <c r="A862" s="2"/>
      <c r="D862" s="4"/>
      <c r="E862" s="5"/>
      <c r="F862" s="5"/>
    </row>
    <row r="863" ht="13.5" customHeight="1" spans="1:6">
      <c r="A863" s="2"/>
      <c r="D863" s="4"/>
      <c r="E863" s="5"/>
      <c r="F863" s="5"/>
    </row>
    <row r="864" ht="13.5" customHeight="1" spans="1:6">
      <c r="A864" s="2"/>
      <c r="D864" s="4"/>
      <c r="E864" s="5"/>
      <c r="F864" s="5"/>
    </row>
    <row r="865" ht="13.5" customHeight="1" spans="1:6">
      <c r="A865" s="2"/>
      <c r="D865" s="4"/>
      <c r="E865" s="5"/>
      <c r="F865" s="5"/>
    </row>
    <row r="866" ht="13.5" customHeight="1" spans="1:6">
      <c r="A866" s="2"/>
      <c r="D866" s="4"/>
      <c r="E866" s="5"/>
      <c r="F866" s="5"/>
    </row>
    <row r="867" ht="13.5" customHeight="1" spans="1:6">
      <c r="A867" s="2"/>
      <c r="D867" s="4"/>
      <c r="E867" s="5"/>
      <c r="F867" s="5"/>
    </row>
    <row r="868" ht="13.5" customHeight="1" spans="1:6">
      <c r="A868" s="2"/>
      <c r="D868" s="4"/>
      <c r="E868" s="5"/>
      <c r="F868" s="5"/>
    </row>
    <row r="869" ht="13.5" customHeight="1" spans="1:6">
      <c r="A869" s="2"/>
      <c r="D869" s="4"/>
      <c r="E869" s="5"/>
      <c r="F869" s="5"/>
    </row>
    <row r="870" ht="13.5" customHeight="1" spans="1:6">
      <c r="A870" s="2"/>
      <c r="D870" s="4"/>
      <c r="E870" s="5"/>
      <c r="F870" s="5"/>
    </row>
    <row r="871" ht="13.5" customHeight="1" spans="1:6">
      <c r="A871" s="2"/>
      <c r="D871" s="4"/>
      <c r="E871" s="5"/>
      <c r="F871" s="5"/>
    </row>
    <row r="872" ht="13.5" customHeight="1" spans="1:6">
      <c r="A872" s="2"/>
      <c r="D872" s="4"/>
      <c r="E872" s="5"/>
      <c r="F872" s="5"/>
    </row>
    <row r="873" ht="13.5" customHeight="1" spans="1:6">
      <c r="A873" s="2"/>
      <c r="D873" s="4"/>
      <c r="E873" s="5"/>
      <c r="F873" s="5"/>
    </row>
    <row r="874" ht="13.5" customHeight="1" spans="1:6">
      <c r="A874" s="2"/>
      <c r="D874" s="4"/>
      <c r="E874" s="5"/>
      <c r="F874" s="5"/>
    </row>
    <row r="875" ht="13.5" customHeight="1" spans="1:6">
      <c r="A875" s="2"/>
      <c r="D875" s="4"/>
      <c r="E875" s="5"/>
      <c r="F875" s="5"/>
    </row>
    <row r="876" ht="13.5" customHeight="1" spans="1:6">
      <c r="A876" s="2"/>
      <c r="D876" s="4"/>
      <c r="E876" s="5"/>
      <c r="F876" s="5"/>
    </row>
    <row r="877" ht="13.5" customHeight="1" spans="1:6">
      <c r="A877" s="2"/>
      <c r="D877" s="4"/>
      <c r="E877" s="5"/>
      <c r="F877" s="5"/>
    </row>
    <row r="878" ht="13.5" customHeight="1" spans="1:6">
      <c r="A878" s="2"/>
      <c r="D878" s="4"/>
      <c r="E878" s="5"/>
      <c r="F878" s="5"/>
    </row>
    <row r="879" ht="13.5" customHeight="1" spans="1:6">
      <c r="A879" s="2"/>
      <c r="D879" s="4"/>
      <c r="E879" s="5"/>
      <c r="F879" s="5"/>
    </row>
    <row r="880" ht="13.5" customHeight="1" spans="1:6">
      <c r="A880" s="2"/>
      <c r="D880" s="4"/>
      <c r="E880" s="5"/>
      <c r="F880" s="5"/>
    </row>
    <row r="881" ht="13.5" customHeight="1" spans="1:6">
      <c r="A881" s="2"/>
      <c r="D881" s="4"/>
      <c r="E881" s="5"/>
      <c r="F881" s="5"/>
    </row>
    <row r="882" ht="13.5" customHeight="1" spans="1:6">
      <c r="A882" s="2"/>
      <c r="D882" s="4"/>
      <c r="E882" s="5"/>
      <c r="F882" s="5"/>
    </row>
    <row r="883" ht="13.5" customHeight="1" spans="1:6">
      <c r="A883" s="2"/>
      <c r="D883" s="4"/>
      <c r="E883" s="5"/>
      <c r="F883" s="5"/>
    </row>
    <row r="884" ht="13.5" customHeight="1" spans="1:6">
      <c r="A884" s="2"/>
      <c r="D884" s="4"/>
      <c r="E884" s="5"/>
      <c r="F884" s="5"/>
    </row>
    <row r="885" ht="13.5" customHeight="1" spans="1:6">
      <c r="A885" s="2"/>
      <c r="D885" s="4"/>
      <c r="E885" s="5"/>
      <c r="F885" s="5"/>
    </row>
    <row r="886" ht="13.5" customHeight="1" spans="1:6">
      <c r="A886" s="2"/>
      <c r="D886" s="4"/>
      <c r="E886" s="5"/>
      <c r="F886" s="5"/>
    </row>
    <row r="887" ht="13.5" customHeight="1" spans="1:6">
      <c r="A887" s="2"/>
      <c r="D887" s="4"/>
      <c r="E887" s="5"/>
      <c r="F887" s="5"/>
    </row>
    <row r="888" ht="13.5" customHeight="1" spans="1:6">
      <c r="A888" s="2"/>
      <c r="D888" s="4"/>
      <c r="E888" s="5"/>
      <c r="F888" s="5"/>
    </row>
    <row r="889" ht="13.5" customHeight="1" spans="1:6">
      <c r="A889" s="2"/>
      <c r="D889" s="4"/>
      <c r="E889" s="5"/>
      <c r="F889" s="5"/>
    </row>
    <row r="890" ht="13.5" customHeight="1" spans="1:6">
      <c r="A890" s="2"/>
      <c r="D890" s="4"/>
      <c r="E890" s="5"/>
      <c r="F890" s="5"/>
    </row>
    <row r="891" ht="13.5" customHeight="1" spans="1:6">
      <c r="A891" s="2"/>
      <c r="D891" s="4"/>
      <c r="E891" s="5"/>
      <c r="F891" s="5"/>
    </row>
    <row r="892" ht="13.5" customHeight="1" spans="1:6">
      <c r="A892" s="2"/>
      <c r="D892" s="4"/>
      <c r="E892" s="5"/>
      <c r="F892" s="5"/>
    </row>
    <row r="893" ht="13.5" customHeight="1" spans="1:6">
      <c r="A893" s="2"/>
      <c r="D893" s="4"/>
      <c r="E893" s="5"/>
      <c r="F893" s="5"/>
    </row>
    <row r="894" ht="13.5" customHeight="1" spans="1:6">
      <c r="A894" s="2"/>
      <c r="D894" s="4"/>
      <c r="E894" s="5"/>
      <c r="F894" s="5"/>
    </row>
    <row r="895" ht="13.5" customHeight="1" spans="1:6">
      <c r="A895" s="2"/>
      <c r="D895" s="4"/>
      <c r="E895" s="5"/>
      <c r="F895" s="5"/>
    </row>
    <row r="896" ht="13.5" customHeight="1" spans="1:6">
      <c r="A896" s="2"/>
      <c r="D896" s="4"/>
      <c r="E896" s="5"/>
      <c r="F896" s="5"/>
    </row>
    <row r="897" ht="13.5" customHeight="1" spans="1:6">
      <c r="A897" s="2"/>
      <c r="D897" s="4"/>
      <c r="E897" s="5"/>
      <c r="F897" s="5"/>
    </row>
    <row r="898" ht="13.5" customHeight="1" spans="1:6">
      <c r="A898" s="2"/>
      <c r="D898" s="4"/>
      <c r="E898" s="5"/>
      <c r="F898" s="5"/>
    </row>
    <row r="899" ht="13.5" customHeight="1" spans="1:6">
      <c r="A899" s="2"/>
      <c r="D899" s="4"/>
      <c r="E899" s="5"/>
      <c r="F899" s="5"/>
    </row>
    <row r="900" ht="13.5" customHeight="1" spans="1:6">
      <c r="A900" s="2"/>
      <c r="D900" s="4"/>
      <c r="E900" s="5"/>
      <c r="F900" s="5"/>
    </row>
    <row r="901" ht="13.5" customHeight="1" spans="1:6">
      <c r="A901" s="2"/>
      <c r="D901" s="4"/>
      <c r="E901" s="5"/>
      <c r="F901" s="5"/>
    </row>
    <row r="902" ht="13.5" customHeight="1" spans="1:6">
      <c r="A902" s="2"/>
      <c r="D902" s="4"/>
      <c r="E902" s="5"/>
      <c r="F902" s="5"/>
    </row>
    <row r="903" ht="13.5" customHeight="1" spans="1:6">
      <c r="A903" s="2"/>
      <c r="D903" s="4"/>
      <c r="E903" s="5"/>
      <c r="F903" s="5"/>
    </row>
    <row r="904" ht="13.5" customHeight="1" spans="1:6">
      <c r="A904" s="2"/>
      <c r="D904" s="4"/>
      <c r="E904" s="5"/>
      <c r="F904" s="5"/>
    </row>
    <row r="905" ht="13.5" customHeight="1" spans="1:6">
      <c r="A905" s="2"/>
      <c r="D905" s="4"/>
      <c r="E905" s="5"/>
      <c r="F905" s="5"/>
    </row>
    <row r="906" ht="13.5" customHeight="1" spans="1:6">
      <c r="A906" s="2"/>
      <c r="D906" s="4"/>
      <c r="E906" s="5"/>
      <c r="F906" s="5"/>
    </row>
    <row r="907" ht="13.5" customHeight="1" spans="1:6">
      <c r="A907" s="2"/>
      <c r="D907" s="4"/>
      <c r="E907" s="5"/>
      <c r="F907" s="5"/>
    </row>
    <row r="908" ht="13.5" customHeight="1" spans="1:6">
      <c r="A908" s="2"/>
      <c r="D908" s="4"/>
      <c r="E908" s="5"/>
      <c r="F908" s="5"/>
    </row>
    <row r="909" ht="13.5" customHeight="1" spans="1:6">
      <c r="A909" s="2"/>
      <c r="D909" s="4"/>
      <c r="E909" s="5"/>
      <c r="F909" s="5"/>
    </row>
    <row r="910" ht="13.5" customHeight="1" spans="1:6">
      <c r="A910" s="2"/>
      <c r="D910" s="4"/>
      <c r="E910" s="5"/>
      <c r="F910" s="5"/>
    </row>
    <row r="911" ht="13.5" customHeight="1" spans="1:6">
      <c r="A911" s="2"/>
      <c r="D911" s="4"/>
      <c r="E911" s="5"/>
      <c r="F911" s="5"/>
    </row>
    <row r="912" ht="13.5" customHeight="1" spans="1:6">
      <c r="A912" s="2"/>
      <c r="D912" s="4"/>
      <c r="E912" s="5"/>
      <c r="F912" s="5"/>
    </row>
    <row r="913" ht="13.5" customHeight="1" spans="1:6">
      <c r="A913" s="2"/>
      <c r="D913" s="4"/>
      <c r="E913" s="5"/>
      <c r="F913" s="5"/>
    </row>
    <row r="914" ht="13.5" customHeight="1" spans="1:6">
      <c r="A914" s="2"/>
      <c r="D914" s="4"/>
      <c r="E914" s="5"/>
      <c r="F914" s="5"/>
    </row>
    <row r="915" ht="13.5" customHeight="1" spans="1:6">
      <c r="A915" s="2"/>
      <c r="D915" s="4"/>
      <c r="E915" s="5"/>
      <c r="F915" s="5"/>
    </row>
    <row r="916" ht="13.5" customHeight="1" spans="1:6">
      <c r="A916" s="2"/>
      <c r="D916" s="4"/>
      <c r="E916" s="5"/>
      <c r="F916" s="5"/>
    </row>
    <row r="917" ht="13.5" customHeight="1" spans="1:6">
      <c r="A917" s="2"/>
      <c r="D917" s="4"/>
      <c r="E917" s="5"/>
      <c r="F917" s="5"/>
    </row>
    <row r="918" ht="13.5" customHeight="1" spans="1:6">
      <c r="A918" s="2"/>
      <c r="D918" s="4"/>
      <c r="E918" s="5"/>
      <c r="F918" s="5"/>
    </row>
    <row r="919" ht="13.5" customHeight="1" spans="1:6">
      <c r="A919" s="2"/>
      <c r="D919" s="4"/>
      <c r="E919" s="5"/>
      <c r="F919" s="5"/>
    </row>
    <row r="920" ht="13.5" customHeight="1" spans="1:6">
      <c r="A920" s="2"/>
      <c r="D920" s="4"/>
      <c r="E920" s="5"/>
      <c r="F920" s="5"/>
    </row>
    <row r="921" ht="13.5" customHeight="1" spans="1:6">
      <c r="A921" s="2"/>
      <c r="D921" s="4"/>
      <c r="E921" s="5"/>
      <c r="F921" s="5"/>
    </row>
    <row r="922" ht="13.5" customHeight="1" spans="1:6">
      <c r="A922" s="2"/>
      <c r="D922" s="4"/>
      <c r="E922" s="5"/>
      <c r="F922" s="5"/>
    </row>
    <row r="923" ht="13.5" customHeight="1" spans="1:6">
      <c r="A923" s="2"/>
      <c r="D923" s="4"/>
      <c r="E923" s="5"/>
      <c r="F923" s="5"/>
    </row>
    <row r="924" ht="13.5" customHeight="1" spans="1:6">
      <c r="A924" s="2"/>
      <c r="D924" s="4"/>
      <c r="E924" s="5"/>
      <c r="F924" s="5"/>
    </row>
    <row r="925" ht="13.5" customHeight="1" spans="1:6">
      <c r="A925" s="2"/>
      <c r="D925" s="4"/>
      <c r="E925" s="5"/>
      <c r="F925" s="5"/>
    </row>
    <row r="926" ht="13.5" customHeight="1" spans="1:6">
      <c r="A926" s="2"/>
      <c r="D926" s="4"/>
      <c r="E926" s="5"/>
      <c r="F926" s="5"/>
    </row>
    <row r="927" ht="13.5" customHeight="1" spans="1:6">
      <c r="A927" s="2"/>
      <c r="D927" s="4"/>
      <c r="E927" s="5"/>
      <c r="F927" s="5"/>
    </row>
    <row r="928" ht="13.5" customHeight="1" spans="1:6">
      <c r="A928" s="2"/>
      <c r="D928" s="4"/>
      <c r="E928" s="5"/>
      <c r="F928" s="5"/>
    </row>
    <row r="929" ht="13.5" customHeight="1" spans="1:6">
      <c r="A929" s="2"/>
      <c r="D929" s="4"/>
      <c r="E929" s="5"/>
      <c r="F929" s="5"/>
    </row>
    <row r="930" ht="13.5" customHeight="1" spans="1:6">
      <c r="A930" s="2"/>
      <c r="D930" s="4"/>
      <c r="E930" s="5"/>
      <c r="F930" s="5"/>
    </row>
    <row r="931" ht="13.5" customHeight="1" spans="1:6">
      <c r="A931" s="2"/>
      <c r="D931" s="4"/>
      <c r="E931" s="5"/>
      <c r="F931" s="5"/>
    </row>
    <row r="932" ht="13.5" customHeight="1" spans="1:6">
      <c r="A932" s="2"/>
      <c r="D932" s="4"/>
      <c r="E932" s="5"/>
      <c r="F932" s="5"/>
    </row>
    <row r="933" ht="13.5" customHeight="1" spans="1:6">
      <c r="A933" s="2"/>
      <c r="D933" s="4"/>
      <c r="E933" s="5"/>
      <c r="F933" s="5"/>
    </row>
    <row r="934" ht="13.5" customHeight="1" spans="1:6">
      <c r="A934" s="2"/>
      <c r="D934" s="4"/>
      <c r="E934" s="5"/>
      <c r="F934" s="5"/>
    </row>
    <row r="935" ht="13.5" customHeight="1" spans="1:6">
      <c r="A935" s="2"/>
      <c r="D935" s="4"/>
      <c r="E935" s="5"/>
      <c r="F935" s="5"/>
    </row>
    <row r="936" ht="13.5" customHeight="1" spans="1:6">
      <c r="A936" s="2"/>
      <c r="D936" s="4"/>
      <c r="E936" s="5"/>
      <c r="F936" s="5"/>
    </row>
    <row r="937" ht="13.5" customHeight="1" spans="1:6">
      <c r="A937" s="2"/>
      <c r="D937" s="4"/>
      <c r="E937" s="5"/>
      <c r="F937" s="5"/>
    </row>
    <row r="938" ht="13.5" customHeight="1" spans="1:6">
      <c r="A938" s="2"/>
      <c r="D938" s="4"/>
      <c r="E938" s="5"/>
      <c r="F938" s="5"/>
    </row>
    <row r="939" ht="13.5" customHeight="1" spans="1:6">
      <c r="A939" s="2"/>
      <c r="D939" s="4"/>
      <c r="E939" s="5"/>
      <c r="F939" s="5"/>
    </row>
    <row r="940" ht="13.5" customHeight="1" spans="1:6">
      <c r="A940" s="2"/>
      <c r="D940" s="4"/>
      <c r="E940" s="5"/>
      <c r="F940" s="5"/>
    </row>
    <row r="941" ht="13.5" customHeight="1" spans="1:6">
      <c r="A941" s="2"/>
      <c r="D941" s="4"/>
      <c r="E941" s="5"/>
      <c r="F941" s="5"/>
    </row>
    <row r="942" ht="13.5" customHeight="1" spans="1:6">
      <c r="A942" s="2"/>
      <c r="D942" s="4"/>
      <c r="E942" s="5"/>
      <c r="F942" s="5"/>
    </row>
    <row r="943" ht="13.5" customHeight="1" spans="1:6">
      <c r="A943" s="2"/>
      <c r="D943" s="4"/>
      <c r="E943" s="5"/>
      <c r="F943" s="5"/>
    </row>
    <row r="944" ht="13.5" customHeight="1" spans="1:6">
      <c r="A944" s="2"/>
      <c r="D944" s="4"/>
      <c r="E944" s="5"/>
      <c r="F944" s="5"/>
    </row>
    <row r="945" ht="13.5" customHeight="1" spans="1:6">
      <c r="A945" s="2"/>
      <c r="D945" s="4"/>
      <c r="E945" s="5"/>
      <c r="F945" s="5"/>
    </row>
    <row r="946" ht="13.5" customHeight="1" spans="1:6">
      <c r="A946" s="2"/>
      <c r="D946" s="4"/>
      <c r="E946" s="5"/>
      <c r="F946" s="5"/>
    </row>
    <row r="947" ht="13.5" customHeight="1" spans="1:6">
      <c r="A947" s="2"/>
      <c r="D947" s="4"/>
      <c r="E947" s="5"/>
      <c r="F947" s="5"/>
    </row>
    <row r="948" ht="13.5" customHeight="1" spans="1:6">
      <c r="A948" s="2"/>
      <c r="D948" s="4"/>
      <c r="E948" s="5"/>
      <c r="F948" s="5"/>
    </row>
    <row r="949" ht="13.5" customHeight="1" spans="1:6">
      <c r="A949" s="2"/>
      <c r="D949" s="4"/>
      <c r="E949" s="5"/>
      <c r="F949" s="5"/>
    </row>
    <row r="950" ht="13.5" customHeight="1" spans="1:6">
      <c r="A950" s="2"/>
      <c r="D950" s="4"/>
      <c r="E950" s="5"/>
      <c r="F950" s="5"/>
    </row>
    <row r="951" ht="13.5" customHeight="1" spans="1:6">
      <c r="A951" s="2"/>
      <c r="D951" s="4"/>
      <c r="E951" s="5"/>
      <c r="F951" s="5"/>
    </row>
    <row r="952" ht="13.5" customHeight="1" spans="1:6">
      <c r="A952" s="2"/>
      <c r="D952" s="4"/>
      <c r="E952" s="5"/>
      <c r="F952" s="5"/>
    </row>
    <row r="953" ht="13.5" customHeight="1" spans="1:6">
      <c r="A953" s="2"/>
      <c r="D953" s="4"/>
      <c r="E953" s="5"/>
      <c r="F953" s="5"/>
    </row>
    <row r="954" ht="13.5" customHeight="1" spans="1:6">
      <c r="A954" s="2"/>
      <c r="D954" s="4"/>
      <c r="E954" s="5"/>
      <c r="F954" s="5"/>
    </row>
    <row r="955" ht="13.5" customHeight="1" spans="1:6">
      <c r="A955" s="2"/>
      <c r="D955" s="4"/>
      <c r="E955" s="5"/>
      <c r="F955" s="5"/>
    </row>
    <row r="956" ht="13.5" customHeight="1" spans="1:6">
      <c r="A956" s="2"/>
      <c r="D956" s="4"/>
      <c r="E956" s="5"/>
      <c r="F956" s="5"/>
    </row>
    <row r="957" ht="13.5" customHeight="1" spans="1:6">
      <c r="A957" s="2"/>
      <c r="D957" s="4"/>
      <c r="E957" s="5"/>
      <c r="F957" s="5"/>
    </row>
    <row r="958" ht="13.5" customHeight="1" spans="1:6">
      <c r="A958" s="2"/>
      <c r="D958" s="4"/>
      <c r="E958" s="5"/>
      <c r="F958" s="5"/>
    </row>
    <row r="959" ht="13.5" customHeight="1" spans="1:6">
      <c r="A959" s="2"/>
      <c r="D959" s="4"/>
      <c r="E959" s="5"/>
      <c r="F959" s="5"/>
    </row>
    <row r="960" ht="13.5" customHeight="1" spans="1:6">
      <c r="A960" s="2"/>
      <c r="D960" s="4"/>
      <c r="E960" s="5"/>
      <c r="F960" s="5"/>
    </row>
    <row r="961" ht="13.5" customHeight="1" spans="1:6">
      <c r="A961" s="2"/>
      <c r="D961" s="4"/>
      <c r="E961" s="5"/>
      <c r="F961" s="5"/>
    </row>
    <row r="962" ht="13.5" customHeight="1" spans="1:6">
      <c r="A962" s="2"/>
      <c r="D962" s="4"/>
      <c r="E962" s="5"/>
      <c r="F962" s="5"/>
    </row>
    <row r="963" ht="13.5" customHeight="1" spans="1:6">
      <c r="A963" s="2"/>
      <c r="D963" s="4"/>
      <c r="E963" s="5"/>
      <c r="F963" s="5"/>
    </row>
    <row r="964" ht="13.5" customHeight="1" spans="1:6">
      <c r="A964" s="2"/>
      <c r="D964" s="4"/>
      <c r="E964" s="5"/>
      <c r="F964" s="5"/>
    </row>
    <row r="965" ht="13.5" customHeight="1" spans="1:6">
      <c r="A965" s="2"/>
      <c r="D965" s="4"/>
      <c r="E965" s="5"/>
      <c r="F965" s="5"/>
    </row>
    <row r="966" ht="13.5" customHeight="1" spans="1:6">
      <c r="A966" s="2"/>
      <c r="D966" s="4"/>
      <c r="E966" s="5"/>
      <c r="F966" s="5"/>
    </row>
    <row r="967" ht="13.5" customHeight="1" spans="1:6">
      <c r="A967" s="2"/>
      <c r="D967" s="4"/>
      <c r="E967" s="5"/>
      <c r="F967" s="5"/>
    </row>
    <row r="968" ht="13.5" customHeight="1" spans="1:6">
      <c r="A968" s="2"/>
      <c r="D968" s="4"/>
      <c r="E968" s="5"/>
      <c r="F968" s="5"/>
    </row>
    <row r="969" ht="13.5" customHeight="1" spans="1:6">
      <c r="A969" s="2"/>
      <c r="D969" s="4"/>
      <c r="E969" s="5"/>
      <c r="F969" s="5"/>
    </row>
    <row r="970" ht="13.5" customHeight="1" spans="1:6">
      <c r="A970" s="2"/>
      <c r="D970" s="4"/>
      <c r="E970" s="5"/>
      <c r="F970" s="5"/>
    </row>
    <row r="971" ht="13.5" customHeight="1" spans="1:6">
      <c r="A971" s="2"/>
      <c r="D971" s="4"/>
      <c r="E971" s="5"/>
      <c r="F971" s="5"/>
    </row>
    <row r="972" ht="13.5" customHeight="1" spans="1:6">
      <c r="A972" s="2"/>
      <c r="D972" s="4"/>
      <c r="E972" s="5"/>
      <c r="F972" s="5"/>
    </row>
    <row r="973" ht="13.5" customHeight="1" spans="1:6">
      <c r="A973" s="2"/>
      <c r="D973" s="4"/>
      <c r="E973" s="5"/>
      <c r="F973" s="5"/>
    </row>
    <row r="974" ht="13.5" customHeight="1" spans="1:6">
      <c r="A974" s="2"/>
      <c r="D974" s="4"/>
      <c r="E974" s="5"/>
      <c r="F974" s="5"/>
    </row>
    <row r="975" ht="13.5" customHeight="1" spans="1:6">
      <c r="A975" s="2"/>
      <c r="D975" s="4"/>
      <c r="E975" s="5"/>
      <c r="F975" s="5"/>
    </row>
    <row r="976" ht="13.5" customHeight="1" spans="1:6">
      <c r="A976" s="2"/>
      <c r="D976" s="4"/>
      <c r="E976" s="5"/>
      <c r="F976" s="5"/>
    </row>
    <row r="977" ht="13.5" customHeight="1" spans="1:6">
      <c r="A977" s="2"/>
      <c r="D977" s="4"/>
      <c r="E977" s="5"/>
      <c r="F977" s="5"/>
    </row>
    <row r="978" ht="13.5" customHeight="1" spans="1:6">
      <c r="A978" s="2"/>
      <c r="D978" s="4"/>
      <c r="E978" s="5"/>
      <c r="F978" s="5"/>
    </row>
    <row r="979" ht="13.5" customHeight="1" spans="1:6">
      <c r="A979" s="2"/>
      <c r="D979" s="4"/>
      <c r="E979" s="5"/>
      <c r="F979" s="5"/>
    </row>
    <row r="980" ht="13.5" customHeight="1" spans="1:6">
      <c r="A980" s="2"/>
      <c r="D980" s="4"/>
      <c r="E980" s="5"/>
      <c r="F980" s="5"/>
    </row>
    <row r="981" ht="13.5" customHeight="1" spans="1:6">
      <c r="A981" s="2"/>
      <c r="D981" s="4"/>
      <c r="E981" s="5"/>
      <c r="F981" s="5"/>
    </row>
    <row r="982" ht="13.5" customHeight="1" spans="1:6">
      <c r="A982" s="2"/>
      <c r="D982" s="4"/>
      <c r="E982" s="5"/>
      <c r="F982" s="5"/>
    </row>
    <row r="983" ht="13.5" customHeight="1" spans="1:6">
      <c r="A983" s="2"/>
      <c r="D983" s="4"/>
      <c r="E983" s="5"/>
      <c r="F983" s="5"/>
    </row>
    <row r="984" ht="13.5" customHeight="1" spans="1:6">
      <c r="A984" s="2"/>
      <c r="D984" s="4"/>
      <c r="E984" s="5"/>
      <c r="F984" s="5"/>
    </row>
    <row r="985" ht="13.5" customHeight="1" spans="1:6">
      <c r="A985" s="2"/>
      <c r="D985" s="4"/>
      <c r="E985" s="5"/>
      <c r="F985" s="5"/>
    </row>
    <row r="986" ht="13.5" customHeight="1" spans="1:6">
      <c r="A986" s="2"/>
      <c r="D986" s="4"/>
      <c r="E986" s="5"/>
      <c r="F986" s="5"/>
    </row>
    <row r="987" ht="13.5" customHeight="1" spans="1:6">
      <c r="A987" s="2"/>
      <c r="D987" s="4"/>
      <c r="E987" s="5"/>
      <c r="F987" s="5"/>
    </row>
    <row r="988" ht="13.5" customHeight="1" spans="1:6">
      <c r="A988" s="2"/>
      <c r="D988" s="4"/>
      <c r="E988" s="5"/>
      <c r="F988" s="5"/>
    </row>
    <row r="989" ht="13.5" customHeight="1" spans="1:6">
      <c r="A989" s="2"/>
      <c r="D989" s="4"/>
      <c r="E989" s="5"/>
      <c r="F989" s="5"/>
    </row>
    <row r="990" ht="13.5" customHeight="1" spans="1:6">
      <c r="A990" s="2"/>
      <c r="D990" s="4"/>
      <c r="E990" s="5"/>
      <c r="F990" s="5"/>
    </row>
    <row r="991" ht="13.5" customHeight="1" spans="1:6">
      <c r="A991" s="2"/>
      <c r="D991" s="4"/>
      <c r="E991" s="5"/>
      <c r="F991" s="5"/>
    </row>
    <row r="992" ht="13.5" customHeight="1" spans="1:6">
      <c r="A992" s="2"/>
      <c r="D992" s="4"/>
      <c r="E992" s="5"/>
      <c r="F992" s="5"/>
    </row>
    <row r="993" ht="13.5" customHeight="1" spans="1:6">
      <c r="A993" s="2"/>
      <c r="D993" s="4"/>
      <c r="E993" s="5"/>
      <c r="F993" s="5"/>
    </row>
    <row r="994" ht="13.5" customHeight="1" spans="1:6">
      <c r="A994" s="2"/>
      <c r="D994" s="4"/>
      <c r="E994" s="5"/>
      <c r="F994" s="5"/>
    </row>
    <row r="995" ht="13.5" customHeight="1" spans="1:6">
      <c r="A995" s="2"/>
      <c r="D995" s="4"/>
      <c r="E995" s="5"/>
      <c r="F995" s="5"/>
    </row>
    <row r="996" ht="13.5" customHeight="1" spans="1:6">
      <c r="A996" s="2"/>
      <c r="D996" s="4"/>
      <c r="E996" s="5"/>
      <c r="F996" s="5"/>
    </row>
    <row r="997" ht="13.5" customHeight="1" spans="1:6">
      <c r="A997" s="2"/>
      <c r="D997" s="4"/>
      <c r="E997" s="5"/>
      <c r="F997" s="5"/>
    </row>
    <row r="998" ht="13.5" customHeight="1" spans="1:6">
      <c r="A998" s="2"/>
      <c r="D998" s="4"/>
      <c r="E998" s="5"/>
      <c r="F998" s="5"/>
    </row>
    <row r="999" ht="13.5" customHeight="1" spans="1:6">
      <c r="A999" s="2"/>
      <c r="D999" s="4"/>
      <c r="E999" s="5"/>
      <c r="F999" s="5"/>
    </row>
    <row r="1000" ht="13.5" customHeight="1" spans="1:6">
      <c r="A1000" s="2"/>
      <c r="D1000" s="4"/>
      <c r="E1000" s="5"/>
      <c r="F1000" s="5"/>
    </row>
    <row r="1001" ht="13.5" customHeight="1" spans="1:6">
      <c r="A1001" s="2"/>
      <c r="D1001" s="4"/>
      <c r="E1001" s="5"/>
      <c r="F1001" s="5"/>
    </row>
    <row r="1002" ht="13.5" customHeight="1" spans="1:6">
      <c r="A1002" s="2"/>
      <c r="D1002" s="4"/>
      <c r="E1002" s="5"/>
      <c r="F1002" s="5"/>
    </row>
    <row r="1003" ht="13.5" customHeight="1" spans="1:6">
      <c r="A1003" s="2"/>
      <c r="D1003" s="4"/>
      <c r="E1003" s="5"/>
      <c r="F1003" s="5"/>
    </row>
    <row r="1004" ht="13.5" customHeight="1" spans="1:6">
      <c r="A1004" s="2"/>
      <c r="D1004" s="4"/>
      <c r="E1004" s="5"/>
      <c r="F1004" s="5"/>
    </row>
    <row r="1005" ht="13.5" customHeight="1" spans="1:6">
      <c r="A1005" s="2"/>
      <c r="D1005" s="4"/>
      <c r="E1005" s="5"/>
      <c r="F1005" s="5"/>
    </row>
    <row r="1006" ht="13.5" customHeight="1" spans="1:6">
      <c r="A1006" s="2"/>
      <c r="D1006" s="4"/>
      <c r="E1006" s="5"/>
      <c r="F1006" s="5"/>
    </row>
    <row r="1007" ht="13.5" customHeight="1" spans="1:6">
      <c r="A1007" s="2"/>
      <c r="D1007" s="4"/>
      <c r="E1007" s="5"/>
      <c r="F1007" s="5"/>
    </row>
    <row r="1008" ht="13.5" customHeight="1" spans="1:6">
      <c r="A1008" s="2"/>
      <c r="D1008" s="4"/>
      <c r="E1008" s="5"/>
      <c r="F1008" s="5"/>
    </row>
    <row r="1009" ht="13.5" customHeight="1" spans="1:6">
      <c r="A1009" s="2"/>
      <c r="D1009" s="4"/>
      <c r="E1009" s="5"/>
      <c r="F1009" s="5"/>
    </row>
    <row r="1010" ht="13.5" customHeight="1" spans="1:6">
      <c r="A1010" s="2"/>
      <c r="D1010" s="4"/>
      <c r="E1010" s="5"/>
      <c r="F1010" s="5"/>
    </row>
    <row r="1011" ht="13.5" customHeight="1" spans="1:6">
      <c r="A1011" s="2"/>
      <c r="D1011" s="4"/>
      <c r="E1011" s="5"/>
      <c r="F1011" s="5"/>
    </row>
    <row r="1012" ht="13.5" customHeight="1" spans="1:6">
      <c r="A1012" s="2"/>
      <c r="D1012" s="4"/>
      <c r="E1012" s="5"/>
      <c r="F1012" s="5"/>
    </row>
    <row r="1013" ht="13.5" customHeight="1" spans="1:6">
      <c r="A1013" s="2"/>
      <c r="D1013" s="4"/>
      <c r="E1013" s="5"/>
      <c r="F1013" s="5"/>
    </row>
    <row r="1014" ht="13.5" customHeight="1" spans="1:6">
      <c r="A1014" s="2"/>
      <c r="D1014" s="4"/>
      <c r="E1014" s="5"/>
      <c r="F1014" s="5"/>
    </row>
    <row r="1015" ht="13.5" customHeight="1" spans="1:6">
      <c r="A1015" s="2"/>
      <c r="D1015" s="4"/>
      <c r="E1015" s="5"/>
      <c r="F1015" s="5"/>
    </row>
    <row r="1016" ht="13.5" customHeight="1" spans="1:6">
      <c r="A1016" s="2"/>
      <c r="D1016" s="4"/>
      <c r="E1016" s="5"/>
      <c r="F1016" s="5"/>
    </row>
    <row r="1017" ht="13.5" customHeight="1" spans="1:6">
      <c r="A1017" s="2"/>
      <c r="D1017" s="4"/>
      <c r="E1017" s="5"/>
      <c r="F1017" s="5"/>
    </row>
    <row r="1018" ht="13.5" customHeight="1" spans="1:6">
      <c r="A1018" s="2"/>
      <c r="D1018" s="4"/>
      <c r="E1018" s="5"/>
      <c r="F1018" s="5"/>
    </row>
    <row r="1019" ht="13.5" customHeight="1" spans="1:6">
      <c r="A1019" s="2"/>
      <c r="D1019" s="4"/>
      <c r="E1019" s="5"/>
      <c r="F1019" s="5"/>
    </row>
    <row r="1020" ht="13.5" customHeight="1" spans="1:6">
      <c r="A1020" s="2"/>
      <c r="D1020" s="4"/>
      <c r="E1020" s="5"/>
      <c r="F1020" s="5"/>
    </row>
    <row r="1021" ht="13.5" customHeight="1" spans="1:6">
      <c r="A1021" s="2"/>
      <c r="D1021" s="4"/>
      <c r="E1021" s="5"/>
      <c r="F1021" s="5"/>
    </row>
    <row r="1022" ht="13.5" customHeight="1" spans="1:6">
      <c r="A1022" s="2"/>
      <c r="D1022" s="4"/>
      <c r="E1022" s="5"/>
      <c r="F1022" s="5"/>
    </row>
    <row r="1023" ht="13.5" customHeight="1" spans="1:6">
      <c r="A1023" s="2"/>
      <c r="D1023" s="4"/>
      <c r="E1023" s="5"/>
      <c r="F1023" s="5"/>
    </row>
    <row r="1024" ht="13.5" customHeight="1" spans="1:6">
      <c r="A1024" s="2"/>
      <c r="D1024" s="4"/>
      <c r="E1024" s="5"/>
      <c r="F1024" s="5"/>
    </row>
    <row r="1025" ht="13.5" customHeight="1" spans="1:6">
      <c r="A1025" s="2"/>
      <c r="D1025" s="4"/>
      <c r="E1025" s="5"/>
      <c r="F1025" s="5"/>
    </row>
    <row r="1026" ht="13.5" customHeight="1" spans="1:6">
      <c r="A1026" s="2"/>
      <c r="D1026" s="4"/>
      <c r="E1026" s="5"/>
      <c r="F1026" s="5"/>
    </row>
    <row r="1027" ht="13.5" customHeight="1" spans="1:6">
      <c r="A1027" s="2"/>
      <c r="D1027" s="4"/>
      <c r="E1027" s="5"/>
      <c r="F1027" s="5"/>
    </row>
    <row r="1028" ht="13.5" customHeight="1" spans="1:6">
      <c r="A1028" s="2"/>
      <c r="D1028" s="4"/>
      <c r="E1028" s="5"/>
      <c r="F1028" s="5"/>
    </row>
    <row r="1029" ht="13.5" customHeight="1" spans="1:6">
      <c r="A1029" s="2"/>
      <c r="D1029" s="4"/>
      <c r="E1029" s="5"/>
      <c r="F1029" s="5"/>
    </row>
    <row r="1030" ht="13.5" customHeight="1" spans="1:6">
      <c r="A1030" s="2"/>
      <c r="D1030" s="4"/>
      <c r="E1030" s="5"/>
      <c r="F1030" s="5"/>
    </row>
    <row r="1031" ht="13.5" customHeight="1" spans="1:6">
      <c r="A1031" s="2"/>
      <c r="D1031" s="4"/>
      <c r="E1031" s="5"/>
      <c r="F1031" s="5"/>
    </row>
    <row r="1032" ht="13.5" customHeight="1" spans="5:6">
      <c r="E1032" s="5"/>
      <c r="F1032" s="5"/>
    </row>
  </sheetData>
  <pageMargins left="0.7" right="0.7" top="0.75" bottom="0.75" header="0" footer="0"/>
  <pageSetup paperSize="1" orientation="landscape"/>
  <headerFooter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32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4" t="s">
        <v>3</v>
      </c>
      <c r="E1" s="5"/>
      <c r="F1" s="5"/>
    </row>
    <row r="2" ht="13.5" customHeight="1" spans="1:6">
      <c r="A2" s="6">
        <v>44927</v>
      </c>
      <c r="B2" s="5" t="s">
        <v>11</v>
      </c>
      <c r="C2" s="5" t="s">
        <v>777</v>
      </c>
      <c r="D2" s="4">
        <v>180</v>
      </c>
      <c r="E2" s="5"/>
      <c r="F2" s="5"/>
    </row>
    <row r="3" ht="13.5" customHeight="1" spans="1:6">
      <c r="A3" s="6">
        <v>44927</v>
      </c>
      <c r="B3" s="5" t="s">
        <v>125</v>
      </c>
      <c r="C3" s="5" t="s">
        <v>640</v>
      </c>
      <c r="D3" s="4">
        <v>60</v>
      </c>
      <c r="E3" s="5"/>
      <c r="F3" s="5"/>
    </row>
    <row r="4" ht="13.5" customHeight="1" spans="1:6">
      <c r="A4" s="6">
        <v>44927</v>
      </c>
      <c r="B4" s="5" t="s">
        <v>125</v>
      </c>
      <c r="C4" s="5" t="s">
        <v>641</v>
      </c>
      <c r="D4" s="4">
        <v>750</v>
      </c>
      <c r="E4" s="5"/>
      <c r="F4" s="5"/>
    </row>
    <row r="5" ht="13.5" customHeight="1" spans="1:6">
      <c r="A5" s="6">
        <v>44927</v>
      </c>
      <c r="B5" s="5" t="s">
        <v>125</v>
      </c>
      <c r="C5" s="5" t="s">
        <v>509</v>
      </c>
      <c r="D5" s="4">
        <v>32.75</v>
      </c>
      <c r="E5" s="5"/>
      <c r="F5" s="5"/>
    </row>
    <row r="6" ht="13.5" customHeight="1" spans="1:7">
      <c r="A6" s="6">
        <v>44927</v>
      </c>
      <c r="B6" s="5" t="s">
        <v>644</v>
      </c>
      <c r="C6" s="5" t="s">
        <v>684</v>
      </c>
      <c r="D6" s="4">
        <v>100</v>
      </c>
      <c r="E6" s="5"/>
      <c r="F6" s="5"/>
      <c r="G6" s="3" t="s">
        <v>286</v>
      </c>
    </row>
    <row r="7" ht="13.5" customHeight="1" spans="1:8">
      <c r="A7" s="6">
        <v>44927</v>
      </c>
      <c r="B7" s="5" t="s">
        <v>646</v>
      </c>
      <c r="C7" s="5" t="s">
        <v>1145</v>
      </c>
      <c r="D7" s="4">
        <v>1177</v>
      </c>
      <c r="E7" s="5"/>
      <c r="F7" s="5"/>
      <c r="G7" s="3" t="s">
        <v>44</v>
      </c>
      <c r="H7" s="4">
        <f>SUMIF(B:B,G7,D:D)</f>
        <v>0</v>
      </c>
    </row>
    <row r="8" ht="13.5" customHeight="1" spans="1:8">
      <c r="A8" s="6">
        <v>44927</v>
      </c>
      <c r="B8" s="5" t="s">
        <v>36</v>
      </c>
      <c r="C8" s="5" t="s">
        <v>37</v>
      </c>
      <c r="D8" s="4">
        <v>600</v>
      </c>
      <c r="E8" s="5"/>
      <c r="F8" s="5" t="s">
        <v>1362</v>
      </c>
      <c r="G8" s="3" t="s">
        <v>294</v>
      </c>
      <c r="H8" s="4">
        <f>SUMIF(B:B,G8,D:D)</f>
        <v>153.92</v>
      </c>
    </row>
    <row r="9" ht="13.5" customHeight="1" spans="1:8">
      <c r="A9" s="6">
        <v>44927</v>
      </c>
      <c r="B9" s="5" t="s">
        <v>36</v>
      </c>
      <c r="C9" s="5" t="s">
        <v>38</v>
      </c>
      <c r="D9" s="4">
        <v>400</v>
      </c>
      <c r="E9" s="5"/>
      <c r="F9" s="5"/>
      <c r="G9" s="3" t="s">
        <v>11</v>
      </c>
      <c r="H9" s="4">
        <f>SUMIF(B:B,G9,D:D)</f>
        <v>511.55</v>
      </c>
    </row>
    <row r="10" ht="13.5" customHeight="1" spans="1:8">
      <c r="A10" s="6">
        <v>44927</v>
      </c>
      <c r="B10" s="5" t="s">
        <v>375</v>
      </c>
      <c r="C10" s="5" t="s">
        <v>547</v>
      </c>
      <c r="D10" s="4">
        <v>200</v>
      </c>
      <c r="E10" s="5"/>
      <c r="F10" s="5"/>
      <c r="G10" s="3" t="s">
        <v>68</v>
      </c>
      <c r="H10" s="4">
        <f>SUMIF(B:B,G10,D:D)</f>
        <v>779.29</v>
      </c>
    </row>
    <row r="11" ht="13.5" customHeight="1" spans="1:8">
      <c r="A11" s="6">
        <v>44927</v>
      </c>
      <c r="B11" s="5" t="s">
        <v>375</v>
      </c>
      <c r="C11" s="5" t="s">
        <v>548</v>
      </c>
      <c r="D11" s="4">
        <v>25</v>
      </c>
      <c r="E11" s="5"/>
      <c r="F11" s="5"/>
      <c r="G11" s="3" t="s">
        <v>197</v>
      </c>
      <c r="H11" s="4">
        <f>SUMIF(B:B,G11,D:D)</f>
        <v>29.25</v>
      </c>
    </row>
    <row r="12" ht="13.5" customHeight="1" spans="1:8">
      <c r="A12" s="6">
        <v>44927</v>
      </c>
      <c r="B12" s="5" t="s">
        <v>375</v>
      </c>
      <c r="C12" s="5" t="s">
        <v>549</v>
      </c>
      <c r="D12" s="4">
        <v>44</v>
      </c>
      <c r="E12" s="5"/>
      <c r="F12" s="5"/>
      <c r="G12" s="3" t="s">
        <v>125</v>
      </c>
      <c r="H12" s="4">
        <f>SUMIF(B:B,G12,D:D)</f>
        <v>857.65</v>
      </c>
    </row>
    <row r="13" ht="13.5" customHeight="1" spans="1:8">
      <c r="A13" s="6">
        <v>44927</v>
      </c>
      <c r="B13" s="5" t="s">
        <v>375</v>
      </c>
      <c r="C13" s="5" t="s">
        <v>550</v>
      </c>
      <c r="D13" s="4">
        <v>20</v>
      </c>
      <c r="E13" s="5"/>
      <c r="F13" s="5"/>
      <c r="G13" s="3" t="s">
        <v>644</v>
      </c>
      <c r="H13" s="4">
        <f>SUMIF(B:B,G13,D:D)</f>
        <v>100</v>
      </c>
    </row>
    <row r="14" ht="13.5" customHeight="1" spans="1:8">
      <c r="A14" s="6">
        <v>44927</v>
      </c>
      <c r="B14" s="5" t="s">
        <v>375</v>
      </c>
      <c r="C14" s="5" t="s">
        <v>1319</v>
      </c>
      <c r="D14" s="4">
        <v>5</v>
      </c>
      <c r="E14" s="5"/>
      <c r="F14" s="5"/>
      <c r="G14" s="3" t="s">
        <v>646</v>
      </c>
      <c r="H14" s="4">
        <f>SUMIF(B:B,G14,D:D)</f>
        <v>1177</v>
      </c>
    </row>
    <row r="15" ht="13.5" customHeight="1" spans="1:8">
      <c r="A15" s="6">
        <v>44927</v>
      </c>
      <c r="B15" s="5" t="s">
        <v>36</v>
      </c>
      <c r="C15" s="5" t="s">
        <v>1366</v>
      </c>
      <c r="D15" s="4">
        <v>700</v>
      </c>
      <c r="E15" s="5"/>
      <c r="F15" s="5"/>
      <c r="G15" s="3" t="s">
        <v>163</v>
      </c>
      <c r="H15" s="4">
        <f>SUMIF(B:B,G15,D:D)</f>
        <v>448.32</v>
      </c>
    </row>
    <row r="16" ht="13.5" customHeight="1" spans="1:8">
      <c r="A16" s="6">
        <v>44927</v>
      </c>
      <c r="B16" s="5" t="s">
        <v>36</v>
      </c>
      <c r="C16" s="5" t="s">
        <v>1597</v>
      </c>
      <c r="D16" s="4">
        <v>1570</v>
      </c>
      <c r="E16" s="5"/>
      <c r="F16" s="5"/>
      <c r="G16" s="3" t="s">
        <v>134</v>
      </c>
      <c r="H16" s="4">
        <f>SUMIF(B:B,G16,D:D)</f>
        <v>321.7</v>
      </c>
    </row>
    <row r="17" ht="13.5" customHeight="1" spans="1:8">
      <c r="A17" s="6">
        <v>44927</v>
      </c>
      <c r="B17" s="5" t="s">
        <v>36</v>
      </c>
      <c r="C17" s="5" t="s">
        <v>1591</v>
      </c>
      <c r="D17" s="4">
        <v>1174</v>
      </c>
      <c r="E17" s="5"/>
      <c r="F17" s="5"/>
      <c r="G17" s="3" t="s">
        <v>34</v>
      </c>
      <c r="H17" s="4">
        <f>SUMIF(B:B,G17,D:D)</f>
        <v>82</v>
      </c>
    </row>
    <row r="18" ht="13.5" customHeight="1" spans="1:8">
      <c r="A18" s="6">
        <v>44927</v>
      </c>
      <c r="B18" s="5" t="s">
        <v>134</v>
      </c>
      <c r="C18" s="5" t="s">
        <v>1629</v>
      </c>
      <c r="D18" s="4">
        <v>285</v>
      </c>
      <c r="E18" s="5"/>
      <c r="F18" s="5"/>
      <c r="G18" s="3" t="s">
        <v>36</v>
      </c>
      <c r="H18" s="4">
        <f>SUMIF(B:B,G18,D:D)</f>
        <v>5474</v>
      </c>
    </row>
    <row r="19" ht="13.5" customHeight="1" spans="1:8">
      <c r="A19" s="2">
        <v>44936</v>
      </c>
      <c r="B19" s="5" t="s">
        <v>134</v>
      </c>
      <c r="C19" s="5" t="s">
        <v>1459</v>
      </c>
      <c r="D19" s="4">
        <v>36.7</v>
      </c>
      <c r="E19" s="5"/>
      <c r="F19" s="5"/>
      <c r="G19" s="3" t="s">
        <v>39</v>
      </c>
      <c r="H19" s="4">
        <f>SUMIF(B:B,G19,D:D)</f>
        <v>163.99</v>
      </c>
    </row>
    <row r="20" ht="13.5" customHeight="1" spans="1:8">
      <c r="A20" s="2">
        <v>44930</v>
      </c>
      <c r="B20" s="5" t="s">
        <v>294</v>
      </c>
      <c r="C20" s="5" t="s">
        <v>389</v>
      </c>
      <c r="D20" s="4">
        <v>67.92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44936</v>
      </c>
      <c r="B21" s="5" t="s">
        <v>11</v>
      </c>
      <c r="C21" s="5" t="s">
        <v>1518</v>
      </c>
      <c r="D21" s="4">
        <v>29.6</v>
      </c>
      <c r="E21" s="10"/>
      <c r="F21" s="10"/>
      <c r="G21" s="10" t="s">
        <v>841</v>
      </c>
      <c r="H21" s="4">
        <f>SUMIF(B:B,G21,D:D)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44940</v>
      </c>
      <c r="B22" s="5" t="s">
        <v>11</v>
      </c>
      <c r="C22" s="14" t="s">
        <v>492</v>
      </c>
      <c r="D22" s="4">
        <v>20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44940</v>
      </c>
      <c r="B23" s="5" t="s">
        <v>34</v>
      </c>
      <c r="C23" s="5" t="s">
        <v>1116</v>
      </c>
      <c r="D23" s="4">
        <v>50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44940</v>
      </c>
      <c r="B24" s="5" t="s">
        <v>68</v>
      </c>
      <c r="C24" s="5" t="s">
        <v>20</v>
      </c>
      <c r="D24" s="4">
        <v>205.96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44939</v>
      </c>
      <c r="B25" s="5" t="s">
        <v>11</v>
      </c>
      <c r="C25" s="5" t="s">
        <v>824</v>
      </c>
      <c r="D25" s="4">
        <v>50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44939</v>
      </c>
      <c r="B26" s="5" t="s">
        <v>294</v>
      </c>
      <c r="C26" s="5" t="s">
        <v>1656</v>
      </c>
      <c r="D26" s="4">
        <v>6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44934</v>
      </c>
      <c r="B27" s="5" t="s">
        <v>68</v>
      </c>
      <c r="C27" s="5" t="s">
        <v>1058</v>
      </c>
      <c r="D27" s="4">
        <v>18.1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44928</v>
      </c>
      <c r="B28" s="5" t="s">
        <v>36</v>
      </c>
      <c r="C28" s="5" t="s">
        <v>1657</v>
      </c>
      <c r="D28" s="4">
        <v>900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44934</v>
      </c>
      <c r="B29" s="5" t="s">
        <v>68</v>
      </c>
      <c r="C29" s="5" t="s">
        <v>372</v>
      </c>
      <c r="D29" s="4">
        <v>38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44930</v>
      </c>
      <c r="B30" s="5" t="s">
        <v>39</v>
      </c>
      <c r="C30" s="5" t="s">
        <v>83</v>
      </c>
      <c r="D30" s="4">
        <v>90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44930</v>
      </c>
      <c r="B31" s="5" t="s">
        <v>36</v>
      </c>
      <c r="C31" s="5" t="s">
        <v>1658</v>
      </c>
      <c r="D31" s="4">
        <v>65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44934</v>
      </c>
      <c r="B32" s="5" t="s">
        <v>294</v>
      </c>
      <c r="C32" s="5" t="s">
        <v>952</v>
      </c>
      <c r="D32" s="4">
        <v>80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44929</v>
      </c>
      <c r="B33" s="5" t="s">
        <v>163</v>
      </c>
      <c r="C33" s="5" t="s">
        <v>1659</v>
      </c>
      <c r="D33" s="4">
        <v>25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44929</v>
      </c>
      <c r="B34" s="10" t="s">
        <v>125</v>
      </c>
      <c r="C34" s="10" t="s">
        <v>200</v>
      </c>
      <c r="D34" s="4">
        <v>14.9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44933</v>
      </c>
      <c r="B35" s="10" t="s">
        <v>68</v>
      </c>
      <c r="C35" s="10" t="s">
        <v>20</v>
      </c>
      <c r="D35" s="4">
        <v>137.71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44928</v>
      </c>
      <c r="B36" s="5" t="s">
        <v>68</v>
      </c>
      <c r="C36" s="5" t="s">
        <v>1660</v>
      </c>
      <c r="D36" s="4">
        <v>29.75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16">
        <v>44939</v>
      </c>
      <c r="B37" s="3" t="s">
        <v>11</v>
      </c>
      <c r="C37" s="3" t="s">
        <v>348</v>
      </c>
      <c r="D37" s="3">
        <v>22.95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44928</v>
      </c>
      <c r="B38" s="5" t="s">
        <v>163</v>
      </c>
      <c r="C38" s="5" t="s">
        <v>81</v>
      </c>
      <c r="D38" s="4">
        <v>39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44949</v>
      </c>
      <c r="B39" s="5" t="s">
        <v>11</v>
      </c>
      <c r="C39" s="5" t="s">
        <v>1506</v>
      </c>
      <c r="D39" s="4">
        <v>38.5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44951</v>
      </c>
      <c r="B40" s="5" t="s">
        <v>11</v>
      </c>
      <c r="C40" s="5" t="s">
        <v>60</v>
      </c>
      <c r="D40" s="4">
        <v>20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44954</v>
      </c>
      <c r="B41" s="5" t="s">
        <v>11</v>
      </c>
      <c r="C41" s="5" t="s">
        <v>492</v>
      </c>
      <c r="D41" s="4">
        <v>20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44954</v>
      </c>
      <c r="B42" s="5" t="s">
        <v>11</v>
      </c>
      <c r="C42" s="5" t="s">
        <v>348</v>
      </c>
      <c r="D42" s="15">
        <v>18.7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44955</v>
      </c>
      <c r="B43" s="5" t="s">
        <v>11</v>
      </c>
      <c r="C43" s="5" t="s">
        <v>1661</v>
      </c>
      <c r="D43" s="4">
        <v>55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44946</v>
      </c>
      <c r="B44" s="5" t="s">
        <v>68</v>
      </c>
      <c r="C44" s="5" t="s">
        <v>1392</v>
      </c>
      <c r="D44" s="4">
        <v>37.3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44947</v>
      </c>
      <c r="B45" s="5" t="s">
        <v>68</v>
      </c>
      <c r="C45" s="5" t="s">
        <v>1058</v>
      </c>
      <c r="D45" s="4">
        <v>35.8</v>
      </c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44940</v>
      </c>
      <c r="B46" s="3" t="s">
        <v>39</v>
      </c>
      <c r="C46" s="3" t="s">
        <v>83</v>
      </c>
      <c r="D46" s="4">
        <v>73.99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44946</v>
      </c>
      <c r="B47" s="3" t="s">
        <v>11</v>
      </c>
      <c r="C47" s="3" t="s">
        <v>824</v>
      </c>
      <c r="D47" s="4">
        <v>42.8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44947</v>
      </c>
      <c r="B48" s="3" t="s">
        <v>68</v>
      </c>
      <c r="C48" s="3" t="s">
        <v>372</v>
      </c>
      <c r="D48" s="4">
        <v>25.04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44945</v>
      </c>
      <c r="B49" s="3" t="s">
        <v>36</v>
      </c>
      <c r="C49" s="3" t="s">
        <v>1196</v>
      </c>
      <c r="D49" s="4">
        <v>65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44950</v>
      </c>
      <c r="B50" s="3" t="s">
        <v>68</v>
      </c>
      <c r="C50" s="3" t="s">
        <v>20</v>
      </c>
      <c r="D50" s="4">
        <v>251.63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44954</v>
      </c>
      <c r="B51" s="3" t="s">
        <v>163</v>
      </c>
      <c r="C51" s="3" t="s">
        <v>81</v>
      </c>
      <c r="D51" s="4">
        <v>384.32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44956</v>
      </c>
      <c r="B52" s="3" t="s">
        <v>34</v>
      </c>
      <c r="C52" s="3" t="s">
        <v>81</v>
      </c>
      <c r="D52" s="4">
        <v>32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44943</v>
      </c>
      <c r="B53" s="3" t="s">
        <v>197</v>
      </c>
      <c r="C53" s="3" t="s">
        <v>394</v>
      </c>
      <c r="D53" s="4">
        <v>29.25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44944</v>
      </c>
      <c r="B54" s="3" t="s">
        <v>11</v>
      </c>
      <c r="C54" s="3" t="s">
        <v>780</v>
      </c>
      <c r="D54" s="4">
        <v>14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/>
      <c r="D55" s="4"/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/>
      <c r="D56" s="4"/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D57" s="4"/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D58" s="4"/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D59" s="4"/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D60" s="4"/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/>
      <c r="D61" s="4"/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/>
      <c r="D62" s="4"/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/>
      <c r="D63" s="4"/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/>
      <c r="D64" s="4"/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D65" s="4"/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D66" s="4"/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D67" s="4"/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D68" s="4"/>
      <c r="E68" s="10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4"/>
      <c r="E69" s="10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4"/>
      <c r="E70" s="10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4"/>
      <c r="E71" s="10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/>
      <c r="D72" s="4">
        <f>SUM(D2:D71)</f>
        <v>10392.67</v>
      </c>
      <c r="E72" s="10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/>
      <c r="D73" s="4"/>
      <c r="E73" s="10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/>
      <c r="D74" s="4"/>
      <c r="E74" s="5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/>
      <c r="D75" s="4"/>
      <c r="E75" s="5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"/>
      <c r="D76" s="4"/>
      <c r="E76" s="5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"/>
      <c r="D77" s="4"/>
      <c r="E77" s="5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6">
      <c r="A78" s="2"/>
      <c r="D78" s="4"/>
      <c r="E78" s="5"/>
      <c r="F78" s="5"/>
    </row>
    <row r="79" ht="13.5" customHeight="1" spans="1:6">
      <c r="A79" s="2"/>
      <c r="D79" s="4"/>
      <c r="E79" s="5"/>
      <c r="F79" s="5"/>
    </row>
    <row r="80" ht="13.5" customHeight="1" spans="1:6">
      <c r="A80" s="2"/>
      <c r="D80" s="4"/>
      <c r="E80" s="5"/>
      <c r="F80" s="5"/>
    </row>
    <row r="81" ht="13.5" customHeight="1" spans="1:6">
      <c r="A81" s="2"/>
      <c r="D81" s="4"/>
      <c r="E81" s="5"/>
      <c r="F81" s="5"/>
    </row>
    <row r="82" ht="13.5" customHeight="1" spans="1:6">
      <c r="A82" s="2"/>
      <c r="D82" s="4"/>
      <c r="E82" s="5"/>
      <c r="F82" s="5"/>
    </row>
    <row r="83" ht="13.5" customHeight="1" spans="1:6">
      <c r="A83" s="2"/>
      <c r="D83" s="4"/>
      <c r="E83" s="5"/>
      <c r="F83" s="5"/>
    </row>
    <row r="84" ht="13.5" customHeight="1" spans="1:6">
      <c r="A84" s="2"/>
      <c r="D84" s="4"/>
      <c r="E84" s="5"/>
      <c r="F84" s="5"/>
    </row>
    <row r="85" ht="13.5" customHeight="1" spans="1:6">
      <c r="A85" s="2"/>
      <c r="D85" s="4"/>
      <c r="E85" s="5"/>
      <c r="F85" s="5"/>
    </row>
    <row r="86" ht="13.5" customHeight="1" spans="1:6">
      <c r="A86" s="2"/>
      <c r="D86" s="4"/>
      <c r="E86" s="5"/>
      <c r="F86" s="5"/>
    </row>
    <row r="87" ht="13.5" customHeight="1" spans="1:6">
      <c r="A87" s="2"/>
      <c r="D87" s="4"/>
      <c r="E87" s="5"/>
      <c r="F87" s="5"/>
    </row>
    <row r="88" ht="13.5" customHeight="1" spans="1:6">
      <c r="A88" s="2"/>
      <c r="D88" s="4"/>
      <c r="E88" s="5"/>
      <c r="F88" s="5"/>
    </row>
    <row r="89" ht="13.5" customHeight="1" spans="1:6">
      <c r="A89" s="2"/>
      <c r="D89" s="4"/>
      <c r="E89" s="5"/>
      <c r="F89" s="5"/>
    </row>
    <row r="90" ht="13.5" customHeight="1" spans="1:6">
      <c r="A90" s="2"/>
      <c r="D90" s="4"/>
      <c r="E90" s="5"/>
      <c r="F90" s="5"/>
    </row>
    <row r="91" ht="13.5" customHeight="1" spans="1:6">
      <c r="A91" s="2"/>
      <c r="D91" s="4"/>
      <c r="E91" s="5"/>
      <c r="F91" s="5"/>
    </row>
    <row r="92" ht="13.5" customHeight="1" spans="1:6">
      <c r="A92" s="2"/>
      <c r="D92" s="4"/>
      <c r="E92" s="5"/>
      <c r="F92" s="5"/>
    </row>
    <row r="93" ht="13.5" customHeight="1" spans="1:6">
      <c r="A93" s="2"/>
      <c r="D93" s="4"/>
      <c r="E93" s="5"/>
      <c r="F93" s="5"/>
    </row>
    <row r="94" ht="13.5" customHeight="1" spans="1:6">
      <c r="A94" s="2"/>
      <c r="D94" s="4"/>
      <c r="E94" s="5"/>
      <c r="F94" s="5"/>
    </row>
    <row r="95" ht="13.5" customHeight="1" spans="1:6">
      <c r="A95" s="2"/>
      <c r="D95" s="4"/>
      <c r="E95" s="5"/>
      <c r="F95" s="5"/>
    </row>
    <row r="96" ht="13.5" customHeight="1" spans="1:6">
      <c r="A96" s="2"/>
      <c r="D96" s="4"/>
      <c r="E96" s="5"/>
      <c r="F96" s="5"/>
    </row>
    <row r="97" ht="13.5" customHeight="1" spans="1:6">
      <c r="A97" s="2"/>
      <c r="D97" s="4"/>
      <c r="E97" s="5"/>
      <c r="F97" s="5"/>
    </row>
    <row r="98" ht="13.5" customHeight="1" spans="1:6">
      <c r="A98" s="2"/>
      <c r="D98" s="4"/>
      <c r="E98" s="5"/>
      <c r="F98" s="5"/>
    </row>
    <row r="99" ht="13.5" customHeight="1" spans="1:6">
      <c r="A99" s="2"/>
      <c r="D99" s="4"/>
      <c r="E99" s="5"/>
      <c r="F99" s="5"/>
    </row>
    <row r="100" ht="13.5" customHeight="1" spans="1:6">
      <c r="A100" s="2"/>
      <c r="D100" s="4"/>
      <c r="E100" s="5"/>
      <c r="F100" s="5"/>
    </row>
    <row r="101" ht="13.5" customHeight="1" spans="1:6">
      <c r="A101" s="2"/>
      <c r="D101" s="4"/>
      <c r="E101" s="5"/>
      <c r="F101" s="5"/>
    </row>
    <row r="102" ht="13.5" customHeight="1" spans="1:6">
      <c r="A102" s="2"/>
      <c r="D102" s="4"/>
      <c r="E102" s="5"/>
      <c r="F102" s="5"/>
    </row>
    <row r="103" ht="13.5" customHeight="1" spans="1:6">
      <c r="A103" s="2"/>
      <c r="D103" s="4"/>
      <c r="E103" s="5"/>
      <c r="F103" s="5"/>
    </row>
    <row r="104" ht="13.5" customHeight="1" spans="1:6">
      <c r="A104" s="2"/>
      <c r="D104" s="4"/>
      <c r="E104" s="5"/>
      <c r="F104" s="5"/>
    </row>
    <row r="105" ht="13.5" customHeight="1" spans="1:6">
      <c r="A105" s="2"/>
      <c r="D105" s="4"/>
      <c r="E105" s="5"/>
      <c r="F105" s="5"/>
    </row>
    <row r="106" ht="13.5" customHeight="1" spans="1:6">
      <c r="A106" s="2"/>
      <c r="D106" s="4"/>
      <c r="E106" s="5"/>
      <c r="F106" s="5"/>
    </row>
    <row r="107" ht="13.5" customHeight="1" spans="1:6">
      <c r="A107" s="2"/>
      <c r="D107" s="4"/>
      <c r="E107" s="5"/>
      <c r="F107" s="5"/>
    </row>
    <row r="108" ht="13.5" customHeight="1" spans="1:6">
      <c r="A108" s="2"/>
      <c r="D108" s="4"/>
      <c r="E108" s="5"/>
      <c r="F108" s="5"/>
    </row>
    <row r="109" ht="13.5" customHeight="1" spans="1:6">
      <c r="A109" s="2"/>
      <c r="D109" s="4"/>
      <c r="E109" s="5"/>
      <c r="F109" s="5"/>
    </row>
    <row r="110" ht="13.5" customHeight="1" spans="1:6">
      <c r="A110" s="2"/>
      <c r="D110" s="4"/>
      <c r="E110" s="5"/>
      <c r="F110" s="5"/>
    </row>
    <row r="111" ht="13.5" customHeight="1" spans="1:6">
      <c r="A111" s="2"/>
      <c r="D111" s="4"/>
      <c r="E111" s="5"/>
      <c r="F111" s="5"/>
    </row>
    <row r="112" ht="13.5" customHeight="1" spans="1:6">
      <c r="A112" s="2"/>
      <c r="D112" s="4"/>
      <c r="E112" s="5"/>
      <c r="F112" s="5"/>
    </row>
    <row r="113" ht="13.5" customHeight="1" spans="1:6">
      <c r="A113" s="2"/>
      <c r="D113" s="4"/>
      <c r="E113" s="5"/>
      <c r="F113" s="5"/>
    </row>
    <row r="114" ht="13.5" customHeight="1" spans="1:6">
      <c r="A114" s="2"/>
      <c r="D114" s="4"/>
      <c r="E114" s="5"/>
      <c r="F114" s="5"/>
    </row>
    <row r="115" ht="13.5" customHeight="1" spans="1:6">
      <c r="A115" s="2"/>
      <c r="D115" s="4"/>
      <c r="E115" s="5"/>
      <c r="F115" s="5"/>
    </row>
    <row r="116" ht="13.5" customHeight="1" spans="1:6">
      <c r="A116" s="2"/>
      <c r="D116" s="4"/>
      <c r="E116" s="5"/>
      <c r="F116" s="5"/>
    </row>
    <row r="117" ht="13.5" customHeight="1" spans="1:6">
      <c r="A117" s="2"/>
      <c r="D117" s="4"/>
      <c r="E117" s="5"/>
      <c r="F117" s="5"/>
    </row>
    <row r="118" ht="13.5" customHeight="1" spans="1:6">
      <c r="A118" s="2"/>
      <c r="D118" s="4"/>
      <c r="E118" s="5"/>
      <c r="F118" s="5"/>
    </row>
    <row r="119" ht="13.5" customHeight="1" spans="1:6">
      <c r="A119" s="2"/>
      <c r="D119" s="4"/>
      <c r="E119" s="5"/>
      <c r="F119" s="5"/>
    </row>
    <row r="120" ht="13.5" customHeight="1" spans="1:6">
      <c r="A120" s="2"/>
      <c r="D120" s="4"/>
      <c r="E120" s="5"/>
      <c r="F120" s="5"/>
    </row>
    <row r="121" ht="13.5" customHeight="1" spans="1:6">
      <c r="A121" s="2"/>
      <c r="D121" s="4"/>
      <c r="E121" s="5"/>
      <c r="F121" s="5"/>
    </row>
    <row r="122" ht="13.5" customHeight="1" spans="1:6">
      <c r="A122" s="2"/>
      <c r="D122" s="4"/>
      <c r="E122" s="5"/>
      <c r="F122" s="5"/>
    </row>
    <row r="123" ht="13.5" customHeight="1" spans="1:6">
      <c r="A123" s="2"/>
      <c r="D123" s="4"/>
      <c r="E123" s="5"/>
      <c r="F123" s="5"/>
    </row>
    <row r="124" ht="13.5" customHeight="1" spans="1:6">
      <c r="A124" s="2"/>
      <c r="D124" s="4"/>
      <c r="E124" s="5"/>
      <c r="F124" s="5"/>
    </row>
    <row r="125" ht="13.5" customHeight="1" spans="1:6">
      <c r="A125" s="2"/>
      <c r="D125" s="4"/>
      <c r="E125" s="5"/>
      <c r="F125" s="5"/>
    </row>
    <row r="126" ht="13.5" customHeight="1" spans="1:6">
      <c r="A126" s="2"/>
      <c r="D126" s="4"/>
      <c r="E126" s="5"/>
      <c r="F126" s="5"/>
    </row>
    <row r="127" ht="13.5" customHeight="1" spans="1:6">
      <c r="A127" s="2"/>
      <c r="D127" s="4"/>
      <c r="E127" s="5"/>
      <c r="F127" s="5"/>
    </row>
    <row r="128" ht="13.5" customHeight="1" spans="1:6">
      <c r="A128" s="2"/>
      <c r="D128" s="4"/>
      <c r="E128" s="5"/>
      <c r="F128" s="5"/>
    </row>
    <row r="129" ht="13.5" customHeight="1" spans="1:6">
      <c r="A129" s="2"/>
      <c r="D129" s="4"/>
      <c r="E129" s="5"/>
      <c r="F129" s="5"/>
    </row>
    <row r="130" ht="13.5" customHeight="1" spans="1:6">
      <c r="A130" s="2"/>
      <c r="D130" s="4"/>
      <c r="E130" s="5"/>
      <c r="F130" s="5"/>
    </row>
    <row r="131" ht="13.5" customHeight="1" spans="1:6">
      <c r="A131" s="2"/>
      <c r="D131" s="4"/>
      <c r="E131" s="5"/>
      <c r="F131" s="5"/>
    </row>
    <row r="132" ht="13.5" customHeight="1" spans="1:6">
      <c r="A132" s="2"/>
      <c r="D132" s="4"/>
      <c r="E132" s="5"/>
      <c r="F132" s="5"/>
    </row>
    <row r="133" ht="13.5" customHeight="1" spans="1:6">
      <c r="A133" s="2"/>
      <c r="D133" s="4"/>
      <c r="E133" s="5"/>
      <c r="F133" s="5"/>
    </row>
    <row r="134" ht="13.5" customHeight="1" spans="1:6">
      <c r="A134" s="2"/>
      <c r="D134" s="4"/>
      <c r="E134" s="5"/>
      <c r="F134" s="5"/>
    </row>
    <row r="135" ht="13.5" customHeight="1" spans="1:6">
      <c r="A135" s="2"/>
      <c r="D135" s="4"/>
      <c r="E135" s="5"/>
      <c r="F135" s="5"/>
    </row>
    <row r="136" ht="13.5" customHeight="1" spans="1:6">
      <c r="A136" s="2"/>
      <c r="D136" s="4"/>
      <c r="E136" s="5"/>
      <c r="F136" s="5"/>
    </row>
    <row r="137" ht="13.5" customHeight="1" spans="1:6">
      <c r="A137" s="2"/>
      <c r="D137" s="4"/>
      <c r="E137" s="5"/>
      <c r="F137" s="5"/>
    </row>
    <row r="138" ht="13.5" customHeight="1" spans="1:6">
      <c r="A138" s="2"/>
      <c r="D138" s="4"/>
      <c r="E138" s="5"/>
      <c r="F138" s="5"/>
    </row>
    <row r="139" ht="13.5" customHeight="1" spans="1:6">
      <c r="A139" s="2"/>
      <c r="D139" s="4"/>
      <c r="E139" s="5"/>
      <c r="F139" s="5"/>
    </row>
    <row r="140" ht="13.5" customHeight="1" spans="1:6">
      <c r="A140" s="2"/>
      <c r="D140" s="4"/>
      <c r="E140" s="5"/>
      <c r="F140" s="5"/>
    </row>
    <row r="141" ht="13.5" customHeight="1" spans="1:6">
      <c r="A141" s="2"/>
      <c r="D141" s="4"/>
      <c r="E141" s="5"/>
      <c r="F141" s="5"/>
    </row>
    <row r="142" ht="13.5" customHeight="1" spans="1:6">
      <c r="A142" s="2"/>
      <c r="D142" s="4"/>
      <c r="E142" s="5"/>
      <c r="F142" s="5"/>
    </row>
    <row r="143" ht="13.5" customHeight="1" spans="1:6">
      <c r="A143" s="2"/>
      <c r="D143" s="4"/>
      <c r="E143" s="5"/>
      <c r="F143" s="5"/>
    </row>
    <row r="144" ht="13.5" customHeight="1" spans="1:6">
      <c r="A144" s="2"/>
      <c r="D144" s="4"/>
      <c r="E144" s="5"/>
      <c r="F144" s="5"/>
    </row>
    <row r="145" ht="13.5" customHeight="1" spans="1:6">
      <c r="A145" s="2"/>
      <c r="D145" s="4"/>
      <c r="E145" s="5"/>
      <c r="F145" s="5"/>
    </row>
    <row r="146" ht="13.5" customHeight="1" spans="1:6">
      <c r="A146" s="2"/>
      <c r="D146" s="4"/>
      <c r="E146" s="5"/>
      <c r="F146" s="5"/>
    </row>
    <row r="147" ht="13.5" customHeight="1" spans="1:6">
      <c r="A147" s="2"/>
      <c r="D147" s="4"/>
      <c r="E147" s="5"/>
      <c r="F147" s="5"/>
    </row>
    <row r="148" ht="13.5" customHeight="1" spans="1:6">
      <c r="A148" s="2"/>
      <c r="D148" s="4"/>
      <c r="E148" s="5"/>
      <c r="F148" s="5"/>
    </row>
    <row r="149" ht="13.5" customHeight="1" spans="1:6">
      <c r="A149" s="2"/>
      <c r="D149" s="4"/>
      <c r="E149" s="5"/>
      <c r="F149" s="5"/>
    </row>
    <row r="150" ht="13.5" customHeight="1" spans="1:6">
      <c r="A150" s="2"/>
      <c r="D150" s="4"/>
      <c r="E150" s="5"/>
      <c r="F150" s="5"/>
    </row>
    <row r="151" ht="13.5" customHeight="1" spans="1:6">
      <c r="A151" s="2"/>
      <c r="D151" s="4"/>
      <c r="E151" s="5"/>
      <c r="F151" s="5"/>
    </row>
    <row r="152" ht="13.5" customHeight="1" spans="1:6">
      <c r="A152" s="2"/>
      <c r="D152" s="4"/>
      <c r="E152" s="5"/>
      <c r="F152" s="5"/>
    </row>
    <row r="153" ht="13.5" customHeight="1" spans="1:6">
      <c r="A153" s="2"/>
      <c r="D153" s="4"/>
      <c r="E153" s="5"/>
      <c r="F153" s="5"/>
    </row>
    <row r="154" ht="13.5" customHeight="1" spans="1:6">
      <c r="A154" s="2"/>
      <c r="D154" s="4"/>
      <c r="E154" s="5"/>
      <c r="F154" s="5"/>
    </row>
    <row r="155" ht="13.5" customHeight="1" spans="1:6">
      <c r="A155" s="2"/>
      <c r="D155" s="4"/>
      <c r="E155" s="5"/>
      <c r="F155" s="5"/>
    </row>
    <row r="156" ht="13.5" customHeight="1" spans="1:6">
      <c r="A156" s="2"/>
      <c r="D156" s="4"/>
      <c r="E156" s="5"/>
      <c r="F156" s="5"/>
    </row>
    <row r="157" ht="13.5" customHeight="1" spans="1:6">
      <c r="A157" s="2"/>
      <c r="D157" s="4"/>
      <c r="E157" s="5"/>
      <c r="F157" s="5"/>
    </row>
    <row r="158" ht="13.5" customHeight="1" spans="1:6">
      <c r="A158" s="2"/>
      <c r="D158" s="4"/>
      <c r="E158" s="5"/>
      <c r="F158" s="5"/>
    </row>
    <row r="159" ht="13.5" customHeight="1" spans="1:6">
      <c r="A159" s="2"/>
      <c r="D159" s="4"/>
      <c r="E159" s="5"/>
      <c r="F159" s="5"/>
    </row>
    <row r="160" ht="13.5" customHeight="1" spans="1:6">
      <c r="A160" s="2"/>
      <c r="D160" s="4"/>
      <c r="E160" s="5"/>
      <c r="F160" s="5"/>
    </row>
    <row r="161" ht="13.5" customHeight="1" spans="1:6">
      <c r="A161" s="2"/>
      <c r="D161" s="4"/>
      <c r="E161" s="5"/>
      <c r="F161" s="5"/>
    </row>
    <row r="162" ht="13.5" customHeight="1" spans="1:6">
      <c r="A162" s="2"/>
      <c r="D162" s="4"/>
      <c r="E162" s="5"/>
      <c r="F162" s="5"/>
    </row>
    <row r="163" ht="13.5" customHeight="1" spans="1:6">
      <c r="A163" s="2"/>
      <c r="D163" s="4"/>
      <c r="E163" s="5"/>
      <c r="F163" s="5"/>
    </row>
    <row r="164" ht="13.5" customHeight="1" spans="1:6">
      <c r="A164" s="2"/>
      <c r="D164" s="4"/>
      <c r="E164" s="5"/>
      <c r="F164" s="5"/>
    </row>
    <row r="165" ht="13.5" customHeight="1" spans="1:6">
      <c r="A165" s="2"/>
      <c r="D165" s="4"/>
      <c r="E165" s="5"/>
      <c r="F165" s="5"/>
    </row>
    <row r="166" ht="13.5" customHeight="1" spans="1:6">
      <c r="A166" s="2"/>
      <c r="D166" s="4"/>
      <c r="E166" s="5"/>
      <c r="F166" s="5"/>
    </row>
    <row r="167" ht="13.5" customHeight="1" spans="1:6">
      <c r="A167" s="2"/>
      <c r="D167" s="4"/>
      <c r="E167" s="5"/>
      <c r="F167" s="5"/>
    </row>
    <row r="168" ht="13.5" customHeight="1" spans="1:6">
      <c r="A168" s="2"/>
      <c r="D168" s="4"/>
      <c r="E168" s="5"/>
      <c r="F168" s="5"/>
    </row>
    <row r="169" ht="13.5" customHeight="1" spans="1:6">
      <c r="A169" s="2"/>
      <c r="D169" s="4"/>
      <c r="E169" s="5"/>
      <c r="F169" s="5"/>
    </row>
    <row r="170" ht="13.5" customHeight="1" spans="1:6">
      <c r="A170" s="2"/>
      <c r="D170" s="4"/>
      <c r="E170" s="5"/>
      <c r="F170" s="5"/>
    </row>
    <row r="171" ht="13.5" customHeight="1" spans="1:6">
      <c r="A171" s="2"/>
      <c r="D171" s="4"/>
      <c r="E171" s="5"/>
      <c r="F171" s="5"/>
    </row>
    <row r="172" ht="13.5" customHeight="1" spans="1:6">
      <c r="A172" s="2"/>
      <c r="D172" s="4"/>
      <c r="E172" s="5"/>
      <c r="F172" s="5"/>
    </row>
    <row r="173" ht="13.5" customHeight="1" spans="1:6">
      <c r="A173" s="2"/>
      <c r="D173" s="4"/>
      <c r="E173" s="5"/>
      <c r="F173" s="5"/>
    </row>
    <row r="174" ht="13.5" customHeight="1" spans="1:6">
      <c r="A174" s="2"/>
      <c r="D174" s="4"/>
      <c r="E174" s="5"/>
      <c r="F174" s="5"/>
    </row>
    <row r="175" ht="13.5" customHeight="1" spans="1:6">
      <c r="A175" s="2"/>
      <c r="D175" s="4"/>
      <c r="E175" s="5"/>
      <c r="F175" s="5"/>
    </row>
    <row r="176" ht="13.5" customHeight="1" spans="1:6">
      <c r="A176" s="2"/>
      <c r="D176" s="4"/>
      <c r="E176" s="5"/>
      <c r="F176" s="5"/>
    </row>
    <row r="177" ht="13.5" customHeight="1" spans="1:6">
      <c r="A177" s="2"/>
      <c r="D177" s="4"/>
      <c r="E177" s="5"/>
      <c r="F177" s="5"/>
    </row>
    <row r="178" ht="13.5" customHeight="1" spans="1:6">
      <c r="A178" s="2"/>
      <c r="D178" s="4"/>
      <c r="E178" s="5"/>
      <c r="F178" s="5"/>
    </row>
    <row r="179" ht="13.5" customHeight="1" spans="1:6">
      <c r="A179" s="2"/>
      <c r="D179" s="4"/>
      <c r="E179" s="5"/>
      <c r="F179" s="5"/>
    </row>
    <row r="180" ht="13.5" customHeight="1" spans="1:6">
      <c r="A180" s="2"/>
      <c r="D180" s="4"/>
      <c r="E180" s="5"/>
      <c r="F180" s="5"/>
    </row>
    <row r="181" ht="13.5" customHeight="1" spans="1:6">
      <c r="A181" s="2"/>
      <c r="D181" s="4"/>
      <c r="E181" s="5"/>
      <c r="F181" s="5"/>
    </row>
    <row r="182" ht="13.5" customHeight="1" spans="1:6">
      <c r="A182" s="2"/>
      <c r="D182" s="4"/>
      <c r="E182" s="5"/>
      <c r="F182" s="5"/>
    </row>
    <row r="183" ht="13.5" customHeight="1" spans="1:6">
      <c r="A183" s="2"/>
      <c r="D183" s="4"/>
      <c r="E183" s="5"/>
      <c r="F183" s="5"/>
    </row>
    <row r="184" ht="13.5" customHeight="1" spans="1:6">
      <c r="A184" s="2"/>
      <c r="D184" s="4"/>
      <c r="E184" s="5"/>
      <c r="F184" s="5"/>
    </row>
    <row r="185" ht="13.5" customHeight="1" spans="1:6">
      <c r="A185" s="2"/>
      <c r="D185" s="4"/>
      <c r="E185" s="5"/>
      <c r="F185" s="5"/>
    </row>
    <row r="186" ht="13.5" customHeight="1" spans="1:6">
      <c r="A186" s="2"/>
      <c r="D186" s="4"/>
      <c r="E186" s="5"/>
      <c r="F186" s="5"/>
    </row>
    <row r="187" ht="13.5" customHeight="1" spans="1:6">
      <c r="A187" s="2"/>
      <c r="D187" s="4"/>
      <c r="E187" s="5"/>
      <c r="F187" s="5"/>
    </row>
    <row r="188" ht="13.5" customHeight="1" spans="1:6">
      <c r="A188" s="2"/>
      <c r="D188" s="4"/>
      <c r="E188" s="5"/>
      <c r="F188" s="5"/>
    </row>
    <row r="189" ht="13.5" customHeight="1" spans="1:6">
      <c r="A189" s="2"/>
      <c r="D189" s="4"/>
      <c r="E189" s="5"/>
      <c r="F189" s="5"/>
    </row>
    <row r="190" ht="13.5" customHeight="1" spans="1:6">
      <c r="A190" s="2"/>
      <c r="D190" s="4"/>
      <c r="E190" s="5"/>
      <c r="F190" s="5"/>
    </row>
    <row r="191" ht="13.5" customHeight="1" spans="1:6">
      <c r="A191" s="2"/>
      <c r="D191" s="4"/>
      <c r="E191" s="5"/>
      <c r="F191" s="5"/>
    </row>
    <row r="192" ht="13.5" customHeight="1" spans="1:6">
      <c r="A192" s="2"/>
      <c r="D192" s="4"/>
      <c r="E192" s="5"/>
      <c r="F192" s="5"/>
    </row>
    <row r="193" ht="13.5" customHeight="1" spans="1:6">
      <c r="A193" s="2"/>
      <c r="D193" s="4"/>
      <c r="E193" s="5"/>
      <c r="F193" s="5"/>
    </row>
    <row r="194" ht="13.5" customHeight="1" spans="1:6">
      <c r="A194" s="2"/>
      <c r="D194" s="4"/>
      <c r="E194" s="5"/>
      <c r="F194" s="5"/>
    </row>
    <row r="195" ht="13.5" customHeight="1" spans="1:6">
      <c r="A195" s="2"/>
      <c r="D195" s="4"/>
      <c r="E195" s="5"/>
      <c r="F195" s="5"/>
    </row>
    <row r="196" ht="13.5" customHeight="1" spans="1:6">
      <c r="A196" s="2"/>
      <c r="D196" s="4"/>
      <c r="E196" s="5"/>
      <c r="F196" s="5"/>
    </row>
    <row r="197" ht="13.5" customHeight="1" spans="1:6">
      <c r="A197" s="2"/>
      <c r="D197" s="4"/>
      <c r="E197" s="5"/>
      <c r="F197" s="5"/>
    </row>
    <row r="198" ht="13.5" customHeight="1" spans="1:6">
      <c r="A198" s="2"/>
      <c r="D198" s="4"/>
      <c r="E198" s="5"/>
      <c r="F198" s="5"/>
    </row>
    <row r="199" ht="13.5" customHeight="1" spans="1:6">
      <c r="A199" s="2"/>
      <c r="D199" s="4"/>
      <c r="E199" s="5"/>
      <c r="F199" s="5"/>
    </row>
    <row r="200" ht="13.5" customHeight="1" spans="1:6">
      <c r="A200" s="2"/>
      <c r="D200" s="4"/>
      <c r="E200" s="5"/>
      <c r="F200" s="5"/>
    </row>
    <row r="201" ht="13.5" customHeight="1" spans="1:6">
      <c r="A201" s="2"/>
      <c r="D201" s="4"/>
      <c r="E201" s="5"/>
      <c r="F201" s="5"/>
    </row>
    <row r="202" ht="13.5" customHeight="1" spans="1:6">
      <c r="A202" s="2"/>
      <c r="D202" s="4"/>
      <c r="E202" s="5"/>
      <c r="F202" s="5"/>
    </row>
    <row r="203" ht="13.5" customHeight="1" spans="1:6">
      <c r="A203" s="2"/>
      <c r="D203" s="4"/>
      <c r="E203" s="5"/>
      <c r="F203" s="5"/>
    </row>
    <row r="204" ht="13.5" customHeight="1" spans="1:6">
      <c r="A204" s="2"/>
      <c r="D204" s="4"/>
      <c r="E204" s="5"/>
      <c r="F204" s="5"/>
    </row>
    <row r="205" ht="13.5" customHeight="1" spans="1:6">
      <c r="A205" s="2"/>
      <c r="D205" s="4"/>
      <c r="E205" s="5"/>
      <c r="F205" s="5"/>
    </row>
    <row r="206" ht="13.5" customHeight="1" spans="1:6">
      <c r="A206" s="2"/>
      <c r="D206" s="4"/>
      <c r="E206" s="5"/>
      <c r="F206" s="5"/>
    </row>
    <row r="207" ht="13.5" customHeight="1" spans="1:6">
      <c r="A207" s="2"/>
      <c r="D207" s="4"/>
      <c r="E207" s="5"/>
      <c r="F207" s="5"/>
    </row>
    <row r="208" ht="13.5" customHeight="1" spans="1:6">
      <c r="A208" s="2"/>
      <c r="D208" s="4"/>
      <c r="E208" s="5"/>
      <c r="F208" s="5"/>
    </row>
    <row r="209" ht="13.5" customHeight="1" spans="1:6">
      <c r="A209" s="2"/>
      <c r="D209" s="4"/>
      <c r="E209" s="5"/>
      <c r="F209" s="5"/>
    </row>
    <row r="210" ht="13.5" customHeight="1" spans="1:6">
      <c r="A210" s="2"/>
      <c r="D210" s="4"/>
      <c r="E210" s="5"/>
      <c r="F210" s="5"/>
    </row>
    <row r="211" ht="13.5" customHeight="1" spans="1:6">
      <c r="A211" s="2"/>
      <c r="D211" s="4"/>
      <c r="E211" s="5"/>
      <c r="F211" s="5"/>
    </row>
    <row r="212" ht="13.5" customHeight="1" spans="1:6">
      <c r="A212" s="2"/>
      <c r="D212" s="4"/>
      <c r="E212" s="5"/>
      <c r="F212" s="5"/>
    </row>
    <row r="213" ht="13.5" customHeight="1" spans="1:6">
      <c r="A213" s="2"/>
      <c r="D213" s="4"/>
      <c r="E213" s="5"/>
      <c r="F213" s="5"/>
    </row>
    <row r="214" ht="13.5" customHeight="1" spans="1:6">
      <c r="A214" s="2"/>
      <c r="D214" s="4"/>
      <c r="E214" s="5"/>
      <c r="F214" s="5"/>
    </row>
    <row r="215" ht="13.5" customHeight="1" spans="1:6">
      <c r="A215" s="2"/>
      <c r="D215" s="4"/>
      <c r="E215" s="5"/>
      <c r="F215" s="5"/>
    </row>
    <row r="216" ht="13.5" customHeight="1" spans="1:6">
      <c r="A216" s="2"/>
      <c r="D216" s="4"/>
      <c r="E216" s="5"/>
      <c r="F216" s="5"/>
    </row>
    <row r="217" ht="13.5" customHeight="1" spans="1:6">
      <c r="A217" s="2"/>
      <c r="D217" s="4"/>
      <c r="E217" s="5"/>
      <c r="F217" s="5"/>
    </row>
    <row r="218" ht="13.5" customHeight="1" spans="1:6">
      <c r="A218" s="2"/>
      <c r="D218" s="4"/>
      <c r="E218" s="5"/>
      <c r="F218" s="5"/>
    </row>
    <row r="219" ht="13.5" customHeight="1" spans="1:6">
      <c r="A219" s="2"/>
      <c r="D219" s="4"/>
      <c r="E219" s="5"/>
      <c r="F219" s="5"/>
    </row>
    <row r="220" ht="13.5" customHeight="1" spans="1:6">
      <c r="A220" s="2"/>
      <c r="D220" s="4"/>
      <c r="E220" s="5"/>
      <c r="F220" s="5"/>
    </row>
    <row r="221" ht="13.5" customHeight="1" spans="1:6">
      <c r="A221" s="2"/>
      <c r="D221" s="4"/>
      <c r="E221" s="5"/>
      <c r="F221" s="5"/>
    </row>
    <row r="222" ht="13.5" customHeight="1" spans="1:6">
      <c r="A222" s="2"/>
      <c r="D222" s="4"/>
      <c r="E222" s="5"/>
      <c r="F222" s="5"/>
    </row>
    <row r="223" ht="13.5" customHeight="1" spans="1:6">
      <c r="A223" s="2"/>
      <c r="D223" s="4"/>
      <c r="E223" s="5"/>
      <c r="F223" s="5"/>
    </row>
    <row r="224" ht="13.5" customHeight="1" spans="1:6">
      <c r="A224" s="2"/>
      <c r="D224" s="4"/>
      <c r="E224" s="5"/>
      <c r="F224" s="5"/>
    </row>
    <row r="225" ht="13.5" customHeight="1" spans="1:6">
      <c r="A225" s="2"/>
      <c r="D225" s="4"/>
      <c r="E225" s="5"/>
      <c r="F225" s="5"/>
    </row>
    <row r="226" ht="13.5" customHeight="1" spans="1:6">
      <c r="A226" s="2"/>
      <c r="D226" s="4"/>
      <c r="E226" s="5"/>
      <c r="F226" s="5"/>
    </row>
    <row r="227" ht="13.5" customHeight="1" spans="1:6">
      <c r="A227" s="2"/>
      <c r="D227" s="4"/>
      <c r="E227" s="5"/>
      <c r="F227" s="5"/>
    </row>
    <row r="228" ht="13.5" customHeight="1" spans="1:6">
      <c r="A228" s="2"/>
      <c r="D228" s="4"/>
      <c r="E228" s="5"/>
      <c r="F228" s="5"/>
    </row>
    <row r="229" ht="13.5" customHeight="1" spans="1:6">
      <c r="A229" s="2"/>
      <c r="D229" s="4"/>
      <c r="E229" s="5"/>
      <c r="F229" s="5"/>
    </row>
    <row r="230" ht="13.5" customHeight="1" spans="1:6">
      <c r="A230" s="2"/>
      <c r="D230" s="4"/>
      <c r="E230" s="5"/>
      <c r="F230" s="5"/>
    </row>
    <row r="231" ht="13.5" customHeight="1" spans="1:6">
      <c r="A231" s="2"/>
      <c r="D231" s="4"/>
      <c r="E231" s="5"/>
      <c r="F231" s="5"/>
    </row>
    <row r="232" ht="13.5" customHeight="1" spans="1:6">
      <c r="A232" s="2"/>
      <c r="D232" s="4"/>
      <c r="E232" s="5"/>
      <c r="F232" s="5"/>
    </row>
    <row r="233" ht="13.5" customHeight="1" spans="1:6">
      <c r="A233" s="2"/>
      <c r="D233" s="4"/>
      <c r="E233" s="5"/>
      <c r="F233" s="5"/>
    </row>
    <row r="234" ht="13.5" customHeight="1" spans="1:6">
      <c r="A234" s="2"/>
      <c r="D234" s="4"/>
      <c r="E234" s="5"/>
      <c r="F234" s="5"/>
    </row>
    <row r="235" ht="13.5" customHeight="1" spans="1:6">
      <c r="A235" s="2"/>
      <c r="D235" s="4"/>
      <c r="E235" s="5"/>
      <c r="F235" s="5"/>
    </row>
    <row r="236" ht="13.5" customHeight="1" spans="1:6">
      <c r="A236" s="2"/>
      <c r="D236" s="4"/>
      <c r="E236" s="5"/>
      <c r="F236" s="5"/>
    </row>
    <row r="237" ht="13.5" customHeight="1" spans="1:6">
      <c r="A237" s="2"/>
      <c r="D237" s="4"/>
      <c r="E237" s="5"/>
      <c r="F237" s="5"/>
    </row>
    <row r="238" ht="13.5" customHeight="1" spans="1:6">
      <c r="A238" s="2"/>
      <c r="D238" s="4"/>
      <c r="E238" s="5"/>
      <c r="F238" s="5"/>
    </row>
    <row r="239" ht="13.5" customHeight="1" spans="1:6">
      <c r="A239" s="2"/>
      <c r="D239" s="4"/>
      <c r="E239" s="5"/>
      <c r="F239" s="5"/>
    </row>
    <row r="240" ht="13.5" customHeight="1" spans="1:6">
      <c r="A240" s="2"/>
      <c r="D240" s="4"/>
      <c r="E240" s="5"/>
      <c r="F240" s="5"/>
    </row>
    <row r="241" ht="13.5" customHeight="1" spans="1:6">
      <c r="A241" s="2"/>
      <c r="D241" s="4"/>
      <c r="E241" s="5"/>
      <c r="F241" s="5"/>
    </row>
    <row r="242" ht="13.5" customHeight="1" spans="1:6">
      <c r="A242" s="2"/>
      <c r="D242" s="4"/>
      <c r="E242" s="5"/>
      <c r="F242" s="5"/>
    </row>
    <row r="243" ht="13.5" customHeight="1" spans="1:6">
      <c r="A243" s="2"/>
      <c r="D243" s="4"/>
      <c r="E243" s="5"/>
      <c r="F243" s="5"/>
    </row>
    <row r="244" ht="13.5" customHeight="1" spans="1:6">
      <c r="A244" s="2"/>
      <c r="D244" s="4"/>
      <c r="E244" s="5"/>
      <c r="F244" s="5"/>
    </row>
    <row r="245" ht="13.5" customHeight="1" spans="1:6">
      <c r="A245" s="2"/>
      <c r="D245" s="4"/>
      <c r="E245" s="5"/>
      <c r="F245" s="5"/>
    </row>
    <row r="246" ht="13.5" customHeight="1" spans="1:6">
      <c r="A246" s="2"/>
      <c r="D246" s="4"/>
      <c r="E246" s="5"/>
      <c r="F246" s="5"/>
    </row>
    <row r="247" ht="13.5" customHeight="1" spans="1:6">
      <c r="A247" s="2"/>
      <c r="D247" s="4"/>
      <c r="E247" s="5"/>
      <c r="F247" s="5"/>
    </row>
    <row r="248" ht="13.5" customHeight="1" spans="1:6">
      <c r="A248" s="2"/>
      <c r="D248" s="4"/>
      <c r="E248" s="5"/>
      <c r="F248" s="5"/>
    </row>
    <row r="249" ht="13.5" customHeight="1" spans="1:6">
      <c r="A249" s="2"/>
      <c r="D249" s="4"/>
      <c r="E249" s="5"/>
      <c r="F249" s="5"/>
    </row>
    <row r="250" ht="13.5" customHeight="1" spans="1:6">
      <c r="A250" s="2"/>
      <c r="D250" s="4"/>
      <c r="E250" s="5"/>
      <c r="F250" s="5"/>
    </row>
    <row r="251" ht="13.5" customHeight="1" spans="1:6">
      <c r="A251" s="2"/>
      <c r="D251" s="4"/>
      <c r="E251" s="5"/>
      <c r="F251" s="5"/>
    </row>
    <row r="252" ht="13.5" customHeight="1" spans="1:6">
      <c r="A252" s="2"/>
      <c r="D252" s="4"/>
      <c r="E252" s="5"/>
      <c r="F252" s="5"/>
    </row>
    <row r="253" ht="13.5" customHeight="1" spans="1:6">
      <c r="A253" s="2"/>
      <c r="D253" s="4"/>
      <c r="E253" s="5"/>
      <c r="F253" s="5"/>
    </row>
    <row r="254" ht="13.5" customHeight="1" spans="1:6">
      <c r="A254" s="2"/>
      <c r="D254" s="4"/>
      <c r="E254" s="5"/>
      <c r="F254" s="5"/>
    </row>
    <row r="255" ht="13.5" customHeight="1" spans="1:6">
      <c r="A255" s="2"/>
      <c r="D255" s="4"/>
      <c r="E255" s="5"/>
      <c r="F255" s="5"/>
    </row>
    <row r="256" ht="13.5" customHeight="1" spans="1:6">
      <c r="A256" s="2"/>
      <c r="D256" s="4"/>
      <c r="E256" s="5"/>
      <c r="F256" s="5"/>
    </row>
    <row r="257" ht="13.5" customHeight="1" spans="1:6">
      <c r="A257" s="2"/>
      <c r="D257" s="4"/>
      <c r="E257" s="5"/>
      <c r="F257" s="5"/>
    </row>
    <row r="258" ht="13.5" customHeight="1" spans="1:6">
      <c r="A258" s="2"/>
      <c r="D258" s="4"/>
      <c r="E258" s="5"/>
      <c r="F258" s="5"/>
    </row>
    <row r="259" ht="13.5" customHeight="1" spans="1:6">
      <c r="A259" s="2"/>
      <c r="D259" s="4"/>
      <c r="E259" s="5"/>
      <c r="F259" s="5"/>
    </row>
    <row r="260" ht="13.5" customHeight="1" spans="1:6">
      <c r="A260" s="2"/>
      <c r="D260" s="4"/>
      <c r="E260" s="5"/>
      <c r="F260" s="5"/>
    </row>
    <row r="261" ht="13.5" customHeight="1" spans="1:6">
      <c r="A261" s="2"/>
      <c r="D261" s="4"/>
      <c r="E261" s="5"/>
      <c r="F261" s="5"/>
    </row>
    <row r="262" ht="13.5" customHeight="1" spans="1:6">
      <c r="A262" s="2"/>
      <c r="D262" s="4"/>
      <c r="E262" s="5"/>
      <c r="F262" s="5"/>
    </row>
    <row r="263" ht="13.5" customHeight="1" spans="1:6">
      <c r="A263" s="2"/>
      <c r="D263" s="4"/>
      <c r="E263" s="5"/>
      <c r="F263" s="5"/>
    </row>
    <row r="264" ht="13.5" customHeight="1" spans="1:6">
      <c r="A264" s="2"/>
      <c r="D264" s="4"/>
      <c r="E264" s="5"/>
      <c r="F264" s="5"/>
    </row>
    <row r="265" ht="13.5" customHeight="1" spans="1:6">
      <c r="A265" s="2"/>
      <c r="D265" s="4"/>
      <c r="E265" s="5"/>
      <c r="F265" s="5"/>
    </row>
    <row r="266" ht="13.5" customHeight="1" spans="1:6">
      <c r="A266" s="2"/>
      <c r="D266" s="4"/>
      <c r="E266" s="5"/>
      <c r="F266" s="5"/>
    </row>
    <row r="267" ht="13.5" customHeight="1" spans="1:6">
      <c r="A267" s="2"/>
      <c r="D267" s="4"/>
      <c r="E267" s="5"/>
      <c r="F267" s="5"/>
    </row>
    <row r="268" ht="13.5" customHeight="1" spans="1:6">
      <c r="A268" s="2"/>
      <c r="D268" s="4"/>
      <c r="E268" s="5"/>
      <c r="F268" s="5"/>
    </row>
    <row r="269" ht="13.5" customHeight="1" spans="1:6">
      <c r="A269" s="2"/>
      <c r="D269" s="4"/>
      <c r="E269" s="5"/>
      <c r="F269" s="5"/>
    </row>
    <row r="270" ht="13.5" customHeight="1" spans="1:6">
      <c r="A270" s="2"/>
      <c r="D270" s="4"/>
      <c r="E270" s="5"/>
      <c r="F270" s="5"/>
    </row>
    <row r="271" ht="13.5" customHeight="1" spans="1:6">
      <c r="A271" s="2"/>
      <c r="D271" s="4"/>
      <c r="E271" s="5"/>
      <c r="F271" s="5"/>
    </row>
    <row r="272" ht="13.5" customHeight="1" spans="1:6">
      <c r="A272" s="2"/>
      <c r="D272" s="4"/>
      <c r="E272" s="5"/>
      <c r="F272" s="5"/>
    </row>
    <row r="273" ht="13.5" customHeight="1" spans="1:6">
      <c r="A273" s="2"/>
      <c r="D273" s="4"/>
      <c r="E273" s="5"/>
      <c r="F273" s="5"/>
    </row>
    <row r="274" ht="13.5" customHeight="1" spans="1:6">
      <c r="A274" s="2"/>
      <c r="D274" s="4"/>
      <c r="E274" s="5"/>
      <c r="F274" s="5"/>
    </row>
    <row r="275" ht="13.5" customHeight="1" spans="1:6">
      <c r="A275" s="2"/>
      <c r="D275" s="4"/>
      <c r="E275" s="5"/>
      <c r="F275" s="5"/>
    </row>
    <row r="276" ht="13.5" customHeight="1" spans="1:6">
      <c r="A276" s="2"/>
      <c r="D276" s="4"/>
      <c r="E276" s="5"/>
      <c r="F276" s="5"/>
    </row>
    <row r="277" ht="13.5" customHeight="1" spans="1:6">
      <c r="A277" s="2"/>
      <c r="D277" s="4"/>
      <c r="E277" s="5"/>
      <c r="F277" s="5"/>
    </row>
    <row r="278" ht="13.5" customHeight="1" spans="1:6">
      <c r="A278" s="2"/>
      <c r="D278" s="4"/>
      <c r="E278" s="5"/>
      <c r="F278" s="5"/>
    </row>
    <row r="279" ht="13.5" customHeight="1" spans="1:6">
      <c r="A279" s="2"/>
      <c r="D279" s="4"/>
      <c r="E279" s="5"/>
      <c r="F279" s="5"/>
    </row>
    <row r="280" ht="13.5" customHeight="1" spans="1:6">
      <c r="A280" s="2"/>
      <c r="D280" s="4"/>
      <c r="E280" s="5"/>
      <c r="F280" s="5"/>
    </row>
    <row r="281" ht="13.5" customHeight="1" spans="1:6">
      <c r="A281" s="2"/>
      <c r="D281" s="4"/>
      <c r="E281" s="5"/>
      <c r="F281" s="5"/>
    </row>
    <row r="282" ht="13.5" customHeight="1" spans="1:6">
      <c r="A282" s="2"/>
      <c r="D282" s="4"/>
      <c r="E282" s="5"/>
      <c r="F282" s="5"/>
    </row>
    <row r="283" ht="13.5" customHeight="1" spans="1:6">
      <c r="A283" s="2"/>
      <c r="D283" s="4"/>
      <c r="E283" s="5"/>
      <c r="F283" s="5"/>
    </row>
    <row r="284" ht="13.5" customHeight="1" spans="1:6">
      <c r="A284" s="2"/>
      <c r="D284" s="4"/>
      <c r="E284" s="5"/>
      <c r="F284" s="5"/>
    </row>
    <row r="285" ht="13.5" customHeight="1" spans="1:6">
      <c r="A285" s="2"/>
      <c r="D285" s="4"/>
      <c r="E285" s="5"/>
      <c r="F285" s="5"/>
    </row>
    <row r="286" ht="13.5" customHeight="1" spans="1:6">
      <c r="A286" s="2"/>
      <c r="D286" s="4"/>
      <c r="E286" s="5"/>
      <c r="F286" s="5"/>
    </row>
    <row r="287" ht="13.5" customHeight="1" spans="1:6">
      <c r="A287" s="2"/>
      <c r="D287" s="4"/>
      <c r="E287" s="5"/>
      <c r="F287" s="5"/>
    </row>
    <row r="288" ht="13.5" customHeight="1" spans="1:6">
      <c r="A288" s="2"/>
      <c r="D288" s="4"/>
      <c r="E288" s="5"/>
      <c r="F288" s="5"/>
    </row>
    <row r="289" ht="13.5" customHeight="1" spans="1:6">
      <c r="A289" s="2"/>
      <c r="D289" s="4"/>
      <c r="E289" s="5"/>
      <c r="F289" s="5"/>
    </row>
    <row r="290" ht="13.5" customHeight="1" spans="1:6">
      <c r="A290" s="2"/>
      <c r="D290" s="4"/>
      <c r="E290" s="5"/>
      <c r="F290" s="5"/>
    </row>
    <row r="291" ht="13.5" customHeight="1" spans="1:6">
      <c r="A291" s="2"/>
      <c r="D291" s="4"/>
      <c r="E291" s="5"/>
      <c r="F291" s="5"/>
    </row>
    <row r="292" ht="13.5" customHeight="1" spans="1:6">
      <c r="A292" s="2"/>
      <c r="D292" s="4"/>
      <c r="E292" s="5"/>
      <c r="F292" s="5"/>
    </row>
    <row r="293" ht="13.5" customHeight="1" spans="1:6">
      <c r="A293" s="2"/>
      <c r="D293" s="4"/>
      <c r="E293" s="5"/>
      <c r="F293" s="5"/>
    </row>
    <row r="294" ht="13.5" customHeight="1" spans="1:6">
      <c r="A294" s="2"/>
      <c r="D294" s="4"/>
      <c r="E294" s="5"/>
      <c r="F294" s="5"/>
    </row>
    <row r="295" ht="13.5" customHeight="1" spans="1:6">
      <c r="A295" s="2"/>
      <c r="D295" s="4"/>
      <c r="E295" s="5"/>
      <c r="F295" s="5"/>
    </row>
    <row r="296" ht="13.5" customHeight="1" spans="1:6">
      <c r="A296" s="2"/>
      <c r="D296" s="4"/>
      <c r="E296" s="5"/>
      <c r="F296" s="5"/>
    </row>
    <row r="297" ht="13.5" customHeight="1" spans="1:6">
      <c r="A297" s="2"/>
      <c r="D297" s="4"/>
      <c r="E297" s="5"/>
      <c r="F297" s="5"/>
    </row>
    <row r="298" ht="13.5" customHeight="1" spans="1:6">
      <c r="A298" s="2"/>
      <c r="D298" s="4"/>
      <c r="E298" s="5"/>
      <c r="F298" s="5"/>
    </row>
    <row r="299" ht="13.5" customHeight="1" spans="1:6">
      <c r="A299" s="2"/>
      <c r="D299" s="4"/>
      <c r="E299" s="5"/>
      <c r="F299" s="5"/>
    </row>
    <row r="300" ht="13.5" customHeight="1" spans="1:6">
      <c r="A300" s="2"/>
      <c r="D300" s="4"/>
      <c r="E300" s="5"/>
      <c r="F300" s="5"/>
    </row>
    <row r="301" ht="13.5" customHeight="1" spans="1:6">
      <c r="A301" s="2"/>
      <c r="D301" s="4"/>
      <c r="E301" s="5"/>
      <c r="F301" s="5"/>
    </row>
    <row r="302" ht="13.5" customHeight="1" spans="1:6">
      <c r="A302" s="2"/>
      <c r="D302" s="4"/>
      <c r="E302" s="5"/>
      <c r="F302" s="5"/>
    </row>
    <row r="303" ht="13.5" customHeight="1" spans="1:6">
      <c r="A303" s="2"/>
      <c r="D303" s="4"/>
      <c r="E303" s="5"/>
      <c r="F303" s="5"/>
    </row>
    <row r="304" ht="13.5" customHeight="1" spans="1:6">
      <c r="A304" s="2"/>
      <c r="D304" s="4"/>
      <c r="E304" s="5"/>
      <c r="F304" s="5"/>
    </row>
    <row r="305" ht="13.5" customHeight="1" spans="1:6">
      <c r="A305" s="2"/>
      <c r="D305" s="4"/>
      <c r="E305" s="5"/>
      <c r="F305" s="5"/>
    </row>
    <row r="306" ht="13.5" customHeight="1" spans="1:6">
      <c r="A306" s="2"/>
      <c r="D306" s="4"/>
      <c r="E306" s="5"/>
      <c r="F306" s="5"/>
    </row>
    <row r="307" ht="13.5" customHeight="1" spans="1:6">
      <c r="A307" s="2"/>
      <c r="D307" s="4"/>
      <c r="E307" s="5"/>
      <c r="F307" s="5"/>
    </row>
    <row r="308" ht="13.5" customHeight="1" spans="1:6">
      <c r="A308" s="2"/>
      <c r="D308" s="4"/>
      <c r="E308" s="5"/>
      <c r="F308" s="5"/>
    </row>
    <row r="309" ht="13.5" customHeight="1" spans="1:6">
      <c r="A309" s="2"/>
      <c r="D309" s="4"/>
      <c r="E309" s="5"/>
      <c r="F309" s="5"/>
    </row>
    <row r="310" ht="13.5" customHeight="1" spans="1:6">
      <c r="A310" s="2"/>
      <c r="D310" s="4"/>
      <c r="E310" s="5"/>
      <c r="F310" s="5"/>
    </row>
    <row r="311" ht="13.5" customHeight="1" spans="1:6">
      <c r="A311" s="2"/>
      <c r="D311" s="4"/>
      <c r="E311" s="5"/>
      <c r="F311" s="5"/>
    </row>
    <row r="312" ht="13.5" customHeight="1" spans="1:6">
      <c r="A312" s="2"/>
      <c r="D312" s="4"/>
      <c r="E312" s="5"/>
      <c r="F312" s="5"/>
    </row>
    <row r="313" ht="13.5" customHeight="1" spans="1:6">
      <c r="A313" s="2"/>
      <c r="D313" s="4"/>
      <c r="E313" s="5"/>
      <c r="F313" s="5"/>
    </row>
    <row r="314" ht="13.5" customHeight="1" spans="1:6">
      <c r="A314" s="2"/>
      <c r="D314" s="4"/>
      <c r="E314" s="5"/>
      <c r="F314" s="5"/>
    </row>
    <row r="315" ht="13.5" customHeight="1" spans="1:6">
      <c r="A315" s="2"/>
      <c r="D315" s="4"/>
      <c r="E315" s="5"/>
      <c r="F315" s="5"/>
    </row>
    <row r="316" ht="13.5" customHeight="1" spans="1:6">
      <c r="A316" s="2"/>
      <c r="D316" s="4"/>
      <c r="E316" s="5"/>
      <c r="F316" s="5"/>
    </row>
    <row r="317" ht="13.5" customHeight="1" spans="1:6">
      <c r="A317" s="2"/>
      <c r="D317" s="4"/>
      <c r="E317" s="5"/>
      <c r="F317" s="5"/>
    </row>
    <row r="318" ht="13.5" customHeight="1" spans="1:6">
      <c r="A318" s="2"/>
      <c r="D318" s="4"/>
      <c r="E318" s="5"/>
      <c r="F318" s="5"/>
    </row>
    <row r="319" ht="13.5" customHeight="1" spans="1:6">
      <c r="A319" s="2"/>
      <c r="D319" s="4"/>
      <c r="E319" s="5"/>
      <c r="F319" s="5"/>
    </row>
    <row r="320" ht="13.5" customHeight="1" spans="1:6">
      <c r="A320" s="2"/>
      <c r="D320" s="4"/>
      <c r="E320" s="5"/>
      <c r="F320" s="5"/>
    </row>
    <row r="321" ht="13.5" customHeight="1" spans="1:6">
      <c r="A321" s="2"/>
      <c r="D321" s="4"/>
      <c r="E321" s="5"/>
      <c r="F321" s="5"/>
    </row>
    <row r="322" ht="13.5" customHeight="1" spans="1:6">
      <c r="A322" s="2"/>
      <c r="D322" s="4"/>
      <c r="E322" s="5"/>
      <c r="F322" s="5"/>
    </row>
    <row r="323" ht="13.5" customHeight="1" spans="1:6">
      <c r="A323" s="2"/>
      <c r="D323" s="4"/>
      <c r="E323" s="5"/>
      <c r="F323" s="5"/>
    </row>
    <row r="324" ht="13.5" customHeight="1" spans="1:6">
      <c r="A324" s="2"/>
      <c r="D324" s="4"/>
      <c r="E324" s="5"/>
      <c r="F324" s="5"/>
    </row>
    <row r="325" ht="13.5" customHeight="1" spans="1:6">
      <c r="A325" s="2"/>
      <c r="D325" s="4"/>
      <c r="E325" s="5"/>
      <c r="F325" s="5"/>
    </row>
    <row r="326" ht="13.5" customHeight="1" spans="1:6">
      <c r="A326" s="2"/>
      <c r="D326" s="4"/>
      <c r="E326" s="5"/>
      <c r="F326" s="5"/>
    </row>
    <row r="327" ht="13.5" customHeight="1" spans="1:6">
      <c r="A327" s="2"/>
      <c r="D327" s="4"/>
      <c r="E327" s="5"/>
      <c r="F327" s="5"/>
    </row>
    <row r="328" ht="13.5" customHeight="1" spans="1:6">
      <c r="A328" s="2"/>
      <c r="D328" s="4"/>
      <c r="E328" s="5"/>
      <c r="F328" s="5"/>
    </row>
    <row r="329" ht="13.5" customHeight="1" spans="1:6">
      <c r="A329" s="2"/>
      <c r="D329" s="4"/>
      <c r="E329" s="5"/>
      <c r="F329" s="5"/>
    </row>
    <row r="330" ht="13.5" customHeight="1" spans="1:6">
      <c r="A330" s="2"/>
      <c r="D330" s="4"/>
      <c r="E330" s="5"/>
      <c r="F330" s="5"/>
    </row>
    <row r="331" ht="13.5" customHeight="1" spans="1:6">
      <c r="A331" s="2"/>
      <c r="D331" s="4"/>
      <c r="E331" s="5"/>
      <c r="F331" s="5"/>
    </row>
    <row r="332" ht="13.5" customHeight="1" spans="1:6">
      <c r="A332" s="2"/>
      <c r="D332" s="4"/>
      <c r="E332" s="5"/>
      <c r="F332" s="5"/>
    </row>
    <row r="333" ht="13.5" customHeight="1" spans="1:6">
      <c r="A333" s="2"/>
      <c r="D333" s="4"/>
      <c r="E333" s="5"/>
      <c r="F333" s="5"/>
    </row>
    <row r="334" ht="13.5" customHeight="1" spans="1:6">
      <c r="A334" s="2"/>
      <c r="D334" s="4"/>
      <c r="E334" s="5"/>
      <c r="F334" s="5"/>
    </row>
    <row r="335" ht="13.5" customHeight="1" spans="1:6">
      <c r="A335" s="2"/>
      <c r="D335" s="4"/>
      <c r="E335" s="5"/>
      <c r="F335" s="5"/>
    </row>
    <row r="336" ht="13.5" customHeight="1" spans="1:6">
      <c r="A336" s="2"/>
      <c r="D336" s="4"/>
      <c r="E336" s="5"/>
      <c r="F336" s="5"/>
    </row>
    <row r="337" ht="13.5" customHeight="1" spans="1:6">
      <c r="A337" s="2"/>
      <c r="D337" s="4"/>
      <c r="E337" s="5"/>
      <c r="F337" s="5"/>
    </row>
    <row r="338" ht="13.5" customHeight="1" spans="1:6">
      <c r="A338" s="2"/>
      <c r="D338" s="4"/>
      <c r="E338" s="5"/>
      <c r="F338" s="5"/>
    </row>
    <row r="339" ht="13.5" customHeight="1" spans="1:6">
      <c r="A339" s="2"/>
      <c r="D339" s="4"/>
      <c r="E339" s="5"/>
      <c r="F339" s="5"/>
    </row>
    <row r="340" ht="13.5" customHeight="1" spans="1:6">
      <c r="A340" s="2"/>
      <c r="D340" s="4"/>
      <c r="E340" s="5"/>
      <c r="F340" s="5"/>
    </row>
    <row r="341" ht="13.5" customHeight="1" spans="1:6">
      <c r="A341" s="2"/>
      <c r="D341" s="4"/>
      <c r="E341" s="5"/>
      <c r="F341" s="5"/>
    </row>
    <row r="342" ht="13.5" customHeight="1" spans="1:6">
      <c r="A342" s="2"/>
      <c r="D342" s="4"/>
      <c r="E342" s="5"/>
      <c r="F342" s="5"/>
    </row>
    <row r="343" ht="13.5" customHeight="1" spans="1:6">
      <c r="A343" s="2"/>
      <c r="D343" s="4"/>
      <c r="E343" s="5"/>
      <c r="F343" s="5"/>
    </row>
    <row r="344" ht="13.5" customHeight="1" spans="1:6">
      <c r="A344" s="2"/>
      <c r="D344" s="4"/>
      <c r="E344" s="5"/>
      <c r="F344" s="5"/>
    </row>
    <row r="345" ht="13.5" customHeight="1" spans="1:6">
      <c r="A345" s="2"/>
      <c r="D345" s="4"/>
      <c r="E345" s="5"/>
      <c r="F345" s="5"/>
    </row>
    <row r="346" ht="13.5" customHeight="1" spans="1:6">
      <c r="A346" s="2"/>
      <c r="D346" s="4"/>
      <c r="E346" s="5"/>
      <c r="F346" s="5"/>
    </row>
    <row r="347" ht="13.5" customHeight="1" spans="1:6">
      <c r="A347" s="2"/>
      <c r="D347" s="4"/>
      <c r="E347" s="5"/>
      <c r="F347" s="5"/>
    </row>
    <row r="348" ht="13.5" customHeight="1" spans="1:6">
      <c r="A348" s="2"/>
      <c r="D348" s="4"/>
      <c r="E348" s="5"/>
      <c r="F348" s="5"/>
    </row>
    <row r="349" ht="13.5" customHeight="1" spans="1:6">
      <c r="A349" s="2"/>
      <c r="D349" s="4"/>
      <c r="E349" s="5"/>
      <c r="F349" s="5"/>
    </row>
    <row r="350" ht="13.5" customHeight="1" spans="1:6">
      <c r="A350" s="2"/>
      <c r="D350" s="4"/>
      <c r="E350" s="5"/>
      <c r="F350" s="5"/>
    </row>
    <row r="351" ht="13.5" customHeight="1" spans="1:6">
      <c r="A351" s="2"/>
      <c r="D351" s="4"/>
      <c r="E351" s="5"/>
      <c r="F351" s="5"/>
    </row>
    <row r="352" ht="13.5" customHeight="1" spans="1:6">
      <c r="A352" s="2"/>
      <c r="D352" s="4"/>
      <c r="E352" s="5"/>
      <c r="F352" s="5"/>
    </row>
    <row r="353" ht="13.5" customHeight="1" spans="1:6">
      <c r="A353" s="2"/>
      <c r="D353" s="4"/>
      <c r="E353" s="5"/>
      <c r="F353" s="5"/>
    </row>
    <row r="354" ht="13.5" customHeight="1" spans="1:6">
      <c r="A354" s="2"/>
      <c r="D354" s="4"/>
      <c r="E354" s="5"/>
      <c r="F354" s="5"/>
    </row>
    <row r="355" ht="13.5" customHeight="1" spans="1:6">
      <c r="A355" s="2"/>
      <c r="D355" s="4"/>
      <c r="E355" s="5"/>
      <c r="F355" s="5"/>
    </row>
    <row r="356" ht="13.5" customHeight="1" spans="1:6">
      <c r="A356" s="2"/>
      <c r="D356" s="4"/>
      <c r="E356" s="5"/>
      <c r="F356" s="5"/>
    </row>
    <row r="357" ht="13.5" customHeight="1" spans="1:6">
      <c r="A357" s="2"/>
      <c r="D357" s="4"/>
      <c r="E357" s="5"/>
      <c r="F357" s="5"/>
    </row>
    <row r="358" ht="13.5" customHeight="1" spans="1:6">
      <c r="A358" s="2"/>
      <c r="D358" s="4"/>
      <c r="E358" s="5"/>
      <c r="F358" s="5"/>
    </row>
    <row r="359" ht="13.5" customHeight="1" spans="1:6">
      <c r="A359" s="2"/>
      <c r="D359" s="4"/>
      <c r="E359" s="5"/>
      <c r="F359" s="5"/>
    </row>
    <row r="360" ht="13.5" customHeight="1" spans="1:6">
      <c r="A360" s="2"/>
      <c r="D360" s="4"/>
      <c r="E360" s="5"/>
      <c r="F360" s="5"/>
    </row>
    <row r="361" ht="13.5" customHeight="1" spans="1:6">
      <c r="A361" s="2"/>
      <c r="D361" s="4"/>
      <c r="E361" s="5"/>
      <c r="F361" s="5"/>
    </row>
    <row r="362" ht="13.5" customHeight="1" spans="1:6">
      <c r="A362" s="2"/>
      <c r="D362" s="4"/>
      <c r="E362" s="5"/>
      <c r="F362" s="5"/>
    </row>
    <row r="363" ht="13.5" customHeight="1" spans="1:6">
      <c r="A363" s="2"/>
      <c r="D363" s="4"/>
      <c r="E363" s="5"/>
      <c r="F363" s="5"/>
    </row>
    <row r="364" ht="13.5" customHeight="1" spans="1:6">
      <c r="A364" s="2"/>
      <c r="D364" s="4"/>
      <c r="E364" s="5"/>
      <c r="F364" s="5"/>
    </row>
    <row r="365" ht="13.5" customHeight="1" spans="1:6">
      <c r="A365" s="2"/>
      <c r="D365" s="4"/>
      <c r="E365" s="5"/>
      <c r="F365" s="5"/>
    </row>
    <row r="366" ht="13.5" customHeight="1" spans="1:6">
      <c r="A366" s="2"/>
      <c r="D366" s="4"/>
      <c r="E366" s="5"/>
      <c r="F366" s="5"/>
    </row>
    <row r="367" ht="13.5" customHeight="1" spans="1:6">
      <c r="A367" s="2"/>
      <c r="D367" s="4"/>
      <c r="E367" s="5"/>
      <c r="F367" s="5"/>
    </row>
    <row r="368" ht="13.5" customHeight="1" spans="1:6">
      <c r="A368" s="2"/>
      <c r="D368" s="4"/>
      <c r="E368" s="5"/>
      <c r="F368" s="5"/>
    </row>
    <row r="369" ht="13.5" customHeight="1" spans="1:6">
      <c r="A369" s="2"/>
      <c r="D369" s="4"/>
      <c r="E369" s="5"/>
      <c r="F369" s="5"/>
    </row>
    <row r="370" ht="13.5" customHeight="1" spans="1:6">
      <c r="A370" s="2"/>
      <c r="D370" s="4"/>
      <c r="E370" s="5"/>
      <c r="F370" s="5"/>
    </row>
    <row r="371" ht="13.5" customHeight="1" spans="1:6">
      <c r="A371" s="2"/>
      <c r="D371" s="4"/>
      <c r="E371" s="5"/>
      <c r="F371" s="5"/>
    </row>
    <row r="372" ht="13.5" customHeight="1" spans="1:6">
      <c r="A372" s="2"/>
      <c r="D372" s="4"/>
      <c r="E372" s="5"/>
      <c r="F372" s="5"/>
    </row>
    <row r="373" ht="13.5" customHeight="1" spans="1:6">
      <c r="A373" s="2"/>
      <c r="D373" s="4"/>
      <c r="E373" s="5"/>
      <c r="F373" s="5"/>
    </row>
    <row r="374" ht="13.5" customHeight="1" spans="1:6">
      <c r="A374" s="2"/>
      <c r="D374" s="4"/>
      <c r="E374" s="5"/>
      <c r="F374" s="5"/>
    </row>
    <row r="375" ht="13.5" customHeight="1" spans="1:6">
      <c r="A375" s="2"/>
      <c r="D375" s="4"/>
      <c r="E375" s="5"/>
      <c r="F375" s="5"/>
    </row>
    <row r="376" ht="13.5" customHeight="1" spans="1:6">
      <c r="A376" s="2"/>
      <c r="D376" s="4"/>
      <c r="E376" s="5"/>
      <c r="F376" s="5"/>
    </row>
    <row r="377" ht="13.5" customHeight="1" spans="1:6">
      <c r="A377" s="2"/>
      <c r="D377" s="4"/>
      <c r="E377" s="5"/>
      <c r="F377" s="5"/>
    </row>
    <row r="378" ht="13.5" customHeight="1" spans="1:6">
      <c r="A378" s="2"/>
      <c r="D378" s="4"/>
      <c r="E378" s="5"/>
      <c r="F378" s="5"/>
    </row>
    <row r="379" ht="13.5" customHeight="1" spans="1:6">
      <c r="A379" s="2"/>
      <c r="D379" s="4"/>
      <c r="E379" s="5"/>
      <c r="F379" s="5"/>
    </row>
    <row r="380" ht="13.5" customHeight="1" spans="1:6">
      <c r="A380" s="2"/>
      <c r="D380" s="4"/>
      <c r="E380" s="5"/>
      <c r="F380" s="5"/>
    </row>
    <row r="381" ht="13.5" customHeight="1" spans="1:6">
      <c r="A381" s="2"/>
      <c r="D381" s="4"/>
      <c r="E381" s="5"/>
      <c r="F381" s="5"/>
    </row>
    <row r="382" ht="13.5" customHeight="1" spans="1:6">
      <c r="A382" s="2"/>
      <c r="D382" s="4"/>
      <c r="E382" s="5"/>
      <c r="F382" s="5"/>
    </row>
    <row r="383" ht="13.5" customHeight="1" spans="1:6">
      <c r="A383" s="2"/>
      <c r="D383" s="4"/>
      <c r="E383" s="5"/>
      <c r="F383" s="5"/>
    </row>
    <row r="384" ht="13.5" customHeight="1" spans="1:6">
      <c r="A384" s="2"/>
      <c r="D384" s="4"/>
      <c r="E384" s="5"/>
      <c r="F384" s="5"/>
    </row>
    <row r="385" ht="13.5" customHeight="1" spans="1:6">
      <c r="A385" s="2"/>
      <c r="D385" s="4"/>
      <c r="E385" s="5"/>
      <c r="F385" s="5"/>
    </row>
    <row r="386" ht="13.5" customHeight="1" spans="1:6">
      <c r="A386" s="2"/>
      <c r="D386" s="4"/>
      <c r="E386" s="5"/>
      <c r="F386" s="5"/>
    </row>
    <row r="387" ht="13.5" customHeight="1" spans="1:6">
      <c r="A387" s="2"/>
      <c r="D387" s="4"/>
      <c r="E387" s="5"/>
      <c r="F387" s="5"/>
    </row>
    <row r="388" ht="13.5" customHeight="1" spans="1:6">
      <c r="A388" s="2"/>
      <c r="D388" s="4"/>
      <c r="E388" s="5"/>
      <c r="F388" s="5"/>
    </row>
    <row r="389" ht="13.5" customHeight="1" spans="1:6">
      <c r="A389" s="2"/>
      <c r="D389" s="4"/>
      <c r="E389" s="5"/>
      <c r="F389" s="5"/>
    </row>
    <row r="390" ht="13.5" customHeight="1" spans="1:6">
      <c r="A390" s="2"/>
      <c r="D390" s="4"/>
      <c r="E390" s="5"/>
      <c r="F390" s="5"/>
    </row>
    <row r="391" ht="13.5" customHeight="1" spans="1:6">
      <c r="A391" s="2"/>
      <c r="D391" s="4"/>
      <c r="E391" s="5"/>
      <c r="F391" s="5"/>
    </row>
    <row r="392" ht="13.5" customHeight="1" spans="1:6">
      <c r="A392" s="2"/>
      <c r="D392" s="4"/>
      <c r="E392" s="5"/>
      <c r="F392" s="5"/>
    </row>
    <row r="393" ht="13.5" customHeight="1" spans="1:6">
      <c r="A393" s="2"/>
      <c r="D393" s="4"/>
      <c r="E393" s="5"/>
      <c r="F393" s="5"/>
    </row>
    <row r="394" ht="13.5" customHeight="1" spans="1:6">
      <c r="A394" s="2"/>
      <c r="D394" s="4"/>
      <c r="E394" s="5"/>
      <c r="F394" s="5"/>
    </row>
    <row r="395" ht="13.5" customHeight="1" spans="1:6">
      <c r="A395" s="2"/>
      <c r="D395" s="4"/>
      <c r="E395" s="5"/>
      <c r="F395" s="5"/>
    </row>
    <row r="396" ht="13.5" customHeight="1" spans="1:6">
      <c r="A396" s="2"/>
      <c r="D396" s="4"/>
      <c r="E396" s="5"/>
      <c r="F396" s="5"/>
    </row>
    <row r="397" ht="13.5" customHeight="1" spans="1:6">
      <c r="A397" s="2"/>
      <c r="D397" s="4"/>
      <c r="E397" s="5"/>
      <c r="F397" s="5"/>
    </row>
    <row r="398" ht="13.5" customHeight="1" spans="1:6">
      <c r="A398" s="2"/>
      <c r="D398" s="4"/>
      <c r="E398" s="5"/>
      <c r="F398" s="5"/>
    </row>
    <row r="399" ht="13.5" customHeight="1" spans="1:6">
      <c r="A399" s="2"/>
      <c r="D399" s="4"/>
      <c r="E399" s="5"/>
      <c r="F399" s="5"/>
    </row>
    <row r="400" ht="13.5" customHeight="1" spans="1:6">
      <c r="A400" s="2"/>
      <c r="D400" s="4"/>
      <c r="E400" s="5"/>
      <c r="F400" s="5"/>
    </row>
    <row r="401" ht="13.5" customHeight="1" spans="1:6">
      <c r="A401" s="2"/>
      <c r="D401" s="4"/>
      <c r="E401" s="5"/>
      <c r="F401" s="5"/>
    </row>
    <row r="402" ht="13.5" customHeight="1" spans="1:6">
      <c r="A402" s="2"/>
      <c r="D402" s="4"/>
      <c r="E402" s="5"/>
      <c r="F402" s="5"/>
    </row>
    <row r="403" ht="13.5" customHeight="1" spans="1:6">
      <c r="A403" s="2"/>
      <c r="D403" s="4"/>
      <c r="E403" s="5"/>
      <c r="F403" s="5"/>
    </row>
    <row r="404" ht="13.5" customHeight="1" spans="1:6">
      <c r="A404" s="2"/>
      <c r="D404" s="4"/>
      <c r="E404" s="5"/>
      <c r="F404" s="5"/>
    </row>
    <row r="405" ht="13.5" customHeight="1" spans="1:6">
      <c r="A405" s="2"/>
      <c r="D405" s="4"/>
      <c r="E405" s="5"/>
      <c r="F405" s="5"/>
    </row>
    <row r="406" ht="13.5" customHeight="1" spans="1:6">
      <c r="A406" s="2"/>
      <c r="D406" s="4"/>
      <c r="E406" s="5"/>
      <c r="F406" s="5"/>
    </row>
    <row r="407" ht="13.5" customHeight="1" spans="1:6">
      <c r="A407" s="2"/>
      <c r="D407" s="4"/>
      <c r="E407" s="5"/>
      <c r="F407" s="5"/>
    </row>
    <row r="408" ht="13.5" customHeight="1" spans="1:6">
      <c r="A408" s="2"/>
      <c r="D408" s="4"/>
      <c r="E408" s="5"/>
      <c r="F408" s="5"/>
    </row>
    <row r="409" ht="13.5" customHeight="1" spans="1:6">
      <c r="A409" s="2"/>
      <c r="D409" s="4"/>
      <c r="E409" s="5"/>
      <c r="F409" s="5"/>
    </row>
    <row r="410" ht="13.5" customHeight="1" spans="1:6">
      <c r="A410" s="2"/>
      <c r="D410" s="4"/>
      <c r="E410" s="5"/>
      <c r="F410" s="5"/>
    </row>
    <row r="411" ht="13.5" customHeight="1" spans="1:6">
      <c r="A411" s="2"/>
      <c r="D411" s="4"/>
      <c r="E411" s="5"/>
      <c r="F411" s="5"/>
    </row>
    <row r="412" ht="13.5" customHeight="1" spans="1:6">
      <c r="A412" s="2"/>
      <c r="D412" s="4"/>
      <c r="E412" s="5"/>
      <c r="F412" s="5"/>
    </row>
    <row r="413" ht="13.5" customHeight="1" spans="1:6">
      <c r="A413" s="2"/>
      <c r="D413" s="4"/>
      <c r="E413" s="5"/>
      <c r="F413" s="5"/>
    </row>
    <row r="414" ht="13.5" customHeight="1" spans="1:6">
      <c r="A414" s="2"/>
      <c r="D414" s="4"/>
      <c r="E414" s="5"/>
      <c r="F414" s="5"/>
    </row>
    <row r="415" ht="13.5" customHeight="1" spans="1:6">
      <c r="A415" s="2"/>
      <c r="D415" s="4"/>
      <c r="E415" s="5"/>
      <c r="F415" s="5"/>
    </row>
    <row r="416" ht="13.5" customHeight="1" spans="1:6">
      <c r="A416" s="2"/>
      <c r="D416" s="4"/>
      <c r="E416" s="5"/>
      <c r="F416" s="5"/>
    </row>
    <row r="417" ht="13.5" customHeight="1" spans="1:6">
      <c r="A417" s="2"/>
      <c r="D417" s="4"/>
      <c r="E417" s="5"/>
      <c r="F417" s="5"/>
    </row>
    <row r="418" ht="13.5" customHeight="1" spans="1:6">
      <c r="A418" s="2"/>
      <c r="D418" s="4"/>
      <c r="E418" s="5"/>
      <c r="F418" s="5"/>
    </row>
    <row r="419" ht="13.5" customHeight="1" spans="1:6">
      <c r="A419" s="2"/>
      <c r="D419" s="4"/>
      <c r="E419" s="5"/>
      <c r="F419" s="5"/>
    </row>
    <row r="420" ht="13.5" customHeight="1" spans="1:6">
      <c r="A420" s="2"/>
      <c r="D420" s="4"/>
      <c r="E420" s="5"/>
      <c r="F420" s="5"/>
    </row>
    <row r="421" ht="13.5" customHeight="1" spans="1:6">
      <c r="A421" s="2"/>
      <c r="D421" s="4"/>
      <c r="E421" s="5"/>
      <c r="F421" s="5"/>
    </row>
    <row r="422" ht="13.5" customHeight="1" spans="1:6">
      <c r="A422" s="2"/>
      <c r="D422" s="4"/>
      <c r="E422" s="5"/>
      <c r="F422" s="5"/>
    </row>
    <row r="423" ht="13.5" customHeight="1" spans="1:6">
      <c r="A423" s="2"/>
      <c r="D423" s="4"/>
      <c r="E423" s="5"/>
      <c r="F423" s="5"/>
    </row>
    <row r="424" ht="13.5" customHeight="1" spans="1:6">
      <c r="A424" s="2"/>
      <c r="D424" s="4"/>
      <c r="E424" s="5"/>
      <c r="F424" s="5"/>
    </row>
    <row r="425" ht="13.5" customHeight="1" spans="1:6">
      <c r="A425" s="2"/>
      <c r="D425" s="4"/>
      <c r="E425" s="5"/>
      <c r="F425" s="5"/>
    </row>
    <row r="426" ht="13.5" customHeight="1" spans="1:6">
      <c r="A426" s="2"/>
      <c r="D426" s="4"/>
      <c r="E426" s="5"/>
      <c r="F426" s="5"/>
    </row>
    <row r="427" ht="13.5" customHeight="1" spans="1:6">
      <c r="A427" s="2"/>
      <c r="D427" s="4"/>
      <c r="E427" s="5"/>
      <c r="F427" s="5"/>
    </row>
    <row r="428" ht="13.5" customHeight="1" spans="1:6">
      <c r="A428" s="2"/>
      <c r="D428" s="4"/>
      <c r="E428" s="5"/>
      <c r="F428" s="5"/>
    </row>
    <row r="429" ht="13.5" customHeight="1" spans="1:6">
      <c r="A429" s="2"/>
      <c r="D429" s="4"/>
      <c r="E429" s="5"/>
      <c r="F429" s="5"/>
    </row>
    <row r="430" ht="13.5" customHeight="1" spans="1:6">
      <c r="A430" s="2"/>
      <c r="D430" s="4"/>
      <c r="E430" s="5"/>
      <c r="F430" s="5"/>
    </row>
    <row r="431" ht="13.5" customHeight="1" spans="1:6">
      <c r="A431" s="2"/>
      <c r="D431" s="4"/>
      <c r="E431" s="5"/>
      <c r="F431" s="5"/>
    </row>
    <row r="432" ht="13.5" customHeight="1" spans="1:6">
      <c r="A432" s="2"/>
      <c r="D432" s="4"/>
      <c r="E432" s="5"/>
      <c r="F432" s="5"/>
    </row>
    <row r="433" ht="13.5" customHeight="1" spans="1:6">
      <c r="A433" s="2"/>
      <c r="D433" s="4"/>
      <c r="E433" s="5"/>
      <c r="F433" s="5"/>
    </row>
    <row r="434" ht="13.5" customHeight="1" spans="1:6">
      <c r="A434" s="2"/>
      <c r="D434" s="4"/>
      <c r="E434" s="5"/>
      <c r="F434" s="5"/>
    </row>
    <row r="435" ht="13.5" customHeight="1" spans="1:6">
      <c r="A435" s="2"/>
      <c r="D435" s="4"/>
      <c r="E435" s="5"/>
      <c r="F435" s="5"/>
    </row>
    <row r="436" ht="13.5" customHeight="1" spans="1:6">
      <c r="A436" s="2"/>
      <c r="D436" s="4"/>
      <c r="E436" s="5"/>
      <c r="F436" s="5"/>
    </row>
    <row r="437" ht="13.5" customHeight="1" spans="1:6">
      <c r="A437" s="2"/>
      <c r="D437" s="4"/>
      <c r="E437" s="5"/>
      <c r="F437" s="5"/>
    </row>
    <row r="438" ht="13.5" customHeight="1" spans="1:6">
      <c r="A438" s="2"/>
      <c r="D438" s="4"/>
      <c r="E438" s="5"/>
      <c r="F438" s="5"/>
    </row>
    <row r="439" ht="13.5" customHeight="1" spans="1:6">
      <c r="A439" s="2"/>
      <c r="D439" s="4"/>
      <c r="E439" s="5"/>
      <c r="F439" s="5"/>
    </row>
    <row r="440" ht="13.5" customHeight="1" spans="1:6">
      <c r="A440" s="2"/>
      <c r="D440" s="4"/>
      <c r="E440" s="5"/>
      <c r="F440" s="5"/>
    </row>
    <row r="441" ht="13.5" customHeight="1" spans="1:6">
      <c r="A441" s="2"/>
      <c r="D441" s="4"/>
      <c r="E441" s="5"/>
      <c r="F441" s="5"/>
    </row>
    <row r="442" ht="13.5" customHeight="1" spans="1:6">
      <c r="A442" s="2"/>
      <c r="D442" s="4"/>
      <c r="E442" s="5"/>
      <c r="F442" s="5"/>
    </row>
    <row r="443" ht="13.5" customHeight="1" spans="1:6">
      <c r="A443" s="2"/>
      <c r="D443" s="4"/>
      <c r="E443" s="5"/>
      <c r="F443" s="5"/>
    </row>
    <row r="444" ht="13.5" customHeight="1" spans="1:6">
      <c r="A444" s="2"/>
      <c r="D444" s="4"/>
      <c r="E444" s="5"/>
      <c r="F444" s="5"/>
    </row>
    <row r="445" ht="13.5" customHeight="1" spans="1:6">
      <c r="A445" s="2"/>
      <c r="D445" s="4"/>
      <c r="E445" s="5"/>
      <c r="F445" s="5"/>
    </row>
    <row r="446" ht="13.5" customHeight="1" spans="1:6">
      <c r="A446" s="2"/>
      <c r="D446" s="4"/>
      <c r="E446" s="5"/>
      <c r="F446" s="5"/>
    </row>
    <row r="447" ht="13.5" customHeight="1" spans="1:6">
      <c r="A447" s="2"/>
      <c r="D447" s="4"/>
      <c r="E447" s="5"/>
      <c r="F447" s="5"/>
    </row>
    <row r="448" ht="13.5" customHeight="1" spans="1:6">
      <c r="A448" s="2"/>
      <c r="D448" s="4"/>
      <c r="E448" s="5"/>
      <c r="F448" s="5"/>
    </row>
    <row r="449" ht="13.5" customHeight="1" spans="1:6">
      <c r="A449" s="2"/>
      <c r="D449" s="4"/>
      <c r="E449" s="5"/>
      <c r="F449" s="5"/>
    </row>
    <row r="450" ht="13.5" customHeight="1" spans="1:6">
      <c r="A450" s="2"/>
      <c r="D450" s="4"/>
      <c r="E450" s="5"/>
      <c r="F450" s="5"/>
    </row>
    <row r="451" ht="13.5" customHeight="1" spans="1:6">
      <c r="A451" s="2"/>
      <c r="D451" s="4"/>
      <c r="E451" s="5"/>
      <c r="F451" s="5"/>
    </row>
    <row r="452" ht="13.5" customHeight="1" spans="1:6">
      <c r="A452" s="2"/>
      <c r="D452" s="4"/>
      <c r="E452" s="5"/>
      <c r="F452" s="5"/>
    </row>
    <row r="453" ht="13.5" customHeight="1" spans="1:6">
      <c r="A453" s="2"/>
      <c r="D453" s="4"/>
      <c r="E453" s="5"/>
      <c r="F453" s="5"/>
    </row>
    <row r="454" ht="13.5" customHeight="1" spans="1:6">
      <c r="A454" s="2"/>
      <c r="D454" s="4"/>
      <c r="E454" s="5"/>
      <c r="F454" s="5"/>
    </row>
    <row r="455" ht="13.5" customHeight="1" spans="1:6">
      <c r="A455" s="2"/>
      <c r="D455" s="4"/>
      <c r="E455" s="5"/>
      <c r="F455" s="5"/>
    </row>
    <row r="456" ht="13.5" customHeight="1" spans="1:6">
      <c r="A456" s="2"/>
      <c r="D456" s="4"/>
      <c r="E456" s="5"/>
      <c r="F456" s="5"/>
    </row>
    <row r="457" ht="13.5" customHeight="1" spans="1:6">
      <c r="A457" s="2"/>
      <c r="D457" s="4"/>
      <c r="E457" s="5"/>
      <c r="F457" s="5"/>
    </row>
    <row r="458" ht="13.5" customHeight="1" spans="1:6">
      <c r="A458" s="2"/>
      <c r="D458" s="4"/>
      <c r="E458" s="5"/>
      <c r="F458" s="5"/>
    </row>
    <row r="459" ht="13.5" customHeight="1" spans="1:6">
      <c r="A459" s="2"/>
      <c r="D459" s="4"/>
      <c r="E459" s="5"/>
      <c r="F459" s="5"/>
    </row>
    <row r="460" ht="13.5" customHeight="1" spans="1:6">
      <c r="A460" s="2"/>
      <c r="D460" s="4"/>
      <c r="E460" s="5"/>
      <c r="F460" s="5"/>
    </row>
    <row r="461" ht="13.5" customHeight="1" spans="1:6">
      <c r="A461" s="2"/>
      <c r="D461" s="4"/>
      <c r="E461" s="5"/>
      <c r="F461" s="5"/>
    </row>
    <row r="462" ht="13.5" customHeight="1" spans="1:6">
      <c r="A462" s="2"/>
      <c r="D462" s="4"/>
      <c r="E462" s="5"/>
      <c r="F462" s="5"/>
    </row>
    <row r="463" ht="13.5" customHeight="1" spans="1:6">
      <c r="A463" s="2"/>
      <c r="D463" s="4"/>
      <c r="E463" s="5"/>
      <c r="F463" s="5"/>
    </row>
    <row r="464" ht="13.5" customHeight="1" spans="1:6">
      <c r="A464" s="2"/>
      <c r="D464" s="4"/>
      <c r="E464" s="5"/>
      <c r="F464" s="5"/>
    </row>
    <row r="465" ht="13.5" customHeight="1" spans="1:6">
      <c r="A465" s="2"/>
      <c r="D465" s="4"/>
      <c r="E465" s="5"/>
      <c r="F465" s="5"/>
    </row>
    <row r="466" ht="13.5" customHeight="1" spans="1:6">
      <c r="A466" s="2"/>
      <c r="D466" s="4"/>
      <c r="E466" s="5"/>
      <c r="F466" s="5"/>
    </row>
    <row r="467" ht="13.5" customHeight="1" spans="1:6">
      <c r="A467" s="2"/>
      <c r="D467" s="4"/>
      <c r="E467" s="5"/>
      <c r="F467" s="5"/>
    </row>
    <row r="468" ht="13.5" customHeight="1" spans="1:6">
      <c r="A468" s="2"/>
      <c r="D468" s="4"/>
      <c r="E468" s="5"/>
      <c r="F468" s="5"/>
    </row>
    <row r="469" ht="13.5" customHeight="1" spans="1:6">
      <c r="A469" s="2"/>
      <c r="D469" s="4"/>
      <c r="E469" s="5"/>
      <c r="F469" s="5"/>
    </row>
    <row r="470" ht="13.5" customHeight="1" spans="1:6">
      <c r="A470" s="2"/>
      <c r="D470" s="4"/>
      <c r="E470" s="5"/>
      <c r="F470" s="5"/>
    </row>
    <row r="471" ht="13.5" customHeight="1" spans="1:6">
      <c r="A471" s="2"/>
      <c r="D471" s="4"/>
      <c r="E471" s="5"/>
      <c r="F471" s="5"/>
    </row>
    <row r="472" ht="13.5" customHeight="1" spans="1:6">
      <c r="A472" s="2"/>
      <c r="D472" s="4"/>
      <c r="E472" s="5"/>
      <c r="F472" s="5"/>
    </row>
    <row r="473" ht="13.5" customHeight="1" spans="1:6">
      <c r="A473" s="2"/>
      <c r="D473" s="4"/>
      <c r="E473" s="5"/>
      <c r="F473" s="5"/>
    </row>
    <row r="474" ht="13.5" customHeight="1" spans="1:6">
      <c r="A474" s="2"/>
      <c r="D474" s="4"/>
      <c r="E474" s="5"/>
      <c r="F474" s="5"/>
    </row>
    <row r="475" ht="13.5" customHeight="1" spans="1:6">
      <c r="A475" s="2"/>
      <c r="D475" s="4"/>
      <c r="E475" s="5"/>
      <c r="F475" s="5"/>
    </row>
    <row r="476" ht="13.5" customHeight="1" spans="1:6">
      <c r="A476" s="2"/>
      <c r="D476" s="4"/>
      <c r="E476" s="5"/>
      <c r="F476" s="5"/>
    </row>
    <row r="477" ht="13.5" customHeight="1" spans="1:6">
      <c r="A477" s="2"/>
      <c r="D477" s="4"/>
      <c r="E477" s="5"/>
      <c r="F477" s="5"/>
    </row>
    <row r="478" ht="13.5" customHeight="1" spans="1:6">
      <c r="A478" s="2"/>
      <c r="D478" s="4"/>
      <c r="E478" s="5"/>
      <c r="F478" s="5"/>
    </row>
    <row r="479" ht="13.5" customHeight="1" spans="1:6">
      <c r="A479" s="2"/>
      <c r="D479" s="4"/>
      <c r="E479" s="5"/>
      <c r="F479" s="5"/>
    </row>
    <row r="480" ht="13.5" customHeight="1" spans="1:6">
      <c r="A480" s="2"/>
      <c r="D480" s="4"/>
      <c r="E480" s="5"/>
      <c r="F480" s="5"/>
    </row>
    <row r="481" ht="13.5" customHeight="1" spans="1:6">
      <c r="A481" s="2"/>
      <c r="D481" s="4"/>
      <c r="E481" s="5"/>
      <c r="F481" s="5"/>
    </row>
    <row r="482" ht="13.5" customHeight="1" spans="1:6">
      <c r="A482" s="2"/>
      <c r="D482" s="4"/>
      <c r="E482" s="5"/>
      <c r="F482" s="5"/>
    </row>
    <row r="483" ht="13.5" customHeight="1" spans="1:6">
      <c r="A483" s="2"/>
      <c r="D483" s="4"/>
      <c r="E483" s="5"/>
      <c r="F483" s="5"/>
    </row>
    <row r="484" ht="13.5" customHeight="1" spans="1:6">
      <c r="A484" s="2"/>
      <c r="D484" s="4"/>
      <c r="E484" s="5"/>
      <c r="F484" s="5"/>
    </row>
    <row r="485" ht="13.5" customHeight="1" spans="1:6">
      <c r="A485" s="2"/>
      <c r="D485" s="4"/>
      <c r="E485" s="5"/>
      <c r="F485" s="5"/>
    </row>
    <row r="486" ht="13.5" customHeight="1" spans="1:6">
      <c r="A486" s="2"/>
      <c r="D486" s="4"/>
      <c r="E486" s="5"/>
      <c r="F486" s="5"/>
    </row>
    <row r="487" ht="13.5" customHeight="1" spans="1:6">
      <c r="A487" s="2"/>
      <c r="D487" s="4"/>
      <c r="E487" s="5"/>
      <c r="F487" s="5"/>
    </row>
    <row r="488" ht="13.5" customHeight="1" spans="1:6">
      <c r="A488" s="2"/>
      <c r="D488" s="4"/>
      <c r="E488" s="5"/>
      <c r="F488" s="5"/>
    </row>
    <row r="489" ht="13.5" customHeight="1" spans="1:6">
      <c r="A489" s="2"/>
      <c r="D489" s="4"/>
      <c r="E489" s="5"/>
      <c r="F489" s="5"/>
    </row>
    <row r="490" ht="13.5" customHeight="1" spans="1:6">
      <c r="A490" s="2"/>
      <c r="D490" s="4"/>
      <c r="E490" s="5"/>
      <c r="F490" s="5"/>
    </row>
    <row r="491" ht="13.5" customHeight="1" spans="1:6">
      <c r="A491" s="2"/>
      <c r="D491" s="4"/>
      <c r="E491" s="5"/>
      <c r="F491" s="5"/>
    </row>
    <row r="492" ht="13.5" customHeight="1" spans="1:6">
      <c r="A492" s="2"/>
      <c r="D492" s="4"/>
      <c r="E492" s="5"/>
      <c r="F492" s="5"/>
    </row>
    <row r="493" ht="13.5" customHeight="1" spans="1:6">
      <c r="A493" s="2"/>
      <c r="D493" s="4"/>
      <c r="E493" s="5"/>
      <c r="F493" s="5"/>
    </row>
    <row r="494" ht="13.5" customHeight="1" spans="1:6">
      <c r="A494" s="2"/>
      <c r="D494" s="4"/>
      <c r="E494" s="5"/>
      <c r="F494" s="5"/>
    </row>
    <row r="495" ht="13.5" customHeight="1" spans="1:6">
      <c r="A495" s="2"/>
      <c r="D495" s="4"/>
      <c r="E495" s="5"/>
      <c r="F495" s="5"/>
    </row>
    <row r="496" ht="13.5" customHeight="1" spans="1:6">
      <c r="A496" s="2"/>
      <c r="D496" s="4"/>
      <c r="E496" s="5"/>
      <c r="F496" s="5"/>
    </row>
    <row r="497" ht="13.5" customHeight="1" spans="1:6">
      <c r="A497" s="2"/>
      <c r="D497" s="4"/>
      <c r="E497" s="5"/>
      <c r="F497" s="5"/>
    </row>
    <row r="498" ht="13.5" customHeight="1" spans="1:6">
      <c r="A498" s="2"/>
      <c r="D498" s="4"/>
      <c r="E498" s="5"/>
      <c r="F498" s="5"/>
    </row>
    <row r="499" ht="13.5" customHeight="1" spans="1:6">
      <c r="A499" s="2"/>
      <c r="D499" s="4"/>
      <c r="E499" s="5"/>
      <c r="F499" s="5"/>
    </row>
    <row r="500" ht="13.5" customHeight="1" spans="1:6">
      <c r="A500" s="2"/>
      <c r="D500" s="4"/>
      <c r="E500" s="5"/>
      <c r="F500" s="5"/>
    </row>
    <row r="501" ht="13.5" customHeight="1" spans="1:6">
      <c r="A501" s="2"/>
      <c r="D501" s="4"/>
      <c r="E501" s="5"/>
      <c r="F501" s="5"/>
    </row>
    <row r="502" ht="13.5" customHeight="1" spans="1:6">
      <c r="A502" s="2"/>
      <c r="D502" s="4"/>
      <c r="E502" s="5"/>
      <c r="F502" s="5"/>
    </row>
    <row r="503" ht="13.5" customHeight="1" spans="1:6">
      <c r="A503" s="2"/>
      <c r="D503" s="4"/>
      <c r="E503" s="5"/>
      <c r="F503" s="5"/>
    </row>
    <row r="504" ht="13.5" customHeight="1" spans="1:6">
      <c r="A504" s="2"/>
      <c r="D504" s="4"/>
      <c r="E504" s="5"/>
      <c r="F504" s="5"/>
    </row>
    <row r="505" ht="13.5" customHeight="1" spans="1:6">
      <c r="A505" s="2"/>
      <c r="D505" s="4"/>
      <c r="E505" s="5"/>
      <c r="F505" s="5"/>
    </row>
    <row r="506" ht="13.5" customHeight="1" spans="1:6">
      <c r="A506" s="2"/>
      <c r="D506" s="4"/>
      <c r="E506" s="5"/>
      <c r="F506" s="5"/>
    </row>
    <row r="507" ht="13.5" customHeight="1" spans="1:6">
      <c r="A507" s="2"/>
      <c r="D507" s="4"/>
      <c r="E507" s="5"/>
      <c r="F507" s="5"/>
    </row>
    <row r="508" ht="13.5" customHeight="1" spans="1:6">
      <c r="A508" s="2"/>
      <c r="D508" s="4"/>
      <c r="E508" s="5"/>
      <c r="F508" s="5"/>
    </row>
    <row r="509" ht="13.5" customHeight="1" spans="1:6">
      <c r="A509" s="2"/>
      <c r="D509" s="4"/>
      <c r="E509" s="5"/>
      <c r="F509" s="5"/>
    </row>
    <row r="510" ht="13.5" customHeight="1" spans="1:6">
      <c r="A510" s="2"/>
      <c r="D510" s="4"/>
      <c r="E510" s="5"/>
      <c r="F510" s="5"/>
    </row>
    <row r="511" ht="13.5" customHeight="1" spans="1:6">
      <c r="A511" s="2"/>
      <c r="D511" s="4"/>
      <c r="E511" s="5"/>
      <c r="F511" s="5"/>
    </row>
    <row r="512" ht="13.5" customHeight="1" spans="1:6">
      <c r="A512" s="2"/>
      <c r="D512" s="4"/>
      <c r="E512" s="5"/>
      <c r="F512" s="5"/>
    </row>
    <row r="513" ht="13.5" customHeight="1" spans="1:6">
      <c r="A513" s="2"/>
      <c r="D513" s="4"/>
      <c r="E513" s="5"/>
      <c r="F513" s="5"/>
    </row>
    <row r="514" ht="13.5" customHeight="1" spans="1:6">
      <c r="A514" s="2"/>
      <c r="D514" s="4"/>
      <c r="E514" s="5"/>
      <c r="F514" s="5"/>
    </row>
    <row r="515" ht="13.5" customHeight="1" spans="1:6">
      <c r="A515" s="2"/>
      <c r="D515" s="4"/>
      <c r="E515" s="5"/>
      <c r="F515" s="5"/>
    </row>
    <row r="516" ht="13.5" customHeight="1" spans="1:6">
      <c r="A516" s="2"/>
      <c r="D516" s="4"/>
      <c r="E516" s="5"/>
      <c r="F516" s="5"/>
    </row>
    <row r="517" ht="13.5" customHeight="1" spans="1:6">
      <c r="A517" s="2"/>
      <c r="D517" s="4"/>
      <c r="E517" s="5"/>
      <c r="F517" s="5"/>
    </row>
    <row r="518" ht="13.5" customHeight="1" spans="1:6">
      <c r="A518" s="2"/>
      <c r="D518" s="4"/>
      <c r="E518" s="5"/>
      <c r="F518" s="5"/>
    </row>
    <row r="519" ht="13.5" customHeight="1" spans="1:6">
      <c r="A519" s="2"/>
      <c r="D519" s="4"/>
      <c r="E519" s="5"/>
      <c r="F519" s="5"/>
    </row>
    <row r="520" ht="13.5" customHeight="1" spans="1:6">
      <c r="A520" s="2"/>
      <c r="D520" s="4"/>
      <c r="E520" s="5"/>
      <c r="F520" s="5"/>
    </row>
    <row r="521" ht="13.5" customHeight="1" spans="1:6">
      <c r="A521" s="2"/>
      <c r="D521" s="4"/>
      <c r="E521" s="5"/>
      <c r="F521" s="5"/>
    </row>
    <row r="522" ht="13.5" customHeight="1" spans="1:6">
      <c r="A522" s="2"/>
      <c r="D522" s="4"/>
      <c r="E522" s="5"/>
      <c r="F522" s="5"/>
    </row>
    <row r="523" ht="13.5" customHeight="1" spans="1:6">
      <c r="A523" s="2"/>
      <c r="D523" s="4"/>
      <c r="E523" s="5"/>
      <c r="F523" s="5"/>
    </row>
    <row r="524" ht="13.5" customHeight="1" spans="1:6">
      <c r="A524" s="2"/>
      <c r="D524" s="4"/>
      <c r="E524" s="5"/>
      <c r="F524" s="5"/>
    </row>
    <row r="525" ht="13.5" customHeight="1" spans="1:6">
      <c r="A525" s="2"/>
      <c r="D525" s="4"/>
      <c r="E525" s="5"/>
      <c r="F525" s="5"/>
    </row>
    <row r="526" ht="13.5" customHeight="1" spans="1:6">
      <c r="A526" s="2"/>
      <c r="D526" s="4"/>
      <c r="E526" s="5"/>
      <c r="F526" s="5"/>
    </row>
    <row r="527" ht="13.5" customHeight="1" spans="1:6">
      <c r="A527" s="2"/>
      <c r="D527" s="4"/>
      <c r="E527" s="5"/>
      <c r="F527" s="5"/>
    </row>
    <row r="528" ht="13.5" customHeight="1" spans="1:6">
      <c r="A528" s="2"/>
      <c r="D528" s="4"/>
      <c r="E528" s="5"/>
      <c r="F528" s="5"/>
    </row>
    <row r="529" ht="13.5" customHeight="1" spans="1:6">
      <c r="A529" s="2"/>
      <c r="D529" s="4"/>
      <c r="E529" s="5"/>
      <c r="F529" s="5"/>
    </row>
    <row r="530" ht="13.5" customHeight="1" spans="1:6">
      <c r="A530" s="2"/>
      <c r="D530" s="4"/>
      <c r="E530" s="5"/>
      <c r="F530" s="5"/>
    </row>
    <row r="531" ht="13.5" customHeight="1" spans="1:6">
      <c r="A531" s="2"/>
      <c r="D531" s="4"/>
      <c r="E531" s="5"/>
      <c r="F531" s="5"/>
    </row>
    <row r="532" ht="13.5" customHeight="1" spans="1:6">
      <c r="A532" s="2"/>
      <c r="D532" s="4"/>
      <c r="E532" s="5"/>
      <c r="F532" s="5"/>
    </row>
    <row r="533" ht="13.5" customHeight="1" spans="1:6">
      <c r="A533" s="2"/>
      <c r="D533" s="4"/>
      <c r="E533" s="5"/>
      <c r="F533" s="5"/>
    </row>
    <row r="534" ht="13.5" customHeight="1" spans="1:6">
      <c r="A534" s="2"/>
      <c r="D534" s="4"/>
      <c r="E534" s="5"/>
      <c r="F534" s="5"/>
    </row>
    <row r="535" ht="13.5" customHeight="1" spans="1:6">
      <c r="A535" s="2"/>
      <c r="D535" s="4"/>
      <c r="E535" s="5"/>
      <c r="F535" s="5"/>
    </row>
    <row r="536" ht="13.5" customHeight="1" spans="1:6">
      <c r="A536" s="2"/>
      <c r="D536" s="4"/>
      <c r="E536" s="5"/>
      <c r="F536" s="5"/>
    </row>
    <row r="537" ht="13.5" customHeight="1" spans="1:6">
      <c r="A537" s="2"/>
      <c r="D537" s="4"/>
      <c r="E537" s="5"/>
      <c r="F537" s="5"/>
    </row>
    <row r="538" ht="13.5" customHeight="1" spans="1:6">
      <c r="A538" s="2"/>
      <c r="D538" s="4"/>
      <c r="E538" s="5"/>
      <c r="F538" s="5"/>
    </row>
    <row r="539" ht="13.5" customHeight="1" spans="1:6">
      <c r="A539" s="2"/>
      <c r="D539" s="4"/>
      <c r="E539" s="5"/>
      <c r="F539" s="5"/>
    </row>
    <row r="540" ht="13.5" customHeight="1" spans="1:6">
      <c r="A540" s="2"/>
      <c r="D540" s="4"/>
      <c r="E540" s="5"/>
      <c r="F540" s="5"/>
    </row>
    <row r="541" ht="13.5" customHeight="1" spans="1:6">
      <c r="A541" s="2"/>
      <c r="D541" s="4"/>
      <c r="E541" s="5"/>
      <c r="F541" s="5"/>
    </row>
    <row r="542" ht="13.5" customHeight="1" spans="1:6">
      <c r="A542" s="2"/>
      <c r="D542" s="4"/>
      <c r="E542" s="5"/>
      <c r="F542" s="5"/>
    </row>
    <row r="543" ht="13.5" customHeight="1" spans="1:6">
      <c r="A543" s="2"/>
      <c r="D543" s="4"/>
      <c r="E543" s="5"/>
      <c r="F543" s="5"/>
    </row>
    <row r="544" ht="13.5" customHeight="1" spans="1:6">
      <c r="A544" s="2"/>
      <c r="D544" s="4"/>
      <c r="E544" s="5"/>
      <c r="F544" s="5"/>
    </row>
    <row r="545" ht="13.5" customHeight="1" spans="1:6">
      <c r="A545" s="2"/>
      <c r="D545" s="4"/>
      <c r="E545" s="5"/>
      <c r="F545" s="5"/>
    </row>
    <row r="546" ht="13.5" customHeight="1" spans="1:6">
      <c r="A546" s="2"/>
      <c r="D546" s="4"/>
      <c r="E546" s="5"/>
      <c r="F546" s="5"/>
    </row>
    <row r="547" ht="13.5" customHeight="1" spans="1:6">
      <c r="A547" s="2"/>
      <c r="D547" s="4"/>
      <c r="E547" s="5"/>
      <c r="F547" s="5"/>
    </row>
    <row r="548" ht="13.5" customHeight="1" spans="1:6">
      <c r="A548" s="2"/>
      <c r="D548" s="4"/>
      <c r="E548" s="5"/>
      <c r="F548" s="5"/>
    </row>
    <row r="549" ht="13.5" customHeight="1" spans="1:6">
      <c r="A549" s="2"/>
      <c r="D549" s="4"/>
      <c r="E549" s="5"/>
      <c r="F549" s="5"/>
    </row>
    <row r="550" ht="13.5" customHeight="1" spans="1:6">
      <c r="A550" s="2"/>
      <c r="D550" s="4"/>
      <c r="E550" s="5"/>
      <c r="F550" s="5"/>
    </row>
    <row r="551" ht="13.5" customHeight="1" spans="1:6">
      <c r="A551" s="2"/>
      <c r="D551" s="4"/>
      <c r="E551" s="5"/>
      <c r="F551" s="5"/>
    </row>
    <row r="552" ht="13.5" customHeight="1" spans="1:6">
      <c r="A552" s="2"/>
      <c r="D552" s="4"/>
      <c r="E552" s="5"/>
      <c r="F552" s="5"/>
    </row>
    <row r="553" ht="13.5" customHeight="1" spans="1:6">
      <c r="A553" s="2"/>
      <c r="D553" s="4"/>
      <c r="E553" s="5"/>
      <c r="F553" s="5"/>
    </row>
    <row r="554" ht="13.5" customHeight="1" spans="1:6">
      <c r="A554" s="2"/>
      <c r="D554" s="4"/>
      <c r="E554" s="5"/>
      <c r="F554" s="5"/>
    </row>
    <row r="555" ht="13.5" customHeight="1" spans="1:6">
      <c r="A555" s="2"/>
      <c r="D555" s="4"/>
      <c r="E555" s="5"/>
      <c r="F555" s="5"/>
    </row>
    <row r="556" ht="13.5" customHeight="1" spans="1:6">
      <c r="A556" s="2"/>
      <c r="D556" s="4"/>
      <c r="E556" s="5"/>
      <c r="F556" s="5"/>
    </row>
    <row r="557" ht="13.5" customHeight="1" spans="1:6">
      <c r="A557" s="2"/>
      <c r="D557" s="4"/>
      <c r="E557" s="5"/>
      <c r="F557" s="5"/>
    </row>
    <row r="558" ht="13.5" customHeight="1" spans="1:6">
      <c r="A558" s="2"/>
      <c r="D558" s="4"/>
      <c r="E558" s="5"/>
      <c r="F558" s="5"/>
    </row>
    <row r="559" ht="13.5" customHeight="1" spans="1:6">
      <c r="A559" s="2"/>
      <c r="D559" s="4"/>
      <c r="E559" s="5"/>
      <c r="F559" s="5"/>
    </row>
    <row r="560" ht="13.5" customHeight="1" spans="1:6">
      <c r="A560" s="2"/>
      <c r="D560" s="4"/>
      <c r="E560" s="5"/>
      <c r="F560" s="5"/>
    </row>
    <row r="561" ht="13.5" customHeight="1" spans="1:6">
      <c r="A561" s="2"/>
      <c r="D561" s="4"/>
      <c r="E561" s="5"/>
      <c r="F561" s="5"/>
    </row>
    <row r="562" ht="13.5" customHeight="1" spans="1:6">
      <c r="A562" s="2"/>
      <c r="D562" s="4"/>
      <c r="E562" s="5"/>
      <c r="F562" s="5"/>
    </row>
    <row r="563" ht="13.5" customHeight="1" spans="1:6">
      <c r="A563" s="2"/>
      <c r="D563" s="4"/>
      <c r="E563" s="5"/>
      <c r="F563" s="5"/>
    </row>
    <row r="564" ht="13.5" customHeight="1" spans="1:6">
      <c r="A564" s="2"/>
      <c r="D564" s="4"/>
      <c r="E564" s="5"/>
      <c r="F564" s="5"/>
    </row>
    <row r="565" ht="13.5" customHeight="1" spans="1:6">
      <c r="A565" s="2"/>
      <c r="D565" s="4"/>
      <c r="E565" s="5"/>
      <c r="F565" s="5"/>
    </row>
    <row r="566" ht="13.5" customHeight="1" spans="1:6">
      <c r="A566" s="2"/>
      <c r="D566" s="4"/>
      <c r="E566" s="5"/>
      <c r="F566" s="5"/>
    </row>
    <row r="567" ht="13.5" customHeight="1" spans="1:6">
      <c r="A567" s="2"/>
      <c r="D567" s="4"/>
      <c r="E567" s="5"/>
      <c r="F567" s="5"/>
    </row>
    <row r="568" ht="13.5" customHeight="1" spans="1:6">
      <c r="A568" s="2"/>
      <c r="D568" s="4"/>
      <c r="E568" s="5"/>
      <c r="F568" s="5"/>
    </row>
    <row r="569" ht="13.5" customHeight="1" spans="1:6">
      <c r="A569" s="2"/>
      <c r="D569" s="4"/>
      <c r="E569" s="5"/>
      <c r="F569" s="5"/>
    </row>
    <row r="570" ht="13.5" customHeight="1" spans="1:6">
      <c r="A570" s="2"/>
      <c r="D570" s="4"/>
      <c r="E570" s="5"/>
      <c r="F570" s="5"/>
    </row>
    <row r="571" ht="13.5" customHeight="1" spans="1:6">
      <c r="A571" s="2"/>
      <c r="D571" s="4"/>
      <c r="E571" s="5"/>
      <c r="F571" s="5"/>
    </row>
    <row r="572" ht="13.5" customHeight="1" spans="1:6">
      <c r="A572" s="2"/>
      <c r="D572" s="4"/>
      <c r="E572" s="5"/>
      <c r="F572" s="5"/>
    </row>
    <row r="573" ht="13.5" customHeight="1" spans="1:6">
      <c r="A573" s="2"/>
      <c r="D573" s="4"/>
      <c r="E573" s="5"/>
      <c r="F573" s="5"/>
    </row>
    <row r="574" ht="13.5" customHeight="1" spans="1:6">
      <c r="A574" s="2"/>
      <c r="D574" s="4"/>
      <c r="E574" s="5"/>
      <c r="F574" s="5"/>
    </row>
    <row r="575" ht="13.5" customHeight="1" spans="1:6">
      <c r="A575" s="2"/>
      <c r="D575" s="4"/>
      <c r="E575" s="5"/>
      <c r="F575" s="5"/>
    </row>
    <row r="576" ht="13.5" customHeight="1" spans="1:6">
      <c r="A576" s="2"/>
      <c r="D576" s="4"/>
      <c r="E576" s="5"/>
      <c r="F576" s="5"/>
    </row>
    <row r="577" ht="13.5" customHeight="1" spans="1:6">
      <c r="A577" s="2"/>
      <c r="D577" s="4"/>
      <c r="E577" s="5"/>
      <c r="F577" s="5"/>
    </row>
    <row r="578" ht="13.5" customHeight="1" spans="1:6">
      <c r="A578" s="2"/>
      <c r="D578" s="4"/>
      <c r="E578" s="5"/>
      <c r="F578" s="5"/>
    </row>
    <row r="579" ht="13.5" customHeight="1" spans="1:6">
      <c r="A579" s="2"/>
      <c r="D579" s="4"/>
      <c r="E579" s="5"/>
      <c r="F579" s="5"/>
    </row>
    <row r="580" ht="13.5" customHeight="1" spans="1:6">
      <c r="A580" s="2"/>
      <c r="D580" s="4"/>
      <c r="E580" s="5"/>
      <c r="F580" s="5"/>
    </row>
    <row r="581" ht="13.5" customHeight="1" spans="1:6">
      <c r="A581" s="2"/>
      <c r="D581" s="4"/>
      <c r="E581" s="5"/>
      <c r="F581" s="5"/>
    </row>
    <row r="582" ht="13.5" customHeight="1" spans="1:6">
      <c r="A582" s="2"/>
      <c r="D582" s="4"/>
      <c r="E582" s="5"/>
      <c r="F582" s="5"/>
    </row>
    <row r="583" ht="13.5" customHeight="1" spans="1:6">
      <c r="A583" s="2"/>
      <c r="D583" s="4"/>
      <c r="E583" s="5"/>
      <c r="F583" s="5"/>
    </row>
    <row r="584" ht="13.5" customHeight="1" spans="1:6">
      <c r="A584" s="2"/>
      <c r="D584" s="4"/>
      <c r="E584" s="5"/>
      <c r="F584" s="5"/>
    </row>
    <row r="585" ht="13.5" customHeight="1" spans="1:6">
      <c r="A585" s="2"/>
      <c r="D585" s="4"/>
      <c r="E585" s="5"/>
      <c r="F585" s="5"/>
    </row>
    <row r="586" ht="13.5" customHeight="1" spans="1:6">
      <c r="A586" s="2"/>
      <c r="D586" s="4"/>
      <c r="E586" s="5"/>
      <c r="F586" s="5"/>
    </row>
    <row r="587" ht="13.5" customHeight="1" spans="1:6">
      <c r="A587" s="2"/>
      <c r="D587" s="4"/>
      <c r="E587" s="5"/>
      <c r="F587" s="5"/>
    </row>
    <row r="588" ht="13.5" customHeight="1" spans="1:6">
      <c r="A588" s="2"/>
      <c r="D588" s="4"/>
      <c r="E588" s="5"/>
      <c r="F588" s="5"/>
    </row>
    <row r="589" ht="13.5" customHeight="1" spans="1:6">
      <c r="A589" s="2"/>
      <c r="D589" s="4"/>
      <c r="E589" s="5"/>
      <c r="F589" s="5"/>
    </row>
    <row r="590" ht="13.5" customHeight="1" spans="1:6">
      <c r="A590" s="2"/>
      <c r="D590" s="4"/>
      <c r="E590" s="5"/>
      <c r="F590" s="5"/>
    </row>
    <row r="591" ht="13.5" customHeight="1" spans="1:6">
      <c r="A591" s="2"/>
      <c r="D591" s="4"/>
      <c r="E591" s="5"/>
      <c r="F591" s="5"/>
    </row>
    <row r="592" ht="13.5" customHeight="1" spans="1:6">
      <c r="A592" s="2"/>
      <c r="D592" s="4"/>
      <c r="E592" s="5"/>
      <c r="F592" s="5"/>
    </row>
    <row r="593" ht="13.5" customHeight="1" spans="1:6">
      <c r="A593" s="2"/>
      <c r="D593" s="4"/>
      <c r="E593" s="5"/>
      <c r="F593" s="5"/>
    </row>
    <row r="594" ht="13.5" customHeight="1" spans="1:6">
      <c r="A594" s="2"/>
      <c r="D594" s="4"/>
      <c r="E594" s="5"/>
      <c r="F594" s="5"/>
    </row>
    <row r="595" ht="13.5" customHeight="1" spans="1:6">
      <c r="A595" s="2"/>
      <c r="D595" s="4"/>
      <c r="E595" s="5"/>
      <c r="F595" s="5"/>
    </row>
    <row r="596" ht="13.5" customHeight="1" spans="1:6">
      <c r="A596" s="2"/>
      <c r="D596" s="4"/>
      <c r="E596" s="5"/>
      <c r="F596" s="5"/>
    </row>
    <row r="597" ht="13.5" customHeight="1" spans="1:6">
      <c r="A597" s="2"/>
      <c r="D597" s="4"/>
      <c r="E597" s="5"/>
      <c r="F597" s="5"/>
    </row>
    <row r="598" ht="13.5" customHeight="1" spans="1:6">
      <c r="A598" s="2"/>
      <c r="D598" s="4"/>
      <c r="E598" s="5"/>
      <c r="F598" s="5"/>
    </row>
    <row r="599" ht="13.5" customHeight="1" spans="1:6">
      <c r="A599" s="2"/>
      <c r="D599" s="4"/>
      <c r="E599" s="5"/>
      <c r="F599" s="5"/>
    </row>
    <row r="600" ht="13.5" customHeight="1" spans="1:6">
      <c r="A600" s="2"/>
      <c r="D600" s="4"/>
      <c r="E600" s="5"/>
      <c r="F600" s="5"/>
    </row>
    <row r="601" ht="13.5" customHeight="1" spans="1:6">
      <c r="A601" s="2"/>
      <c r="D601" s="4"/>
      <c r="E601" s="5"/>
      <c r="F601" s="5"/>
    </row>
    <row r="602" ht="13.5" customHeight="1" spans="1:6">
      <c r="A602" s="2"/>
      <c r="D602" s="4"/>
      <c r="E602" s="5"/>
      <c r="F602" s="5"/>
    </row>
    <row r="603" ht="13.5" customHeight="1" spans="1:6">
      <c r="A603" s="2"/>
      <c r="D603" s="4"/>
      <c r="E603" s="5"/>
      <c r="F603" s="5"/>
    </row>
    <row r="604" ht="13.5" customHeight="1" spans="1:6">
      <c r="A604" s="2"/>
      <c r="D604" s="4"/>
      <c r="E604" s="5"/>
      <c r="F604" s="5"/>
    </row>
    <row r="605" ht="13.5" customHeight="1" spans="1:6">
      <c r="A605" s="2"/>
      <c r="D605" s="4"/>
      <c r="E605" s="5"/>
      <c r="F605" s="5"/>
    </row>
    <row r="606" ht="13.5" customHeight="1" spans="1:6">
      <c r="A606" s="2"/>
      <c r="D606" s="4"/>
      <c r="E606" s="5"/>
      <c r="F606" s="5"/>
    </row>
    <row r="607" ht="13.5" customHeight="1" spans="1:6">
      <c r="A607" s="2"/>
      <c r="D607" s="4"/>
      <c r="E607" s="5"/>
      <c r="F607" s="5"/>
    </row>
    <row r="608" ht="13.5" customHeight="1" spans="1:6">
      <c r="A608" s="2"/>
      <c r="D608" s="4"/>
      <c r="E608" s="5"/>
      <c r="F608" s="5"/>
    </row>
    <row r="609" ht="13.5" customHeight="1" spans="1:6">
      <c r="A609" s="2"/>
      <c r="D609" s="4"/>
      <c r="E609" s="5"/>
      <c r="F609" s="5"/>
    </row>
    <row r="610" ht="13.5" customHeight="1" spans="1:6">
      <c r="A610" s="2"/>
      <c r="D610" s="4"/>
      <c r="E610" s="5"/>
      <c r="F610" s="5"/>
    </row>
    <row r="611" ht="13.5" customHeight="1" spans="1:6">
      <c r="A611" s="2"/>
      <c r="D611" s="4"/>
      <c r="E611" s="5"/>
      <c r="F611" s="5"/>
    </row>
    <row r="612" ht="13.5" customHeight="1" spans="1:6">
      <c r="A612" s="2"/>
      <c r="D612" s="4"/>
      <c r="E612" s="5"/>
      <c r="F612" s="5"/>
    </row>
    <row r="613" ht="13.5" customHeight="1" spans="1:6">
      <c r="A613" s="2"/>
      <c r="D613" s="4"/>
      <c r="E613" s="5"/>
      <c r="F613" s="5"/>
    </row>
    <row r="614" ht="13.5" customHeight="1" spans="1:6">
      <c r="A614" s="2"/>
      <c r="D614" s="4"/>
      <c r="E614" s="5"/>
      <c r="F614" s="5"/>
    </row>
    <row r="615" ht="13.5" customHeight="1" spans="1:6">
      <c r="A615" s="2"/>
      <c r="D615" s="4"/>
      <c r="E615" s="5"/>
      <c r="F615" s="5"/>
    </row>
    <row r="616" ht="13.5" customHeight="1" spans="1:6">
      <c r="A616" s="2"/>
      <c r="D616" s="4"/>
      <c r="E616" s="5"/>
      <c r="F616" s="5"/>
    </row>
    <row r="617" ht="13.5" customHeight="1" spans="1:6">
      <c r="A617" s="2"/>
      <c r="D617" s="4"/>
      <c r="E617" s="5"/>
      <c r="F617" s="5"/>
    </row>
    <row r="618" ht="13.5" customHeight="1" spans="1:6">
      <c r="A618" s="2"/>
      <c r="D618" s="4"/>
      <c r="E618" s="5"/>
      <c r="F618" s="5"/>
    </row>
    <row r="619" ht="13.5" customHeight="1" spans="1:6">
      <c r="A619" s="2"/>
      <c r="D619" s="4"/>
      <c r="E619" s="5"/>
      <c r="F619" s="5"/>
    </row>
    <row r="620" ht="13.5" customHeight="1" spans="1:6">
      <c r="A620" s="2"/>
      <c r="D620" s="4"/>
      <c r="E620" s="5"/>
      <c r="F620" s="5"/>
    </row>
    <row r="621" ht="13.5" customHeight="1" spans="1:6">
      <c r="A621" s="2"/>
      <c r="D621" s="4"/>
      <c r="E621" s="5"/>
      <c r="F621" s="5"/>
    </row>
    <row r="622" ht="13.5" customHeight="1" spans="1:6">
      <c r="A622" s="2"/>
      <c r="D622" s="4"/>
      <c r="E622" s="5"/>
      <c r="F622" s="5"/>
    </row>
    <row r="623" ht="13.5" customHeight="1" spans="1:6">
      <c r="A623" s="2"/>
      <c r="D623" s="4"/>
      <c r="E623" s="5"/>
      <c r="F623" s="5"/>
    </row>
    <row r="624" ht="13.5" customHeight="1" spans="1:6">
      <c r="A624" s="2"/>
      <c r="D624" s="4"/>
      <c r="E624" s="5"/>
      <c r="F624" s="5"/>
    </row>
    <row r="625" ht="13.5" customHeight="1" spans="1:6">
      <c r="A625" s="2"/>
      <c r="D625" s="4"/>
      <c r="E625" s="5"/>
      <c r="F625" s="5"/>
    </row>
    <row r="626" ht="13.5" customHeight="1" spans="1:6">
      <c r="A626" s="2"/>
      <c r="D626" s="4"/>
      <c r="E626" s="5"/>
      <c r="F626" s="5"/>
    </row>
    <row r="627" ht="13.5" customHeight="1" spans="1:6">
      <c r="A627" s="2"/>
      <c r="D627" s="4"/>
      <c r="E627" s="5"/>
      <c r="F627" s="5"/>
    </row>
    <row r="628" ht="13.5" customHeight="1" spans="1:6">
      <c r="A628" s="2"/>
      <c r="D628" s="4"/>
      <c r="E628" s="5"/>
      <c r="F628" s="5"/>
    </row>
    <row r="629" ht="13.5" customHeight="1" spans="1:6">
      <c r="A629" s="2"/>
      <c r="D629" s="4"/>
      <c r="E629" s="5"/>
      <c r="F629" s="5"/>
    </row>
    <row r="630" ht="13.5" customHeight="1" spans="1:6">
      <c r="A630" s="2"/>
      <c r="D630" s="4"/>
      <c r="E630" s="5"/>
      <c r="F630" s="5"/>
    </row>
    <row r="631" ht="13.5" customHeight="1" spans="1:6">
      <c r="A631" s="2"/>
      <c r="D631" s="4"/>
      <c r="E631" s="5"/>
      <c r="F631" s="5"/>
    </row>
    <row r="632" ht="13.5" customHeight="1" spans="1:6">
      <c r="A632" s="2"/>
      <c r="D632" s="4"/>
      <c r="E632" s="5"/>
      <c r="F632" s="5"/>
    </row>
    <row r="633" ht="13.5" customHeight="1" spans="1:6">
      <c r="A633" s="2"/>
      <c r="D633" s="4"/>
      <c r="E633" s="5"/>
      <c r="F633" s="5"/>
    </row>
    <row r="634" ht="13.5" customHeight="1" spans="1:6">
      <c r="A634" s="2"/>
      <c r="D634" s="4"/>
      <c r="E634" s="5"/>
      <c r="F634" s="5"/>
    </row>
    <row r="635" ht="13.5" customHeight="1" spans="1:6">
      <c r="A635" s="2"/>
      <c r="D635" s="4"/>
      <c r="E635" s="5"/>
      <c r="F635" s="5"/>
    </row>
    <row r="636" ht="13.5" customHeight="1" spans="1:6">
      <c r="A636" s="2"/>
      <c r="D636" s="4"/>
      <c r="E636" s="5"/>
      <c r="F636" s="5"/>
    </row>
    <row r="637" ht="13.5" customHeight="1" spans="1:6">
      <c r="A637" s="2"/>
      <c r="D637" s="4"/>
      <c r="E637" s="5"/>
      <c r="F637" s="5"/>
    </row>
    <row r="638" ht="13.5" customHeight="1" spans="1:6">
      <c r="A638" s="2"/>
      <c r="D638" s="4"/>
      <c r="E638" s="5"/>
      <c r="F638" s="5"/>
    </row>
    <row r="639" ht="13.5" customHeight="1" spans="1:6">
      <c r="A639" s="2"/>
      <c r="D639" s="4"/>
      <c r="E639" s="5"/>
      <c r="F639" s="5"/>
    </row>
    <row r="640" ht="13.5" customHeight="1" spans="1:6">
      <c r="A640" s="2"/>
      <c r="D640" s="4"/>
      <c r="E640" s="5"/>
      <c r="F640" s="5"/>
    </row>
    <row r="641" ht="13.5" customHeight="1" spans="1:6">
      <c r="A641" s="2"/>
      <c r="D641" s="4"/>
      <c r="E641" s="5"/>
      <c r="F641" s="5"/>
    </row>
    <row r="642" ht="13.5" customHeight="1" spans="1:6">
      <c r="A642" s="2"/>
      <c r="D642" s="4"/>
      <c r="E642" s="5"/>
      <c r="F642" s="5"/>
    </row>
    <row r="643" ht="13.5" customHeight="1" spans="1:6">
      <c r="A643" s="2"/>
      <c r="D643" s="4"/>
      <c r="E643" s="5"/>
      <c r="F643" s="5"/>
    </row>
    <row r="644" ht="13.5" customHeight="1" spans="1:6">
      <c r="A644" s="2"/>
      <c r="D644" s="4"/>
      <c r="E644" s="5"/>
      <c r="F644" s="5"/>
    </row>
    <row r="645" ht="13.5" customHeight="1" spans="1:6">
      <c r="A645" s="2"/>
      <c r="D645" s="4"/>
      <c r="E645" s="5"/>
      <c r="F645" s="5"/>
    </row>
    <row r="646" ht="13.5" customHeight="1" spans="1:6">
      <c r="A646" s="2"/>
      <c r="D646" s="4"/>
      <c r="E646" s="5"/>
      <c r="F646" s="5"/>
    </row>
    <row r="647" ht="13.5" customHeight="1" spans="1:6">
      <c r="A647" s="2"/>
      <c r="D647" s="4"/>
      <c r="E647" s="5"/>
      <c r="F647" s="5"/>
    </row>
    <row r="648" ht="13.5" customHeight="1" spans="1:6">
      <c r="A648" s="2"/>
      <c r="D648" s="4"/>
      <c r="E648" s="5"/>
      <c r="F648" s="5"/>
    </row>
    <row r="649" ht="13.5" customHeight="1" spans="1:6">
      <c r="A649" s="2"/>
      <c r="D649" s="4"/>
      <c r="E649" s="5"/>
      <c r="F649" s="5"/>
    </row>
    <row r="650" ht="13.5" customHeight="1" spans="1:6">
      <c r="A650" s="2"/>
      <c r="D650" s="4"/>
      <c r="E650" s="5"/>
      <c r="F650" s="5"/>
    </row>
    <row r="651" ht="13.5" customHeight="1" spans="1:6">
      <c r="A651" s="2"/>
      <c r="D651" s="4"/>
      <c r="E651" s="5"/>
      <c r="F651" s="5"/>
    </row>
    <row r="652" ht="13.5" customHeight="1" spans="1:6">
      <c r="A652" s="2"/>
      <c r="D652" s="4"/>
      <c r="E652" s="5"/>
      <c r="F652" s="5"/>
    </row>
    <row r="653" ht="13.5" customHeight="1" spans="1:6">
      <c r="A653" s="2"/>
      <c r="D653" s="4"/>
      <c r="E653" s="5"/>
      <c r="F653" s="5"/>
    </row>
    <row r="654" ht="13.5" customHeight="1" spans="1:6">
      <c r="A654" s="2"/>
      <c r="D654" s="4"/>
      <c r="E654" s="5"/>
      <c r="F654" s="5"/>
    </row>
    <row r="655" ht="13.5" customHeight="1" spans="1:6">
      <c r="A655" s="2"/>
      <c r="D655" s="4"/>
      <c r="E655" s="5"/>
      <c r="F655" s="5"/>
    </row>
    <row r="656" ht="13.5" customHeight="1" spans="1:6">
      <c r="A656" s="2"/>
      <c r="D656" s="4"/>
      <c r="E656" s="5"/>
      <c r="F656" s="5"/>
    </row>
    <row r="657" ht="13.5" customHeight="1" spans="1:6">
      <c r="A657" s="2"/>
      <c r="D657" s="4"/>
      <c r="E657" s="5"/>
      <c r="F657" s="5"/>
    </row>
    <row r="658" ht="13.5" customHeight="1" spans="1:6">
      <c r="A658" s="2"/>
      <c r="D658" s="4"/>
      <c r="E658" s="5"/>
      <c r="F658" s="5"/>
    </row>
    <row r="659" ht="13.5" customHeight="1" spans="1:6">
      <c r="A659" s="2"/>
      <c r="D659" s="4"/>
      <c r="E659" s="5"/>
      <c r="F659" s="5"/>
    </row>
    <row r="660" ht="13.5" customHeight="1" spans="1:6">
      <c r="A660" s="2"/>
      <c r="D660" s="4"/>
      <c r="E660" s="5"/>
      <c r="F660" s="5"/>
    </row>
    <row r="661" ht="13.5" customHeight="1" spans="1:6">
      <c r="A661" s="2"/>
      <c r="D661" s="4"/>
      <c r="E661" s="5"/>
      <c r="F661" s="5"/>
    </row>
    <row r="662" ht="13.5" customHeight="1" spans="1:6">
      <c r="A662" s="2"/>
      <c r="D662" s="4"/>
      <c r="E662" s="5"/>
      <c r="F662" s="5"/>
    </row>
    <row r="663" ht="13.5" customHeight="1" spans="1:6">
      <c r="A663" s="2"/>
      <c r="D663" s="4"/>
      <c r="E663" s="5"/>
      <c r="F663" s="5"/>
    </row>
    <row r="664" ht="13.5" customHeight="1" spans="1:6">
      <c r="A664" s="2"/>
      <c r="D664" s="4"/>
      <c r="E664" s="5"/>
      <c r="F664" s="5"/>
    </row>
    <row r="665" ht="13.5" customHeight="1" spans="1:6">
      <c r="A665" s="2"/>
      <c r="D665" s="4"/>
      <c r="E665" s="5"/>
      <c r="F665" s="5"/>
    </row>
    <row r="666" ht="13.5" customHeight="1" spans="1:6">
      <c r="A666" s="2"/>
      <c r="D666" s="4"/>
      <c r="E666" s="5"/>
      <c r="F666" s="5"/>
    </row>
    <row r="667" ht="13.5" customHeight="1" spans="1:6">
      <c r="A667" s="2"/>
      <c r="D667" s="4"/>
      <c r="E667" s="5"/>
      <c r="F667" s="5"/>
    </row>
    <row r="668" ht="13.5" customHeight="1" spans="1:6">
      <c r="A668" s="2"/>
      <c r="D668" s="4"/>
      <c r="E668" s="5"/>
      <c r="F668" s="5"/>
    </row>
    <row r="669" ht="13.5" customHeight="1" spans="1:6">
      <c r="A669" s="2"/>
      <c r="D669" s="4"/>
      <c r="E669" s="5"/>
      <c r="F669" s="5"/>
    </row>
    <row r="670" ht="13.5" customHeight="1" spans="1:6">
      <c r="A670" s="2"/>
      <c r="D670" s="4"/>
      <c r="E670" s="5"/>
      <c r="F670" s="5"/>
    </row>
    <row r="671" ht="13.5" customHeight="1" spans="1:6">
      <c r="A671" s="2"/>
      <c r="D671" s="4"/>
      <c r="E671" s="5"/>
      <c r="F671" s="5"/>
    </row>
    <row r="672" ht="13.5" customHeight="1" spans="1:6">
      <c r="A672" s="2"/>
      <c r="D672" s="4"/>
      <c r="E672" s="5"/>
      <c r="F672" s="5"/>
    </row>
    <row r="673" ht="13.5" customHeight="1" spans="1:6">
      <c r="A673" s="2"/>
      <c r="D673" s="4"/>
      <c r="E673" s="5"/>
      <c r="F673" s="5"/>
    </row>
    <row r="674" ht="13.5" customHeight="1" spans="1:6">
      <c r="A674" s="2"/>
      <c r="D674" s="4"/>
      <c r="E674" s="5"/>
      <c r="F674" s="5"/>
    </row>
    <row r="675" ht="13.5" customHeight="1" spans="1:6">
      <c r="A675" s="2"/>
      <c r="D675" s="4"/>
      <c r="E675" s="5"/>
      <c r="F675" s="5"/>
    </row>
    <row r="676" ht="13.5" customHeight="1" spans="1:6">
      <c r="A676" s="2"/>
      <c r="D676" s="4"/>
      <c r="E676" s="5"/>
      <c r="F676" s="5"/>
    </row>
    <row r="677" ht="13.5" customHeight="1" spans="1:6">
      <c r="A677" s="2"/>
      <c r="D677" s="4"/>
      <c r="E677" s="5"/>
      <c r="F677" s="5"/>
    </row>
    <row r="678" ht="13.5" customHeight="1" spans="1:6">
      <c r="A678" s="2"/>
      <c r="D678" s="4"/>
      <c r="E678" s="5"/>
      <c r="F678" s="5"/>
    </row>
    <row r="679" ht="13.5" customHeight="1" spans="1:6">
      <c r="A679" s="2"/>
      <c r="D679" s="4"/>
      <c r="E679" s="5"/>
      <c r="F679" s="5"/>
    </row>
    <row r="680" ht="13.5" customHeight="1" spans="1:6">
      <c r="A680" s="2"/>
      <c r="D680" s="4"/>
      <c r="E680" s="5"/>
      <c r="F680" s="5"/>
    </row>
    <row r="681" ht="13.5" customHeight="1" spans="1:6">
      <c r="A681" s="2"/>
      <c r="D681" s="4"/>
      <c r="E681" s="5"/>
      <c r="F681" s="5"/>
    </row>
    <row r="682" ht="13.5" customHeight="1" spans="1:6">
      <c r="A682" s="2"/>
      <c r="D682" s="4"/>
      <c r="E682" s="5"/>
      <c r="F682" s="5"/>
    </row>
    <row r="683" ht="13.5" customHeight="1" spans="1:6">
      <c r="A683" s="2"/>
      <c r="D683" s="4"/>
      <c r="E683" s="5"/>
      <c r="F683" s="5"/>
    </row>
    <row r="684" ht="13.5" customHeight="1" spans="1:6">
      <c r="A684" s="2"/>
      <c r="D684" s="4"/>
      <c r="E684" s="5"/>
      <c r="F684" s="5"/>
    </row>
    <row r="685" ht="13.5" customHeight="1" spans="1:6">
      <c r="A685" s="2"/>
      <c r="D685" s="4"/>
      <c r="E685" s="5"/>
      <c r="F685" s="5"/>
    </row>
    <row r="686" ht="13.5" customHeight="1" spans="1:6">
      <c r="A686" s="2"/>
      <c r="D686" s="4"/>
      <c r="E686" s="5"/>
      <c r="F686" s="5"/>
    </row>
    <row r="687" ht="13.5" customHeight="1" spans="1:6">
      <c r="A687" s="2"/>
      <c r="D687" s="4"/>
      <c r="E687" s="5"/>
      <c r="F687" s="5"/>
    </row>
    <row r="688" ht="13.5" customHeight="1" spans="1:6">
      <c r="A688" s="2"/>
      <c r="D688" s="4"/>
      <c r="E688" s="5"/>
      <c r="F688" s="5"/>
    </row>
    <row r="689" ht="13.5" customHeight="1" spans="1:6">
      <c r="A689" s="2"/>
      <c r="D689" s="4"/>
      <c r="E689" s="5"/>
      <c r="F689" s="5"/>
    </row>
    <row r="690" ht="13.5" customHeight="1" spans="1:6">
      <c r="A690" s="2"/>
      <c r="D690" s="4"/>
      <c r="E690" s="5"/>
      <c r="F690" s="5"/>
    </row>
    <row r="691" ht="13.5" customHeight="1" spans="1:6">
      <c r="A691" s="2"/>
      <c r="D691" s="4"/>
      <c r="E691" s="5"/>
      <c r="F691" s="5"/>
    </row>
    <row r="692" ht="13.5" customHeight="1" spans="1:6">
      <c r="A692" s="2"/>
      <c r="D692" s="4"/>
      <c r="E692" s="5"/>
      <c r="F692" s="5"/>
    </row>
    <row r="693" ht="13.5" customHeight="1" spans="1:6">
      <c r="A693" s="2"/>
      <c r="D693" s="4"/>
      <c r="E693" s="5"/>
      <c r="F693" s="5"/>
    </row>
    <row r="694" ht="13.5" customHeight="1" spans="1:6">
      <c r="A694" s="2"/>
      <c r="D694" s="4"/>
      <c r="E694" s="5"/>
      <c r="F694" s="5"/>
    </row>
    <row r="695" ht="13.5" customHeight="1" spans="1:6">
      <c r="A695" s="2"/>
      <c r="D695" s="4"/>
      <c r="E695" s="5"/>
      <c r="F695" s="5"/>
    </row>
    <row r="696" ht="13.5" customHeight="1" spans="1:6">
      <c r="A696" s="2"/>
      <c r="D696" s="4"/>
      <c r="E696" s="5"/>
      <c r="F696" s="5"/>
    </row>
    <row r="697" ht="13.5" customHeight="1" spans="1:6">
      <c r="A697" s="2"/>
      <c r="D697" s="4"/>
      <c r="E697" s="5"/>
      <c r="F697" s="5"/>
    </row>
    <row r="698" ht="13.5" customHeight="1" spans="1:6">
      <c r="A698" s="2"/>
      <c r="D698" s="4"/>
      <c r="E698" s="5"/>
      <c r="F698" s="5"/>
    </row>
    <row r="699" ht="13.5" customHeight="1" spans="1:6">
      <c r="A699" s="2"/>
      <c r="D699" s="4"/>
      <c r="E699" s="5"/>
      <c r="F699" s="5"/>
    </row>
    <row r="700" ht="13.5" customHeight="1" spans="1:6">
      <c r="A700" s="2"/>
      <c r="D700" s="4"/>
      <c r="E700" s="5"/>
      <c r="F700" s="5"/>
    </row>
    <row r="701" ht="13.5" customHeight="1" spans="1:6">
      <c r="A701" s="2"/>
      <c r="D701" s="4"/>
      <c r="E701" s="5"/>
      <c r="F701" s="5"/>
    </row>
    <row r="702" ht="13.5" customHeight="1" spans="1:6">
      <c r="A702" s="2"/>
      <c r="D702" s="4"/>
      <c r="E702" s="5"/>
      <c r="F702" s="5"/>
    </row>
    <row r="703" ht="13.5" customHeight="1" spans="1:6">
      <c r="A703" s="2"/>
      <c r="D703" s="4"/>
      <c r="E703" s="5"/>
      <c r="F703" s="5"/>
    </row>
    <row r="704" ht="13.5" customHeight="1" spans="1:6">
      <c r="A704" s="2"/>
      <c r="D704" s="4"/>
      <c r="E704" s="5"/>
      <c r="F704" s="5"/>
    </row>
    <row r="705" ht="13.5" customHeight="1" spans="1:6">
      <c r="A705" s="2"/>
      <c r="D705" s="4"/>
      <c r="E705" s="5"/>
      <c r="F705" s="5"/>
    </row>
    <row r="706" ht="13.5" customHeight="1" spans="1:6">
      <c r="A706" s="2"/>
      <c r="D706" s="4"/>
      <c r="E706" s="5"/>
      <c r="F706" s="5"/>
    </row>
    <row r="707" ht="13.5" customHeight="1" spans="1:6">
      <c r="A707" s="2"/>
      <c r="D707" s="4"/>
      <c r="E707" s="5"/>
      <c r="F707" s="5"/>
    </row>
    <row r="708" ht="13.5" customHeight="1" spans="1:6">
      <c r="A708" s="2"/>
      <c r="D708" s="4"/>
      <c r="E708" s="5"/>
      <c r="F708" s="5"/>
    </row>
    <row r="709" ht="13.5" customHeight="1" spans="1:6">
      <c r="A709" s="2"/>
      <c r="D709" s="4"/>
      <c r="E709" s="5"/>
      <c r="F709" s="5"/>
    </row>
    <row r="710" ht="13.5" customHeight="1" spans="1:6">
      <c r="A710" s="2"/>
      <c r="D710" s="4"/>
      <c r="E710" s="5"/>
      <c r="F710" s="5"/>
    </row>
    <row r="711" ht="13.5" customHeight="1" spans="1:6">
      <c r="A711" s="2"/>
      <c r="D711" s="4"/>
      <c r="E711" s="5"/>
      <c r="F711" s="5"/>
    </row>
    <row r="712" ht="13.5" customHeight="1" spans="1:6">
      <c r="A712" s="2"/>
      <c r="D712" s="4"/>
      <c r="E712" s="5"/>
      <c r="F712" s="5"/>
    </row>
    <row r="713" ht="13.5" customHeight="1" spans="1:6">
      <c r="A713" s="2"/>
      <c r="D713" s="4"/>
      <c r="E713" s="5"/>
      <c r="F713" s="5"/>
    </row>
    <row r="714" ht="13.5" customHeight="1" spans="1:6">
      <c r="A714" s="2"/>
      <c r="D714" s="4"/>
      <c r="E714" s="5"/>
      <c r="F714" s="5"/>
    </row>
    <row r="715" ht="13.5" customHeight="1" spans="1:6">
      <c r="A715" s="2"/>
      <c r="D715" s="4"/>
      <c r="E715" s="5"/>
      <c r="F715" s="5"/>
    </row>
    <row r="716" ht="13.5" customHeight="1" spans="1:6">
      <c r="A716" s="2"/>
      <c r="D716" s="4"/>
      <c r="E716" s="5"/>
      <c r="F716" s="5"/>
    </row>
    <row r="717" ht="13.5" customHeight="1" spans="1:6">
      <c r="A717" s="2"/>
      <c r="D717" s="4"/>
      <c r="E717" s="5"/>
      <c r="F717" s="5"/>
    </row>
    <row r="718" ht="13.5" customHeight="1" spans="1:6">
      <c r="A718" s="2"/>
      <c r="D718" s="4"/>
      <c r="E718" s="5"/>
      <c r="F718" s="5"/>
    </row>
    <row r="719" ht="13.5" customHeight="1" spans="1:6">
      <c r="A719" s="2"/>
      <c r="D719" s="4"/>
      <c r="E719" s="5"/>
      <c r="F719" s="5"/>
    </row>
    <row r="720" ht="13.5" customHeight="1" spans="1:6">
      <c r="A720" s="2"/>
      <c r="D720" s="4"/>
      <c r="E720" s="5"/>
      <c r="F720" s="5"/>
    </row>
    <row r="721" ht="13.5" customHeight="1" spans="1:6">
      <c r="A721" s="2"/>
      <c r="D721" s="4"/>
      <c r="E721" s="5"/>
      <c r="F721" s="5"/>
    </row>
    <row r="722" ht="13.5" customHeight="1" spans="1:6">
      <c r="A722" s="2"/>
      <c r="D722" s="4"/>
      <c r="E722" s="5"/>
      <c r="F722" s="5"/>
    </row>
    <row r="723" ht="13.5" customHeight="1" spans="1:6">
      <c r="A723" s="2"/>
      <c r="D723" s="4"/>
      <c r="E723" s="5"/>
      <c r="F723" s="5"/>
    </row>
    <row r="724" ht="13.5" customHeight="1" spans="1:6">
      <c r="A724" s="2"/>
      <c r="D724" s="4"/>
      <c r="E724" s="5"/>
      <c r="F724" s="5"/>
    </row>
    <row r="725" ht="13.5" customHeight="1" spans="1:6">
      <c r="A725" s="2"/>
      <c r="D725" s="4"/>
      <c r="E725" s="5"/>
      <c r="F725" s="5"/>
    </row>
    <row r="726" ht="13.5" customHeight="1" spans="1:6">
      <c r="A726" s="2"/>
      <c r="D726" s="4"/>
      <c r="E726" s="5"/>
      <c r="F726" s="5"/>
    </row>
    <row r="727" ht="13.5" customHeight="1" spans="1:6">
      <c r="A727" s="2"/>
      <c r="D727" s="4"/>
      <c r="E727" s="5"/>
      <c r="F727" s="5"/>
    </row>
    <row r="728" ht="13.5" customHeight="1" spans="1:6">
      <c r="A728" s="2"/>
      <c r="D728" s="4"/>
      <c r="E728" s="5"/>
      <c r="F728" s="5"/>
    </row>
    <row r="729" ht="13.5" customHeight="1" spans="1:6">
      <c r="A729" s="2"/>
      <c r="D729" s="4"/>
      <c r="E729" s="5"/>
      <c r="F729" s="5"/>
    </row>
    <row r="730" ht="13.5" customHeight="1" spans="1:6">
      <c r="A730" s="2"/>
      <c r="D730" s="4"/>
      <c r="E730" s="5"/>
      <c r="F730" s="5"/>
    </row>
    <row r="731" ht="13.5" customHeight="1" spans="1:6">
      <c r="A731" s="2"/>
      <c r="D731" s="4"/>
      <c r="E731" s="5"/>
      <c r="F731" s="5"/>
    </row>
    <row r="732" ht="13.5" customHeight="1" spans="1:6">
      <c r="A732" s="2"/>
      <c r="D732" s="4"/>
      <c r="E732" s="5"/>
      <c r="F732" s="5"/>
    </row>
    <row r="733" ht="13.5" customHeight="1" spans="1:6">
      <c r="A733" s="2"/>
      <c r="D733" s="4"/>
      <c r="E733" s="5"/>
      <c r="F733" s="5"/>
    </row>
    <row r="734" ht="13.5" customHeight="1" spans="1:6">
      <c r="A734" s="2"/>
      <c r="D734" s="4"/>
      <c r="E734" s="5"/>
      <c r="F734" s="5"/>
    </row>
    <row r="735" ht="13.5" customHeight="1" spans="1:6">
      <c r="A735" s="2"/>
      <c r="D735" s="4"/>
      <c r="E735" s="5"/>
      <c r="F735" s="5"/>
    </row>
    <row r="736" ht="13.5" customHeight="1" spans="1:6">
      <c r="A736" s="2"/>
      <c r="D736" s="4"/>
      <c r="E736" s="5"/>
      <c r="F736" s="5"/>
    </row>
    <row r="737" ht="13.5" customHeight="1" spans="1:6">
      <c r="A737" s="2"/>
      <c r="D737" s="4"/>
      <c r="E737" s="5"/>
      <c r="F737" s="5"/>
    </row>
    <row r="738" ht="13.5" customHeight="1" spans="1:6">
      <c r="A738" s="2"/>
      <c r="D738" s="4"/>
      <c r="E738" s="5"/>
      <c r="F738" s="5"/>
    </row>
    <row r="739" ht="13.5" customHeight="1" spans="1:6">
      <c r="A739" s="2"/>
      <c r="D739" s="4"/>
      <c r="E739" s="5"/>
      <c r="F739" s="5"/>
    </row>
    <row r="740" ht="13.5" customHeight="1" spans="1:6">
      <c r="A740" s="2"/>
      <c r="D740" s="4"/>
      <c r="E740" s="5"/>
      <c r="F740" s="5"/>
    </row>
    <row r="741" ht="13.5" customHeight="1" spans="1:6">
      <c r="A741" s="2"/>
      <c r="D741" s="4"/>
      <c r="E741" s="5"/>
      <c r="F741" s="5"/>
    </row>
    <row r="742" ht="13.5" customHeight="1" spans="1:6">
      <c r="A742" s="2"/>
      <c r="D742" s="4"/>
      <c r="E742" s="5"/>
      <c r="F742" s="5"/>
    </row>
    <row r="743" ht="13.5" customHeight="1" spans="1:6">
      <c r="A743" s="2"/>
      <c r="D743" s="4"/>
      <c r="E743" s="5"/>
      <c r="F743" s="5"/>
    </row>
    <row r="744" ht="13.5" customHeight="1" spans="1:6">
      <c r="A744" s="2"/>
      <c r="D744" s="4"/>
      <c r="E744" s="5"/>
      <c r="F744" s="5"/>
    </row>
    <row r="745" ht="13.5" customHeight="1" spans="1:6">
      <c r="A745" s="2"/>
      <c r="D745" s="4"/>
      <c r="E745" s="5"/>
      <c r="F745" s="5"/>
    </row>
    <row r="746" ht="13.5" customHeight="1" spans="1:6">
      <c r="A746" s="2"/>
      <c r="D746" s="4"/>
      <c r="E746" s="5"/>
      <c r="F746" s="5"/>
    </row>
    <row r="747" ht="13.5" customHeight="1" spans="1:6">
      <c r="A747" s="2"/>
      <c r="D747" s="4"/>
      <c r="E747" s="5"/>
      <c r="F747" s="5"/>
    </row>
    <row r="748" ht="13.5" customHeight="1" spans="1:6">
      <c r="A748" s="2"/>
      <c r="D748" s="4"/>
      <c r="E748" s="5"/>
      <c r="F748" s="5"/>
    </row>
    <row r="749" ht="13.5" customHeight="1" spans="1:6">
      <c r="A749" s="2"/>
      <c r="D749" s="4"/>
      <c r="E749" s="5"/>
      <c r="F749" s="5"/>
    </row>
    <row r="750" ht="13.5" customHeight="1" spans="1:6">
      <c r="A750" s="2"/>
      <c r="D750" s="4"/>
      <c r="E750" s="5"/>
      <c r="F750" s="5"/>
    </row>
    <row r="751" ht="13.5" customHeight="1" spans="1:6">
      <c r="A751" s="2"/>
      <c r="D751" s="4"/>
      <c r="E751" s="5"/>
      <c r="F751" s="5"/>
    </row>
    <row r="752" ht="13.5" customHeight="1" spans="1:6">
      <c r="A752" s="2"/>
      <c r="D752" s="4"/>
      <c r="E752" s="5"/>
      <c r="F752" s="5"/>
    </row>
    <row r="753" ht="13.5" customHeight="1" spans="1:6">
      <c r="A753" s="2"/>
      <c r="D753" s="4"/>
      <c r="E753" s="5"/>
      <c r="F753" s="5"/>
    </row>
    <row r="754" ht="13.5" customHeight="1" spans="1:6">
      <c r="A754" s="2"/>
      <c r="D754" s="4"/>
      <c r="E754" s="5"/>
      <c r="F754" s="5"/>
    </row>
    <row r="755" ht="13.5" customHeight="1" spans="1:6">
      <c r="A755" s="2"/>
      <c r="D755" s="4"/>
      <c r="E755" s="5"/>
      <c r="F755" s="5"/>
    </row>
    <row r="756" ht="13.5" customHeight="1" spans="1:6">
      <c r="A756" s="2"/>
      <c r="D756" s="4"/>
      <c r="E756" s="5"/>
      <c r="F756" s="5"/>
    </row>
    <row r="757" ht="13.5" customHeight="1" spans="1:6">
      <c r="A757" s="2"/>
      <c r="D757" s="4"/>
      <c r="E757" s="5"/>
      <c r="F757" s="5"/>
    </row>
    <row r="758" ht="13.5" customHeight="1" spans="1:6">
      <c r="A758" s="2"/>
      <c r="D758" s="4"/>
      <c r="E758" s="5"/>
      <c r="F758" s="5"/>
    </row>
    <row r="759" ht="13.5" customHeight="1" spans="1:6">
      <c r="A759" s="2"/>
      <c r="D759" s="4"/>
      <c r="E759" s="5"/>
      <c r="F759" s="5"/>
    </row>
    <row r="760" ht="13.5" customHeight="1" spans="1:6">
      <c r="A760" s="2"/>
      <c r="D760" s="4"/>
      <c r="E760" s="5"/>
      <c r="F760" s="5"/>
    </row>
    <row r="761" ht="13.5" customHeight="1" spans="1:6">
      <c r="A761" s="2"/>
      <c r="D761" s="4"/>
      <c r="E761" s="5"/>
      <c r="F761" s="5"/>
    </row>
    <row r="762" ht="13.5" customHeight="1" spans="1:6">
      <c r="A762" s="2"/>
      <c r="D762" s="4"/>
      <c r="E762" s="5"/>
      <c r="F762" s="5"/>
    </row>
    <row r="763" ht="13.5" customHeight="1" spans="1:6">
      <c r="A763" s="2"/>
      <c r="D763" s="4"/>
      <c r="E763" s="5"/>
      <c r="F763" s="5"/>
    </row>
    <row r="764" ht="13.5" customHeight="1" spans="1:6">
      <c r="A764" s="2"/>
      <c r="D764" s="4"/>
      <c r="E764" s="5"/>
      <c r="F764" s="5"/>
    </row>
    <row r="765" ht="13.5" customHeight="1" spans="1:6">
      <c r="A765" s="2"/>
      <c r="D765" s="4"/>
      <c r="E765" s="5"/>
      <c r="F765" s="5"/>
    </row>
    <row r="766" ht="13.5" customHeight="1" spans="1:6">
      <c r="A766" s="2"/>
      <c r="D766" s="4"/>
      <c r="E766" s="5"/>
      <c r="F766" s="5"/>
    </row>
    <row r="767" ht="13.5" customHeight="1" spans="1:6">
      <c r="A767" s="2"/>
      <c r="D767" s="4"/>
      <c r="E767" s="5"/>
      <c r="F767" s="5"/>
    </row>
    <row r="768" ht="13.5" customHeight="1" spans="1:6">
      <c r="A768" s="2"/>
      <c r="D768" s="4"/>
      <c r="E768" s="5"/>
      <c r="F768" s="5"/>
    </row>
    <row r="769" ht="13.5" customHeight="1" spans="1:6">
      <c r="A769" s="2"/>
      <c r="D769" s="4"/>
      <c r="E769" s="5"/>
      <c r="F769" s="5"/>
    </row>
    <row r="770" ht="13.5" customHeight="1" spans="1:6">
      <c r="A770" s="2"/>
      <c r="D770" s="4"/>
      <c r="E770" s="5"/>
      <c r="F770" s="5"/>
    </row>
    <row r="771" ht="13.5" customHeight="1" spans="1:6">
      <c r="A771" s="2"/>
      <c r="D771" s="4"/>
      <c r="E771" s="5"/>
      <c r="F771" s="5"/>
    </row>
    <row r="772" ht="13.5" customHeight="1" spans="1:6">
      <c r="A772" s="2"/>
      <c r="D772" s="4"/>
      <c r="E772" s="5"/>
      <c r="F772" s="5"/>
    </row>
    <row r="773" ht="13.5" customHeight="1" spans="1:6">
      <c r="A773" s="2"/>
      <c r="D773" s="4"/>
      <c r="E773" s="5"/>
      <c r="F773" s="5"/>
    </row>
    <row r="774" ht="13.5" customHeight="1" spans="1:6">
      <c r="A774" s="2"/>
      <c r="D774" s="4"/>
      <c r="E774" s="5"/>
      <c r="F774" s="5"/>
    </row>
    <row r="775" ht="13.5" customHeight="1" spans="1:6">
      <c r="A775" s="2"/>
      <c r="D775" s="4"/>
      <c r="E775" s="5"/>
      <c r="F775" s="5"/>
    </row>
    <row r="776" ht="13.5" customHeight="1" spans="1:6">
      <c r="A776" s="2"/>
      <c r="D776" s="4"/>
      <c r="E776" s="5"/>
      <c r="F776" s="5"/>
    </row>
    <row r="777" ht="13.5" customHeight="1" spans="1:6">
      <c r="A777" s="2"/>
      <c r="D777" s="4"/>
      <c r="E777" s="5"/>
      <c r="F777" s="5"/>
    </row>
    <row r="778" ht="13.5" customHeight="1" spans="1:6">
      <c r="A778" s="2"/>
      <c r="D778" s="4"/>
      <c r="E778" s="5"/>
      <c r="F778" s="5"/>
    </row>
    <row r="779" ht="13.5" customHeight="1" spans="1:6">
      <c r="A779" s="2"/>
      <c r="D779" s="4"/>
      <c r="E779" s="5"/>
      <c r="F779" s="5"/>
    </row>
    <row r="780" ht="13.5" customHeight="1" spans="1:6">
      <c r="A780" s="2"/>
      <c r="D780" s="4"/>
      <c r="E780" s="5"/>
      <c r="F780" s="5"/>
    </row>
    <row r="781" ht="13.5" customHeight="1" spans="1:6">
      <c r="A781" s="2"/>
      <c r="D781" s="4"/>
      <c r="E781" s="5"/>
      <c r="F781" s="5"/>
    </row>
    <row r="782" ht="13.5" customHeight="1" spans="1:6">
      <c r="A782" s="2"/>
      <c r="D782" s="4"/>
      <c r="E782" s="5"/>
      <c r="F782" s="5"/>
    </row>
    <row r="783" ht="13.5" customHeight="1" spans="1:6">
      <c r="A783" s="2"/>
      <c r="D783" s="4"/>
      <c r="E783" s="5"/>
      <c r="F783" s="5"/>
    </row>
    <row r="784" ht="13.5" customHeight="1" spans="1:6">
      <c r="A784" s="2"/>
      <c r="D784" s="4"/>
      <c r="E784" s="5"/>
      <c r="F784" s="5"/>
    </row>
    <row r="785" ht="13.5" customHeight="1" spans="1:6">
      <c r="A785" s="2"/>
      <c r="D785" s="4"/>
      <c r="E785" s="5"/>
      <c r="F785" s="5"/>
    </row>
    <row r="786" ht="13.5" customHeight="1" spans="1:6">
      <c r="A786" s="2"/>
      <c r="D786" s="4"/>
      <c r="E786" s="5"/>
      <c r="F786" s="5"/>
    </row>
    <row r="787" ht="13.5" customHeight="1" spans="1:6">
      <c r="A787" s="2"/>
      <c r="D787" s="4"/>
      <c r="E787" s="5"/>
      <c r="F787" s="5"/>
    </row>
    <row r="788" ht="13.5" customHeight="1" spans="1:6">
      <c r="A788" s="2"/>
      <c r="D788" s="4"/>
      <c r="E788" s="5"/>
      <c r="F788" s="5"/>
    </row>
    <row r="789" ht="13.5" customHeight="1" spans="1:6">
      <c r="A789" s="2"/>
      <c r="D789" s="4"/>
      <c r="E789" s="5"/>
      <c r="F789" s="5"/>
    </row>
    <row r="790" ht="13.5" customHeight="1" spans="1:6">
      <c r="A790" s="2"/>
      <c r="D790" s="4"/>
      <c r="E790" s="5"/>
      <c r="F790" s="5"/>
    </row>
    <row r="791" ht="13.5" customHeight="1" spans="1:6">
      <c r="A791" s="2"/>
      <c r="D791" s="4"/>
      <c r="E791" s="5"/>
      <c r="F791" s="5"/>
    </row>
    <row r="792" ht="13.5" customHeight="1" spans="1:6">
      <c r="A792" s="2"/>
      <c r="D792" s="4"/>
      <c r="E792" s="5"/>
      <c r="F792" s="5"/>
    </row>
    <row r="793" ht="13.5" customHeight="1" spans="1:6">
      <c r="A793" s="2"/>
      <c r="D793" s="4"/>
      <c r="E793" s="5"/>
      <c r="F793" s="5"/>
    </row>
    <row r="794" ht="13.5" customHeight="1" spans="1:6">
      <c r="A794" s="2"/>
      <c r="D794" s="4"/>
      <c r="E794" s="5"/>
      <c r="F794" s="5"/>
    </row>
    <row r="795" ht="13.5" customHeight="1" spans="1:6">
      <c r="A795" s="2"/>
      <c r="D795" s="4"/>
      <c r="E795" s="5"/>
      <c r="F795" s="5"/>
    </row>
    <row r="796" ht="13.5" customHeight="1" spans="1:6">
      <c r="A796" s="2"/>
      <c r="D796" s="4"/>
      <c r="E796" s="5"/>
      <c r="F796" s="5"/>
    </row>
    <row r="797" ht="13.5" customHeight="1" spans="1:6">
      <c r="A797" s="2"/>
      <c r="D797" s="4"/>
      <c r="E797" s="5"/>
      <c r="F797" s="5"/>
    </row>
    <row r="798" ht="13.5" customHeight="1" spans="1:6">
      <c r="A798" s="2"/>
      <c r="D798" s="4"/>
      <c r="E798" s="5"/>
      <c r="F798" s="5"/>
    </row>
    <row r="799" ht="13.5" customHeight="1" spans="1:6">
      <c r="A799" s="2"/>
      <c r="D799" s="4"/>
      <c r="E799" s="5"/>
      <c r="F799" s="5"/>
    </row>
    <row r="800" ht="13.5" customHeight="1" spans="1:6">
      <c r="A800" s="2"/>
      <c r="D800" s="4"/>
      <c r="E800" s="5"/>
      <c r="F800" s="5"/>
    </row>
    <row r="801" ht="13.5" customHeight="1" spans="1:6">
      <c r="A801" s="2"/>
      <c r="D801" s="4"/>
      <c r="E801" s="5"/>
      <c r="F801" s="5"/>
    </row>
    <row r="802" ht="13.5" customHeight="1" spans="1:6">
      <c r="A802" s="2"/>
      <c r="D802" s="4"/>
      <c r="E802" s="5"/>
      <c r="F802" s="5"/>
    </row>
    <row r="803" ht="13.5" customHeight="1" spans="1:6">
      <c r="A803" s="2"/>
      <c r="D803" s="4"/>
      <c r="E803" s="5"/>
      <c r="F803" s="5"/>
    </row>
    <row r="804" ht="13.5" customHeight="1" spans="1:6">
      <c r="A804" s="2"/>
      <c r="D804" s="4"/>
      <c r="E804" s="5"/>
      <c r="F804" s="5"/>
    </row>
    <row r="805" ht="13.5" customHeight="1" spans="1:6">
      <c r="A805" s="2"/>
      <c r="D805" s="4"/>
      <c r="E805" s="5"/>
      <c r="F805" s="5"/>
    </row>
    <row r="806" ht="13.5" customHeight="1" spans="1:6">
      <c r="A806" s="2"/>
      <c r="D806" s="4"/>
      <c r="E806" s="5"/>
      <c r="F806" s="5"/>
    </row>
    <row r="807" ht="13.5" customHeight="1" spans="1:6">
      <c r="A807" s="2"/>
      <c r="D807" s="4"/>
      <c r="E807" s="5"/>
      <c r="F807" s="5"/>
    </row>
    <row r="808" ht="13.5" customHeight="1" spans="1:6">
      <c r="A808" s="2"/>
      <c r="D808" s="4"/>
      <c r="E808" s="5"/>
      <c r="F808" s="5"/>
    </row>
    <row r="809" ht="13.5" customHeight="1" spans="1:6">
      <c r="A809" s="2"/>
      <c r="D809" s="4"/>
      <c r="E809" s="5"/>
      <c r="F809" s="5"/>
    </row>
    <row r="810" ht="13.5" customHeight="1" spans="1:6">
      <c r="A810" s="2"/>
      <c r="D810" s="4"/>
      <c r="E810" s="5"/>
      <c r="F810" s="5"/>
    </row>
    <row r="811" ht="13.5" customHeight="1" spans="1:6">
      <c r="A811" s="2"/>
      <c r="D811" s="4"/>
      <c r="E811" s="5"/>
      <c r="F811" s="5"/>
    </row>
    <row r="812" ht="13.5" customHeight="1" spans="1:6">
      <c r="A812" s="2"/>
      <c r="D812" s="4"/>
      <c r="E812" s="5"/>
      <c r="F812" s="5"/>
    </row>
    <row r="813" ht="13.5" customHeight="1" spans="1:6">
      <c r="A813" s="2"/>
      <c r="D813" s="4"/>
      <c r="E813" s="5"/>
      <c r="F813" s="5"/>
    </row>
    <row r="814" ht="13.5" customHeight="1" spans="1:6">
      <c r="A814" s="2"/>
      <c r="D814" s="4"/>
      <c r="E814" s="5"/>
      <c r="F814" s="5"/>
    </row>
    <row r="815" ht="13.5" customHeight="1" spans="1:6">
      <c r="A815" s="2"/>
      <c r="D815" s="4"/>
      <c r="E815" s="5"/>
      <c r="F815" s="5"/>
    </row>
    <row r="816" ht="13.5" customHeight="1" spans="1:6">
      <c r="A816" s="2"/>
      <c r="D816" s="4"/>
      <c r="E816" s="5"/>
      <c r="F816" s="5"/>
    </row>
    <row r="817" ht="13.5" customHeight="1" spans="1:6">
      <c r="A817" s="2"/>
      <c r="D817" s="4"/>
      <c r="E817" s="5"/>
      <c r="F817" s="5"/>
    </row>
    <row r="818" ht="13.5" customHeight="1" spans="1:6">
      <c r="A818" s="2"/>
      <c r="D818" s="4"/>
      <c r="E818" s="5"/>
      <c r="F818" s="5"/>
    </row>
    <row r="819" ht="13.5" customHeight="1" spans="1:6">
      <c r="A819" s="2"/>
      <c r="D819" s="4"/>
      <c r="E819" s="5"/>
      <c r="F819" s="5"/>
    </row>
    <row r="820" ht="13.5" customHeight="1" spans="1:6">
      <c r="A820" s="2"/>
      <c r="D820" s="4"/>
      <c r="E820" s="5"/>
      <c r="F820" s="5"/>
    </row>
    <row r="821" ht="13.5" customHeight="1" spans="1:6">
      <c r="A821" s="2"/>
      <c r="D821" s="4"/>
      <c r="E821" s="5"/>
      <c r="F821" s="5"/>
    </row>
    <row r="822" ht="13.5" customHeight="1" spans="1:6">
      <c r="A822" s="2"/>
      <c r="D822" s="4"/>
      <c r="E822" s="5"/>
      <c r="F822" s="5"/>
    </row>
    <row r="823" ht="13.5" customHeight="1" spans="1:6">
      <c r="A823" s="2"/>
      <c r="D823" s="4"/>
      <c r="E823" s="5"/>
      <c r="F823" s="5"/>
    </row>
    <row r="824" ht="13.5" customHeight="1" spans="1:6">
      <c r="A824" s="2"/>
      <c r="D824" s="4"/>
      <c r="E824" s="5"/>
      <c r="F824" s="5"/>
    </row>
    <row r="825" ht="13.5" customHeight="1" spans="1:6">
      <c r="A825" s="2"/>
      <c r="D825" s="4"/>
      <c r="E825" s="5"/>
      <c r="F825" s="5"/>
    </row>
    <row r="826" ht="13.5" customHeight="1" spans="1:6">
      <c r="A826" s="2"/>
      <c r="D826" s="4"/>
      <c r="E826" s="5"/>
      <c r="F826" s="5"/>
    </row>
    <row r="827" ht="13.5" customHeight="1" spans="1:6">
      <c r="A827" s="2"/>
      <c r="D827" s="4"/>
      <c r="E827" s="5"/>
      <c r="F827" s="5"/>
    </row>
    <row r="828" ht="13.5" customHeight="1" spans="1:6">
      <c r="A828" s="2"/>
      <c r="D828" s="4"/>
      <c r="E828" s="5"/>
      <c r="F828" s="5"/>
    </row>
    <row r="829" ht="13.5" customHeight="1" spans="1:6">
      <c r="A829" s="2"/>
      <c r="D829" s="4"/>
      <c r="E829" s="5"/>
      <c r="F829" s="5"/>
    </row>
    <row r="830" ht="13.5" customHeight="1" spans="1:6">
      <c r="A830" s="2"/>
      <c r="D830" s="4"/>
      <c r="E830" s="5"/>
      <c r="F830" s="5"/>
    </row>
    <row r="831" ht="13.5" customHeight="1" spans="1:6">
      <c r="A831" s="2"/>
      <c r="D831" s="4"/>
      <c r="E831" s="5"/>
      <c r="F831" s="5"/>
    </row>
    <row r="832" ht="13.5" customHeight="1" spans="1:6">
      <c r="A832" s="2"/>
      <c r="D832" s="4"/>
      <c r="E832" s="5"/>
      <c r="F832" s="5"/>
    </row>
    <row r="833" ht="13.5" customHeight="1" spans="1:6">
      <c r="A833" s="2"/>
      <c r="D833" s="4"/>
      <c r="E833" s="5"/>
      <c r="F833" s="5"/>
    </row>
    <row r="834" ht="13.5" customHeight="1" spans="1:6">
      <c r="A834" s="2"/>
      <c r="D834" s="4"/>
      <c r="E834" s="5"/>
      <c r="F834" s="5"/>
    </row>
    <row r="835" ht="13.5" customHeight="1" spans="1:6">
      <c r="A835" s="2"/>
      <c r="D835" s="4"/>
      <c r="E835" s="5"/>
      <c r="F835" s="5"/>
    </row>
    <row r="836" ht="13.5" customHeight="1" spans="1:6">
      <c r="A836" s="2"/>
      <c r="D836" s="4"/>
      <c r="E836" s="5"/>
      <c r="F836" s="5"/>
    </row>
    <row r="837" ht="13.5" customHeight="1" spans="1:6">
      <c r="A837" s="2"/>
      <c r="D837" s="4"/>
      <c r="E837" s="5"/>
      <c r="F837" s="5"/>
    </row>
    <row r="838" ht="13.5" customHeight="1" spans="1:6">
      <c r="A838" s="2"/>
      <c r="D838" s="4"/>
      <c r="E838" s="5"/>
      <c r="F838" s="5"/>
    </row>
    <row r="839" ht="13.5" customHeight="1" spans="1:6">
      <c r="A839" s="2"/>
      <c r="D839" s="4"/>
      <c r="E839" s="5"/>
      <c r="F839" s="5"/>
    </row>
    <row r="840" ht="13.5" customHeight="1" spans="1:6">
      <c r="A840" s="2"/>
      <c r="D840" s="4"/>
      <c r="E840" s="5"/>
      <c r="F840" s="5"/>
    </row>
    <row r="841" ht="13.5" customHeight="1" spans="1:6">
      <c r="A841" s="2"/>
      <c r="D841" s="4"/>
      <c r="E841" s="5"/>
      <c r="F841" s="5"/>
    </row>
    <row r="842" ht="13.5" customHeight="1" spans="1:6">
      <c r="A842" s="2"/>
      <c r="D842" s="4"/>
      <c r="E842" s="5"/>
      <c r="F842" s="5"/>
    </row>
    <row r="843" ht="13.5" customHeight="1" spans="1:6">
      <c r="A843" s="2"/>
      <c r="D843" s="4"/>
      <c r="E843" s="5"/>
      <c r="F843" s="5"/>
    </row>
    <row r="844" ht="13.5" customHeight="1" spans="1:6">
      <c r="A844" s="2"/>
      <c r="D844" s="4"/>
      <c r="E844" s="5"/>
      <c r="F844" s="5"/>
    </row>
    <row r="845" ht="13.5" customHeight="1" spans="1:6">
      <c r="A845" s="2"/>
      <c r="D845" s="4"/>
      <c r="E845" s="5"/>
      <c r="F845" s="5"/>
    </row>
    <row r="846" ht="13.5" customHeight="1" spans="1:6">
      <c r="A846" s="2"/>
      <c r="D846" s="4"/>
      <c r="E846" s="5"/>
      <c r="F846" s="5"/>
    </row>
    <row r="847" ht="13.5" customHeight="1" spans="1:6">
      <c r="A847" s="2"/>
      <c r="D847" s="4"/>
      <c r="E847" s="5"/>
      <c r="F847" s="5"/>
    </row>
    <row r="848" ht="13.5" customHeight="1" spans="1:6">
      <c r="A848" s="2"/>
      <c r="D848" s="4"/>
      <c r="E848" s="5"/>
      <c r="F848" s="5"/>
    </row>
    <row r="849" ht="13.5" customHeight="1" spans="1:6">
      <c r="A849" s="2"/>
      <c r="D849" s="4"/>
      <c r="E849" s="5"/>
      <c r="F849" s="5"/>
    </row>
    <row r="850" ht="13.5" customHeight="1" spans="1:6">
      <c r="A850" s="2"/>
      <c r="D850" s="4"/>
      <c r="E850" s="5"/>
      <c r="F850" s="5"/>
    </row>
    <row r="851" ht="13.5" customHeight="1" spans="1:6">
      <c r="A851" s="2"/>
      <c r="D851" s="4"/>
      <c r="E851" s="5"/>
      <c r="F851" s="5"/>
    </row>
    <row r="852" ht="13.5" customHeight="1" spans="1:6">
      <c r="A852" s="2"/>
      <c r="D852" s="4"/>
      <c r="E852" s="5"/>
      <c r="F852" s="5"/>
    </row>
    <row r="853" ht="13.5" customHeight="1" spans="1:6">
      <c r="A853" s="2"/>
      <c r="D853" s="4"/>
      <c r="E853" s="5"/>
      <c r="F853" s="5"/>
    </row>
    <row r="854" ht="13.5" customHeight="1" spans="1:6">
      <c r="A854" s="2"/>
      <c r="D854" s="4"/>
      <c r="E854" s="5"/>
      <c r="F854" s="5"/>
    </row>
    <row r="855" ht="13.5" customHeight="1" spans="1:6">
      <c r="A855" s="2"/>
      <c r="D855" s="4"/>
      <c r="E855" s="5"/>
      <c r="F855" s="5"/>
    </row>
    <row r="856" ht="13.5" customHeight="1" spans="1:6">
      <c r="A856" s="2"/>
      <c r="D856" s="4"/>
      <c r="E856" s="5"/>
      <c r="F856" s="5"/>
    </row>
    <row r="857" ht="13.5" customHeight="1" spans="1:6">
      <c r="A857" s="2"/>
      <c r="D857" s="4"/>
      <c r="E857" s="5"/>
      <c r="F857" s="5"/>
    </row>
    <row r="858" ht="13.5" customHeight="1" spans="1:6">
      <c r="A858" s="2"/>
      <c r="D858" s="4"/>
      <c r="E858" s="5"/>
      <c r="F858" s="5"/>
    </row>
    <row r="859" ht="13.5" customHeight="1" spans="1:6">
      <c r="A859" s="2"/>
      <c r="D859" s="4"/>
      <c r="E859" s="5"/>
      <c r="F859" s="5"/>
    </row>
    <row r="860" ht="13.5" customHeight="1" spans="1:6">
      <c r="A860" s="2"/>
      <c r="D860" s="4"/>
      <c r="E860" s="5"/>
      <c r="F860" s="5"/>
    </row>
    <row r="861" ht="13.5" customHeight="1" spans="1:6">
      <c r="A861" s="2"/>
      <c r="D861" s="4"/>
      <c r="E861" s="5"/>
      <c r="F861" s="5"/>
    </row>
    <row r="862" ht="13.5" customHeight="1" spans="1:6">
      <c r="A862" s="2"/>
      <c r="D862" s="4"/>
      <c r="E862" s="5"/>
      <c r="F862" s="5"/>
    </row>
    <row r="863" ht="13.5" customHeight="1" spans="1:6">
      <c r="A863" s="2"/>
      <c r="D863" s="4"/>
      <c r="E863" s="5"/>
      <c r="F863" s="5"/>
    </row>
    <row r="864" ht="13.5" customHeight="1" spans="1:6">
      <c r="A864" s="2"/>
      <c r="D864" s="4"/>
      <c r="E864" s="5"/>
      <c r="F864" s="5"/>
    </row>
    <row r="865" ht="13.5" customHeight="1" spans="1:6">
      <c r="A865" s="2"/>
      <c r="D865" s="4"/>
      <c r="E865" s="5"/>
      <c r="F865" s="5"/>
    </row>
    <row r="866" ht="13.5" customHeight="1" spans="1:6">
      <c r="A866" s="2"/>
      <c r="D866" s="4"/>
      <c r="E866" s="5"/>
      <c r="F866" s="5"/>
    </row>
    <row r="867" ht="13.5" customHeight="1" spans="1:6">
      <c r="A867" s="2"/>
      <c r="D867" s="4"/>
      <c r="E867" s="5"/>
      <c r="F867" s="5"/>
    </row>
    <row r="868" ht="13.5" customHeight="1" spans="1:6">
      <c r="A868" s="2"/>
      <c r="D868" s="4"/>
      <c r="E868" s="5"/>
      <c r="F868" s="5"/>
    </row>
    <row r="869" ht="13.5" customHeight="1" spans="1:6">
      <c r="A869" s="2"/>
      <c r="D869" s="4"/>
      <c r="E869" s="5"/>
      <c r="F869" s="5"/>
    </row>
    <row r="870" ht="13.5" customHeight="1" spans="1:6">
      <c r="A870" s="2"/>
      <c r="D870" s="4"/>
      <c r="E870" s="5"/>
      <c r="F870" s="5"/>
    </row>
    <row r="871" ht="13.5" customHeight="1" spans="1:6">
      <c r="A871" s="2"/>
      <c r="D871" s="4"/>
      <c r="E871" s="5"/>
      <c r="F871" s="5"/>
    </row>
    <row r="872" ht="13.5" customHeight="1" spans="1:6">
      <c r="A872" s="2"/>
      <c r="D872" s="4"/>
      <c r="E872" s="5"/>
      <c r="F872" s="5"/>
    </row>
    <row r="873" ht="13.5" customHeight="1" spans="1:6">
      <c r="A873" s="2"/>
      <c r="D873" s="4"/>
      <c r="E873" s="5"/>
      <c r="F873" s="5"/>
    </row>
    <row r="874" ht="13.5" customHeight="1" spans="1:6">
      <c r="A874" s="2"/>
      <c r="D874" s="4"/>
      <c r="E874" s="5"/>
      <c r="F874" s="5"/>
    </row>
    <row r="875" ht="13.5" customHeight="1" spans="1:6">
      <c r="A875" s="2"/>
      <c r="D875" s="4"/>
      <c r="E875" s="5"/>
      <c r="F875" s="5"/>
    </row>
    <row r="876" ht="13.5" customHeight="1" spans="1:6">
      <c r="A876" s="2"/>
      <c r="D876" s="4"/>
      <c r="E876" s="5"/>
      <c r="F876" s="5"/>
    </row>
    <row r="877" ht="13.5" customHeight="1" spans="1:6">
      <c r="A877" s="2"/>
      <c r="D877" s="4"/>
      <c r="E877" s="5"/>
      <c r="F877" s="5"/>
    </row>
    <row r="878" ht="13.5" customHeight="1" spans="1:6">
      <c r="A878" s="2"/>
      <c r="D878" s="4"/>
      <c r="E878" s="5"/>
      <c r="F878" s="5"/>
    </row>
    <row r="879" ht="13.5" customHeight="1" spans="1:6">
      <c r="A879" s="2"/>
      <c r="D879" s="4"/>
      <c r="E879" s="5"/>
      <c r="F879" s="5"/>
    </row>
    <row r="880" ht="13.5" customHeight="1" spans="1:6">
      <c r="A880" s="2"/>
      <c r="D880" s="4"/>
      <c r="E880" s="5"/>
      <c r="F880" s="5"/>
    </row>
    <row r="881" ht="13.5" customHeight="1" spans="1:6">
      <c r="A881" s="2"/>
      <c r="D881" s="4"/>
      <c r="E881" s="5"/>
      <c r="F881" s="5"/>
    </row>
    <row r="882" ht="13.5" customHeight="1" spans="1:6">
      <c r="A882" s="2"/>
      <c r="D882" s="4"/>
      <c r="E882" s="5"/>
      <c r="F882" s="5"/>
    </row>
    <row r="883" ht="13.5" customHeight="1" spans="1:6">
      <c r="A883" s="2"/>
      <c r="D883" s="4"/>
      <c r="E883" s="5"/>
      <c r="F883" s="5"/>
    </row>
    <row r="884" ht="13.5" customHeight="1" spans="1:6">
      <c r="A884" s="2"/>
      <c r="D884" s="4"/>
      <c r="E884" s="5"/>
      <c r="F884" s="5"/>
    </row>
    <row r="885" ht="13.5" customHeight="1" spans="1:6">
      <c r="A885" s="2"/>
      <c r="D885" s="4"/>
      <c r="E885" s="5"/>
      <c r="F885" s="5"/>
    </row>
    <row r="886" ht="13.5" customHeight="1" spans="1:6">
      <c r="A886" s="2"/>
      <c r="D886" s="4"/>
      <c r="E886" s="5"/>
      <c r="F886" s="5"/>
    </row>
    <row r="887" ht="13.5" customHeight="1" spans="1:6">
      <c r="A887" s="2"/>
      <c r="D887" s="4"/>
      <c r="E887" s="5"/>
      <c r="F887" s="5"/>
    </row>
    <row r="888" ht="13.5" customHeight="1" spans="1:6">
      <c r="A888" s="2"/>
      <c r="D888" s="4"/>
      <c r="E888" s="5"/>
      <c r="F888" s="5"/>
    </row>
    <row r="889" ht="13.5" customHeight="1" spans="1:6">
      <c r="A889" s="2"/>
      <c r="D889" s="4"/>
      <c r="E889" s="5"/>
      <c r="F889" s="5"/>
    </row>
    <row r="890" ht="13.5" customHeight="1" spans="1:6">
      <c r="A890" s="2"/>
      <c r="D890" s="4"/>
      <c r="E890" s="5"/>
      <c r="F890" s="5"/>
    </row>
    <row r="891" ht="13.5" customHeight="1" spans="1:6">
      <c r="A891" s="2"/>
      <c r="D891" s="4"/>
      <c r="E891" s="5"/>
      <c r="F891" s="5"/>
    </row>
    <row r="892" ht="13.5" customHeight="1" spans="1:6">
      <c r="A892" s="2"/>
      <c r="D892" s="4"/>
      <c r="E892" s="5"/>
      <c r="F892" s="5"/>
    </row>
    <row r="893" ht="13.5" customHeight="1" spans="1:6">
      <c r="A893" s="2"/>
      <c r="D893" s="4"/>
      <c r="E893" s="5"/>
      <c r="F893" s="5"/>
    </row>
    <row r="894" ht="13.5" customHeight="1" spans="1:6">
      <c r="A894" s="2"/>
      <c r="D894" s="4"/>
      <c r="E894" s="5"/>
      <c r="F894" s="5"/>
    </row>
    <row r="895" ht="13.5" customHeight="1" spans="1:6">
      <c r="A895" s="2"/>
      <c r="D895" s="4"/>
      <c r="E895" s="5"/>
      <c r="F895" s="5"/>
    </row>
    <row r="896" ht="13.5" customHeight="1" spans="1:6">
      <c r="A896" s="2"/>
      <c r="D896" s="4"/>
      <c r="E896" s="5"/>
      <c r="F896" s="5"/>
    </row>
    <row r="897" ht="13.5" customHeight="1" spans="1:6">
      <c r="A897" s="2"/>
      <c r="D897" s="4"/>
      <c r="E897" s="5"/>
      <c r="F897" s="5"/>
    </row>
    <row r="898" ht="13.5" customHeight="1" spans="1:6">
      <c r="A898" s="2"/>
      <c r="D898" s="4"/>
      <c r="E898" s="5"/>
      <c r="F898" s="5"/>
    </row>
    <row r="899" ht="13.5" customHeight="1" spans="1:6">
      <c r="A899" s="2"/>
      <c r="D899" s="4"/>
      <c r="E899" s="5"/>
      <c r="F899" s="5"/>
    </row>
    <row r="900" ht="13.5" customHeight="1" spans="1:6">
      <c r="A900" s="2"/>
      <c r="D900" s="4"/>
      <c r="E900" s="5"/>
      <c r="F900" s="5"/>
    </row>
    <row r="901" ht="13.5" customHeight="1" spans="1:6">
      <c r="A901" s="2"/>
      <c r="D901" s="4"/>
      <c r="E901" s="5"/>
      <c r="F901" s="5"/>
    </row>
    <row r="902" ht="13.5" customHeight="1" spans="1:6">
      <c r="A902" s="2"/>
      <c r="D902" s="4"/>
      <c r="E902" s="5"/>
      <c r="F902" s="5"/>
    </row>
    <row r="903" ht="13.5" customHeight="1" spans="1:6">
      <c r="A903" s="2"/>
      <c r="D903" s="4"/>
      <c r="E903" s="5"/>
      <c r="F903" s="5"/>
    </row>
    <row r="904" ht="13.5" customHeight="1" spans="1:6">
      <c r="A904" s="2"/>
      <c r="D904" s="4"/>
      <c r="E904" s="5"/>
      <c r="F904" s="5"/>
    </row>
    <row r="905" ht="13.5" customHeight="1" spans="1:6">
      <c r="A905" s="2"/>
      <c r="D905" s="4"/>
      <c r="E905" s="5"/>
      <c r="F905" s="5"/>
    </row>
    <row r="906" ht="13.5" customHeight="1" spans="1:6">
      <c r="A906" s="2"/>
      <c r="D906" s="4"/>
      <c r="E906" s="5"/>
      <c r="F906" s="5"/>
    </row>
    <row r="907" ht="13.5" customHeight="1" spans="1:6">
      <c r="A907" s="2"/>
      <c r="D907" s="4"/>
      <c r="E907" s="5"/>
      <c r="F907" s="5"/>
    </row>
    <row r="908" ht="13.5" customHeight="1" spans="1:6">
      <c r="A908" s="2"/>
      <c r="D908" s="4"/>
      <c r="E908" s="5"/>
      <c r="F908" s="5"/>
    </row>
    <row r="909" ht="13.5" customHeight="1" spans="1:6">
      <c r="A909" s="2"/>
      <c r="D909" s="4"/>
      <c r="E909" s="5"/>
      <c r="F909" s="5"/>
    </row>
    <row r="910" ht="13.5" customHeight="1" spans="1:6">
      <c r="A910" s="2"/>
      <c r="D910" s="4"/>
      <c r="E910" s="5"/>
      <c r="F910" s="5"/>
    </row>
    <row r="911" ht="13.5" customHeight="1" spans="1:6">
      <c r="A911" s="2"/>
      <c r="D911" s="4"/>
      <c r="E911" s="5"/>
      <c r="F911" s="5"/>
    </row>
    <row r="912" ht="13.5" customHeight="1" spans="1:6">
      <c r="A912" s="2"/>
      <c r="D912" s="4"/>
      <c r="E912" s="5"/>
      <c r="F912" s="5"/>
    </row>
    <row r="913" ht="13.5" customHeight="1" spans="1:6">
      <c r="A913" s="2"/>
      <c r="D913" s="4"/>
      <c r="E913" s="5"/>
      <c r="F913" s="5"/>
    </row>
    <row r="914" ht="13.5" customHeight="1" spans="1:6">
      <c r="A914" s="2"/>
      <c r="D914" s="4"/>
      <c r="E914" s="5"/>
      <c r="F914" s="5"/>
    </row>
    <row r="915" ht="13.5" customHeight="1" spans="1:6">
      <c r="A915" s="2"/>
      <c r="D915" s="4"/>
      <c r="E915" s="5"/>
      <c r="F915" s="5"/>
    </row>
    <row r="916" ht="13.5" customHeight="1" spans="1:6">
      <c r="A916" s="2"/>
      <c r="D916" s="4"/>
      <c r="E916" s="5"/>
      <c r="F916" s="5"/>
    </row>
    <row r="917" ht="13.5" customHeight="1" spans="1:6">
      <c r="A917" s="2"/>
      <c r="D917" s="4"/>
      <c r="E917" s="5"/>
      <c r="F917" s="5"/>
    </row>
    <row r="918" ht="13.5" customHeight="1" spans="1:6">
      <c r="A918" s="2"/>
      <c r="D918" s="4"/>
      <c r="E918" s="5"/>
      <c r="F918" s="5"/>
    </row>
    <row r="919" ht="13.5" customHeight="1" spans="1:6">
      <c r="A919" s="2"/>
      <c r="D919" s="4"/>
      <c r="E919" s="5"/>
      <c r="F919" s="5"/>
    </row>
    <row r="920" ht="13.5" customHeight="1" spans="1:6">
      <c r="A920" s="2"/>
      <c r="D920" s="4"/>
      <c r="E920" s="5"/>
      <c r="F920" s="5"/>
    </row>
    <row r="921" ht="13.5" customHeight="1" spans="1:6">
      <c r="A921" s="2"/>
      <c r="D921" s="4"/>
      <c r="E921" s="5"/>
      <c r="F921" s="5"/>
    </row>
    <row r="922" ht="13.5" customHeight="1" spans="1:6">
      <c r="A922" s="2"/>
      <c r="D922" s="4"/>
      <c r="E922" s="5"/>
      <c r="F922" s="5"/>
    </row>
    <row r="923" ht="13.5" customHeight="1" spans="1:6">
      <c r="A923" s="2"/>
      <c r="D923" s="4"/>
      <c r="E923" s="5"/>
      <c r="F923" s="5"/>
    </row>
    <row r="924" ht="13.5" customHeight="1" spans="1:6">
      <c r="A924" s="2"/>
      <c r="D924" s="4"/>
      <c r="E924" s="5"/>
      <c r="F924" s="5"/>
    </row>
    <row r="925" ht="13.5" customHeight="1" spans="1:6">
      <c r="A925" s="2"/>
      <c r="D925" s="4"/>
      <c r="E925" s="5"/>
      <c r="F925" s="5"/>
    </row>
    <row r="926" ht="13.5" customHeight="1" spans="1:6">
      <c r="A926" s="2"/>
      <c r="D926" s="4"/>
      <c r="E926" s="5"/>
      <c r="F926" s="5"/>
    </row>
    <row r="927" ht="13.5" customHeight="1" spans="1:6">
      <c r="A927" s="2"/>
      <c r="D927" s="4"/>
      <c r="E927" s="5"/>
      <c r="F927" s="5"/>
    </row>
    <row r="928" ht="13.5" customHeight="1" spans="1:6">
      <c r="A928" s="2"/>
      <c r="D928" s="4"/>
      <c r="E928" s="5"/>
      <c r="F928" s="5"/>
    </row>
    <row r="929" ht="13.5" customHeight="1" spans="1:6">
      <c r="A929" s="2"/>
      <c r="D929" s="4"/>
      <c r="E929" s="5"/>
      <c r="F929" s="5"/>
    </row>
    <row r="930" ht="13.5" customHeight="1" spans="1:6">
      <c r="A930" s="2"/>
      <c r="D930" s="4"/>
      <c r="E930" s="5"/>
      <c r="F930" s="5"/>
    </row>
    <row r="931" ht="13.5" customHeight="1" spans="1:6">
      <c r="A931" s="2"/>
      <c r="D931" s="4"/>
      <c r="E931" s="5"/>
      <c r="F931" s="5"/>
    </row>
    <row r="932" ht="13.5" customHeight="1" spans="1:6">
      <c r="A932" s="2"/>
      <c r="D932" s="4"/>
      <c r="E932" s="5"/>
      <c r="F932" s="5"/>
    </row>
    <row r="933" ht="13.5" customHeight="1" spans="1:6">
      <c r="A933" s="2"/>
      <c r="D933" s="4"/>
      <c r="E933" s="5"/>
      <c r="F933" s="5"/>
    </row>
    <row r="934" ht="13.5" customHeight="1" spans="1:6">
      <c r="A934" s="2"/>
      <c r="D934" s="4"/>
      <c r="E934" s="5"/>
      <c r="F934" s="5"/>
    </row>
    <row r="935" ht="13.5" customHeight="1" spans="1:6">
      <c r="A935" s="2"/>
      <c r="D935" s="4"/>
      <c r="E935" s="5"/>
      <c r="F935" s="5"/>
    </row>
    <row r="936" ht="13.5" customHeight="1" spans="1:6">
      <c r="A936" s="2"/>
      <c r="D936" s="4"/>
      <c r="E936" s="5"/>
      <c r="F936" s="5"/>
    </row>
    <row r="937" ht="13.5" customHeight="1" spans="1:6">
      <c r="A937" s="2"/>
      <c r="D937" s="4"/>
      <c r="E937" s="5"/>
      <c r="F937" s="5"/>
    </row>
    <row r="938" ht="13.5" customHeight="1" spans="1:6">
      <c r="A938" s="2"/>
      <c r="D938" s="4"/>
      <c r="E938" s="5"/>
      <c r="F938" s="5"/>
    </row>
    <row r="939" ht="13.5" customHeight="1" spans="1:6">
      <c r="A939" s="2"/>
      <c r="D939" s="4"/>
      <c r="E939" s="5"/>
      <c r="F939" s="5"/>
    </row>
    <row r="940" ht="13.5" customHeight="1" spans="1:6">
      <c r="A940" s="2"/>
      <c r="D940" s="4"/>
      <c r="E940" s="5"/>
      <c r="F940" s="5"/>
    </row>
    <row r="941" ht="13.5" customHeight="1" spans="1:6">
      <c r="A941" s="2"/>
      <c r="D941" s="4"/>
      <c r="E941" s="5"/>
      <c r="F941" s="5"/>
    </row>
    <row r="942" ht="13.5" customHeight="1" spans="1:6">
      <c r="A942" s="2"/>
      <c r="D942" s="4"/>
      <c r="E942" s="5"/>
      <c r="F942" s="5"/>
    </row>
    <row r="943" ht="13.5" customHeight="1" spans="1:6">
      <c r="A943" s="2"/>
      <c r="D943" s="4"/>
      <c r="E943" s="5"/>
      <c r="F943" s="5"/>
    </row>
    <row r="944" ht="13.5" customHeight="1" spans="1:6">
      <c r="A944" s="2"/>
      <c r="D944" s="4"/>
      <c r="E944" s="5"/>
      <c r="F944" s="5"/>
    </row>
    <row r="945" ht="13.5" customHeight="1" spans="1:6">
      <c r="A945" s="2"/>
      <c r="D945" s="4"/>
      <c r="E945" s="5"/>
      <c r="F945" s="5"/>
    </row>
    <row r="946" ht="13.5" customHeight="1" spans="1:6">
      <c r="A946" s="2"/>
      <c r="D946" s="4"/>
      <c r="E946" s="5"/>
      <c r="F946" s="5"/>
    </row>
    <row r="947" ht="13.5" customHeight="1" spans="1:6">
      <c r="A947" s="2"/>
      <c r="D947" s="4"/>
      <c r="E947" s="5"/>
      <c r="F947" s="5"/>
    </row>
    <row r="948" ht="13.5" customHeight="1" spans="1:6">
      <c r="A948" s="2"/>
      <c r="D948" s="4"/>
      <c r="E948" s="5"/>
      <c r="F948" s="5"/>
    </row>
    <row r="949" ht="13.5" customHeight="1" spans="1:6">
      <c r="A949" s="2"/>
      <c r="D949" s="4"/>
      <c r="E949" s="5"/>
      <c r="F949" s="5"/>
    </row>
    <row r="950" ht="13.5" customHeight="1" spans="1:6">
      <c r="A950" s="2"/>
      <c r="D950" s="4"/>
      <c r="E950" s="5"/>
      <c r="F950" s="5"/>
    </row>
    <row r="951" ht="13.5" customHeight="1" spans="1:6">
      <c r="A951" s="2"/>
      <c r="D951" s="4"/>
      <c r="E951" s="5"/>
      <c r="F951" s="5"/>
    </row>
    <row r="952" ht="13.5" customHeight="1" spans="1:6">
      <c r="A952" s="2"/>
      <c r="D952" s="4"/>
      <c r="E952" s="5"/>
      <c r="F952" s="5"/>
    </row>
    <row r="953" ht="13.5" customHeight="1" spans="1:6">
      <c r="A953" s="2"/>
      <c r="D953" s="4"/>
      <c r="E953" s="5"/>
      <c r="F953" s="5"/>
    </row>
    <row r="954" ht="13.5" customHeight="1" spans="1:6">
      <c r="A954" s="2"/>
      <c r="D954" s="4"/>
      <c r="E954" s="5"/>
      <c r="F954" s="5"/>
    </row>
    <row r="955" ht="13.5" customHeight="1" spans="1:6">
      <c r="A955" s="2"/>
      <c r="D955" s="4"/>
      <c r="E955" s="5"/>
      <c r="F955" s="5"/>
    </row>
    <row r="956" ht="13.5" customHeight="1" spans="1:6">
      <c r="A956" s="2"/>
      <c r="D956" s="4"/>
      <c r="E956" s="5"/>
      <c r="F956" s="5"/>
    </row>
    <row r="957" ht="13.5" customHeight="1" spans="1:6">
      <c r="A957" s="2"/>
      <c r="D957" s="4"/>
      <c r="E957" s="5"/>
      <c r="F957" s="5"/>
    </row>
    <row r="958" ht="13.5" customHeight="1" spans="1:6">
      <c r="A958" s="2"/>
      <c r="D958" s="4"/>
      <c r="E958" s="5"/>
      <c r="F958" s="5"/>
    </row>
    <row r="959" ht="13.5" customHeight="1" spans="1:6">
      <c r="A959" s="2"/>
      <c r="D959" s="4"/>
      <c r="E959" s="5"/>
      <c r="F959" s="5"/>
    </row>
    <row r="960" ht="13.5" customHeight="1" spans="1:6">
      <c r="A960" s="2"/>
      <c r="D960" s="4"/>
      <c r="E960" s="5"/>
      <c r="F960" s="5"/>
    </row>
    <row r="961" ht="13.5" customHeight="1" spans="1:6">
      <c r="A961" s="2"/>
      <c r="D961" s="4"/>
      <c r="E961" s="5"/>
      <c r="F961" s="5"/>
    </row>
    <row r="962" ht="13.5" customHeight="1" spans="1:6">
      <c r="A962" s="2"/>
      <c r="D962" s="4"/>
      <c r="E962" s="5"/>
      <c r="F962" s="5"/>
    </row>
    <row r="963" ht="13.5" customHeight="1" spans="1:6">
      <c r="A963" s="2"/>
      <c r="D963" s="4"/>
      <c r="E963" s="5"/>
      <c r="F963" s="5"/>
    </row>
    <row r="964" ht="13.5" customHeight="1" spans="1:6">
      <c r="A964" s="2"/>
      <c r="D964" s="4"/>
      <c r="E964" s="5"/>
      <c r="F964" s="5"/>
    </row>
    <row r="965" ht="13.5" customHeight="1" spans="1:6">
      <c r="A965" s="2"/>
      <c r="D965" s="4"/>
      <c r="E965" s="5"/>
      <c r="F965" s="5"/>
    </row>
    <row r="966" ht="13.5" customHeight="1" spans="1:6">
      <c r="A966" s="2"/>
      <c r="D966" s="4"/>
      <c r="E966" s="5"/>
      <c r="F966" s="5"/>
    </row>
    <row r="967" ht="13.5" customHeight="1" spans="1:6">
      <c r="A967" s="2"/>
      <c r="D967" s="4"/>
      <c r="E967" s="5"/>
      <c r="F967" s="5"/>
    </row>
    <row r="968" ht="13.5" customHeight="1" spans="1:6">
      <c r="A968" s="2"/>
      <c r="D968" s="4"/>
      <c r="E968" s="5"/>
      <c r="F968" s="5"/>
    </row>
    <row r="969" ht="13.5" customHeight="1" spans="1:6">
      <c r="A969" s="2"/>
      <c r="D969" s="4"/>
      <c r="E969" s="5"/>
      <c r="F969" s="5"/>
    </row>
    <row r="970" ht="13.5" customHeight="1" spans="1:6">
      <c r="A970" s="2"/>
      <c r="D970" s="4"/>
      <c r="E970" s="5"/>
      <c r="F970" s="5"/>
    </row>
    <row r="971" ht="13.5" customHeight="1" spans="1:6">
      <c r="A971" s="2"/>
      <c r="D971" s="4"/>
      <c r="E971" s="5"/>
      <c r="F971" s="5"/>
    </row>
    <row r="972" ht="13.5" customHeight="1" spans="1:6">
      <c r="A972" s="2"/>
      <c r="D972" s="4"/>
      <c r="E972" s="5"/>
      <c r="F972" s="5"/>
    </row>
    <row r="973" ht="13.5" customHeight="1" spans="1:6">
      <c r="A973" s="2"/>
      <c r="D973" s="4"/>
      <c r="E973" s="5"/>
      <c r="F973" s="5"/>
    </row>
    <row r="974" ht="13.5" customHeight="1" spans="1:6">
      <c r="A974" s="2"/>
      <c r="D974" s="4"/>
      <c r="E974" s="5"/>
      <c r="F974" s="5"/>
    </row>
    <row r="975" ht="13.5" customHeight="1" spans="1:6">
      <c r="A975" s="2"/>
      <c r="D975" s="4"/>
      <c r="E975" s="5"/>
      <c r="F975" s="5"/>
    </row>
    <row r="976" ht="13.5" customHeight="1" spans="1:6">
      <c r="A976" s="2"/>
      <c r="D976" s="4"/>
      <c r="E976" s="5"/>
      <c r="F976" s="5"/>
    </row>
    <row r="977" ht="13.5" customHeight="1" spans="1:6">
      <c r="A977" s="2"/>
      <c r="D977" s="4"/>
      <c r="E977" s="5"/>
      <c r="F977" s="5"/>
    </row>
    <row r="978" ht="13.5" customHeight="1" spans="1:6">
      <c r="A978" s="2"/>
      <c r="D978" s="4"/>
      <c r="E978" s="5"/>
      <c r="F978" s="5"/>
    </row>
    <row r="979" ht="13.5" customHeight="1" spans="1:6">
      <c r="A979" s="2"/>
      <c r="D979" s="4"/>
      <c r="E979" s="5"/>
      <c r="F979" s="5"/>
    </row>
    <row r="980" ht="13.5" customHeight="1" spans="1:6">
      <c r="A980" s="2"/>
      <c r="D980" s="4"/>
      <c r="E980" s="5"/>
      <c r="F980" s="5"/>
    </row>
    <row r="981" ht="13.5" customHeight="1" spans="1:6">
      <c r="A981" s="2"/>
      <c r="D981" s="4"/>
      <c r="E981" s="5"/>
      <c r="F981" s="5"/>
    </row>
    <row r="982" ht="13.5" customHeight="1" spans="1:6">
      <c r="A982" s="2"/>
      <c r="D982" s="4"/>
      <c r="E982" s="5"/>
      <c r="F982" s="5"/>
    </row>
    <row r="983" ht="13.5" customHeight="1" spans="1:6">
      <c r="A983" s="2"/>
      <c r="D983" s="4"/>
      <c r="E983" s="5"/>
      <c r="F983" s="5"/>
    </row>
    <row r="984" ht="13.5" customHeight="1" spans="1:6">
      <c r="A984" s="2"/>
      <c r="D984" s="4"/>
      <c r="E984" s="5"/>
      <c r="F984" s="5"/>
    </row>
    <row r="985" ht="13.5" customHeight="1" spans="1:6">
      <c r="A985" s="2"/>
      <c r="D985" s="4"/>
      <c r="E985" s="5"/>
      <c r="F985" s="5"/>
    </row>
    <row r="986" ht="13.5" customHeight="1" spans="1:6">
      <c r="A986" s="2"/>
      <c r="D986" s="4"/>
      <c r="E986" s="5"/>
      <c r="F986" s="5"/>
    </row>
    <row r="987" ht="13.5" customHeight="1" spans="1:6">
      <c r="A987" s="2"/>
      <c r="D987" s="4"/>
      <c r="E987" s="5"/>
      <c r="F987" s="5"/>
    </row>
    <row r="988" ht="13.5" customHeight="1" spans="1:6">
      <c r="A988" s="2"/>
      <c r="D988" s="4"/>
      <c r="E988" s="5"/>
      <c r="F988" s="5"/>
    </row>
    <row r="989" ht="13.5" customHeight="1" spans="1:6">
      <c r="A989" s="2"/>
      <c r="D989" s="4"/>
      <c r="E989" s="5"/>
      <c r="F989" s="5"/>
    </row>
    <row r="990" ht="13.5" customHeight="1" spans="1:6">
      <c r="A990" s="2"/>
      <c r="D990" s="4"/>
      <c r="E990" s="5"/>
      <c r="F990" s="5"/>
    </row>
    <row r="991" ht="13.5" customHeight="1" spans="1:6">
      <c r="A991" s="2"/>
      <c r="D991" s="4"/>
      <c r="E991" s="5"/>
      <c r="F991" s="5"/>
    </row>
    <row r="992" ht="13.5" customHeight="1" spans="1:6">
      <c r="A992" s="2"/>
      <c r="D992" s="4"/>
      <c r="E992" s="5"/>
      <c r="F992" s="5"/>
    </row>
    <row r="993" ht="13.5" customHeight="1" spans="1:6">
      <c r="A993" s="2"/>
      <c r="D993" s="4"/>
      <c r="E993" s="5"/>
      <c r="F993" s="5"/>
    </row>
    <row r="994" ht="13.5" customHeight="1" spans="1:6">
      <c r="A994" s="2"/>
      <c r="D994" s="4"/>
      <c r="E994" s="5"/>
      <c r="F994" s="5"/>
    </row>
    <row r="995" ht="13.5" customHeight="1" spans="1:6">
      <c r="A995" s="2"/>
      <c r="D995" s="4"/>
      <c r="E995" s="5"/>
      <c r="F995" s="5"/>
    </row>
    <row r="996" ht="13.5" customHeight="1" spans="1:6">
      <c r="A996" s="2"/>
      <c r="D996" s="4"/>
      <c r="E996" s="5"/>
      <c r="F996" s="5"/>
    </row>
    <row r="997" ht="13.5" customHeight="1" spans="1:6">
      <c r="A997" s="2"/>
      <c r="D997" s="4"/>
      <c r="E997" s="5"/>
      <c r="F997" s="5"/>
    </row>
    <row r="998" ht="13.5" customHeight="1" spans="1:6">
      <c r="A998" s="2"/>
      <c r="D998" s="4"/>
      <c r="E998" s="5"/>
      <c r="F998" s="5"/>
    </row>
    <row r="999" ht="13.5" customHeight="1" spans="1:6">
      <c r="A999" s="2"/>
      <c r="D999" s="4"/>
      <c r="E999" s="5"/>
      <c r="F999" s="5"/>
    </row>
    <row r="1000" ht="13.5" customHeight="1" spans="1:6">
      <c r="A1000" s="2"/>
      <c r="D1000" s="4"/>
      <c r="E1000" s="5"/>
      <c r="F1000" s="5"/>
    </row>
    <row r="1001" ht="13.5" customHeight="1" spans="1:6">
      <c r="A1001" s="2"/>
      <c r="D1001" s="4"/>
      <c r="E1001" s="5"/>
      <c r="F1001" s="5"/>
    </row>
    <row r="1002" ht="13.5" customHeight="1" spans="1:6">
      <c r="A1002" s="2"/>
      <c r="D1002" s="4"/>
      <c r="E1002" s="5"/>
      <c r="F1002" s="5"/>
    </row>
    <row r="1003" ht="13.5" customHeight="1" spans="1:6">
      <c r="A1003" s="2"/>
      <c r="D1003" s="4"/>
      <c r="E1003" s="5"/>
      <c r="F1003" s="5"/>
    </row>
    <row r="1004" ht="13.5" customHeight="1" spans="1:6">
      <c r="A1004" s="2"/>
      <c r="D1004" s="4"/>
      <c r="E1004" s="5"/>
      <c r="F1004" s="5"/>
    </row>
    <row r="1005" ht="13.5" customHeight="1" spans="1:6">
      <c r="A1005" s="2"/>
      <c r="D1005" s="4"/>
      <c r="E1005" s="5"/>
      <c r="F1005" s="5"/>
    </row>
    <row r="1006" ht="13.5" customHeight="1" spans="1:6">
      <c r="A1006" s="2"/>
      <c r="D1006" s="4"/>
      <c r="E1006" s="5"/>
      <c r="F1006" s="5"/>
    </row>
    <row r="1007" ht="13.5" customHeight="1" spans="1:6">
      <c r="A1007" s="2"/>
      <c r="D1007" s="4"/>
      <c r="E1007" s="5"/>
      <c r="F1007" s="5"/>
    </row>
    <row r="1008" ht="13.5" customHeight="1" spans="1:6">
      <c r="A1008" s="2"/>
      <c r="D1008" s="4"/>
      <c r="E1008" s="5"/>
      <c r="F1008" s="5"/>
    </row>
    <row r="1009" ht="13.5" customHeight="1" spans="1:6">
      <c r="A1009" s="2"/>
      <c r="D1009" s="4"/>
      <c r="E1009" s="5"/>
      <c r="F1009" s="5"/>
    </row>
    <row r="1010" ht="13.5" customHeight="1" spans="1:6">
      <c r="A1010" s="2"/>
      <c r="D1010" s="4"/>
      <c r="E1010" s="5"/>
      <c r="F1010" s="5"/>
    </row>
    <row r="1011" ht="13.5" customHeight="1" spans="1:6">
      <c r="A1011" s="2"/>
      <c r="D1011" s="4"/>
      <c r="E1011" s="5"/>
      <c r="F1011" s="5"/>
    </row>
    <row r="1012" ht="13.5" customHeight="1" spans="1:6">
      <c r="A1012" s="2"/>
      <c r="D1012" s="4"/>
      <c r="E1012" s="5"/>
      <c r="F1012" s="5"/>
    </row>
    <row r="1013" ht="13.5" customHeight="1" spans="1:6">
      <c r="A1013" s="2"/>
      <c r="D1013" s="4"/>
      <c r="E1013" s="5"/>
      <c r="F1013" s="5"/>
    </row>
    <row r="1014" ht="13.5" customHeight="1" spans="1:6">
      <c r="A1014" s="2"/>
      <c r="D1014" s="4"/>
      <c r="E1014" s="5"/>
      <c r="F1014" s="5"/>
    </row>
    <row r="1015" ht="13.5" customHeight="1" spans="1:6">
      <c r="A1015" s="2"/>
      <c r="D1015" s="4"/>
      <c r="E1015" s="5"/>
      <c r="F1015" s="5"/>
    </row>
    <row r="1016" ht="13.5" customHeight="1" spans="1:6">
      <c r="A1016" s="2"/>
      <c r="D1016" s="4"/>
      <c r="E1016" s="5"/>
      <c r="F1016" s="5"/>
    </row>
    <row r="1017" ht="13.5" customHeight="1" spans="1:6">
      <c r="A1017" s="2"/>
      <c r="D1017" s="4"/>
      <c r="E1017" s="5"/>
      <c r="F1017" s="5"/>
    </row>
    <row r="1018" ht="13.5" customHeight="1" spans="1:6">
      <c r="A1018" s="2"/>
      <c r="D1018" s="4"/>
      <c r="E1018" s="5"/>
      <c r="F1018" s="5"/>
    </row>
    <row r="1019" ht="13.5" customHeight="1" spans="1:6">
      <c r="A1019" s="2"/>
      <c r="D1019" s="4"/>
      <c r="E1019" s="5"/>
      <c r="F1019" s="5"/>
    </row>
    <row r="1020" ht="13.5" customHeight="1" spans="1:6">
      <c r="A1020" s="2"/>
      <c r="D1020" s="4"/>
      <c r="E1020" s="5"/>
      <c r="F1020" s="5"/>
    </row>
    <row r="1021" ht="13.5" customHeight="1" spans="1:6">
      <c r="A1021" s="2"/>
      <c r="D1021" s="4"/>
      <c r="E1021" s="5"/>
      <c r="F1021" s="5"/>
    </row>
    <row r="1022" ht="13.5" customHeight="1" spans="1:6">
      <c r="A1022" s="2"/>
      <c r="D1022" s="4"/>
      <c r="E1022" s="5"/>
      <c r="F1022" s="5"/>
    </row>
    <row r="1023" ht="13.5" customHeight="1" spans="1:6">
      <c r="A1023" s="2"/>
      <c r="D1023" s="4"/>
      <c r="E1023" s="5"/>
      <c r="F1023" s="5"/>
    </row>
    <row r="1024" ht="13.5" customHeight="1" spans="1:6">
      <c r="A1024" s="2"/>
      <c r="D1024" s="4"/>
      <c r="E1024" s="5"/>
      <c r="F1024" s="5"/>
    </row>
    <row r="1025" ht="13.5" customHeight="1" spans="1:6">
      <c r="A1025" s="2"/>
      <c r="D1025" s="4"/>
      <c r="E1025" s="5"/>
      <c r="F1025" s="5"/>
    </row>
    <row r="1026" ht="13.5" customHeight="1" spans="1:6">
      <c r="A1026" s="2"/>
      <c r="D1026" s="4"/>
      <c r="E1026" s="5"/>
      <c r="F1026" s="5"/>
    </row>
    <row r="1027" ht="13.5" customHeight="1" spans="1:6">
      <c r="A1027" s="2"/>
      <c r="D1027" s="4"/>
      <c r="E1027" s="5"/>
      <c r="F1027" s="5"/>
    </row>
    <row r="1028" ht="13.5" customHeight="1" spans="1:6">
      <c r="A1028" s="2"/>
      <c r="D1028" s="4"/>
      <c r="E1028" s="5"/>
      <c r="F1028" s="5"/>
    </row>
    <row r="1029" ht="13.5" customHeight="1" spans="1:6">
      <c r="A1029" s="2"/>
      <c r="D1029" s="4"/>
      <c r="E1029" s="5"/>
      <c r="F1029" s="5"/>
    </row>
    <row r="1030" ht="13.5" customHeight="1" spans="1:6">
      <c r="A1030" s="2"/>
      <c r="D1030" s="4"/>
      <c r="E1030" s="5"/>
      <c r="F1030" s="5"/>
    </row>
    <row r="1031" ht="13.5" customHeight="1" spans="5:6">
      <c r="E1031" s="5"/>
      <c r="F1031" s="5"/>
    </row>
    <row r="1032" ht="13.5" customHeight="1" spans="5:6">
      <c r="E1032" s="5"/>
      <c r="F1032" s="5"/>
    </row>
  </sheetData>
  <pageMargins left="0.7" right="0.7" top="0.75" bottom="0.75" header="0" footer="0"/>
  <pageSetup paperSize="1" orientation="landscape"/>
  <headerFooter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32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4" t="s">
        <v>3</v>
      </c>
      <c r="E1" s="5"/>
      <c r="F1" s="5"/>
    </row>
    <row r="2" ht="13.5" customHeight="1" spans="1:6">
      <c r="A2" s="6">
        <v>44958</v>
      </c>
      <c r="B2" s="5" t="s">
        <v>11</v>
      </c>
      <c r="C2" s="5" t="s">
        <v>777</v>
      </c>
      <c r="D2" s="4">
        <v>180</v>
      </c>
      <c r="E2" s="5"/>
      <c r="F2" s="5"/>
    </row>
    <row r="3" ht="13.5" customHeight="1" spans="1:6">
      <c r="A3" s="6">
        <v>44958</v>
      </c>
      <c r="B3" s="5" t="s">
        <v>125</v>
      </c>
      <c r="C3" s="5" t="s">
        <v>640</v>
      </c>
      <c r="D3" s="4">
        <v>60</v>
      </c>
      <c r="E3" s="5"/>
      <c r="F3" s="5"/>
    </row>
    <row r="4" ht="13.5" customHeight="1" spans="1:6">
      <c r="A4" s="6">
        <v>44958</v>
      </c>
      <c r="B4" s="5" t="s">
        <v>125</v>
      </c>
      <c r="C4" s="5" t="s">
        <v>641</v>
      </c>
      <c r="D4" s="4">
        <v>750</v>
      </c>
      <c r="E4" s="5"/>
      <c r="F4" s="5"/>
    </row>
    <row r="5" ht="13.5" customHeight="1" spans="1:6">
      <c r="A5" s="6">
        <v>44958</v>
      </c>
      <c r="B5" s="5" t="s">
        <v>125</v>
      </c>
      <c r="C5" s="5" t="s">
        <v>509</v>
      </c>
      <c r="D5" s="4">
        <v>32.75</v>
      </c>
      <c r="E5" s="5"/>
      <c r="F5" s="5"/>
    </row>
    <row r="6" ht="13.5" customHeight="1" spans="1:7">
      <c r="A6" s="6">
        <v>44958</v>
      </c>
      <c r="B6" s="5" t="s">
        <v>644</v>
      </c>
      <c r="C6" s="5" t="s">
        <v>684</v>
      </c>
      <c r="D6" s="4">
        <v>100</v>
      </c>
      <c r="E6" s="5"/>
      <c r="F6" s="5"/>
      <c r="G6" s="3" t="s">
        <v>286</v>
      </c>
    </row>
    <row r="7" ht="13.5" customHeight="1" spans="1:8">
      <c r="A7" s="6">
        <v>44958</v>
      </c>
      <c r="B7" s="5" t="s">
        <v>646</v>
      </c>
      <c r="C7" s="5" t="s">
        <v>1145</v>
      </c>
      <c r="D7" s="4">
        <v>1177</v>
      </c>
      <c r="E7" s="5"/>
      <c r="F7" s="5"/>
      <c r="G7" s="3" t="s">
        <v>44</v>
      </c>
      <c r="H7" s="4">
        <f>SUMIF(B:B,G7,D:D)</f>
        <v>17.91</v>
      </c>
    </row>
    <row r="8" ht="13.5" customHeight="1" spans="1:8">
      <c r="A8" s="6">
        <v>44958</v>
      </c>
      <c r="B8" s="5" t="s">
        <v>36</v>
      </c>
      <c r="C8" s="5" t="s">
        <v>37</v>
      </c>
      <c r="D8" s="4">
        <v>600</v>
      </c>
      <c r="E8" s="5"/>
      <c r="F8" s="5" t="s">
        <v>1362</v>
      </c>
      <c r="G8" s="3" t="s">
        <v>294</v>
      </c>
      <c r="H8" s="4">
        <f>SUMIF(B:B,G8,D:D)</f>
        <v>44.2</v>
      </c>
    </row>
    <row r="9" ht="13.5" customHeight="1" spans="1:8">
      <c r="A9" s="6">
        <v>44958</v>
      </c>
      <c r="B9" s="5" t="s">
        <v>36</v>
      </c>
      <c r="C9" s="5" t="s">
        <v>38</v>
      </c>
      <c r="D9" s="4">
        <v>400</v>
      </c>
      <c r="E9" s="5"/>
      <c r="F9" s="5"/>
      <c r="G9" s="3" t="s">
        <v>11</v>
      </c>
      <c r="H9" s="4">
        <f>SUMIF(B:B,G9,D:D)</f>
        <v>420.85</v>
      </c>
    </row>
    <row r="10" ht="13.5" customHeight="1" spans="1:8">
      <c r="A10" s="6">
        <v>44958</v>
      </c>
      <c r="B10" s="5" t="s">
        <v>375</v>
      </c>
      <c r="C10" s="5" t="s">
        <v>547</v>
      </c>
      <c r="D10" s="4">
        <v>200</v>
      </c>
      <c r="E10" s="5"/>
      <c r="F10" s="5"/>
      <c r="G10" s="3" t="s">
        <v>68</v>
      </c>
      <c r="H10" s="4">
        <f>SUMIF(B:B,G10,D:D)</f>
        <v>1038.29</v>
      </c>
    </row>
    <row r="11" ht="13.5" customHeight="1" spans="1:8">
      <c r="A11" s="6">
        <v>44958</v>
      </c>
      <c r="B11" s="5" t="s">
        <v>375</v>
      </c>
      <c r="C11" s="5" t="s">
        <v>548</v>
      </c>
      <c r="D11" s="4">
        <v>25</v>
      </c>
      <c r="E11" s="5"/>
      <c r="F11" s="5"/>
      <c r="G11" s="3" t="s">
        <v>197</v>
      </c>
      <c r="H11" s="4">
        <f>SUMIF(B:B,G11,D:D)</f>
        <v>0</v>
      </c>
    </row>
    <row r="12" ht="13.5" customHeight="1" spans="1:8">
      <c r="A12" s="6">
        <v>44958</v>
      </c>
      <c r="B12" s="5" t="s">
        <v>375</v>
      </c>
      <c r="C12" s="5" t="s">
        <v>549</v>
      </c>
      <c r="D12" s="4">
        <v>44</v>
      </c>
      <c r="E12" s="5"/>
      <c r="F12" s="5"/>
      <c r="G12" s="3" t="s">
        <v>125</v>
      </c>
      <c r="H12" s="4">
        <f>SUMIF(B:B,G12,D:D)</f>
        <v>842.75</v>
      </c>
    </row>
    <row r="13" ht="13.5" customHeight="1" spans="1:8">
      <c r="A13" s="6">
        <v>44958</v>
      </c>
      <c r="B13" s="5" t="s">
        <v>375</v>
      </c>
      <c r="C13" s="5" t="s">
        <v>550</v>
      </c>
      <c r="D13" s="4">
        <v>20</v>
      </c>
      <c r="E13" s="5"/>
      <c r="F13" s="5"/>
      <c r="G13" s="3" t="s">
        <v>644</v>
      </c>
      <c r="H13" s="4">
        <f>SUMIF(B:B,G13,D:D)</f>
        <v>100</v>
      </c>
    </row>
    <row r="14" ht="13.5" customHeight="1" spans="1:8">
      <c r="A14" s="6">
        <v>44958</v>
      </c>
      <c r="B14" s="5" t="s">
        <v>375</v>
      </c>
      <c r="C14" s="5" t="s">
        <v>1319</v>
      </c>
      <c r="D14" s="4">
        <v>5</v>
      </c>
      <c r="E14" s="5"/>
      <c r="F14" s="5"/>
      <c r="G14" s="3" t="s">
        <v>646</v>
      </c>
      <c r="H14" s="4">
        <f>SUMIF(B:B,G14,D:D)</f>
        <v>1177</v>
      </c>
    </row>
    <row r="15" ht="13.5" customHeight="1" spans="1:8">
      <c r="A15" s="6">
        <v>44958</v>
      </c>
      <c r="B15" s="5" t="s">
        <v>36</v>
      </c>
      <c r="C15" s="5" t="s">
        <v>1366</v>
      </c>
      <c r="D15" s="4">
        <v>700</v>
      </c>
      <c r="E15" s="5"/>
      <c r="F15" s="5"/>
      <c r="G15" s="3" t="s">
        <v>163</v>
      </c>
      <c r="H15" s="4">
        <f>SUMIF(B:B,G15,D:D)</f>
        <v>50</v>
      </c>
    </row>
    <row r="16" ht="13.5" customHeight="1" spans="1:8">
      <c r="A16" s="6">
        <v>44958</v>
      </c>
      <c r="B16" s="5" t="s">
        <v>36</v>
      </c>
      <c r="C16" s="5" t="s">
        <v>1597</v>
      </c>
      <c r="D16" s="4">
        <v>1570</v>
      </c>
      <c r="E16" s="5"/>
      <c r="F16" s="5"/>
      <c r="G16" s="3" t="s">
        <v>134</v>
      </c>
      <c r="H16" s="4">
        <f>SUMIF(B:B,G16,D:D)</f>
        <v>707.4</v>
      </c>
    </row>
    <row r="17" ht="13.5" customHeight="1" spans="1:8">
      <c r="A17" s="6">
        <v>44958</v>
      </c>
      <c r="B17" s="5" t="s">
        <v>36</v>
      </c>
      <c r="C17" s="5" t="s">
        <v>1591</v>
      </c>
      <c r="D17" s="4">
        <v>1174</v>
      </c>
      <c r="E17" s="5"/>
      <c r="F17" s="5"/>
      <c r="G17" s="3" t="s">
        <v>34</v>
      </c>
      <c r="H17" s="4">
        <f>SUMIF(B:B,G17,D:D)</f>
        <v>33.4</v>
      </c>
    </row>
    <row r="18" ht="13.5" customHeight="1" spans="1:8">
      <c r="A18" s="6">
        <v>44958</v>
      </c>
      <c r="B18" s="5" t="s">
        <v>134</v>
      </c>
      <c r="C18" s="5" t="s">
        <v>1629</v>
      </c>
      <c r="D18" s="4">
        <v>285</v>
      </c>
      <c r="E18" s="5"/>
      <c r="F18" s="5"/>
      <c r="G18" s="3" t="s">
        <v>36</v>
      </c>
      <c r="H18" s="4">
        <f>SUMIF(B:B,G18,D:D)</f>
        <v>4937.8</v>
      </c>
    </row>
    <row r="19" ht="13.5" customHeight="1" spans="1:8">
      <c r="A19" s="2">
        <v>44975</v>
      </c>
      <c r="B19" s="5" t="s">
        <v>11</v>
      </c>
      <c r="C19" s="5" t="s">
        <v>492</v>
      </c>
      <c r="D19" s="4">
        <v>20</v>
      </c>
      <c r="E19" s="5"/>
      <c r="F19" s="5"/>
      <c r="G19" s="3" t="s">
        <v>39</v>
      </c>
      <c r="H19" s="4">
        <f>SUMIF(B:B,G19,D:D)</f>
        <v>230.51</v>
      </c>
    </row>
    <row r="20" ht="13.5" customHeight="1" spans="1:8">
      <c r="A20" s="2">
        <v>44974</v>
      </c>
      <c r="B20" s="5" t="s">
        <v>11</v>
      </c>
      <c r="C20" s="5" t="s">
        <v>1662</v>
      </c>
      <c r="D20" s="4">
        <v>94.6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44962</v>
      </c>
      <c r="B21" s="5" t="s">
        <v>68</v>
      </c>
      <c r="C21" s="5" t="s">
        <v>372</v>
      </c>
      <c r="D21" s="4">
        <v>23.04</v>
      </c>
      <c r="E21" s="10"/>
      <c r="F21" s="10"/>
      <c r="G21" s="10" t="s">
        <v>841</v>
      </c>
      <c r="H21" s="4">
        <f>SUMIF(B:B,G21,D:D)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44969</v>
      </c>
      <c r="B22" s="5" t="s">
        <v>36</v>
      </c>
      <c r="C22" s="14" t="s">
        <v>1663</v>
      </c>
      <c r="D22" s="4">
        <v>50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44967</v>
      </c>
      <c r="B23" s="5" t="s">
        <v>68</v>
      </c>
      <c r="C23" s="5" t="s">
        <v>659</v>
      </c>
      <c r="D23" s="4">
        <v>17.5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44967</v>
      </c>
      <c r="B24" s="5" t="s">
        <v>68</v>
      </c>
      <c r="C24" s="5" t="s">
        <v>20</v>
      </c>
      <c r="D24" s="4">
        <v>214.31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44981</v>
      </c>
      <c r="B25" s="5" t="s">
        <v>68</v>
      </c>
      <c r="C25" s="5" t="s">
        <v>1546</v>
      </c>
      <c r="D25" s="4">
        <v>57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44961</v>
      </c>
      <c r="B26" s="5" t="s">
        <v>39</v>
      </c>
      <c r="C26" s="5" t="s">
        <v>83</v>
      </c>
      <c r="D26" s="4">
        <v>81.94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44958</v>
      </c>
      <c r="B27" s="5" t="s">
        <v>11</v>
      </c>
      <c r="C27" s="5" t="s">
        <v>1506</v>
      </c>
      <c r="D27" s="4">
        <v>29.1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44967</v>
      </c>
      <c r="B28" s="5" t="s">
        <v>11</v>
      </c>
      <c r="C28" s="5" t="s">
        <v>1506</v>
      </c>
      <c r="D28" s="4">
        <v>15.1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44967</v>
      </c>
      <c r="B29" s="5" t="s">
        <v>11</v>
      </c>
      <c r="C29" s="5" t="s">
        <v>348</v>
      </c>
      <c r="D29" s="4">
        <v>24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44961</v>
      </c>
      <c r="B30" s="5" t="s">
        <v>36</v>
      </c>
      <c r="C30" s="5" t="s">
        <v>1664</v>
      </c>
      <c r="D30" s="4">
        <v>400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44961</v>
      </c>
      <c r="B31" s="5" t="s">
        <v>11</v>
      </c>
      <c r="C31" s="5" t="s">
        <v>492</v>
      </c>
      <c r="D31" s="4">
        <v>20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44962</v>
      </c>
      <c r="B32" s="5" t="s">
        <v>68</v>
      </c>
      <c r="C32" s="5" t="s">
        <v>20</v>
      </c>
      <c r="D32" s="4">
        <v>189.39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44977</v>
      </c>
      <c r="B33" s="5" t="s">
        <v>68</v>
      </c>
      <c r="C33" s="5" t="s">
        <v>1665</v>
      </c>
      <c r="D33" s="4">
        <v>23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44969</v>
      </c>
      <c r="B34" s="10" t="s">
        <v>68</v>
      </c>
      <c r="C34" s="10" t="s">
        <v>195</v>
      </c>
      <c r="D34" s="4">
        <v>19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44965</v>
      </c>
      <c r="B35" s="10" t="s">
        <v>134</v>
      </c>
      <c r="C35" s="10" t="s">
        <v>1629</v>
      </c>
      <c r="D35" s="4">
        <v>422.4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44963</v>
      </c>
      <c r="B36" s="5" t="s">
        <v>11</v>
      </c>
      <c r="C36" s="5" t="s">
        <v>1666</v>
      </c>
      <c r="D36" s="4">
        <v>17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44960</v>
      </c>
      <c r="B37" s="5" t="s">
        <v>11</v>
      </c>
      <c r="C37" s="5" t="s">
        <v>1662</v>
      </c>
      <c r="D37" s="4">
        <v>21.05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44974</v>
      </c>
      <c r="B38" s="5" t="s">
        <v>68</v>
      </c>
      <c r="C38" s="5" t="s">
        <v>20</v>
      </c>
      <c r="D38" s="4">
        <v>239.35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44962</v>
      </c>
      <c r="B39" s="5" t="s">
        <v>294</v>
      </c>
      <c r="C39" s="5" t="s">
        <v>1309</v>
      </c>
      <c r="D39" s="4">
        <v>30.3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44970</v>
      </c>
      <c r="B40" s="5" t="s">
        <v>39</v>
      </c>
      <c r="C40" s="5" t="s">
        <v>83</v>
      </c>
      <c r="D40" s="4">
        <v>57.28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44962</v>
      </c>
      <c r="B41" s="5" t="s">
        <v>68</v>
      </c>
      <c r="C41" s="5" t="s">
        <v>1058</v>
      </c>
      <c r="D41" s="4">
        <v>16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44977</v>
      </c>
      <c r="B42" s="5" t="s">
        <v>34</v>
      </c>
      <c r="C42" s="5" t="s">
        <v>81</v>
      </c>
      <c r="D42" s="15">
        <v>19.7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44983</v>
      </c>
      <c r="B43" s="5" t="s">
        <v>294</v>
      </c>
      <c r="C43" s="5" t="s">
        <v>1667</v>
      </c>
      <c r="D43" s="4">
        <v>13.9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44983</v>
      </c>
      <c r="B44" s="5" t="s">
        <v>44</v>
      </c>
      <c r="C44" s="5" t="s">
        <v>1612</v>
      </c>
      <c r="D44" s="4">
        <v>17.91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44958</v>
      </c>
      <c r="B45" s="5" t="s">
        <v>163</v>
      </c>
      <c r="C45" s="5" t="s">
        <v>1668</v>
      </c>
      <c r="D45" s="4">
        <v>50</v>
      </c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44970</v>
      </c>
      <c r="B46" s="3" t="s">
        <v>68</v>
      </c>
      <c r="C46" s="3" t="s">
        <v>20</v>
      </c>
      <c r="D46" s="4">
        <v>13.74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44981</v>
      </c>
      <c r="B47" s="3" t="s">
        <v>68</v>
      </c>
      <c r="C47" s="3" t="s">
        <v>20</v>
      </c>
      <c r="D47" s="4">
        <v>225.96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44981</v>
      </c>
      <c r="B48" s="3" t="s">
        <v>39</v>
      </c>
      <c r="C48" s="3" t="s">
        <v>83</v>
      </c>
      <c r="D48" s="4">
        <v>91.29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44982</v>
      </c>
      <c r="B49" s="3" t="s">
        <v>36</v>
      </c>
      <c r="C49" s="3" t="s">
        <v>1669</v>
      </c>
      <c r="D49" s="4">
        <v>43.8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44985</v>
      </c>
      <c r="B50" s="3" t="s">
        <v>34</v>
      </c>
      <c r="C50" s="3" t="s">
        <v>81</v>
      </c>
      <c r="D50" s="4">
        <v>13.7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/>
      <c r="D51" s="4"/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/>
      <c r="D52" s="4"/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/>
      <c r="D53" s="4"/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/>
      <c r="D54" s="4"/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/>
      <c r="D55" s="4"/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/>
      <c r="D56" s="4"/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D57" s="4"/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D58" s="4"/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D59" s="4"/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D60" s="4"/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/>
      <c r="D61" s="4"/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/>
      <c r="D62" s="4"/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/>
      <c r="D63" s="4"/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/>
      <c r="D64" s="4"/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D65" s="4"/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D66" s="4"/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D67" s="4"/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D68" s="4"/>
      <c r="E68" s="10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4"/>
      <c r="E69" s="10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4"/>
      <c r="E70" s="10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4"/>
      <c r="E71" s="10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/>
      <c r="D72" s="4">
        <f>SUM(D2:D71)</f>
        <v>9894.11</v>
      </c>
      <c r="E72" s="10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/>
      <c r="D73" s="4"/>
      <c r="E73" s="10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/>
      <c r="D74" s="4"/>
      <c r="E74" s="5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/>
      <c r="D75" s="4"/>
      <c r="E75" s="5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"/>
      <c r="D76" s="4"/>
      <c r="E76" s="5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"/>
      <c r="D77" s="4"/>
      <c r="E77" s="5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6">
      <c r="A78" s="2"/>
      <c r="D78" s="4"/>
      <c r="E78" s="5"/>
      <c r="F78" s="5"/>
    </row>
    <row r="79" ht="13.5" customHeight="1" spans="1:6">
      <c r="A79" s="2"/>
      <c r="D79" s="4"/>
      <c r="E79" s="5"/>
      <c r="F79" s="5"/>
    </row>
    <row r="80" ht="13.5" customHeight="1" spans="1:6">
      <c r="A80" s="2"/>
      <c r="D80" s="4"/>
      <c r="E80" s="5"/>
      <c r="F80" s="5"/>
    </row>
    <row r="81" ht="13.5" customHeight="1" spans="1:6">
      <c r="A81" s="2"/>
      <c r="D81" s="4"/>
      <c r="E81" s="5"/>
      <c r="F81" s="5"/>
    </row>
    <row r="82" ht="13.5" customHeight="1" spans="1:6">
      <c r="A82" s="2"/>
      <c r="D82" s="4"/>
      <c r="E82" s="5"/>
      <c r="F82" s="5"/>
    </row>
    <row r="83" ht="13.5" customHeight="1" spans="1:6">
      <c r="A83" s="2"/>
      <c r="D83" s="4"/>
      <c r="E83" s="5"/>
      <c r="F83" s="5"/>
    </row>
    <row r="84" ht="13.5" customHeight="1" spans="1:6">
      <c r="A84" s="2"/>
      <c r="D84" s="4"/>
      <c r="E84" s="5"/>
      <c r="F84" s="5"/>
    </row>
    <row r="85" ht="13.5" customHeight="1" spans="1:6">
      <c r="A85" s="2"/>
      <c r="D85" s="4"/>
      <c r="E85" s="5"/>
      <c r="F85" s="5"/>
    </row>
    <row r="86" ht="13.5" customHeight="1" spans="1:6">
      <c r="A86" s="2"/>
      <c r="D86" s="4"/>
      <c r="E86" s="5"/>
      <c r="F86" s="5"/>
    </row>
    <row r="87" ht="13.5" customHeight="1" spans="1:6">
      <c r="A87" s="2"/>
      <c r="D87" s="4"/>
      <c r="E87" s="5"/>
      <c r="F87" s="5"/>
    </row>
    <row r="88" ht="13.5" customHeight="1" spans="1:6">
      <c r="A88" s="2"/>
      <c r="D88" s="4"/>
      <c r="E88" s="5"/>
      <c r="F88" s="5"/>
    </row>
    <row r="89" ht="13.5" customHeight="1" spans="1:6">
      <c r="A89" s="2"/>
      <c r="D89" s="4"/>
      <c r="E89" s="5"/>
      <c r="F89" s="5"/>
    </row>
    <row r="90" ht="13.5" customHeight="1" spans="1:6">
      <c r="A90" s="2"/>
      <c r="D90" s="4"/>
      <c r="E90" s="5"/>
      <c r="F90" s="5"/>
    </row>
    <row r="91" ht="13.5" customHeight="1" spans="1:6">
      <c r="A91" s="2"/>
      <c r="D91" s="4"/>
      <c r="E91" s="5"/>
      <c r="F91" s="5"/>
    </row>
    <row r="92" ht="13.5" customHeight="1" spans="1:6">
      <c r="A92" s="2"/>
      <c r="D92" s="4"/>
      <c r="E92" s="5"/>
      <c r="F92" s="5"/>
    </row>
    <row r="93" ht="13.5" customHeight="1" spans="1:6">
      <c r="A93" s="2"/>
      <c r="D93" s="4"/>
      <c r="E93" s="5"/>
      <c r="F93" s="5"/>
    </row>
    <row r="94" ht="13.5" customHeight="1" spans="1:6">
      <c r="A94" s="2"/>
      <c r="D94" s="4"/>
      <c r="E94" s="5"/>
      <c r="F94" s="5"/>
    </row>
    <row r="95" ht="13.5" customHeight="1" spans="1:6">
      <c r="A95" s="2"/>
      <c r="D95" s="4"/>
      <c r="E95" s="5"/>
      <c r="F95" s="5"/>
    </row>
    <row r="96" ht="13.5" customHeight="1" spans="1:6">
      <c r="A96" s="2"/>
      <c r="D96" s="4"/>
      <c r="E96" s="5"/>
      <c r="F96" s="5"/>
    </row>
    <row r="97" ht="13.5" customHeight="1" spans="1:6">
      <c r="A97" s="2"/>
      <c r="D97" s="4"/>
      <c r="E97" s="5"/>
      <c r="F97" s="5"/>
    </row>
    <row r="98" ht="13.5" customHeight="1" spans="1:6">
      <c r="A98" s="2"/>
      <c r="D98" s="4"/>
      <c r="E98" s="5"/>
      <c r="F98" s="5"/>
    </row>
    <row r="99" ht="13.5" customHeight="1" spans="1:6">
      <c r="A99" s="2"/>
      <c r="D99" s="4"/>
      <c r="E99" s="5"/>
      <c r="F99" s="5"/>
    </row>
    <row r="100" ht="13.5" customHeight="1" spans="1:6">
      <c r="A100" s="2"/>
      <c r="D100" s="4"/>
      <c r="E100" s="5"/>
      <c r="F100" s="5"/>
    </row>
    <row r="101" ht="13.5" customHeight="1" spans="1:6">
      <c r="A101" s="2"/>
      <c r="D101" s="4"/>
      <c r="E101" s="5"/>
      <c r="F101" s="5"/>
    </row>
    <row r="102" ht="13.5" customHeight="1" spans="1:6">
      <c r="A102" s="2"/>
      <c r="D102" s="4"/>
      <c r="E102" s="5"/>
      <c r="F102" s="5"/>
    </row>
    <row r="103" ht="13.5" customHeight="1" spans="1:6">
      <c r="A103" s="2"/>
      <c r="D103" s="4"/>
      <c r="E103" s="5"/>
      <c r="F103" s="5"/>
    </row>
    <row r="104" ht="13.5" customHeight="1" spans="1:6">
      <c r="A104" s="2"/>
      <c r="D104" s="4"/>
      <c r="E104" s="5"/>
      <c r="F104" s="5"/>
    </row>
    <row r="105" ht="13.5" customHeight="1" spans="1:6">
      <c r="A105" s="2"/>
      <c r="D105" s="4"/>
      <c r="E105" s="5"/>
      <c r="F105" s="5"/>
    </row>
    <row r="106" ht="13.5" customHeight="1" spans="1:6">
      <c r="A106" s="2"/>
      <c r="D106" s="4"/>
      <c r="E106" s="5"/>
      <c r="F106" s="5"/>
    </row>
    <row r="107" ht="13.5" customHeight="1" spans="1:6">
      <c r="A107" s="2"/>
      <c r="D107" s="4"/>
      <c r="E107" s="5"/>
      <c r="F107" s="5"/>
    </row>
    <row r="108" ht="13.5" customHeight="1" spans="1:6">
      <c r="A108" s="2"/>
      <c r="D108" s="4"/>
      <c r="E108" s="5"/>
      <c r="F108" s="5"/>
    </row>
    <row r="109" ht="13.5" customHeight="1" spans="1:6">
      <c r="A109" s="2"/>
      <c r="D109" s="4"/>
      <c r="E109" s="5"/>
      <c r="F109" s="5"/>
    </row>
    <row r="110" ht="13.5" customHeight="1" spans="1:6">
      <c r="A110" s="2"/>
      <c r="D110" s="4"/>
      <c r="E110" s="5"/>
      <c r="F110" s="5"/>
    </row>
    <row r="111" ht="13.5" customHeight="1" spans="1:6">
      <c r="A111" s="2"/>
      <c r="D111" s="4"/>
      <c r="E111" s="5"/>
      <c r="F111" s="5"/>
    </row>
    <row r="112" ht="13.5" customHeight="1" spans="1:6">
      <c r="A112" s="2"/>
      <c r="D112" s="4"/>
      <c r="E112" s="5"/>
      <c r="F112" s="5"/>
    </row>
    <row r="113" ht="13.5" customHeight="1" spans="1:6">
      <c r="A113" s="2"/>
      <c r="D113" s="4"/>
      <c r="E113" s="5"/>
      <c r="F113" s="5"/>
    </row>
    <row r="114" ht="13.5" customHeight="1" spans="1:6">
      <c r="A114" s="2"/>
      <c r="D114" s="4"/>
      <c r="E114" s="5"/>
      <c r="F114" s="5"/>
    </row>
    <row r="115" ht="13.5" customHeight="1" spans="1:6">
      <c r="A115" s="2"/>
      <c r="D115" s="4"/>
      <c r="E115" s="5"/>
      <c r="F115" s="5"/>
    </row>
    <row r="116" ht="13.5" customHeight="1" spans="1:6">
      <c r="A116" s="2"/>
      <c r="D116" s="4"/>
      <c r="E116" s="5"/>
      <c r="F116" s="5"/>
    </row>
    <row r="117" ht="13.5" customHeight="1" spans="1:6">
      <c r="A117" s="2"/>
      <c r="D117" s="4"/>
      <c r="E117" s="5"/>
      <c r="F117" s="5"/>
    </row>
    <row r="118" ht="13.5" customHeight="1" spans="1:6">
      <c r="A118" s="2"/>
      <c r="D118" s="4"/>
      <c r="E118" s="5"/>
      <c r="F118" s="5"/>
    </row>
    <row r="119" ht="13.5" customHeight="1" spans="1:6">
      <c r="A119" s="2"/>
      <c r="D119" s="4"/>
      <c r="E119" s="5"/>
      <c r="F119" s="5"/>
    </row>
    <row r="120" ht="13.5" customHeight="1" spans="1:6">
      <c r="A120" s="2"/>
      <c r="D120" s="4"/>
      <c r="E120" s="5"/>
      <c r="F120" s="5"/>
    </row>
    <row r="121" ht="13.5" customHeight="1" spans="1:6">
      <c r="A121" s="2"/>
      <c r="D121" s="4"/>
      <c r="E121" s="5"/>
      <c r="F121" s="5"/>
    </row>
    <row r="122" ht="13.5" customHeight="1" spans="1:6">
      <c r="A122" s="2"/>
      <c r="D122" s="4"/>
      <c r="E122" s="5"/>
      <c r="F122" s="5"/>
    </row>
    <row r="123" ht="13.5" customHeight="1" spans="1:6">
      <c r="A123" s="2"/>
      <c r="D123" s="4"/>
      <c r="E123" s="5"/>
      <c r="F123" s="5"/>
    </row>
    <row r="124" ht="13.5" customHeight="1" spans="1:6">
      <c r="A124" s="2"/>
      <c r="D124" s="4"/>
      <c r="E124" s="5"/>
      <c r="F124" s="5"/>
    </row>
    <row r="125" ht="13.5" customHeight="1" spans="1:6">
      <c r="A125" s="2"/>
      <c r="D125" s="4"/>
      <c r="E125" s="5"/>
      <c r="F125" s="5"/>
    </row>
    <row r="126" ht="13.5" customHeight="1" spans="1:6">
      <c r="A126" s="2"/>
      <c r="D126" s="4"/>
      <c r="E126" s="5"/>
      <c r="F126" s="5"/>
    </row>
    <row r="127" ht="13.5" customHeight="1" spans="1:6">
      <c r="A127" s="2"/>
      <c r="D127" s="4"/>
      <c r="E127" s="5"/>
      <c r="F127" s="5"/>
    </row>
    <row r="128" ht="13.5" customHeight="1" spans="1:6">
      <c r="A128" s="2"/>
      <c r="D128" s="4"/>
      <c r="E128" s="5"/>
      <c r="F128" s="5"/>
    </row>
    <row r="129" ht="13.5" customHeight="1" spans="1:6">
      <c r="A129" s="2"/>
      <c r="D129" s="4"/>
      <c r="E129" s="5"/>
      <c r="F129" s="5"/>
    </row>
    <row r="130" ht="13.5" customHeight="1" spans="1:6">
      <c r="A130" s="2"/>
      <c r="D130" s="4"/>
      <c r="E130" s="5"/>
      <c r="F130" s="5"/>
    </row>
    <row r="131" ht="13.5" customHeight="1" spans="1:6">
      <c r="A131" s="2"/>
      <c r="D131" s="4"/>
      <c r="E131" s="5"/>
      <c r="F131" s="5"/>
    </row>
    <row r="132" ht="13.5" customHeight="1" spans="1:6">
      <c r="A132" s="2"/>
      <c r="D132" s="4"/>
      <c r="E132" s="5"/>
      <c r="F132" s="5"/>
    </row>
    <row r="133" ht="13.5" customHeight="1" spans="1:6">
      <c r="A133" s="2"/>
      <c r="D133" s="4"/>
      <c r="E133" s="5"/>
      <c r="F133" s="5"/>
    </row>
    <row r="134" ht="13.5" customHeight="1" spans="1:6">
      <c r="A134" s="2"/>
      <c r="D134" s="4"/>
      <c r="E134" s="5"/>
      <c r="F134" s="5"/>
    </row>
    <row r="135" ht="13.5" customHeight="1" spans="1:6">
      <c r="A135" s="2"/>
      <c r="D135" s="4"/>
      <c r="E135" s="5"/>
      <c r="F135" s="5"/>
    </row>
    <row r="136" ht="13.5" customHeight="1" spans="1:6">
      <c r="A136" s="2"/>
      <c r="D136" s="4"/>
      <c r="E136" s="5"/>
      <c r="F136" s="5"/>
    </row>
    <row r="137" ht="13.5" customHeight="1" spans="1:6">
      <c r="A137" s="2"/>
      <c r="D137" s="4"/>
      <c r="E137" s="5"/>
      <c r="F137" s="5"/>
    </row>
    <row r="138" ht="13.5" customHeight="1" spans="1:6">
      <c r="A138" s="2"/>
      <c r="D138" s="4"/>
      <c r="E138" s="5"/>
      <c r="F138" s="5"/>
    </row>
    <row r="139" ht="13.5" customHeight="1" spans="1:6">
      <c r="A139" s="2"/>
      <c r="D139" s="4"/>
      <c r="E139" s="5"/>
      <c r="F139" s="5"/>
    </row>
    <row r="140" ht="13.5" customHeight="1" spans="1:6">
      <c r="A140" s="2"/>
      <c r="D140" s="4"/>
      <c r="E140" s="5"/>
      <c r="F140" s="5"/>
    </row>
    <row r="141" ht="13.5" customHeight="1" spans="1:6">
      <c r="A141" s="2"/>
      <c r="D141" s="4"/>
      <c r="E141" s="5"/>
      <c r="F141" s="5"/>
    </row>
    <row r="142" ht="13.5" customHeight="1" spans="1:6">
      <c r="A142" s="2"/>
      <c r="D142" s="4"/>
      <c r="E142" s="5"/>
      <c r="F142" s="5"/>
    </row>
    <row r="143" ht="13.5" customHeight="1" spans="1:6">
      <c r="A143" s="2"/>
      <c r="D143" s="4"/>
      <c r="E143" s="5"/>
      <c r="F143" s="5"/>
    </row>
    <row r="144" ht="13.5" customHeight="1" spans="1:6">
      <c r="A144" s="2"/>
      <c r="D144" s="4"/>
      <c r="E144" s="5"/>
      <c r="F144" s="5"/>
    </row>
    <row r="145" ht="13.5" customHeight="1" spans="1:6">
      <c r="A145" s="2"/>
      <c r="D145" s="4"/>
      <c r="E145" s="5"/>
      <c r="F145" s="5"/>
    </row>
    <row r="146" ht="13.5" customHeight="1" spans="1:6">
      <c r="A146" s="2"/>
      <c r="D146" s="4"/>
      <c r="E146" s="5"/>
      <c r="F146" s="5"/>
    </row>
    <row r="147" ht="13.5" customHeight="1" spans="1:6">
      <c r="A147" s="2"/>
      <c r="D147" s="4"/>
      <c r="E147" s="5"/>
      <c r="F147" s="5"/>
    </row>
    <row r="148" ht="13.5" customHeight="1" spans="1:6">
      <c r="A148" s="2"/>
      <c r="D148" s="4"/>
      <c r="E148" s="5"/>
      <c r="F148" s="5"/>
    </row>
    <row r="149" ht="13.5" customHeight="1" spans="1:6">
      <c r="A149" s="2"/>
      <c r="D149" s="4"/>
      <c r="E149" s="5"/>
      <c r="F149" s="5"/>
    </row>
    <row r="150" ht="13.5" customHeight="1" spans="1:6">
      <c r="A150" s="2"/>
      <c r="D150" s="4"/>
      <c r="E150" s="5"/>
      <c r="F150" s="5"/>
    </row>
    <row r="151" ht="13.5" customHeight="1" spans="1:6">
      <c r="A151" s="2"/>
      <c r="D151" s="4"/>
      <c r="E151" s="5"/>
      <c r="F151" s="5"/>
    </row>
    <row r="152" ht="13.5" customHeight="1" spans="1:6">
      <c r="A152" s="2"/>
      <c r="D152" s="4"/>
      <c r="E152" s="5"/>
      <c r="F152" s="5"/>
    </row>
    <row r="153" ht="13.5" customHeight="1" spans="1:6">
      <c r="A153" s="2"/>
      <c r="D153" s="4"/>
      <c r="E153" s="5"/>
      <c r="F153" s="5"/>
    </row>
    <row r="154" ht="13.5" customHeight="1" spans="1:6">
      <c r="A154" s="2"/>
      <c r="D154" s="4"/>
      <c r="E154" s="5"/>
      <c r="F154" s="5"/>
    </row>
    <row r="155" ht="13.5" customHeight="1" spans="1:6">
      <c r="A155" s="2"/>
      <c r="D155" s="4"/>
      <c r="E155" s="5"/>
      <c r="F155" s="5"/>
    </row>
    <row r="156" ht="13.5" customHeight="1" spans="1:6">
      <c r="A156" s="2"/>
      <c r="D156" s="4"/>
      <c r="E156" s="5"/>
      <c r="F156" s="5"/>
    </row>
    <row r="157" ht="13.5" customHeight="1" spans="1:6">
      <c r="A157" s="2"/>
      <c r="D157" s="4"/>
      <c r="E157" s="5"/>
      <c r="F157" s="5"/>
    </row>
    <row r="158" ht="13.5" customHeight="1" spans="1:6">
      <c r="A158" s="2"/>
      <c r="D158" s="4"/>
      <c r="E158" s="5"/>
      <c r="F158" s="5"/>
    </row>
    <row r="159" ht="13.5" customHeight="1" spans="1:6">
      <c r="A159" s="2"/>
      <c r="D159" s="4"/>
      <c r="E159" s="5"/>
      <c r="F159" s="5"/>
    </row>
    <row r="160" ht="13.5" customHeight="1" spans="1:6">
      <c r="A160" s="2"/>
      <c r="D160" s="4"/>
      <c r="E160" s="5"/>
      <c r="F160" s="5"/>
    </row>
    <row r="161" ht="13.5" customHeight="1" spans="1:6">
      <c r="A161" s="2"/>
      <c r="D161" s="4"/>
      <c r="E161" s="5"/>
      <c r="F161" s="5"/>
    </row>
    <row r="162" ht="13.5" customHeight="1" spans="1:6">
      <c r="A162" s="2"/>
      <c r="D162" s="4"/>
      <c r="E162" s="5"/>
      <c r="F162" s="5"/>
    </row>
    <row r="163" ht="13.5" customHeight="1" spans="1:6">
      <c r="A163" s="2"/>
      <c r="D163" s="4"/>
      <c r="E163" s="5"/>
      <c r="F163" s="5"/>
    </row>
    <row r="164" ht="13.5" customHeight="1" spans="1:6">
      <c r="A164" s="2"/>
      <c r="D164" s="4"/>
      <c r="E164" s="5"/>
      <c r="F164" s="5"/>
    </row>
    <row r="165" ht="13.5" customHeight="1" spans="1:6">
      <c r="A165" s="2"/>
      <c r="D165" s="4"/>
      <c r="E165" s="5"/>
      <c r="F165" s="5"/>
    </row>
    <row r="166" ht="13.5" customHeight="1" spans="1:6">
      <c r="A166" s="2"/>
      <c r="D166" s="4"/>
      <c r="E166" s="5"/>
      <c r="F166" s="5"/>
    </row>
    <row r="167" ht="13.5" customHeight="1" spans="1:6">
      <c r="A167" s="2"/>
      <c r="D167" s="4"/>
      <c r="E167" s="5"/>
      <c r="F167" s="5"/>
    </row>
    <row r="168" ht="13.5" customHeight="1" spans="1:6">
      <c r="A168" s="2"/>
      <c r="D168" s="4"/>
      <c r="E168" s="5"/>
      <c r="F168" s="5"/>
    </row>
    <row r="169" ht="13.5" customHeight="1" spans="1:6">
      <c r="A169" s="2"/>
      <c r="D169" s="4"/>
      <c r="E169" s="5"/>
      <c r="F169" s="5"/>
    </row>
    <row r="170" ht="13.5" customHeight="1" spans="1:6">
      <c r="A170" s="2"/>
      <c r="D170" s="4"/>
      <c r="E170" s="5"/>
      <c r="F170" s="5"/>
    </row>
    <row r="171" ht="13.5" customHeight="1" spans="1:6">
      <c r="A171" s="2"/>
      <c r="D171" s="4"/>
      <c r="E171" s="5"/>
      <c r="F171" s="5"/>
    </row>
    <row r="172" ht="13.5" customHeight="1" spans="1:6">
      <c r="A172" s="2"/>
      <c r="D172" s="4"/>
      <c r="E172" s="5"/>
      <c r="F172" s="5"/>
    </row>
    <row r="173" ht="13.5" customHeight="1" spans="1:6">
      <c r="A173" s="2"/>
      <c r="D173" s="4"/>
      <c r="E173" s="5"/>
      <c r="F173" s="5"/>
    </row>
    <row r="174" ht="13.5" customHeight="1" spans="1:6">
      <c r="A174" s="2"/>
      <c r="D174" s="4"/>
      <c r="E174" s="5"/>
      <c r="F174" s="5"/>
    </row>
    <row r="175" ht="13.5" customHeight="1" spans="1:6">
      <c r="A175" s="2"/>
      <c r="D175" s="4"/>
      <c r="E175" s="5"/>
      <c r="F175" s="5"/>
    </row>
    <row r="176" ht="13.5" customHeight="1" spans="1:6">
      <c r="A176" s="2"/>
      <c r="D176" s="4"/>
      <c r="E176" s="5"/>
      <c r="F176" s="5"/>
    </row>
    <row r="177" ht="13.5" customHeight="1" spans="1:6">
      <c r="A177" s="2"/>
      <c r="D177" s="4"/>
      <c r="E177" s="5"/>
      <c r="F177" s="5"/>
    </row>
    <row r="178" ht="13.5" customHeight="1" spans="1:6">
      <c r="A178" s="2"/>
      <c r="D178" s="4"/>
      <c r="E178" s="5"/>
      <c r="F178" s="5"/>
    </row>
    <row r="179" ht="13.5" customHeight="1" spans="1:6">
      <c r="A179" s="2"/>
      <c r="D179" s="4"/>
      <c r="E179" s="5"/>
      <c r="F179" s="5"/>
    </row>
    <row r="180" ht="13.5" customHeight="1" spans="1:6">
      <c r="A180" s="2"/>
      <c r="D180" s="4"/>
      <c r="E180" s="5"/>
      <c r="F180" s="5"/>
    </row>
    <row r="181" ht="13.5" customHeight="1" spans="1:6">
      <c r="A181" s="2"/>
      <c r="D181" s="4"/>
      <c r="E181" s="5"/>
      <c r="F181" s="5"/>
    </row>
    <row r="182" ht="13.5" customHeight="1" spans="1:6">
      <c r="A182" s="2"/>
      <c r="D182" s="4"/>
      <c r="E182" s="5"/>
      <c r="F182" s="5"/>
    </row>
    <row r="183" ht="13.5" customHeight="1" spans="1:6">
      <c r="A183" s="2"/>
      <c r="D183" s="4"/>
      <c r="E183" s="5"/>
      <c r="F183" s="5"/>
    </row>
    <row r="184" ht="13.5" customHeight="1" spans="1:6">
      <c r="A184" s="2"/>
      <c r="D184" s="4"/>
      <c r="E184" s="5"/>
      <c r="F184" s="5"/>
    </row>
    <row r="185" ht="13.5" customHeight="1" spans="1:6">
      <c r="A185" s="2"/>
      <c r="D185" s="4"/>
      <c r="E185" s="5"/>
      <c r="F185" s="5"/>
    </row>
    <row r="186" ht="13.5" customHeight="1" spans="1:6">
      <c r="A186" s="2"/>
      <c r="D186" s="4"/>
      <c r="E186" s="5"/>
      <c r="F186" s="5"/>
    </row>
    <row r="187" ht="13.5" customHeight="1" spans="1:6">
      <c r="A187" s="2"/>
      <c r="D187" s="4"/>
      <c r="E187" s="5"/>
      <c r="F187" s="5"/>
    </row>
    <row r="188" ht="13.5" customHeight="1" spans="1:6">
      <c r="A188" s="2"/>
      <c r="D188" s="4"/>
      <c r="E188" s="5"/>
      <c r="F188" s="5"/>
    </row>
    <row r="189" ht="13.5" customHeight="1" spans="1:6">
      <c r="A189" s="2"/>
      <c r="D189" s="4"/>
      <c r="E189" s="5"/>
      <c r="F189" s="5"/>
    </row>
    <row r="190" ht="13.5" customHeight="1" spans="1:6">
      <c r="A190" s="2"/>
      <c r="D190" s="4"/>
      <c r="E190" s="5"/>
      <c r="F190" s="5"/>
    </row>
    <row r="191" ht="13.5" customHeight="1" spans="1:6">
      <c r="A191" s="2"/>
      <c r="D191" s="4"/>
      <c r="E191" s="5"/>
      <c r="F191" s="5"/>
    </row>
    <row r="192" ht="13.5" customHeight="1" spans="1:6">
      <c r="A192" s="2"/>
      <c r="D192" s="4"/>
      <c r="E192" s="5"/>
      <c r="F192" s="5"/>
    </row>
    <row r="193" ht="13.5" customHeight="1" spans="1:6">
      <c r="A193" s="2"/>
      <c r="D193" s="4"/>
      <c r="E193" s="5"/>
      <c r="F193" s="5"/>
    </row>
    <row r="194" ht="13.5" customHeight="1" spans="1:6">
      <c r="A194" s="2"/>
      <c r="D194" s="4"/>
      <c r="E194" s="5"/>
      <c r="F194" s="5"/>
    </row>
    <row r="195" ht="13.5" customHeight="1" spans="1:6">
      <c r="A195" s="2"/>
      <c r="D195" s="4"/>
      <c r="E195" s="5"/>
      <c r="F195" s="5"/>
    </row>
    <row r="196" ht="13.5" customHeight="1" spans="1:6">
      <c r="A196" s="2"/>
      <c r="D196" s="4"/>
      <c r="E196" s="5"/>
      <c r="F196" s="5"/>
    </row>
    <row r="197" ht="13.5" customHeight="1" spans="1:6">
      <c r="A197" s="2"/>
      <c r="D197" s="4"/>
      <c r="E197" s="5"/>
      <c r="F197" s="5"/>
    </row>
    <row r="198" ht="13.5" customHeight="1" spans="1:6">
      <c r="A198" s="2"/>
      <c r="D198" s="4"/>
      <c r="E198" s="5"/>
      <c r="F198" s="5"/>
    </row>
    <row r="199" ht="13.5" customHeight="1" spans="1:6">
      <c r="A199" s="2"/>
      <c r="D199" s="4"/>
      <c r="E199" s="5"/>
      <c r="F199" s="5"/>
    </row>
    <row r="200" ht="13.5" customHeight="1" spans="1:6">
      <c r="A200" s="2"/>
      <c r="D200" s="4"/>
      <c r="E200" s="5"/>
      <c r="F200" s="5"/>
    </row>
    <row r="201" ht="13.5" customHeight="1" spans="1:6">
      <c r="A201" s="2"/>
      <c r="D201" s="4"/>
      <c r="E201" s="5"/>
      <c r="F201" s="5"/>
    </row>
    <row r="202" ht="13.5" customHeight="1" spans="1:6">
      <c r="A202" s="2"/>
      <c r="D202" s="4"/>
      <c r="E202" s="5"/>
      <c r="F202" s="5"/>
    </row>
    <row r="203" ht="13.5" customHeight="1" spans="1:6">
      <c r="A203" s="2"/>
      <c r="D203" s="4"/>
      <c r="E203" s="5"/>
      <c r="F203" s="5"/>
    </row>
    <row r="204" ht="13.5" customHeight="1" spans="1:6">
      <c r="A204" s="2"/>
      <c r="D204" s="4"/>
      <c r="E204" s="5"/>
      <c r="F204" s="5"/>
    </row>
    <row r="205" ht="13.5" customHeight="1" spans="1:6">
      <c r="A205" s="2"/>
      <c r="D205" s="4"/>
      <c r="E205" s="5"/>
      <c r="F205" s="5"/>
    </row>
    <row r="206" ht="13.5" customHeight="1" spans="1:6">
      <c r="A206" s="2"/>
      <c r="D206" s="4"/>
      <c r="E206" s="5"/>
      <c r="F206" s="5"/>
    </row>
    <row r="207" ht="13.5" customHeight="1" spans="1:6">
      <c r="A207" s="2"/>
      <c r="D207" s="4"/>
      <c r="E207" s="5"/>
      <c r="F207" s="5"/>
    </row>
    <row r="208" ht="13.5" customHeight="1" spans="1:6">
      <c r="A208" s="2"/>
      <c r="D208" s="4"/>
      <c r="E208" s="5"/>
      <c r="F208" s="5"/>
    </row>
    <row r="209" ht="13.5" customHeight="1" spans="1:6">
      <c r="A209" s="2"/>
      <c r="D209" s="4"/>
      <c r="E209" s="5"/>
      <c r="F209" s="5"/>
    </row>
    <row r="210" ht="13.5" customHeight="1" spans="1:6">
      <c r="A210" s="2"/>
      <c r="D210" s="4"/>
      <c r="E210" s="5"/>
      <c r="F210" s="5"/>
    </row>
    <row r="211" ht="13.5" customHeight="1" spans="1:6">
      <c r="A211" s="2"/>
      <c r="D211" s="4"/>
      <c r="E211" s="5"/>
      <c r="F211" s="5"/>
    </row>
    <row r="212" ht="13.5" customHeight="1" spans="1:6">
      <c r="A212" s="2"/>
      <c r="D212" s="4"/>
      <c r="E212" s="5"/>
      <c r="F212" s="5"/>
    </row>
    <row r="213" ht="13.5" customHeight="1" spans="1:6">
      <c r="A213" s="2"/>
      <c r="D213" s="4"/>
      <c r="E213" s="5"/>
      <c r="F213" s="5"/>
    </row>
    <row r="214" ht="13.5" customHeight="1" spans="1:6">
      <c r="A214" s="2"/>
      <c r="D214" s="4"/>
      <c r="E214" s="5"/>
      <c r="F214" s="5"/>
    </row>
    <row r="215" ht="13.5" customHeight="1" spans="1:6">
      <c r="A215" s="2"/>
      <c r="D215" s="4"/>
      <c r="E215" s="5"/>
      <c r="F215" s="5"/>
    </row>
    <row r="216" ht="13.5" customHeight="1" spans="1:6">
      <c r="A216" s="2"/>
      <c r="D216" s="4"/>
      <c r="E216" s="5"/>
      <c r="F216" s="5"/>
    </row>
    <row r="217" ht="13.5" customHeight="1" spans="1:6">
      <c r="A217" s="2"/>
      <c r="D217" s="4"/>
      <c r="E217" s="5"/>
      <c r="F217" s="5"/>
    </row>
    <row r="218" ht="13.5" customHeight="1" spans="1:6">
      <c r="A218" s="2"/>
      <c r="D218" s="4"/>
      <c r="E218" s="5"/>
      <c r="F218" s="5"/>
    </row>
    <row r="219" ht="13.5" customHeight="1" spans="1:6">
      <c r="A219" s="2"/>
      <c r="D219" s="4"/>
      <c r="E219" s="5"/>
      <c r="F219" s="5"/>
    </row>
    <row r="220" ht="13.5" customHeight="1" spans="1:6">
      <c r="A220" s="2"/>
      <c r="D220" s="4"/>
      <c r="E220" s="5"/>
      <c r="F220" s="5"/>
    </row>
    <row r="221" ht="13.5" customHeight="1" spans="1:6">
      <c r="A221" s="2"/>
      <c r="D221" s="4"/>
      <c r="E221" s="5"/>
      <c r="F221" s="5"/>
    </row>
    <row r="222" ht="13.5" customHeight="1" spans="1:6">
      <c r="A222" s="2"/>
      <c r="D222" s="4"/>
      <c r="E222" s="5"/>
      <c r="F222" s="5"/>
    </row>
    <row r="223" ht="13.5" customHeight="1" spans="1:6">
      <c r="A223" s="2"/>
      <c r="D223" s="4"/>
      <c r="E223" s="5"/>
      <c r="F223" s="5"/>
    </row>
    <row r="224" ht="13.5" customHeight="1" spans="1:6">
      <c r="A224" s="2"/>
      <c r="D224" s="4"/>
      <c r="E224" s="5"/>
      <c r="F224" s="5"/>
    </row>
    <row r="225" ht="13.5" customHeight="1" spans="1:6">
      <c r="A225" s="2"/>
      <c r="D225" s="4"/>
      <c r="E225" s="5"/>
      <c r="F225" s="5"/>
    </row>
    <row r="226" ht="13.5" customHeight="1" spans="1:6">
      <c r="A226" s="2"/>
      <c r="D226" s="4"/>
      <c r="E226" s="5"/>
      <c r="F226" s="5"/>
    </row>
    <row r="227" ht="13.5" customHeight="1" spans="1:6">
      <c r="A227" s="2"/>
      <c r="D227" s="4"/>
      <c r="E227" s="5"/>
      <c r="F227" s="5"/>
    </row>
    <row r="228" ht="13.5" customHeight="1" spans="1:6">
      <c r="A228" s="2"/>
      <c r="D228" s="4"/>
      <c r="E228" s="5"/>
      <c r="F228" s="5"/>
    </row>
    <row r="229" ht="13.5" customHeight="1" spans="1:6">
      <c r="A229" s="2"/>
      <c r="D229" s="4"/>
      <c r="E229" s="5"/>
      <c r="F229" s="5"/>
    </row>
    <row r="230" ht="13.5" customHeight="1" spans="1:6">
      <c r="A230" s="2"/>
      <c r="D230" s="4"/>
      <c r="E230" s="5"/>
      <c r="F230" s="5"/>
    </row>
    <row r="231" ht="13.5" customHeight="1" spans="1:6">
      <c r="A231" s="2"/>
      <c r="D231" s="4"/>
      <c r="E231" s="5"/>
      <c r="F231" s="5"/>
    </row>
    <row r="232" ht="13.5" customHeight="1" spans="1:6">
      <c r="A232" s="2"/>
      <c r="D232" s="4"/>
      <c r="E232" s="5"/>
      <c r="F232" s="5"/>
    </row>
    <row r="233" ht="13.5" customHeight="1" spans="1:6">
      <c r="A233" s="2"/>
      <c r="D233" s="4"/>
      <c r="E233" s="5"/>
      <c r="F233" s="5"/>
    </row>
    <row r="234" ht="13.5" customHeight="1" spans="1:6">
      <c r="A234" s="2"/>
      <c r="D234" s="4"/>
      <c r="E234" s="5"/>
      <c r="F234" s="5"/>
    </row>
    <row r="235" ht="13.5" customHeight="1" spans="1:6">
      <c r="A235" s="2"/>
      <c r="D235" s="4"/>
      <c r="E235" s="5"/>
      <c r="F235" s="5"/>
    </row>
    <row r="236" ht="13.5" customHeight="1" spans="1:6">
      <c r="A236" s="2"/>
      <c r="D236" s="4"/>
      <c r="E236" s="5"/>
      <c r="F236" s="5"/>
    </row>
    <row r="237" ht="13.5" customHeight="1" spans="1:6">
      <c r="A237" s="2"/>
      <c r="D237" s="4"/>
      <c r="E237" s="5"/>
      <c r="F237" s="5"/>
    </row>
    <row r="238" ht="13.5" customHeight="1" spans="1:6">
      <c r="A238" s="2"/>
      <c r="D238" s="4"/>
      <c r="E238" s="5"/>
      <c r="F238" s="5"/>
    </row>
    <row r="239" ht="13.5" customHeight="1" spans="1:6">
      <c r="A239" s="2"/>
      <c r="D239" s="4"/>
      <c r="E239" s="5"/>
      <c r="F239" s="5"/>
    </row>
    <row r="240" ht="13.5" customHeight="1" spans="1:6">
      <c r="A240" s="2"/>
      <c r="D240" s="4"/>
      <c r="E240" s="5"/>
      <c r="F240" s="5"/>
    </row>
    <row r="241" ht="13.5" customHeight="1" spans="1:6">
      <c r="A241" s="2"/>
      <c r="D241" s="4"/>
      <c r="E241" s="5"/>
      <c r="F241" s="5"/>
    </row>
    <row r="242" ht="13.5" customHeight="1" spans="1:6">
      <c r="A242" s="2"/>
      <c r="D242" s="4"/>
      <c r="E242" s="5"/>
      <c r="F242" s="5"/>
    </row>
    <row r="243" ht="13.5" customHeight="1" spans="1:6">
      <c r="A243" s="2"/>
      <c r="D243" s="4"/>
      <c r="E243" s="5"/>
      <c r="F243" s="5"/>
    </row>
    <row r="244" ht="13.5" customHeight="1" spans="1:6">
      <c r="A244" s="2"/>
      <c r="D244" s="4"/>
      <c r="E244" s="5"/>
      <c r="F244" s="5"/>
    </row>
    <row r="245" ht="13.5" customHeight="1" spans="1:6">
      <c r="A245" s="2"/>
      <c r="D245" s="4"/>
      <c r="E245" s="5"/>
      <c r="F245" s="5"/>
    </row>
    <row r="246" ht="13.5" customHeight="1" spans="1:6">
      <c r="A246" s="2"/>
      <c r="D246" s="4"/>
      <c r="E246" s="5"/>
      <c r="F246" s="5"/>
    </row>
    <row r="247" ht="13.5" customHeight="1" spans="1:6">
      <c r="A247" s="2"/>
      <c r="D247" s="4"/>
      <c r="E247" s="5"/>
      <c r="F247" s="5"/>
    </row>
    <row r="248" ht="13.5" customHeight="1" spans="1:6">
      <c r="A248" s="2"/>
      <c r="D248" s="4"/>
      <c r="E248" s="5"/>
      <c r="F248" s="5"/>
    </row>
    <row r="249" ht="13.5" customHeight="1" spans="1:6">
      <c r="A249" s="2"/>
      <c r="D249" s="4"/>
      <c r="E249" s="5"/>
      <c r="F249" s="5"/>
    </row>
    <row r="250" ht="13.5" customHeight="1" spans="1:6">
      <c r="A250" s="2"/>
      <c r="D250" s="4"/>
      <c r="E250" s="5"/>
      <c r="F250" s="5"/>
    </row>
    <row r="251" ht="13.5" customHeight="1" spans="1:6">
      <c r="A251" s="2"/>
      <c r="D251" s="4"/>
      <c r="E251" s="5"/>
      <c r="F251" s="5"/>
    </row>
    <row r="252" ht="13.5" customHeight="1" spans="1:6">
      <c r="A252" s="2"/>
      <c r="D252" s="4"/>
      <c r="E252" s="5"/>
      <c r="F252" s="5"/>
    </row>
    <row r="253" ht="13.5" customHeight="1" spans="1:6">
      <c r="A253" s="2"/>
      <c r="D253" s="4"/>
      <c r="E253" s="5"/>
      <c r="F253" s="5"/>
    </row>
    <row r="254" ht="13.5" customHeight="1" spans="1:6">
      <c r="A254" s="2"/>
      <c r="D254" s="4"/>
      <c r="E254" s="5"/>
      <c r="F254" s="5"/>
    </row>
    <row r="255" ht="13.5" customHeight="1" spans="1:6">
      <c r="A255" s="2"/>
      <c r="D255" s="4"/>
      <c r="E255" s="5"/>
      <c r="F255" s="5"/>
    </row>
    <row r="256" ht="13.5" customHeight="1" spans="1:6">
      <c r="A256" s="2"/>
      <c r="D256" s="4"/>
      <c r="E256" s="5"/>
      <c r="F256" s="5"/>
    </row>
    <row r="257" ht="13.5" customHeight="1" spans="1:6">
      <c r="A257" s="2"/>
      <c r="D257" s="4"/>
      <c r="E257" s="5"/>
      <c r="F257" s="5"/>
    </row>
    <row r="258" ht="13.5" customHeight="1" spans="1:6">
      <c r="A258" s="2"/>
      <c r="D258" s="4"/>
      <c r="E258" s="5"/>
      <c r="F258" s="5"/>
    </row>
    <row r="259" ht="13.5" customHeight="1" spans="1:6">
      <c r="A259" s="2"/>
      <c r="D259" s="4"/>
      <c r="E259" s="5"/>
      <c r="F259" s="5"/>
    </row>
    <row r="260" ht="13.5" customHeight="1" spans="1:6">
      <c r="A260" s="2"/>
      <c r="D260" s="4"/>
      <c r="E260" s="5"/>
      <c r="F260" s="5"/>
    </row>
    <row r="261" ht="13.5" customHeight="1" spans="1:6">
      <c r="A261" s="2"/>
      <c r="D261" s="4"/>
      <c r="E261" s="5"/>
      <c r="F261" s="5"/>
    </row>
    <row r="262" ht="13.5" customHeight="1" spans="1:6">
      <c r="A262" s="2"/>
      <c r="D262" s="4"/>
      <c r="E262" s="5"/>
      <c r="F262" s="5"/>
    </row>
    <row r="263" ht="13.5" customHeight="1" spans="1:6">
      <c r="A263" s="2"/>
      <c r="D263" s="4"/>
      <c r="E263" s="5"/>
      <c r="F263" s="5"/>
    </row>
    <row r="264" ht="13.5" customHeight="1" spans="1:6">
      <c r="A264" s="2"/>
      <c r="D264" s="4"/>
      <c r="E264" s="5"/>
      <c r="F264" s="5"/>
    </row>
    <row r="265" ht="13.5" customHeight="1" spans="1:6">
      <c r="A265" s="2"/>
      <c r="D265" s="4"/>
      <c r="E265" s="5"/>
      <c r="F265" s="5"/>
    </row>
    <row r="266" ht="13.5" customHeight="1" spans="1:6">
      <c r="A266" s="2"/>
      <c r="D266" s="4"/>
      <c r="E266" s="5"/>
      <c r="F266" s="5"/>
    </row>
    <row r="267" ht="13.5" customHeight="1" spans="1:6">
      <c r="A267" s="2"/>
      <c r="D267" s="4"/>
      <c r="E267" s="5"/>
      <c r="F267" s="5"/>
    </row>
    <row r="268" ht="13.5" customHeight="1" spans="1:6">
      <c r="A268" s="2"/>
      <c r="D268" s="4"/>
      <c r="E268" s="5"/>
      <c r="F268" s="5"/>
    </row>
    <row r="269" ht="13.5" customHeight="1" spans="1:6">
      <c r="A269" s="2"/>
      <c r="D269" s="4"/>
      <c r="E269" s="5"/>
      <c r="F269" s="5"/>
    </row>
    <row r="270" ht="13.5" customHeight="1" spans="1:6">
      <c r="A270" s="2"/>
      <c r="D270" s="4"/>
      <c r="E270" s="5"/>
      <c r="F270" s="5"/>
    </row>
    <row r="271" ht="13.5" customHeight="1" spans="1:6">
      <c r="A271" s="2"/>
      <c r="D271" s="4"/>
      <c r="E271" s="5"/>
      <c r="F271" s="5"/>
    </row>
    <row r="272" ht="13.5" customHeight="1" spans="1:6">
      <c r="A272" s="2"/>
      <c r="D272" s="4"/>
      <c r="E272" s="5"/>
      <c r="F272" s="5"/>
    </row>
    <row r="273" ht="13.5" customHeight="1" spans="1:6">
      <c r="A273" s="2"/>
      <c r="D273" s="4"/>
      <c r="E273" s="5"/>
      <c r="F273" s="5"/>
    </row>
    <row r="274" ht="13.5" customHeight="1" spans="1:6">
      <c r="A274" s="2"/>
      <c r="D274" s="4"/>
      <c r="E274" s="5"/>
      <c r="F274" s="5"/>
    </row>
    <row r="275" ht="13.5" customHeight="1" spans="1:6">
      <c r="A275" s="2"/>
      <c r="D275" s="4"/>
      <c r="E275" s="5"/>
      <c r="F275" s="5"/>
    </row>
    <row r="276" ht="13.5" customHeight="1" spans="1:6">
      <c r="A276" s="2"/>
      <c r="D276" s="4"/>
      <c r="E276" s="5"/>
      <c r="F276" s="5"/>
    </row>
    <row r="277" ht="13.5" customHeight="1" spans="1:6">
      <c r="A277" s="2"/>
      <c r="D277" s="4"/>
      <c r="E277" s="5"/>
      <c r="F277" s="5"/>
    </row>
    <row r="278" ht="13.5" customHeight="1" spans="1:6">
      <c r="A278" s="2"/>
      <c r="D278" s="4"/>
      <c r="E278" s="5"/>
      <c r="F278" s="5"/>
    </row>
    <row r="279" ht="13.5" customHeight="1" spans="1:6">
      <c r="A279" s="2"/>
      <c r="D279" s="4"/>
      <c r="E279" s="5"/>
      <c r="F279" s="5"/>
    </row>
    <row r="280" ht="13.5" customHeight="1" spans="1:6">
      <c r="A280" s="2"/>
      <c r="D280" s="4"/>
      <c r="E280" s="5"/>
      <c r="F280" s="5"/>
    </row>
    <row r="281" ht="13.5" customHeight="1" spans="1:6">
      <c r="A281" s="2"/>
      <c r="D281" s="4"/>
      <c r="E281" s="5"/>
      <c r="F281" s="5"/>
    </row>
    <row r="282" ht="13.5" customHeight="1" spans="1:6">
      <c r="A282" s="2"/>
      <c r="D282" s="4"/>
      <c r="E282" s="5"/>
      <c r="F282" s="5"/>
    </row>
    <row r="283" ht="13.5" customHeight="1" spans="1:6">
      <c r="A283" s="2"/>
      <c r="D283" s="4"/>
      <c r="E283" s="5"/>
      <c r="F283" s="5"/>
    </row>
    <row r="284" ht="13.5" customHeight="1" spans="1:6">
      <c r="A284" s="2"/>
      <c r="D284" s="4"/>
      <c r="E284" s="5"/>
      <c r="F284" s="5"/>
    </row>
    <row r="285" ht="13.5" customHeight="1" spans="1:6">
      <c r="A285" s="2"/>
      <c r="D285" s="4"/>
      <c r="E285" s="5"/>
      <c r="F285" s="5"/>
    </row>
    <row r="286" ht="13.5" customHeight="1" spans="1:6">
      <c r="A286" s="2"/>
      <c r="D286" s="4"/>
      <c r="E286" s="5"/>
      <c r="F286" s="5"/>
    </row>
    <row r="287" ht="13.5" customHeight="1" spans="1:6">
      <c r="A287" s="2"/>
      <c r="D287" s="4"/>
      <c r="E287" s="5"/>
      <c r="F287" s="5"/>
    </row>
    <row r="288" ht="13.5" customHeight="1" spans="1:6">
      <c r="A288" s="2"/>
      <c r="D288" s="4"/>
      <c r="E288" s="5"/>
      <c r="F288" s="5"/>
    </row>
    <row r="289" ht="13.5" customHeight="1" spans="1:6">
      <c r="A289" s="2"/>
      <c r="D289" s="4"/>
      <c r="E289" s="5"/>
      <c r="F289" s="5"/>
    </row>
    <row r="290" ht="13.5" customHeight="1" spans="1:6">
      <c r="A290" s="2"/>
      <c r="D290" s="4"/>
      <c r="E290" s="5"/>
      <c r="F290" s="5"/>
    </row>
    <row r="291" ht="13.5" customHeight="1" spans="1:6">
      <c r="A291" s="2"/>
      <c r="D291" s="4"/>
      <c r="E291" s="5"/>
      <c r="F291" s="5"/>
    </row>
    <row r="292" ht="13.5" customHeight="1" spans="1:6">
      <c r="A292" s="2"/>
      <c r="D292" s="4"/>
      <c r="E292" s="5"/>
      <c r="F292" s="5"/>
    </row>
    <row r="293" ht="13.5" customHeight="1" spans="1:6">
      <c r="A293" s="2"/>
      <c r="D293" s="4"/>
      <c r="E293" s="5"/>
      <c r="F293" s="5"/>
    </row>
    <row r="294" ht="13.5" customHeight="1" spans="1:6">
      <c r="A294" s="2"/>
      <c r="D294" s="4"/>
      <c r="E294" s="5"/>
      <c r="F294" s="5"/>
    </row>
    <row r="295" ht="13.5" customHeight="1" spans="1:6">
      <c r="A295" s="2"/>
      <c r="D295" s="4"/>
      <c r="E295" s="5"/>
      <c r="F295" s="5"/>
    </row>
    <row r="296" ht="13.5" customHeight="1" spans="1:6">
      <c r="A296" s="2"/>
      <c r="D296" s="4"/>
      <c r="E296" s="5"/>
      <c r="F296" s="5"/>
    </row>
    <row r="297" ht="13.5" customHeight="1" spans="1:6">
      <c r="A297" s="2"/>
      <c r="D297" s="4"/>
      <c r="E297" s="5"/>
      <c r="F297" s="5"/>
    </row>
    <row r="298" ht="13.5" customHeight="1" spans="1:6">
      <c r="A298" s="2"/>
      <c r="D298" s="4"/>
      <c r="E298" s="5"/>
      <c r="F298" s="5"/>
    </row>
    <row r="299" ht="13.5" customHeight="1" spans="1:6">
      <c r="A299" s="2"/>
      <c r="D299" s="4"/>
      <c r="E299" s="5"/>
      <c r="F299" s="5"/>
    </row>
    <row r="300" ht="13.5" customHeight="1" spans="1:6">
      <c r="A300" s="2"/>
      <c r="D300" s="4"/>
      <c r="E300" s="5"/>
      <c r="F300" s="5"/>
    </row>
    <row r="301" ht="13.5" customHeight="1" spans="1:6">
      <c r="A301" s="2"/>
      <c r="D301" s="4"/>
      <c r="E301" s="5"/>
      <c r="F301" s="5"/>
    </row>
    <row r="302" ht="13.5" customHeight="1" spans="1:6">
      <c r="A302" s="2"/>
      <c r="D302" s="4"/>
      <c r="E302" s="5"/>
      <c r="F302" s="5"/>
    </row>
    <row r="303" ht="13.5" customHeight="1" spans="1:6">
      <c r="A303" s="2"/>
      <c r="D303" s="4"/>
      <c r="E303" s="5"/>
      <c r="F303" s="5"/>
    </row>
    <row r="304" ht="13.5" customHeight="1" spans="1:6">
      <c r="A304" s="2"/>
      <c r="D304" s="4"/>
      <c r="E304" s="5"/>
      <c r="F304" s="5"/>
    </row>
    <row r="305" ht="13.5" customHeight="1" spans="1:6">
      <c r="A305" s="2"/>
      <c r="D305" s="4"/>
      <c r="E305" s="5"/>
      <c r="F305" s="5"/>
    </row>
    <row r="306" ht="13.5" customHeight="1" spans="1:6">
      <c r="A306" s="2"/>
      <c r="D306" s="4"/>
      <c r="E306" s="5"/>
      <c r="F306" s="5"/>
    </row>
    <row r="307" ht="13.5" customHeight="1" spans="1:6">
      <c r="A307" s="2"/>
      <c r="D307" s="4"/>
      <c r="E307" s="5"/>
      <c r="F307" s="5"/>
    </row>
    <row r="308" ht="13.5" customHeight="1" spans="1:6">
      <c r="A308" s="2"/>
      <c r="D308" s="4"/>
      <c r="E308" s="5"/>
      <c r="F308" s="5"/>
    </row>
    <row r="309" ht="13.5" customHeight="1" spans="1:6">
      <c r="A309" s="2"/>
      <c r="D309" s="4"/>
      <c r="E309" s="5"/>
      <c r="F309" s="5"/>
    </row>
    <row r="310" ht="13.5" customHeight="1" spans="1:6">
      <c r="A310" s="2"/>
      <c r="D310" s="4"/>
      <c r="E310" s="5"/>
      <c r="F310" s="5"/>
    </row>
    <row r="311" ht="13.5" customHeight="1" spans="1:6">
      <c r="A311" s="2"/>
      <c r="D311" s="4"/>
      <c r="E311" s="5"/>
      <c r="F311" s="5"/>
    </row>
    <row r="312" ht="13.5" customHeight="1" spans="1:6">
      <c r="A312" s="2"/>
      <c r="D312" s="4"/>
      <c r="E312" s="5"/>
      <c r="F312" s="5"/>
    </row>
    <row r="313" ht="13.5" customHeight="1" spans="1:6">
      <c r="A313" s="2"/>
      <c r="D313" s="4"/>
      <c r="E313" s="5"/>
      <c r="F313" s="5"/>
    </row>
    <row r="314" ht="13.5" customHeight="1" spans="1:6">
      <c r="A314" s="2"/>
      <c r="D314" s="4"/>
      <c r="E314" s="5"/>
      <c r="F314" s="5"/>
    </row>
    <row r="315" ht="13.5" customHeight="1" spans="1:6">
      <c r="A315" s="2"/>
      <c r="D315" s="4"/>
      <c r="E315" s="5"/>
      <c r="F315" s="5"/>
    </row>
    <row r="316" ht="13.5" customHeight="1" spans="1:6">
      <c r="A316" s="2"/>
      <c r="D316" s="4"/>
      <c r="E316" s="5"/>
      <c r="F316" s="5"/>
    </row>
    <row r="317" ht="13.5" customHeight="1" spans="1:6">
      <c r="A317" s="2"/>
      <c r="D317" s="4"/>
      <c r="E317" s="5"/>
      <c r="F317" s="5"/>
    </row>
    <row r="318" ht="13.5" customHeight="1" spans="1:6">
      <c r="A318" s="2"/>
      <c r="D318" s="4"/>
      <c r="E318" s="5"/>
      <c r="F318" s="5"/>
    </row>
    <row r="319" ht="13.5" customHeight="1" spans="1:6">
      <c r="A319" s="2"/>
      <c r="D319" s="4"/>
      <c r="E319" s="5"/>
      <c r="F319" s="5"/>
    </row>
    <row r="320" ht="13.5" customHeight="1" spans="1:6">
      <c r="A320" s="2"/>
      <c r="D320" s="4"/>
      <c r="E320" s="5"/>
      <c r="F320" s="5"/>
    </row>
    <row r="321" ht="13.5" customHeight="1" spans="1:6">
      <c r="A321" s="2"/>
      <c r="D321" s="4"/>
      <c r="E321" s="5"/>
      <c r="F321" s="5"/>
    </row>
    <row r="322" ht="13.5" customHeight="1" spans="1:6">
      <c r="A322" s="2"/>
      <c r="D322" s="4"/>
      <c r="E322" s="5"/>
      <c r="F322" s="5"/>
    </row>
    <row r="323" ht="13.5" customHeight="1" spans="1:6">
      <c r="A323" s="2"/>
      <c r="D323" s="4"/>
      <c r="E323" s="5"/>
      <c r="F323" s="5"/>
    </row>
    <row r="324" ht="13.5" customHeight="1" spans="1:6">
      <c r="A324" s="2"/>
      <c r="D324" s="4"/>
      <c r="E324" s="5"/>
      <c r="F324" s="5"/>
    </row>
    <row r="325" ht="13.5" customHeight="1" spans="1:6">
      <c r="A325" s="2"/>
      <c r="D325" s="4"/>
      <c r="E325" s="5"/>
      <c r="F325" s="5"/>
    </row>
    <row r="326" ht="13.5" customHeight="1" spans="1:6">
      <c r="A326" s="2"/>
      <c r="D326" s="4"/>
      <c r="E326" s="5"/>
      <c r="F326" s="5"/>
    </row>
    <row r="327" ht="13.5" customHeight="1" spans="1:6">
      <c r="A327" s="2"/>
      <c r="D327" s="4"/>
      <c r="E327" s="5"/>
      <c r="F327" s="5"/>
    </row>
    <row r="328" ht="13.5" customHeight="1" spans="1:6">
      <c r="A328" s="2"/>
      <c r="D328" s="4"/>
      <c r="E328" s="5"/>
      <c r="F328" s="5"/>
    </row>
    <row r="329" ht="13.5" customHeight="1" spans="1:6">
      <c r="A329" s="2"/>
      <c r="D329" s="4"/>
      <c r="E329" s="5"/>
      <c r="F329" s="5"/>
    </row>
    <row r="330" ht="13.5" customHeight="1" spans="1:6">
      <c r="A330" s="2"/>
      <c r="D330" s="4"/>
      <c r="E330" s="5"/>
      <c r="F330" s="5"/>
    </row>
    <row r="331" ht="13.5" customHeight="1" spans="1:6">
      <c r="A331" s="2"/>
      <c r="D331" s="4"/>
      <c r="E331" s="5"/>
      <c r="F331" s="5"/>
    </row>
    <row r="332" ht="13.5" customHeight="1" spans="1:6">
      <c r="A332" s="2"/>
      <c r="D332" s="4"/>
      <c r="E332" s="5"/>
      <c r="F332" s="5"/>
    </row>
    <row r="333" ht="13.5" customHeight="1" spans="1:6">
      <c r="A333" s="2"/>
      <c r="D333" s="4"/>
      <c r="E333" s="5"/>
      <c r="F333" s="5"/>
    </row>
    <row r="334" ht="13.5" customHeight="1" spans="1:6">
      <c r="A334" s="2"/>
      <c r="D334" s="4"/>
      <c r="E334" s="5"/>
      <c r="F334" s="5"/>
    </row>
    <row r="335" ht="13.5" customHeight="1" spans="1:6">
      <c r="A335" s="2"/>
      <c r="D335" s="4"/>
      <c r="E335" s="5"/>
      <c r="F335" s="5"/>
    </row>
    <row r="336" ht="13.5" customHeight="1" spans="1:6">
      <c r="A336" s="2"/>
      <c r="D336" s="4"/>
      <c r="E336" s="5"/>
      <c r="F336" s="5"/>
    </row>
    <row r="337" ht="13.5" customHeight="1" spans="1:6">
      <c r="A337" s="2"/>
      <c r="D337" s="4"/>
      <c r="E337" s="5"/>
      <c r="F337" s="5"/>
    </row>
    <row r="338" ht="13.5" customHeight="1" spans="1:6">
      <c r="A338" s="2"/>
      <c r="D338" s="4"/>
      <c r="E338" s="5"/>
      <c r="F338" s="5"/>
    </row>
    <row r="339" ht="13.5" customHeight="1" spans="1:6">
      <c r="A339" s="2"/>
      <c r="D339" s="4"/>
      <c r="E339" s="5"/>
      <c r="F339" s="5"/>
    </row>
    <row r="340" ht="13.5" customHeight="1" spans="1:6">
      <c r="A340" s="2"/>
      <c r="D340" s="4"/>
      <c r="E340" s="5"/>
      <c r="F340" s="5"/>
    </row>
    <row r="341" ht="13.5" customHeight="1" spans="1:6">
      <c r="A341" s="2"/>
      <c r="D341" s="4"/>
      <c r="E341" s="5"/>
      <c r="F341" s="5"/>
    </row>
    <row r="342" ht="13.5" customHeight="1" spans="1:6">
      <c r="A342" s="2"/>
      <c r="D342" s="4"/>
      <c r="E342" s="5"/>
      <c r="F342" s="5"/>
    </row>
    <row r="343" ht="13.5" customHeight="1" spans="1:6">
      <c r="A343" s="2"/>
      <c r="D343" s="4"/>
      <c r="E343" s="5"/>
      <c r="F343" s="5"/>
    </row>
    <row r="344" ht="13.5" customHeight="1" spans="1:6">
      <c r="A344" s="2"/>
      <c r="D344" s="4"/>
      <c r="E344" s="5"/>
      <c r="F344" s="5"/>
    </row>
    <row r="345" ht="13.5" customHeight="1" spans="1:6">
      <c r="A345" s="2"/>
      <c r="D345" s="4"/>
      <c r="E345" s="5"/>
      <c r="F345" s="5"/>
    </row>
    <row r="346" ht="13.5" customHeight="1" spans="1:6">
      <c r="A346" s="2"/>
      <c r="D346" s="4"/>
      <c r="E346" s="5"/>
      <c r="F346" s="5"/>
    </row>
    <row r="347" ht="13.5" customHeight="1" spans="1:6">
      <c r="A347" s="2"/>
      <c r="D347" s="4"/>
      <c r="E347" s="5"/>
      <c r="F347" s="5"/>
    </row>
    <row r="348" ht="13.5" customHeight="1" spans="1:6">
      <c r="A348" s="2"/>
      <c r="D348" s="4"/>
      <c r="E348" s="5"/>
      <c r="F348" s="5"/>
    </row>
    <row r="349" ht="13.5" customHeight="1" spans="1:6">
      <c r="A349" s="2"/>
      <c r="D349" s="4"/>
      <c r="E349" s="5"/>
      <c r="F349" s="5"/>
    </row>
    <row r="350" ht="13.5" customHeight="1" spans="1:6">
      <c r="A350" s="2"/>
      <c r="D350" s="4"/>
      <c r="E350" s="5"/>
      <c r="F350" s="5"/>
    </row>
    <row r="351" ht="13.5" customHeight="1" spans="1:6">
      <c r="A351" s="2"/>
      <c r="D351" s="4"/>
      <c r="E351" s="5"/>
      <c r="F351" s="5"/>
    </row>
    <row r="352" ht="13.5" customHeight="1" spans="1:6">
      <c r="A352" s="2"/>
      <c r="D352" s="4"/>
      <c r="E352" s="5"/>
      <c r="F352" s="5"/>
    </row>
    <row r="353" ht="13.5" customHeight="1" spans="1:6">
      <c r="A353" s="2"/>
      <c r="D353" s="4"/>
      <c r="E353" s="5"/>
      <c r="F353" s="5"/>
    </row>
    <row r="354" ht="13.5" customHeight="1" spans="1:6">
      <c r="A354" s="2"/>
      <c r="D354" s="4"/>
      <c r="E354" s="5"/>
      <c r="F354" s="5"/>
    </row>
    <row r="355" ht="13.5" customHeight="1" spans="1:6">
      <c r="A355" s="2"/>
      <c r="D355" s="4"/>
      <c r="E355" s="5"/>
      <c r="F355" s="5"/>
    </row>
    <row r="356" ht="13.5" customHeight="1" spans="1:6">
      <c r="A356" s="2"/>
      <c r="D356" s="4"/>
      <c r="E356" s="5"/>
      <c r="F356" s="5"/>
    </row>
    <row r="357" ht="13.5" customHeight="1" spans="1:6">
      <c r="A357" s="2"/>
      <c r="D357" s="4"/>
      <c r="E357" s="5"/>
      <c r="F357" s="5"/>
    </row>
    <row r="358" ht="13.5" customHeight="1" spans="1:6">
      <c r="A358" s="2"/>
      <c r="D358" s="4"/>
      <c r="E358" s="5"/>
      <c r="F358" s="5"/>
    </row>
    <row r="359" ht="13.5" customHeight="1" spans="1:6">
      <c r="A359" s="2"/>
      <c r="D359" s="4"/>
      <c r="E359" s="5"/>
      <c r="F359" s="5"/>
    </row>
    <row r="360" ht="13.5" customHeight="1" spans="1:6">
      <c r="A360" s="2"/>
      <c r="D360" s="4"/>
      <c r="E360" s="5"/>
      <c r="F360" s="5"/>
    </row>
    <row r="361" ht="13.5" customHeight="1" spans="1:6">
      <c r="A361" s="2"/>
      <c r="D361" s="4"/>
      <c r="E361" s="5"/>
      <c r="F361" s="5"/>
    </row>
    <row r="362" ht="13.5" customHeight="1" spans="1:6">
      <c r="A362" s="2"/>
      <c r="D362" s="4"/>
      <c r="E362" s="5"/>
      <c r="F362" s="5"/>
    </row>
    <row r="363" ht="13.5" customHeight="1" spans="1:6">
      <c r="A363" s="2"/>
      <c r="D363" s="4"/>
      <c r="E363" s="5"/>
      <c r="F363" s="5"/>
    </row>
    <row r="364" ht="13.5" customHeight="1" spans="1:6">
      <c r="A364" s="2"/>
      <c r="D364" s="4"/>
      <c r="E364" s="5"/>
      <c r="F364" s="5"/>
    </row>
    <row r="365" ht="13.5" customHeight="1" spans="1:6">
      <c r="A365" s="2"/>
      <c r="D365" s="4"/>
      <c r="E365" s="5"/>
      <c r="F365" s="5"/>
    </row>
    <row r="366" ht="13.5" customHeight="1" spans="1:6">
      <c r="A366" s="2"/>
      <c r="D366" s="4"/>
      <c r="E366" s="5"/>
      <c r="F366" s="5"/>
    </row>
    <row r="367" ht="13.5" customHeight="1" spans="1:6">
      <c r="A367" s="2"/>
      <c r="D367" s="4"/>
      <c r="E367" s="5"/>
      <c r="F367" s="5"/>
    </row>
    <row r="368" ht="13.5" customHeight="1" spans="1:6">
      <c r="A368" s="2"/>
      <c r="D368" s="4"/>
      <c r="E368" s="5"/>
      <c r="F368" s="5"/>
    </row>
    <row r="369" ht="13.5" customHeight="1" spans="1:6">
      <c r="A369" s="2"/>
      <c r="D369" s="4"/>
      <c r="E369" s="5"/>
      <c r="F369" s="5"/>
    </row>
    <row r="370" ht="13.5" customHeight="1" spans="1:6">
      <c r="A370" s="2"/>
      <c r="D370" s="4"/>
      <c r="E370" s="5"/>
      <c r="F370" s="5"/>
    </row>
    <row r="371" ht="13.5" customHeight="1" spans="1:6">
      <c r="A371" s="2"/>
      <c r="D371" s="4"/>
      <c r="E371" s="5"/>
      <c r="F371" s="5"/>
    </row>
    <row r="372" ht="13.5" customHeight="1" spans="1:6">
      <c r="A372" s="2"/>
      <c r="D372" s="4"/>
      <c r="E372" s="5"/>
      <c r="F372" s="5"/>
    </row>
    <row r="373" ht="13.5" customHeight="1" spans="1:6">
      <c r="A373" s="2"/>
      <c r="D373" s="4"/>
      <c r="E373" s="5"/>
      <c r="F373" s="5"/>
    </row>
    <row r="374" ht="13.5" customHeight="1" spans="1:6">
      <c r="A374" s="2"/>
      <c r="D374" s="4"/>
      <c r="E374" s="5"/>
      <c r="F374" s="5"/>
    </row>
    <row r="375" ht="13.5" customHeight="1" spans="1:6">
      <c r="A375" s="2"/>
      <c r="D375" s="4"/>
      <c r="E375" s="5"/>
      <c r="F375" s="5"/>
    </row>
    <row r="376" ht="13.5" customHeight="1" spans="1:6">
      <c r="A376" s="2"/>
      <c r="D376" s="4"/>
      <c r="E376" s="5"/>
      <c r="F376" s="5"/>
    </row>
    <row r="377" ht="13.5" customHeight="1" spans="1:6">
      <c r="A377" s="2"/>
      <c r="D377" s="4"/>
      <c r="E377" s="5"/>
      <c r="F377" s="5"/>
    </row>
    <row r="378" ht="13.5" customHeight="1" spans="1:6">
      <c r="A378" s="2"/>
      <c r="D378" s="4"/>
      <c r="E378" s="5"/>
      <c r="F378" s="5"/>
    </row>
    <row r="379" ht="13.5" customHeight="1" spans="1:6">
      <c r="A379" s="2"/>
      <c r="D379" s="4"/>
      <c r="E379" s="5"/>
      <c r="F379" s="5"/>
    </row>
    <row r="380" ht="13.5" customHeight="1" spans="1:6">
      <c r="A380" s="2"/>
      <c r="D380" s="4"/>
      <c r="E380" s="5"/>
      <c r="F380" s="5"/>
    </row>
    <row r="381" ht="13.5" customHeight="1" spans="1:6">
      <c r="A381" s="2"/>
      <c r="D381" s="4"/>
      <c r="E381" s="5"/>
      <c r="F381" s="5"/>
    </row>
    <row r="382" ht="13.5" customHeight="1" spans="1:6">
      <c r="A382" s="2"/>
      <c r="D382" s="4"/>
      <c r="E382" s="5"/>
      <c r="F382" s="5"/>
    </row>
    <row r="383" ht="13.5" customHeight="1" spans="1:6">
      <c r="A383" s="2"/>
      <c r="D383" s="4"/>
      <c r="E383" s="5"/>
      <c r="F383" s="5"/>
    </row>
    <row r="384" ht="13.5" customHeight="1" spans="1:6">
      <c r="A384" s="2"/>
      <c r="D384" s="4"/>
      <c r="E384" s="5"/>
      <c r="F384" s="5"/>
    </row>
    <row r="385" ht="13.5" customHeight="1" spans="1:6">
      <c r="A385" s="2"/>
      <c r="D385" s="4"/>
      <c r="E385" s="5"/>
      <c r="F385" s="5"/>
    </row>
    <row r="386" ht="13.5" customHeight="1" spans="1:6">
      <c r="A386" s="2"/>
      <c r="D386" s="4"/>
      <c r="E386" s="5"/>
      <c r="F386" s="5"/>
    </row>
    <row r="387" ht="13.5" customHeight="1" spans="1:6">
      <c r="A387" s="2"/>
      <c r="D387" s="4"/>
      <c r="E387" s="5"/>
      <c r="F387" s="5"/>
    </row>
    <row r="388" ht="13.5" customHeight="1" spans="1:6">
      <c r="A388" s="2"/>
      <c r="D388" s="4"/>
      <c r="E388" s="5"/>
      <c r="F388" s="5"/>
    </row>
    <row r="389" ht="13.5" customHeight="1" spans="1:6">
      <c r="A389" s="2"/>
      <c r="D389" s="4"/>
      <c r="E389" s="5"/>
      <c r="F389" s="5"/>
    </row>
    <row r="390" ht="13.5" customHeight="1" spans="1:6">
      <c r="A390" s="2"/>
      <c r="D390" s="4"/>
      <c r="E390" s="5"/>
      <c r="F390" s="5"/>
    </row>
    <row r="391" ht="13.5" customHeight="1" spans="1:6">
      <c r="A391" s="2"/>
      <c r="D391" s="4"/>
      <c r="E391" s="5"/>
      <c r="F391" s="5"/>
    </row>
    <row r="392" ht="13.5" customHeight="1" spans="1:6">
      <c r="A392" s="2"/>
      <c r="D392" s="4"/>
      <c r="E392" s="5"/>
      <c r="F392" s="5"/>
    </row>
    <row r="393" ht="13.5" customHeight="1" spans="1:6">
      <c r="A393" s="2"/>
      <c r="D393" s="4"/>
      <c r="E393" s="5"/>
      <c r="F393" s="5"/>
    </row>
    <row r="394" ht="13.5" customHeight="1" spans="1:6">
      <c r="A394" s="2"/>
      <c r="D394" s="4"/>
      <c r="E394" s="5"/>
      <c r="F394" s="5"/>
    </row>
    <row r="395" ht="13.5" customHeight="1" spans="1:6">
      <c r="A395" s="2"/>
      <c r="D395" s="4"/>
      <c r="E395" s="5"/>
      <c r="F395" s="5"/>
    </row>
    <row r="396" ht="13.5" customHeight="1" spans="1:6">
      <c r="A396" s="2"/>
      <c r="D396" s="4"/>
      <c r="E396" s="5"/>
      <c r="F396" s="5"/>
    </row>
    <row r="397" ht="13.5" customHeight="1" spans="1:6">
      <c r="A397" s="2"/>
      <c r="D397" s="4"/>
      <c r="E397" s="5"/>
      <c r="F397" s="5"/>
    </row>
    <row r="398" ht="13.5" customHeight="1" spans="1:6">
      <c r="A398" s="2"/>
      <c r="D398" s="4"/>
      <c r="E398" s="5"/>
      <c r="F398" s="5"/>
    </row>
    <row r="399" ht="13.5" customHeight="1" spans="1:6">
      <c r="A399" s="2"/>
      <c r="D399" s="4"/>
      <c r="E399" s="5"/>
      <c r="F399" s="5"/>
    </row>
    <row r="400" ht="13.5" customHeight="1" spans="1:6">
      <c r="A400" s="2"/>
      <c r="D400" s="4"/>
      <c r="E400" s="5"/>
      <c r="F400" s="5"/>
    </row>
    <row r="401" ht="13.5" customHeight="1" spans="1:6">
      <c r="A401" s="2"/>
      <c r="D401" s="4"/>
      <c r="E401" s="5"/>
      <c r="F401" s="5"/>
    </row>
    <row r="402" ht="13.5" customHeight="1" spans="1:6">
      <c r="A402" s="2"/>
      <c r="D402" s="4"/>
      <c r="E402" s="5"/>
      <c r="F402" s="5"/>
    </row>
    <row r="403" ht="13.5" customHeight="1" spans="1:6">
      <c r="A403" s="2"/>
      <c r="D403" s="4"/>
      <c r="E403" s="5"/>
      <c r="F403" s="5"/>
    </row>
    <row r="404" ht="13.5" customHeight="1" spans="1:6">
      <c r="A404" s="2"/>
      <c r="D404" s="4"/>
      <c r="E404" s="5"/>
      <c r="F404" s="5"/>
    </row>
    <row r="405" ht="13.5" customHeight="1" spans="1:6">
      <c r="A405" s="2"/>
      <c r="D405" s="4"/>
      <c r="E405" s="5"/>
      <c r="F405" s="5"/>
    </row>
    <row r="406" ht="13.5" customHeight="1" spans="1:6">
      <c r="A406" s="2"/>
      <c r="D406" s="4"/>
      <c r="E406" s="5"/>
      <c r="F406" s="5"/>
    </row>
    <row r="407" ht="13.5" customHeight="1" spans="1:6">
      <c r="A407" s="2"/>
      <c r="D407" s="4"/>
      <c r="E407" s="5"/>
      <c r="F407" s="5"/>
    </row>
    <row r="408" ht="13.5" customHeight="1" spans="1:6">
      <c r="A408" s="2"/>
      <c r="D408" s="4"/>
      <c r="E408" s="5"/>
      <c r="F408" s="5"/>
    </row>
    <row r="409" ht="13.5" customHeight="1" spans="1:6">
      <c r="A409" s="2"/>
      <c r="D409" s="4"/>
      <c r="E409" s="5"/>
      <c r="F409" s="5"/>
    </row>
    <row r="410" ht="13.5" customHeight="1" spans="1:6">
      <c r="A410" s="2"/>
      <c r="D410" s="4"/>
      <c r="E410" s="5"/>
      <c r="F410" s="5"/>
    </row>
    <row r="411" ht="13.5" customHeight="1" spans="1:6">
      <c r="A411" s="2"/>
      <c r="D411" s="4"/>
      <c r="E411" s="5"/>
      <c r="F411" s="5"/>
    </row>
    <row r="412" ht="13.5" customHeight="1" spans="1:6">
      <c r="A412" s="2"/>
      <c r="D412" s="4"/>
      <c r="E412" s="5"/>
      <c r="F412" s="5"/>
    </row>
    <row r="413" ht="13.5" customHeight="1" spans="1:6">
      <c r="A413" s="2"/>
      <c r="D413" s="4"/>
      <c r="E413" s="5"/>
      <c r="F413" s="5"/>
    </row>
    <row r="414" ht="13.5" customHeight="1" spans="1:6">
      <c r="A414" s="2"/>
      <c r="D414" s="4"/>
      <c r="E414" s="5"/>
      <c r="F414" s="5"/>
    </row>
    <row r="415" ht="13.5" customHeight="1" spans="1:6">
      <c r="A415" s="2"/>
      <c r="D415" s="4"/>
      <c r="E415" s="5"/>
      <c r="F415" s="5"/>
    </row>
    <row r="416" ht="13.5" customHeight="1" spans="1:6">
      <c r="A416" s="2"/>
      <c r="D416" s="4"/>
      <c r="E416" s="5"/>
      <c r="F416" s="5"/>
    </row>
    <row r="417" ht="13.5" customHeight="1" spans="1:6">
      <c r="A417" s="2"/>
      <c r="D417" s="4"/>
      <c r="E417" s="5"/>
      <c r="F417" s="5"/>
    </row>
    <row r="418" ht="13.5" customHeight="1" spans="1:6">
      <c r="A418" s="2"/>
      <c r="D418" s="4"/>
      <c r="E418" s="5"/>
      <c r="F418" s="5"/>
    </row>
    <row r="419" ht="13.5" customHeight="1" spans="1:6">
      <c r="A419" s="2"/>
      <c r="D419" s="4"/>
      <c r="E419" s="5"/>
      <c r="F419" s="5"/>
    </row>
    <row r="420" ht="13.5" customHeight="1" spans="1:6">
      <c r="A420" s="2"/>
      <c r="D420" s="4"/>
      <c r="E420" s="5"/>
      <c r="F420" s="5"/>
    </row>
    <row r="421" ht="13.5" customHeight="1" spans="1:6">
      <c r="A421" s="2"/>
      <c r="D421" s="4"/>
      <c r="E421" s="5"/>
      <c r="F421" s="5"/>
    </row>
    <row r="422" ht="13.5" customHeight="1" spans="1:6">
      <c r="A422" s="2"/>
      <c r="D422" s="4"/>
      <c r="E422" s="5"/>
      <c r="F422" s="5"/>
    </row>
    <row r="423" ht="13.5" customHeight="1" spans="1:6">
      <c r="A423" s="2"/>
      <c r="D423" s="4"/>
      <c r="E423" s="5"/>
      <c r="F423" s="5"/>
    </row>
    <row r="424" ht="13.5" customHeight="1" spans="1:6">
      <c r="A424" s="2"/>
      <c r="D424" s="4"/>
      <c r="E424" s="5"/>
      <c r="F424" s="5"/>
    </row>
    <row r="425" ht="13.5" customHeight="1" spans="1:6">
      <c r="A425" s="2"/>
      <c r="D425" s="4"/>
      <c r="E425" s="5"/>
      <c r="F425" s="5"/>
    </row>
    <row r="426" ht="13.5" customHeight="1" spans="1:6">
      <c r="A426" s="2"/>
      <c r="D426" s="4"/>
      <c r="E426" s="5"/>
      <c r="F426" s="5"/>
    </row>
    <row r="427" ht="13.5" customHeight="1" spans="1:6">
      <c r="A427" s="2"/>
      <c r="D427" s="4"/>
      <c r="E427" s="5"/>
      <c r="F427" s="5"/>
    </row>
    <row r="428" ht="13.5" customHeight="1" spans="1:6">
      <c r="A428" s="2"/>
      <c r="D428" s="4"/>
      <c r="E428" s="5"/>
      <c r="F428" s="5"/>
    </row>
    <row r="429" ht="13.5" customHeight="1" spans="1:6">
      <c r="A429" s="2"/>
      <c r="D429" s="4"/>
      <c r="E429" s="5"/>
      <c r="F429" s="5"/>
    </row>
    <row r="430" ht="13.5" customHeight="1" spans="1:6">
      <c r="A430" s="2"/>
      <c r="D430" s="4"/>
      <c r="E430" s="5"/>
      <c r="F430" s="5"/>
    </row>
    <row r="431" ht="13.5" customHeight="1" spans="1:6">
      <c r="A431" s="2"/>
      <c r="D431" s="4"/>
      <c r="E431" s="5"/>
      <c r="F431" s="5"/>
    </row>
    <row r="432" ht="13.5" customHeight="1" spans="1:6">
      <c r="A432" s="2"/>
      <c r="D432" s="4"/>
      <c r="E432" s="5"/>
      <c r="F432" s="5"/>
    </row>
    <row r="433" ht="13.5" customHeight="1" spans="1:6">
      <c r="A433" s="2"/>
      <c r="D433" s="4"/>
      <c r="E433" s="5"/>
      <c r="F433" s="5"/>
    </row>
    <row r="434" ht="13.5" customHeight="1" spans="1:6">
      <c r="A434" s="2"/>
      <c r="D434" s="4"/>
      <c r="E434" s="5"/>
      <c r="F434" s="5"/>
    </row>
    <row r="435" ht="13.5" customHeight="1" spans="1:6">
      <c r="A435" s="2"/>
      <c r="D435" s="4"/>
      <c r="E435" s="5"/>
      <c r="F435" s="5"/>
    </row>
    <row r="436" ht="13.5" customHeight="1" spans="1:6">
      <c r="A436" s="2"/>
      <c r="D436" s="4"/>
      <c r="E436" s="5"/>
      <c r="F436" s="5"/>
    </row>
    <row r="437" ht="13.5" customHeight="1" spans="1:6">
      <c r="A437" s="2"/>
      <c r="D437" s="4"/>
      <c r="E437" s="5"/>
      <c r="F437" s="5"/>
    </row>
    <row r="438" ht="13.5" customHeight="1" spans="1:6">
      <c r="A438" s="2"/>
      <c r="D438" s="4"/>
      <c r="E438" s="5"/>
      <c r="F438" s="5"/>
    </row>
    <row r="439" ht="13.5" customHeight="1" spans="1:6">
      <c r="A439" s="2"/>
      <c r="D439" s="4"/>
      <c r="E439" s="5"/>
      <c r="F439" s="5"/>
    </row>
    <row r="440" ht="13.5" customHeight="1" spans="1:6">
      <c r="A440" s="2"/>
      <c r="D440" s="4"/>
      <c r="E440" s="5"/>
      <c r="F440" s="5"/>
    </row>
    <row r="441" ht="13.5" customHeight="1" spans="1:6">
      <c r="A441" s="2"/>
      <c r="D441" s="4"/>
      <c r="E441" s="5"/>
      <c r="F441" s="5"/>
    </row>
    <row r="442" ht="13.5" customHeight="1" spans="1:6">
      <c r="A442" s="2"/>
      <c r="D442" s="4"/>
      <c r="E442" s="5"/>
      <c r="F442" s="5"/>
    </row>
    <row r="443" ht="13.5" customHeight="1" spans="1:6">
      <c r="A443" s="2"/>
      <c r="D443" s="4"/>
      <c r="E443" s="5"/>
      <c r="F443" s="5"/>
    </row>
    <row r="444" ht="13.5" customHeight="1" spans="1:6">
      <c r="A444" s="2"/>
      <c r="D444" s="4"/>
      <c r="E444" s="5"/>
      <c r="F444" s="5"/>
    </row>
    <row r="445" ht="13.5" customHeight="1" spans="1:6">
      <c r="A445" s="2"/>
      <c r="D445" s="4"/>
      <c r="E445" s="5"/>
      <c r="F445" s="5"/>
    </row>
    <row r="446" ht="13.5" customHeight="1" spans="1:6">
      <c r="A446" s="2"/>
      <c r="D446" s="4"/>
      <c r="E446" s="5"/>
      <c r="F446" s="5"/>
    </row>
    <row r="447" ht="13.5" customHeight="1" spans="1:6">
      <c r="A447" s="2"/>
      <c r="D447" s="4"/>
      <c r="E447" s="5"/>
      <c r="F447" s="5"/>
    </row>
    <row r="448" ht="13.5" customHeight="1" spans="1:6">
      <c r="A448" s="2"/>
      <c r="D448" s="4"/>
      <c r="E448" s="5"/>
      <c r="F448" s="5"/>
    </row>
    <row r="449" ht="13.5" customHeight="1" spans="1:6">
      <c r="A449" s="2"/>
      <c r="D449" s="4"/>
      <c r="E449" s="5"/>
      <c r="F449" s="5"/>
    </row>
    <row r="450" ht="13.5" customHeight="1" spans="1:6">
      <c r="A450" s="2"/>
      <c r="D450" s="4"/>
      <c r="E450" s="5"/>
      <c r="F450" s="5"/>
    </row>
    <row r="451" ht="13.5" customHeight="1" spans="1:6">
      <c r="A451" s="2"/>
      <c r="D451" s="4"/>
      <c r="E451" s="5"/>
      <c r="F451" s="5"/>
    </row>
    <row r="452" ht="13.5" customHeight="1" spans="1:6">
      <c r="A452" s="2"/>
      <c r="D452" s="4"/>
      <c r="E452" s="5"/>
      <c r="F452" s="5"/>
    </row>
    <row r="453" ht="13.5" customHeight="1" spans="1:6">
      <c r="A453" s="2"/>
      <c r="D453" s="4"/>
      <c r="E453" s="5"/>
      <c r="F453" s="5"/>
    </row>
    <row r="454" ht="13.5" customHeight="1" spans="1:6">
      <c r="A454" s="2"/>
      <c r="D454" s="4"/>
      <c r="E454" s="5"/>
      <c r="F454" s="5"/>
    </row>
    <row r="455" ht="13.5" customHeight="1" spans="1:6">
      <c r="A455" s="2"/>
      <c r="D455" s="4"/>
      <c r="E455" s="5"/>
      <c r="F455" s="5"/>
    </row>
    <row r="456" ht="13.5" customHeight="1" spans="1:6">
      <c r="A456" s="2"/>
      <c r="D456" s="4"/>
      <c r="E456" s="5"/>
      <c r="F456" s="5"/>
    </row>
    <row r="457" ht="13.5" customHeight="1" spans="1:6">
      <c r="A457" s="2"/>
      <c r="D457" s="4"/>
      <c r="E457" s="5"/>
      <c r="F457" s="5"/>
    </row>
    <row r="458" ht="13.5" customHeight="1" spans="1:6">
      <c r="A458" s="2"/>
      <c r="D458" s="4"/>
      <c r="E458" s="5"/>
      <c r="F458" s="5"/>
    </row>
    <row r="459" ht="13.5" customHeight="1" spans="1:6">
      <c r="A459" s="2"/>
      <c r="D459" s="4"/>
      <c r="E459" s="5"/>
      <c r="F459" s="5"/>
    </row>
    <row r="460" ht="13.5" customHeight="1" spans="1:6">
      <c r="A460" s="2"/>
      <c r="D460" s="4"/>
      <c r="E460" s="5"/>
      <c r="F460" s="5"/>
    </row>
    <row r="461" ht="13.5" customHeight="1" spans="1:6">
      <c r="A461" s="2"/>
      <c r="D461" s="4"/>
      <c r="E461" s="5"/>
      <c r="F461" s="5"/>
    </row>
    <row r="462" ht="13.5" customHeight="1" spans="1:6">
      <c r="A462" s="2"/>
      <c r="D462" s="4"/>
      <c r="E462" s="5"/>
      <c r="F462" s="5"/>
    </row>
    <row r="463" ht="13.5" customHeight="1" spans="1:6">
      <c r="A463" s="2"/>
      <c r="D463" s="4"/>
      <c r="E463" s="5"/>
      <c r="F463" s="5"/>
    </row>
    <row r="464" ht="13.5" customHeight="1" spans="1:6">
      <c r="A464" s="2"/>
      <c r="D464" s="4"/>
      <c r="E464" s="5"/>
      <c r="F464" s="5"/>
    </row>
    <row r="465" ht="13.5" customHeight="1" spans="1:6">
      <c r="A465" s="2"/>
      <c r="D465" s="4"/>
      <c r="E465" s="5"/>
      <c r="F465" s="5"/>
    </row>
    <row r="466" ht="13.5" customHeight="1" spans="1:6">
      <c r="A466" s="2"/>
      <c r="D466" s="4"/>
      <c r="E466" s="5"/>
      <c r="F466" s="5"/>
    </row>
    <row r="467" ht="13.5" customHeight="1" spans="1:6">
      <c r="A467" s="2"/>
      <c r="D467" s="4"/>
      <c r="E467" s="5"/>
      <c r="F467" s="5"/>
    </row>
    <row r="468" ht="13.5" customHeight="1" spans="1:6">
      <c r="A468" s="2"/>
      <c r="D468" s="4"/>
      <c r="E468" s="5"/>
      <c r="F468" s="5"/>
    </row>
    <row r="469" ht="13.5" customHeight="1" spans="1:6">
      <c r="A469" s="2"/>
      <c r="D469" s="4"/>
      <c r="E469" s="5"/>
      <c r="F469" s="5"/>
    </row>
    <row r="470" ht="13.5" customHeight="1" spans="1:6">
      <c r="A470" s="2"/>
      <c r="D470" s="4"/>
      <c r="E470" s="5"/>
      <c r="F470" s="5"/>
    </row>
    <row r="471" ht="13.5" customHeight="1" spans="1:6">
      <c r="A471" s="2"/>
      <c r="D471" s="4"/>
      <c r="E471" s="5"/>
      <c r="F471" s="5"/>
    </row>
    <row r="472" ht="13.5" customHeight="1" spans="1:6">
      <c r="A472" s="2"/>
      <c r="D472" s="4"/>
      <c r="E472" s="5"/>
      <c r="F472" s="5"/>
    </row>
    <row r="473" ht="13.5" customHeight="1" spans="1:6">
      <c r="A473" s="2"/>
      <c r="D473" s="4"/>
      <c r="E473" s="5"/>
      <c r="F473" s="5"/>
    </row>
    <row r="474" ht="13.5" customHeight="1" spans="1:6">
      <c r="A474" s="2"/>
      <c r="D474" s="4"/>
      <c r="E474" s="5"/>
      <c r="F474" s="5"/>
    </row>
    <row r="475" ht="13.5" customHeight="1" spans="1:6">
      <c r="A475" s="2"/>
      <c r="D475" s="4"/>
      <c r="E475" s="5"/>
      <c r="F475" s="5"/>
    </row>
    <row r="476" ht="13.5" customHeight="1" spans="1:6">
      <c r="A476" s="2"/>
      <c r="D476" s="4"/>
      <c r="E476" s="5"/>
      <c r="F476" s="5"/>
    </row>
    <row r="477" ht="13.5" customHeight="1" spans="1:6">
      <c r="A477" s="2"/>
      <c r="D477" s="4"/>
      <c r="E477" s="5"/>
      <c r="F477" s="5"/>
    </row>
    <row r="478" ht="13.5" customHeight="1" spans="1:6">
      <c r="A478" s="2"/>
      <c r="D478" s="4"/>
      <c r="E478" s="5"/>
      <c r="F478" s="5"/>
    </row>
    <row r="479" ht="13.5" customHeight="1" spans="1:6">
      <c r="A479" s="2"/>
      <c r="D479" s="4"/>
      <c r="E479" s="5"/>
      <c r="F479" s="5"/>
    </row>
    <row r="480" ht="13.5" customHeight="1" spans="1:6">
      <c r="A480" s="2"/>
      <c r="D480" s="4"/>
      <c r="E480" s="5"/>
      <c r="F480" s="5"/>
    </row>
    <row r="481" ht="13.5" customHeight="1" spans="1:6">
      <c r="A481" s="2"/>
      <c r="D481" s="4"/>
      <c r="E481" s="5"/>
      <c r="F481" s="5"/>
    </row>
    <row r="482" ht="13.5" customHeight="1" spans="1:6">
      <c r="A482" s="2"/>
      <c r="D482" s="4"/>
      <c r="E482" s="5"/>
      <c r="F482" s="5"/>
    </row>
    <row r="483" ht="13.5" customHeight="1" spans="1:6">
      <c r="A483" s="2"/>
      <c r="D483" s="4"/>
      <c r="E483" s="5"/>
      <c r="F483" s="5"/>
    </row>
    <row r="484" ht="13.5" customHeight="1" spans="1:6">
      <c r="A484" s="2"/>
      <c r="D484" s="4"/>
      <c r="E484" s="5"/>
      <c r="F484" s="5"/>
    </row>
    <row r="485" ht="13.5" customHeight="1" spans="1:6">
      <c r="A485" s="2"/>
      <c r="D485" s="4"/>
      <c r="E485" s="5"/>
      <c r="F485" s="5"/>
    </row>
    <row r="486" ht="13.5" customHeight="1" spans="1:6">
      <c r="A486" s="2"/>
      <c r="D486" s="4"/>
      <c r="E486" s="5"/>
      <c r="F486" s="5"/>
    </row>
    <row r="487" ht="13.5" customHeight="1" spans="1:6">
      <c r="A487" s="2"/>
      <c r="D487" s="4"/>
      <c r="E487" s="5"/>
      <c r="F487" s="5"/>
    </row>
    <row r="488" ht="13.5" customHeight="1" spans="1:6">
      <c r="A488" s="2"/>
      <c r="D488" s="4"/>
      <c r="E488" s="5"/>
      <c r="F488" s="5"/>
    </row>
    <row r="489" ht="13.5" customHeight="1" spans="1:6">
      <c r="A489" s="2"/>
      <c r="D489" s="4"/>
      <c r="E489" s="5"/>
      <c r="F489" s="5"/>
    </row>
    <row r="490" ht="13.5" customHeight="1" spans="1:6">
      <c r="A490" s="2"/>
      <c r="D490" s="4"/>
      <c r="E490" s="5"/>
      <c r="F490" s="5"/>
    </row>
    <row r="491" ht="13.5" customHeight="1" spans="1:6">
      <c r="A491" s="2"/>
      <c r="D491" s="4"/>
      <c r="E491" s="5"/>
      <c r="F491" s="5"/>
    </row>
    <row r="492" ht="13.5" customHeight="1" spans="1:6">
      <c r="A492" s="2"/>
      <c r="D492" s="4"/>
      <c r="E492" s="5"/>
      <c r="F492" s="5"/>
    </row>
    <row r="493" ht="13.5" customHeight="1" spans="1:6">
      <c r="A493" s="2"/>
      <c r="D493" s="4"/>
      <c r="E493" s="5"/>
      <c r="F493" s="5"/>
    </row>
    <row r="494" ht="13.5" customHeight="1" spans="1:6">
      <c r="A494" s="2"/>
      <c r="D494" s="4"/>
      <c r="E494" s="5"/>
      <c r="F494" s="5"/>
    </row>
    <row r="495" ht="13.5" customHeight="1" spans="1:6">
      <c r="A495" s="2"/>
      <c r="D495" s="4"/>
      <c r="E495" s="5"/>
      <c r="F495" s="5"/>
    </row>
    <row r="496" ht="13.5" customHeight="1" spans="1:6">
      <c r="A496" s="2"/>
      <c r="D496" s="4"/>
      <c r="E496" s="5"/>
      <c r="F496" s="5"/>
    </row>
    <row r="497" ht="13.5" customHeight="1" spans="1:6">
      <c r="A497" s="2"/>
      <c r="D497" s="4"/>
      <c r="E497" s="5"/>
      <c r="F497" s="5"/>
    </row>
    <row r="498" ht="13.5" customHeight="1" spans="1:6">
      <c r="A498" s="2"/>
      <c r="D498" s="4"/>
      <c r="E498" s="5"/>
      <c r="F498" s="5"/>
    </row>
    <row r="499" ht="13.5" customHeight="1" spans="1:6">
      <c r="A499" s="2"/>
      <c r="D499" s="4"/>
      <c r="E499" s="5"/>
      <c r="F499" s="5"/>
    </row>
    <row r="500" ht="13.5" customHeight="1" spans="1:6">
      <c r="A500" s="2"/>
      <c r="D500" s="4"/>
      <c r="E500" s="5"/>
      <c r="F500" s="5"/>
    </row>
    <row r="501" ht="13.5" customHeight="1" spans="1:6">
      <c r="A501" s="2"/>
      <c r="D501" s="4"/>
      <c r="E501" s="5"/>
      <c r="F501" s="5"/>
    </row>
    <row r="502" ht="13.5" customHeight="1" spans="1:6">
      <c r="A502" s="2"/>
      <c r="D502" s="4"/>
      <c r="E502" s="5"/>
      <c r="F502" s="5"/>
    </row>
    <row r="503" ht="13.5" customHeight="1" spans="1:6">
      <c r="A503" s="2"/>
      <c r="D503" s="4"/>
      <c r="E503" s="5"/>
      <c r="F503" s="5"/>
    </row>
    <row r="504" ht="13.5" customHeight="1" spans="1:6">
      <c r="A504" s="2"/>
      <c r="D504" s="4"/>
      <c r="E504" s="5"/>
      <c r="F504" s="5"/>
    </row>
    <row r="505" ht="13.5" customHeight="1" spans="1:6">
      <c r="A505" s="2"/>
      <c r="D505" s="4"/>
      <c r="E505" s="5"/>
      <c r="F505" s="5"/>
    </row>
    <row r="506" ht="13.5" customHeight="1" spans="1:6">
      <c r="A506" s="2"/>
      <c r="D506" s="4"/>
      <c r="E506" s="5"/>
      <c r="F506" s="5"/>
    </row>
    <row r="507" ht="13.5" customHeight="1" spans="1:6">
      <c r="A507" s="2"/>
      <c r="D507" s="4"/>
      <c r="E507" s="5"/>
      <c r="F507" s="5"/>
    </row>
    <row r="508" ht="13.5" customHeight="1" spans="1:6">
      <c r="A508" s="2"/>
      <c r="D508" s="4"/>
      <c r="E508" s="5"/>
      <c r="F508" s="5"/>
    </row>
    <row r="509" ht="13.5" customHeight="1" spans="1:6">
      <c r="A509" s="2"/>
      <c r="D509" s="4"/>
      <c r="E509" s="5"/>
      <c r="F509" s="5"/>
    </row>
    <row r="510" ht="13.5" customHeight="1" spans="1:6">
      <c r="A510" s="2"/>
      <c r="D510" s="4"/>
      <c r="E510" s="5"/>
      <c r="F510" s="5"/>
    </row>
    <row r="511" ht="13.5" customHeight="1" spans="1:6">
      <c r="A511" s="2"/>
      <c r="D511" s="4"/>
      <c r="E511" s="5"/>
      <c r="F511" s="5"/>
    </row>
    <row r="512" ht="13.5" customHeight="1" spans="1:6">
      <c r="A512" s="2"/>
      <c r="D512" s="4"/>
      <c r="E512" s="5"/>
      <c r="F512" s="5"/>
    </row>
    <row r="513" ht="13.5" customHeight="1" spans="1:6">
      <c r="A513" s="2"/>
      <c r="D513" s="4"/>
      <c r="E513" s="5"/>
      <c r="F513" s="5"/>
    </row>
    <row r="514" ht="13.5" customHeight="1" spans="1:6">
      <c r="A514" s="2"/>
      <c r="D514" s="4"/>
      <c r="E514" s="5"/>
      <c r="F514" s="5"/>
    </row>
    <row r="515" ht="13.5" customHeight="1" spans="1:6">
      <c r="A515" s="2"/>
      <c r="D515" s="4"/>
      <c r="E515" s="5"/>
      <c r="F515" s="5"/>
    </row>
    <row r="516" ht="13.5" customHeight="1" spans="1:6">
      <c r="A516" s="2"/>
      <c r="D516" s="4"/>
      <c r="E516" s="5"/>
      <c r="F516" s="5"/>
    </row>
    <row r="517" ht="13.5" customHeight="1" spans="1:6">
      <c r="A517" s="2"/>
      <c r="D517" s="4"/>
      <c r="E517" s="5"/>
      <c r="F517" s="5"/>
    </row>
    <row r="518" ht="13.5" customHeight="1" spans="1:6">
      <c r="A518" s="2"/>
      <c r="D518" s="4"/>
      <c r="E518" s="5"/>
      <c r="F518" s="5"/>
    </row>
    <row r="519" ht="13.5" customHeight="1" spans="1:6">
      <c r="A519" s="2"/>
      <c r="D519" s="4"/>
      <c r="E519" s="5"/>
      <c r="F519" s="5"/>
    </row>
    <row r="520" ht="13.5" customHeight="1" spans="1:6">
      <c r="A520" s="2"/>
      <c r="D520" s="4"/>
      <c r="E520" s="5"/>
      <c r="F520" s="5"/>
    </row>
    <row r="521" ht="13.5" customHeight="1" spans="1:6">
      <c r="A521" s="2"/>
      <c r="D521" s="4"/>
      <c r="E521" s="5"/>
      <c r="F521" s="5"/>
    </row>
    <row r="522" ht="13.5" customHeight="1" spans="1:6">
      <c r="A522" s="2"/>
      <c r="D522" s="4"/>
      <c r="E522" s="5"/>
      <c r="F522" s="5"/>
    </row>
    <row r="523" ht="13.5" customHeight="1" spans="1:6">
      <c r="A523" s="2"/>
      <c r="D523" s="4"/>
      <c r="E523" s="5"/>
      <c r="F523" s="5"/>
    </row>
    <row r="524" ht="13.5" customHeight="1" spans="1:6">
      <c r="A524" s="2"/>
      <c r="D524" s="4"/>
      <c r="E524" s="5"/>
      <c r="F524" s="5"/>
    </row>
    <row r="525" ht="13.5" customHeight="1" spans="1:6">
      <c r="A525" s="2"/>
      <c r="D525" s="4"/>
      <c r="E525" s="5"/>
      <c r="F525" s="5"/>
    </row>
    <row r="526" ht="13.5" customHeight="1" spans="1:6">
      <c r="A526" s="2"/>
      <c r="D526" s="4"/>
      <c r="E526" s="5"/>
      <c r="F526" s="5"/>
    </row>
    <row r="527" ht="13.5" customHeight="1" spans="1:6">
      <c r="A527" s="2"/>
      <c r="D527" s="4"/>
      <c r="E527" s="5"/>
      <c r="F527" s="5"/>
    </row>
    <row r="528" ht="13.5" customHeight="1" spans="1:6">
      <c r="A528" s="2"/>
      <c r="D528" s="4"/>
      <c r="E528" s="5"/>
      <c r="F528" s="5"/>
    </row>
    <row r="529" ht="13.5" customHeight="1" spans="1:6">
      <c r="A529" s="2"/>
      <c r="D529" s="4"/>
      <c r="E529" s="5"/>
      <c r="F529" s="5"/>
    </row>
    <row r="530" ht="13.5" customHeight="1" spans="1:6">
      <c r="A530" s="2"/>
      <c r="D530" s="4"/>
      <c r="E530" s="5"/>
      <c r="F530" s="5"/>
    </row>
    <row r="531" ht="13.5" customHeight="1" spans="1:6">
      <c r="A531" s="2"/>
      <c r="D531" s="4"/>
      <c r="E531" s="5"/>
      <c r="F531" s="5"/>
    </row>
    <row r="532" ht="13.5" customHeight="1" spans="1:6">
      <c r="A532" s="2"/>
      <c r="D532" s="4"/>
      <c r="E532" s="5"/>
      <c r="F532" s="5"/>
    </row>
    <row r="533" ht="13.5" customHeight="1" spans="1:6">
      <c r="A533" s="2"/>
      <c r="D533" s="4"/>
      <c r="E533" s="5"/>
      <c r="F533" s="5"/>
    </row>
    <row r="534" ht="13.5" customHeight="1" spans="1:6">
      <c r="A534" s="2"/>
      <c r="D534" s="4"/>
      <c r="E534" s="5"/>
      <c r="F534" s="5"/>
    </row>
    <row r="535" ht="13.5" customHeight="1" spans="1:6">
      <c r="A535" s="2"/>
      <c r="D535" s="4"/>
      <c r="E535" s="5"/>
      <c r="F535" s="5"/>
    </row>
    <row r="536" ht="13.5" customHeight="1" spans="1:6">
      <c r="A536" s="2"/>
      <c r="D536" s="4"/>
      <c r="E536" s="5"/>
      <c r="F536" s="5"/>
    </row>
    <row r="537" ht="13.5" customHeight="1" spans="1:6">
      <c r="A537" s="2"/>
      <c r="D537" s="4"/>
      <c r="E537" s="5"/>
      <c r="F537" s="5"/>
    </row>
    <row r="538" ht="13.5" customHeight="1" spans="1:6">
      <c r="A538" s="2"/>
      <c r="D538" s="4"/>
      <c r="E538" s="5"/>
      <c r="F538" s="5"/>
    </row>
    <row r="539" ht="13.5" customHeight="1" spans="1:6">
      <c r="A539" s="2"/>
      <c r="D539" s="4"/>
      <c r="E539" s="5"/>
      <c r="F539" s="5"/>
    </row>
    <row r="540" ht="13.5" customHeight="1" spans="1:6">
      <c r="A540" s="2"/>
      <c r="D540" s="4"/>
      <c r="E540" s="5"/>
      <c r="F540" s="5"/>
    </row>
    <row r="541" ht="13.5" customHeight="1" spans="1:6">
      <c r="A541" s="2"/>
      <c r="D541" s="4"/>
      <c r="E541" s="5"/>
      <c r="F541" s="5"/>
    </row>
    <row r="542" ht="13.5" customHeight="1" spans="1:6">
      <c r="A542" s="2"/>
      <c r="D542" s="4"/>
      <c r="E542" s="5"/>
      <c r="F542" s="5"/>
    </row>
    <row r="543" ht="13.5" customHeight="1" spans="1:6">
      <c r="A543" s="2"/>
      <c r="D543" s="4"/>
      <c r="E543" s="5"/>
      <c r="F543" s="5"/>
    </row>
    <row r="544" ht="13.5" customHeight="1" spans="1:6">
      <c r="A544" s="2"/>
      <c r="D544" s="4"/>
      <c r="E544" s="5"/>
      <c r="F544" s="5"/>
    </row>
    <row r="545" ht="13.5" customHeight="1" spans="1:6">
      <c r="A545" s="2"/>
      <c r="D545" s="4"/>
      <c r="E545" s="5"/>
      <c r="F545" s="5"/>
    </row>
    <row r="546" ht="13.5" customHeight="1" spans="1:6">
      <c r="A546" s="2"/>
      <c r="D546" s="4"/>
      <c r="E546" s="5"/>
      <c r="F546" s="5"/>
    </row>
    <row r="547" ht="13.5" customHeight="1" spans="1:6">
      <c r="A547" s="2"/>
      <c r="D547" s="4"/>
      <c r="E547" s="5"/>
      <c r="F547" s="5"/>
    </row>
    <row r="548" ht="13.5" customHeight="1" spans="1:6">
      <c r="A548" s="2"/>
      <c r="D548" s="4"/>
      <c r="E548" s="5"/>
      <c r="F548" s="5"/>
    </row>
    <row r="549" ht="13.5" customHeight="1" spans="1:6">
      <c r="A549" s="2"/>
      <c r="D549" s="4"/>
      <c r="E549" s="5"/>
      <c r="F549" s="5"/>
    </row>
    <row r="550" ht="13.5" customHeight="1" spans="1:6">
      <c r="A550" s="2"/>
      <c r="D550" s="4"/>
      <c r="E550" s="5"/>
      <c r="F550" s="5"/>
    </row>
    <row r="551" ht="13.5" customHeight="1" spans="1:6">
      <c r="A551" s="2"/>
      <c r="D551" s="4"/>
      <c r="E551" s="5"/>
      <c r="F551" s="5"/>
    </row>
    <row r="552" ht="13.5" customHeight="1" spans="1:6">
      <c r="A552" s="2"/>
      <c r="D552" s="4"/>
      <c r="E552" s="5"/>
      <c r="F552" s="5"/>
    </row>
    <row r="553" ht="13.5" customHeight="1" spans="1:6">
      <c r="A553" s="2"/>
      <c r="D553" s="4"/>
      <c r="E553" s="5"/>
      <c r="F553" s="5"/>
    </row>
    <row r="554" ht="13.5" customHeight="1" spans="1:6">
      <c r="A554" s="2"/>
      <c r="D554" s="4"/>
      <c r="E554" s="5"/>
      <c r="F554" s="5"/>
    </row>
    <row r="555" ht="13.5" customHeight="1" spans="1:6">
      <c r="A555" s="2"/>
      <c r="D555" s="4"/>
      <c r="E555" s="5"/>
      <c r="F555" s="5"/>
    </row>
    <row r="556" ht="13.5" customHeight="1" spans="1:6">
      <c r="A556" s="2"/>
      <c r="D556" s="4"/>
      <c r="E556" s="5"/>
      <c r="F556" s="5"/>
    </row>
    <row r="557" ht="13.5" customHeight="1" spans="1:6">
      <c r="A557" s="2"/>
      <c r="D557" s="4"/>
      <c r="E557" s="5"/>
      <c r="F557" s="5"/>
    </row>
    <row r="558" ht="13.5" customHeight="1" spans="1:6">
      <c r="A558" s="2"/>
      <c r="D558" s="4"/>
      <c r="E558" s="5"/>
      <c r="F558" s="5"/>
    </row>
    <row r="559" ht="13.5" customHeight="1" spans="1:6">
      <c r="A559" s="2"/>
      <c r="D559" s="4"/>
      <c r="E559" s="5"/>
      <c r="F559" s="5"/>
    </row>
    <row r="560" ht="13.5" customHeight="1" spans="1:6">
      <c r="A560" s="2"/>
      <c r="D560" s="4"/>
      <c r="E560" s="5"/>
      <c r="F560" s="5"/>
    </row>
    <row r="561" ht="13.5" customHeight="1" spans="1:6">
      <c r="A561" s="2"/>
      <c r="D561" s="4"/>
      <c r="E561" s="5"/>
      <c r="F561" s="5"/>
    </row>
    <row r="562" ht="13.5" customHeight="1" spans="1:6">
      <c r="A562" s="2"/>
      <c r="D562" s="4"/>
      <c r="E562" s="5"/>
      <c r="F562" s="5"/>
    </row>
    <row r="563" ht="13.5" customHeight="1" spans="1:6">
      <c r="A563" s="2"/>
      <c r="D563" s="4"/>
      <c r="E563" s="5"/>
      <c r="F563" s="5"/>
    </row>
    <row r="564" ht="13.5" customHeight="1" spans="1:6">
      <c r="A564" s="2"/>
      <c r="D564" s="4"/>
      <c r="E564" s="5"/>
      <c r="F564" s="5"/>
    </row>
    <row r="565" ht="13.5" customHeight="1" spans="1:6">
      <c r="A565" s="2"/>
      <c r="D565" s="4"/>
      <c r="E565" s="5"/>
      <c r="F565" s="5"/>
    </row>
    <row r="566" ht="13.5" customHeight="1" spans="1:6">
      <c r="A566" s="2"/>
      <c r="D566" s="4"/>
      <c r="E566" s="5"/>
      <c r="F566" s="5"/>
    </row>
    <row r="567" ht="13.5" customHeight="1" spans="1:6">
      <c r="A567" s="2"/>
      <c r="D567" s="4"/>
      <c r="E567" s="5"/>
      <c r="F567" s="5"/>
    </row>
    <row r="568" ht="13.5" customHeight="1" spans="1:6">
      <c r="A568" s="2"/>
      <c r="D568" s="4"/>
      <c r="E568" s="5"/>
      <c r="F568" s="5"/>
    </row>
    <row r="569" ht="13.5" customHeight="1" spans="1:6">
      <c r="A569" s="2"/>
      <c r="D569" s="4"/>
      <c r="E569" s="5"/>
      <c r="F569" s="5"/>
    </row>
    <row r="570" ht="13.5" customHeight="1" spans="1:6">
      <c r="A570" s="2"/>
      <c r="D570" s="4"/>
      <c r="E570" s="5"/>
      <c r="F570" s="5"/>
    </row>
    <row r="571" ht="13.5" customHeight="1" spans="1:6">
      <c r="A571" s="2"/>
      <c r="D571" s="4"/>
      <c r="E571" s="5"/>
      <c r="F571" s="5"/>
    </row>
    <row r="572" ht="13.5" customHeight="1" spans="1:6">
      <c r="A572" s="2"/>
      <c r="D572" s="4"/>
      <c r="E572" s="5"/>
      <c r="F572" s="5"/>
    </row>
    <row r="573" ht="13.5" customHeight="1" spans="1:6">
      <c r="A573" s="2"/>
      <c r="D573" s="4"/>
      <c r="E573" s="5"/>
      <c r="F573" s="5"/>
    </row>
    <row r="574" ht="13.5" customHeight="1" spans="1:6">
      <c r="A574" s="2"/>
      <c r="D574" s="4"/>
      <c r="E574" s="5"/>
      <c r="F574" s="5"/>
    </row>
    <row r="575" ht="13.5" customHeight="1" spans="1:6">
      <c r="A575" s="2"/>
      <c r="D575" s="4"/>
      <c r="E575" s="5"/>
      <c r="F575" s="5"/>
    </row>
    <row r="576" ht="13.5" customHeight="1" spans="1:6">
      <c r="A576" s="2"/>
      <c r="D576" s="4"/>
      <c r="E576" s="5"/>
      <c r="F576" s="5"/>
    </row>
    <row r="577" ht="13.5" customHeight="1" spans="1:6">
      <c r="A577" s="2"/>
      <c r="D577" s="4"/>
      <c r="E577" s="5"/>
      <c r="F577" s="5"/>
    </row>
    <row r="578" ht="13.5" customHeight="1" spans="1:6">
      <c r="A578" s="2"/>
      <c r="D578" s="4"/>
      <c r="E578" s="5"/>
      <c r="F578" s="5"/>
    </row>
    <row r="579" ht="13.5" customHeight="1" spans="1:6">
      <c r="A579" s="2"/>
      <c r="D579" s="4"/>
      <c r="E579" s="5"/>
      <c r="F579" s="5"/>
    </row>
    <row r="580" ht="13.5" customHeight="1" spans="1:6">
      <c r="A580" s="2"/>
      <c r="D580" s="4"/>
      <c r="E580" s="5"/>
      <c r="F580" s="5"/>
    </row>
    <row r="581" ht="13.5" customHeight="1" spans="1:6">
      <c r="A581" s="2"/>
      <c r="D581" s="4"/>
      <c r="E581" s="5"/>
      <c r="F581" s="5"/>
    </row>
    <row r="582" ht="13.5" customHeight="1" spans="1:6">
      <c r="A582" s="2"/>
      <c r="D582" s="4"/>
      <c r="E582" s="5"/>
      <c r="F582" s="5"/>
    </row>
    <row r="583" ht="13.5" customHeight="1" spans="1:6">
      <c r="A583" s="2"/>
      <c r="D583" s="4"/>
      <c r="E583" s="5"/>
      <c r="F583" s="5"/>
    </row>
    <row r="584" ht="13.5" customHeight="1" spans="1:6">
      <c r="A584" s="2"/>
      <c r="D584" s="4"/>
      <c r="E584" s="5"/>
      <c r="F584" s="5"/>
    </row>
    <row r="585" ht="13.5" customHeight="1" spans="1:6">
      <c r="A585" s="2"/>
      <c r="D585" s="4"/>
      <c r="E585" s="5"/>
      <c r="F585" s="5"/>
    </row>
    <row r="586" ht="13.5" customHeight="1" spans="1:6">
      <c r="A586" s="2"/>
      <c r="D586" s="4"/>
      <c r="E586" s="5"/>
      <c r="F586" s="5"/>
    </row>
    <row r="587" ht="13.5" customHeight="1" spans="1:6">
      <c r="A587" s="2"/>
      <c r="D587" s="4"/>
      <c r="E587" s="5"/>
      <c r="F587" s="5"/>
    </row>
    <row r="588" ht="13.5" customHeight="1" spans="1:6">
      <c r="A588" s="2"/>
      <c r="D588" s="4"/>
      <c r="E588" s="5"/>
      <c r="F588" s="5"/>
    </row>
    <row r="589" ht="13.5" customHeight="1" spans="1:6">
      <c r="A589" s="2"/>
      <c r="D589" s="4"/>
      <c r="E589" s="5"/>
      <c r="F589" s="5"/>
    </row>
    <row r="590" ht="13.5" customHeight="1" spans="1:6">
      <c r="A590" s="2"/>
      <c r="D590" s="4"/>
      <c r="E590" s="5"/>
      <c r="F590" s="5"/>
    </row>
    <row r="591" ht="13.5" customHeight="1" spans="1:6">
      <c r="A591" s="2"/>
      <c r="D591" s="4"/>
      <c r="E591" s="5"/>
      <c r="F591" s="5"/>
    </row>
    <row r="592" ht="13.5" customHeight="1" spans="1:6">
      <c r="A592" s="2"/>
      <c r="D592" s="4"/>
      <c r="E592" s="5"/>
      <c r="F592" s="5"/>
    </row>
    <row r="593" ht="13.5" customHeight="1" spans="1:6">
      <c r="A593" s="2"/>
      <c r="D593" s="4"/>
      <c r="E593" s="5"/>
      <c r="F593" s="5"/>
    </row>
    <row r="594" ht="13.5" customHeight="1" spans="1:6">
      <c r="A594" s="2"/>
      <c r="D594" s="4"/>
      <c r="E594" s="5"/>
      <c r="F594" s="5"/>
    </row>
    <row r="595" ht="13.5" customHeight="1" spans="1:6">
      <c r="A595" s="2"/>
      <c r="D595" s="4"/>
      <c r="E595" s="5"/>
      <c r="F595" s="5"/>
    </row>
    <row r="596" ht="13.5" customHeight="1" spans="1:6">
      <c r="A596" s="2"/>
      <c r="D596" s="4"/>
      <c r="E596" s="5"/>
      <c r="F596" s="5"/>
    </row>
    <row r="597" ht="13.5" customHeight="1" spans="1:6">
      <c r="A597" s="2"/>
      <c r="D597" s="4"/>
      <c r="E597" s="5"/>
      <c r="F597" s="5"/>
    </row>
    <row r="598" ht="13.5" customHeight="1" spans="1:6">
      <c r="A598" s="2"/>
      <c r="D598" s="4"/>
      <c r="E598" s="5"/>
      <c r="F598" s="5"/>
    </row>
    <row r="599" ht="13.5" customHeight="1" spans="1:6">
      <c r="A599" s="2"/>
      <c r="D599" s="4"/>
      <c r="E599" s="5"/>
      <c r="F599" s="5"/>
    </row>
    <row r="600" ht="13.5" customHeight="1" spans="1:6">
      <c r="A600" s="2"/>
      <c r="D600" s="4"/>
      <c r="E600" s="5"/>
      <c r="F600" s="5"/>
    </row>
    <row r="601" ht="13.5" customHeight="1" spans="1:6">
      <c r="A601" s="2"/>
      <c r="D601" s="4"/>
      <c r="E601" s="5"/>
      <c r="F601" s="5"/>
    </row>
    <row r="602" ht="13.5" customHeight="1" spans="1:6">
      <c r="A602" s="2"/>
      <c r="D602" s="4"/>
      <c r="E602" s="5"/>
      <c r="F602" s="5"/>
    </row>
    <row r="603" ht="13.5" customHeight="1" spans="1:6">
      <c r="A603" s="2"/>
      <c r="D603" s="4"/>
      <c r="E603" s="5"/>
      <c r="F603" s="5"/>
    </row>
    <row r="604" ht="13.5" customHeight="1" spans="1:6">
      <c r="A604" s="2"/>
      <c r="D604" s="4"/>
      <c r="E604" s="5"/>
      <c r="F604" s="5"/>
    </row>
    <row r="605" ht="13.5" customHeight="1" spans="1:6">
      <c r="A605" s="2"/>
      <c r="D605" s="4"/>
      <c r="E605" s="5"/>
      <c r="F605" s="5"/>
    </row>
    <row r="606" ht="13.5" customHeight="1" spans="1:6">
      <c r="A606" s="2"/>
      <c r="D606" s="4"/>
      <c r="E606" s="5"/>
      <c r="F606" s="5"/>
    </row>
    <row r="607" ht="13.5" customHeight="1" spans="1:6">
      <c r="A607" s="2"/>
      <c r="D607" s="4"/>
      <c r="E607" s="5"/>
      <c r="F607" s="5"/>
    </row>
    <row r="608" ht="13.5" customHeight="1" spans="1:6">
      <c r="A608" s="2"/>
      <c r="D608" s="4"/>
      <c r="E608" s="5"/>
      <c r="F608" s="5"/>
    </row>
    <row r="609" ht="13.5" customHeight="1" spans="1:6">
      <c r="A609" s="2"/>
      <c r="D609" s="4"/>
      <c r="E609" s="5"/>
      <c r="F609" s="5"/>
    </row>
    <row r="610" ht="13.5" customHeight="1" spans="1:6">
      <c r="A610" s="2"/>
      <c r="D610" s="4"/>
      <c r="E610" s="5"/>
      <c r="F610" s="5"/>
    </row>
    <row r="611" ht="13.5" customHeight="1" spans="1:6">
      <c r="A611" s="2"/>
      <c r="D611" s="4"/>
      <c r="E611" s="5"/>
      <c r="F611" s="5"/>
    </row>
    <row r="612" ht="13.5" customHeight="1" spans="1:6">
      <c r="A612" s="2"/>
      <c r="D612" s="4"/>
      <c r="E612" s="5"/>
      <c r="F612" s="5"/>
    </row>
    <row r="613" ht="13.5" customHeight="1" spans="1:6">
      <c r="A613" s="2"/>
      <c r="D613" s="4"/>
      <c r="E613" s="5"/>
      <c r="F613" s="5"/>
    </row>
    <row r="614" ht="13.5" customHeight="1" spans="1:6">
      <c r="A614" s="2"/>
      <c r="D614" s="4"/>
      <c r="E614" s="5"/>
      <c r="F614" s="5"/>
    </row>
    <row r="615" ht="13.5" customHeight="1" spans="1:6">
      <c r="A615" s="2"/>
      <c r="D615" s="4"/>
      <c r="E615" s="5"/>
      <c r="F615" s="5"/>
    </row>
    <row r="616" ht="13.5" customHeight="1" spans="1:6">
      <c r="A616" s="2"/>
      <c r="D616" s="4"/>
      <c r="E616" s="5"/>
      <c r="F616" s="5"/>
    </row>
    <row r="617" ht="13.5" customHeight="1" spans="1:6">
      <c r="A617" s="2"/>
      <c r="D617" s="4"/>
      <c r="E617" s="5"/>
      <c r="F617" s="5"/>
    </row>
    <row r="618" ht="13.5" customHeight="1" spans="1:6">
      <c r="A618" s="2"/>
      <c r="D618" s="4"/>
      <c r="E618" s="5"/>
      <c r="F618" s="5"/>
    </row>
    <row r="619" ht="13.5" customHeight="1" spans="1:6">
      <c r="A619" s="2"/>
      <c r="D619" s="4"/>
      <c r="E619" s="5"/>
      <c r="F619" s="5"/>
    </row>
    <row r="620" ht="13.5" customHeight="1" spans="1:6">
      <c r="A620" s="2"/>
      <c r="D620" s="4"/>
      <c r="E620" s="5"/>
      <c r="F620" s="5"/>
    </row>
    <row r="621" ht="13.5" customHeight="1" spans="1:6">
      <c r="A621" s="2"/>
      <c r="D621" s="4"/>
      <c r="E621" s="5"/>
      <c r="F621" s="5"/>
    </row>
    <row r="622" ht="13.5" customHeight="1" spans="1:6">
      <c r="A622" s="2"/>
      <c r="D622" s="4"/>
      <c r="E622" s="5"/>
      <c r="F622" s="5"/>
    </row>
    <row r="623" ht="13.5" customHeight="1" spans="1:6">
      <c r="A623" s="2"/>
      <c r="D623" s="4"/>
      <c r="E623" s="5"/>
      <c r="F623" s="5"/>
    </row>
    <row r="624" ht="13.5" customHeight="1" spans="1:6">
      <c r="A624" s="2"/>
      <c r="D624" s="4"/>
      <c r="E624" s="5"/>
      <c r="F624" s="5"/>
    </row>
    <row r="625" ht="13.5" customHeight="1" spans="1:6">
      <c r="A625" s="2"/>
      <c r="D625" s="4"/>
      <c r="E625" s="5"/>
      <c r="F625" s="5"/>
    </row>
    <row r="626" ht="13.5" customHeight="1" spans="1:6">
      <c r="A626" s="2"/>
      <c r="D626" s="4"/>
      <c r="E626" s="5"/>
      <c r="F626" s="5"/>
    </row>
    <row r="627" ht="13.5" customHeight="1" spans="1:6">
      <c r="A627" s="2"/>
      <c r="D627" s="4"/>
      <c r="E627" s="5"/>
      <c r="F627" s="5"/>
    </row>
    <row r="628" ht="13.5" customHeight="1" spans="1:6">
      <c r="A628" s="2"/>
      <c r="D628" s="4"/>
      <c r="E628" s="5"/>
      <c r="F628" s="5"/>
    </row>
    <row r="629" ht="13.5" customHeight="1" spans="1:6">
      <c r="A629" s="2"/>
      <c r="D629" s="4"/>
      <c r="E629" s="5"/>
      <c r="F629" s="5"/>
    </row>
    <row r="630" ht="13.5" customHeight="1" spans="1:6">
      <c r="A630" s="2"/>
      <c r="D630" s="4"/>
      <c r="E630" s="5"/>
      <c r="F630" s="5"/>
    </row>
    <row r="631" ht="13.5" customHeight="1" spans="1:6">
      <c r="A631" s="2"/>
      <c r="D631" s="4"/>
      <c r="E631" s="5"/>
      <c r="F631" s="5"/>
    </row>
    <row r="632" ht="13.5" customHeight="1" spans="1:6">
      <c r="A632" s="2"/>
      <c r="D632" s="4"/>
      <c r="E632" s="5"/>
      <c r="F632" s="5"/>
    </row>
    <row r="633" ht="13.5" customHeight="1" spans="1:6">
      <c r="A633" s="2"/>
      <c r="D633" s="4"/>
      <c r="E633" s="5"/>
      <c r="F633" s="5"/>
    </row>
    <row r="634" ht="13.5" customHeight="1" spans="1:6">
      <c r="A634" s="2"/>
      <c r="D634" s="4"/>
      <c r="E634" s="5"/>
      <c r="F634" s="5"/>
    </row>
    <row r="635" ht="13.5" customHeight="1" spans="1:6">
      <c r="A635" s="2"/>
      <c r="D635" s="4"/>
      <c r="E635" s="5"/>
      <c r="F635" s="5"/>
    </row>
    <row r="636" ht="13.5" customHeight="1" spans="1:6">
      <c r="A636" s="2"/>
      <c r="D636" s="4"/>
      <c r="E636" s="5"/>
      <c r="F636" s="5"/>
    </row>
    <row r="637" ht="13.5" customHeight="1" spans="1:6">
      <c r="A637" s="2"/>
      <c r="D637" s="4"/>
      <c r="E637" s="5"/>
      <c r="F637" s="5"/>
    </row>
    <row r="638" ht="13.5" customHeight="1" spans="1:6">
      <c r="A638" s="2"/>
      <c r="D638" s="4"/>
      <c r="E638" s="5"/>
      <c r="F638" s="5"/>
    </row>
    <row r="639" ht="13.5" customHeight="1" spans="1:6">
      <c r="A639" s="2"/>
      <c r="D639" s="4"/>
      <c r="E639" s="5"/>
      <c r="F639" s="5"/>
    </row>
    <row r="640" ht="13.5" customHeight="1" spans="1:6">
      <c r="A640" s="2"/>
      <c r="D640" s="4"/>
      <c r="E640" s="5"/>
      <c r="F640" s="5"/>
    </row>
    <row r="641" ht="13.5" customHeight="1" spans="1:6">
      <c r="A641" s="2"/>
      <c r="D641" s="4"/>
      <c r="E641" s="5"/>
      <c r="F641" s="5"/>
    </row>
    <row r="642" ht="13.5" customHeight="1" spans="1:6">
      <c r="A642" s="2"/>
      <c r="D642" s="4"/>
      <c r="E642" s="5"/>
      <c r="F642" s="5"/>
    </row>
    <row r="643" ht="13.5" customHeight="1" spans="1:6">
      <c r="A643" s="2"/>
      <c r="D643" s="4"/>
      <c r="E643" s="5"/>
      <c r="F643" s="5"/>
    </row>
    <row r="644" ht="13.5" customHeight="1" spans="1:6">
      <c r="A644" s="2"/>
      <c r="D644" s="4"/>
      <c r="E644" s="5"/>
      <c r="F644" s="5"/>
    </row>
    <row r="645" ht="13.5" customHeight="1" spans="1:6">
      <c r="A645" s="2"/>
      <c r="D645" s="4"/>
      <c r="E645" s="5"/>
      <c r="F645" s="5"/>
    </row>
    <row r="646" ht="13.5" customHeight="1" spans="1:6">
      <c r="A646" s="2"/>
      <c r="D646" s="4"/>
      <c r="E646" s="5"/>
      <c r="F646" s="5"/>
    </row>
    <row r="647" ht="13.5" customHeight="1" spans="1:6">
      <c r="A647" s="2"/>
      <c r="D647" s="4"/>
      <c r="E647" s="5"/>
      <c r="F647" s="5"/>
    </row>
    <row r="648" ht="13.5" customHeight="1" spans="1:6">
      <c r="A648" s="2"/>
      <c r="D648" s="4"/>
      <c r="E648" s="5"/>
      <c r="F648" s="5"/>
    </row>
    <row r="649" ht="13.5" customHeight="1" spans="1:6">
      <c r="A649" s="2"/>
      <c r="D649" s="4"/>
      <c r="E649" s="5"/>
      <c r="F649" s="5"/>
    </row>
    <row r="650" ht="13.5" customHeight="1" spans="1:6">
      <c r="A650" s="2"/>
      <c r="D650" s="4"/>
      <c r="E650" s="5"/>
      <c r="F650" s="5"/>
    </row>
    <row r="651" ht="13.5" customHeight="1" spans="1:6">
      <c r="A651" s="2"/>
      <c r="D651" s="4"/>
      <c r="E651" s="5"/>
      <c r="F651" s="5"/>
    </row>
    <row r="652" ht="13.5" customHeight="1" spans="1:6">
      <c r="A652" s="2"/>
      <c r="D652" s="4"/>
      <c r="E652" s="5"/>
      <c r="F652" s="5"/>
    </row>
    <row r="653" ht="13.5" customHeight="1" spans="1:6">
      <c r="A653" s="2"/>
      <c r="D653" s="4"/>
      <c r="E653" s="5"/>
      <c r="F653" s="5"/>
    </row>
    <row r="654" ht="13.5" customHeight="1" spans="1:6">
      <c r="A654" s="2"/>
      <c r="D654" s="4"/>
      <c r="E654" s="5"/>
      <c r="F654" s="5"/>
    </row>
    <row r="655" ht="13.5" customHeight="1" spans="1:6">
      <c r="A655" s="2"/>
      <c r="D655" s="4"/>
      <c r="E655" s="5"/>
      <c r="F655" s="5"/>
    </row>
    <row r="656" ht="13.5" customHeight="1" spans="1:6">
      <c r="A656" s="2"/>
      <c r="D656" s="4"/>
      <c r="E656" s="5"/>
      <c r="F656" s="5"/>
    </row>
    <row r="657" ht="13.5" customHeight="1" spans="1:6">
      <c r="A657" s="2"/>
      <c r="D657" s="4"/>
      <c r="E657" s="5"/>
      <c r="F657" s="5"/>
    </row>
    <row r="658" ht="13.5" customHeight="1" spans="1:6">
      <c r="A658" s="2"/>
      <c r="D658" s="4"/>
      <c r="E658" s="5"/>
      <c r="F658" s="5"/>
    </row>
    <row r="659" ht="13.5" customHeight="1" spans="1:6">
      <c r="A659" s="2"/>
      <c r="D659" s="4"/>
      <c r="E659" s="5"/>
      <c r="F659" s="5"/>
    </row>
    <row r="660" ht="13.5" customHeight="1" spans="1:6">
      <c r="A660" s="2"/>
      <c r="D660" s="4"/>
      <c r="E660" s="5"/>
      <c r="F660" s="5"/>
    </row>
    <row r="661" ht="13.5" customHeight="1" spans="1:6">
      <c r="A661" s="2"/>
      <c r="D661" s="4"/>
      <c r="E661" s="5"/>
      <c r="F661" s="5"/>
    </row>
    <row r="662" ht="13.5" customHeight="1" spans="1:6">
      <c r="A662" s="2"/>
      <c r="D662" s="4"/>
      <c r="E662" s="5"/>
      <c r="F662" s="5"/>
    </row>
    <row r="663" ht="13.5" customHeight="1" spans="1:6">
      <c r="A663" s="2"/>
      <c r="D663" s="4"/>
      <c r="E663" s="5"/>
      <c r="F663" s="5"/>
    </row>
    <row r="664" ht="13.5" customHeight="1" spans="1:6">
      <c r="A664" s="2"/>
      <c r="D664" s="4"/>
      <c r="E664" s="5"/>
      <c r="F664" s="5"/>
    </row>
    <row r="665" ht="13.5" customHeight="1" spans="1:6">
      <c r="A665" s="2"/>
      <c r="D665" s="4"/>
      <c r="E665" s="5"/>
      <c r="F665" s="5"/>
    </row>
    <row r="666" ht="13.5" customHeight="1" spans="1:6">
      <c r="A666" s="2"/>
      <c r="D666" s="4"/>
      <c r="E666" s="5"/>
      <c r="F666" s="5"/>
    </row>
    <row r="667" ht="13.5" customHeight="1" spans="1:6">
      <c r="A667" s="2"/>
      <c r="D667" s="4"/>
      <c r="E667" s="5"/>
      <c r="F667" s="5"/>
    </row>
    <row r="668" ht="13.5" customHeight="1" spans="1:6">
      <c r="A668" s="2"/>
      <c r="D668" s="4"/>
      <c r="E668" s="5"/>
      <c r="F668" s="5"/>
    </row>
    <row r="669" ht="13.5" customHeight="1" spans="1:6">
      <c r="A669" s="2"/>
      <c r="D669" s="4"/>
      <c r="E669" s="5"/>
      <c r="F669" s="5"/>
    </row>
    <row r="670" ht="13.5" customHeight="1" spans="1:6">
      <c r="A670" s="2"/>
      <c r="D670" s="4"/>
      <c r="E670" s="5"/>
      <c r="F670" s="5"/>
    </row>
    <row r="671" ht="13.5" customHeight="1" spans="1:6">
      <c r="A671" s="2"/>
      <c r="D671" s="4"/>
      <c r="E671" s="5"/>
      <c r="F671" s="5"/>
    </row>
    <row r="672" ht="13.5" customHeight="1" spans="1:6">
      <c r="A672" s="2"/>
      <c r="D672" s="4"/>
      <c r="E672" s="5"/>
      <c r="F672" s="5"/>
    </row>
    <row r="673" ht="13.5" customHeight="1" spans="1:6">
      <c r="A673" s="2"/>
      <c r="D673" s="4"/>
      <c r="E673" s="5"/>
      <c r="F673" s="5"/>
    </row>
    <row r="674" ht="13.5" customHeight="1" spans="1:6">
      <c r="A674" s="2"/>
      <c r="D674" s="4"/>
      <c r="E674" s="5"/>
      <c r="F674" s="5"/>
    </row>
    <row r="675" ht="13.5" customHeight="1" spans="1:6">
      <c r="A675" s="2"/>
      <c r="D675" s="4"/>
      <c r="E675" s="5"/>
      <c r="F675" s="5"/>
    </row>
    <row r="676" ht="13.5" customHeight="1" spans="1:6">
      <c r="A676" s="2"/>
      <c r="D676" s="4"/>
      <c r="E676" s="5"/>
      <c r="F676" s="5"/>
    </row>
    <row r="677" ht="13.5" customHeight="1" spans="1:6">
      <c r="A677" s="2"/>
      <c r="D677" s="4"/>
      <c r="E677" s="5"/>
      <c r="F677" s="5"/>
    </row>
    <row r="678" ht="13.5" customHeight="1" spans="1:6">
      <c r="A678" s="2"/>
      <c r="D678" s="4"/>
      <c r="E678" s="5"/>
      <c r="F678" s="5"/>
    </row>
    <row r="679" ht="13.5" customHeight="1" spans="1:6">
      <c r="A679" s="2"/>
      <c r="D679" s="4"/>
      <c r="E679" s="5"/>
      <c r="F679" s="5"/>
    </row>
    <row r="680" ht="13.5" customHeight="1" spans="1:6">
      <c r="A680" s="2"/>
      <c r="D680" s="4"/>
      <c r="E680" s="5"/>
      <c r="F680" s="5"/>
    </row>
    <row r="681" ht="13.5" customHeight="1" spans="1:6">
      <c r="A681" s="2"/>
      <c r="D681" s="4"/>
      <c r="E681" s="5"/>
      <c r="F681" s="5"/>
    </row>
    <row r="682" ht="13.5" customHeight="1" spans="1:6">
      <c r="A682" s="2"/>
      <c r="D682" s="4"/>
      <c r="E682" s="5"/>
      <c r="F682" s="5"/>
    </row>
    <row r="683" ht="13.5" customHeight="1" spans="1:6">
      <c r="A683" s="2"/>
      <c r="D683" s="4"/>
      <c r="E683" s="5"/>
      <c r="F683" s="5"/>
    </row>
    <row r="684" ht="13.5" customHeight="1" spans="1:6">
      <c r="A684" s="2"/>
      <c r="D684" s="4"/>
      <c r="E684" s="5"/>
      <c r="F684" s="5"/>
    </row>
    <row r="685" ht="13.5" customHeight="1" spans="1:6">
      <c r="A685" s="2"/>
      <c r="D685" s="4"/>
      <c r="E685" s="5"/>
      <c r="F685" s="5"/>
    </row>
    <row r="686" ht="13.5" customHeight="1" spans="1:6">
      <c r="A686" s="2"/>
      <c r="D686" s="4"/>
      <c r="E686" s="5"/>
      <c r="F686" s="5"/>
    </row>
    <row r="687" ht="13.5" customHeight="1" spans="1:6">
      <c r="A687" s="2"/>
      <c r="D687" s="4"/>
      <c r="E687" s="5"/>
      <c r="F687" s="5"/>
    </row>
    <row r="688" ht="13.5" customHeight="1" spans="1:6">
      <c r="A688" s="2"/>
      <c r="D688" s="4"/>
      <c r="E688" s="5"/>
      <c r="F688" s="5"/>
    </row>
    <row r="689" ht="13.5" customHeight="1" spans="1:6">
      <c r="A689" s="2"/>
      <c r="D689" s="4"/>
      <c r="E689" s="5"/>
      <c r="F689" s="5"/>
    </row>
    <row r="690" ht="13.5" customHeight="1" spans="1:6">
      <c r="A690" s="2"/>
      <c r="D690" s="4"/>
      <c r="E690" s="5"/>
      <c r="F690" s="5"/>
    </row>
    <row r="691" ht="13.5" customHeight="1" spans="1:6">
      <c r="A691" s="2"/>
      <c r="D691" s="4"/>
      <c r="E691" s="5"/>
      <c r="F691" s="5"/>
    </row>
    <row r="692" ht="13.5" customHeight="1" spans="1:6">
      <c r="A692" s="2"/>
      <c r="D692" s="4"/>
      <c r="E692" s="5"/>
      <c r="F692" s="5"/>
    </row>
    <row r="693" ht="13.5" customHeight="1" spans="1:6">
      <c r="A693" s="2"/>
      <c r="D693" s="4"/>
      <c r="E693" s="5"/>
      <c r="F693" s="5"/>
    </row>
    <row r="694" ht="13.5" customHeight="1" spans="1:6">
      <c r="A694" s="2"/>
      <c r="D694" s="4"/>
      <c r="E694" s="5"/>
      <c r="F694" s="5"/>
    </row>
    <row r="695" ht="13.5" customHeight="1" spans="1:6">
      <c r="A695" s="2"/>
      <c r="D695" s="4"/>
      <c r="E695" s="5"/>
      <c r="F695" s="5"/>
    </row>
    <row r="696" ht="13.5" customHeight="1" spans="1:6">
      <c r="A696" s="2"/>
      <c r="D696" s="4"/>
      <c r="E696" s="5"/>
      <c r="F696" s="5"/>
    </row>
    <row r="697" ht="13.5" customHeight="1" spans="1:6">
      <c r="A697" s="2"/>
      <c r="D697" s="4"/>
      <c r="E697" s="5"/>
      <c r="F697" s="5"/>
    </row>
    <row r="698" ht="13.5" customHeight="1" spans="1:6">
      <c r="A698" s="2"/>
      <c r="D698" s="4"/>
      <c r="E698" s="5"/>
      <c r="F698" s="5"/>
    </row>
    <row r="699" ht="13.5" customHeight="1" spans="1:6">
      <c r="A699" s="2"/>
      <c r="D699" s="4"/>
      <c r="E699" s="5"/>
      <c r="F699" s="5"/>
    </row>
    <row r="700" ht="13.5" customHeight="1" spans="1:6">
      <c r="A700" s="2"/>
      <c r="D700" s="4"/>
      <c r="E700" s="5"/>
      <c r="F700" s="5"/>
    </row>
    <row r="701" ht="13.5" customHeight="1" spans="1:6">
      <c r="A701" s="2"/>
      <c r="D701" s="4"/>
      <c r="E701" s="5"/>
      <c r="F701" s="5"/>
    </row>
    <row r="702" ht="13.5" customHeight="1" spans="1:6">
      <c r="A702" s="2"/>
      <c r="D702" s="4"/>
      <c r="E702" s="5"/>
      <c r="F702" s="5"/>
    </row>
    <row r="703" ht="13.5" customHeight="1" spans="1:6">
      <c r="A703" s="2"/>
      <c r="D703" s="4"/>
      <c r="E703" s="5"/>
      <c r="F703" s="5"/>
    </row>
    <row r="704" ht="13.5" customHeight="1" spans="1:6">
      <c r="A704" s="2"/>
      <c r="D704" s="4"/>
      <c r="E704" s="5"/>
      <c r="F704" s="5"/>
    </row>
    <row r="705" ht="13.5" customHeight="1" spans="1:6">
      <c r="A705" s="2"/>
      <c r="D705" s="4"/>
      <c r="E705" s="5"/>
      <c r="F705" s="5"/>
    </row>
    <row r="706" ht="13.5" customHeight="1" spans="1:6">
      <c r="A706" s="2"/>
      <c r="D706" s="4"/>
      <c r="E706" s="5"/>
      <c r="F706" s="5"/>
    </row>
    <row r="707" ht="13.5" customHeight="1" spans="1:6">
      <c r="A707" s="2"/>
      <c r="D707" s="4"/>
      <c r="E707" s="5"/>
      <c r="F707" s="5"/>
    </row>
    <row r="708" ht="13.5" customHeight="1" spans="1:6">
      <c r="A708" s="2"/>
      <c r="D708" s="4"/>
      <c r="E708" s="5"/>
      <c r="F708" s="5"/>
    </row>
    <row r="709" ht="13.5" customHeight="1" spans="1:6">
      <c r="A709" s="2"/>
      <c r="D709" s="4"/>
      <c r="E709" s="5"/>
      <c r="F709" s="5"/>
    </row>
    <row r="710" ht="13.5" customHeight="1" spans="1:6">
      <c r="A710" s="2"/>
      <c r="D710" s="4"/>
      <c r="E710" s="5"/>
      <c r="F710" s="5"/>
    </row>
    <row r="711" ht="13.5" customHeight="1" spans="1:6">
      <c r="A711" s="2"/>
      <c r="D711" s="4"/>
      <c r="E711" s="5"/>
      <c r="F711" s="5"/>
    </row>
    <row r="712" ht="13.5" customHeight="1" spans="1:6">
      <c r="A712" s="2"/>
      <c r="D712" s="4"/>
      <c r="E712" s="5"/>
      <c r="F712" s="5"/>
    </row>
    <row r="713" ht="13.5" customHeight="1" spans="1:6">
      <c r="A713" s="2"/>
      <c r="D713" s="4"/>
      <c r="E713" s="5"/>
      <c r="F713" s="5"/>
    </row>
    <row r="714" ht="13.5" customHeight="1" spans="1:6">
      <c r="A714" s="2"/>
      <c r="D714" s="4"/>
      <c r="E714" s="5"/>
      <c r="F714" s="5"/>
    </row>
    <row r="715" ht="13.5" customHeight="1" spans="1:6">
      <c r="A715" s="2"/>
      <c r="D715" s="4"/>
      <c r="E715" s="5"/>
      <c r="F715" s="5"/>
    </row>
    <row r="716" ht="13.5" customHeight="1" spans="1:6">
      <c r="A716" s="2"/>
      <c r="D716" s="4"/>
      <c r="E716" s="5"/>
      <c r="F716" s="5"/>
    </row>
    <row r="717" ht="13.5" customHeight="1" spans="1:6">
      <c r="A717" s="2"/>
      <c r="D717" s="4"/>
      <c r="E717" s="5"/>
      <c r="F717" s="5"/>
    </row>
    <row r="718" ht="13.5" customHeight="1" spans="1:6">
      <c r="A718" s="2"/>
      <c r="D718" s="4"/>
      <c r="E718" s="5"/>
      <c r="F718" s="5"/>
    </row>
    <row r="719" ht="13.5" customHeight="1" spans="1:6">
      <c r="A719" s="2"/>
      <c r="D719" s="4"/>
      <c r="E719" s="5"/>
      <c r="F719" s="5"/>
    </row>
    <row r="720" ht="13.5" customHeight="1" spans="1:6">
      <c r="A720" s="2"/>
      <c r="D720" s="4"/>
      <c r="E720" s="5"/>
      <c r="F720" s="5"/>
    </row>
    <row r="721" ht="13.5" customHeight="1" spans="1:6">
      <c r="A721" s="2"/>
      <c r="D721" s="4"/>
      <c r="E721" s="5"/>
      <c r="F721" s="5"/>
    </row>
    <row r="722" ht="13.5" customHeight="1" spans="1:6">
      <c r="A722" s="2"/>
      <c r="D722" s="4"/>
      <c r="E722" s="5"/>
      <c r="F722" s="5"/>
    </row>
    <row r="723" ht="13.5" customHeight="1" spans="1:6">
      <c r="A723" s="2"/>
      <c r="D723" s="4"/>
      <c r="E723" s="5"/>
      <c r="F723" s="5"/>
    </row>
    <row r="724" ht="13.5" customHeight="1" spans="1:6">
      <c r="A724" s="2"/>
      <c r="D724" s="4"/>
      <c r="E724" s="5"/>
      <c r="F724" s="5"/>
    </row>
    <row r="725" ht="13.5" customHeight="1" spans="1:6">
      <c r="A725" s="2"/>
      <c r="D725" s="4"/>
      <c r="E725" s="5"/>
      <c r="F725" s="5"/>
    </row>
    <row r="726" ht="13.5" customHeight="1" spans="1:6">
      <c r="A726" s="2"/>
      <c r="D726" s="4"/>
      <c r="E726" s="5"/>
      <c r="F726" s="5"/>
    </row>
    <row r="727" ht="13.5" customHeight="1" spans="1:6">
      <c r="A727" s="2"/>
      <c r="D727" s="4"/>
      <c r="E727" s="5"/>
      <c r="F727" s="5"/>
    </row>
    <row r="728" ht="13.5" customHeight="1" spans="1:6">
      <c r="A728" s="2"/>
      <c r="D728" s="4"/>
      <c r="E728" s="5"/>
      <c r="F728" s="5"/>
    </row>
    <row r="729" ht="13.5" customHeight="1" spans="1:6">
      <c r="A729" s="2"/>
      <c r="D729" s="4"/>
      <c r="E729" s="5"/>
      <c r="F729" s="5"/>
    </row>
    <row r="730" ht="13.5" customHeight="1" spans="1:6">
      <c r="A730" s="2"/>
      <c r="D730" s="4"/>
      <c r="E730" s="5"/>
      <c r="F730" s="5"/>
    </row>
    <row r="731" ht="13.5" customHeight="1" spans="1:6">
      <c r="A731" s="2"/>
      <c r="D731" s="4"/>
      <c r="E731" s="5"/>
      <c r="F731" s="5"/>
    </row>
    <row r="732" ht="13.5" customHeight="1" spans="1:6">
      <c r="A732" s="2"/>
      <c r="D732" s="4"/>
      <c r="E732" s="5"/>
      <c r="F732" s="5"/>
    </row>
    <row r="733" ht="13.5" customHeight="1" spans="1:6">
      <c r="A733" s="2"/>
      <c r="D733" s="4"/>
      <c r="E733" s="5"/>
      <c r="F733" s="5"/>
    </row>
    <row r="734" ht="13.5" customHeight="1" spans="1:6">
      <c r="A734" s="2"/>
      <c r="D734" s="4"/>
      <c r="E734" s="5"/>
      <c r="F734" s="5"/>
    </row>
    <row r="735" ht="13.5" customHeight="1" spans="1:6">
      <c r="A735" s="2"/>
      <c r="D735" s="4"/>
      <c r="E735" s="5"/>
      <c r="F735" s="5"/>
    </row>
    <row r="736" ht="13.5" customHeight="1" spans="1:6">
      <c r="A736" s="2"/>
      <c r="D736" s="4"/>
      <c r="E736" s="5"/>
      <c r="F736" s="5"/>
    </row>
    <row r="737" ht="13.5" customHeight="1" spans="1:6">
      <c r="A737" s="2"/>
      <c r="D737" s="4"/>
      <c r="E737" s="5"/>
      <c r="F737" s="5"/>
    </row>
    <row r="738" ht="13.5" customHeight="1" spans="1:6">
      <c r="A738" s="2"/>
      <c r="D738" s="4"/>
      <c r="E738" s="5"/>
      <c r="F738" s="5"/>
    </row>
    <row r="739" ht="13.5" customHeight="1" spans="1:6">
      <c r="A739" s="2"/>
      <c r="D739" s="4"/>
      <c r="E739" s="5"/>
      <c r="F739" s="5"/>
    </row>
    <row r="740" ht="13.5" customHeight="1" spans="1:6">
      <c r="A740" s="2"/>
      <c r="D740" s="4"/>
      <c r="E740" s="5"/>
      <c r="F740" s="5"/>
    </row>
    <row r="741" ht="13.5" customHeight="1" spans="1:6">
      <c r="A741" s="2"/>
      <c r="D741" s="4"/>
      <c r="E741" s="5"/>
      <c r="F741" s="5"/>
    </row>
    <row r="742" ht="13.5" customHeight="1" spans="1:6">
      <c r="A742" s="2"/>
      <c r="D742" s="4"/>
      <c r="E742" s="5"/>
      <c r="F742" s="5"/>
    </row>
    <row r="743" ht="13.5" customHeight="1" spans="1:6">
      <c r="A743" s="2"/>
      <c r="D743" s="4"/>
      <c r="E743" s="5"/>
      <c r="F743" s="5"/>
    </row>
    <row r="744" ht="13.5" customHeight="1" spans="1:6">
      <c r="A744" s="2"/>
      <c r="D744" s="4"/>
      <c r="E744" s="5"/>
      <c r="F744" s="5"/>
    </row>
    <row r="745" ht="13.5" customHeight="1" spans="1:6">
      <c r="A745" s="2"/>
      <c r="D745" s="4"/>
      <c r="E745" s="5"/>
      <c r="F745" s="5"/>
    </row>
    <row r="746" ht="13.5" customHeight="1" spans="1:6">
      <c r="A746" s="2"/>
      <c r="D746" s="4"/>
      <c r="E746" s="5"/>
      <c r="F746" s="5"/>
    </row>
    <row r="747" ht="13.5" customHeight="1" spans="1:6">
      <c r="A747" s="2"/>
      <c r="D747" s="4"/>
      <c r="E747" s="5"/>
      <c r="F747" s="5"/>
    </row>
    <row r="748" ht="13.5" customHeight="1" spans="1:6">
      <c r="A748" s="2"/>
      <c r="D748" s="4"/>
      <c r="E748" s="5"/>
      <c r="F748" s="5"/>
    </row>
    <row r="749" ht="13.5" customHeight="1" spans="1:6">
      <c r="A749" s="2"/>
      <c r="D749" s="4"/>
      <c r="E749" s="5"/>
      <c r="F749" s="5"/>
    </row>
    <row r="750" ht="13.5" customHeight="1" spans="1:6">
      <c r="A750" s="2"/>
      <c r="D750" s="4"/>
      <c r="E750" s="5"/>
      <c r="F750" s="5"/>
    </row>
    <row r="751" ht="13.5" customHeight="1" spans="1:6">
      <c r="A751" s="2"/>
      <c r="D751" s="4"/>
      <c r="E751" s="5"/>
      <c r="F751" s="5"/>
    </row>
    <row r="752" ht="13.5" customHeight="1" spans="1:6">
      <c r="A752" s="2"/>
      <c r="D752" s="4"/>
      <c r="E752" s="5"/>
      <c r="F752" s="5"/>
    </row>
    <row r="753" ht="13.5" customHeight="1" spans="1:6">
      <c r="A753" s="2"/>
      <c r="D753" s="4"/>
      <c r="E753" s="5"/>
      <c r="F753" s="5"/>
    </row>
    <row r="754" ht="13.5" customHeight="1" spans="1:6">
      <c r="A754" s="2"/>
      <c r="D754" s="4"/>
      <c r="E754" s="5"/>
      <c r="F754" s="5"/>
    </row>
    <row r="755" ht="13.5" customHeight="1" spans="1:6">
      <c r="A755" s="2"/>
      <c r="D755" s="4"/>
      <c r="E755" s="5"/>
      <c r="F755" s="5"/>
    </row>
    <row r="756" ht="13.5" customHeight="1" spans="1:6">
      <c r="A756" s="2"/>
      <c r="D756" s="4"/>
      <c r="E756" s="5"/>
      <c r="F756" s="5"/>
    </row>
    <row r="757" ht="13.5" customHeight="1" spans="1:6">
      <c r="A757" s="2"/>
      <c r="D757" s="4"/>
      <c r="E757" s="5"/>
      <c r="F757" s="5"/>
    </row>
    <row r="758" ht="13.5" customHeight="1" spans="1:6">
      <c r="A758" s="2"/>
      <c r="D758" s="4"/>
      <c r="E758" s="5"/>
      <c r="F758" s="5"/>
    </row>
    <row r="759" ht="13.5" customHeight="1" spans="1:6">
      <c r="A759" s="2"/>
      <c r="D759" s="4"/>
      <c r="E759" s="5"/>
      <c r="F759" s="5"/>
    </row>
    <row r="760" ht="13.5" customHeight="1" spans="1:6">
      <c r="A760" s="2"/>
      <c r="D760" s="4"/>
      <c r="E760" s="5"/>
      <c r="F760" s="5"/>
    </row>
    <row r="761" ht="13.5" customHeight="1" spans="1:6">
      <c r="A761" s="2"/>
      <c r="D761" s="4"/>
      <c r="E761" s="5"/>
      <c r="F761" s="5"/>
    </row>
    <row r="762" ht="13.5" customHeight="1" spans="1:6">
      <c r="A762" s="2"/>
      <c r="D762" s="4"/>
      <c r="E762" s="5"/>
      <c r="F762" s="5"/>
    </row>
    <row r="763" ht="13.5" customHeight="1" spans="1:6">
      <c r="A763" s="2"/>
      <c r="D763" s="4"/>
      <c r="E763" s="5"/>
      <c r="F763" s="5"/>
    </row>
    <row r="764" ht="13.5" customHeight="1" spans="1:6">
      <c r="A764" s="2"/>
      <c r="D764" s="4"/>
      <c r="E764" s="5"/>
      <c r="F764" s="5"/>
    </row>
    <row r="765" ht="13.5" customHeight="1" spans="1:6">
      <c r="A765" s="2"/>
      <c r="D765" s="4"/>
      <c r="E765" s="5"/>
      <c r="F765" s="5"/>
    </row>
    <row r="766" ht="13.5" customHeight="1" spans="1:6">
      <c r="A766" s="2"/>
      <c r="D766" s="4"/>
      <c r="E766" s="5"/>
      <c r="F766" s="5"/>
    </row>
    <row r="767" ht="13.5" customHeight="1" spans="1:6">
      <c r="A767" s="2"/>
      <c r="D767" s="4"/>
      <c r="E767" s="5"/>
      <c r="F767" s="5"/>
    </row>
    <row r="768" ht="13.5" customHeight="1" spans="1:6">
      <c r="A768" s="2"/>
      <c r="D768" s="4"/>
      <c r="E768" s="5"/>
      <c r="F768" s="5"/>
    </row>
    <row r="769" ht="13.5" customHeight="1" spans="1:6">
      <c r="A769" s="2"/>
      <c r="D769" s="4"/>
      <c r="E769" s="5"/>
      <c r="F769" s="5"/>
    </row>
    <row r="770" ht="13.5" customHeight="1" spans="1:6">
      <c r="A770" s="2"/>
      <c r="D770" s="4"/>
      <c r="E770" s="5"/>
      <c r="F770" s="5"/>
    </row>
    <row r="771" ht="13.5" customHeight="1" spans="1:6">
      <c r="A771" s="2"/>
      <c r="D771" s="4"/>
      <c r="E771" s="5"/>
      <c r="F771" s="5"/>
    </row>
    <row r="772" ht="13.5" customHeight="1" spans="1:6">
      <c r="A772" s="2"/>
      <c r="D772" s="4"/>
      <c r="E772" s="5"/>
      <c r="F772" s="5"/>
    </row>
    <row r="773" ht="13.5" customHeight="1" spans="1:6">
      <c r="A773" s="2"/>
      <c r="D773" s="4"/>
      <c r="E773" s="5"/>
      <c r="F773" s="5"/>
    </row>
    <row r="774" ht="13.5" customHeight="1" spans="1:6">
      <c r="A774" s="2"/>
      <c r="D774" s="4"/>
      <c r="E774" s="5"/>
      <c r="F774" s="5"/>
    </row>
    <row r="775" ht="13.5" customHeight="1" spans="1:6">
      <c r="A775" s="2"/>
      <c r="D775" s="4"/>
      <c r="E775" s="5"/>
      <c r="F775" s="5"/>
    </row>
    <row r="776" ht="13.5" customHeight="1" spans="1:6">
      <c r="A776" s="2"/>
      <c r="D776" s="4"/>
      <c r="E776" s="5"/>
      <c r="F776" s="5"/>
    </row>
    <row r="777" ht="13.5" customHeight="1" spans="1:6">
      <c r="A777" s="2"/>
      <c r="D777" s="4"/>
      <c r="E777" s="5"/>
      <c r="F777" s="5"/>
    </row>
    <row r="778" ht="13.5" customHeight="1" spans="1:6">
      <c r="A778" s="2"/>
      <c r="D778" s="4"/>
      <c r="E778" s="5"/>
      <c r="F778" s="5"/>
    </row>
    <row r="779" ht="13.5" customHeight="1" spans="1:6">
      <c r="A779" s="2"/>
      <c r="D779" s="4"/>
      <c r="E779" s="5"/>
      <c r="F779" s="5"/>
    </row>
    <row r="780" ht="13.5" customHeight="1" spans="1:6">
      <c r="A780" s="2"/>
      <c r="D780" s="4"/>
      <c r="E780" s="5"/>
      <c r="F780" s="5"/>
    </row>
    <row r="781" ht="13.5" customHeight="1" spans="1:6">
      <c r="A781" s="2"/>
      <c r="D781" s="4"/>
      <c r="E781" s="5"/>
      <c r="F781" s="5"/>
    </row>
    <row r="782" ht="13.5" customHeight="1" spans="1:6">
      <c r="A782" s="2"/>
      <c r="D782" s="4"/>
      <c r="E782" s="5"/>
      <c r="F782" s="5"/>
    </row>
    <row r="783" ht="13.5" customHeight="1" spans="1:6">
      <c r="A783" s="2"/>
      <c r="D783" s="4"/>
      <c r="E783" s="5"/>
      <c r="F783" s="5"/>
    </row>
    <row r="784" ht="13.5" customHeight="1" spans="1:6">
      <c r="A784" s="2"/>
      <c r="D784" s="4"/>
      <c r="E784" s="5"/>
      <c r="F784" s="5"/>
    </row>
    <row r="785" ht="13.5" customHeight="1" spans="1:6">
      <c r="A785" s="2"/>
      <c r="D785" s="4"/>
      <c r="E785" s="5"/>
      <c r="F785" s="5"/>
    </row>
    <row r="786" ht="13.5" customHeight="1" spans="1:6">
      <c r="A786" s="2"/>
      <c r="D786" s="4"/>
      <c r="E786" s="5"/>
      <c r="F786" s="5"/>
    </row>
    <row r="787" ht="13.5" customHeight="1" spans="1:6">
      <c r="A787" s="2"/>
      <c r="D787" s="4"/>
      <c r="E787" s="5"/>
      <c r="F787" s="5"/>
    </row>
    <row r="788" ht="13.5" customHeight="1" spans="1:6">
      <c r="A788" s="2"/>
      <c r="D788" s="4"/>
      <c r="E788" s="5"/>
      <c r="F788" s="5"/>
    </row>
    <row r="789" ht="13.5" customHeight="1" spans="1:6">
      <c r="A789" s="2"/>
      <c r="D789" s="4"/>
      <c r="E789" s="5"/>
      <c r="F789" s="5"/>
    </row>
    <row r="790" ht="13.5" customHeight="1" spans="1:6">
      <c r="A790" s="2"/>
      <c r="D790" s="4"/>
      <c r="E790" s="5"/>
      <c r="F790" s="5"/>
    </row>
    <row r="791" ht="13.5" customHeight="1" spans="1:6">
      <c r="A791" s="2"/>
      <c r="D791" s="4"/>
      <c r="E791" s="5"/>
      <c r="F791" s="5"/>
    </row>
    <row r="792" ht="13.5" customHeight="1" spans="1:6">
      <c r="A792" s="2"/>
      <c r="D792" s="4"/>
      <c r="E792" s="5"/>
      <c r="F792" s="5"/>
    </row>
    <row r="793" ht="13.5" customHeight="1" spans="1:6">
      <c r="A793" s="2"/>
      <c r="D793" s="4"/>
      <c r="E793" s="5"/>
      <c r="F793" s="5"/>
    </row>
    <row r="794" ht="13.5" customHeight="1" spans="1:6">
      <c r="A794" s="2"/>
      <c r="D794" s="4"/>
      <c r="E794" s="5"/>
      <c r="F794" s="5"/>
    </row>
    <row r="795" ht="13.5" customHeight="1" spans="1:6">
      <c r="A795" s="2"/>
      <c r="D795" s="4"/>
      <c r="E795" s="5"/>
      <c r="F795" s="5"/>
    </row>
    <row r="796" ht="13.5" customHeight="1" spans="1:6">
      <c r="A796" s="2"/>
      <c r="D796" s="4"/>
      <c r="E796" s="5"/>
      <c r="F796" s="5"/>
    </row>
    <row r="797" ht="13.5" customHeight="1" spans="1:6">
      <c r="A797" s="2"/>
      <c r="D797" s="4"/>
      <c r="E797" s="5"/>
      <c r="F797" s="5"/>
    </row>
    <row r="798" ht="13.5" customHeight="1" spans="1:6">
      <c r="A798" s="2"/>
      <c r="D798" s="4"/>
      <c r="E798" s="5"/>
      <c r="F798" s="5"/>
    </row>
    <row r="799" ht="13.5" customHeight="1" spans="1:6">
      <c r="A799" s="2"/>
      <c r="D799" s="4"/>
      <c r="E799" s="5"/>
      <c r="F799" s="5"/>
    </row>
    <row r="800" ht="13.5" customHeight="1" spans="1:6">
      <c r="A800" s="2"/>
      <c r="D800" s="4"/>
      <c r="E800" s="5"/>
      <c r="F800" s="5"/>
    </row>
    <row r="801" ht="13.5" customHeight="1" spans="1:6">
      <c r="A801" s="2"/>
      <c r="D801" s="4"/>
      <c r="E801" s="5"/>
      <c r="F801" s="5"/>
    </row>
    <row r="802" ht="13.5" customHeight="1" spans="1:6">
      <c r="A802" s="2"/>
      <c r="D802" s="4"/>
      <c r="E802" s="5"/>
      <c r="F802" s="5"/>
    </row>
    <row r="803" ht="13.5" customHeight="1" spans="1:6">
      <c r="A803" s="2"/>
      <c r="D803" s="4"/>
      <c r="E803" s="5"/>
      <c r="F803" s="5"/>
    </row>
    <row r="804" ht="13.5" customHeight="1" spans="1:6">
      <c r="A804" s="2"/>
      <c r="D804" s="4"/>
      <c r="E804" s="5"/>
      <c r="F804" s="5"/>
    </row>
    <row r="805" ht="13.5" customHeight="1" spans="1:6">
      <c r="A805" s="2"/>
      <c r="D805" s="4"/>
      <c r="E805" s="5"/>
      <c r="F805" s="5"/>
    </row>
    <row r="806" ht="13.5" customHeight="1" spans="1:6">
      <c r="A806" s="2"/>
      <c r="D806" s="4"/>
      <c r="E806" s="5"/>
      <c r="F806" s="5"/>
    </row>
    <row r="807" ht="13.5" customHeight="1" spans="1:6">
      <c r="A807" s="2"/>
      <c r="D807" s="4"/>
      <c r="E807" s="5"/>
      <c r="F807" s="5"/>
    </row>
    <row r="808" ht="13.5" customHeight="1" spans="1:6">
      <c r="A808" s="2"/>
      <c r="D808" s="4"/>
      <c r="E808" s="5"/>
      <c r="F808" s="5"/>
    </row>
    <row r="809" ht="13.5" customHeight="1" spans="1:6">
      <c r="A809" s="2"/>
      <c r="D809" s="4"/>
      <c r="E809" s="5"/>
      <c r="F809" s="5"/>
    </row>
    <row r="810" ht="13.5" customHeight="1" spans="1:6">
      <c r="A810" s="2"/>
      <c r="D810" s="4"/>
      <c r="E810" s="5"/>
      <c r="F810" s="5"/>
    </row>
    <row r="811" ht="13.5" customHeight="1" spans="1:6">
      <c r="A811" s="2"/>
      <c r="D811" s="4"/>
      <c r="E811" s="5"/>
      <c r="F811" s="5"/>
    </row>
    <row r="812" ht="13.5" customHeight="1" spans="1:6">
      <c r="A812" s="2"/>
      <c r="D812" s="4"/>
      <c r="E812" s="5"/>
      <c r="F812" s="5"/>
    </row>
    <row r="813" ht="13.5" customHeight="1" spans="1:6">
      <c r="A813" s="2"/>
      <c r="D813" s="4"/>
      <c r="E813" s="5"/>
      <c r="F813" s="5"/>
    </row>
    <row r="814" ht="13.5" customHeight="1" spans="1:6">
      <c r="A814" s="2"/>
      <c r="D814" s="4"/>
      <c r="E814" s="5"/>
      <c r="F814" s="5"/>
    </row>
    <row r="815" ht="13.5" customHeight="1" spans="1:6">
      <c r="A815" s="2"/>
      <c r="D815" s="4"/>
      <c r="E815" s="5"/>
      <c r="F815" s="5"/>
    </row>
    <row r="816" ht="13.5" customHeight="1" spans="1:6">
      <c r="A816" s="2"/>
      <c r="D816" s="4"/>
      <c r="E816" s="5"/>
      <c r="F816" s="5"/>
    </row>
    <row r="817" ht="13.5" customHeight="1" spans="1:6">
      <c r="A817" s="2"/>
      <c r="D817" s="4"/>
      <c r="E817" s="5"/>
      <c r="F817" s="5"/>
    </row>
    <row r="818" ht="13.5" customHeight="1" spans="1:6">
      <c r="A818" s="2"/>
      <c r="D818" s="4"/>
      <c r="E818" s="5"/>
      <c r="F818" s="5"/>
    </row>
    <row r="819" ht="13.5" customHeight="1" spans="1:6">
      <c r="A819" s="2"/>
      <c r="D819" s="4"/>
      <c r="E819" s="5"/>
      <c r="F819" s="5"/>
    </row>
    <row r="820" ht="13.5" customHeight="1" spans="1:6">
      <c r="A820" s="2"/>
      <c r="D820" s="4"/>
      <c r="E820" s="5"/>
      <c r="F820" s="5"/>
    </row>
    <row r="821" ht="13.5" customHeight="1" spans="1:6">
      <c r="A821" s="2"/>
      <c r="D821" s="4"/>
      <c r="E821" s="5"/>
      <c r="F821" s="5"/>
    </row>
    <row r="822" ht="13.5" customHeight="1" spans="1:6">
      <c r="A822" s="2"/>
      <c r="D822" s="4"/>
      <c r="E822" s="5"/>
      <c r="F822" s="5"/>
    </row>
    <row r="823" ht="13.5" customHeight="1" spans="1:6">
      <c r="A823" s="2"/>
      <c r="D823" s="4"/>
      <c r="E823" s="5"/>
      <c r="F823" s="5"/>
    </row>
    <row r="824" ht="13.5" customHeight="1" spans="1:6">
      <c r="A824" s="2"/>
      <c r="D824" s="4"/>
      <c r="E824" s="5"/>
      <c r="F824" s="5"/>
    </row>
    <row r="825" ht="13.5" customHeight="1" spans="1:6">
      <c r="A825" s="2"/>
      <c r="D825" s="4"/>
      <c r="E825" s="5"/>
      <c r="F825" s="5"/>
    </row>
    <row r="826" ht="13.5" customHeight="1" spans="1:6">
      <c r="A826" s="2"/>
      <c r="D826" s="4"/>
      <c r="E826" s="5"/>
      <c r="F826" s="5"/>
    </row>
    <row r="827" ht="13.5" customHeight="1" spans="1:6">
      <c r="A827" s="2"/>
      <c r="D827" s="4"/>
      <c r="E827" s="5"/>
      <c r="F827" s="5"/>
    </row>
    <row r="828" ht="13.5" customHeight="1" spans="1:6">
      <c r="A828" s="2"/>
      <c r="D828" s="4"/>
      <c r="E828" s="5"/>
      <c r="F828" s="5"/>
    </row>
    <row r="829" ht="13.5" customHeight="1" spans="1:6">
      <c r="A829" s="2"/>
      <c r="D829" s="4"/>
      <c r="E829" s="5"/>
      <c r="F829" s="5"/>
    </row>
    <row r="830" ht="13.5" customHeight="1" spans="1:6">
      <c r="A830" s="2"/>
      <c r="D830" s="4"/>
      <c r="E830" s="5"/>
      <c r="F830" s="5"/>
    </row>
    <row r="831" ht="13.5" customHeight="1" spans="1:6">
      <c r="A831" s="2"/>
      <c r="D831" s="4"/>
      <c r="E831" s="5"/>
      <c r="F831" s="5"/>
    </row>
    <row r="832" ht="13.5" customHeight="1" spans="1:6">
      <c r="A832" s="2"/>
      <c r="D832" s="4"/>
      <c r="E832" s="5"/>
      <c r="F832" s="5"/>
    </row>
    <row r="833" ht="13.5" customHeight="1" spans="1:6">
      <c r="A833" s="2"/>
      <c r="D833" s="4"/>
      <c r="E833" s="5"/>
      <c r="F833" s="5"/>
    </row>
    <row r="834" ht="13.5" customHeight="1" spans="1:6">
      <c r="A834" s="2"/>
      <c r="D834" s="4"/>
      <c r="E834" s="5"/>
      <c r="F834" s="5"/>
    </row>
    <row r="835" ht="13.5" customHeight="1" spans="1:6">
      <c r="A835" s="2"/>
      <c r="D835" s="4"/>
      <c r="E835" s="5"/>
      <c r="F835" s="5"/>
    </row>
    <row r="836" ht="13.5" customHeight="1" spans="1:6">
      <c r="A836" s="2"/>
      <c r="D836" s="4"/>
      <c r="E836" s="5"/>
      <c r="F836" s="5"/>
    </row>
    <row r="837" ht="13.5" customHeight="1" spans="1:6">
      <c r="A837" s="2"/>
      <c r="D837" s="4"/>
      <c r="E837" s="5"/>
      <c r="F837" s="5"/>
    </row>
    <row r="838" ht="13.5" customHeight="1" spans="1:6">
      <c r="A838" s="2"/>
      <c r="D838" s="4"/>
      <c r="E838" s="5"/>
      <c r="F838" s="5"/>
    </row>
    <row r="839" ht="13.5" customHeight="1" spans="1:6">
      <c r="A839" s="2"/>
      <c r="D839" s="4"/>
      <c r="E839" s="5"/>
      <c r="F839" s="5"/>
    </row>
    <row r="840" ht="13.5" customHeight="1" spans="1:6">
      <c r="A840" s="2"/>
      <c r="D840" s="4"/>
      <c r="E840" s="5"/>
      <c r="F840" s="5"/>
    </row>
    <row r="841" ht="13.5" customHeight="1" spans="1:6">
      <c r="A841" s="2"/>
      <c r="D841" s="4"/>
      <c r="E841" s="5"/>
      <c r="F841" s="5"/>
    </row>
    <row r="842" ht="13.5" customHeight="1" spans="1:6">
      <c r="A842" s="2"/>
      <c r="D842" s="4"/>
      <c r="E842" s="5"/>
      <c r="F842" s="5"/>
    </row>
    <row r="843" ht="13.5" customHeight="1" spans="1:6">
      <c r="A843" s="2"/>
      <c r="D843" s="4"/>
      <c r="E843" s="5"/>
      <c r="F843" s="5"/>
    </row>
    <row r="844" ht="13.5" customHeight="1" spans="1:6">
      <c r="A844" s="2"/>
      <c r="D844" s="4"/>
      <c r="E844" s="5"/>
      <c r="F844" s="5"/>
    </row>
    <row r="845" ht="13.5" customHeight="1" spans="1:6">
      <c r="A845" s="2"/>
      <c r="D845" s="4"/>
      <c r="E845" s="5"/>
      <c r="F845" s="5"/>
    </row>
    <row r="846" ht="13.5" customHeight="1" spans="1:6">
      <c r="A846" s="2"/>
      <c r="D846" s="4"/>
      <c r="E846" s="5"/>
      <c r="F846" s="5"/>
    </row>
    <row r="847" ht="13.5" customHeight="1" spans="1:6">
      <c r="A847" s="2"/>
      <c r="D847" s="4"/>
      <c r="E847" s="5"/>
      <c r="F847" s="5"/>
    </row>
    <row r="848" ht="13.5" customHeight="1" spans="1:6">
      <c r="A848" s="2"/>
      <c r="D848" s="4"/>
      <c r="E848" s="5"/>
      <c r="F848" s="5"/>
    </row>
    <row r="849" ht="13.5" customHeight="1" spans="1:6">
      <c r="A849" s="2"/>
      <c r="D849" s="4"/>
      <c r="E849" s="5"/>
      <c r="F849" s="5"/>
    </row>
    <row r="850" ht="13.5" customHeight="1" spans="1:6">
      <c r="A850" s="2"/>
      <c r="D850" s="4"/>
      <c r="E850" s="5"/>
      <c r="F850" s="5"/>
    </row>
    <row r="851" ht="13.5" customHeight="1" spans="1:6">
      <c r="A851" s="2"/>
      <c r="D851" s="4"/>
      <c r="E851" s="5"/>
      <c r="F851" s="5"/>
    </row>
    <row r="852" ht="13.5" customHeight="1" spans="1:6">
      <c r="A852" s="2"/>
      <c r="D852" s="4"/>
      <c r="E852" s="5"/>
      <c r="F852" s="5"/>
    </row>
    <row r="853" ht="13.5" customHeight="1" spans="1:6">
      <c r="A853" s="2"/>
      <c r="D853" s="4"/>
      <c r="E853" s="5"/>
      <c r="F853" s="5"/>
    </row>
    <row r="854" ht="13.5" customHeight="1" spans="1:6">
      <c r="A854" s="2"/>
      <c r="D854" s="4"/>
      <c r="E854" s="5"/>
      <c r="F854" s="5"/>
    </row>
    <row r="855" ht="13.5" customHeight="1" spans="1:6">
      <c r="A855" s="2"/>
      <c r="D855" s="4"/>
      <c r="E855" s="5"/>
      <c r="F855" s="5"/>
    </row>
    <row r="856" ht="13.5" customHeight="1" spans="1:6">
      <c r="A856" s="2"/>
      <c r="D856" s="4"/>
      <c r="E856" s="5"/>
      <c r="F856" s="5"/>
    </row>
    <row r="857" ht="13.5" customHeight="1" spans="1:6">
      <c r="A857" s="2"/>
      <c r="D857" s="4"/>
      <c r="E857" s="5"/>
      <c r="F857" s="5"/>
    </row>
    <row r="858" ht="13.5" customHeight="1" spans="1:6">
      <c r="A858" s="2"/>
      <c r="D858" s="4"/>
      <c r="E858" s="5"/>
      <c r="F858" s="5"/>
    </row>
    <row r="859" ht="13.5" customHeight="1" spans="1:6">
      <c r="A859" s="2"/>
      <c r="D859" s="4"/>
      <c r="E859" s="5"/>
      <c r="F859" s="5"/>
    </row>
    <row r="860" ht="13.5" customHeight="1" spans="1:6">
      <c r="A860" s="2"/>
      <c r="D860" s="4"/>
      <c r="E860" s="5"/>
      <c r="F860" s="5"/>
    </row>
    <row r="861" ht="13.5" customHeight="1" spans="1:6">
      <c r="A861" s="2"/>
      <c r="D861" s="4"/>
      <c r="E861" s="5"/>
      <c r="F861" s="5"/>
    </row>
    <row r="862" ht="13.5" customHeight="1" spans="1:6">
      <c r="A862" s="2"/>
      <c r="D862" s="4"/>
      <c r="E862" s="5"/>
      <c r="F862" s="5"/>
    </row>
    <row r="863" ht="13.5" customHeight="1" spans="1:6">
      <c r="A863" s="2"/>
      <c r="D863" s="4"/>
      <c r="E863" s="5"/>
      <c r="F863" s="5"/>
    </row>
    <row r="864" ht="13.5" customHeight="1" spans="1:6">
      <c r="A864" s="2"/>
      <c r="D864" s="4"/>
      <c r="E864" s="5"/>
      <c r="F864" s="5"/>
    </row>
    <row r="865" ht="13.5" customHeight="1" spans="1:6">
      <c r="A865" s="2"/>
      <c r="D865" s="4"/>
      <c r="E865" s="5"/>
      <c r="F865" s="5"/>
    </row>
    <row r="866" ht="13.5" customHeight="1" spans="1:6">
      <c r="A866" s="2"/>
      <c r="D866" s="4"/>
      <c r="E866" s="5"/>
      <c r="F866" s="5"/>
    </row>
    <row r="867" ht="13.5" customHeight="1" spans="1:6">
      <c r="A867" s="2"/>
      <c r="D867" s="4"/>
      <c r="E867" s="5"/>
      <c r="F867" s="5"/>
    </row>
    <row r="868" ht="13.5" customHeight="1" spans="1:6">
      <c r="A868" s="2"/>
      <c r="D868" s="4"/>
      <c r="E868" s="5"/>
      <c r="F868" s="5"/>
    </row>
    <row r="869" ht="13.5" customHeight="1" spans="1:6">
      <c r="A869" s="2"/>
      <c r="D869" s="4"/>
      <c r="E869" s="5"/>
      <c r="F869" s="5"/>
    </row>
    <row r="870" ht="13.5" customHeight="1" spans="1:6">
      <c r="A870" s="2"/>
      <c r="D870" s="4"/>
      <c r="E870" s="5"/>
      <c r="F870" s="5"/>
    </row>
    <row r="871" ht="13.5" customHeight="1" spans="1:6">
      <c r="A871" s="2"/>
      <c r="D871" s="4"/>
      <c r="E871" s="5"/>
      <c r="F871" s="5"/>
    </row>
    <row r="872" ht="13.5" customHeight="1" spans="1:6">
      <c r="A872" s="2"/>
      <c r="D872" s="4"/>
      <c r="E872" s="5"/>
      <c r="F872" s="5"/>
    </row>
    <row r="873" ht="13.5" customHeight="1" spans="1:6">
      <c r="A873" s="2"/>
      <c r="D873" s="4"/>
      <c r="E873" s="5"/>
      <c r="F873" s="5"/>
    </row>
    <row r="874" ht="13.5" customHeight="1" spans="1:6">
      <c r="A874" s="2"/>
      <c r="D874" s="4"/>
      <c r="E874" s="5"/>
      <c r="F874" s="5"/>
    </row>
    <row r="875" ht="13.5" customHeight="1" spans="1:6">
      <c r="A875" s="2"/>
      <c r="D875" s="4"/>
      <c r="E875" s="5"/>
      <c r="F875" s="5"/>
    </row>
    <row r="876" ht="13.5" customHeight="1" spans="1:6">
      <c r="A876" s="2"/>
      <c r="D876" s="4"/>
      <c r="E876" s="5"/>
      <c r="F876" s="5"/>
    </row>
    <row r="877" ht="13.5" customHeight="1" spans="1:6">
      <c r="A877" s="2"/>
      <c r="D877" s="4"/>
      <c r="E877" s="5"/>
      <c r="F877" s="5"/>
    </row>
    <row r="878" ht="13.5" customHeight="1" spans="1:6">
      <c r="A878" s="2"/>
      <c r="D878" s="4"/>
      <c r="E878" s="5"/>
      <c r="F878" s="5"/>
    </row>
    <row r="879" ht="13.5" customHeight="1" spans="1:6">
      <c r="A879" s="2"/>
      <c r="D879" s="4"/>
      <c r="E879" s="5"/>
      <c r="F879" s="5"/>
    </row>
    <row r="880" ht="13.5" customHeight="1" spans="1:6">
      <c r="A880" s="2"/>
      <c r="D880" s="4"/>
      <c r="E880" s="5"/>
      <c r="F880" s="5"/>
    </row>
    <row r="881" ht="13.5" customHeight="1" spans="1:6">
      <c r="A881" s="2"/>
      <c r="D881" s="4"/>
      <c r="E881" s="5"/>
      <c r="F881" s="5"/>
    </row>
    <row r="882" ht="13.5" customHeight="1" spans="1:6">
      <c r="A882" s="2"/>
      <c r="D882" s="4"/>
      <c r="E882" s="5"/>
      <c r="F882" s="5"/>
    </row>
    <row r="883" ht="13.5" customHeight="1" spans="1:6">
      <c r="A883" s="2"/>
      <c r="D883" s="4"/>
      <c r="E883" s="5"/>
      <c r="F883" s="5"/>
    </row>
    <row r="884" ht="13.5" customHeight="1" spans="1:6">
      <c r="A884" s="2"/>
      <c r="D884" s="4"/>
      <c r="E884" s="5"/>
      <c r="F884" s="5"/>
    </row>
    <row r="885" ht="13.5" customHeight="1" spans="1:6">
      <c r="A885" s="2"/>
      <c r="D885" s="4"/>
      <c r="E885" s="5"/>
      <c r="F885" s="5"/>
    </row>
    <row r="886" ht="13.5" customHeight="1" spans="1:6">
      <c r="A886" s="2"/>
      <c r="D886" s="4"/>
      <c r="E886" s="5"/>
      <c r="F886" s="5"/>
    </row>
    <row r="887" ht="13.5" customHeight="1" spans="1:6">
      <c r="A887" s="2"/>
      <c r="D887" s="4"/>
      <c r="E887" s="5"/>
      <c r="F887" s="5"/>
    </row>
    <row r="888" ht="13.5" customHeight="1" spans="1:6">
      <c r="A888" s="2"/>
      <c r="D888" s="4"/>
      <c r="E888" s="5"/>
      <c r="F888" s="5"/>
    </row>
    <row r="889" ht="13.5" customHeight="1" spans="1:6">
      <c r="A889" s="2"/>
      <c r="D889" s="4"/>
      <c r="E889" s="5"/>
      <c r="F889" s="5"/>
    </row>
    <row r="890" ht="13.5" customHeight="1" spans="1:6">
      <c r="A890" s="2"/>
      <c r="D890" s="4"/>
      <c r="E890" s="5"/>
      <c r="F890" s="5"/>
    </row>
    <row r="891" ht="13.5" customHeight="1" spans="1:6">
      <c r="A891" s="2"/>
      <c r="D891" s="4"/>
      <c r="E891" s="5"/>
      <c r="F891" s="5"/>
    </row>
    <row r="892" ht="13.5" customHeight="1" spans="1:6">
      <c r="A892" s="2"/>
      <c r="D892" s="4"/>
      <c r="E892" s="5"/>
      <c r="F892" s="5"/>
    </row>
    <row r="893" ht="13.5" customHeight="1" spans="1:6">
      <c r="A893" s="2"/>
      <c r="D893" s="4"/>
      <c r="E893" s="5"/>
      <c r="F893" s="5"/>
    </row>
    <row r="894" ht="13.5" customHeight="1" spans="1:6">
      <c r="A894" s="2"/>
      <c r="D894" s="4"/>
      <c r="E894" s="5"/>
      <c r="F894" s="5"/>
    </row>
    <row r="895" ht="13.5" customHeight="1" spans="1:6">
      <c r="A895" s="2"/>
      <c r="D895" s="4"/>
      <c r="E895" s="5"/>
      <c r="F895" s="5"/>
    </row>
    <row r="896" ht="13.5" customHeight="1" spans="1:6">
      <c r="A896" s="2"/>
      <c r="D896" s="4"/>
      <c r="E896" s="5"/>
      <c r="F896" s="5"/>
    </row>
    <row r="897" ht="13.5" customHeight="1" spans="1:6">
      <c r="A897" s="2"/>
      <c r="D897" s="4"/>
      <c r="E897" s="5"/>
      <c r="F897" s="5"/>
    </row>
    <row r="898" ht="13.5" customHeight="1" spans="1:6">
      <c r="A898" s="2"/>
      <c r="D898" s="4"/>
      <c r="E898" s="5"/>
      <c r="F898" s="5"/>
    </row>
    <row r="899" ht="13.5" customHeight="1" spans="1:6">
      <c r="A899" s="2"/>
      <c r="D899" s="4"/>
      <c r="E899" s="5"/>
      <c r="F899" s="5"/>
    </row>
    <row r="900" ht="13.5" customHeight="1" spans="1:6">
      <c r="A900" s="2"/>
      <c r="D900" s="4"/>
      <c r="E900" s="5"/>
      <c r="F900" s="5"/>
    </row>
    <row r="901" ht="13.5" customHeight="1" spans="1:6">
      <c r="A901" s="2"/>
      <c r="D901" s="4"/>
      <c r="E901" s="5"/>
      <c r="F901" s="5"/>
    </row>
    <row r="902" ht="13.5" customHeight="1" spans="1:6">
      <c r="A902" s="2"/>
      <c r="D902" s="4"/>
      <c r="E902" s="5"/>
      <c r="F902" s="5"/>
    </row>
    <row r="903" ht="13.5" customHeight="1" spans="1:6">
      <c r="A903" s="2"/>
      <c r="D903" s="4"/>
      <c r="E903" s="5"/>
      <c r="F903" s="5"/>
    </row>
    <row r="904" ht="13.5" customHeight="1" spans="1:6">
      <c r="A904" s="2"/>
      <c r="D904" s="4"/>
      <c r="E904" s="5"/>
      <c r="F904" s="5"/>
    </row>
    <row r="905" ht="13.5" customHeight="1" spans="1:6">
      <c r="A905" s="2"/>
      <c r="D905" s="4"/>
      <c r="E905" s="5"/>
      <c r="F905" s="5"/>
    </row>
    <row r="906" ht="13.5" customHeight="1" spans="1:6">
      <c r="A906" s="2"/>
      <c r="D906" s="4"/>
      <c r="E906" s="5"/>
      <c r="F906" s="5"/>
    </row>
    <row r="907" ht="13.5" customHeight="1" spans="1:6">
      <c r="A907" s="2"/>
      <c r="D907" s="4"/>
      <c r="E907" s="5"/>
      <c r="F907" s="5"/>
    </row>
    <row r="908" ht="13.5" customHeight="1" spans="1:6">
      <c r="A908" s="2"/>
      <c r="D908" s="4"/>
      <c r="E908" s="5"/>
      <c r="F908" s="5"/>
    </row>
    <row r="909" ht="13.5" customHeight="1" spans="1:6">
      <c r="A909" s="2"/>
      <c r="D909" s="4"/>
      <c r="E909" s="5"/>
      <c r="F909" s="5"/>
    </row>
    <row r="910" ht="13.5" customHeight="1" spans="1:6">
      <c r="A910" s="2"/>
      <c r="D910" s="4"/>
      <c r="E910" s="5"/>
      <c r="F910" s="5"/>
    </row>
    <row r="911" ht="13.5" customHeight="1" spans="1:6">
      <c r="A911" s="2"/>
      <c r="D911" s="4"/>
      <c r="E911" s="5"/>
      <c r="F911" s="5"/>
    </row>
    <row r="912" ht="13.5" customHeight="1" spans="1:6">
      <c r="A912" s="2"/>
      <c r="D912" s="4"/>
      <c r="E912" s="5"/>
      <c r="F912" s="5"/>
    </row>
    <row r="913" ht="13.5" customHeight="1" spans="1:6">
      <c r="A913" s="2"/>
      <c r="D913" s="4"/>
      <c r="E913" s="5"/>
      <c r="F913" s="5"/>
    </row>
    <row r="914" ht="13.5" customHeight="1" spans="1:6">
      <c r="A914" s="2"/>
      <c r="D914" s="4"/>
      <c r="E914" s="5"/>
      <c r="F914" s="5"/>
    </row>
    <row r="915" ht="13.5" customHeight="1" spans="1:6">
      <c r="A915" s="2"/>
      <c r="D915" s="4"/>
      <c r="E915" s="5"/>
      <c r="F915" s="5"/>
    </row>
    <row r="916" ht="13.5" customHeight="1" spans="1:6">
      <c r="A916" s="2"/>
      <c r="D916" s="4"/>
      <c r="E916" s="5"/>
      <c r="F916" s="5"/>
    </row>
    <row r="917" ht="13.5" customHeight="1" spans="1:6">
      <c r="A917" s="2"/>
      <c r="D917" s="4"/>
      <c r="E917" s="5"/>
      <c r="F917" s="5"/>
    </row>
    <row r="918" ht="13.5" customHeight="1" spans="1:6">
      <c r="A918" s="2"/>
      <c r="D918" s="4"/>
      <c r="E918" s="5"/>
      <c r="F918" s="5"/>
    </row>
    <row r="919" ht="13.5" customHeight="1" spans="1:6">
      <c r="A919" s="2"/>
      <c r="D919" s="4"/>
      <c r="E919" s="5"/>
      <c r="F919" s="5"/>
    </row>
    <row r="920" ht="13.5" customHeight="1" spans="1:6">
      <c r="A920" s="2"/>
      <c r="D920" s="4"/>
      <c r="E920" s="5"/>
      <c r="F920" s="5"/>
    </row>
    <row r="921" ht="13.5" customHeight="1" spans="1:6">
      <c r="A921" s="2"/>
      <c r="D921" s="4"/>
      <c r="E921" s="5"/>
      <c r="F921" s="5"/>
    </row>
    <row r="922" ht="13.5" customHeight="1" spans="1:6">
      <c r="A922" s="2"/>
      <c r="D922" s="4"/>
      <c r="E922" s="5"/>
      <c r="F922" s="5"/>
    </row>
    <row r="923" ht="13.5" customHeight="1" spans="1:6">
      <c r="A923" s="2"/>
      <c r="D923" s="4"/>
      <c r="E923" s="5"/>
      <c r="F923" s="5"/>
    </row>
    <row r="924" ht="13.5" customHeight="1" spans="1:6">
      <c r="A924" s="2"/>
      <c r="D924" s="4"/>
      <c r="E924" s="5"/>
      <c r="F924" s="5"/>
    </row>
    <row r="925" ht="13.5" customHeight="1" spans="1:6">
      <c r="A925" s="2"/>
      <c r="D925" s="4"/>
      <c r="E925" s="5"/>
      <c r="F925" s="5"/>
    </row>
    <row r="926" ht="13.5" customHeight="1" spans="1:6">
      <c r="A926" s="2"/>
      <c r="D926" s="4"/>
      <c r="E926" s="5"/>
      <c r="F926" s="5"/>
    </row>
    <row r="927" ht="13.5" customHeight="1" spans="1:6">
      <c r="A927" s="2"/>
      <c r="D927" s="4"/>
      <c r="E927" s="5"/>
      <c r="F927" s="5"/>
    </row>
    <row r="928" ht="13.5" customHeight="1" spans="1:6">
      <c r="A928" s="2"/>
      <c r="D928" s="4"/>
      <c r="E928" s="5"/>
      <c r="F928" s="5"/>
    </row>
    <row r="929" ht="13.5" customHeight="1" spans="1:6">
      <c r="A929" s="2"/>
      <c r="D929" s="4"/>
      <c r="E929" s="5"/>
      <c r="F929" s="5"/>
    </row>
    <row r="930" ht="13.5" customHeight="1" spans="1:6">
      <c r="A930" s="2"/>
      <c r="D930" s="4"/>
      <c r="E930" s="5"/>
      <c r="F930" s="5"/>
    </row>
    <row r="931" ht="13.5" customHeight="1" spans="1:6">
      <c r="A931" s="2"/>
      <c r="D931" s="4"/>
      <c r="E931" s="5"/>
      <c r="F931" s="5"/>
    </row>
    <row r="932" ht="13.5" customHeight="1" spans="1:6">
      <c r="A932" s="2"/>
      <c r="D932" s="4"/>
      <c r="E932" s="5"/>
      <c r="F932" s="5"/>
    </row>
    <row r="933" ht="13.5" customHeight="1" spans="1:6">
      <c r="A933" s="2"/>
      <c r="D933" s="4"/>
      <c r="E933" s="5"/>
      <c r="F933" s="5"/>
    </row>
    <row r="934" ht="13.5" customHeight="1" spans="1:6">
      <c r="A934" s="2"/>
      <c r="D934" s="4"/>
      <c r="E934" s="5"/>
      <c r="F934" s="5"/>
    </row>
    <row r="935" ht="13.5" customHeight="1" spans="1:6">
      <c r="A935" s="2"/>
      <c r="D935" s="4"/>
      <c r="E935" s="5"/>
      <c r="F935" s="5"/>
    </row>
    <row r="936" ht="13.5" customHeight="1" spans="1:6">
      <c r="A936" s="2"/>
      <c r="D936" s="4"/>
      <c r="E936" s="5"/>
      <c r="F936" s="5"/>
    </row>
    <row r="937" ht="13.5" customHeight="1" spans="1:6">
      <c r="A937" s="2"/>
      <c r="D937" s="4"/>
      <c r="E937" s="5"/>
      <c r="F937" s="5"/>
    </row>
    <row r="938" ht="13.5" customHeight="1" spans="1:6">
      <c r="A938" s="2"/>
      <c r="D938" s="4"/>
      <c r="E938" s="5"/>
      <c r="F938" s="5"/>
    </row>
    <row r="939" ht="13.5" customHeight="1" spans="1:6">
      <c r="A939" s="2"/>
      <c r="D939" s="4"/>
      <c r="E939" s="5"/>
      <c r="F939" s="5"/>
    </row>
    <row r="940" ht="13.5" customHeight="1" spans="1:6">
      <c r="A940" s="2"/>
      <c r="D940" s="4"/>
      <c r="E940" s="5"/>
      <c r="F940" s="5"/>
    </row>
    <row r="941" ht="13.5" customHeight="1" spans="1:6">
      <c r="A941" s="2"/>
      <c r="D941" s="4"/>
      <c r="E941" s="5"/>
      <c r="F941" s="5"/>
    </row>
    <row r="942" ht="13.5" customHeight="1" spans="1:6">
      <c r="A942" s="2"/>
      <c r="D942" s="4"/>
      <c r="E942" s="5"/>
      <c r="F942" s="5"/>
    </row>
    <row r="943" ht="13.5" customHeight="1" spans="1:6">
      <c r="A943" s="2"/>
      <c r="D943" s="4"/>
      <c r="E943" s="5"/>
      <c r="F943" s="5"/>
    </row>
    <row r="944" ht="13.5" customHeight="1" spans="1:6">
      <c r="A944" s="2"/>
      <c r="D944" s="4"/>
      <c r="E944" s="5"/>
      <c r="F944" s="5"/>
    </row>
    <row r="945" ht="13.5" customHeight="1" spans="1:6">
      <c r="A945" s="2"/>
      <c r="D945" s="4"/>
      <c r="E945" s="5"/>
      <c r="F945" s="5"/>
    </row>
    <row r="946" ht="13.5" customHeight="1" spans="1:6">
      <c r="A946" s="2"/>
      <c r="D946" s="4"/>
      <c r="E946" s="5"/>
      <c r="F946" s="5"/>
    </row>
    <row r="947" ht="13.5" customHeight="1" spans="1:6">
      <c r="A947" s="2"/>
      <c r="D947" s="4"/>
      <c r="E947" s="5"/>
      <c r="F947" s="5"/>
    </row>
    <row r="948" ht="13.5" customHeight="1" spans="1:6">
      <c r="A948" s="2"/>
      <c r="D948" s="4"/>
      <c r="E948" s="5"/>
      <c r="F948" s="5"/>
    </row>
    <row r="949" ht="13.5" customHeight="1" spans="1:6">
      <c r="A949" s="2"/>
      <c r="D949" s="4"/>
      <c r="E949" s="5"/>
      <c r="F949" s="5"/>
    </row>
    <row r="950" ht="13.5" customHeight="1" spans="1:6">
      <c r="A950" s="2"/>
      <c r="D950" s="4"/>
      <c r="E950" s="5"/>
      <c r="F950" s="5"/>
    </row>
    <row r="951" ht="13.5" customHeight="1" spans="1:6">
      <c r="A951" s="2"/>
      <c r="D951" s="4"/>
      <c r="E951" s="5"/>
      <c r="F951" s="5"/>
    </row>
    <row r="952" ht="13.5" customHeight="1" spans="1:6">
      <c r="A952" s="2"/>
      <c r="D952" s="4"/>
      <c r="E952" s="5"/>
      <c r="F952" s="5"/>
    </row>
    <row r="953" ht="13.5" customHeight="1" spans="1:6">
      <c r="A953" s="2"/>
      <c r="D953" s="4"/>
      <c r="E953" s="5"/>
      <c r="F953" s="5"/>
    </row>
    <row r="954" ht="13.5" customHeight="1" spans="1:6">
      <c r="A954" s="2"/>
      <c r="D954" s="4"/>
      <c r="E954" s="5"/>
      <c r="F954" s="5"/>
    </row>
    <row r="955" ht="13.5" customHeight="1" spans="1:6">
      <c r="A955" s="2"/>
      <c r="D955" s="4"/>
      <c r="E955" s="5"/>
      <c r="F955" s="5"/>
    </row>
    <row r="956" ht="13.5" customHeight="1" spans="1:6">
      <c r="A956" s="2"/>
      <c r="D956" s="4"/>
      <c r="E956" s="5"/>
      <c r="F956" s="5"/>
    </row>
    <row r="957" ht="13.5" customHeight="1" spans="1:6">
      <c r="A957" s="2"/>
      <c r="D957" s="4"/>
      <c r="E957" s="5"/>
      <c r="F957" s="5"/>
    </row>
    <row r="958" ht="13.5" customHeight="1" spans="1:6">
      <c r="A958" s="2"/>
      <c r="D958" s="4"/>
      <c r="E958" s="5"/>
      <c r="F958" s="5"/>
    </row>
    <row r="959" ht="13.5" customHeight="1" spans="1:6">
      <c r="A959" s="2"/>
      <c r="D959" s="4"/>
      <c r="E959" s="5"/>
      <c r="F959" s="5"/>
    </row>
    <row r="960" ht="13.5" customHeight="1" spans="1:6">
      <c r="A960" s="2"/>
      <c r="D960" s="4"/>
      <c r="E960" s="5"/>
      <c r="F960" s="5"/>
    </row>
    <row r="961" ht="13.5" customHeight="1" spans="1:6">
      <c r="A961" s="2"/>
      <c r="D961" s="4"/>
      <c r="E961" s="5"/>
      <c r="F961" s="5"/>
    </row>
    <row r="962" ht="13.5" customHeight="1" spans="1:6">
      <c r="A962" s="2"/>
      <c r="D962" s="4"/>
      <c r="E962" s="5"/>
      <c r="F962" s="5"/>
    </row>
    <row r="963" ht="13.5" customHeight="1" spans="1:6">
      <c r="A963" s="2"/>
      <c r="D963" s="4"/>
      <c r="E963" s="5"/>
      <c r="F963" s="5"/>
    </row>
    <row r="964" ht="13.5" customHeight="1" spans="1:6">
      <c r="A964" s="2"/>
      <c r="D964" s="4"/>
      <c r="E964" s="5"/>
      <c r="F964" s="5"/>
    </row>
    <row r="965" ht="13.5" customHeight="1" spans="1:6">
      <c r="A965" s="2"/>
      <c r="D965" s="4"/>
      <c r="E965" s="5"/>
      <c r="F965" s="5"/>
    </row>
    <row r="966" ht="13.5" customHeight="1" spans="1:6">
      <c r="A966" s="2"/>
      <c r="D966" s="4"/>
      <c r="E966" s="5"/>
      <c r="F966" s="5"/>
    </row>
    <row r="967" ht="13.5" customHeight="1" spans="1:6">
      <c r="A967" s="2"/>
      <c r="D967" s="4"/>
      <c r="E967" s="5"/>
      <c r="F967" s="5"/>
    </row>
    <row r="968" ht="13.5" customHeight="1" spans="1:6">
      <c r="A968" s="2"/>
      <c r="D968" s="4"/>
      <c r="E968" s="5"/>
      <c r="F968" s="5"/>
    </row>
    <row r="969" ht="13.5" customHeight="1" spans="1:6">
      <c r="A969" s="2"/>
      <c r="D969" s="4"/>
      <c r="E969" s="5"/>
      <c r="F969" s="5"/>
    </row>
    <row r="970" ht="13.5" customHeight="1" spans="1:6">
      <c r="A970" s="2"/>
      <c r="D970" s="4"/>
      <c r="E970" s="5"/>
      <c r="F970" s="5"/>
    </row>
    <row r="971" ht="13.5" customHeight="1" spans="1:6">
      <c r="A971" s="2"/>
      <c r="D971" s="4"/>
      <c r="E971" s="5"/>
      <c r="F971" s="5"/>
    </row>
    <row r="972" ht="13.5" customHeight="1" spans="1:6">
      <c r="A972" s="2"/>
      <c r="D972" s="4"/>
      <c r="E972" s="5"/>
      <c r="F972" s="5"/>
    </row>
    <row r="973" ht="13.5" customHeight="1" spans="1:6">
      <c r="A973" s="2"/>
      <c r="D973" s="4"/>
      <c r="E973" s="5"/>
      <c r="F973" s="5"/>
    </row>
    <row r="974" ht="13.5" customHeight="1" spans="1:6">
      <c r="A974" s="2"/>
      <c r="D974" s="4"/>
      <c r="E974" s="5"/>
      <c r="F974" s="5"/>
    </row>
    <row r="975" ht="13.5" customHeight="1" spans="1:6">
      <c r="A975" s="2"/>
      <c r="D975" s="4"/>
      <c r="E975" s="5"/>
      <c r="F975" s="5"/>
    </row>
    <row r="976" ht="13.5" customHeight="1" spans="1:6">
      <c r="A976" s="2"/>
      <c r="D976" s="4"/>
      <c r="E976" s="5"/>
      <c r="F976" s="5"/>
    </row>
    <row r="977" ht="13.5" customHeight="1" spans="1:6">
      <c r="A977" s="2"/>
      <c r="D977" s="4"/>
      <c r="E977" s="5"/>
      <c r="F977" s="5"/>
    </row>
    <row r="978" ht="13.5" customHeight="1" spans="1:6">
      <c r="A978" s="2"/>
      <c r="D978" s="4"/>
      <c r="E978" s="5"/>
      <c r="F978" s="5"/>
    </row>
    <row r="979" ht="13.5" customHeight="1" spans="1:6">
      <c r="A979" s="2"/>
      <c r="D979" s="4"/>
      <c r="E979" s="5"/>
      <c r="F979" s="5"/>
    </row>
    <row r="980" ht="13.5" customHeight="1" spans="1:6">
      <c r="A980" s="2"/>
      <c r="D980" s="4"/>
      <c r="E980" s="5"/>
      <c r="F980" s="5"/>
    </row>
    <row r="981" ht="13.5" customHeight="1" spans="1:6">
      <c r="A981" s="2"/>
      <c r="D981" s="4"/>
      <c r="E981" s="5"/>
      <c r="F981" s="5"/>
    </row>
    <row r="982" ht="13.5" customHeight="1" spans="1:6">
      <c r="A982" s="2"/>
      <c r="D982" s="4"/>
      <c r="E982" s="5"/>
      <c r="F982" s="5"/>
    </row>
    <row r="983" ht="13.5" customHeight="1" spans="1:6">
      <c r="A983" s="2"/>
      <c r="D983" s="4"/>
      <c r="E983" s="5"/>
      <c r="F983" s="5"/>
    </row>
    <row r="984" ht="13.5" customHeight="1" spans="1:6">
      <c r="A984" s="2"/>
      <c r="D984" s="4"/>
      <c r="E984" s="5"/>
      <c r="F984" s="5"/>
    </row>
    <row r="985" ht="13.5" customHeight="1" spans="1:6">
      <c r="A985" s="2"/>
      <c r="D985" s="4"/>
      <c r="E985" s="5"/>
      <c r="F985" s="5"/>
    </row>
    <row r="986" ht="13.5" customHeight="1" spans="1:6">
      <c r="A986" s="2"/>
      <c r="D986" s="4"/>
      <c r="E986" s="5"/>
      <c r="F986" s="5"/>
    </row>
    <row r="987" ht="13.5" customHeight="1" spans="1:6">
      <c r="A987" s="2"/>
      <c r="D987" s="4"/>
      <c r="E987" s="5"/>
      <c r="F987" s="5"/>
    </row>
    <row r="988" ht="13.5" customHeight="1" spans="1:6">
      <c r="A988" s="2"/>
      <c r="D988" s="4"/>
      <c r="E988" s="5"/>
      <c r="F988" s="5"/>
    </row>
    <row r="989" ht="13.5" customHeight="1" spans="1:6">
      <c r="A989" s="2"/>
      <c r="D989" s="4"/>
      <c r="E989" s="5"/>
      <c r="F989" s="5"/>
    </row>
    <row r="990" ht="13.5" customHeight="1" spans="1:6">
      <c r="A990" s="2"/>
      <c r="D990" s="4"/>
      <c r="E990" s="5"/>
      <c r="F990" s="5"/>
    </row>
    <row r="991" ht="13.5" customHeight="1" spans="1:6">
      <c r="A991" s="2"/>
      <c r="D991" s="4"/>
      <c r="E991" s="5"/>
      <c r="F991" s="5"/>
    </row>
    <row r="992" ht="13.5" customHeight="1" spans="1:6">
      <c r="A992" s="2"/>
      <c r="D992" s="4"/>
      <c r="E992" s="5"/>
      <c r="F992" s="5"/>
    </row>
    <row r="993" ht="13.5" customHeight="1" spans="1:6">
      <c r="A993" s="2"/>
      <c r="D993" s="4"/>
      <c r="E993" s="5"/>
      <c r="F993" s="5"/>
    </row>
    <row r="994" ht="13.5" customHeight="1" spans="1:6">
      <c r="A994" s="2"/>
      <c r="D994" s="4"/>
      <c r="E994" s="5"/>
      <c r="F994" s="5"/>
    </row>
    <row r="995" ht="13.5" customHeight="1" spans="1:6">
      <c r="A995" s="2"/>
      <c r="D995" s="4"/>
      <c r="E995" s="5"/>
      <c r="F995" s="5"/>
    </row>
    <row r="996" ht="13.5" customHeight="1" spans="1:6">
      <c r="A996" s="2"/>
      <c r="D996" s="4"/>
      <c r="E996" s="5"/>
      <c r="F996" s="5"/>
    </row>
    <row r="997" ht="13.5" customHeight="1" spans="1:6">
      <c r="A997" s="2"/>
      <c r="D997" s="4"/>
      <c r="E997" s="5"/>
      <c r="F997" s="5"/>
    </row>
    <row r="998" ht="13.5" customHeight="1" spans="1:6">
      <c r="A998" s="2"/>
      <c r="D998" s="4"/>
      <c r="E998" s="5"/>
      <c r="F998" s="5"/>
    </row>
    <row r="999" ht="13.5" customHeight="1" spans="1:6">
      <c r="A999" s="2"/>
      <c r="D999" s="4"/>
      <c r="E999" s="5"/>
      <c r="F999" s="5"/>
    </row>
    <row r="1000" ht="13.5" customHeight="1" spans="1:6">
      <c r="A1000" s="2"/>
      <c r="D1000" s="4"/>
      <c r="E1000" s="5"/>
      <c r="F1000" s="5"/>
    </row>
    <row r="1001" ht="13.5" customHeight="1" spans="1:6">
      <c r="A1001" s="2"/>
      <c r="D1001" s="4"/>
      <c r="E1001" s="5"/>
      <c r="F1001" s="5"/>
    </row>
    <row r="1002" ht="13.5" customHeight="1" spans="1:6">
      <c r="A1002" s="2"/>
      <c r="D1002" s="4"/>
      <c r="E1002" s="5"/>
      <c r="F1002" s="5"/>
    </row>
    <row r="1003" ht="13.5" customHeight="1" spans="1:6">
      <c r="A1003" s="2"/>
      <c r="D1003" s="4"/>
      <c r="E1003" s="5"/>
      <c r="F1003" s="5"/>
    </row>
    <row r="1004" ht="13.5" customHeight="1" spans="1:6">
      <c r="A1004" s="2"/>
      <c r="D1004" s="4"/>
      <c r="E1004" s="5"/>
      <c r="F1004" s="5"/>
    </row>
    <row r="1005" ht="13.5" customHeight="1" spans="1:6">
      <c r="A1005" s="2"/>
      <c r="D1005" s="4"/>
      <c r="E1005" s="5"/>
      <c r="F1005" s="5"/>
    </row>
    <row r="1006" ht="13.5" customHeight="1" spans="1:6">
      <c r="A1006" s="2"/>
      <c r="D1006" s="4"/>
      <c r="E1006" s="5"/>
      <c r="F1006" s="5"/>
    </row>
    <row r="1007" ht="13.5" customHeight="1" spans="1:6">
      <c r="A1007" s="2"/>
      <c r="D1007" s="4"/>
      <c r="E1007" s="5"/>
      <c r="F1007" s="5"/>
    </row>
    <row r="1008" ht="13.5" customHeight="1" spans="1:6">
      <c r="A1008" s="2"/>
      <c r="D1008" s="4"/>
      <c r="E1008" s="5"/>
      <c r="F1008" s="5"/>
    </row>
    <row r="1009" ht="13.5" customHeight="1" spans="1:6">
      <c r="A1009" s="2"/>
      <c r="D1009" s="4"/>
      <c r="E1009" s="5"/>
      <c r="F1009" s="5"/>
    </row>
    <row r="1010" ht="13.5" customHeight="1" spans="1:6">
      <c r="A1010" s="2"/>
      <c r="D1010" s="4"/>
      <c r="E1010" s="5"/>
      <c r="F1010" s="5"/>
    </row>
    <row r="1011" ht="13.5" customHeight="1" spans="1:6">
      <c r="A1011" s="2"/>
      <c r="D1011" s="4"/>
      <c r="E1011" s="5"/>
      <c r="F1011" s="5"/>
    </row>
    <row r="1012" ht="13.5" customHeight="1" spans="1:6">
      <c r="A1012" s="2"/>
      <c r="D1012" s="4"/>
      <c r="E1012" s="5"/>
      <c r="F1012" s="5"/>
    </row>
    <row r="1013" ht="13.5" customHeight="1" spans="1:6">
      <c r="A1013" s="2"/>
      <c r="D1013" s="4"/>
      <c r="E1013" s="5"/>
      <c r="F1013" s="5"/>
    </row>
    <row r="1014" ht="13.5" customHeight="1" spans="1:6">
      <c r="A1014" s="2"/>
      <c r="D1014" s="4"/>
      <c r="E1014" s="5"/>
      <c r="F1014" s="5"/>
    </row>
    <row r="1015" ht="13.5" customHeight="1" spans="1:6">
      <c r="A1015" s="2"/>
      <c r="D1015" s="4"/>
      <c r="E1015" s="5"/>
      <c r="F1015" s="5"/>
    </row>
    <row r="1016" ht="13.5" customHeight="1" spans="1:6">
      <c r="A1016" s="2"/>
      <c r="D1016" s="4"/>
      <c r="E1016" s="5"/>
      <c r="F1016" s="5"/>
    </row>
    <row r="1017" ht="13.5" customHeight="1" spans="1:6">
      <c r="A1017" s="2"/>
      <c r="D1017" s="4"/>
      <c r="E1017" s="5"/>
      <c r="F1017" s="5"/>
    </row>
    <row r="1018" ht="13.5" customHeight="1" spans="1:6">
      <c r="A1018" s="2"/>
      <c r="D1018" s="4"/>
      <c r="E1018" s="5"/>
      <c r="F1018" s="5"/>
    </row>
    <row r="1019" ht="13.5" customHeight="1" spans="1:6">
      <c r="A1019" s="2"/>
      <c r="D1019" s="4"/>
      <c r="E1019" s="5"/>
      <c r="F1019" s="5"/>
    </row>
    <row r="1020" ht="13.5" customHeight="1" spans="1:6">
      <c r="A1020" s="2"/>
      <c r="D1020" s="4"/>
      <c r="E1020" s="5"/>
      <c r="F1020" s="5"/>
    </row>
    <row r="1021" ht="13.5" customHeight="1" spans="1:6">
      <c r="A1021" s="2"/>
      <c r="D1021" s="4"/>
      <c r="E1021" s="5"/>
      <c r="F1021" s="5"/>
    </row>
    <row r="1022" ht="13.5" customHeight="1" spans="1:6">
      <c r="A1022" s="2"/>
      <c r="D1022" s="4"/>
      <c r="E1022" s="5"/>
      <c r="F1022" s="5"/>
    </row>
    <row r="1023" ht="13.5" customHeight="1" spans="1:6">
      <c r="A1023" s="2"/>
      <c r="D1023" s="4"/>
      <c r="E1023" s="5"/>
      <c r="F1023" s="5"/>
    </row>
    <row r="1024" ht="13.5" customHeight="1" spans="1:6">
      <c r="A1024" s="2"/>
      <c r="D1024" s="4"/>
      <c r="E1024" s="5"/>
      <c r="F1024" s="5"/>
    </row>
    <row r="1025" ht="13.5" customHeight="1" spans="1:6">
      <c r="A1025" s="2"/>
      <c r="D1025" s="4"/>
      <c r="E1025" s="5"/>
      <c r="F1025" s="5"/>
    </row>
    <row r="1026" ht="13.5" customHeight="1" spans="1:6">
      <c r="A1026" s="2"/>
      <c r="D1026" s="4"/>
      <c r="E1026" s="5"/>
      <c r="F1026" s="5"/>
    </row>
    <row r="1027" ht="13.5" customHeight="1" spans="1:6">
      <c r="A1027" s="2"/>
      <c r="D1027" s="4"/>
      <c r="E1027" s="5"/>
      <c r="F1027" s="5"/>
    </row>
    <row r="1028" ht="13.5" customHeight="1" spans="1:6">
      <c r="A1028" s="2"/>
      <c r="D1028" s="4"/>
      <c r="E1028" s="5"/>
      <c r="F1028" s="5"/>
    </row>
    <row r="1029" ht="13.5" customHeight="1" spans="1:6">
      <c r="A1029" s="2"/>
      <c r="D1029" s="4"/>
      <c r="E1029" s="5"/>
      <c r="F1029" s="5"/>
    </row>
    <row r="1030" ht="13.5" customHeight="1" spans="1:6">
      <c r="A1030" s="2"/>
      <c r="D1030" s="4"/>
      <c r="E1030" s="5"/>
      <c r="F1030" s="5"/>
    </row>
    <row r="1031" ht="13.5" customHeight="1" spans="5:6">
      <c r="E1031" s="5"/>
      <c r="F1031" s="5"/>
    </row>
    <row r="1032" ht="13.5" customHeight="1" spans="5:6">
      <c r="E1032" s="5"/>
      <c r="F1032" s="5"/>
    </row>
  </sheetData>
  <pageMargins left="0.7" right="0.7" top="0.75" bottom="0.75" header="0" footer="0"/>
  <pageSetup paperSize="1" orientation="landscape"/>
  <headerFooter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32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4" t="s">
        <v>3</v>
      </c>
      <c r="E1" s="5"/>
      <c r="F1" s="5"/>
    </row>
    <row r="2" ht="13.5" customHeight="1" spans="1:6">
      <c r="A2" s="6">
        <v>44986</v>
      </c>
      <c r="B2" s="5" t="s">
        <v>11</v>
      </c>
      <c r="C2" s="5" t="s">
        <v>777</v>
      </c>
      <c r="D2" s="4">
        <v>180</v>
      </c>
      <c r="E2" s="5"/>
      <c r="F2" s="5"/>
    </row>
    <row r="3" ht="13.5" customHeight="1" spans="1:6">
      <c r="A3" s="6">
        <v>44986</v>
      </c>
      <c r="B3" s="5" t="s">
        <v>125</v>
      </c>
      <c r="C3" s="5" t="s">
        <v>640</v>
      </c>
      <c r="D3" s="4">
        <v>60</v>
      </c>
      <c r="E3" s="5"/>
      <c r="F3" s="5"/>
    </row>
    <row r="4" ht="13.5" customHeight="1" spans="1:6">
      <c r="A4" s="6">
        <v>44986</v>
      </c>
      <c r="B4" s="5" t="s">
        <v>125</v>
      </c>
      <c r="C4" s="5" t="s">
        <v>641</v>
      </c>
      <c r="D4" s="4">
        <v>750</v>
      </c>
      <c r="E4" s="5"/>
      <c r="F4" s="5"/>
    </row>
    <row r="5" ht="13.5" customHeight="1" spans="1:6">
      <c r="A5" s="6">
        <v>44986</v>
      </c>
      <c r="B5" s="5" t="s">
        <v>125</v>
      </c>
      <c r="C5" s="5" t="s">
        <v>509</v>
      </c>
      <c r="D5" s="4">
        <v>32.75</v>
      </c>
      <c r="E5" s="5"/>
      <c r="F5" s="5"/>
    </row>
    <row r="6" ht="13.5" customHeight="1" spans="1:7">
      <c r="A6" s="6">
        <v>44986</v>
      </c>
      <c r="B6" s="5" t="s">
        <v>644</v>
      </c>
      <c r="C6" s="5" t="s">
        <v>684</v>
      </c>
      <c r="D6" s="4">
        <v>100</v>
      </c>
      <c r="E6" s="5"/>
      <c r="F6" s="5"/>
      <c r="G6" s="3" t="s">
        <v>286</v>
      </c>
    </row>
    <row r="7" ht="13.5" customHeight="1" spans="1:8">
      <c r="A7" s="6">
        <v>44986</v>
      </c>
      <c r="B7" s="5" t="s">
        <v>646</v>
      </c>
      <c r="C7" s="5" t="s">
        <v>1145</v>
      </c>
      <c r="D7" s="4">
        <v>1177</v>
      </c>
      <c r="E7" s="5"/>
      <c r="F7" s="5"/>
      <c r="G7" s="3" t="s">
        <v>44</v>
      </c>
      <c r="H7" s="4">
        <f>SUMIF(B:B,G7,D:D)</f>
        <v>1650.56</v>
      </c>
    </row>
    <row r="8" ht="13.5" customHeight="1" spans="1:8">
      <c r="A8" s="6">
        <v>44986</v>
      </c>
      <c r="B8" s="5" t="s">
        <v>36</v>
      </c>
      <c r="C8" s="5" t="s">
        <v>37</v>
      </c>
      <c r="D8" s="4">
        <v>600</v>
      </c>
      <c r="E8" s="5"/>
      <c r="F8" s="5" t="s">
        <v>1362</v>
      </c>
      <c r="G8" s="3" t="s">
        <v>294</v>
      </c>
      <c r="H8" s="4">
        <f>SUMIF(B:B,G8,D:D)</f>
        <v>0</v>
      </c>
    </row>
    <row r="9" ht="13.5" customHeight="1" spans="1:8">
      <c r="A9" s="6">
        <v>44986</v>
      </c>
      <c r="B9" s="5" t="s">
        <v>36</v>
      </c>
      <c r="C9" s="5" t="s">
        <v>38</v>
      </c>
      <c r="D9" s="4">
        <v>400</v>
      </c>
      <c r="E9" s="5"/>
      <c r="F9" s="5"/>
      <c r="G9" s="3" t="s">
        <v>11</v>
      </c>
      <c r="H9" s="4">
        <f>SUMIF(B:B,G9,D:D)</f>
        <v>421.66</v>
      </c>
    </row>
    <row r="10" ht="13.5" customHeight="1" spans="1:8">
      <c r="A10" s="6">
        <v>44986</v>
      </c>
      <c r="B10" s="5" t="s">
        <v>375</v>
      </c>
      <c r="C10" s="5" t="s">
        <v>547</v>
      </c>
      <c r="D10" s="4">
        <v>200</v>
      </c>
      <c r="E10" s="5"/>
      <c r="F10" s="5"/>
      <c r="G10" s="3" t="s">
        <v>68</v>
      </c>
      <c r="H10" s="4">
        <f>SUMIF(B:B,G10,D:D)</f>
        <v>1025.15</v>
      </c>
    </row>
    <row r="11" ht="13.5" customHeight="1" spans="1:8">
      <c r="A11" s="6">
        <v>44986</v>
      </c>
      <c r="B11" s="5" t="s">
        <v>375</v>
      </c>
      <c r="C11" s="5" t="s">
        <v>548</v>
      </c>
      <c r="D11" s="4">
        <v>25</v>
      </c>
      <c r="E11" s="5"/>
      <c r="F11" s="5"/>
      <c r="G11" s="3" t="s">
        <v>197</v>
      </c>
      <c r="H11" s="4">
        <f>SUMIF(B:B,G11,D:D)</f>
        <v>182.57</v>
      </c>
    </row>
    <row r="12" ht="13.5" customHeight="1" spans="1:8">
      <c r="A12" s="6">
        <v>44986</v>
      </c>
      <c r="B12" s="5" t="s">
        <v>375</v>
      </c>
      <c r="C12" s="5" t="s">
        <v>549</v>
      </c>
      <c r="D12" s="4">
        <v>44</v>
      </c>
      <c r="E12" s="5"/>
      <c r="F12" s="5"/>
      <c r="G12" s="3" t="s">
        <v>125</v>
      </c>
      <c r="H12" s="4">
        <f>SUMIF(B:B,G12,D:D)</f>
        <v>858.35</v>
      </c>
    </row>
    <row r="13" ht="13.5" customHeight="1" spans="1:8">
      <c r="A13" s="6">
        <v>44986</v>
      </c>
      <c r="B13" s="5" t="s">
        <v>375</v>
      </c>
      <c r="C13" s="5" t="s">
        <v>550</v>
      </c>
      <c r="D13" s="4">
        <v>20</v>
      </c>
      <c r="E13" s="5"/>
      <c r="F13" s="5"/>
      <c r="G13" s="3" t="s">
        <v>644</v>
      </c>
      <c r="H13" s="4">
        <f>SUMIF(B:B,G13,D:D)</f>
        <v>100</v>
      </c>
    </row>
    <row r="14" ht="13.5" customHeight="1" spans="1:8">
      <c r="A14" s="6">
        <v>44986</v>
      </c>
      <c r="B14" s="5" t="s">
        <v>375</v>
      </c>
      <c r="C14" s="5" t="s">
        <v>1319</v>
      </c>
      <c r="D14" s="4">
        <v>5</v>
      </c>
      <c r="E14" s="5"/>
      <c r="F14" s="5"/>
      <c r="G14" s="3" t="s">
        <v>646</v>
      </c>
      <c r="H14" s="4">
        <f>SUMIF(B:B,G14,D:D)</f>
        <v>1177</v>
      </c>
    </row>
    <row r="15" ht="13.5" customHeight="1" spans="1:8">
      <c r="A15" s="6">
        <v>44986</v>
      </c>
      <c r="B15" s="5" t="s">
        <v>36</v>
      </c>
      <c r="C15" s="5" t="s">
        <v>1366</v>
      </c>
      <c r="D15" s="4">
        <v>700</v>
      </c>
      <c r="E15" s="5"/>
      <c r="F15" s="5"/>
      <c r="G15" s="3" t="s">
        <v>163</v>
      </c>
      <c r="H15" s="4">
        <f>SUMIF(B:B,G15,D:D)</f>
        <v>39.5</v>
      </c>
    </row>
    <row r="16" ht="13.5" customHeight="1" spans="1:8">
      <c r="A16" s="6">
        <v>44986</v>
      </c>
      <c r="B16" s="5" t="s">
        <v>36</v>
      </c>
      <c r="C16" s="5" t="s">
        <v>1597</v>
      </c>
      <c r="D16" s="4">
        <v>1570</v>
      </c>
      <c r="E16" s="5"/>
      <c r="F16" s="5"/>
      <c r="G16" s="3" t="s">
        <v>134</v>
      </c>
      <c r="H16" s="4">
        <f>SUMIF(B:B,G16,D:D)</f>
        <v>140</v>
      </c>
    </row>
    <row r="17" ht="13.5" customHeight="1" spans="1:8">
      <c r="A17" s="6">
        <v>44986</v>
      </c>
      <c r="B17" s="5" t="s">
        <v>36</v>
      </c>
      <c r="C17" s="5" t="s">
        <v>1591</v>
      </c>
      <c r="D17" s="4">
        <v>1174</v>
      </c>
      <c r="E17" s="5"/>
      <c r="F17" s="5"/>
      <c r="G17" s="3" t="s">
        <v>34</v>
      </c>
      <c r="H17" s="4">
        <f>SUMIF(B:B,G17,D:D)</f>
        <v>102.1</v>
      </c>
    </row>
    <row r="18" ht="13.5" customHeight="1" spans="1:8">
      <c r="A18" s="6">
        <v>45006</v>
      </c>
      <c r="B18" s="5" t="s">
        <v>125</v>
      </c>
      <c r="C18" s="5" t="s">
        <v>1531</v>
      </c>
      <c r="D18" s="4">
        <v>15.6</v>
      </c>
      <c r="E18" s="5"/>
      <c r="F18" s="5"/>
      <c r="G18" s="3" t="s">
        <v>36</v>
      </c>
      <c r="H18" s="4">
        <f>SUMIF(B:B,G18,D:D)</f>
        <v>4444</v>
      </c>
    </row>
    <row r="19" ht="13.5" customHeight="1" spans="1:8">
      <c r="A19" s="6">
        <v>45006</v>
      </c>
      <c r="B19" s="5" t="s">
        <v>197</v>
      </c>
      <c r="C19" s="5" t="s">
        <v>394</v>
      </c>
      <c r="D19" s="4">
        <v>53.65</v>
      </c>
      <c r="E19" s="5"/>
      <c r="F19" s="5"/>
      <c r="G19" s="3" t="s">
        <v>39</v>
      </c>
      <c r="H19" s="4">
        <f>SUMIF(B:B,G19,D:D)</f>
        <v>967.73</v>
      </c>
    </row>
    <row r="20" ht="13.5" customHeight="1" spans="1:8">
      <c r="A20" s="2">
        <v>45005</v>
      </c>
      <c r="B20" s="5" t="s">
        <v>134</v>
      </c>
      <c r="C20" s="5" t="s">
        <v>1670</v>
      </c>
      <c r="D20" s="4">
        <v>140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45009</v>
      </c>
      <c r="B21" s="5" t="s">
        <v>68</v>
      </c>
      <c r="C21" s="5" t="s">
        <v>20</v>
      </c>
      <c r="D21" s="4">
        <v>152.12</v>
      </c>
      <c r="E21" s="10"/>
      <c r="F21" s="10"/>
      <c r="G21" s="10" t="s">
        <v>841</v>
      </c>
      <c r="H21" s="4">
        <f>SUMIF(B:B,G21,D:D)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45016</v>
      </c>
      <c r="B22" s="5" t="s">
        <v>68</v>
      </c>
      <c r="C22" s="5" t="s">
        <v>20</v>
      </c>
      <c r="D22" s="4">
        <v>189.51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45003</v>
      </c>
      <c r="B23" s="5" t="s">
        <v>68</v>
      </c>
      <c r="C23" s="5" t="s">
        <v>20</v>
      </c>
      <c r="D23" s="4">
        <v>199.71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45004</v>
      </c>
      <c r="B24" s="5" t="s">
        <v>39</v>
      </c>
      <c r="C24" s="5" t="s">
        <v>83</v>
      </c>
      <c r="D24" s="4">
        <v>77.56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45110</v>
      </c>
      <c r="B25" s="5" t="s">
        <v>44</v>
      </c>
      <c r="C25" s="5" t="s">
        <v>524</v>
      </c>
      <c r="D25" s="4">
        <v>70.66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44996</v>
      </c>
      <c r="B26" s="5" t="s">
        <v>68</v>
      </c>
      <c r="C26" s="5" t="s">
        <v>20</v>
      </c>
      <c r="D26" s="4">
        <v>217.36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45016</v>
      </c>
      <c r="B27" s="5" t="s">
        <v>39</v>
      </c>
      <c r="C27" s="5" t="s">
        <v>83</v>
      </c>
      <c r="D27" s="4">
        <v>119.79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44998</v>
      </c>
      <c r="B28" s="5" t="s">
        <v>39</v>
      </c>
      <c r="C28" s="5" t="s">
        <v>1671</v>
      </c>
      <c r="D28" s="4">
        <v>682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44999</v>
      </c>
      <c r="B29" s="5" t="s">
        <v>44</v>
      </c>
      <c r="C29" s="5" t="s">
        <v>1672</v>
      </c>
      <c r="D29" s="4">
        <v>50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45016</v>
      </c>
      <c r="B30" s="5" t="s">
        <v>197</v>
      </c>
      <c r="C30" s="5" t="s">
        <v>1673</v>
      </c>
      <c r="D30" s="4">
        <v>88.52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45016</v>
      </c>
      <c r="B31" s="5" t="s">
        <v>11</v>
      </c>
      <c r="C31" s="5" t="s">
        <v>824</v>
      </c>
      <c r="D31" s="4">
        <v>38.4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45016</v>
      </c>
      <c r="B32" s="5" t="s">
        <v>68</v>
      </c>
      <c r="C32" s="5" t="s">
        <v>1323</v>
      </c>
      <c r="D32" s="4">
        <v>36.72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44986</v>
      </c>
      <c r="B33" s="5" t="s">
        <v>163</v>
      </c>
      <c r="C33" s="5" t="s">
        <v>1674</v>
      </c>
      <c r="D33" s="4">
        <v>39.5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44989</v>
      </c>
      <c r="B34" s="10" t="s">
        <v>11</v>
      </c>
      <c r="C34" s="10" t="s">
        <v>492</v>
      </c>
      <c r="D34" s="4">
        <v>20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44988</v>
      </c>
      <c r="B35" s="10" t="s">
        <v>11</v>
      </c>
      <c r="C35" s="10" t="s">
        <v>824</v>
      </c>
      <c r="D35" s="4">
        <v>53.46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44988</v>
      </c>
      <c r="B36" s="5" t="s">
        <v>68</v>
      </c>
      <c r="C36" s="5" t="s">
        <v>20</v>
      </c>
      <c r="D36" s="4">
        <v>207.08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44991</v>
      </c>
      <c r="B37" s="5" t="s">
        <v>44</v>
      </c>
      <c r="C37" s="5" t="s">
        <v>1675</v>
      </c>
      <c r="D37" s="4">
        <v>29.9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44996</v>
      </c>
      <c r="B38" s="10" t="s">
        <v>11</v>
      </c>
      <c r="C38" s="10" t="s">
        <v>492</v>
      </c>
      <c r="D38" s="4">
        <v>20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44997</v>
      </c>
      <c r="B39" s="5" t="s">
        <v>11</v>
      </c>
      <c r="C39" s="5" t="s">
        <v>727</v>
      </c>
      <c r="D39" s="4">
        <v>86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44999</v>
      </c>
      <c r="B40" s="5" t="s">
        <v>68</v>
      </c>
      <c r="C40" s="5" t="s">
        <v>372</v>
      </c>
      <c r="D40" s="4">
        <v>22.65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44999</v>
      </c>
      <c r="B41" s="5" t="s">
        <v>44</v>
      </c>
      <c r="C41" s="5" t="s">
        <v>1676</v>
      </c>
      <c r="D41" s="4">
        <v>1500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44994</v>
      </c>
      <c r="B42" s="5" t="s">
        <v>39</v>
      </c>
      <c r="C42" s="5" t="s">
        <v>83</v>
      </c>
      <c r="D42" s="15">
        <v>88.38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44999</v>
      </c>
      <c r="B43" s="5" t="s">
        <v>11</v>
      </c>
      <c r="C43" s="5" t="s">
        <v>60</v>
      </c>
      <c r="D43" s="4">
        <v>14.8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45000</v>
      </c>
      <c r="B44" s="5" t="s">
        <v>197</v>
      </c>
      <c r="C44" s="5" t="s">
        <v>124</v>
      </c>
      <c r="D44" s="4">
        <v>28.4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6">
        <v>45016</v>
      </c>
      <c r="B45" s="5" t="s">
        <v>34</v>
      </c>
      <c r="C45" s="5" t="s">
        <v>81</v>
      </c>
      <c r="D45" s="4">
        <v>102.1</v>
      </c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45008</v>
      </c>
      <c r="B46" s="3" t="s">
        <v>197</v>
      </c>
      <c r="C46" s="3" t="s">
        <v>372</v>
      </c>
      <c r="D46" s="4">
        <v>12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45005</v>
      </c>
      <c r="B47" s="3" t="s">
        <v>11</v>
      </c>
      <c r="C47" s="3" t="s">
        <v>824</v>
      </c>
      <c r="D47" s="4">
        <v>9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/>
      <c r="D48" s="4"/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/>
      <c r="D49" s="4"/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/>
      <c r="D50" s="4"/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/>
      <c r="D51" s="4"/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/>
      <c r="D52" s="4"/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/>
      <c r="D53" s="4"/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/>
      <c r="D54" s="4"/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/>
      <c r="D55" s="4"/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/>
      <c r="D56" s="4"/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D57" s="4"/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D58" s="4"/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D59" s="4"/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D60" s="4"/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/>
      <c r="D61" s="4"/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/>
      <c r="D62" s="4"/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/>
      <c r="D63" s="4"/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/>
      <c r="D64" s="4"/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D65" s="4"/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D66" s="4"/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D67" s="4"/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D68" s="4"/>
      <c r="E68" s="10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4"/>
      <c r="E69" s="10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4"/>
      <c r="E70" s="10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4"/>
      <c r="E71" s="10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/>
      <c r="D72" s="4">
        <f>SUM(D2:D71)</f>
        <v>11402.62</v>
      </c>
      <c r="E72" s="10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/>
      <c r="D73" s="4"/>
      <c r="E73" s="10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/>
      <c r="D74" s="4"/>
      <c r="E74" s="5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/>
      <c r="D75" s="4"/>
      <c r="E75" s="5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"/>
      <c r="D76" s="4"/>
      <c r="E76" s="5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"/>
      <c r="D77" s="4"/>
      <c r="E77" s="5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6">
      <c r="A78" s="2"/>
      <c r="D78" s="4"/>
      <c r="E78" s="5"/>
      <c r="F78" s="5"/>
    </row>
    <row r="79" ht="13.5" customHeight="1" spans="1:6">
      <c r="A79" s="2"/>
      <c r="D79" s="4"/>
      <c r="E79" s="5"/>
      <c r="F79" s="5"/>
    </row>
    <row r="80" ht="13.5" customHeight="1" spans="1:6">
      <c r="A80" s="2"/>
      <c r="D80" s="4"/>
      <c r="E80" s="5"/>
      <c r="F80" s="5"/>
    </row>
    <row r="81" ht="13.5" customHeight="1" spans="1:6">
      <c r="A81" s="2"/>
      <c r="D81" s="4"/>
      <c r="E81" s="5"/>
      <c r="F81" s="5"/>
    </row>
    <row r="82" ht="13.5" customHeight="1" spans="1:6">
      <c r="A82" s="2"/>
      <c r="D82" s="4"/>
      <c r="E82" s="5"/>
      <c r="F82" s="5"/>
    </row>
    <row r="83" ht="13.5" customHeight="1" spans="1:6">
      <c r="A83" s="2"/>
      <c r="D83" s="4"/>
      <c r="E83" s="5"/>
      <c r="F83" s="5"/>
    </row>
    <row r="84" ht="13.5" customHeight="1" spans="1:6">
      <c r="A84" s="2"/>
      <c r="D84" s="4"/>
      <c r="E84" s="5"/>
      <c r="F84" s="5"/>
    </row>
    <row r="85" ht="13.5" customHeight="1" spans="1:6">
      <c r="A85" s="2"/>
      <c r="D85" s="4"/>
      <c r="E85" s="5"/>
      <c r="F85" s="5"/>
    </row>
    <row r="86" ht="13.5" customHeight="1" spans="1:6">
      <c r="A86" s="2"/>
      <c r="D86" s="4"/>
      <c r="E86" s="5"/>
      <c r="F86" s="5"/>
    </row>
    <row r="87" ht="13.5" customHeight="1" spans="1:6">
      <c r="A87" s="2"/>
      <c r="D87" s="4"/>
      <c r="E87" s="5"/>
      <c r="F87" s="5"/>
    </row>
    <row r="88" ht="13.5" customHeight="1" spans="1:6">
      <c r="A88" s="2"/>
      <c r="D88" s="4"/>
      <c r="E88" s="5"/>
      <c r="F88" s="5"/>
    </row>
    <row r="89" ht="13.5" customHeight="1" spans="1:6">
      <c r="A89" s="2"/>
      <c r="D89" s="4"/>
      <c r="E89" s="5"/>
      <c r="F89" s="5"/>
    </row>
    <row r="90" ht="13.5" customHeight="1" spans="1:6">
      <c r="A90" s="2"/>
      <c r="D90" s="4"/>
      <c r="E90" s="5"/>
      <c r="F90" s="5"/>
    </row>
    <row r="91" ht="13.5" customHeight="1" spans="1:6">
      <c r="A91" s="2"/>
      <c r="D91" s="4"/>
      <c r="E91" s="5"/>
      <c r="F91" s="5"/>
    </row>
    <row r="92" ht="13.5" customHeight="1" spans="1:6">
      <c r="A92" s="2"/>
      <c r="D92" s="4"/>
      <c r="E92" s="5"/>
      <c r="F92" s="5"/>
    </row>
    <row r="93" ht="13.5" customHeight="1" spans="1:6">
      <c r="A93" s="2"/>
      <c r="D93" s="4"/>
      <c r="E93" s="5"/>
      <c r="F93" s="5"/>
    </row>
    <row r="94" ht="13.5" customHeight="1" spans="1:6">
      <c r="A94" s="2"/>
      <c r="D94" s="4"/>
      <c r="E94" s="5"/>
      <c r="F94" s="5"/>
    </row>
    <row r="95" ht="13.5" customHeight="1" spans="1:6">
      <c r="A95" s="2"/>
      <c r="D95" s="4"/>
      <c r="E95" s="5"/>
      <c r="F95" s="5"/>
    </row>
    <row r="96" ht="13.5" customHeight="1" spans="1:6">
      <c r="A96" s="2"/>
      <c r="D96" s="4"/>
      <c r="E96" s="5"/>
      <c r="F96" s="5"/>
    </row>
    <row r="97" ht="13.5" customHeight="1" spans="1:6">
      <c r="A97" s="2"/>
      <c r="D97" s="4"/>
      <c r="E97" s="5"/>
      <c r="F97" s="5"/>
    </row>
    <row r="98" ht="13.5" customHeight="1" spans="1:6">
      <c r="A98" s="2"/>
      <c r="D98" s="4"/>
      <c r="E98" s="5"/>
      <c r="F98" s="5"/>
    </row>
    <row r="99" ht="13.5" customHeight="1" spans="1:6">
      <c r="A99" s="2"/>
      <c r="D99" s="4"/>
      <c r="E99" s="5"/>
      <c r="F99" s="5"/>
    </row>
    <row r="100" ht="13.5" customHeight="1" spans="1:6">
      <c r="A100" s="2"/>
      <c r="D100" s="4"/>
      <c r="E100" s="5"/>
      <c r="F100" s="5"/>
    </row>
    <row r="101" ht="13.5" customHeight="1" spans="1:6">
      <c r="A101" s="2"/>
      <c r="D101" s="4"/>
      <c r="E101" s="5"/>
      <c r="F101" s="5"/>
    </row>
    <row r="102" ht="13.5" customHeight="1" spans="1:6">
      <c r="A102" s="2"/>
      <c r="D102" s="4"/>
      <c r="E102" s="5"/>
      <c r="F102" s="5"/>
    </row>
    <row r="103" ht="13.5" customHeight="1" spans="1:6">
      <c r="A103" s="2"/>
      <c r="D103" s="4"/>
      <c r="E103" s="5"/>
      <c r="F103" s="5"/>
    </row>
    <row r="104" ht="13.5" customHeight="1" spans="1:6">
      <c r="A104" s="2"/>
      <c r="D104" s="4"/>
      <c r="E104" s="5"/>
      <c r="F104" s="5"/>
    </row>
    <row r="105" ht="13.5" customHeight="1" spans="1:6">
      <c r="A105" s="2"/>
      <c r="D105" s="4"/>
      <c r="E105" s="5"/>
      <c r="F105" s="5"/>
    </row>
    <row r="106" ht="13.5" customHeight="1" spans="1:6">
      <c r="A106" s="2"/>
      <c r="D106" s="4"/>
      <c r="E106" s="5"/>
      <c r="F106" s="5"/>
    </row>
    <row r="107" ht="13.5" customHeight="1" spans="1:6">
      <c r="A107" s="2"/>
      <c r="D107" s="4"/>
      <c r="E107" s="5"/>
      <c r="F107" s="5"/>
    </row>
    <row r="108" ht="13.5" customHeight="1" spans="1:6">
      <c r="A108" s="2"/>
      <c r="D108" s="4"/>
      <c r="E108" s="5"/>
      <c r="F108" s="5"/>
    </row>
    <row r="109" ht="13.5" customHeight="1" spans="1:6">
      <c r="A109" s="2"/>
      <c r="D109" s="4"/>
      <c r="E109" s="5"/>
      <c r="F109" s="5"/>
    </row>
    <row r="110" ht="13.5" customHeight="1" spans="1:6">
      <c r="A110" s="2"/>
      <c r="D110" s="4"/>
      <c r="E110" s="5"/>
      <c r="F110" s="5"/>
    </row>
    <row r="111" ht="13.5" customHeight="1" spans="1:6">
      <c r="A111" s="2"/>
      <c r="D111" s="4"/>
      <c r="E111" s="5"/>
      <c r="F111" s="5"/>
    </row>
    <row r="112" ht="13.5" customHeight="1" spans="1:6">
      <c r="A112" s="2"/>
      <c r="D112" s="4"/>
      <c r="E112" s="5"/>
      <c r="F112" s="5"/>
    </row>
    <row r="113" ht="13.5" customHeight="1" spans="1:6">
      <c r="A113" s="2"/>
      <c r="D113" s="4"/>
      <c r="E113" s="5"/>
      <c r="F113" s="5"/>
    </row>
    <row r="114" ht="13.5" customHeight="1" spans="1:6">
      <c r="A114" s="2"/>
      <c r="D114" s="4"/>
      <c r="E114" s="5"/>
      <c r="F114" s="5"/>
    </row>
    <row r="115" ht="13.5" customHeight="1" spans="1:6">
      <c r="A115" s="2"/>
      <c r="D115" s="4"/>
      <c r="E115" s="5"/>
      <c r="F115" s="5"/>
    </row>
    <row r="116" ht="13.5" customHeight="1" spans="1:6">
      <c r="A116" s="2"/>
      <c r="D116" s="4"/>
      <c r="E116" s="5"/>
      <c r="F116" s="5"/>
    </row>
    <row r="117" ht="13.5" customHeight="1" spans="1:6">
      <c r="A117" s="2"/>
      <c r="D117" s="4"/>
      <c r="E117" s="5"/>
      <c r="F117" s="5"/>
    </row>
    <row r="118" ht="13.5" customHeight="1" spans="1:6">
      <c r="A118" s="2"/>
      <c r="D118" s="4"/>
      <c r="E118" s="5"/>
      <c r="F118" s="5"/>
    </row>
    <row r="119" ht="13.5" customHeight="1" spans="1:6">
      <c r="A119" s="2"/>
      <c r="D119" s="4"/>
      <c r="E119" s="5"/>
      <c r="F119" s="5"/>
    </row>
    <row r="120" ht="13.5" customHeight="1" spans="1:6">
      <c r="A120" s="2"/>
      <c r="D120" s="4"/>
      <c r="E120" s="5"/>
      <c r="F120" s="5"/>
    </row>
    <row r="121" ht="13.5" customHeight="1" spans="1:6">
      <c r="A121" s="2"/>
      <c r="D121" s="4"/>
      <c r="E121" s="5"/>
      <c r="F121" s="5"/>
    </row>
    <row r="122" ht="13.5" customHeight="1" spans="1:6">
      <c r="A122" s="2"/>
      <c r="D122" s="4"/>
      <c r="E122" s="5"/>
      <c r="F122" s="5"/>
    </row>
    <row r="123" ht="13.5" customHeight="1" spans="1:6">
      <c r="A123" s="2"/>
      <c r="D123" s="4"/>
      <c r="E123" s="5"/>
      <c r="F123" s="5"/>
    </row>
    <row r="124" ht="13.5" customHeight="1" spans="1:6">
      <c r="A124" s="2"/>
      <c r="D124" s="4"/>
      <c r="E124" s="5"/>
      <c r="F124" s="5"/>
    </row>
    <row r="125" ht="13.5" customHeight="1" spans="1:6">
      <c r="A125" s="2"/>
      <c r="D125" s="4"/>
      <c r="E125" s="5"/>
      <c r="F125" s="5"/>
    </row>
    <row r="126" ht="13.5" customHeight="1" spans="1:6">
      <c r="A126" s="2"/>
      <c r="D126" s="4"/>
      <c r="E126" s="5"/>
      <c r="F126" s="5"/>
    </row>
    <row r="127" ht="13.5" customHeight="1" spans="1:6">
      <c r="A127" s="2"/>
      <c r="D127" s="4"/>
      <c r="E127" s="5"/>
      <c r="F127" s="5"/>
    </row>
    <row r="128" ht="13.5" customHeight="1" spans="1:6">
      <c r="A128" s="2"/>
      <c r="D128" s="4"/>
      <c r="E128" s="5"/>
      <c r="F128" s="5"/>
    </row>
    <row r="129" ht="13.5" customHeight="1" spans="1:6">
      <c r="A129" s="2"/>
      <c r="D129" s="4"/>
      <c r="E129" s="5"/>
      <c r="F129" s="5"/>
    </row>
    <row r="130" ht="13.5" customHeight="1" spans="1:6">
      <c r="A130" s="2"/>
      <c r="D130" s="4"/>
      <c r="E130" s="5"/>
      <c r="F130" s="5"/>
    </row>
    <row r="131" ht="13.5" customHeight="1" spans="1:6">
      <c r="A131" s="2"/>
      <c r="D131" s="4"/>
      <c r="E131" s="5"/>
      <c r="F131" s="5"/>
    </row>
    <row r="132" ht="13.5" customHeight="1" spans="1:6">
      <c r="A132" s="2"/>
      <c r="D132" s="4"/>
      <c r="E132" s="5"/>
      <c r="F132" s="5"/>
    </row>
    <row r="133" ht="13.5" customHeight="1" spans="1:6">
      <c r="A133" s="2"/>
      <c r="D133" s="4"/>
      <c r="E133" s="5"/>
      <c r="F133" s="5"/>
    </row>
    <row r="134" ht="13.5" customHeight="1" spans="1:6">
      <c r="A134" s="2"/>
      <c r="D134" s="4"/>
      <c r="E134" s="5"/>
      <c r="F134" s="5"/>
    </row>
    <row r="135" ht="13.5" customHeight="1" spans="1:6">
      <c r="A135" s="2"/>
      <c r="D135" s="4"/>
      <c r="E135" s="5"/>
      <c r="F135" s="5"/>
    </row>
    <row r="136" ht="13.5" customHeight="1" spans="1:6">
      <c r="A136" s="2"/>
      <c r="D136" s="4"/>
      <c r="E136" s="5"/>
      <c r="F136" s="5"/>
    </row>
    <row r="137" ht="13.5" customHeight="1" spans="1:6">
      <c r="A137" s="2"/>
      <c r="D137" s="4"/>
      <c r="E137" s="5"/>
      <c r="F137" s="5"/>
    </row>
    <row r="138" ht="13.5" customHeight="1" spans="1:6">
      <c r="A138" s="2"/>
      <c r="D138" s="4"/>
      <c r="E138" s="5"/>
      <c r="F138" s="5"/>
    </row>
    <row r="139" ht="13.5" customHeight="1" spans="1:6">
      <c r="A139" s="2"/>
      <c r="D139" s="4"/>
      <c r="E139" s="5"/>
      <c r="F139" s="5"/>
    </row>
    <row r="140" ht="13.5" customHeight="1" spans="1:6">
      <c r="A140" s="2"/>
      <c r="D140" s="4"/>
      <c r="E140" s="5"/>
      <c r="F140" s="5"/>
    </row>
    <row r="141" ht="13.5" customHeight="1" spans="1:6">
      <c r="A141" s="2"/>
      <c r="D141" s="4"/>
      <c r="E141" s="5"/>
      <c r="F141" s="5"/>
    </row>
    <row r="142" ht="13.5" customHeight="1" spans="1:6">
      <c r="A142" s="2"/>
      <c r="D142" s="4"/>
      <c r="E142" s="5"/>
      <c r="F142" s="5"/>
    </row>
    <row r="143" ht="13.5" customHeight="1" spans="1:6">
      <c r="A143" s="2"/>
      <c r="D143" s="4"/>
      <c r="E143" s="5"/>
      <c r="F143" s="5"/>
    </row>
    <row r="144" ht="13.5" customHeight="1" spans="1:6">
      <c r="A144" s="2"/>
      <c r="D144" s="4"/>
      <c r="E144" s="5"/>
      <c r="F144" s="5"/>
    </row>
    <row r="145" ht="13.5" customHeight="1" spans="1:6">
      <c r="A145" s="2"/>
      <c r="D145" s="4"/>
      <c r="E145" s="5"/>
      <c r="F145" s="5"/>
    </row>
    <row r="146" ht="13.5" customHeight="1" spans="1:6">
      <c r="A146" s="2"/>
      <c r="D146" s="4"/>
      <c r="E146" s="5"/>
      <c r="F146" s="5"/>
    </row>
    <row r="147" ht="13.5" customHeight="1" spans="1:6">
      <c r="A147" s="2"/>
      <c r="D147" s="4"/>
      <c r="E147" s="5"/>
      <c r="F147" s="5"/>
    </row>
    <row r="148" ht="13.5" customHeight="1" spans="1:6">
      <c r="A148" s="2"/>
      <c r="D148" s="4"/>
      <c r="E148" s="5"/>
      <c r="F148" s="5"/>
    </row>
    <row r="149" ht="13.5" customHeight="1" spans="1:6">
      <c r="A149" s="2"/>
      <c r="D149" s="4"/>
      <c r="E149" s="5"/>
      <c r="F149" s="5"/>
    </row>
    <row r="150" ht="13.5" customHeight="1" spans="1:6">
      <c r="A150" s="2"/>
      <c r="D150" s="4"/>
      <c r="E150" s="5"/>
      <c r="F150" s="5"/>
    </row>
    <row r="151" ht="13.5" customHeight="1" spans="1:6">
      <c r="A151" s="2"/>
      <c r="D151" s="4"/>
      <c r="E151" s="5"/>
      <c r="F151" s="5"/>
    </row>
    <row r="152" ht="13.5" customHeight="1" spans="1:6">
      <c r="A152" s="2"/>
      <c r="D152" s="4"/>
      <c r="E152" s="5"/>
      <c r="F152" s="5"/>
    </row>
    <row r="153" ht="13.5" customHeight="1" spans="1:6">
      <c r="A153" s="2"/>
      <c r="D153" s="4"/>
      <c r="E153" s="5"/>
      <c r="F153" s="5"/>
    </row>
    <row r="154" ht="13.5" customHeight="1" spans="1:6">
      <c r="A154" s="2"/>
      <c r="D154" s="4"/>
      <c r="E154" s="5"/>
      <c r="F154" s="5"/>
    </row>
    <row r="155" ht="13.5" customHeight="1" spans="1:6">
      <c r="A155" s="2"/>
      <c r="D155" s="4"/>
      <c r="E155" s="5"/>
      <c r="F155" s="5"/>
    </row>
    <row r="156" ht="13.5" customHeight="1" spans="1:6">
      <c r="A156" s="2"/>
      <c r="D156" s="4"/>
      <c r="E156" s="5"/>
      <c r="F156" s="5"/>
    </row>
    <row r="157" ht="13.5" customHeight="1" spans="1:6">
      <c r="A157" s="2"/>
      <c r="D157" s="4"/>
      <c r="E157" s="5"/>
      <c r="F157" s="5"/>
    </row>
    <row r="158" ht="13.5" customHeight="1" spans="1:6">
      <c r="A158" s="2"/>
      <c r="D158" s="4"/>
      <c r="E158" s="5"/>
      <c r="F158" s="5"/>
    </row>
    <row r="159" ht="13.5" customHeight="1" spans="1:6">
      <c r="A159" s="2"/>
      <c r="D159" s="4"/>
      <c r="E159" s="5"/>
      <c r="F159" s="5"/>
    </row>
    <row r="160" ht="13.5" customHeight="1" spans="1:6">
      <c r="A160" s="2"/>
      <c r="D160" s="4"/>
      <c r="E160" s="5"/>
      <c r="F160" s="5"/>
    </row>
    <row r="161" ht="13.5" customHeight="1" spans="1:6">
      <c r="A161" s="2"/>
      <c r="D161" s="4"/>
      <c r="E161" s="5"/>
      <c r="F161" s="5"/>
    </row>
    <row r="162" ht="13.5" customHeight="1" spans="1:6">
      <c r="A162" s="2"/>
      <c r="D162" s="4"/>
      <c r="E162" s="5"/>
      <c r="F162" s="5"/>
    </row>
    <row r="163" ht="13.5" customHeight="1" spans="1:6">
      <c r="A163" s="2"/>
      <c r="D163" s="4"/>
      <c r="E163" s="5"/>
      <c r="F163" s="5"/>
    </row>
    <row r="164" ht="13.5" customHeight="1" spans="1:6">
      <c r="A164" s="2"/>
      <c r="D164" s="4"/>
      <c r="E164" s="5"/>
      <c r="F164" s="5"/>
    </row>
    <row r="165" ht="13.5" customHeight="1" spans="1:6">
      <c r="A165" s="2"/>
      <c r="D165" s="4"/>
      <c r="E165" s="5"/>
      <c r="F165" s="5"/>
    </row>
    <row r="166" ht="13.5" customHeight="1" spans="1:6">
      <c r="A166" s="2"/>
      <c r="D166" s="4"/>
      <c r="E166" s="5"/>
      <c r="F166" s="5"/>
    </row>
    <row r="167" ht="13.5" customHeight="1" spans="1:6">
      <c r="A167" s="2"/>
      <c r="D167" s="4"/>
      <c r="E167" s="5"/>
      <c r="F167" s="5"/>
    </row>
    <row r="168" ht="13.5" customHeight="1" spans="1:6">
      <c r="A168" s="2"/>
      <c r="D168" s="4"/>
      <c r="E168" s="5"/>
      <c r="F168" s="5"/>
    </row>
    <row r="169" ht="13.5" customHeight="1" spans="1:6">
      <c r="A169" s="2"/>
      <c r="D169" s="4"/>
      <c r="E169" s="5"/>
      <c r="F169" s="5"/>
    </row>
    <row r="170" ht="13.5" customHeight="1" spans="1:6">
      <c r="A170" s="2"/>
      <c r="D170" s="4"/>
      <c r="E170" s="5"/>
      <c r="F170" s="5"/>
    </row>
    <row r="171" ht="13.5" customHeight="1" spans="1:6">
      <c r="A171" s="2"/>
      <c r="D171" s="4"/>
      <c r="E171" s="5"/>
      <c r="F171" s="5"/>
    </row>
    <row r="172" ht="13.5" customHeight="1" spans="1:6">
      <c r="A172" s="2"/>
      <c r="D172" s="4"/>
      <c r="E172" s="5"/>
      <c r="F172" s="5"/>
    </row>
    <row r="173" ht="13.5" customHeight="1" spans="1:6">
      <c r="A173" s="2"/>
      <c r="D173" s="4"/>
      <c r="E173" s="5"/>
      <c r="F173" s="5"/>
    </row>
    <row r="174" ht="13.5" customHeight="1" spans="1:6">
      <c r="A174" s="2"/>
      <c r="D174" s="4"/>
      <c r="E174" s="5"/>
      <c r="F174" s="5"/>
    </row>
    <row r="175" ht="13.5" customHeight="1" spans="1:6">
      <c r="A175" s="2"/>
      <c r="D175" s="4"/>
      <c r="E175" s="5"/>
      <c r="F175" s="5"/>
    </row>
    <row r="176" ht="13.5" customHeight="1" spans="1:6">
      <c r="A176" s="2"/>
      <c r="D176" s="4"/>
      <c r="E176" s="5"/>
      <c r="F176" s="5"/>
    </row>
    <row r="177" ht="13.5" customHeight="1" spans="1:6">
      <c r="A177" s="2"/>
      <c r="D177" s="4"/>
      <c r="E177" s="5"/>
      <c r="F177" s="5"/>
    </row>
    <row r="178" ht="13.5" customHeight="1" spans="1:6">
      <c r="A178" s="2"/>
      <c r="D178" s="4"/>
      <c r="E178" s="5"/>
      <c r="F178" s="5"/>
    </row>
    <row r="179" ht="13.5" customHeight="1" spans="1:6">
      <c r="A179" s="2"/>
      <c r="D179" s="4"/>
      <c r="E179" s="5"/>
      <c r="F179" s="5"/>
    </row>
    <row r="180" ht="13.5" customHeight="1" spans="1:6">
      <c r="A180" s="2"/>
      <c r="D180" s="4"/>
      <c r="E180" s="5"/>
      <c r="F180" s="5"/>
    </row>
    <row r="181" ht="13.5" customHeight="1" spans="1:6">
      <c r="A181" s="2"/>
      <c r="D181" s="4"/>
      <c r="E181" s="5"/>
      <c r="F181" s="5"/>
    </row>
    <row r="182" ht="13.5" customHeight="1" spans="1:6">
      <c r="A182" s="2"/>
      <c r="D182" s="4"/>
      <c r="E182" s="5"/>
      <c r="F182" s="5"/>
    </row>
    <row r="183" ht="13.5" customHeight="1" spans="1:6">
      <c r="A183" s="2"/>
      <c r="D183" s="4"/>
      <c r="E183" s="5"/>
      <c r="F183" s="5"/>
    </row>
    <row r="184" ht="13.5" customHeight="1" spans="1:6">
      <c r="A184" s="2"/>
      <c r="D184" s="4"/>
      <c r="E184" s="5"/>
      <c r="F184" s="5"/>
    </row>
    <row r="185" ht="13.5" customHeight="1" spans="1:6">
      <c r="A185" s="2"/>
      <c r="D185" s="4"/>
      <c r="E185" s="5"/>
      <c r="F185" s="5"/>
    </row>
    <row r="186" ht="13.5" customHeight="1" spans="1:6">
      <c r="A186" s="2"/>
      <c r="D186" s="4"/>
      <c r="E186" s="5"/>
      <c r="F186" s="5"/>
    </row>
    <row r="187" ht="13.5" customHeight="1" spans="1:6">
      <c r="A187" s="2"/>
      <c r="D187" s="4"/>
      <c r="E187" s="5"/>
      <c r="F187" s="5"/>
    </row>
    <row r="188" ht="13.5" customHeight="1" spans="1:6">
      <c r="A188" s="2"/>
      <c r="D188" s="4"/>
      <c r="E188" s="5"/>
      <c r="F188" s="5"/>
    </row>
    <row r="189" ht="13.5" customHeight="1" spans="1:6">
      <c r="A189" s="2"/>
      <c r="D189" s="4"/>
      <c r="E189" s="5"/>
      <c r="F189" s="5"/>
    </row>
    <row r="190" ht="13.5" customHeight="1" spans="1:6">
      <c r="A190" s="2"/>
      <c r="D190" s="4"/>
      <c r="E190" s="5"/>
      <c r="F190" s="5"/>
    </row>
    <row r="191" ht="13.5" customHeight="1" spans="1:6">
      <c r="A191" s="2"/>
      <c r="D191" s="4"/>
      <c r="E191" s="5"/>
      <c r="F191" s="5"/>
    </row>
    <row r="192" ht="13.5" customHeight="1" spans="1:6">
      <c r="A192" s="2"/>
      <c r="D192" s="4"/>
      <c r="E192" s="5"/>
      <c r="F192" s="5"/>
    </row>
    <row r="193" ht="13.5" customHeight="1" spans="1:6">
      <c r="A193" s="2"/>
      <c r="D193" s="4"/>
      <c r="E193" s="5"/>
      <c r="F193" s="5"/>
    </row>
    <row r="194" ht="13.5" customHeight="1" spans="1:6">
      <c r="A194" s="2"/>
      <c r="D194" s="4"/>
      <c r="E194" s="5"/>
      <c r="F194" s="5"/>
    </row>
    <row r="195" ht="13.5" customHeight="1" spans="1:6">
      <c r="A195" s="2"/>
      <c r="D195" s="4"/>
      <c r="E195" s="5"/>
      <c r="F195" s="5"/>
    </row>
    <row r="196" ht="13.5" customHeight="1" spans="1:6">
      <c r="A196" s="2"/>
      <c r="D196" s="4"/>
      <c r="E196" s="5"/>
      <c r="F196" s="5"/>
    </row>
    <row r="197" ht="13.5" customHeight="1" spans="1:6">
      <c r="A197" s="2"/>
      <c r="D197" s="4"/>
      <c r="E197" s="5"/>
      <c r="F197" s="5"/>
    </row>
    <row r="198" ht="13.5" customHeight="1" spans="1:6">
      <c r="A198" s="2"/>
      <c r="D198" s="4"/>
      <c r="E198" s="5"/>
      <c r="F198" s="5"/>
    </row>
    <row r="199" ht="13.5" customHeight="1" spans="1:6">
      <c r="A199" s="2"/>
      <c r="D199" s="4"/>
      <c r="E199" s="5"/>
      <c r="F199" s="5"/>
    </row>
    <row r="200" ht="13.5" customHeight="1" spans="1:6">
      <c r="A200" s="2"/>
      <c r="D200" s="4"/>
      <c r="E200" s="5"/>
      <c r="F200" s="5"/>
    </row>
    <row r="201" ht="13.5" customHeight="1" spans="1:6">
      <c r="A201" s="2"/>
      <c r="D201" s="4"/>
      <c r="E201" s="5"/>
      <c r="F201" s="5"/>
    </row>
    <row r="202" ht="13.5" customHeight="1" spans="1:6">
      <c r="A202" s="2"/>
      <c r="D202" s="4"/>
      <c r="E202" s="5"/>
      <c r="F202" s="5"/>
    </row>
    <row r="203" ht="13.5" customHeight="1" spans="1:6">
      <c r="A203" s="2"/>
      <c r="D203" s="4"/>
      <c r="E203" s="5"/>
      <c r="F203" s="5"/>
    </row>
    <row r="204" ht="13.5" customHeight="1" spans="1:6">
      <c r="A204" s="2"/>
      <c r="D204" s="4"/>
      <c r="E204" s="5"/>
      <c r="F204" s="5"/>
    </row>
    <row r="205" ht="13.5" customHeight="1" spans="1:6">
      <c r="A205" s="2"/>
      <c r="D205" s="4"/>
      <c r="E205" s="5"/>
      <c r="F205" s="5"/>
    </row>
    <row r="206" ht="13.5" customHeight="1" spans="1:6">
      <c r="A206" s="2"/>
      <c r="D206" s="4"/>
      <c r="E206" s="5"/>
      <c r="F206" s="5"/>
    </row>
    <row r="207" ht="13.5" customHeight="1" spans="1:6">
      <c r="A207" s="2"/>
      <c r="D207" s="4"/>
      <c r="E207" s="5"/>
      <c r="F207" s="5"/>
    </row>
    <row r="208" ht="13.5" customHeight="1" spans="1:6">
      <c r="A208" s="2"/>
      <c r="D208" s="4"/>
      <c r="E208" s="5"/>
      <c r="F208" s="5"/>
    </row>
    <row r="209" ht="13.5" customHeight="1" spans="1:6">
      <c r="A209" s="2"/>
      <c r="D209" s="4"/>
      <c r="E209" s="5"/>
      <c r="F209" s="5"/>
    </row>
    <row r="210" ht="13.5" customHeight="1" spans="1:6">
      <c r="A210" s="2"/>
      <c r="D210" s="4"/>
      <c r="E210" s="5"/>
      <c r="F210" s="5"/>
    </row>
    <row r="211" ht="13.5" customHeight="1" spans="1:6">
      <c r="A211" s="2"/>
      <c r="D211" s="4"/>
      <c r="E211" s="5"/>
      <c r="F211" s="5"/>
    </row>
    <row r="212" ht="13.5" customHeight="1" spans="1:6">
      <c r="A212" s="2"/>
      <c r="D212" s="4"/>
      <c r="E212" s="5"/>
      <c r="F212" s="5"/>
    </row>
    <row r="213" ht="13.5" customHeight="1" spans="1:6">
      <c r="A213" s="2"/>
      <c r="D213" s="4"/>
      <c r="E213" s="5"/>
      <c r="F213" s="5"/>
    </row>
    <row r="214" ht="13.5" customHeight="1" spans="1:6">
      <c r="A214" s="2"/>
      <c r="D214" s="4"/>
      <c r="E214" s="5"/>
      <c r="F214" s="5"/>
    </row>
    <row r="215" ht="13.5" customHeight="1" spans="1:6">
      <c r="A215" s="2"/>
      <c r="D215" s="4"/>
      <c r="E215" s="5"/>
      <c r="F215" s="5"/>
    </row>
    <row r="216" ht="13.5" customHeight="1" spans="1:6">
      <c r="A216" s="2"/>
      <c r="D216" s="4"/>
      <c r="E216" s="5"/>
      <c r="F216" s="5"/>
    </row>
    <row r="217" ht="13.5" customHeight="1" spans="1:6">
      <c r="A217" s="2"/>
      <c r="D217" s="4"/>
      <c r="E217" s="5"/>
      <c r="F217" s="5"/>
    </row>
    <row r="218" ht="13.5" customHeight="1" spans="1:6">
      <c r="A218" s="2"/>
      <c r="D218" s="4"/>
      <c r="E218" s="5"/>
      <c r="F218" s="5"/>
    </row>
    <row r="219" ht="13.5" customHeight="1" spans="1:6">
      <c r="A219" s="2"/>
      <c r="D219" s="4"/>
      <c r="E219" s="5"/>
      <c r="F219" s="5"/>
    </row>
    <row r="220" ht="13.5" customHeight="1" spans="1:6">
      <c r="A220" s="2"/>
      <c r="D220" s="4"/>
      <c r="E220" s="5"/>
      <c r="F220" s="5"/>
    </row>
    <row r="221" ht="13.5" customHeight="1" spans="1:6">
      <c r="A221" s="2"/>
      <c r="D221" s="4"/>
      <c r="E221" s="5"/>
      <c r="F221" s="5"/>
    </row>
    <row r="222" ht="13.5" customHeight="1" spans="1:6">
      <c r="A222" s="2"/>
      <c r="D222" s="4"/>
      <c r="E222" s="5"/>
      <c r="F222" s="5"/>
    </row>
    <row r="223" ht="13.5" customHeight="1" spans="1:6">
      <c r="A223" s="2"/>
      <c r="D223" s="4"/>
      <c r="E223" s="5"/>
      <c r="F223" s="5"/>
    </row>
    <row r="224" ht="13.5" customHeight="1" spans="1:6">
      <c r="A224" s="2"/>
      <c r="D224" s="4"/>
      <c r="E224" s="5"/>
      <c r="F224" s="5"/>
    </row>
    <row r="225" ht="13.5" customHeight="1" spans="1:6">
      <c r="A225" s="2"/>
      <c r="D225" s="4"/>
      <c r="E225" s="5"/>
      <c r="F225" s="5"/>
    </row>
    <row r="226" ht="13.5" customHeight="1" spans="1:6">
      <c r="A226" s="2"/>
      <c r="D226" s="4"/>
      <c r="E226" s="5"/>
      <c r="F226" s="5"/>
    </row>
    <row r="227" ht="13.5" customHeight="1" spans="1:6">
      <c r="A227" s="2"/>
      <c r="D227" s="4"/>
      <c r="E227" s="5"/>
      <c r="F227" s="5"/>
    </row>
    <row r="228" ht="13.5" customHeight="1" spans="1:6">
      <c r="A228" s="2"/>
      <c r="D228" s="4"/>
      <c r="E228" s="5"/>
      <c r="F228" s="5"/>
    </row>
    <row r="229" ht="13.5" customHeight="1" spans="1:6">
      <c r="A229" s="2"/>
      <c r="D229" s="4"/>
      <c r="E229" s="5"/>
      <c r="F229" s="5"/>
    </row>
    <row r="230" ht="13.5" customHeight="1" spans="1:6">
      <c r="A230" s="2"/>
      <c r="D230" s="4"/>
      <c r="E230" s="5"/>
      <c r="F230" s="5"/>
    </row>
    <row r="231" ht="13.5" customHeight="1" spans="1:6">
      <c r="A231" s="2"/>
      <c r="D231" s="4"/>
      <c r="E231" s="5"/>
      <c r="F231" s="5"/>
    </row>
    <row r="232" ht="13.5" customHeight="1" spans="1:6">
      <c r="A232" s="2"/>
      <c r="D232" s="4"/>
      <c r="E232" s="5"/>
      <c r="F232" s="5"/>
    </row>
    <row r="233" ht="13.5" customHeight="1" spans="1:6">
      <c r="A233" s="2"/>
      <c r="D233" s="4"/>
      <c r="E233" s="5"/>
      <c r="F233" s="5"/>
    </row>
    <row r="234" ht="13.5" customHeight="1" spans="1:6">
      <c r="A234" s="2"/>
      <c r="D234" s="4"/>
      <c r="E234" s="5"/>
      <c r="F234" s="5"/>
    </row>
    <row r="235" ht="13.5" customHeight="1" spans="1:6">
      <c r="A235" s="2"/>
      <c r="D235" s="4"/>
      <c r="E235" s="5"/>
      <c r="F235" s="5"/>
    </row>
    <row r="236" ht="13.5" customHeight="1" spans="1:6">
      <c r="A236" s="2"/>
      <c r="D236" s="4"/>
      <c r="E236" s="5"/>
      <c r="F236" s="5"/>
    </row>
    <row r="237" ht="13.5" customHeight="1" spans="1:6">
      <c r="A237" s="2"/>
      <c r="D237" s="4"/>
      <c r="E237" s="5"/>
      <c r="F237" s="5"/>
    </row>
    <row r="238" ht="13.5" customHeight="1" spans="1:6">
      <c r="A238" s="2"/>
      <c r="D238" s="4"/>
      <c r="E238" s="5"/>
      <c r="F238" s="5"/>
    </row>
    <row r="239" ht="13.5" customHeight="1" spans="1:6">
      <c r="A239" s="2"/>
      <c r="D239" s="4"/>
      <c r="E239" s="5"/>
      <c r="F239" s="5"/>
    </row>
    <row r="240" ht="13.5" customHeight="1" spans="1:6">
      <c r="A240" s="2"/>
      <c r="D240" s="4"/>
      <c r="E240" s="5"/>
      <c r="F240" s="5"/>
    </row>
    <row r="241" ht="13.5" customHeight="1" spans="1:6">
      <c r="A241" s="2"/>
      <c r="D241" s="4"/>
      <c r="E241" s="5"/>
      <c r="F241" s="5"/>
    </row>
    <row r="242" ht="13.5" customHeight="1" spans="1:6">
      <c r="A242" s="2"/>
      <c r="D242" s="4"/>
      <c r="E242" s="5"/>
      <c r="F242" s="5"/>
    </row>
    <row r="243" ht="13.5" customHeight="1" spans="1:6">
      <c r="A243" s="2"/>
      <c r="D243" s="4"/>
      <c r="E243" s="5"/>
      <c r="F243" s="5"/>
    </row>
    <row r="244" ht="13.5" customHeight="1" spans="1:6">
      <c r="A244" s="2"/>
      <c r="D244" s="4"/>
      <c r="E244" s="5"/>
      <c r="F244" s="5"/>
    </row>
    <row r="245" ht="13.5" customHeight="1" spans="1:6">
      <c r="A245" s="2"/>
      <c r="D245" s="4"/>
      <c r="E245" s="5"/>
      <c r="F245" s="5"/>
    </row>
    <row r="246" ht="13.5" customHeight="1" spans="1:6">
      <c r="A246" s="2"/>
      <c r="D246" s="4"/>
      <c r="E246" s="5"/>
      <c r="F246" s="5"/>
    </row>
    <row r="247" ht="13.5" customHeight="1" spans="1:6">
      <c r="A247" s="2"/>
      <c r="D247" s="4"/>
      <c r="E247" s="5"/>
      <c r="F247" s="5"/>
    </row>
    <row r="248" ht="13.5" customHeight="1" spans="1:6">
      <c r="A248" s="2"/>
      <c r="D248" s="4"/>
      <c r="E248" s="5"/>
      <c r="F248" s="5"/>
    </row>
    <row r="249" ht="13.5" customHeight="1" spans="1:6">
      <c r="A249" s="2"/>
      <c r="D249" s="4"/>
      <c r="E249" s="5"/>
      <c r="F249" s="5"/>
    </row>
    <row r="250" ht="13.5" customHeight="1" spans="1:6">
      <c r="A250" s="2"/>
      <c r="D250" s="4"/>
      <c r="E250" s="5"/>
      <c r="F250" s="5"/>
    </row>
    <row r="251" ht="13.5" customHeight="1" spans="1:6">
      <c r="A251" s="2"/>
      <c r="D251" s="4"/>
      <c r="E251" s="5"/>
      <c r="F251" s="5"/>
    </row>
    <row r="252" ht="13.5" customHeight="1" spans="1:6">
      <c r="A252" s="2"/>
      <c r="D252" s="4"/>
      <c r="E252" s="5"/>
      <c r="F252" s="5"/>
    </row>
    <row r="253" ht="13.5" customHeight="1" spans="1:6">
      <c r="A253" s="2"/>
      <c r="D253" s="4"/>
      <c r="E253" s="5"/>
      <c r="F253" s="5"/>
    </row>
    <row r="254" ht="13.5" customHeight="1" spans="1:6">
      <c r="A254" s="2"/>
      <c r="D254" s="4"/>
      <c r="E254" s="5"/>
      <c r="F254" s="5"/>
    </row>
    <row r="255" ht="13.5" customHeight="1" spans="1:6">
      <c r="A255" s="2"/>
      <c r="D255" s="4"/>
      <c r="E255" s="5"/>
      <c r="F255" s="5"/>
    </row>
    <row r="256" ht="13.5" customHeight="1" spans="1:6">
      <c r="A256" s="2"/>
      <c r="D256" s="4"/>
      <c r="E256" s="5"/>
      <c r="F256" s="5"/>
    </row>
    <row r="257" ht="13.5" customHeight="1" spans="1:6">
      <c r="A257" s="2"/>
      <c r="D257" s="4"/>
      <c r="E257" s="5"/>
      <c r="F257" s="5"/>
    </row>
    <row r="258" ht="13.5" customHeight="1" spans="1:6">
      <c r="A258" s="2"/>
      <c r="D258" s="4"/>
      <c r="E258" s="5"/>
      <c r="F258" s="5"/>
    </row>
    <row r="259" ht="13.5" customHeight="1" spans="1:6">
      <c r="A259" s="2"/>
      <c r="D259" s="4"/>
      <c r="E259" s="5"/>
      <c r="F259" s="5"/>
    </row>
    <row r="260" ht="13.5" customHeight="1" spans="1:6">
      <c r="A260" s="2"/>
      <c r="D260" s="4"/>
      <c r="E260" s="5"/>
      <c r="F260" s="5"/>
    </row>
    <row r="261" ht="13.5" customHeight="1" spans="1:6">
      <c r="A261" s="2"/>
      <c r="D261" s="4"/>
      <c r="E261" s="5"/>
      <c r="F261" s="5"/>
    </row>
    <row r="262" ht="13.5" customHeight="1" spans="1:6">
      <c r="A262" s="2"/>
      <c r="D262" s="4"/>
      <c r="E262" s="5"/>
      <c r="F262" s="5"/>
    </row>
    <row r="263" ht="13.5" customHeight="1" spans="1:6">
      <c r="A263" s="2"/>
      <c r="D263" s="4"/>
      <c r="E263" s="5"/>
      <c r="F263" s="5"/>
    </row>
    <row r="264" ht="13.5" customHeight="1" spans="1:6">
      <c r="A264" s="2"/>
      <c r="D264" s="4"/>
      <c r="E264" s="5"/>
      <c r="F264" s="5"/>
    </row>
    <row r="265" ht="13.5" customHeight="1" spans="1:6">
      <c r="A265" s="2"/>
      <c r="D265" s="4"/>
      <c r="E265" s="5"/>
      <c r="F265" s="5"/>
    </row>
    <row r="266" ht="13.5" customHeight="1" spans="1:6">
      <c r="A266" s="2"/>
      <c r="D266" s="4"/>
      <c r="E266" s="5"/>
      <c r="F266" s="5"/>
    </row>
    <row r="267" ht="13.5" customHeight="1" spans="1:6">
      <c r="A267" s="2"/>
      <c r="D267" s="4"/>
      <c r="E267" s="5"/>
      <c r="F267" s="5"/>
    </row>
    <row r="268" ht="13.5" customHeight="1" spans="1:6">
      <c r="A268" s="2"/>
      <c r="D268" s="4"/>
      <c r="E268" s="5"/>
      <c r="F268" s="5"/>
    </row>
    <row r="269" ht="13.5" customHeight="1" spans="1:6">
      <c r="A269" s="2"/>
      <c r="D269" s="4"/>
      <c r="E269" s="5"/>
      <c r="F269" s="5"/>
    </row>
    <row r="270" ht="13.5" customHeight="1" spans="1:6">
      <c r="A270" s="2"/>
      <c r="D270" s="4"/>
      <c r="E270" s="5"/>
      <c r="F270" s="5"/>
    </row>
    <row r="271" ht="13.5" customHeight="1" spans="1:6">
      <c r="A271" s="2"/>
      <c r="D271" s="4"/>
      <c r="E271" s="5"/>
      <c r="F271" s="5"/>
    </row>
    <row r="272" ht="13.5" customHeight="1" spans="1:6">
      <c r="A272" s="2"/>
      <c r="D272" s="4"/>
      <c r="E272" s="5"/>
      <c r="F272" s="5"/>
    </row>
    <row r="273" ht="13.5" customHeight="1" spans="1:6">
      <c r="A273" s="2"/>
      <c r="D273" s="4"/>
      <c r="E273" s="5"/>
      <c r="F273" s="5"/>
    </row>
    <row r="274" ht="13.5" customHeight="1" spans="1:6">
      <c r="A274" s="2"/>
      <c r="D274" s="4"/>
      <c r="E274" s="5"/>
      <c r="F274" s="5"/>
    </row>
    <row r="275" ht="13.5" customHeight="1" spans="1:6">
      <c r="A275" s="2"/>
      <c r="D275" s="4"/>
      <c r="E275" s="5"/>
      <c r="F275" s="5"/>
    </row>
    <row r="276" ht="13.5" customHeight="1" spans="1:6">
      <c r="A276" s="2"/>
      <c r="D276" s="4"/>
      <c r="E276" s="5"/>
      <c r="F276" s="5"/>
    </row>
    <row r="277" ht="13.5" customHeight="1" spans="1:6">
      <c r="A277" s="2"/>
      <c r="D277" s="4"/>
      <c r="E277" s="5"/>
      <c r="F277" s="5"/>
    </row>
    <row r="278" ht="13.5" customHeight="1" spans="1:6">
      <c r="A278" s="2"/>
      <c r="D278" s="4"/>
      <c r="E278" s="5"/>
      <c r="F278" s="5"/>
    </row>
    <row r="279" ht="13.5" customHeight="1" spans="1:6">
      <c r="A279" s="2"/>
      <c r="D279" s="4"/>
      <c r="E279" s="5"/>
      <c r="F279" s="5"/>
    </row>
    <row r="280" ht="13.5" customHeight="1" spans="1:6">
      <c r="A280" s="2"/>
      <c r="D280" s="4"/>
      <c r="E280" s="5"/>
      <c r="F280" s="5"/>
    </row>
    <row r="281" ht="13.5" customHeight="1" spans="1:6">
      <c r="A281" s="2"/>
      <c r="D281" s="4"/>
      <c r="E281" s="5"/>
      <c r="F281" s="5"/>
    </row>
    <row r="282" ht="13.5" customHeight="1" spans="1:6">
      <c r="A282" s="2"/>
      <c r="D282" s="4"/>
      <c r="E282" s="5"/>
      <c r="F282" s="5"/>
    </row>
    <row r="283" ht="13.5" customHeight="1" spans="1:6">
      <c r="A283" s="2"/>
      <c r="D283" s="4"/>
      <c r="E283" s="5"/>
      <c r="F283" s="5"/>
    </row>
    <row r="284" ht="13.5" customHeight="1" spans="1:6">
      <c r="A284" s="2"/>
      <c r="D284" s="4"/>
      <c r="E284" s="5"/>
      <c r="F284" s="5"/>
    </row>
    <row r="285" ht="13.5" customHeight="1" spans="1:6">
      <c r="A285" s="2"/>
      <c r="D285" s="4"/>
      <c r="E285" s="5"/>
      <c r="F285" s="5"/>
    </row>
    <row r="286" ht="13.5" customHeight="1" spans="1:6">
      <c r="A286" s="2"/>
      <c r="D286" s="4"/>
      <c r="E286" s="5"/>
      <c r="F286" s="5"/>
    </row>
    <row r="287" ht="13.5" customHeight="1" spans="1:6">
      <c r="A287" s="2"/>
      <c r="D287" s="4"/>
      <c r="E287" s="5"/>
      <c r="F287" s="5"/>
    </row>
    <row r="288" ht="13.5" customHeight="1" spans="1:6">
      <c r="A288" s="2"/>
      <c r="D288" s="4"/>
      <c r="E288" s="5"/>
      <c r="F288" s="5"/>
    </row>
    <row r="289" ht="13.5" customHeight="1" spans="1:6">
      <c r="A289" s="2"/>
      <c r="D289" s="4"/>
      <c r="E289" s="5"/>
      <c r="F289" s="5"/>
    </row>
    <row r="290" ht="13.5" customHeight="1" spans="1:6">
      <c r="A290" s="2"/>
      <c r="D290" s="4"/>
      <c r="E290" s="5"/>
      <c r="F290" s="5"/>
    </row>
    <row r="291" ht="13.5" customHeight="1" spans="1:6">
      <c r="A291" s="2"/>
      <c r="D291" s="4"/>
      <c r="E291" s="5"/>
      <c r="F291" s="5"/>
    </row>
    <row r="292" ht="13.5" customHeight="1" spans="1:6">
      <c r="A292" s="2"/>
      <c r="D292" s="4"/>
      <c r="E292" s="5"/>
      <c r="F292" s="5"/>
    </row>
    <row r="293" ht="13.5" customHeight="1" spans="1:6">
      <c r="A293" s="2"/>
      <c r="D293" s="4"/>
      <c r="E293" s="5"/>
      <c r="F293" s="5"/>
    </row>
    <row r="294" ht="13.5" customHeight="1" spans="1:6">
      <c r="A294" s="2"/>
      <c r="D294" s="4"/>
      <c r="E294" s="5"/>
      <c r="F294" s="5"/>
    </row>
    <row r="295" ht="13.5" customHeight="1" spans="1:6">
      <c r="A295" s="2"/>
      <c r="D295" s="4"/>
      <c r="E295" s="5"/>
      <c r="F295" s="5"/>
    </row>
    <row r="296" ht="13.5" customHeight="1" spans="1:6">
      <c r="A296" s="2"/>
      <c r="D296" s="4"/>
      <c r="E296" s="5"/>
      <c r="F296" s="5"/>
    </row>
    <row r="297" ht="13.5" customHeight="1" spans="1:6">
      <c r="A297" s="2"/>
      <c r="D297" s="4"/>
      <c r="E297" s="5"/>
      <c r="F297" s="5"/>
    </row>
    <row r="298" ht="13.5" customHeight="1" spans="1:6">
      <c r="A298" s="2"/>
      <c r="D298" s="4"/>
      <c r="E298" s="5"/>
      <c r="F298" s="5"/>
    </row>
    <row r="299" ht="13.5" customHeight="1" spans="1:6">
      <c r="A299" s="2"/>
      <c r="D299" s="4"/>
      <c r="E299" s="5"/>
      <c r="F299" s="5"/>
    </row>
    <row r="300" ht="13.5" customHeight="1" spans="1:6">
      <c r="A300" s="2"/>
      <c r="D300" s="4"/>
      <c r="E300" s="5"/>
      <c r="F300" s="5"/>
    </row>
    <row r="301" ht="13.5" customHeight="1" spans="1:6">
      <c r="A301" s="2"/>
      <c r="D301" s="4"/>
      <c r="E301" s="5"/>
      <c r="F301" s="5"/>
    </row>
    <row r="302" ht="13.5" customHeight="1" spans="1:6">
      <c r="A302" s="2"/>
      <c r="D302" s="4"/>
      <c r="E302" s="5"/>
      <c r="F302" s="5"/>
    </row>
    <row r="303" ht="13.5" customHeight="1" spans="1:6">
      <c r="A303" s="2"/>
      <c r="D303" s="4"/>
      <c r="E303" s="5"/>
      <c r="F303" s="5"/>
    </row>
    <row r="304" ht="13.5" customHeight="1" spans="1:6">
      <c r="A304" s="2"/>
      <c r="D304" s="4"/>
      <c r="E304" s="5"/>
      <c r="F304" s="5"/>
    </row>
    <row r="305" ht="13.5" customHeight="1" spans="1:6">
      <c r="A305" s="2"/>
      <c r="D305" s="4"/>
      <c r="E305" s="5"/>
      <c r="F305" s="5"/>
    </row>
    <row r="306" ht="13.5" customHeight="1" spans="1:6">
      <c r="A306" s="2"/>
      <c r="D306" s="4"/>
      <c r="E306" s="5"/>
      <c r="F306" s="5"/>
    </row>
    <row r="307" ht="13.5" customHeight="1" spans="1:6">
      <c r="A307" s="2"/>
      <c r="D307" s="4"/>
      <c r="E307" s="5"/>
      <c r="F307" s="5"/>
    </row>
    <row r="308" ht="13.5" customHeight="1" spans="1:6">
      <c r="A308" s="2"/>
      <c r="D308" s="4"/>
      <c r="E308" s="5"/>
      <c r="F308" s="5"/>
    </row>
    <row r="309" ht="13.5" customHeight="1" spans="1:6">
      <c r="A309" s="2"/>
      <c r="D309" s="4"/>
      <c r="E309" s="5"/>
      <c r="F309" s="5"/>
    </row>
    <row r="310" ht="13.5" customHeight="1" spans="1:6">
      <c r="A310" s="2"/>
      <c r="D310" s="4"/>
      <c r="E310" s="5"/>
      <c r="F310" s="5"/>
    </row>
    <row r="311" ht="13.5" customHeight="1" spans="1:6">
      <c r="A311" s="2"/>
      <c r="D311" s="4"/>
      <c r="E311" s="5"/>
      <c r="F311" s="5"/>
    </row>
    <row r="312" ht="13.5" customHeight="1" spans="1:6">
      <c r="A312" s="2"/>
      <c r="D312" s="4"/>
      <c r="E312" s="5"/>
      <c r="F312" s="5"/>
    </row>
    <row r="313" ht="13.5" customHeight="1" spans="1:6">
      <c r="A313" s="2"/>
      <c r="D313" s="4"/>
      <c r="E313" s="5"/>
      <c r="F313" s="5"/>
    </row>
    <row r="314" ht="13.5" customHeight="1" spans="1:6">
      <c r="A314" s="2"/>
      <c r="D314" s="4"/>
      <c r="E314" s="5"/>
      <c r="F314" s="5"/>
    </row>
    <row r="315" ht="13.5" customHeight="1" spans="1:6">
      <c r="A315" s="2"/>
      <c r="D315" s="4"/>
      <c r="E315" s="5"/>
      <c r="F315" s="5"/>
    </row>
    <row r="316" ht="13.5" customHeight="1" spans="1:6">
      <c r="A316" s="2"/>
      <c r="D316" s="4"/>
      <c r="E316" s="5"/>
      <c r="F316" s="5"/>
    </row>
    <row r="317" ht="13.5" customHeight="1" spans="1:6">
      <c r="A317" s="2"/>
      <c r="D317" s="4"/>
      <c r="E317" s="5"/>
      <c r="F317" s="5"/>
    </row>
    <row r="318" ht="13.5" customHeight="1" spans="1:6">
      <c r="A318" s="2"/>
      <c r="D318" s="4"/>
      <c r="E318" s="5"/>
      <c r="F318" s="5"/>
    </row>
    <row r="319" ht="13.5" customHeight="1" spans="1:6">
      <c r="A319" s="2"/>
      <c r="D319" s="4"/>
      <c r="E319" s="5"/>
      <c r="F319" s="5"/>
    </row>
    <row r="320" ht="13.5" customHeight="1" spans="1:6">
      <c r="A320" s="2"/>
      <c r="D320" s="4"/>
      <c r="E320" s="5"/>
      <c r="F320" s="5"/>
    </row>
    <row r="321" ht="13.5" customHeight="1" spans="1:6">
      <c r="A321" s="2"/>
      <c r="D321" s="4"/>
      <c r="E321" s="5"/>
      <c r="F321" s="5"/>
    </row>
    <row r="322" ht="13.5" customHeight="1" spans="1:6">
      <c r="A322" s="2"/>
      <c r="D322" s="4"/>
      <c r="E322" s="5"/>
      <c r="F322" s="5"/>
    </row>
    <row r="323" ht="13.5" customHeight="1" spans="1:6">
      <c r="A323" s="2"/>
      <c r="D323" s="4"/>
      <c r="E323" s="5"/>
      <c r="F323" s="5"/>
    </row>
    <row r="324" ht="13.5" customHeight="1" spans="1:6">
      <c r="A324" s="2"/>
      <c r="D324" s="4"/>
      <c r="E324" s="5"/>
      <c r="F324" s="5"/>
    </row>
    <row r="325" ht="13.5" customHeight="1" spans="1:6">
      <c r="A325" s="2"/>
      <c r="D325" s="4"/>
      <c r="E325" s="5"/>
      <c r="F325" s="5"/>
    </row>
    <row r="326" ht="13.5" customHeight="1" spans="1:6">
      <c r="A326" s="2"/>
      <c r="D326" s="4"/>
      <c r="E326" s="5"/>
      <c r="F326" s="5"/>
    </row>
    <row r="327" ht="13.5" customHeight="1" spans="1:6">
      <c r="A327" s="2"/>
      <c r="D327" s="4"/>
      <c r="E327" s="5"/>
      <c r="F327" s="5"/>
    </row>
    <row r="328" ht="13.5" customHeight="1" spans="1:6">
      <c r="A328" s="2"/>
      <c r="D328" s="4"/>
      <c r="E328" s="5"/>
      <c r="F328" s="5"/>
    </row>
    <row r="329" ht="13.5" customHeight="1" spans="1:6">
      <c r="A329" s="2"/>
      <c r="D329" s="4"/>
      <c r="E329" s="5"/>
      <c r="F329" s="5"/>
    </row>
    <row r="330" ht="13.5" customHeight="1" spans="1:6">
      <c r="A330" s="2"/>
      <c r="D330" s="4"/>
      <c r="E330" s="5"/>
      <c r="F330" s="5"/>
    </row>
    <row r="331" ht="13.5" customHeight="1" spans="1:6">
      <c r="A331" s="2"/>
      <c r="D331" s="4"/>
      <c r="E331" s="5"/>
      <c r="F331" s="5"/>
    </row>
    <row r="332" ht="13.5" customHeight="1" spans="1:6">
      <c r="A332" s="2"/>
      <c r="D332" s="4"/>
      <c r="E332" s="5"/>
      <c r="F332" s="5"/>
    </row>
    <row r="333" ht="13.5" customHeight="1" spans="1:6">
      <c r="A333" s="2"/>
      <c r="D333" s="4"/>
      <c r="E333" s="5"/>
      <c r="F333" s="5"/>
    </row>
    <row r="334" ht="13.5" customHeight="1" spans="1:6">
      <c r="A334" s="2"/>
      <c r="D334" s="4"/>
      <c r="E334" s="5"/>
      <c r="F334" s="5"/>
    </row>
    <row r="335" ht="13.5" customHeight="1" spans="1:6">
      <c r="A335" s="2"/>
      <c r="D335" s="4"/>
      <c r="E335" s="5"/>
      <c r="F335" s="5"/>
    </row>
    <row r="336" ht="13.5" customHeight="1" spans="1:6">
      <c r="A336" s="2"/>
      <c r="D336" s="4"/>
      <c r="E336" s="5"/>
      <c r="F336" s="5"/>
    </row>
    <row r="337" ht="13.5" customHeight="1" spans="1:6">
      <c r="A337" s="2"/>
      <c r="D337" s="4"/>
      <c r="E337" s="5"/>
      <c r="F337" s="5"/>
    </row>
    <row r="338" ht="13.5" customHeight="1" spans="1:6">
      <c r="A338" s="2"/>
      <c r="D338" s="4"/>
      <c r="E338" s="5"/>
      <c r="F338" s="5"/>
    </row>
    <row r="339" ht="13.5" customHeight="1" spans="1:6">
      <c r="A339" s="2"/>
      <c r="D339" s="4"/>
      <c r="E339" s="5"/>
      <c r="F339" s="5"/>
    </row>
    <row r="340" ht="13.5" customHeight="1" spans="1:6">
      <c r="A340" s="2"/>
      <c r="D340" s="4"/>
      <c r="E340" s="5"/>
      <c r="F340" s="5"/>
    </row>
    <row r="341" ht="13.5" customHeight="1" spans="1:6">
      <c r="A341" s="2"/>
      <c r="D341" s="4"/>
      <c r="E341" s="5"/>
      <c r="F341" s="5"/>
    </row>
    <row r="342" ht="13.5" customHeight="1" spans="1:6">
      <c r="A342" s="2"/>
      <c r="D342" s="4"/>
      <c r="E342" s="5"/>
      <c r="F342" s="5"/>
    </row>
    <row r="343" ht="13.5" customHeight="1" spans="1:6">
      <c r="A343" s="2"/>
      <c r="D343" s="4"/>
      <c r="E343" s="5"/>
      <c r="F343" s="5"/>
    </row>
    <row r="344" ht="13.5" customHeight="1" spans="1:6">
      <c r="A344" s="2"/>
      <c r="D344" s="4"/>
      <c r="E344" s="5"/>
      <c r="F344" s="5"/>
    </row>
    <row r="345" ht="13.5" customHeight="1" spans="1:6">
      <c r="A345" s="2"/>
      <c r="D345" s="4"/>
      <c r="E345" s="5"/>
      <c r="F345" s="5"/>
    </row>
    <row r="346" ht="13.5" customHeight="1" spans="1:6">
      <c r="A346" s="2"/>
      <c r="D346" s="4"/>
      <c r="E346" s="5"/>
      <c r="F346" s="5"/>
    </row>
    <row r="347" ht="13.5" customHeight="1" spans="1:6">
      <c r="A347" s="2"/>
      <c r="D347" s="4"/>
      <c r="E347" s="5"/>
      <c r="F347" s="5"/>
    </row>
    <row r="348" ht="13.5" customHeight="1" spans="1:6">
      <c r="A348" s="2"/>
      <c r="D348" s="4"/>
      <c r="E348" s="5"/>
      <c r="F348" s="5"/>
    </row>
    <row r="349" ht="13.5" customHeight="1" spans="1:6">
      <c r="A349" s="2"/>
      <c r="D349" s="4"/>
      <c r="E349" s="5"/>
      <c r="F349" s="5"/>
    </row>
    <row r="350" ht="13.5" customHeight="1" spans="1:6">
      <c r="A350" s="2"/>
      <c r="D350" s="4"/>
      <c r="E350" s="5"/>
      <c r="F350" s="5"/>
    </row>
    <row r="351" ht="13.5" customHeight="1" spans="1:6">
      <c r="A351" s="2"/>
      <c r="D351" s="4"/>
      <c r="E351" s="5"/>
      <c r="F351" s="5"/>
    </row>
    <row r="352" ht="13.5" customHeight="1" spans="1:6">
      <c r="A352" s="2"/>
      <c r="D352" s="4"/>
      <c r="E352" s="5"/>
      <c r="F352" s="5"/>
    </row>
    <row r="353" ht="13.5" customHeight="1" spans="1:6">
      <c r="A353" s="2"/>
      <c r="D353" s="4"/>
      <c r="E353" s="5"/>
      <c r="F353" s="5"/>
    </row>
    <row r="354" ht="13.5" customHeight="1" spans="1:6">
      <c r="A354" s="2"/>
      <c r="D354" s="4"/>
      <c r="E354" s="5"/>
      <c r="F354" s="5"/>
    </row>
    <row r="355" ht="13.5" customHeight="1" spans="1:6">
      <c r="A355" s="2"/>
      <c r="D355" s="4"/>
      <c r="E355" s="5"/>
      <c r="F355" s="5"/>
    </row>
    <row r="356" ht="13.5" customHeight="1" spans="1:6">
      <c r="A356" s="2"/>
      <c r="D356" s="4"/>
      <c r="E356" s="5"/>
      <c r="F356" s="5"/>
    </row>
    <row r="357" ht="13.5" customHeight="1" spans="1:6">
      <c r="A357" s="2"/>
      <c r="D357" s="4"/>
      <c r="E357" s="5"/>
      <c r="F357" s="5"/>
    </row>
    <row r="358" ht="13.5" customHeight="1" spans="1:6">
      <c r="A358" s="2"/>
      <c r="D358" s="4"/>
      <c r="E358" s="5"/>
      <c r="F358" s="5"/>
    </row>
    <row r="359" ht="13.5" customHeight="1" spans="1:6">
      <c r="A359" s="2"/>
      <c r="D359" s="4"/>
      <c r="E359" s="5"/>
      <c r="F359" s="5"/>
    </row>
    <row r="360" ht="13.5" customHeight="1" spans="1:6">
      <c r="A360" s="2"/>
      <c r="D360" s="4"/>
      <c r="E360" s="5"/>
      <c r="F360" s="5"/>
    </row>
    <row r="361" ht="13.5" customHeight="1" spans="1:6">
      <c r="A361" s="2"/>
      <c r="D361" s="4"/>
      <c r="E361" s="5"/>
      <c r="F361" s="5"/>
    </row>
    <row r="362" ht="13.5" customHeight="1" spans="1:6">
      <c r="A362" s="2"/>
      <c r="D362" s="4"/>
      <c r="E362" s="5"/>
      <c r="F362" s="5"/>
    </row>
    <row r="363" ht="13.5" customHeight="1" spans="1:6">
      <c r="A363" s="2"/>
      <c r="D363" s="4"/>
      <c r="E363" s="5"/>
      <c r="F363" s="5"/>
    </row>
    <row r="364" ht="13.5" customHeight="1" spans="1:6">
      <c r="A364" s="2"/>
      <c r="D364" s="4"/>
      <c r="E364" s="5"/>
      <c r="F364" s="5"/>
    </row>
    <row r="365" ht="13.5" customHeight="1" spans="1:6">
      <c r="A365" s="2"/>
      <c r="D365" s="4"/>
      <c r="E365" s="5"/>
      <c r="F365" s="5"/>
    </row>
    <row r="366" ht="13.5" customHeight="1" spans="1:6">
      <c r="A366" s="2"/>
      <c r="D366" s="4"/>
      <c r="E366" s="5"/>
      <c r="F366" s="5"/>
    </row>
    <row r="367" ht="13.5" customHeight="1" spans="1:6">
      <c r="A367" s="2"/>
      <c r="D367" s="4"/>
      <c r="E367" s="5"/>
      <c r="F367" s="5"/>
    </row>
    <row r="368" ht="13.5" customHeight="1" spans="1:6">
      <c r="A368" s="2"/>
      <c r="D368" s="4"/>
      <c r="E368" s="5"/>
      <c r="F368" s="5"/>
    </row>
    <row r="369" ht="13.5" customHeight="1" spans="1:6">
      <c r="A369" s="2"/>
      <c r="D369" s="4"/>
      <c r="E369" s="5"/>
      <c r="F369" s="5"/>
    </row>
    <row r="370" ht="13.5" customHeight="1" spans="1:6">
      <c r="A370" s="2"/>
      <c r="D370" s="4"/>
      <c r="E370" s="5"/>
      <c r="F370" s="5"/>
    </row>
    <row r="371" ht="13.5" customHeight="1" spans="1:6">
      <c r="A371" s="2"/>
      <c r="D371" s="4"/>
      <c r="E371" s="5"/>
      <c r="F371" s="5"/>
    </row>
    <row r="372" ht="13.5" customHeight="1" spans="1:6">
      <c r="A372" s="2"/>
      <c r="D372" s="4"/>
      <c r="E372" s="5"/>
      <c r="F372" s="5"/>
    </row>
    <row r="373" ht="13.5" customHeight="1" spans="1:6">
      <c r="A373" s="2"/>
      <c r="D373" s="4"/>
      <c r="E373" s="5"/>
      <c r="F373" s="5"/>
    </row>
    <row r="374" ht="13.5" customHeight="1" spans="1:6">
      <c r="A374" s="2"/>
      <c r="D374" s="4"/>
      <c r="E374" s="5"/>
      <c r="F374" s="5"/>
    </row>
    <row r="375" ht="13.5" customHeight="1" spans="1:6">
      <c r="A375" s="2"/>
      <c r="D375" s="4"/>
      <c r="E375" s="5"/>
      <c r="F375" s="5"/>
    </row>
    <row r="376" ht="13.5" customHeight="1" spans="1:6">
      <c r="A376" s="2"/>
      <c r="D376" s="4"/>
      <c r="E376" s="5"/>
      <c r="F376" s="5"/>
    </row>
    <row r="377" ht="13.5" customHeight="1" spans="1:6">
      <c r="A377" s="2"/>
      <c r="D377" s="4"/>
      <c r="E377" s="5"/>
      <c r="F377" s="5"/>
    </row>
    <row r="378" ht="13.5" customHeight="1" spans="1:6">
      <c r="A378" s="2"/>
      <c r="D378" s="4"/>
      <c r="E378" s="5"/>
      <c r="F378" s="5"/>
    </row>
    <row r="379" ht="13.5" customHeight="1" spans="1:6">
      <c r="A379" s="2"/>
      <c r="D379" s="4"/>
      <c r="E379" s="5"/>
      <c r="F379" s="5"/>
    </row>
    <row r="380" ht="13.5" customHeight="1" spans="1:6">
      <c r="A380" s="2"/>
      <c r="D380" s="4"/>
      <c r="E380" s="5"/>
      <c r="F380" s="5"/>
    </row>
    <row r="381" ht="13.5" customHeight="1" spans="1:6">
      <c r="A381" s="2"/>
      <c r="D381" s="4"/>
      <c r="E381" s="5"/>
      <c r="F381" s="5"/>
    </row>
    <row r="382" ht="13.5" customHeight="1" spans="1:6">
      <c r="A382" s="2"/>
      <c r="D382" s="4"/>
      <c r="E382" s="5"/>
      <c r="F382" s="5"/>
    </row>
    <row r="383" ht="13.5" customHeight="1" spans="1:6">
      <c r="A383" s="2"/>
      <c r="D383" s="4"/>
      <c r="E383" s="5"/>
      <c r="F383" s="5"/>
    </row>
    <row r="384" ht="13.5" customHeight="1" spans="1:6">
      <c r="A384" s="2"/>
      <c r="D384" s="4"/>
      <c r="E384" s="5"/>
      <c r="F384" s="5"/>
    </row>
    <row r="385" ht="13.5" customHeight="1" spans="1:6">
      <c r="A385" s="2"/>
      <c r="D385" s="4"/>
      <c r="E385" s="5"/>
      <c r="F385" s="5"/>
    </row>
    <row r="386" ht="13.5" customHeight="1" spans="1:6">
      <c r="A386" s="2"/>
      <c r="D386" s="4"/>
      <c r="E386" s="5"/>
      <c r="F386" s="5"/>
    </row>
    <row r="387" ht="13.5" customHeight="1" spans="1:6">
      <c r="A387" s="2"/>
      <c r="D387" s="4"/>
      <c r="E387" s="5"/>
      <c r="F387" s="5"/>
    </row>
    <row r="388" ht="13.5" customHeight="1" spans="1:6">
      <c r="A388" s="2"/>
      <c r="D388" s="4"/>
      <c r="E388" s="5"/>
      <c r="F388" s="5"/>
    </row>
    <row r="389" ht="13.5" customHeight="1" spans="1:6">
      <c r="A389" s="2"/>
      <c r="D389" s="4"/>
      <c r="E389" s="5"/>
      <c r="F389" s="5"/>
    </row>
    <row r="390" ht="13.5" customHeight="1" spans="1:6">
      <c r="A390" s="2"/>
      <c r="D390" s="4"/>
      <c r="E390" s="5"/>
      <c r="F390" s="5"/>
    </row>
    <row r="391" ht="13.5" customHeight="1" spans="1:6">
      <c r="A391" s="2"/>
      <c r="D391" s="4"/>
      <c r="E391" s="5"/>
      <c r="F391" s="5"/>
    </row>
    <row r="392" ht="13.5" customHeight="1" spans="1:6">
      <c r="A392" s="2"/>
      <c r="D392" s="4"/>
      <c r="E392" s="5"/>
      <c r="F392" s="5"/>
    </row>
    <row r="393" ht="13.5" customHeight="1" spans="1:6">
      <c r="A393" s="2"/>
      <c r="D393" s="4"/>
      <c r="E393" s="5"/>
      <c r="F393" s="5"/>
    </row>
    <row r="394" ht="13.5" customHeight="1" spans="1:6">
      <c r="A394" s="2"/>
      <c r="D394" s="4"/>
      <c r="E394" s="5"/>
      <c r="F394" s="5"/>
    </row>
    <row r="395" ht="13.5" customHeight="1" spans="1:6">
      <c r="A395" s="2"/>
      <c r="D395" s="4"/>
      <c r="E395" s="5"/>
      <c r="F395" s="5"/>
    </row>
    <row r="396" ht="13.5" customHeight="1" spans="1:6">
      <c r="A396" s="2"/>
      <c r="D396" s="4"/>
      <c r="E396" s="5"/>
      <c r="F396" s="5"/>
    </row>
    <row r="397" ht="13.5" customHeight="1" spans="1:6">
      <c r="A397" s="2"/>
      <c r="D397" s="4"/>
      <c r="E397" s="5"/>
      <c r="F397" s="5"/>
    </row>
    <row r="398" ht="13.5" customHeight="1" spans="1:6">
      <c r="A398" s="2"/>
      <c r="D398" s="4"/>
      <c r="E398" s="5"/>
      <c r="F398" s="5"/>
    </row>
    <row r="399" ht="13.5" customHeight="1" spans="1:6">
      <c r="A399" s="2"/>
      <c r="D399" s="4"/>
      <c r="E399" s="5"/>
      <c r="F399" s="5"/>
    </row>
    <row r="400" ht="13.5" customHeight="1" spans="1:6">
      <c r="A400" s="2"/>
      <c r="D400" s="4"/>
      <c r="E400" s="5"/>
      <c r="F400" s="5"/>
    </row>
    <row r="401" ht="13.5" customHeight="1" spans="1:6">
      <c r="A401" s="2"/>
      <c r="D401" s="4"/>
      <c r="E401" s="5"/>
      <c r="F401" s="5"/>
    </row>
    <row r="402" ht="13.5" customHeight="1" spans="1:6">
      <c r="A402" s="2"/>
      <c r="D402" s="4"/>
      <c r="E402" s="5"/>
      <c r="F402" s="5"/>
    </row>
    <row r="403" ht="13.5" customHeight="1" spans="1:6">
      <c r="A403" s="2"/>
      <c r="D403" s="4"/>
      <c r="E403" s="5"/>
      <c r="F403" s="5"/>
    </row>
    <row r="404" ht="13.5" customHeight="1" spans="1:6">
      <c r="A404" s="2"/>
      <c r="D404" s="4"/>
      <c r="E404" s="5"/>
      <c r="F404" s="5"/>
    </row>
    <row r="405" ht="13.5" customHeight="1" spans="1:6">
      <c r="A405" s="2"/>
      <c r="D405" s="4"/>
      <c r="E405" s="5"/>
      <c r="F405" s="5"/>
    </row>
    <row r="406" ht="13.5" customHeight="1" spans="1:6">
      <c r="A406" s="2"/>
      <c r="D406" s="4"/>
      <c r="E406" s="5"/>
      <c r="F406" s="5"/>
    </row>
    <row r="407" ht="13.5" customHeight="1" spans="1:6">
      <c r="A407" s="2"/>
      <c r="D407" s="4"/>
      <c r="E407" s="5"/>
      <c r="F407" s="5"/>
    </row>
    <row r="408" ht="13.5" customHeight="1" spans="1:6">
      <c r="A408" s="2"/>
      <c r="D408" s="4"/>
      <c r="E408" s="5"/>
      <c r="F408" s="5"/>
    </row>
    <row r="409" ht="13.5" customHeight="1" spans="1:6">
      <c r="A409" s="2"/>
      <c r="D409" s="4"/>
      <c r="E409" s="5"/>
      <c r="F409" s="5"/>
    </row>
    <row r="410" ht="13.5" customHeight="1" spans="1:6">
      <c r="A410" s="2"/>
      <c r="D410" s="4"/>
      <c r="E410" s="5"/>
      <c r="F410" s="5"/>
    </row>
    <row r="411" ht="13.5" customHeight="1" spans="1:6">
      <c r="A411" s="2"/>
      <c r="D411" s="4"/>
      <c r="E411" s="5"/>
      <c r="F411" s="5"/>
    </row>
    <row r="412" ht="13.5" customHeight="1" spans="1:6">
      <c r="A412" s="2"/>
      <c r="D412" s="4"/>
      <c r="E412" s="5"/>
      <c r="F412" s="5"/>
    </row>
    <row r="413" ht="13.5" customHeight="1" spans="1:6">
      <c r="A413" s="2"/>
      <c r="D413" s="4"/>
      <c r="E413" s="5"/>
      <c r="F413" s="5"/>
    </row>
    <row r="414" ht="13.5" customHeight="1" spans="1:6">
      <c r="A414" s="2"/>
      <c r="D414" s="4"/>
      <c r="E414" s="5"/>
      <c r="F414" s="5"/>
    </row>
    <row r="415" ht="13.5" customHeight="1" spans="1:6">
      <c r="A415" s="2"/>
      <c r="D415" s="4"/>
      <c r="E415" s="5"/>
      <c r="F415" s="5"/>
    </row>
    <row r="416" ht="13.5" customHeight="1" spans="1:6">
      <c r="A416" s="2"/>
      <c r="D416" s="4"/>
      <c r="E416" s="5"/>
      <c r="F416" s="5"/>
    </row>
    <row r="417" ht="13.5" customHeight="1" spans="1:6">
      <c r="A417" s="2"/>
      <c r="D417" s="4"/>
      <c r="E417" s="5"/>
      <c r="F417" s="5"/>
    </row>
    <row r="418" ht="13.5" customHeight="1" spans="1:6">
      <c r="A418" s="2"/>
      <c r="D418" s="4"/>
      <c r="E418" s="5"/>
      <c r="F418" s="5"/>
    </row>
    <row r="419" ht="13.5" customHeight="1" spans="1:6">
      <c r="A419" s="2"/>
      <c r="D419" s="4"/>
      <c r="E419" s="5"/>
      <c r="F419" s="5"/>
    </row>
    <row r="420" ht="13.5" customHeight="1" spans="1:6">
      <c r="A420" s="2"/>
      <c r="D420" s="4"/>
      <c r="E420" s="5"/>
      <c r="F420" s="5"/>
    </row>
    <row r="421" ht="13.5" customHeight="1" spans="1:6">
      <c r="A421" s="2"/>
      <c r="D421" s="4"/>
      <c r="E421" s="5"/>
      <c r="F421" s="5"/>
    </row>
    <row r="422" ht="13.5" customHeight="1" spans="1:6">
      <c r="A422" s="2"/>
      <c r="D422" s="4"/>
      <c r="E422" s="5"/>
      <c r="F422" s="5"/>
    </row>
    <row r="423" ht="13.5" customHeight="1" spans="1:6">
      <c r="A423" s="2"/>
      <c r="D423" s="4"/>
      <c r="E423" s="5"/>
      <c r="F423" s="5"/>
    </row>
    <row r="424" ht="13.5" customHeight="1" spans="1:6">
      <c r="A424" s="2"/>
      <c r="D424" s="4"/>
      <c r="E424" s="5"/>
      <c r="F424" s="5"/>
    </row>
    <row r="425" ht="13.5" customHeight="1" spans="1:6">
      <c r="A425" s="2"/>
      <c r="D425" s="4"/>
      <c r="E425" s="5"/>
      <c r="F425" s="5"/>
    </row>
    <row r="426" ht="13.5" customHeight="1" spans="1:6">
      <c r="A426" s="2"/>
      <c r="D426" s="4"/>
      <c r="E426" s="5"/>
      <c r="F426" s="5"/>
    </row>
    <row r="427" ht="13.5" customHeight="1" spans="1:6">
      <c r="A427" s="2"/>
      <c r="D427" s="4"/>
      <c r="E427" s="5"/>
      <c r="F427" s="5"/>
    </row>
    <row r="428" ht="13.5" customHeight="1" spans="1:6">
      <c r="A428" s="2"/>
      <c r="D428" s="4"/>
      <c r="E428" s="5"/>
      <c r="F428" s="5"/>
    </row>
    <row r="429" ht="13.5" customHeight="1" spans="1:6">
      <c r="A429" s="2"/>
      <c r="D429" s="4"/>
      <c r="E429" s="5"/>
      <c r="F429" s="5"/>
    </row>
    <row r="430" ht="13.5" customHeight="1" spans="1:6">
      <c r="A430" s="2"/>
      <c r="D430" s="4"/>
      <c r="E430" s="5"/>
      <c r="F430" s="5"/>
    </row>
    <row r="431" ht="13.5" customHeight="1" spans="1:6">
      <c r="A431" s="2"/>
      <c r="D431" s="4"/>
      <c r="E431" s="5"/>
      <c r="F431" s="5"/>
    </row>
    <row r="432" ht="13.5" customHeight="1" spans="1:6">
      <c r="A432" s="2"/>
      <c r="D432" s="4"/>
      <c r="E432" s="5"/>
      <c r="F432" s="5"/>
    </row>
    <row r="433" ht="13.5" customHeight="1" spans="1:6">
      <c r="A433" s="2"/>
      <c r="D433" s="4"/>
      <c r="E433" s="5"/>
      <c r="F433" s="5"/>
    </row>
    <row r="434" ht="13.5" customHeight="1" spans="1:6">
      <c r="A434" s="2"/>
      <c r="D434" s="4"/>
      <c r="E434" s="5"/>
      <c r="F434" s="5"/>
    </row>
    <row r="435" ht="13.5" customHeight="1" spans="1:6">
      <c r="A435" s="2"/>
      <c r="D435" s="4"/>
      <c r="E435" s="5"/>
      <c r="F435" s="5"/>
    </row>
    <row r="436" ht="13.5" customHeight="1" spans="1:6">
      <c r="A436" s="2"/>
      <c r="D436" s="4"/>
      <c r="E436" s="5"/>
      <c r="F436" s="5"/>
    </row>
    <row r="437" ht="13.5" customHeight="1" spans="1:6">
      <c r="A437" s="2"/>
      <c r="D437" s="4"/>
      <c r="E437" s="5"/>
      <c r="F437" s="5"/>
    </row>
    <row r="438" ht="13.5" customHeight="1" spans="1:6">
      <c r="A438" s="2"/>
      <c r="D438" s="4"/>
      <c r="E438" s="5"/>
      <c r="F438" s="5"/>
    </row>
    <row r="439" ht="13.5" customHeight="1" spans="1:6">
      <c r="A439" s="2"/>
      <c r="D439" s="4"/>
      <c r="E439" s="5"/>
      <c r="F439" s="5"/>
    </row>
    <row r="440" ht="13.5" customHeight="1" spans="1:6">
      <c r="A440" s="2"/>
      <c r="D440" s="4"/>
      <c r="E440" s="5"/>
      <c r="F440" s="5"/>
    </row>
    <row r="441" ht="13.5" customHeight="1" spans="1:6">
      <c r="A441" s="2"/>
      <c r="D441" s="4"/>
      <c r="E441" s="5"/>
      <c r="F441" s="5"/>
    </row>
    <row r="442" ht="13.5" customHeight="1" spans="1:6">
      <c r="A442" s="2"/>
      <c r="D442" s="4"/>
      <c r="E442" s="5"/>
      <c r="F442" s="5"/>
    </row>
    <row r="443" ht="13.5" customHeight="1" spans="1:6">
      <c r="A443" s="2"/>
      <c r="D443" s="4"/>
      <c r="E443" s="5"/>
      <c r="F443" s="5"/>
    </row>
    <row r="444" ht="13.5" customHeight="1" spans="1:6">
      <c r="A444" s="2"/>
      <c r="D444" s="4"/>
      <c r="E444" s="5"/>
      <c r="F444" s="5"/>
    </row>
    <row r="445" ht="13.5" customHeight="1" spans="1:6">
      <c r="A445" s="2"/>
      <c r="D445" s="4"/>
      <c r="E445" s="5"/>
      <c r="F445" s="5"/>
    </row>
    <row r="446" ht="13.5" customHeight="1" spans="1:6">
      <c r="A446" s="2"/>
      <c r="D446" s="4"/>
      <c r="E446" s="5"/>
      <c r="F446" s="5"/>
    </row>
    <row r="447" ht="13.5" customHeight="1" spans="1:6">
      <c r="A447" s="2"/>
      <c r="D447" s="4"/>
      <c r="E447" s="5"/>
      <c r="F447" s="5"/>
    </row>
    <row r="448" ht="13.5" customHeight="1" spans="1:6">
      <c r="A448" s="2"/>
      <c r="D448" s="4"/>
      <c r="E448" s="5"/>
      <c r="F448" s="5"/>
    </row>
    <row r="449" ht="13.5" customHeight="1" spans="1:6">
      <c r="A449" s="2"/>
      <c r="D449" s="4"/>
      <c r="E449" s="5"/>
      <c r="F449" s="5"/>
    </row>
    <row r="450" ht="13.5" customHeight="1" spans="1:6">
      <c r="A450" s="2"/>
      <c r="D450" s="4"/>
      <c r="E450" s="5"/>
      <c r="F450" s="5"/>
    </row>
    <row r="451" ht="13.5" customHeight="1" spans="1:6">
      <c r="A451" s="2"/>
      <c r="D451" s="4"/>
      <c r="E451" s="5"/>
      <c r="F451" s="5"/>
    </row>
    <row r="452" ht="13.5" customHeight="1" spans="1:6">
      <c r="A452" s="2"/>
      <c r="D452" s="4"/>
      <c r="E452" s="5"/>
      <c r="F452" s="5"/>
    </row>
    <row r="453" ht="13.5" customHeight="1" spans="1:6">
      <c r="A453" s="2"/>
      <c r="D453" s="4"/>
      <c r="E453" s="5"/>
      <c r="F453" s="5"/>
    </row>
    <row r="454" ht="13.5" customHeight="1" spans="1:6">
      <c r="A454" s="2"/>
      <c r="D454" s="4"/>
      <c r="E454" s="5"/>
      <c r="F454" s="5"/>
    </row>
    <row r="455" ht="13.5" customHeight="1" spans="1:6">
      <c r="A455" s="2"/>
      <c r="D455" s="4"/>
      <c r="E455" s="5"/>
      <c r="F455" s="5"/>
    </row>
    <row r="456" ht="13.5" customHeight="1" spans="1:6">
      <c r="A456" s="2"/>
      <c r="D456" s="4"/>
      <c r="E456" s="5"/>
      <c r="F456" s="5"/>
    </row>
    <row r="457" ht="13.5" customHeight="1" spans="1:6">
      <c r="A457" s="2"/>
      <c r="D457" s="4"/>
      <c r="E457" s="5"/>
      <c r="F457" s="5"/>
    </row>
    <row r="458" ht="13.5" customHeight="1" spans="1:6">
      <c r="A458" s="2"/>
      <c r="D458" s="4"/>
      <c r="E458" s="5"/>
      <c r="F458" s="5"/>
    </row>
    <row r="459" ht="13.5" customHeight="1" spans="1:6">
      <c r="A459" s="2"/>
      <c r="D459" s="4"/>
      <c r="E459" s="5"/>
      <c r="F459" s="5"/>
    </row>
    <row r="460" ht="13.5" customHeight="1" spans="1:6">
      <c r="A460" s="2"/>
      <c r="D460" s="4"/>
      <c r="E460" s="5"/>
      <c r="F460" s="5"/>
    </row>
    <row r="461" ht="13.5" customHeight="1" spans="1:6">
      <c r="A461" s="2"/>
      <c r="D461" s="4"/>
      <c r="E461" s="5"/>
      <c r="F461" s="5"/>
    </row>
    <row r="462" ht="13.5" customHeight="1" spans="1:6">
      <c r="A462" s="2"/>
      <c r="D462" s="4"/>
      <c r="E462" s="5"/>
      <c r="F462" s="5"/>
    </row>
    <row r="463" ht="13.5" customHeight="1" spans="1:6">
      <c r="A463" s="2"/>
      <c r="D463" s="4"/>
      <c r="E463" s="5"/>
      <c r="F463" s="5"/>
    </row>
    <row r="464" ht="13.5" customHeight="1" spans="1:6">
      <c r="A464" s="2"/>
      <c r="D464" s="4"/>
      <c r="E464" s="5"/>
      <c r="F464" s="5"/>
    </row>
    <row r="465" ht="13.5" customHeight="1" spans="1:6">
      <c r="A465" s="2"/>
      <c r="D465" s="4"/>
      <c r="E465" s="5"/>
      <c r="F465" s="5"/>
    </row>
    <row r="466" ht="13.5" customHeight="1" spans="1:6">
      <c r="A466" s="2"/>
      <c r="D466" s="4"/>
      <c r="E466" s="5"/>
      <c r="F466" s="5"/>
    </row>
    <row r="467" ht="13.5" customHeight="1" spans="1:6">
      <c r="A467" s="2"/>
      <c r="D467" s="4"/>
      <c r="E467" s="5"/>
      <c r="F467" s="5"/>
    </row>
    <row r="468" ht="13.5" customHeight="1" spans="1:6">
      <c r="A468" s="2"/>
      <c r="D468" s="4"/>
      <c r="E468" s="5"/>
      <c r="F468" s="5"/>
    </row>
    <row r="469" ht="13.5" customHeight="1" spans="1:6">
      <c r="A469" s="2"/>
      <c r="D469" s="4"/>
      <c r="E469" s="5"/>
      <c r="F469" s="5"/>
    </row>
    <row r="470" ht="13.5" customHeight="1" spans="1:6">
      <c r="A470" s="2"/>
      <c r="D470" s="4"/>
      <c r="E470" s="5"/>
      <c r="F470" s="5"/>
    </row>
    <row r="471" ht="13.5" customHeight="1" spans="1:6">
      <c r="A471" s="2"/>
      <c r="D471" s="4"/>
      <c r="E471" s="5"/>
      <c r="F471" s="5"/>
    </row>
    <row r="472" ht="13.5" customHeight="1" spans="1:6">
      <c r="A472" s="2"/>
      <c r="D472" s="4"/>
      <c r="E472" s="5"/>
      <c r="F472" s="5"/>
    </row>
    <row r="473" ht="13.5" customHeight="1" spans="1:6">
      <c r="A473" s="2"/>
      <c r="D473" s="4"/>
      <c r="E473" s="5"/>
      <c r="F473" s="5"/>
    </row>
    <row r="474" ht="13.5" customHeight="1" spans="1:6">
      <c r="A474" s="2"/>
      <c r="D474" s="4"/>
      <c r="E474" s="5"/>
      <c r="F474" s="5"/>
    </row>
    <row r="475" ht="13.5" customHeight="1" spans="1:6">
      <c r="A475" s="2"/>
      <c r="D475" s="4"/>
      <c r="E475" s="5"/>
      <c r="F475" s="5"/>
    </row>
    <row r="476" ht="13.5" customHeight="1" spans="1:6">
      <c r="A476" s="2"/>
      <c r="D476" s="4"/>
      <c r="E476" s="5"/>
      <c r="F476" s="5"/>
    </row>
    <row r="477" ht="13.5" customHeight="1" spans="1:6">
      <c r="A477" s="2"/>
      <c r="D477" s="4"/>
      <c r="E477" s="5"/>
      <c r="F477" s="5"/>
    </row>
    <row r="478" ht="13.5" customHeight="1" spans="1:6">
      <c r="A478" s="2"/>
      <c r="D478" s="4"/>
      <c r="E478" s="5"/>
      <c r="F478" s="5"/>
    </row>
    <row r="479" ht="13.5" customHeight="1" spans="1:6">
      <c r="A479" s="2"/>
      <c r="D479" s="4"/>
      <c r="E479" s="5"/>
      <c r="F479" s="5"/>
    </row>
    <row r="480" ht="13.5" customHeight="1" spans="1:6">
      <c r="A480" s="2"/>
      <c r="D480" s="4"/>
      <c r="E480" s="5"/>
      <c r="F480" s="5"/>
    </row>
    <row r="481" ht="13.5" customHeight="1" spans="1:6">
      <c r="A481" s="2"/>
      <c r="D481" s="4"/>
      <c r="E481" s="5"/>
      <c r="F481" s="5"/>
    </row>
    <row r="482" ht="13.5" customHeight="1" spans="1:6">
      <c r="A482" s="2"/>
      <c r="D482" s="4"/>
      <c r="E482" s="5"/>
      <c r="F482" s="5"/>
    </row>
    <row r="483" ht="13.5" customHeight="1" spans="1:6">
      <c r="A483" s="2"/>
      <c r="D483" s="4"/>
      <c r="E483" s="5"/>
      <c r="F483" s="5"/>
    </row>
    <row r="484" ht="13.5" customHeight="1" spans="1:6">
      <c r="A484" s="2"/>
      <c r="D484" s="4"/>
      <c r="E484" s="5"/>
      <c r="F484" s="5"/>
    </row>
    <row r="485" ht="13.5" customHeight="1" spans="1:6">
      <c r="A485" s="2"/>
      <c r="D485" s="4"/>
      <c r="E485" s="5"/>
      <c r="F485" s="5"/>
    </row>
    <row r="486" ht="13.5" customHeight="1" spans="1:6">
      <c r="A486" s="2"/>
      <c r="D486" s="4"/>
      <c r="E486" s="5"/>
      <c r="F486" s="5"/>
    </row>
    <row r="487" ht="13.5" customHeight="1" spans="1:6">
      <c r="A487" s="2"/>
      <c r="D487" s="4"/>
      <c r="E487" s="5"/>
      <c r="F487" s="5"/>
    </row>
    <row r="488" ht="13.5" customHeight="1" spans="1:6">
      <c r="A488" s="2"/>
      <c r="D488" s="4"/>
      <c r="E488" s="5"/>
      <c r="F488" s="5"/>
    </row>
    <row r="489" ht="13.5" customHeight="1" spans="1:6">
      <c r="A489" s="2"/>
      <c r="D489" s="4"/>
      <c r="E489" s="5"/>
      <c r="F489" s="5"/>
    </row>
    <row r="490" ht="13.5" customHeight="1" spans="1:6">
      <c r="A490" s="2"/>
      <c r="D490" s="4"/>
      <c r="E490" s="5"/>
      <c r="F490" s="5"/>
    </row>
    <row r="491" ht="13.5" customHeight="1" spans="1:6">
      <c r="A491" s="2"/>
      <c r="D491" s="4"/>
      <c r="E491" s="5"/>
      <c r="F491" s="5"/>
    </row>
    <row r="492" ht="13.5" customHeight="1" spans="1:6">
      <c r="A492" s="2"/>
      <c r="D492" s="4"/>
      <c r="E492" s="5"/>
      <c r="F492" s="5"/>
    </row>
    <row r="493" ht="13.5" customHeight="1" spans="1:6">
      <c r="A493" s="2"/>
      <c r="D493" s="4"/>
      <c r="E493" s="5"/>
      <c r="F493" s="5"/>
    </row>
    <row r="494" ht="13.5" customHeight="1" spans="1:6">
      <c r="A494" s="2"/>
      <c r="D494" s="4"/>
      <c r="E494" s="5"/>
      <c r="F494" s="5"/>
    </row>
    <row r="495" ht="13.5" customHeight="1" spans="1:6">
      <c r="A495" s="2"/>
      <c r="D495" s="4"/>
      <c r="E495" s="5"/>
      <c r="F495" s="5"/>
    </row>
    <row r="496" ht="13.5" customHeight="1" spans="1:6">
      <c r="A496" s="2"/>
      <c r="D496" s="4"/>
      <c r="E496" s="5"/>
      <c r="F496" s="5"/>
    </row>
    <row r="497" ht="13.5" customHeight="1" spans="1:6">
      <c r="A497" s="2"/>
      <c r="D497" s="4"/>
      <c r="E497" s="5"/>
      <c r="F497" s="5"/>
    </row>
    <row r="498" ht="13.5" customHeight="1" spans="1:6">
      <c r="A498" s="2"/>
      <c r="D498" s="4"/>
      <c r="E498" s="5"/>
      <c r="F498" s="5"/>
    </row>
    <row r="499" ht="13.5" customHeight="1" spans="1:6">
      <c r="A499" s="2"/>
      <c r="D499" s="4"/>
      <c r="E499" s="5"/>
      <c r="F499" s="5"/>
    </row>
    <row r="500" ht="13.5" customHeight="1" spans="1:6">
      <c r="A500" s="2"/>
      <c r="D500" s="4"/>
      <c r="E500" s="5"/>
      <c r="F500" s="5"/>
    </row>
    <row r="501" ht="13.5" customHeight="1" spans="1:6">
      <c r="A501" s="2"/>
      <c r="D501" s="4"/>
      <c r="E501" s="5"/>
      <c r="F501" s="5"/>
    </row>
    <row r="502" ht="13.5" customHeight="1" spans="1:6">
      <c r="A502" s="2"/>
      <c r="D502" s="4"/>
      <c r="E502" s="5"/>
      <c r="F502" s="5"/>
    </row>
    <row r="503" ht="13.5" customHeight="1" spans="1:6">
      <c r="A503" s="2"/>
      <c r="D503" s="4"/>
      <c r="E503" s="5"/>
      <c r="F503" s="5"/>
    </row>
    <row r="504" ht="13.5" customHeight="1" spans="1:6">
      <c r="A504" s="2"/>
      <c r="D504" s="4"/>
      <c r="E504" s="5"/>
      <c r="F504" s="5"/>
    </row>
    <row r="505" ht="13.5" customHeight="1" spans="1:6">
      <c r="A505" s="2"/>
      <c r="D505" s="4"/>
      <c r="E505" s="5"/>
      <c r="F505" s="5"/>
    </row>
    <row r="506" ht="13.5" customHeight="1" spans="1:6">
      <c r="A506" s="2"/>
      <c r="D506" s="4"/>
      <c r="E506" s="5"/>
      <c r="F506" s="5"/>
    </row>
    <row r="507" ht="13.5" customHeight="1" spans="1:6">
      <c r="A507" s="2"/>
      <c r="D507" s="4"/>
      <c r="E507" s="5"/>
      <c r="F507" s="5"/>
    </row>
    <row r="508" ht="13.5" customHeight="1" spans="1:6">
      <c r="A508" s="2"/>
      <c r="D508" s="4"/>
      <c r="E508" s="5"/>
      <c r="F508" s="5"/>
    </row>
    <row r="509" ht="13.5" customHeight="1" spans="1:6">
      <c r="A509" s="2"/>
      <c r="D509" s="4"/>
      <c r="E509" s="5"/>
      <c r="F509" s="5"/>
    </row>
    <row r="510" ht="13.5" customHeight="1" spans="1:6">
      <c r="A510" s="2"/>
      <c r="D510" s="4"/>
      <c r="E510" s="5"/>
      <c r="F510" s="5"/>
    </row>
    <row r="511" ht="13.5" customHeight="1" spans="1:6">
      <c r="A511" s="2"/>
      <c r="D511" s="4"/>
      <c r="E511" s="5"/>
      <c r="F511" s="5"/>
    </row>
    <row r="512" ht="13.5" customHeight="1" spans="1:6">
      <c r="A512" s="2"/>
      <c r="D512" s="4"/>
      <c r="E512" s="5"/>
      <c r="F512" s="5"/>
    </row>
    <row r="513" ht="13.5" customHeight="1" spans="1:6">
      <c r="A513" s="2"/>
      <c r="D513" s="4"/>
      <c r="E513" s="5"/>
      <c r="F513" s="5"/>
    </row>
    <row r="514" ht="13.5" customHeight="1" spans="1:6">
      <c r="A514" s="2"/>
      <c r="D514" s="4"/>
      <c r="E514" s="5"/>
      <c r="F514" s="5"/>
    </row>
    <row r="515" ht="13.5" customHeight="1" spans="1:6">
      <c r="A515" s="2"/>
      <c r="D515" s="4"/>
      <c r="E515" s="5"/>
      <c r="F515" s="5"/>
    </row>
    <row r="516" ht="13.5" customHeight="1" spans="1:6">
      <c r="A516" s="2"/>
      <c r="D516" s="4"/>
      <c r="E516" s="5"/>
      <c r="F516" s="5"/>
    </row>
    <row r="517" ht="13.5" customHeight="1" spans="1:6">
      <c r="A517" s="2"/>
      <c r="D517" s="4"/>
      <c r="E517" s="5"/>
      <c r="F517" s="5"/>
    </row>
    <row r="518" ht="13.5" customHeight="1" spans="1:6">
      <c r="A518" s="2"/>
      <c r="D518" s="4"/>
      <c r="E518" s="5"/>
      <c r="F518" s="5"/>
    </row>
    <row r="519" ht="13.5" customHeight="1" spans="1:6">
      <c r="A519" s="2"/>
      <c r="D519" s="4"/>
      <c r="E519" s="5"/>
      <c r="F519" s="5"/>
    </row>
    <row r="520" ht="13.5" customHeight="1" spans="1:6">
      <c r="A520" s="2"/>
      <c r="D520" s="4"/>
      <c r="E520" s="5"/>
      <c r="F520" s="5"/>
    </row>
    <row r="521" ht="13.5" customHeight="1" spans="1:6">
      <c r="A521" s="2"/>
      <c r="D521" s="4"/>
      <c r="E521" s="5"/>
      <c r="F521" s="5"/>
    </row>
    <row r="522" ht="13.5" customHeight="1" spans="1:6">
      <c r="A522" s="2"/>
      <c r="D522" s="4"/>
      <c r="E522" s="5"/>
      <c r="F522" s="5"/>
    </row>
    <row r="523" ht="13.5" customHeight="1" spans="1:6">
      <c r="A523" s="2"/>
      <c r="D523" s="4"/>
      <c r="E523" s="5"/>
      <c r="F523" s="5"/>
    </row>
    <row r="524" ht="13.5" customHeight="1" spans="1:6">
      <c r="A524" s="2"/>
      <c r="D524" s="4"/>
      <c r="E524" s="5"/>
      <c r="F524" s="5"/>
    </row>
    <row r="525" ht="13.5" customHeight="1" spans="1:6">
      <c r="A525" s="2"/>
      <c r="D525" s="4"/>
      <c r="E525" s="5"/>
      <c r="F525" s="5"/>
    </row>
    <row r="526" ht="13.5" customHeight="1" spans="1:6">
      <c r="A526" s="2"/>
      <c r="D526" s="4"/>
      <c r="E526" s="5"/>
      <c r="F526" s="5"/>
    </row>
    <row r="527" ht="13.5" customHeight="1" spans="1:6">
      <c r="A527" s="2"/>
      <c r="D527" s="4"/>
      <c r="E527" s="5"/>
      <c r="F527" s="5"/>
    </row>
    <row r="528" ht="13.5" customHeight="1" spans="1:6">
      <c r="A528" s="2"/>
      <c r="D528" s="4"/>
      <c r="E528" s="5"/>
      <c r="F528" s="5"/>
    </row>
    <row r="529" ht="13.5" customHeight="1" spans="1:6">
      <c r="A529" s="2"/>
      <c r="D529" s="4"/>
      <c r="E529" s="5"/>
      <c r="F529" s="5"/>
    </row>
    <row r="530" ht="13.5" customHeight="1" spans="1:6">
      <c r="A530" s="2"/>
      <c r="D530" s="4"/>
      <c r="E530" s="5"/>
      <c r="F530" s="5"/>
    </row>
    <row r="531" ht="13.5" customHeight="1" spans="1:6">
      <c r="A531" s="2"/>
      <c r="D531" s="4"/>
      <c r="E531" s="5"/>
      <c r="F531" s="5"/>
    </row>
    <row r="532" ht="13.5" customHeight="1" spans="1:6">
      <c r="A532" s="2"/>
      <c r="D532" s="4"/>
      <c r="E532" s="5"/>
      <c r="F532" s="5"/>
    </row>
    <row r="533" ht="13.5" customHeight="1" spans="1:6">
      <c r="A533" s="2"/>
      <c r="D533" s="4"/>
      <c r="E533" s="5"/>
      <c r="F533" s="5"/>
    </row>
    <row r="534" ht="13.5" customHeight="1" spans="1:6">
      <c r="A534" s="2"/>
      <c r="D534" s="4"/>
      <c r="E534" s="5"/>
      <c r="F534" s="5"/>
    </row>
    <row r="535" ht="13.5" customHeight="1" spans="1:6">
      <c r="A535" s="2"/>
      <c r="D535" s="4"/>
      <c r="E535" s="5"/>
      <c r="F535" s="5"/>
    </row>
    <row r="536" ht="13.5" customHeight="1" spans="1:6">
      <c r="A536" s="2"/>
      <c r="D536" s="4"/>
      <c r="E536" s="5"/>
      <c r="F536" s="5"/>
    </row>
    <row r="537" ht="13.5" customHeight="1" spans="1:6">
      <c r="A537" s="2"/>
      <c r="D537" s="4"/>
      <c r="E537" s="5"/>
      <c r="F537" s="5"/>
    </row>
    <row r="538" ht="13.5" customHeight="1" spans="1:6">
      <c r="A538" s="2"/>
      <c r="D538" s="4"/>
      <c r="E538" s="5"/>
      <c r="F538" s="5"/>
    </row>
    <row r="539" ht="13.5" customHeight="1" spans="1:6">
      <c r="A539" s="2"/>
      <c r="D539" s="4"/>
      <c r="E539" s="5"/>
      <c r="F539" s="5"/>
    </row>
    <row r="540" ht="13.5" customHeight="1" spans="1:6">
      <c r="A540" s="2"/>
      <c r="D540" s="4"/>
      <c r="E540" s="5"/>
      <c r="F540" s="5"/>
    </row>
    <row r="541" ht="13.5" customHeight="1" spans="1:6">
      <c r="A541" s="2"/>
      <c r="D541" s="4"/>
      <c r="E541" s="5"/>
      <c r="F541" s="5"/>
    </row>
    <row r="542" ht="13.5" customHeight="1" spans="1:6">
      <c r="A542" s="2"/>
      <c r="D542" s="4"/>
      <c r="E542" s="5"/>
      <c r="F542" s="5"/>
    </row>
    <row r="543" ht="13.5" customHeight="1" spans="1:6">
      <c r="A543" s="2"/>
      <c r="D543" s="4"/>
      <c r="E543" s="5"/>
      <c r="F543" s="5"/>
    </row>
    <row r="544" ht="13.5" customHeight="1" spans="1:6">
      <c r="A544" s="2"/>
      <c r="D544" s="4"/>
      <c r="E544" s="5"/>
      <c r="F544" s="5"/>
    </row>
    <row r="545" ht="13.5" customHeight="1" spans="1:6">
      <c r="A545" s="2"/>
      <c r="D545" s="4"/>
      <c r="E545" s="5"/>
      <c r="F545" s="5"/>
    </row>
    <row r="546" ht="13.5" customHeight="1" spans="1:6">
      <c r="A546" s="2"/>
      <c r="D546" s="4"/>
      <c r="E546" s="5"/>
      <c r="F546" s="5"/>
    </row>
    <row r="547" ht="13.5" customHeight="1" spans="1:6">
      <c r="A547" s="2"/>
      <c r="D547" s="4"/>
      <c r="E547" s="5"/>
      <c r="F547" s="5"/>
    </row>
    <row r="548" ht="13.5" customHeight="1" spans="1:6">
      <c r="A548" s="2"/>
      <c r="D548" s="4"/>
      <c r="E548" s="5"/>
      <c r="F548" s="5"/>
    </row>
    <row r="549" ht="13.5" customHeight="1" spans="1:6">
      <c r="A549" s="2"/>
      <c r="D549" s="4"/>
      <c r="E549" s="5"/>
      <c r="F549" s="5"/>
    </row>
    <row r="550" ht="13.5" customHeight="1" spans="1:6">
      <c r="A550" s="2"/>
      <c r="D550" s="4"/>
      <c r="E550" s="5"/>
      <c r="F550" s="5"/>
    </row>
    <row r="551" ht="13.5" customHeight="1" spans="1:6">
      <c r="A551" s="2"/>
      <c r="D551" s="4"/>
      <c r="E551" s="5"/>
      <c r="F551" s="5"/>
    </row>
    <row r="552" ht="13.5" customHeight="1" spans="1:6">
      <c r="A552" s="2"/>
      <c r="D552" s="4"/>
      <c r="E552" s="5"/>
      <c r="F552" s="5"/>
    </row>
    <row r="553" ht="13.5" customHeight="1" spans="1:6">
      <c r="A553" s="2"/>
      <c r="D553" s="4"/>
      <c r="E553" s="5"/>
      <c r="F553" s="5"/>
    </row>
    <row r="554" ht="13.5" customHeight="1" spans="1:6">
      <c r="A554" s="2"/>
      <c r="D554" s="4"/>
      <c r="E554" s="5"/>
      <c r="F554" s="5"/>
    </row>
    <row r="555" ht="13.5" customHeight="1" spans="1:6">
      <c r="A555" s="2"/>
      <c r="D555" s="4"/>
      <c r="E555" s="5"/>
      <c r="F555" s="5"/>
    </row>
    <row r="556" ht="13.5" customHeight="1" spans="1:6">
      <c r="A556" s="2"/>
      <c r="D556" s="4"/>
      <c r="E556" s="5"/>
      <c r="F556" s="5"/>
    </row>
    <row r="557" ht="13.5" customHeight="1" spans="1:6">
      <c r="A557" s="2"/>
      <c r="D557" s="4"/>
      <c r="E557" s="5"/>
      <c r="F557" s="5"/>
    </row>
    <row r="558" ht="13.5" customHeight="1" spans="1:6">
      <c r="A558" s="2"/>
      <c r="D558" s="4"/>
      <c r="E558" s="5"/>
      <c r="F558" s="5"/>
    </row>
    <row r="559" ht="13.5" customHeight="1" spans="1:6">
      <c r="A559" s="2"/>
      <c r="D559" s="4"/>
      <c r="E559" s="5"/>
      <c r="F559" s="5"/>
    </row>
    <row r="560" ht="13.5" customHeight="1" spans="1:6">
      <c r="A560" s="2"/>
      <c r="D560" s="4"/>
      <c r="E560" s="5"/>
      <c r="F560" s="5"/>
    </row>
    <row r="561" ht="13.5" customHeight="1" spans="1:6">
      <c r="A561" s="2"/>
      <c r="D561" s="4"/>
      <c r="E561" s="5"/>
      <c r="F561" s="5"/>
    </row>
    <row r="562" ht="13.5" customHeight="1" spans="1:6">
      <c r="A562" s="2"/>
      <c r="D562" s="4"/>
      <c r="E562" s="5"/>
      <c r="F562" s="5"/>
    </row>
    <row r="563" ht="13.5" customHeight="1" spans="1:6">
      <c r="A563" s="2"/>
      <c r="D563" s="4"/>
      <c r="E563" s="5"/>
      <c r="F563" s="5"/>
    </row>
    <row r="564" ht="13.5" customHeight="1" spans="1:6">
      <c r="A564" s="2"/>
      <c r="D564" s="4"/>
      <c r="E564" s="5"/>
      <c r="F564" s="5"/>
    </row>
    <row r="565" ht="13.5" customHeight="1" spans="1:6">
      <c r="A565" s="2"/>
      <c r="D565" s="4"/>
      <c r="E565" s="5"/>
      <c r="F565" s="5"/>
    </row>
    <row r="566" ht="13.5" customHeight="1" spans="1:6">
      <c r="A566" s="2"/>
      <c r="D566" s="4"/>
      <c r="E566" s="5"/>
      <c r="F566" s="5"/>
    </row>
    <row r="567" ht="13.5" customHeight="1" spans="1:6">
      <c r="A567" s="2"/>
      <c r="D567" s="4"/>
      <c r="E567" s="5"/>
      <c r="F567" s="5"/>
    </row>
    <row r="568" ht="13.5" customHeight="1" spans="1:6">
      <c r="A568" s="2"/>
      <c r="D568" s="4"/>
      <c r="E568" s="5"/>
      <c r="F568" s="5"/>
    </row>
    <row r="569" ht="13.5" customHeight="1" spans="1:6">
      <c r="A569" s="2"/>
      <c r="D569" s="4"/>
      <c r="E569" s="5"/>
      <c r="F569" s="5"/>
    </row>
    <row r="570" ht="13.5" customHeight="1" spans="1:6">
      <c r="A570" s="2"/>
      <c r="D570" s="4"/>
      <c r="E570" s="5"/>
      <c r="F570" s="5"/>
    </row>
    <row r="571" ht="13.5" customHeight="1" spans="1:6">
      <c r="A571" s="2"/>
      <c r="D571" s="4"/>
      <c r="E571" s="5"/>
      <c r="F571" s="5"/>
    </row>
    <row r="572" ht="13.5" customHeight="1" spans="1:6">
      <c r="A572" s="2"/>
      <c r="D572" s="4"/>
      <c r="E572" s="5"/>
      <c r="F572" s="5"/>
    </row>
    <row r="573" ht="13.5" customHeight="1" spans="1:6">
      <c r="A573" s="2"/>
      <c r="D573" s="4"/>
      <c r="E573" s="5"/>
      <c r="F573" s="5"/>
    </row>
    <row r="574" ht="13.5" customHeight="1" spans="1:6">
      <c r="A574" s="2"/>
      <c r="D574" s="4"/>
      <c r="E574" s="5"/>
      <c r="F574" s="5"/>
    </row>
    <row r="575" ht="13.5" customHeight="1" spans="1:6">
      <c r="A575" s="2"/>
      <c r="D575" s="4"/>
      <c r="E575" s="5"/>
      <c r="F575" s="5"/>
    </row>
    <row r="576" ht="13.5" customHeight="1" spans="1:6">
      <c r="A576" s="2"/>
      <c r="D576" s="4"/>
      <c r="E576" s="5"/>
      <c r="F576" s="5"/>
    </row>
    <row r="577" ht="13.5" customHeight="1" spans="1:6">
      <c r="A577" s="2"/>
      <c r="D577" s="4"/>
      <c r="E577" s="5"/>
      <c r="F577" s="5"/>
    </row>
    <row r="578" ht="13.5" customHeight="1" spans="1:6">
      <c r="A578" s="2"/>
      <c r="D578" s="4"/>
      <c r="E578" s="5"/>
      <c r="F578" s="5"/>
    </row>
    <row r="579" ht="13.5" customHeight="1" spans="1:6">
      <c r="A579" s="2"/>
      <c r="D579" s="4"/>
      <c r="E579" s="5"/>
      <c r="F579" s="5"/>
    </row>
    <row r="580" ht="13.5" customHeight="1" spans="1:6">
      <c r="A580" s="2"/>
      <c r="D580" s="4"/>
      <c r="E580" s="5"/>
      <c r="F580" s="5"/>
    </row>
    <row r="581" ht="13.5" customHeight="1" spans="1:6">
      <c r="A581" s="2"/>
      <c r="D581" s="4"/>
      <c r="E581" s="5"/>
      <c r="F581" s="5"/>
    </row>
    <row r="582" ht="13.5" customHeight="1" spans="1:6">
      <c r="A582" s="2"/>
      <c r="D582" s="4"/>
      <c r="E582" s="5"/>
      <c r="F582" s="5"/>
    </row>
    <row r="583" ht="13.5" customHeight="1" spans="1:6">
      <c r="A583" s="2"/>
      <c r="D583" s="4"/>
      <c r="E583" s="5"/>
      <c r="F583" s="5"/>
    </row>
    <row r="584" ht="13.5" customHeight="1" spans="1:6">
      <c r="A584" s="2"/>
      <c r="D584" s="4"/>
      <c r="E584" s="5"/>
      <c r="F584" s="5"/>
    </row>
    <row r="585" ht="13.5" customHeight="1" spans="1:6">
      <c r="A585" s="2"/>
      <c r="D585" s="4"/>
      <c r="E585" s="5"/>
      <c r="F585" s="5"/>
    </row>
    <row r="586" ht="13.5" customHeight="1" spans="1:6">
      <c r="A586" s="2"/>
      <c r="D586" s="4"/>
      <c r="E586" s="5"/>
      <c r="F586" s="5"/>
    </row>
    <row r="587" ht="13.5" customHeight="1" spans="1:6">
      <c r="A587" s="2"/>
      <c r="D587" s="4"/>
      <c r="E587" s="5"/>
      <c r="F587" s="5"/>
    </row>
    <row r="588" ht="13.5" customHeight="1" spans="1:6">
      <c r="A588" s="2"/>
      <c r="D588" s="4"/>
      <c r="E588" s="5"/>
      <c r="F588" s="5"/>
    </row>
    <row r="589" ht="13.5" customHeight="1" spans="1:6">
      <c r="A589" s="2"/>
      <c r="D589" s="4"/>
      <c r="E589" s="5"/>
      <c r="F589" s="5"/>
    </row>
    <row r="590" ht="13.5" customHeight="1" spans="1:6">
      <c r="A590" s="2"/>
      <c r="D590" s="4"/>
      <c r="E590" s="5"/>
      <c r="F590" s="5"/>
    </row>
    <row r="591" ht="13.5" customHeight="1" spans="1:6">
      <c r="A591" s="2"/>
      <c r="D591" s="4"/>
      <c r="E591" s="5"/>
      <c r="F591" s="5"/>
    </row>
    <row r="592" ht="13.5" customHeight="1" spans="1:6">
      <c r="A592" s="2"/>
      <c r="D592" s="4"/>
      <c r="E592" s="5"/>
      <c r="F592" s="5"/>
    </row>
    <row r="593" ht="13.5" customHeight="1" spans="1:6">
      <c r="A593" s="2"/>
      <c r="D593" s="4"/>
      <c r="E593" s="5"/>
      <c r="F593" s="5"/>
    </row>
    <row r="594" ht="13.5" customHeight="1" spans="1:6">
      <c r="A594" s="2"/>
      <c r="D594" s="4"/>
      <c r="E594" s="5"/>
      <c r="F594" s="5"/>
    </row>
    <row r="595" ht="13.5" customHeight="1" spans="1:6">
      <c r="A595" s="2"/>
      <c r="D595" s="4"/>
      <c r="E595" s="5"/>
      <c r="F595" s="5"/>
    </row>
    <row r="596" ht="13.5" customHeight="1" spans="1:6">
      <c r="A596" s="2"/>
      <c r="D596" s="4"/>
      <c r="E596" s="5"/>
      <c r="F596" s="5"/>
    </row>
    <row r="597" ht="13.5" customHeight="1" spans="1:6">
      <c r="A597" s="2"/>
      <c r="D597" s="4"/>
      <c r="E597" s="5"/>
      <c r="F597" s="5"/>
    </row>
    <row r="598" ht="13.5" customHeight="1" spans="1:6">
      <c r="A598" s="2"/>
      <c r="D598" s="4"/>
      <c r="E598" s="5"/>
      <c r="F598" s="5"/>
    </row>
    <row r="599" ht="13.5" customHeight="1" spans="1:6">
      <c r="A599" s="2"/>
      <c r="D599" s="4"/>
      <c r="E599" s="5"/>
      <c r="F599" s="5"/>
    </row>
    <row r="600" ht="13.5" customHeight="1" spans="1:6">
      <c r="A600" s="2"/>
      <c r="D600" s="4"/>
      <c r="E600" s="5"/>
      <c r="F600" s="5"/>
    </row>
    <row r="601" ht="13.5" customHeight="1" spans="1:6">
      <c r="A601" s="2"/>
      <c r="D601" s="4"/>
      <c r="E601" s="5"/>
      <c r="F601" s="5"/>
    </row>
    <row r="602" ht="13.5" customHeight="1" spans="1:6">
      <c r="A602" s="2"/>
      <c r="D602" s="4"/>
      <c r="E602" s="5"/>
      <c r="F602" s="5"/>
    </row>
    <row r="603" ht="13.5" customHeight="1" spans="1:6">
      <c r="A603" s="2"/>
      <c r="D603" s="4"/>
      <c r="E603" s="5"/>
      <c r="F603" s="5"/>
    </row>
    <row r="604" ht="13.5" customHeight="1" spans="1:6">
      <c r="A604" s="2"/>
      <c r="D604" s="4"/>
      <c r="E604" s="5"/>
      <c r="F604" s="5"/>
    </row>
    <row r="605" ht="13.5" customHeight="1" spans="1:6">
      <c r="A605" s="2"/>
      <c r="D605" s="4"/>
      <c r="E605" s="5"/>
      <c r="F605" s="5"/>
    </row>
    <row r="606" ht="13.5" customHeight="1" spans="1:6">
      <c r="A606" s="2"/>
      <c r="D606" s="4"/>
      <c r="E606" s="5"/>
      <c r="F606" s="5"/>
    </row>
    <row r="607" ht="13.5" customHeight="1" spans="1:6">
      <c r="A607" s="2"/>
      <c r="D607" s="4"/>
      <c r="E607" s="5"/>
      <c r="F607" s="5"/>
    </row>
    <row r="608" ht="13.5" customHeight="1" spans="1:6">
      <c r="A608" s="2"/>
      <c r="D608" s="4"/>
      <c r="E608" s="5"/>
      <c r="F608" s="5"/>
    </row>
    <row r="609" ht="13.5" customHeight="1" spans="1:6">
      <c r="A609" s="2"/>
      <c r="D609" s="4"/>
      <c r="E609" s="5"/>
      <c r="F609" s="5"/>
    </row>
    <row r="610" ht="13.5" customHeight="1" spans="1:6">
      <c r="A610" s="2"/>
      <c r="D610" s="4"/>
      <c r="E610" s="5"/>
      <c r="F610" s="5"/>
    </row>
    <row r="611" ht="13.5" customHeight="1" spans="1:6">
      <c r="A611" s="2"/>
      <c r="D611" s="4"/>
      <c r="E611" s="5"/>
      <c r="F611" s="5"/>
    </row>
    <row r="612" ht="13.5" customHeight="1" spans="1:6">
      <c r="A612" s="2"/>
      <c r="D612" s="4"/>
      <c r="E612" s="5"/>
      <c r="F612" s="5"/>
    </row>
    <row r="613" ht="13.5" customHeight="1" spans="1:6">
      <c r="A613" s="2"/>
      <c r="D613" s="4"/>
      <c r="E613" s="5"/>
      <c r="F613" s="5"/>
    </row>
    <row r="614" ht="13.5" customHeight="1" spans="1:6">
      <c r="A614" s="2"/>
      <c r="D614" s="4"/>
      <c r="E614" s="5"/>
      <c r="F614" s="5"/>
    </row>
    <row r="615" ht="13.5" customHeight="1" spans="1:6">
      <c r="A615" s="2"/>
      <c r="D615" s="4"/>
      <c r="E615" s="5"/>
      <c r="F615" s="5"/>
    </row>
    <row r="616" ht="13.5" customHeight="1" spans="1:6">
      <c r="A616" s="2"/>
      <c r="D616" s="4"/>
      <c r="E616" s="5"/>
      <c r="F616" s="5"/>
    </row>
    <row r="617" ht="13.5" customHeight="1" spans="1:6">
      <c r="A617" s="2"/>
      <c r="D617" s="4"/>
      <c r="E617" s="5"/>
      <c r="F617" s="5"/>
    </row>
    <row r="618" ht="13.5" customHeight="1" spans="1:6">
      <c r="A618" s="2"/>
      <c r="D618" s="4"/>
      <c r="E618" s="5"/>
      <c r="F618" s="5"/>
    </row>
    <row r="619" ht="13.5" customHeight="1" spans="1:6">
      <c r="A619" s="2"/>
      <c r="D619" s="4"/>
      <c r="E619" s="5"/>
      <c r="F619" s="5"/>
    </row>
    <row r="620" ht="13.5" customHeight="1" spans="1:6">
      <c r="A620" s="2"/>
      <c r="D620" s="4"/>
      <c r="E620" s="5"/>
      <c r="F620" s="5"/>
    </row>
    <row r="621" ht="13.5" customHeight="1" spans="1:6">
      <c r="A621" s="2"/>
      <c r="D621" s="4"/>
      <c r="E621" s="5"/>
      <c r="F621" s="5"/>
    </row>
    <row r="622" ht="13.5" customHeight="1" spans="1:6">
      <c r="A622" s="2"/>
      <c r="D622" s="4"/>
      <c r="E622" s="5"/>
      <c r="F622" s="5"/>
    </row>
    <row r="623" ht="13.5" customHeight="1" spans="1:6">
      <c r="A623" s="2"/>
      <c r="D623" s="4"/>
      <c r="E623" s="5"/>
      <c r="F623" s="5"/>
    </row>
    <row r="624" ht="13.5" customHeight="1" spans="1:6">
      <c r="A624" s="2"/>
      <c r="D624" s="4"/>
      <c r="E624" s="5"/>
      <c r="F624" s="5"/>
    </row>
    <row r="625" ht="13.5" customHeight="1" spans="1:6">
      <c r="A625" s="2"/>
      <c r="D625" s="4"/>
      <c r="E625" s="5"/>
      <c r="F625" s="5"/>
    </row>
    <row r="626" ht="13.5" customHeight="1" spans="1:6">
      <c r="A626" s="2"/>
      <c r="D626" s="4"/>
      <c r="E626" s="5"/>
      <c r="F626" s="5"/>
    </row>
    <row r="627" ht="13.5" customHeight="1" spans="1:6">
      <c r="A627" s="2"/>
      <c r="D627" s="4"/>
      <c r="E627" s="5"/>
      <c r="F627" s="5"/>
    </row>
    <row r="628" ht="13.5" customHeight="1" spans="1:6">
      <c r="A628" s="2"/>
      <c r="D628" s="4"/>
      <c r="E628" s="5"/>
      <c r="F628" s="5"/>
    </row>
    <row r="629" ht="13.5" customHeight="1" spans="1:6">
      <c r="A629" s="2"/>
      <c r="D629" s="4"/>
      <c r="E629" s="5"/>
      <c r="F629" s="5"/>
    </row>
    <row r="630" ht="13.5" customHeight="1" spans="1:6">
      <c r="A630" s="2"/>
      <c r="D630" s="4"/>
      <c r="E630" s="5"/>
      <c r="F630" s="5"/>
    </row>
    <row r="631" ht="13.5" customHeight="1" spans="1:6">
      <c r="A631" s="2"/>
      <c r="D631" s="4"/>
      <c r="E631" s="5"/>
      <c r="F631" s="5"/>
    </row>
    <row r="632" ht="13.5" customHeight="1" spans="1:6">
      <c r="A632" s="2"/>
      <c r="D632" s="4"/>
      <c r="E632" s="5"/>
      <c r="F632" s="5"/>
    </row>
    <row r="633" ht="13.5" customHeight="1" spans="1:6">
      <c r="A633" s="2"/>
      <c r="D633" s="4"/>
      <c r="E633" s="5"/>
      <c r="F633" s="5"/>
    </row>
    <row r="634" ht="13.5" customHeight="1" spans="1:6">
      <c r="A634" s="2"/>
      <c r="D634" s="4"/>
      <c r="E634" s="5"/>
      <c r="F634" s="5"/>
    </row>
    <row r="635" ht="13.5" customHeight="1" spans="1:6">
      <c r="A635" s="2"/>
      <c r="D635" s="4"/>
      <c r="E635" s="5"/>
      <c r="F635" s="5"/>
    </row>
    <row r="636" ht="13.5" customHeight="1" spans="1:6">
      <c r="A636" s="2"/>
      <c r="D636" s="4"/>
      <c r="E636" s="5"/>
      <c r="F636" s="5"/>
    </row>
    <row r="637" ht="13.5" customHeight="1" spans="1:6">
      <c r="A637" s="2"/>
      <c r="D637" s="4"/>
      <c r="E637" s="5"/>
      <c r="F637" s="5"/>
    </row>
    <row r="638" ht="13.5" customHeight="1" spans="1:6">
      <c r="A638" s="2"/>
      <c r="D638" s="4"/>
      <c r="E638" s="5"/>
      <c r="F638" s="5"/>
    </row>
    <row r="639" ht="13.5" customHeight="1" spans="1:6">
      <c r="A639" s="2"/>
      <c r="D639" s="4"/>
      <c r="E639" s="5"/>
      <c r="F639" s="5"/>
    </row>
    <row r="640" ht="13.5" customHeight="1" spans="1:6">
      <c r="A640" s="2"/>
      <c r="D640" s="4"/>
      <c r="E640" s="5"/>
      <c r="F640" s="5"/>
    </row>
    <row r="641" ht="13.5" customHeight="1" spans="1:6">
      <c r="A641" s="2"/>
      <c r="D641" s="4"/>
      <c r="E641" s="5"/>
      <c r="F641" s="5"/>
    </row>
    <row r="642" ht="13.5" customHeight="1" spans="1:6">
      <c r="A642" s="2"/>
      <c r="D642" s="4"/>
      <c r="E642" s="5"/>
      <c r="F642" s="5"/>
    </row>
    <row r="643" ht="13.5" customHeight="1" spans="1:6">
      <c r="A643" s="2"/>
      <c r="D643" s="4"/>
      <c r="E643" s="5"/>
      <c r="F643" s="5"/>
    </row>
    <row r="644" ht="13.5" customHeight="1" spans="1:6">
      <c r="A644" s="2"/>
      <c r="D644" s="4"/>
      <c r="E644" s="5"/>
      <c r="F644" s="5"/>
    </row>
    <row r="645" ht="13.5" customHeight="1" spans="1:6">
      <c r="A645" s="2"/>
      <c r="D645" s="4"/>
      <c r="E645" s="5"/>
      <c r="F645" s="5"/>
    </row>
    <row r="646" ht="13.5" customHeight="1" spans="1:6">
      <c r="A646" s="2"/>
      <c r="D646" s="4"/>
      <c r="E646" s="5"/>
      <c r="F646" s="5"/>
    </row>
    <row r="647" ht="13.5" customHeight="1" spans="1:6">
      <c r="A647" s="2"/>
      <c r="D647" s="4"/>
      <c r="E647" s="5"/>
      <c r="F647" s="5"/>
    </row>
    <row r="648" ht="13.5" customHeight="1" spans="1:6">
      <c r="A648" s="2"/>
      <c r="D648" s="4"/>
      <c r="E648" s="5"/>
      <c r="F648" s="5"/>
    </row>
    <row r="649" ht="13.5" customHeight="1" spans="1:6">
      <c r="A649" s="2"/>
      <c r="D649" s="4"/>
      <c r="E649" s="5"/>
      <c r="F649" s="5"/>
    </row>
    <row r="650" ht="13.5" customHeight="1" spans="1:6">
      <c r="A650" s="2"/>
      <c r="D650" s="4"/>
      <c r="E650" s="5"/>
      <c r="F650" s="5"/>
    </row>
    <row r="651" ht="13.5" customHeight="1" spans="1:6">
      <c r="A651" s="2"/>
      <c r="D651" s="4"/>
      <c r="E651" s="5"/>
      <c r="F651" s="5"/>
    </row>
    <row r="652" ht="13.5" customHeight="1" spans="1:6">
      <c r="A652" s="2"/>
      <c r="D652" s="4"/>
      <c r="E652" s="5"/>
      <c r="F652" s="5"/>
    </row>
    <row r="653" ht="13.5" customHeight="1" spans="1:6">
      <c r="A653" s="2"/>
      <c r="D653" s="4"/>
      <c r="E653" s="5"/>
      <c r="F653" s="5"/>
    </row>
    <row r="654" ht="13.5" customHeight="1" spans="1:6">
      <c r="A654" s="2"/>
      <c r="D654" s="4"/>
      <c r="E654" s="5"/>
      <c r="F654" s="5"/>
    </row>
    <row r="655" ht="13.5" customHeight="1" spans="1:6">
      <c r="A655" s="2"/>
      <c r="D655" s="4"/>
      <c r="E655" s="5"/>
      <c r="F655" s="5"/>
    </row>
    <row r="656" ht="13.5" customHeight="1" spans="1:6">
      <c r="A656" s="2"/>
      <c r="D656" s="4"/>
      <c r="E656" s="5"/>
      <c r="F656" s="5"/>
    </row>
    <row r="657" ht="13.5" customHeight="1" spans="1:6">
      <c r="A657" s="2"/>
      <c r="D657" s="4"/>
      <c r="E657" s="5"/>
      <c r="F657" s="5"/>
    </row>
    <row r="658" ht="13.5" customHeight="1" spans="1:6">
      <c r="A658" s="2"/>
      <c r="D658" s="4"/>
      <c r="E658" s="5"/>
      <c r="F658" s="5"/>
    </row>
    <row r="659" ht="13.5" customHeight="1" spans="1:6">
      <c r="A659" s="2"/>
      <c r="D659" s="4"/>
      <c r="E659" s="5"/>
      <c r="F659" s="5"/>
    </row>
    <row r="660" ht="13.5" customHeight="1" spans="1:6">
      <c r="A660" s="2"/>
      <c r="D660" s="4"/>
      <c r="E660" s="5"/>
      <c r="F660" s="5"/>
    </row>
    <row r="661" ht="13.5" customHeight="1" spans="1:6">
      <c r="A661" s="2"/>
      <c r="D661" s="4"/>
      <c r="E661" s="5"/>
      <c r="F661" s="5"/>
    </row>
    <row r="662" ht="13.5" customHeight="1" spans="1:6">
      <c r="A662" s="2"/>
      <c r="D662" s="4"/>
      <c r="E662" s="5"/>
      <c r="F662" s="5"/>
    </row>
    <row r="663" ht="13.5" customHeight="1" spans="1:6">
      <c r="A663" s="2"/>
      <c r="D663" s="4"/>
      <c r="E663" s="5"/>
      <c r="F663" s="5"/>
    </row>
    <row r="664" ht="13.5" customHeight="1" spans="1:6">
      <c r="A664" s="2"/>
      <c r="D664" s="4"/>
      <c r="E664" s="5"/>
      <c r="F664" s="5"/>
    </row>
    <row r="665" ht="13.5" customHeight="1" spans="1:6">
      <c r="A665" s="2"/>
      <c r="D665" s="4"/>
      <c r="E665" s="5"/>
      <c r="F665" s="5"/>
    </row>
    <row r="666" ht="13.5" customHeight="1" spans="1:6">
      <c r="A666" s="2"/>
      <c r="D666" s="4"/>
      <c r="E666" s="5"/>
      <c r="F666" s="5"/>
    </row>
    <row r="667" ht="13.5" customHeight="1" spans="1:6">
      <c r="A667" s="2"/>
      <c r="D667" s="4"/>
      <c r="E667" s="5"/>
      <c r="F667" s="5"/>
    </row>
    <row r="668" ht="13.5" customHeight="1" spans="1:6">
      <c r="A668" s="2"/>
      <c r="D668" s="4"/>
      <c r="E668" s="5"/>
      <c r="F668" s="5"/>
    </row>
    <row r="669" ht="13.5" customHeight="1" spans="1:6">
      <c r="A669" s="2"/>
      <c r="D669" s="4"/>
      <c r="E669" s="5"/>
      <c r="F669" s="5"/>
    </row>
    <row r="670" ht="13.5" customHeight="1" spans="1:6">
      <c r="A670" s="2"/>
      <c r="D670" s="4"/>
      <c r="E670" s="5"/>
      <c r="F670" s="5"/>
    </row>
    <row r="671" ht="13.5" customHeight="1" spans="1:6">
      <c r="A671" s="2"/>
      <c r="D671" s="4"/>
      <c r="E671" s="5"/>
      <c r="F671" s="5"/>
    </row>
    <row r="672" ht="13.5" customHeight="1" spans="1:6">
      <c r="A672" s="2"/>
      <c r="D672" s="4"/>
      <c r="E672" s="5"/>
      <c r="F672" s="5"/>
    </row>
    <row r="673" ht="13.5" customHeight="1" spans="1:6">
      <c r="A673" s="2"/>
      <c r="D673" s="4"/>
      <c r="E673" s="5"/>
      <c r="F673" s="5"/>
    </row>
    <row r="674" ht="13.5" customHeight="1" spans="1:6">
      <c r="A674" s="2"/>
      <c r="D674" s="4"/>
      <c r="E674" s="5"/>
      <c r="F674" s="5"/>
    </row>
    <row r="675" ht="13.5" customHeight="1" spans="1:6">
      <c r="A675" s="2"/>
      <c r="D675" s="4"/>
      <c r="E675" s="5"/>
      <c r="F675" s="5"/>
    </row>
    <row r="676" ht="13.5" customHeight="1" spans="1:6">
      <c r="A676" s="2"/>
      <c r="D676" s="4"/>
      <c r="E676" s="5"/>
      <c r="F676" s="5"/>
    </row>
    <row r="677" ht="13.5" customHeight="1" spans="1:6">
      <c r="A677" s="2"/>
      <c r="D677" s="4"/>
      <c r="E677" s="5"/>
      <c r="F677" s="5"/>
    </row>
    <row r="678" ht="13.5" customHeight="1" spans="1:6">
      <c r="A678" s="2"/>
      <c r="D678" s="4"/>
      <c r="E678" s="5"/>
      <c r="F678" s="5"/>
    </row>
    <row r="679" ht="13.5" customHeight="1" spans="1:6">
      <c r="A679" s="2"/>
      <c r="D679" s="4"/>
      <c r="E679" s="5"/>
      <c r="F679" s="5"/>
    </row>
    <row r="680" ht="13.5" customHeight="1" spans="1:6">
      <c r="A680" s="2"/>
      <c r="D680" s="4"/>
      <c r="E680" s="5"/>
      <c r="F680" s="5"/>
    </row>
    <row r="681" ht="13.5" customHeight="1" spans="1:6">
      <c r="A681" s="2"/>
      <c r="D681" s="4"/>
      <c r="E681" s="5"/>
      <c r="F681" s="5"/>
    </row>
    <row r="682" ht="13.5" customHeight="1" spans="1:6">
      <c r="A682" s="2"/>
      <c r="D682" s="4"/>
      <c r="E682" s="5"/>
      <c r="F682" s="5"/>
    </row>
    <row r="683" ht="13.5" customHeight="1" spans="1:6">
      <c r="A683" s="2"/>
      <c r="D683" s="4"/>
      <c r="E683" s="5"/>
      <c r="F683" s="5"/>
    </row>
    <row r="684" ht="13.5" customHeight="1" spans="1:6">
      <c r="A684" s="2"/>
      <c r="D684" s="4"/>
      <c r="E684" s="5"/>
      <c r="F684" s="5"/>
    </row>
    <row r="685" ht="13.5" customHeight="1" spans="1:6">
      <c r="A685" s="2"/>
      <c r="D685" s="4"/>
      <c r="E685" s="5"/>
      <c r="F685" s="5"/>
    </row>
    <row r="686" ht="13.5" customHeight="1" spans="1:6">
      <c r="A686" s="2"/>
      <c r="D686" s="4"/>
      <c r="E686" s="5"/>
      <c r="F686" s="5"/>
    </row>
    <row r="687" ht="13.5" customHeight="1" spans="1:6">
      <c r="A687" s="2"/>
      <c r="D687" s="4"/>
      <c r="E687" s="5"/>
      <c r="F687" s="5"/>
    </row>
    <row r="688" ht="13.5" customHeight="1" spans="1:6">
      <c r="A688" s="2"/>
      <c r="D688" s="4"/>
      <c r="E688" s="5"/>
      <c r="F688" s="5"/>
    </row>
    <row r="689" ht="13.5" customHeight="1" spans="1:6">
      <c r="A689" s="2"/>
      <c r="D689" s="4"/>
      <c r="E689" s="5"/>
      <c r="F689" s="5"/>
    </row>
    <row r="690" ht="13.5" customHeight="1" spans="1:6">
      <c r="A690" s="2"/>
      <c r="D690" s="4"/>
      <c r="E690" s="5"/>
      <c r="F690" s="5"/>
    </row>
    <row r="691" ht="13.5" customHeight="1" spans="1:6">
      <c r="A691" s="2"/>
      <c r="D691" s="4"/>
      <c r="E691" s="5"/>
      <c r="F691" s="5"/>
    </row>
    <row r="692" ht="13.5" customHeight="1" spans="1:6">
      <c r="A692" s="2"/>
      <c r="D692" s="4"/>
      <c r="E692" s="5"/>
      <c r="F692" s="5"/>
    </row>
    <row r="693" ht="13.5" customHeight="1" spans="1:6">
      <c r="A693" s="2"/>
      <c r="D693" s="4"/>
      <c r="E693" s="5"/>
      <c r="F693" s="5"/>
    </row>
    <row r="694" ht="13.5" customHeight="1" spans="1:6">
      <c r="A694" s="2"/>
      <c r="D694" s="4"/>
      <c r="E694" s="5"/>
      <c r="F694" s="5"/>
    </row>
    <row r="695" ht="13.5" customHeight="1" spans="1:6">
      <c r="A695" s="2"/>
      <c r="D695" s="4"/>
      <c r="E695" s="5"/>
      <c r="F695" s="5"/>
    </row>
    <row r="696" ht="13.5" customHeight="1" spans="1:6">
      <c r="A696" s="2"/>
      <c r="D696" s="4"/>
      <c r="E696" s="5"/>
      <c r="F696" s="5"/>
    </row>
    <row r="697" ht="13.5" customHeight="1" spans="1:6">
      <c r="A697" s="2"/>
      <c r="D697" s="4"/>
      <c r="E697" s="5"/>
      <c r="F697" s="5"/>
    </row>
    <row r="698" ht="13.5" customHeight="1" spans="1:6">
      <c r="A698" s="2"/>
      <c r="D698" s="4"/>
      <c r="E698" s="5"/>
      <c r="F698" s="5"/>
    </row>
    <row r="699" ht="13.5" customHeight="1" spans="1:6">
      <c r="A699" s="2"/>
      <c r="D699" s="4"/>
      <c r="E699" s="5"/>
      <c r="F699" s="5"/>
    </row>
    <row r="700" ht="13.5" customHeight="1" spans="1:6">
      <c r="A700" s="2"/>
      <c r="D700" s="4"/>
      <c r="E700" s="5"/>
      <c r="F700" s="5"/>
    </row>
    <row r="701" ht="13.5" customHeight="1" spans="1:6">
      <c r="A701" s="2"/>
      <c r="D701" s="4"/>
      <c r="E701" s="5"/>
      <c r="F701" s="5"/>
    </row>
    <row r="702" ht="13.5" customHeight="1" spans="1:6">
      <c r="A702" s="2"/>
      <c r="D702" s="4"/>
      <c r="E702" s="5"/>
      <c r="F702" s="5"/>
    </row>
    <row r="703" ht="13.5" customHeight="1" spans="1:6">
      <c r="A703" s="2"/>
      <c r="D703" s="4"/>
      <c r="E703" s="5"/>
      <c r="F703" s="5"/>
    </row>
    <row r="704" ht="13.5" customHeight="1" spans="1:6">
      <c r="A704" s="2"/>
      <c r="D704" s="4"/>
      <c r="E704" s="5"/>
      <c r="F704" s="5"/>
    </row>
    <row r="705" ht="13.5" customHeight="1" spans="1:6">
      <c r="A705" s="2"/>
      <c r="D705" s="4"/>
      <c r="E705" s="5"/>
      <c r="F705" s="5"/>
    </row>
    <row r="706" ht="13.5" customHeight="1" spans="1:6">
      <c r="A706" s="2"/>
      <c r="D706" s="4"/>
      <c r="E706" s="5"/>
      <c r="F706" s="5"/>
    </row>
    <row r="707" ht="13.5" customHeight="1" spans="1:6">
      <c r="A707" s="2"/>
      <c r="D707" s="4"/>
      <c r="E707" s="5"/>
      <c r="F707" s="5"/>
    </row>
    <row r="708" ht="13.5" customHeight="1" spans="1:6">
      <c r="A708" s="2"/>
      <c r="D708" s="4"/>
      <c r="E708" s="5"/>
      <c r="F708" s="5"/>
    </row>
    <row r="709" ht="13.5" customHeight="1" spans="1:6">
      <c r="A709" s="2"/>
      <c r="D709" s="4"/>
      <c r="E709" s="5"/>
      <c r="F709" s="5"/>
    </row>
    <row r="710" ht="13.5" customHeight="1" spans="1:6">
      <c r="A710" s="2"/>
      <c r="D710" s="4"/>
      <c r="E710" s="5"/>
      <c r="F710" s="5"/>
    </row>
    <row r="711" ht="13.5" customHeight="1" spans="1:6">
      <c r="A711" s="2"/>
      <c r="D711" s="4"/>
      <c r="E711" s="5"/>
      <c r="F711" s="5"/>
    </row>
    <row r="712" ht="13.5" customHeight="1" spans="1:6">
      <c r="A712" s="2"/>
      <c r="D712" s="4"/>
      <c r="E712" s="5"/>
      <c r="F712" s="5"/>
    </row>
    <row r="713" ht="13.5" customHeight="1" spans="1:6">
      <c r="A713" s="2"/>
      <c r="D713" s="4"/>
      <c r="E713" s="5"/>
      <c r="F713" s="5"/>
    </row>
    <row r="714" ht="13.5" customHeight="1" spans="1:6">
      <c r="A714" s="2"/>
      <c r="D714" s="4"/>
      <c r="E714" s="5"/>
      <c r="F714" s="5"/>
    </row>
    <row r="715" ht="13.5" customHeight="1" spans="1:6">
      <c r="A715" s="2"/>
      <c r="D715" s="4"/>
      <c r="E715" s="5"/>
      <c r="F715" s="5"/>
    </row>
    <row r="716" ht="13.5" customHeight="1" spans="1:6">
      <c r="A716" s="2"/>
      <c r="D716" s="4"/>
      <c r="E716" s="5"/>
      <c r="F716" s="5"/>
    </row>
    <row r="717" ht="13.5" customHeight="1" spans="1:6">
      <c r="A717" s="2"/>
      <c r="D717" s="4"/>
      <c r="E717" s="5"/>
      <c r="F717" s="5"/>
    </row>
    <row r="718" ht="13.5" customHeight="1" spans="1:6">
      <c r="A718" s="2"/>
      <c r="D718" s="4"/>
      <c r="E718" s="5"/>
      <c r="F718" s="5"/>
    </row>
    <row r="719" ht="13.5" customHeight="1" spans="1:6">
      <c r="A719" s="2"/>
      <c r="D719" s="4"/>
      <c r="E719" s="5"/>
      <c r="F719" s="5"/>
    </row>
    <row r="720" ht="13.5" customHeight="1" spans="1:6">
      <c r="A720" s="2"/>
      <c r="D720" s="4"/>
      <c r="E720" s="5"/>
      <c r="F720" s="5"/>
    </row>
    <row r="721" ht="13.5" customHeight="1" spans="1:6">
      <c r="A721" s="2"/>
      <c r="D721" s="4"/>
      <c r="E721" s="5"/>
      <c r="F721" s="5"/>
    </row>
    <row r="722" ht="13.5" customHeight="1" spans="1:6">
      <c r="A722" s="2"/>
      <c r="D722" s="4"/>
      <c r="E722" s="5"/>
      <c r="F722" s="5"/>
    </row>
    <row r="723" ht="13.5" customHeight="1" spans="1:6">
      <c r="A723" s="2"/>
      <c r="D723" s="4"/>
      <c r="E723" s="5"/>
      <c r="F723" s="5"/>
    </row>
    <row r="724" ht="13.5" customHeight="1" spans="1:6">
      <c r="A724" s="2"/>
      <c r="D724" s="4"/>
      <c r="E724" s="5"/>
      <c r="F724" s="5"/>
    </row>
    <row r="725" ht="13.5" customHeight="1" spans="1:6">
      <c r="A725" s="2"/>
      <c r="D725" s="4"/>
      <c r="E725" s="5"/>
      <c r="F725" s="5"/>
    </row>
    <row r="726" ht="13.5" customHeight="1" spans="1:6">
      <c r="A726" s="2"/>
      <c r="D726" s="4"/>
      <c r="E726" s="5"/>
      <c r="F726" s="5"/>
    </row>
    <row r="727" ht="13.5" customHeight="1" spans="1:6">
      <c r="A727" s="2"/>
      <c r="D727" s="4"/>
      <c r="E727" s="5"/>
      <c r="F727" s="5"/>
    </row>
    <row r="728" ht="13.5" customHeight="1" spans="1:6">
      <c r="A728" s="2"/>
      <c r="D728" s="4"/>
      <c r="E728" s="5"/>
      <c r="F728" s="5"/>
    </row>
    <row r="729" ht="13.5" customHeight="1" spans="1:6">
      <c r="A729" s="2"/>
      <c r="D729" s="4"/>
      <c r="E729" s="5"/>
      <c r="F729" s="5"/>
    </row>
    <row r="730" ht="13.5" customHeight="1" spans="1:6">
      <c r="A730" s="2"/>
      <c r="D730" s="4"/>
      <c r="E730" s="5"/>
      <c r="F730" s="5"/>
    </row>
    <row r="731" ht="13.5" customHeight="1" spans="1:6">
      <c r="A731" s="2"/>
      <c r="D731" s="4"/>
      <c r="E731" s="5"/>
      <c r="F731" s="5"/>
    </row>
    <row r="732" ht="13.5" customHeight="1" spans="1:6">
      <c r="A732" s="2"/>
      <c r="D732" s="4"/>
      <c r="E732" s="5"/>
      <c r="F732" s="5"/>
    </row>
    <row r="733" ht="13.5" customHeight="1" spans="1:6">
      <c r="A733" s="2"/>
      <c r="D733" s="4"/>
      <c r="E733" s="5"/>
      <c r="F733" s="5"/>
    </row>
    <row r="734" ht="13.5" customHeight="1" spans="1:6">
      <c r="A734" s="2"/>
      <c r="D734" s="4"/>
      <c r="E734" s="5"/>
      <c r="F734" s="5"/>
    </row>
    <row r="735" ht="13.5" customHeight="1" spans="1:6">
      <c r="A735" s="2"/>
      <c r="D735" s="4"/>
      <c r="E735" s="5"/>
      <c r="F735" s="5"/>
    </row>
    <row r="736" ht="13.5" customHeight="1" spans="1:6">
      <c r="A736" s="2"/>
      <c r="D736" s="4"/>
      <c r="E736" s="5"/>
      <c r="F736" s="5"/>
    </row>
    <row r="737" ht="13.5" customHeight="1" spans="1:6">
      <c r="A737" s="2"/>
      <c r="D737" s="4"/>
      <c r="E737" s="5"/>
      <c r="F737" s="5"/>
    </row>
    <row r="738" ht="13.5" customHeight="1" spans="1:6">
      <c r="A738" s="2"/>
      <c r="D738" s="4"/>
      <c r="E738" s="5"/>
      <c r="F738" s="5"/>
    </row>
    <row r="739" ht="13.5" customHeight="1" spans="1:6">
      <c r="A739" s="2"/>
      <c r="D739" s="4"/>
      <c r="E739" s="5"/>
      <c r="F739" s="5"/>
    </row>
    <row r="740" ht="13.5" customHeight="1" spans="1:6">
      <c r="A740" s="2"/>
      <c r="D740" s="4"/>
      <c r="E740" s="5"/>
      <c r="F740" s="5"/>
    </row>
    <row r="741" ht="13.5" customHeight="1" spans="1:6">
      <c r="A741" s="2"/>
      <c r="D741" s="4"/>
      <c r="E741" s="5"/>
      <c r="F741" s="5"/>
    </row>
    <row r="742" ht="13.5" customHeight="1" spans="1:6">
      <c r="A742" s="2"/>
      <c r="D742" s="4"/>
      <c r="E742" s="5"/>
      <c r="F742" s="5"/>
    </row>
    <row r="743" ht="13.5" customHeight="1" spans="1:6">
      <c r="A743" s="2"/>
      <c r="D743" s="4"/>
      <c r="E743" s="5"/>
      <c r="F743" s="5"/>
    </row>
    <row r="744" ht="13.5" customHeight="1" spans="1:6">
      <c r="A744" s="2"/>
      <c r="D744" s="4"/>
      <c r="E744" s="5"/>
      <c r="F744" s="5"/>
    </row>
    <row r="745" ht="13.5" customHeight="1" spans="1:6">
      <c r="A745" s="2"/>
      <c r="D745" s="4"/>
      <c r="E745" s="5"/>
      <c r="F745" s="5"/>
    </row>
    <row r="746" ht="13.5" customHeight="1" spans="1:6">
      <c r="A746" s="2"/>
      <c r="D746" s="4"/>
      <c r="E746" s="5"/>
      <c r="F746" s="5"/>
    </row>
    <row r="747" ht="13.5" customHeight="1" spans="1:6">
      <c r="A747" s="2"/>
      <c r="D747" s="4"/>
      <c r="E747" s="5"/>
      <c r="F747" s="5"/>
    </row>
    <row r="748" ht="13.5" customHeight="1" spans="1:6">
      <c r="A748" s="2"/>
      <c r="D748" s="4"/>
      <c r="E748" s="5"/>
      <c r="F748" s="5"/>
    </row>
    <row r="749" ht="13.5" customHeight="1" spans="1:6">
      <c r="A749" s="2"/>
      <c r="D749" s="4"/>
      <c r="E749" s="5"/>
      <c r="F749" s="5"/>
    </row>
    <row r="750" ht="13.5" customHeight="1" spans="1:6">
      <c r="A750" s="2"/>
      <c r="D750" s="4"/>
      <c r="E750" s="5"/>
      <c r="F750" s="5"/>
    </row>
    <row r="751" ht="13.5" customHeight="1" spans="1:6">
      <c r="A751" s="2"/>
      <c r="D751" s="4"/>
      <c r="E751" s="5"/>
      <c r="F751" s="5"/>
    </row>
    <row r="752" ht="13.5" customHeight="1" spans="1:6">
      <c r="A752" s="2"/>
      <c r="D752" s="4"/>
      <c r="E752" s="5"/>
      <c r="F752" s="5"/>
    </row>
    <row r="753" ht="13.5" customHeight="1" spans="1:6">
      <c r="A753" s="2"/>
      <c r="D753" s="4"/>
      <c r="E753" s="5"/>
      <c r="F753" s="5"/>
    </row>
    <row r="754" ht="13.5" customHeight="1" spans="1:6">
      <c r="A754" s="2"/>
      <c r="D754" s="4"/>
      <c r="E754" s="5"/>
      <c r="F754" s="5"/>
    </row>
    <row r="755" ht="13.5" customHeight="1" spans="1:6">
      <c r="A755" s="2"/>
      <c r="D755" s="4"/>
      <c r="E755" s="5"/>
      <c r="F755" s="5"/>
    </row>
    <row r="756" ht="13.5" customHeight="1" spans="1:6">
      <c r="A756" s="2"/>
      <c r="D756" s="4"/>
      <c r="E756" s="5"/>
      <c r="F756" s="5"/>
    </row>
    <row r="757" ht="13.5" customHeight="1" spans="1:6">
      <c r="A757" s="2"/>
      <c r="D757" s="4"/>
      <c r="E757" s="5"/>
      <c r="F757" s="5"/>
    </row>
    <row r="758" ht="13.5" customHeight="1" spans="1:6">
      <c r="A758" s="2"/>
      <c r="D758" s="4"/>
      <c r="E758" s="5"/>
      <c r="F758" s="5"/>
    </row>
    <row r="759" ht="13.5" customHeight="1" spans="1:6">
      <c r="A759" s="2"/>
      <c r="D759" s="4"/>
      <c r="E759" s="5"/>
      <c r="F759" s="5"/>
    </row>
    <row r="760" ht="13.5" customHeight="1" spans="1:6">
      <c r="A760" s="2"/>
      <c r="D760" s="4"/>
      <c r="E760" s="5"/>
      <c r="F760" s="5"/>
    </row>
    <row r="761" ht="13.5" customHeight="1" spans="1:6">
      <c r="A761" s="2"/>
      <c r="D761" s="4"/>
      <c r="E761" s="5"/>
      <c r="F761" s="5"/>
    </row>
    <row r="762" ht="13.5" customHeight="1" spans="1:6">
      <c r="A762" s="2"/>
      <c r="D762" s="4"/>
      <c r="E762" s="5"/>
      <c r="F762" s="5"/>
    </row>
    <row r="763" ht="13.5" customHeight="1" spans="1:6">
      <c r="A763" s="2"/>
      <c r="D763" s="4"/>
      <c r="E763" s="5"/>
      <c r="F763" s="5"/>
    </row>
    <row r="764" ht="13.5" customHeight="1" spans="1:6">
      <c r="A764" s="2"/>
      <c r="D764" s="4"/>
      <c r="E764" s="5"/>
      <c r="F764" s="5"/>
    </row>
    <row r="765" ht="13.5" customHeight="1" spans="1:6">
      <c r="A765" s="2"/>
      <c r="D765" s="4"/>
      <c r="E765" s="5"/>
      <c r="F765" s="5"/>
    </row>
    <row r="766" ht="13.5" customHeight="1" spans="1:6">
      <c r="A766" s="2"/>
      <c r="D766" s="4"/>
      <c r="E766" s="5"/>
      <c r="F766" s="5"/>
    </row>
    <row r="767" ht="13.5" customHeight="1" spans="1:6">
      <c r="A767" s="2"/>
      <c r="D767" s="4"/>
      <c r="E767" s="5"/>
      <c r="F767" s="5"/>
    </row>
    <row r="768" ht="13.5" customHeight="1" spans="1:6">
      <c r="A768" s="2"/>
      <c r="D768" s="4"/>
      <c r="E768" s="5"/>
      <c r="F768" s="5"/>
    </row>
    <row r="769" ht="13.5" customHeight="1" spans="1:6">
      <c r="A769" s="2"/>
      <c r="D769" s="4"/>
      <c r="E769" s="5"/>
      <c r="F769" s="5"/>
    </row>
    <row r="770" ht="13.5" customHeight="1" spans="1:6">
      <c r="A770" s="2"/>
      <c r="D770" s="4"/>
      <c r="E770" s="5"/>
      <c r="F770" s="5"/>
    </row>
    <row r="771" ht="13.5" customHeight="1" spans="1:6">
      <c r="A771" s="2"/>
      <c r="D771" s="4"/>
      <c r="E771" s="5"/>
      <c r="F771" s="5"/>
    </row>
    <row r="772" ht="13.5" customHeight="1" spans="1:6">
      <c r="A772" s="2"/>
      <c r="D772" s="4"/>
      <c r="E772" s="5"/>
      <c r="F772" s="5"/>
    </row>
    <row r="773" ht="13.5" customHeight="1" spans="1:6">
      <c r="A773" s="2"/>
      <c r="D773" s="4"/>
      <c r="E773" s="5"/>
      <c r="F773" s="5"/>
    </row>
    <row r="774" ht="13.5" customHeight="1" spans="1:6">
      <c r="A774" s="2"/>
      <c r="D774" s="4"/>
      <c r="E774" s="5"/>
      <c r="F774" s="5"/>
    </row>
    <row r="775" ht="13.5" customHeight="1" spans="1:6">
      <c r="A775" s="2"/>
      <c r="D775" s="4"/>
      <c r="E775" s="5"/>
      <c r="F775" s="5"/>
    </row>
    <row r="776" ht="13.5" customHeight="1" spans="1:6">
      <c r="A776" s="2"/>
      <c r="D776" s="4"/>
      <c r="E776" s="5"/>
      <c r="F776" s="5"/>
    </row>
    <row r="777" ht="13.5" customHeight="1" spans="1:6">
      <c r="A777" s="2"/>
      <c r="D777" s="4"/>
      <c r="E777" s="5"/>
      <c r="F777" s="5"/>
    </row>
    <row r="778" ht="13.5" customHeight="1" spans="1:6">
      <c r="A778" s="2"/>
      <c r="D778" s="4"/>
      <c r="E778" s="5"/>
      <c r="F778" s="5"/>
    </row>
    <row r="779" ht="13.5" customHeight="1" spans="1:6">
      <c r="A779" s="2"/>
      <c r="D779" s="4"/>
      <c r="E779" s="5"/>
      <c r="F779" s="5"/>
    </row>
    <row r="780" ht="13.5" customHeight="1" spans="1:6">
      <c r="A780" s="2"/>
      <c r="D780" s="4"/>
      <c r="E780" s="5"/>
      <c r="F780" s="5"/>
    </row>
    <row r="781" ht="13.5" customHeight="1" spans="1:6">
      <c r="A781" s="2"/>
      <c r="D781" s="4"/>
      <c r="E781" s="5"/>
      <c r="F781" s="5"/>
    </row>
    <row r="782" ht="13.5" customHeight="1" spans="1:6">
      <c r="A782" s="2"/>
      <c r="D782" s="4"/>
      <c r="E782" s="5"/>
      <c r="F782" s="5"/>
    </row>
    <row r="783" ht="13.5" customHeight="1" spans="1:6">
      <c r="A783" s="2"/>
      <c r="D783" s="4"/>
      <c r="E783" s="5"/>
      <c r="F783" s="5"/>
    </row>
    <row r="784" ht="13.5" customHeight="1" spans="1:6">
      <c r="A784" s="2"/>
      <c r="D784" s="4"/>
      <c r="E784" s="5"/>
      <c r="F784" s="5"/>
    </row>
    <row r="785" ht="13.5" customHeight="1" spans="1:6">
      <c r="A785" s="2"/>
      <c r="D785" s="4"/>
      <c r="E785" s="5"/>
      <c r="F785" s="5"/>
    </row>
    <row r="786" ht="13.5" customHeight="1" spans="1:6">
      <c r="A786" s="2"/>
      <c r="D786" s="4"/>
      <c r="E786" s="5"/>
      <c r="F786" s="5"/>
    </row>
    <row r="787" ht="13.5" customHeight="1" spans="1:6">
      <c r="A787" s="2"/>
      <c r="D787" s="4"/>
      <c r="E787" s="5"/>
      <c r="F787" s="5"/>
    </row>
    <row r="788" ht="13.5" customHeight="1" spans="1:6">
      <c r="A788" s="2"/>
      <c r="D788" s="4"/>
      <c r="E788" s="5"/>
      <c r="F788" s="5"/>
    </row>
    <row r="789" ht="13.5" customHeight="1" spans="1:6">
      <c r="A789" s="2"/>
      <c r="D789" s="4"/>
      <c r="E789" s="5"/>
      <c r="F789" s="5"/>
    </row>
    <row r="790" ht="13.5" customHeight="1" spans="1:6">
      <c r="A790" s="2"/>
      <c r="D790" s="4"/>
      <c r="E790" s="5"/>
      <c r="F790" s="5"/>
    </row>
    <row r="791" ht="13.5" customHeight="1" spans="1:6">
      <c r="A791" s="2"/>
      <c r="D791" s="4"/>
      <c r="E791" s="5"/>
      <c r="F791" s="5"/>
    </row>
    <row r="792" ht="13.5" customHeight="1" spans="1:6">
      <c r="A792" s="2"/>
      <c r="D792" s="4"/>
      <c r="E792" s="5"/>
      <c r="F792" s="5"/>
    </row>
    <row r="793" ht="13.5" customHeight="1" spans="1:6">
      <c r="A793" s="2"/>
      <c r="D793" s="4"/>
      <c r="E793" s="5"/>
      <c r="F793" s="5"/>
    </row>
    <row r="794" ht="13.5" customHeight="1" spans="1:6">
      <c r="A794" s="2"/>
      <c r="D794" s="4"/>
      <c r="E794" s="5"/>
      <c r="F794" s="5"/>
    </row>
    <row r="795" ht="13.5" customHeight="1" spans="1:6">
      <c r="A795" s="2"/>
      <c r="D795" s="4"/>
      <c r="E795" s="5"/>
      <c r="F795" s="5"/>
    </row>
    <row r="796" ht="13.5" customHeight="1" spans="1:6">
      <c r="A796" s="2"/>
      <c r="D796" s="4"/>
      <c r="E796" s="5"/>
      <c r="F796" s="5"/>
    </row>
    <row r="797" ht="13.5" customHeight="1" spans="1:6">
      <c r="A797" s="2"/>
      <c r="D797" s="4"/>
      <c r="E797" s="5"/>
      <c r="F797" s="5"/>
    </row>
    <row r="798" ht="13.5" customHeight="1" spans="1:6">
      <c r="A798" s="2"/>
      <c r="D798" s="4"/>
      <c r="E798" s="5"/>
      <c r="F798" s="5"/>
    </row>
    <row r="799" ht="13.5" customHeight="1" spans="1:6">
      <c r="A799" s="2"/>
      <c r="D799" s="4"/>
      <c r="E799" s="5"/>
      <c r="F799" s="5"/>
    </row>
    <row r="800" ht="13.5" customHeight="1" spans="1:6">
      <c r="A800" s="2"/>
      <c r="D800" s="4"/>
      <c r="E800" s="5"/>
      <c r="F800" s="5"/>
    </row>
    <row r="801" ht="13.5" customHeight="1" spans="1:6">
      <c r="A801" s="2"/>
      <c r="D801" s="4"/>
      <c r="E801" s="5"/>
      <c r="F801" s="5"/>
    </row>
    <row r="802" ht="13.5" customHeight="1" spans="1:6">
      <c r="A802" s="2"/>
      <c r="D802" s="4"/>
      <c r="E802" s="5"/>
      <c r="F802" s="5"/>
    </row>
    <row r="803" ht="13.5" customHeight="1" spans="1:6">
      <c r="A803" s="2"/>
      <c r="D803" s="4"/>
      <c r="E803" s="5"/>
      <c r="F803" s="5"/>
    </row>
    <row r="804" ht="13.5" customHeight="1" spans="1:6">
      <c r="A804" s="2"/>
      <c r="D804" s="4"/>
      <c r="E804" s="5"/>
      <c r="F804" s="5"/>
    </row>
    <row r="805" ht="13.5" customHeight="1" spans="1:6">
      <c r="A805" s="2"/>
      <c r="D805" s="4"/>
      <c r="E805" s="5"/>
      <c r="F805" s="5"/>
    </row>
    <row r="806" ht="13.5" customHeight="1" spans="1:6">
      <c r="A806" s="2"/>
      <c r="D806" s="4"/>
      <c r="E806" s="5"/>
      <c r="F806" s="5"/>
    </row>
    <row r="807" ht="13.5" customHeight="1" spans="1:6">
      <c r="A807" s="2"/>
      <c r="D807" s="4"/>
      <c r="E807" s="5"/>
      <c r="F807" s="5"/>
    </row>
    <row r="808" ht="13.5" customHeight="1" spans="1:6">
      <c r="A808" s="2"/>
      <c r="D808" s="4"/>
      <c r="E808" s="5"/>
      <c r="F808" s="5"/>
    </row>
    <row r="809" ht="13.5" customHeight="1" spans="1:6">
      <c r="A809" s="2"/>
      <c r="D809" s="4"/>
      <c r="E809" s="5"/>
      <c r="F809" s="5"/>
    </row>
    <row r="810" ht="13.5" customHeight="1" spans="1:6">
      <c r="A810" s="2"/>
      <c r="D810" s="4"/>
      <c r="E810" s="5"/>
      <c r="F810" s="5"/>
    </row>
    <row r="811" ht="13.5" customHeight="1" spans="1:6">
      <c r="A811" s="2"/>
      <c r="D811" s="4"/>
      <c r="E811" s="5"/>
      <c r="F811" s="5"/>
    </row>
    <row r="812" ht="13.5" customHeight="1" spans="1:6">
      <c r="A812" s="2"/>
      <c r="D812" s="4"/>
      <c r="E812" s="5"/>
      <c r="F812" s="5"/>
    </row>
    <row r="813" ht="13.5" customHeight="1" spans="1:6">
      <c r="A813" s="2"/>
      <c r="D813" s="4"/>
      <c r="E813" s="5"/>
      <c r="F813" s="5"/>
    </row>
    <row r="814" ht="13.5" customHeight="1" spans="1:6">
      <c r="A814" s="2"/>
      <c r="D814" s="4"/>
      <c r="E814" s="5"/>
      <c r="F814" s="5"/>
    </row>
    <row r="815" ht="13.5" customHeight="1" spans="1:6">
      <c r="A815" s="2"/>
      <c r="D815" s="4"/>
      <c r="E815" s="5"/>
      <c r="F815" s="5"/>
    </row>
    <row r="816" ht="13.5" customHeight="1" spans="1:6">
      <c r="A816" s="2"/>
      <c r="D816" s="4"/>
      <c r="E816" s="5"/>
      <c r="F816" s="5"/>
    </row>
    <row r="817" ht="13.5" customHeight="1" spans="1:6">
      <c r="A817" s="2"/>
      <c r="D817" s="4"/>
      <c r="E817" s="5"/>
      <c r="F817" s="5"/>
    </row>
    <row r="818" ht="13.5" customHeight="1" spans="1:6">
      <c r="A818" s="2"/>
      <c r="D818" s="4"/>
      <c r="E818" s="5"/>
      <c r="F818" s="5"/>
    </row>
    <row r="819" ht="13.5" customHeight="1" spans="1:6">
      <c r="A819" s="2"/>
      <c r="D819" s="4"/>
      <c r="E819" s="5"/>
      <c r="F819" s="5"/>
    </row>
    <row r="820" ht="13.5" customHeight="1" spans="1:6">
      <c r="A820" s="2"/>
      <c r="D820" s="4"/>
      <c r="E820" s="5"/>
      <c r="F820" s="5"/>
    </row>
    <row r="821" ht="13.5" customHeight="1" spans="1:6">
      <c r="A821" s="2"/>
      <c r="D821" s="4"/>
      <c r="E821" s="5"/>
      <c r="F821" s="5"/>
    </row>
    <row r="822" ht="13.5" customHeight="1" spans="1:6">
      <c r="A822" s="2"/>
      <c r="D822" s="4"/>
      <c r="E822" s="5"/>
      <c r="F822" s="5"/>
    </row>
    <row r="823" ht="13.5" customHeight="1" spans="1:6">
      <c r="A823" s="2"/>
      <c r="D823" s="4"/>
      <c r="E823" s="5"/>
      <c r="F823" s="5"/>
    </row>
    <row r="824" ht="13.5" customHeight="1" spans="1:6">
      <c r="A824" s="2"/>
      <c r="D824" s="4"/>
      <c r="E824" s="5"/>
      <c r="F824" s="5"/>
    </row>
    <row r="825" ht="13.5" customHeight="1" spans="1:6">
      <c r="A825" s="2"/>
      <c r="D825" s="4"/>
      <c r="E825" s="5"/>
      <c r="F825" s="5"/>
    </row>
    <row r="826" ht="13.5" customHeight="1" spans="1:6">
      <c r="A826" s="2"/>
      <c r="D826" s="4"/>
      <c r="E826" s="5"/>
      <c r="F826" s="5"/>
    </row>
    <row r="827" ht="13.5" customHeight="1" spans="1:6">
      <c r="A827" s="2"/>
      <c r="D827" s="4"/>
      <c r="E827" s="5"/>
      <c r="F827" s="5"/>
    </row>
    <row r="828" ht="13.5" customHeight="1" spans="1:6">
      <c r="A828" s="2"/>
      <c r="D828" s="4"/>
      <c r="E828" s="5"/>
      <c r="F828" s="5"/>
    </row>
    <row r="829" ht="13.5" customHeight="1" spans="1:6">
      <c r="A829" s="2"/>
      <c r="D829" s="4"/>
      <c r="E829" s="5"/>
      <c r="F829" s="5"/>
    </row>
    <row r="830" ht="13.5" customHeight="1" spans="1:6">
      <c r="A830" s="2"/>
      <c r="D830" s="4"/>
      <c r="E830" s="5"/>
      <c r="F830" s="5"/>
    </row>
    <row r="831" ht="13.5" customHeight="1" spans="1:6">
      <c r="A831" s="2"/>
      <c r="D831" s="4"/>
      <c r="E831" s="5"/>
      <c r="F831" s="5"/>
    </row>
    <row r="832" ht="13.5" customHeight="1" spans="1:6">
      <c r="A832" s="2"/>
      <c r="D832" s="4"/>
      <c r="E832" s="5"/>
      <c r="F832" s="5"/>
    </row>
    <row r="833" ht="13.5" customHeight="1" spans="1:6">
      <c r="A833" s="2"/>
      <c r="D833" s="4"/>
      <c r="E833" s="5"/>
      <c r="F833" s="5"/>
    </row>
    <row r="834" ht="13.5" customHeight="1" spans="1:6">
      <c r="A834" s="2"/>
      <c r="D834" s="4"/>
      <c r="E834" s="5"/>
      <c r="F834" s="5"/>
    </row>
    <row r="835" ht="13.5" customHeight="1" spans="1:6">
      <c r="A835" s="2"/>
      <c r="D835" s="4"/>
      <c r="E835" s="5"/>
      <c r="F835" s="5"/>
    </row>
    <row r="836" ht="13.5" customHeight="1" spans="1:6">
      <c r="A836" s="2"/>
      <c r="D836" s="4"/>
      <c r="E836" s="5"/>
      <c r="F836" s="5"/>
    </row>
    <row r="837" ht="13.5" customHeight="1" spans="1:6">
      <c r="A837" s="2"/>
      <c r="D837" s="4"/>
      <c r="E837" s="5"/>
      <c r="F837" s="5"/>
    </row>
    <row r="838" ht="13.5" customHeight="1" spans="1:6">
      <c r="A838" s="2"/>
      <c r="D838" s="4"/>
      <c r="E838" s="5"/>
      <c r="F838" s="5"/>
    </row>
    <row r="839" ht="13.5" customHeight="1" spans="1:6">
      <c r="A839" s="2"/>
      <c r="D839" s="4"/>
      <c r="E839" s="5"/>
      <c r="F839" s="5"/>
    </row>
    <row r="840" ht="13.5" customHeight="1" spans="1:6">
      <c r="A840" s="2"/>
      <c r="D840" s="4"/>
      <c r="E840" s="5"/>
      <c r="F840" s="5"/>
    </row>
    <row r="841" ht="13.5" customHeight="1" spans="1:6">
      <c r="A841" s="2"/>
      <c r="D841" s="4"/>
      <c r="E841" s="5"/>
      <c r="F841" s="5"/>
    </row>
    <row r="842" ht="13.5" customHeight="1" spans="1:6">
      <c r="A842" s="2"/>
      <c r="D842" s="4"/>
      <c r="E842" s="5"/>
      <c r="F842" s="5"/>
    </row>
    <row r="843" ht="13.5" customHeight="1" spans="1:6">
      <c r="A843" s="2"/>
      <c r="D843" s="4"/>
      <c r="E843" s="5"/>
      <c r="F843" s="5"/>
    </row>
    <row r="844" ht="13.5" customHeight="1" spans="1:6">
      <c r="A844" s="2"/>
      <c r="D844" s="4"/>
      <c r="E844" s="5"/>
      <c r="F844" s="5"/>
    </row>
    <row r="845" ht="13.5" customHeight="1" spans="1:6">
      <c r="A845" s="2"/>
      <c r="D845" s="4"/>
      <c r="E845" s="5"/>
      <c r="F845" s="5"/>
    </row>
    <row r="846" ht="13.5" customHeight="1" spans="1:6">
      <c r="A846" s="2"/>
      <c r="D846" s="4"/>
      <c r="E846" s="5"/>
      <c r="F846" s="5"/>
    </row>
    <row r="847" ht="13.5" customHeight="1" spans="1:6">
      <c r="A847" s="2"/>
      <c r="D847" s="4"/>
      <c r="E847" s="5"/>
      <c r="F847" s="5"/>
    </row>
    <row r="848" ht="13.5" customHeight="1" spans="1:6">
      <c r="A848" s="2"/>
      <c r="D848" s="4"/>
      <c r="E848" s="5"/>
      <c r="F848" s="5"/>
    </row>
    <row r="849" ht="13.5" customHeight="1" spans="1:6">
      <c r="A849" s="2"/>
      <c r="D849" s="4"/>
      <c r="E849" s="5"/>
      <c r="F849" s="5"/>
    </row>
    <row r="850" ht="13.5" customHeight="1" spans="1:6">
      <c r="A850" s="2"/>
      <c r="D850" s="4"/>
      <c r="E850" s="5"/>
      <c r="F850" s="5"/>
    </row>
    <row r="851" ht="13.5" customHeight="1" spans="1:6">
      <c r="A851" s="2"/>
      <c r="D851" s="4"/>
      <c r="E851" s="5"/>
      <c r="F851" s="5"/>
    </row>
    <row r="852" ht="13.5" customHeight="1" spans="1:6">
      <c r="A852" s="2"/>
      <c r="D852" s="4"/>
      <c r="E852" s="5"/>
      <c r="F852" s="5"/>
    </row>
    <row r="853" ht="13.5" customHeight="1" spans="1:6">
      <c r="A853" s="2"/>
      <c r="D853" s="4"/>
      <c r="E853" s="5"/>
      <c r="F853" s="5"/>
    </row>
    <row r="854" ht="13.5" customHeight="1" spans="1:6">
      <c r="A854" s="2"/>
      <c r="D854" s="4"/>
      <c r="E854" s="5"/>
      <c r="F854" s="5"/>
    </row>
    <row r="855" ht="13.5" customHeight="1" spans="1:6">
      <c r="A855" s="2"/>
      <c r="D855" s="4"/>
      <c r="E855" s="5"/>
      <c r="F855" s="5"/>
    </row>
    <row r="856" ht="13.5" customHeight="1" spans="1:6">
      <c r="A856" s="2"/>
      <c r="D856" s="4"/>
      <c r="E856" s="5"/>
      <c r="F856" s="5"/>
    </row>
    <row r="857" ht="13.5" customHeight="1" spans="1:6">
      <c r="A857" s="2"/>
      <c r="D857" s="4"/>
      <c r="E857" s="5"/>
      <c r="F857" s="5"/>
    </row>
    <row r="858" ht="13.5" customHeight="1" spans="1:6">
      <c r="A858" s="2"/>
      <c r="D858" s="4"/>
      <c r="E858" s="5"/>
      <c r="F858" s="5"/>
    </row>
    <row r="859" ht="13.5" customHeight="1" spans="1:6">
      <c r="A859" s="2"/>
      <c r="D859" s="4"/>
      <c r="E859" s="5"/>
      <c r="F859" s="5"/>
    </row>
    <row r="860" ht="13.5" customHeight="1" spans="1:6">
      <c r="A860" s="2"/>
      <c r="D860" s="4"/>
      <c r="E860" s="5"/>
      <c r="F860" s="5"/>
    </row>
    <row r="861" ht="13.5" customHeight="1" spans="1:6">
      <c r="A861" s="2"/>
      <c r="D861" s="4"/>
      <c r="E861" s="5"/>
      <c r="F861" s="5"/>
    </row>
    <row r="862" ht="13.5" customHeight="1" spans="1:6">
      <c r="A862" s="2"/>
      <c r="D862" s="4"/>
      <c r="E862" s="5"/>
      <c r="F862" s="5"/>
    </row>
    <row r="863" ht="13.5" customHeight="1" spans="1:6">
      <c r="A863" s="2"/>
      <c r="D863" s="4"/>
      <c r="E863" s="5"/>
      <c r="F863" s="5"/>
    </row>
    <row r="864" ht="13.5" customHeight="1" spans="1:6">
      <c r="A864" s="2"/>
      <c r="D864" s="4"/>
      <c r="E864" s="5"/>
      <c r="F864" s="5"/>
    </row>
    <row r="865" ht="13.5" customHeight="1" spans="1:6">
      <c r="A865" s="2"/>
      <c r="D865" s="4"/>
      <c r="E865" s="5"/>
      <c r="F865" s="5"/>
    </row>
    <row r="866" ht="13.5" customHeight="1" spans="1:6">
      <c r="A866" s="2"/>
      <c r="D866" s="4"/>
      <c r="E866" s="5"/>
      <c r="F866" s="5"/>
    </row>
    <row r="867" ht="13.5" customHeight="1" spans="1:6">
      <c r="A867" s="2"/>
      <c r="D867" s="4"/>
      <c r="E867" s="5"/>
      <c r="F867" s="5"/>
    </row>
    <row r="868" ht="13.5" customHeight="1" spans="1:6">
      <c r="A868" s="2"/>
      <c r="D868" s="4"/>
      <c r="E868" s="5"/>
      <c r="F868" s="5"/>
    </row>
    <row r="869" ht="13.5" customHeight="1" spans="1:6">
      <c r="A869" s="2"/>
      <c r="D869" s="4"/>
      <c r="E869" s="5"/>
      <c r="F869" s="5"/>
    </row>
    <row r="870" ht="13.5" customHeight="1" spans="1:6">
      <c r="A870" s="2"/>
      <c r="D870" s="4"/>
      <c r="E870" s="5"/>
      <c r="F870" s="5"/>
    </row>
    <row r="871" ht="13.5" customHeight="1" spans="1:6">
      <c r="A871" s="2"/>
      <c r="D871" s="4"/>
      <c r="E871" s="5"/>
      <c r="F871" s="5"/>
    </row>
    <row r="872" ht="13.5" customHeight="1" spans="1:6">
      <c r="A872" s="2"/>
      <c r="D872" s="4"/>
      <c r="E872" s="5"/>
      <c r="F872" s="5"/>
    </row>
    <row r="873" ht="13.5" customHeight="1" spans="1:6">
      <c r="A873" s="2"/>
      <c r="D873" s="4"/>
      <c r="E873" s="5"/>
      <c r="F873" s="5"/>
    </row>
    <row r="874" ht="13.5" customHeight="1" spans="1:6">
      <c r="A874" s="2"/>
      <c r="D874" s="4"/>
      <c r="E874" s="5"/>
      <c r="F874" s="5"/>
    </row>
    <row r="875" ht="13.5" customHeight="1" spans="1:6">
      <c r="A875" s="2"/>
      <c r="D875" s="4"/>
      <c r="E875" s="5"/>
      <c r="F875" s="5"/>
    </row>
    <row r="876" ht="13.5" customHeight="1" spans="1:6">
      <c r="A876" s="2"/>
      <c r="D876" s="4"/>
      <c r="E876" s="5"/>
      <c r="F876" s="5"/>
    </row>
    <row r="877" ht="13.5" customHeight="1" spans="1:6">
      <c r="A877" s="2"/>
      <c r="D877" s="4"/>
      <c r="E877" s="5"/>
      <c r="F877" s="5"/>
    </row>
    <row r="878" ht="13.5" customHeight="1" spans="1:6">
      <c r="A878" s="2"/>
      <c r="D878" s="4"/>
      <c r="E878" s="5"/>
      <c r="F878" s="5"/>
    </row>
    <row r="879" ht="13.5" customHeight="1" spans="1:6">
      <c r="A879" s="2"/>
      <c r="D879" s="4"/>
      <c r="E879" s="5"/>
      <c r="F879" s="5"/>
    </row>
    <row r="880" ht="13.5" customHeight="1" spans="1:6">
      <c r="A880" s="2"/>
      <c r="D880" s="4"/>
      <c r="E880" s="5"/>
      <c r="F880" s="5"/>
    </row>
    <row r="881" ht="13.5" customHeight="1" spans="1:6">
      <c r="A881" s="2"/>
      <c r="D881" s="4"/>
      <c r="E881" s="5"/>
      <c r="F881" s="5"/>
    </row>
    <row r="882" ht="13.5" customHeight="1" spans="1:6">
      <c r="A882" s="2"/>
      <c r="D882" s="4"/>
      <c r="E882" s="5"/>
      <c r="F882" s="5"/>
    </row>
    <row r="883" ht="13.5" customHeight="1" spans="1:6">
      <c r="A883" s="2"/>
      <c r="D883" s="4"/>
      <c r="E883" s="5"/>
      <c r="F883" s="5"/>
    </row>
    <row r="884" ht="13.5" customHeight="1" spans="1:6">
      <c r="A884" s="2"/>
      <c r="D884" s="4"/>
      <c r="E884" s="5"/>
      <c r="F884" s="5"/>
    </row>
    <row r="885" ht="13.5" customHeight="1" spans="1:6">
      <c r="A885" s="2"/>
      <c r="D885" s="4"/>
      <c r="E885" s="5"/>
      <c r="F885" s="5"/>
    </row>
    <row r="886" ht="13.5" customHeight="1" spans="1:6">
      <c r="A886" s="2"/>
      <c r="D886" s="4"/>
      <c r="E886" s="5"/>
      <c r="F886" s="5"/>
    </row>
    <row r="887" ht="13.5" customHeight="1" spans="1:6">
      <c r="A887" s="2"/>
      <c r="D887" s="4"/>
      <c r="E887" s="5"/>
      <c r="F887" s="5"/>
    </row>
    <row r="888" ht="13.5" customHeight="1" spans="1:6">
      <c r="A888" s="2"/>
      <c r="D888" s="4"/>
      <c r="E888" s="5"/>
      <c r="F888" s="5"/>
    </row>
    <row r="889" ht="13.5" customHeight="1" spans="1:6">
      <c r="A889" s="2"/>
      <c r="D889" s="4"/>
      <c r="E889" s="5"/>
      <c r="F889" s="5"/>
    </row>
    <row r="890" ht="13.5" customHeight="1" spans="1:6">
      <c r="A890" s="2"/>
      <c r="D890" s="4"/>
      <c r="E890" s="5"/>
      <c r="F890" s="5"/>
    </row>
    <row r="891" ht="13.5" customHeight="1" spans="1:6">
      <c r="A891" s="2"/>
      <c r="D891" s="4"/>
      <c r="E891" s="5"/>
      <c r="F891" s="5"/>
    </row>
    <row r="892" ht="13.5" customHeight="1" spans="1:6">
      <c r="A892" s="2"/>
      <c r="D892" s="4"/>
      <c r="E892" s="5"/>
      <c r="F892" s="5"/>
    </row>
    <row r="893" ht="13.5" customHeight="1" spans="1:6">
      <c r="A893" s="2"/>
      <c r="D893" s="4"/>
      <c r="E893" s="5"/>
      <c r="F893" s="5"/>
    </row>
    <row r="894" ht="13.5" customHeight="1" spans="1:6">
      <c r="A894" s="2"/>
      <c r="D894" s="4"/>
      <c r="E894" s="5"/>
      <c r="F894" s="5"/>
    </row>
    <row r="895" ht="13.5" customHeight="1" spans="1:6">
      <c r="A895" s="2"/>
      <c r="D895" s="4"/>
      <c r="E895" s="5"/>
      <c r="F895" s="5"/>
    </row>
    <row r="896" ht="13.5" customHeight="1" spans="1:6">
      <c r="A896" s="2"/>
      <c r="D896" s="4"/>
      <c r="E896" s="5"/>
      <c r="F896" s="5"/>
    </row>
    <row r="897" ht="13.5" customHeight="1" spans="1:6">
      <c r="A897" s="2"/>
      <c r="D897" s="4"/>
      <c r="E897" s="5"/>
      <c r="F897" s="5"/>
    </row>
    <row r="898" ht="13.5" customHeight="1" spans="1:6">
      <c r="A898" s="2"/>
      <c r="D898" s="4"/>
      <c r="E898" s="5"/>
      <c r="F898" s="5"/>
    </row>
    <row r="899" ht="13.5" customHeight="1" spans="1:6">
      <c r="A899" s="2"/>
      <c r="D899" s="4"/>
      <c r="E899" s="5"/>
      <c r="F899" s="5"/>
    </row>
    <row r="900" ht="13.5" customHeight="1" spans="1:6">
      <c r="A900" s="2"/>
      <c r="D900" s="4"/>
      <c r="E900" s="5"/>
      <c r="F900" s="5"/>
    </row>
    <row r="901" ht="13.5" customHeight="1" spans="1:6">
      <c r="A901" s="2"/>
      <c r="D901" s="4"/>
      <c r="E901" s="5"/>
      <c r="F901" s="5"/>
    </row>
    <row r="902" ht="13.5" customHeight="1" spans="1:6">
      <c r="A902" s="2"/>
      <c r="D902" s="4"/>
      <c r="E902" s="5"/>
      <c r="F902" s="5"/>
    </row>
    <row r="903" ht="13.5" customHeight="1" spans="1:6">
      <c r="A903" s="2"/>
      <c r="D903" s="4"/>
      <c r="E903" s="5"/>
      <c r="F903" s="5"/>
    </row>
    <row r="904" ht="13.5" customHeight="1" spans="1:6">
      <c r="A904" s="2"/>
      <c r="D904" s="4"/>
      <c r="E904" s="5"/>
      <c r="F904" s="5"/>
    </row>
    <row r="905" ht="13.5" customHeight="1" spans="1:6">
      <c r="A905" s="2"/>
      <c r="D905" s="4"/>
      <c r="E905" s="5"/>
      <c r="F905" s="5"/>
    </row>
    <row r="906" ht="13.5" customHeight="1" spans="1:6">
      <c r="A906" s="2"/>
      <c r="D906" s="4"/>
      <c r="E906" s="5"/>
      <c r="F906" s="5"/>
    </row>
    <row r="907" ht="13.5" customHeight="1" spans="1:6">
      <c r="A907" s="2"/>
      <c r="D907" s="4"/>
      <c r="E907" s="5"/>
      <c r="F907" s="5"/>
    </row>
    <row r="908" ht="13.5" customHeight="1" spans="1:6">
      <c r="A908" s="2"/>
      <c r="D908" s="4"/>
      <c r="E908" s="5"/>
      <c r="F908" s="5"/>
    </row>
    <row r="909" ht="13.5" customHeight="1" spans="1:6">
      <c r="A909" s="2"/>
      <c r="D909" s="4"/>
      <c r="E909" s="5"/>
      <c r="F909" s="5"/>
    </row>
    <row r="910" ht="13.5" customHeight="1" spans="1:6">
      <c r="A910" s="2"/>
      <c r="D910" s="4"/>
      <c r="E910" s="5"/>
      <c r="F910" s="5"/>
    </row>
    <row r="911" ht="13.5" customHeight="1" spans="1:6">
      <c r="A911" s="2"/>
      <c r="D911" s="4"/>
      <c r="E911" s="5"/>
      <c r="F911" s="5"/>
    </row>
    <row r="912" ht="13.5" customHeight="1" spans="1:6">
      <c r="A912" s="2"/>
      <c r="D912" s="4"/>
      <c r="E912" s="5"/>
      <c r="F912" s="5"/>
    </row>
    <row r="913" ht="13.5" customHeight="1" spans="1:6">
      <c r="A913" s="2"/>
      <c r="D913" s="4"/>
      <c r="E913" s="5"/>
      <c r="F913" s="5"/>
    </row>
    <row r="914" ht="13.5" customHeight="1" spans="1:6">
      <c r="A914" s="2"/>
      <c r="D914" s="4"/>
      <c r="E914" s="5"/>
      <c r="F914" s="5"/>
    </row>
    <row r="915" ht="13.5" customHeight="1" spans="1:6">
      <c r="A915" s="2"/>
      <c r="D915" s="4"/>
      <c r="E915" s="5"/>
      <c r="F915" s="5"/>
    </row>
    <row r="916" ht="13.5" customHeight="1" spans="1:6">
      <c r="A916" s="2"/>
      <c r="D916" s="4"/>
      <c r="E916" s="5"/>
      <c r="F916" s="5"/>
    </row>
    <row r="917" ht="13.5" customHeight="1" spans="1:6">
      <c r="A917" s="2"/>
      <c r="D917" s="4"/>
      <c r="E917" s="5"/>
      <c r="F917" s="5"/>
    </row>
    <row r="918" ht="13.5" customHeight="1" spans="1:6">
      <c r="A918" s="2"/>
      <c r="D918" s="4"/>
      <c r="E918" s="5"/>
      <c r="F918" s="5"/>
    </row>
    <row r="919" ht="13.5" customHeight="1" spans="1:6">
      <c r="A919" s="2"/>
      <c r="D919" s="4"/>
      <c r="E919" s="5"/>
      <c r="F919" s="5"/>
    </row>
    <row r="920" ht="13.5" customHeight="1" spans="1:6">
      <c r="A920" s="2"/>
      <c r="D920" s="4"/>
      <c r="E920" s="5"/>
      <c r="F920" s="5"/>
    </row>
    <row r="921" ht="13.5" customHeight="1" spans="1:6">
      <c r="A921" s="2"/>
      <c r="D921" s="4"/>
      <c r="E921" s="5"/>
      <c r="F921" s="5"/>
    </row>
    <row r="922" ht="13.5" customHeight="1" spans="1:6">
      <c r="A922" s="2"/>
      <c r="D922" s="4"/>
      <c r="E922" s="5"/>
      <c r="F922" s="5"/>
    </row>
    <row r="923" ht="13.5" customHeight="1" spans="1:6">
      <c r="A923" s="2"/>
      <c r="D923" s="4"/>
      <c r="E923" s="5"/>
      <c r="F923" s="5"/>
    </row>
    <row r="924" ht="13.5" customHeight="1" spans="1:6">
      <c r="A924" s="2"/>
      <c r="D924" s="4"/>
      <c r="E924" s="5"/>
      <c r="F924" s="5"/>
    </row>
    <row r="925" ht="13.5" customHeight="1" spans="1:6">
      <c r="A925" s="2"/>
      <c r="D925" s="4"/>
      <c r="E925" s="5"/>
      <c r="F925" s="5"/>
    </row>
    <row r="926" ht="13.5" customHeight="1" spans="1:6">
      <c r="A926" s="2"/>
      <c r="D926" s="4"/>
      <c r="E926" s="5"/>
      <c r="F926" s="5"/>
    </row>
    <row r="927" ht="13.5" customHeight="1" spans="1:6">
      <c r="A927" s="2"/>
      <c r="D927" s="4"/>
      <c r="E927" s="5"/>
      <c r="F927" s="5"/>
    </row>
    <row r="928" ht="13.5" customHeight="1" spans="1:6">
      <c r="A928" s="2"/>
      <c r="D928" s="4"/>
      <c r="E928" s="5"/>
      <c r="F928" s="5"/>
    </row>
    <row r="929" ht="13.5" customHeight="1" spans="1:6">
      <c r="A929" s="2"/>
      <c r="D929" s="4"/>
      <c r="E929" s="5"/>
      <c r="F929" s="5"/>
    </row>
    <row r="930" ht="13.5" customHeight="1" spans="1:6">
      <c r="A930" s="2"/>
      <c r="D930" s="4"/>
      <c r="E930" s="5"/>
      <c r="F930" s="5"/>
    </row>
    <row r="931" ht="13.5" customHeight="1" spans="1:6">
      <c r="A931" s="2"/>
      <c r="D931" s="4"/>
      <c r="E931" s="5"/>
      <c r="F931" s="5"/>
    </row>
    <row r="932" ht="13.5" customHeight="1" spans="1:6">
      <c r="A932" s="2"/>
      <c r="D932" s="4"/>
      <c r="E932" s="5"/>
      <c r="F932" s="5"/>
    </row>
    <row r="933" ht="13.5" customHeight="1" spans="1:6">
      <c r="A933" s="2"/>
      <c r="D933" s="4"/>
      <c r="E933" s="5"/>
      <c r="F933" s="5"/>
    </row>
    <row r="934" ht="13.5" customHeight="1" spans="1:6">
      <c r="A934" s="2"/>
      <c r="D934" s="4"/>
      <c r="E934" s="5"/>
      <c r="F934" s="5"/>
    </row>
    <row r="935" ht="13.5" customHeight="1" spans="1:6">
      <c r="A935" s="2"/>
      <c r="D935" s="4"/>
      <c r="E935" s="5"/>
      <c r="F935" s="5"/>
    </row>
    <row r="936" ht="13.5" customHeight="1" spans="1:6">
      <c r="A936" s="2"/>
      <c r="D936" s="4"/>
      <c r="E936" s="5"/>
      <c r="F936" s="5"/>
    </row>
    <row r="937" ht="13.5" customHeight="1" spans="1:6">
      <c r="A937" s="2"/>
      <c r="D937" s="4"/>
      <c r="E937" s="5"/>
      <c r="F937" s="5"/>
    </row>
    <row r="938" ht="13.5" customHeight="1" spans="1:6">
      <c r="A938" s="2"/>
      <c r="D938" s="4"/>
      <c r="E938" s="5"/>
      <c r="F938" s="5"/>
    </row>
    <row r="939" ht="13.5" customHeight="1" spans="1:6">
      <c r="A939" s="2"/>
      <c r="D939" s="4"/>
      <c r="E939" s="5"/>
      <c r="F939" s="5"/>
    </row>
    <row r="940" ht="13.5" customHeight="1" spans="1:6">
      <c r="A940" s="2"/>
      <c r="D940" s="4"/>
      <c r="E940" s="5"/>
      <c r="F940" s="5"/>
    </row>
    <row r="941" ht="13.5" customHeight="1" spans="1:6">
      <c r="A941" s="2"/>
      <c r="D941" s="4"/>
      <c r="E941" s="5"/>
      <c r="F941" s="5"/>
    </row>
    <row r="942" ht="13.5" customHeight="1" spans="1:6">
      <c r="A942" s="2"/>
      <c r="D942" s="4"/>
      <c r="E942" s="5"/>
      <c r="F942" s="5"/>
    </row>
    <row r="943" ht="13.5" customHeight="1" spans="1:6">
      <c r="A943" s="2"/>
      <c r="D943" s="4"/>
      <c r="E943" s="5"/>
      <c r="F943" s="5"/>
    </row>
    <row r="944" ht="13.5" customHeight="1" spans="1:6">
      <c r="A944" s="2"/>
      <c r="D944" s="4"/>
      <c r="E944" s="5"/>
      <c r="F944" s="5"/>
    </row>
    <row r="945" ht="13.5" customHeight="1" spans="1:6">
      <c r="A945" s="2"/>
      <c r="D945" s="4"/>
      <c r="E945" s="5"/>
      <c r="F945" s="5"/>
    </row>
    <row r="946" ht="13.5" customHeight="1" spans="1:6">
      <c r="A946" s="2"/>
      <c r="D946" s="4"/>
      <c r="E946" s="5"/>
      <c r="F946" s="5"/>
    </row>
    <row r="947" ht="13.5" customHeight="1" spans="1:6">
      <c r="A947" s="2"/>
      <c r="D947" s="4"/>
      <c r="E947" s="5"/>
      <c r="F947" s="5"/>
    </row>
    <row r="948" ht="13.5" customHeight="1" spans="1:6">
      <c r="A948" s="2"/>
      <c r="D948" s="4"/>
      <c r="E948" s="5"/>
      <c r="F948" s="5"/>
    </row>
    <row r="949" ht="13.5" customHeight="1" spans="1:6">
      <c r="A949" s="2"/>
      <c r="D949" s="4"/>
      <c r="E949" s="5"/>
      <c r="F949" s="5"/>
    </row>
    <row r="950" ht="13.5" customHeight="1" spans="1:6">
      <c r="A950" s="2"/>
      <c r="D950" s="4"/>
      <c r="E950" s="5"/>
      <c r="F950" s="5"/>
    </row>
    <row r="951" ht="13.5" customHeight="1" spans="1:6">
      <c r="A951" s="2"/>
      <c r="D951" s="4"/>
      <c r="E951" s="5"/>
      <c r="F951" s="5"/>
    </row>
    <row r="952" ht="13.5" customHeight="1" spans="1:6">
      <c r="A952" s="2"/>
      <c r="D952" s="4"/>
      <c r="E952" s="5"/>
      <c r="F952" s="5"/>
    </row>
    <row r="953" ht="13.5" customHeight="1" spans="1:6">
      <c r="A953" s="2"/>
      <c r="D953" s="4"/>
      <c r="E953" s="5"/>
      <c r="F953" s="5"/>
    </row>
    <row r="954" ht="13.5" customHeight="1" spans="1:6">
      <c r="A954" s="2"/>
      <c r="D954" s="4"/>
      <c r="E954" s="5"/>
      <c r="F954" s="5"/>
    </row>
    <row r="955" ht="13.5" customHeight="1" spans="1:6">
      <c r="A955" s="2"/>
      <c r="D955" s="4"/>
      <c r="E955" s="5"/>
      <c r="F955" s="5"/>
    </row>
    <row r="956" ht="13.5" customHeight="1" spans="1:6">
      <c r="A956" s="2"/>
      <c r="D956" s="4"/>
      <c r="E956" s="5"/>
      <c r="F956" s="5"/>
    </row>
    <row r="957" ht="13.5" customHeight="1" spans="1:6">
      <c r="A957" s="2"/>
      <c r="D957" s="4"/>
      <c r="E957" s="5"/>
      <c r="F957" s="5"/>
    </row>
    <row r="958" ht="13.5" customHeight="1" spans="1:6">
      <c r="A958" s="2"/>
      <c r="D958" s="4"/>
      <c r="E958" s="5"/>
      <c r="F958" s="5"/>
    </row>
    <row r="959" ht="13.5" customHeight="1" spans="1:6">
      <c r="A959" s="2"/>
      <c r="D959" s="4"/>
      <c r="E959" s="5"/>
      <c r="F959" s="5"/>
    </row>
    <row r="960" ht="13.5" customHeight="1" spans="1:6">
      <c r="A960" s="2"/>
      <c r="D960" s="4"/>
      <c r="E960" s="5"/>
      <c r="F960" s="5"/>
    </row>
    <row r="961" ht="13.5" customHeight="1" spans="1:6">
      <c r="A961" s="2"/>
      <c r="D961" s="4"/>
      <c r="E961" s="5"/>
      <c r="F961" s="5"/>
    </row>
    <row r="962" ht="13.5" customHeight="1" spans="1:6">
      <c r="A962" s="2"/>
      <c r="D962" s="4"/>
      <c r="E962" s="5"/>
      <c r="F962" s="5"/>
    </row>
    <row r="963" ht="13.5" customHeight="1" spans="1:6">
      <c r="A963" s="2"/>
      <c r="D963" s="4"/>
      <c r="E963" s="5"/>
      <c r="F963" s="5"/>
    </row>
    <row r="964" ht="13.5" customHeight="1" spans="1:6">
      <c r="A964" s="2"/>
      <c r="D964" s="4"/>
      <c r="E964" s="5"/>
      <c r="F964" s="5"/>
    </row>
    <row r="965" ht="13.5" customHeight="1" spans="1:6">
      <c r="A965" s="2"/>
      <c r="D965" s="4"/>
      <c r="E965" s="5"/>
      <c r="F965" s="5"/>
    </row>
    <row r="966" ht="13.5" customHeight="1" spans="1:6">
      <c r="A966" s="2"/>
      <c r="D966" s="4"/>
      <c r="E966" s="5"/>
      <c r="F966" s="5"/>
    </row>
    <row r="967" ht="13.5" customHeight="1" spans="1:6">
      <c r="A967" s="2"/>
      <c r="D967" s="4"/>
      <c r="E967" s="5"/>
      <c r="F967" s="5"/>
    </row>
    <row r="968" ht="13.5" customHeight="1" spans="1:6">
      <c r="A968" s="2"/>
      <c r="D968" s="4"/>
      <c r="E968" s="5"/>
      <c r="F968" s="5"/>
    </row>
    <row r="969" ht="13.5" customHeight="1" spans="1:6">
      <c r="A969" s="2"/>
      <c r="D969" s="4"/>
      <c r="E969" s="5"/>
      <c r="F969" s="5"/>
    </row>
    <row r="970" ht="13.5" customHeight="1" spans="1:6">
      <c r="A970" s="2"/>
      <c r="D970" s="4"/>
      <c r="E970" s="5"/>
      <c r="F970" s="5"/>
    </row>
    <row r="971" ht="13.5" customHeight="1" spans="1:6">
      <c r="A971" s="2"/>
      <c r="D971" s="4"/>
      <c r="E971" s="5"/>
      <c r="F971" s="5"/>
    </row>
    <row r="972" ht="13.5" customHeight="1" spans="1:6">
      <c r="A972" s="2"/>
      <c r="D972" s="4"/>
      <c r="E972" s="5"/>
      <c r="F972" s="5"/>
    </row>
    <row r="973" ht="13.5" customHeight="1" spans="1:6">
      <c r="A973" s="2"/>
      <c r="D973" s="4"/>
      <c r="E973" s="5"/>
      <c r="F973" s="5"/>
    </row>
    <row r="974" ht="13.5" customHeight="1" spans="1:6">
      <c r="A974" s="2"/>
      <c r="D974" s="4"/>
      <c r="E974" s="5"/>
      <c r="F974" s="5"/>
    </row>
    <row r="975" ht="13.5" customHeight="1" spans="1:6">
      <c r="A975" s="2"/>
      <c r="D975" s="4"/>
      <c r="E975" s="5"/>
      <c r="F975" s="5"/>
    </row>
    <row r="976" ht="13.5" customHeight="1" spans="1:6">
      <c r="A976" s="2"/>
      <c r="D976" s="4"/>
      <c r="E976" s="5"/>
      <c r="F976" s="5"/>
    </row>
    <row r="977" ht="13.5" customHeight="1" spans="1:6">
      <c r="A977" s="2"/>
      <c r="D977" s="4"/>
      <c r="E977" s="5"/>
      <c r="F977" s="5"/>
    </row>
    <row r="978" ht="13.5" customHeight="1" spans="1:6">
      <c r="A978" s="2"/>
      <c r="D978" s="4"/>
      <c r="E978" s="5"/>
      <c r="F978" s="5"/>
    </row>
    <row r="979" ht="13.5" customHeight="1" spans="1:6">
      <c r="A979" s="2"/>
      <c r="D979" s="4"/>
      <c r="E979" s="5"/>
      <c r="F979" s="5"/>
    </row>
    <row r="980" ht="13.5" customHeight="1" spans="1:6">
      <c r="A980" s="2"/>
      <c r="D980" s="4"/>
      <c r="E980" s="5"/>
      <c r="F980" s="5"/>
    </row>
    <row r="981" ht="13.5" customHeight="1" spans="1:6">
      <c r="A981" s="2"/>
      <c r="D981" s="4"/>
      <c r="E981" s="5"/>
      <c r="F981" s="5"/>
    </row>
    <row r="982" ht="13.5" customHeight="1" spans="1:6">
      <c r="A982" s="2"/>
      <c r="D982" s="4"/>
      <c r="E982" s="5"/>
      <c r="F982" s="5"/>
    </row>
    <row r="983" ht="13.5" customHeight="1" spans="1:6">
      <c r="A983" s="2"/>
      <c r="D983" s="4"/>
      <c r="E983" s="5"/>
      <c r="F983" s="5"/>
    </row>
    <row r="984" ht="13.5" customHeight="1" spans="1:6">
      <c r="A984" s="2"/>
      <c r="D984" s="4"/>
      <c r="E984" s="5"/>
      <c r="F984" s="5"/>
    </row>
    <row r="985" ht="13.5" customHeight="1" spans="1:6">
      <c r="A985" s="2"/>
      <c r="D985" s="4"/>
      <c r="E985" s="5"/>
      <c r="F985" s="5"/>
    </row>
    <row r="986" ht="13.5" customHeight="1" spans="1:6">
      <c r="A986" s="2"/>
      <c r="D986" s="4"/>
      <c r="E986" s="5"/>
      <c r="F986" s="5"/>
    </row>
    <row r="987" ht="13.5" customHeight="1" spans="1:6">
      <c r="A987" s="2"/>
      <c r="D987" s="4"/>
      <c r="E987" s="5"/>
      <c r="F987" s="5"/>
    </row>
    <row r="988" ht="13.5" customHeight="1" spans="1:6">
      <c r="A988" s="2"/>
      <c r="D988" s="4"/>
      <c r="E988" s="5"/>
      <c r="F988" s="5"/>
    </row>
    <row r="989" ht="13.5" customHeight="1" spans="1:6">
      <c r="A989" s="2"/>
      <c r="D989" s="4"/>
      <c r="E989" s="5"/>
      <c r="F989" s="5"/>
    </row>
    <row r="990" ht="13.5" customHeight="1" spans="1:6">
      <c r="A990" s="2"/>
      <c r="D990" s="4"/>
      <c r="E990" s="5"/>
      <c r="F990" s="5"/>
    </row>
    <row r="991" ht="13.5" customHeight="1" spans="1:6">
      <c r="A991" s="2"/>
      <c r="D991" s="4"/>
      <c r="E991" s="5"/>
      <c r="F991" s="5"/>
    </row>
    <row r="992" ht="13.5" customHeight="1" spans="1:6">
      <c r="A992" s="2"/>
      <c r="D992" s="4"/>
      <c r="E992" s="5"/>
      <c r="F992" s="5"/>
    </row>
    <row r="993" ht="13.5" customHeight="1" spans="1:6">
      <c r="A993" s="2"/>
      <c r="D993" s="4"/>
      <c r="E993" s="5"/>
      <c r="F993" s="5"/>
    </row>
    <row r="994" ht="13.5" customHeight="1" spans="1:6">
      <c r="A994" s="2"/>
      <c r="D994" s="4"/>
      <c r="E994" s="5"/>
      <c r="F994" s="5"/>
    </row>
    <row r="995" ht="13.5" customHeight="1" spans="1:6">
      <c r="A995" s="2"/>
      <c r="D995" s="4"/>
      <c r="E995" s="5"/>
      <c r="F995" s="5"/>
    </row>
    <row r="996" ht="13.5" customHeight="1" spans="1:6">
      <c r="A996" s="2"/>
      <c r="D996" s="4"/>
      <c r="E996" s="5"/>
      <c r="F996" s="5"/>
    </row>
    <row r="997" ht="13.5" customHeight="1" spans="1:6">
      <c r="A997" s="2"/>
      <c r="D997" s="4"/>
      <c r="E997" s="5"/>
      <c r="F997" s="5"/>
    </row>
    <row r="998" ht="13.5" customHeight="1" spans="1:6">
      <c r="A998" s="2"/>
      <c r="D998" s="4"/>
      <c r="E998" s="5"/>
      <c r="F998" s="5"/>
    </row>
    <row r="999" ht="13.5" customHeight="1" spans="1:6">
      <c r="A999" s="2"/>
      <c r="D999" s="4"/>
      <c r="E999" s="5"/>
      <c r="F999" s="5"/>
    </row>
    <row r="1000" ht="13.5" customHeight="1" spans="1:6">
      <c r="A1000" s="2"/>
      <c r="D1000" s="4"/>
      <c r="E1000" s="5"/>
      <c r="F1000" s="5"/>
    </row>
    <row r="1001" ht="13.5" customHeight="1" spans="1:6">
      <c r="A1001" s="2"/>
      <c r="D1001" s="4"/>
      <c r="E1001" s="5"/>
      <c r="F1001" s="5"/>
    </row>
    <row r="1002" ht="13.5" customHeight="1" spans="1:6">
      <c r="A1002" s="2"/>
      <c r="D1002" s="4"/>
      <c r="E1002" s="5"/>
      <c r="F1002" s="5"/>
    </row>
    <row r="1003" ht="13.5" customHeight="1" spans="1:6">
      <c r="A1003" s="2"/>
      <c r="D1003" s="4"/>
      <c r="E1003" s="5"/>
      <c r="F1003" s="5"/>
    </row>
    <row r="1004" ht="13.5" customHeight="1" spans="1:6">
      <c r="A1004" s="2"/>
      <c r="D1004" s="4"/>
      <c r="E1004" s="5"/>
      <c r="F1004" s="5"/>
    </row>
    <row r="1005" ht="13.5" customHeight="1" spans="1:6">
      <c r="A1005" s="2"/>
      <c r="D1005" s="4"/>
      <c r="E1005" s="5"/>
      <c r="F1005" s="5"/>
    </row>
    <row r="1006" ht="13.5" customHeight="1" spans="1:6">
      <c r="A1006" s="2"/>
      <c r="D1006" s="4"/>
      <c r="E1006" s="5"/>
      <c r="F1006" s="5"/>
    </row>
    <row r="1007" ht="13.5" customHeight="1" spans="1:6">
      <c r="A1007" s="2"/>
      <c r="D1007" s="4"/>
      <c r="E1007" s="5"/>
      <c r="F1007" s="5"/>
    </row>
    <row r="1008" ht="13.5" customHeight="1" spans="1:6">
      <c r="A1008" s="2"/>
      <c r="D1008" s="4"/>
      <c r="E1008" s="5"/>
      <c r="F1008" s="5"/>
    </row>
    <row r="1009" ht="13.5" customHeight="1" spans="1:6">
      <c r="A1009" s="2"/>
      <c r="D1009" s="4"/>
      <c r="E1009" s="5"/>
      <c r="F1009" s="5"/>
    </row>
    <row r="1010" ht="13.5" customHeight="1" spans="1:6">
      <c r="A1010" s="2"/>
      <c r="D1010" s="4"/>
      <c r="E1010" s="5"/>
      <c r="F1010" s="5"/>
    </row>
    <row r="1011" ht="13.5" customHeight="1" spans="1:6">
      <c r="A1011" s="2"/>
      <c r="D1011" s="4"/>
      <c r="E1011" s="5"/>
      <c r="F1011" s="5"/>
    </row>
    <row r="1012" ht="13.5" customHeight="1" spans="1:6">
      <c r="A1012" s="2"/>
      <c r="D1012" s="4"/>
      <c r="E1012" s="5"/>
      <c r="F1012" s="5"/>
    </row>
    <row r="1013" ht="13.5" customHeight="1" spans="1:6">
      <c r="A1013" s="2"/>
      <c r="D1013" s="4"/>
      <c r="E1013" s="5"/>
      <c r="F1013" s="5"/>
    </row>
    <row r="1014" ht="13.5" customHeight="1" spans="1:6">
      <c r="A1014" s="2"/>
      <c r="D1014" s="4"/>
      <c r="E1014" s="5"/>
      <c r="F1014" s="5"/>
    </row>
    <row r="1015" ht="13.5" customHeight="1" spans="1:6">
      <c r="A1015" s="2"/>
      <c r="D1015" s="4"/>
      <c r="E1015" s="5"/>
      <c r="F1015" s="5"/>
    </row>
    <row r="1016" ht="13.5" customHeight="1" spans="1:6">
      <c r="A1016" s="2"/>
      <c r="D1016" s="4"/>
      <c r="E1016" s="5"/>
      <c r="F1016" s="5"/>
    </row>
    <row r="1017" ht="13.5" customHeight="1" spans="1:6">
      <c r="A1017" s="2"/>
      <c r="D1017" s="4"/>
      <c r="E1017" s="5"/>
      <c r="F1017" s="5"/>
    </row>
    <row r="1018" ht="13.5" customHeight="1" spans="1:6">
      <c r="A1018" s="2"/>
      <c r="D1018" s="4"/>
      <c r="E1018" s="5"/>
      <c r="F1018" s="5"/>
    </row>
    <row r="1019" ht="13.5" customHeight="1" spans="1:6">
      <c r="A1019" s="2"/>
      <c r="D1019" s="4"/>
      <c r="E1019" s="5"/>
      <c r="F1019" s="5"/>
    </row>
    <row r="1020" ht="13.5" customHeight="1" spans="1:6">
      <c r="A1020" s="2"/>
      <c r="D1020" s="4"/>
      <c r="E1020" s="5"/>
      <c r="F1020" s="5"/>
    </row>
    <row r="1021" ht="13.5" customHeight="1" spans="1:6">
      <c r="A1021" s="2"/>
      <c r="D1021" s="4"/>
      <c r="E1021" s="5"/>
      <c r="F1021" s="5"/>
    </row>
    <row r="1022" ht="13.5" customHeight="1" spans="1:6">
      <c r="A1022" s="2"/>
      <c r="D1022" s="4"/>
      <c r="E1022" s="5"/>
      <c r="F1022" s="5"/>
    </row>
    <row r="1023" ht="13.5" customHeight="1" spans="1:6">
      <c r="A1023" s="2"/>
      <c r="D1023" s="4"/>
      <c r="E1023" s="5"/>
      <c r="F1023" s="5"/>
    </row>
    <row r="1024" ht="13.5" customHeight="1" spans="1:6">
      <c r="A1024" s="2"/>
      <c r="D1024" s="4"/>
      <c r="E1024" s="5"/>
      <c r="F1024" s="5"/>
    </row>
    <row r="1025" ht="13.5" customHeight="1" spans="1:6">
      <c r="A1025" s="2"/>
      <c r="D1025" s="4"/>
      <c r="E1025" s="5"/>
      <c r="F1025" s="5"/>
    </row>
    <row r="1026" ht="13.5" customHeight="1" spans="1:6">
      <c r="A1026" s="2"/>
      <c r="D1026" s="4"/>
      <c r="E1026" s="5"/>
      <c r="F1026" s="5"/>
    </row>
    <row r="1027" ht="13.5" customHeight="1" spans="1:6">
      <c r="A1027" s="2"/>
      <c r="D1027" s="4"/>
      <c r="E1027" s="5"/>
      <c r="F1027" s="5"/>
    </row>
    <row r="1028" ht="13.5" customHeight="1" spans="1:6">
      <c r="A1028" s="2"/>
      <c r="D1028" s="4"/>
      <c r="E1028" s="5"/>
      <c r="F1028" s="5"/>
    </row>
    <row r="1029" ht="13.5" customHeight="1" spans="1:6">
      <c r="A1029" s="2"/>
      <c r="D1029" s="4"/>
      <c r="E1029" s="5"/>
      <c r="F1029" s="5"/>
    </row>
    <row r="1030" ht="13.5" customHeight="1" spans="1:6">
      <c r="A1030" s="2"/>
      <c r="D1030" s="4"/>
      <c r="E1030" s="5"/>
      <c r="F1030" s="5"/>
    </row>
    <row r="1031" ht="13.5" customHeight="1" spans="5:6">
      <c r="E1031" s="5"/>
      <c r="F1031" s="5"/>
    </row>
    <row r="1032" ht="13.5" customHeight="1" spans="5:6">
      <c r="E1032" s="5"/>
      <c r="F1032" s="5"/>
    </row>
  </sheetData>
  <pageMargins left="0.7" right="0.7" top="0.75" bottom="0.75" header="0" footer="0"/>
  <pageSetup paperSize="1" orientation="landscape"/>
  <headerFooter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32"/>
  <sheetViews>
    <sheetView topLeftCell="A53" workbookViewId="0">
      <selection activeCell="D78" sqref="D78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4" t="s">
        <v>3</v>
      </c>
      <c r="E1" s="5"/>
      <c r="F1" s="5"/>
    </row>
    <row r="2" ht="13.5" customHeight="1" spans="1:6">
      <c r="A2" s="6">
        <v>45017</v>
      </c>
      <c r="B2" s="5" t="s">
        <v>11</v>
      </c>
      <c r="C2" s="5" t="s">
        <v>777</v>
      </c>
      <c r="D2" s="4">
        <v>180</v>
      </c>
      <c r="E2" s="5"/>
      <c r="F2" s="5"/>
    </row>
    <row r="3" ht="13.5" customHeight="1" spans="1:6">
      <c r="A3" s="6">
        <v>45017</v>
      </c>
      <c r="B3" s="5" t="s">
        <v>125</v>
      </c>
      <c r="C3" s="5" t="s">
        <v>640</v>
      </c>
      <c r="D3" s="4">
        <v>60</v>
      </c>
      <c r="E3" s="5"/>
      <c r="F3" s="5"/>
    </row>
    <row r="4" ht="13.5" customHeight="1" spans="1:6">
      <c r="A4" s="6">
        <v>45017</v>
      </c>
      <c r="B4" s="5" t="s">
        <v>125</v>
      </c>
      <c r="C4" s="5" t="s">
        <v>641</v>
      </c>
      <c r="D4" s="4">
        <v>750</v>
      </c>
      <c r="E4" s="5"/>
      <c r="F4" s="5"/>
    </row>
    <row r="5" ht="13.5" customHeight="1" spans="1:6">
      <c r="A5" s="6">
        <v>45017</v>
      </c>
      <c r="B5" s="5" t="s">
        <v>125</v>
      </c>
      <c r="C5" s="5" t="s">
        <v>509</v>
      </c>
      <c r="D5" s="4">
        <v>32.75</v>
      </c>
      <c r="E5" s="5"/>
      <c r="F5" s="5"/>
    </row>
    <row r="6" ht="13.5" customHeight="1" spans="1:7">
      <c r="A6" s="6">
        <v>45017</v>
      </c>
      <c r="B6" s="5" t="s">
        <v>644</v>
      </c>
      <c r="C6" s="5" t="s">
        <v>684</v>
      </c>
      <c r="D6" s="4">
        <v>100</v>
      </c>
      <c r="E6" s="5"/>
      <c r="F6" s="5"/>
      <c r="G6" s="3" t="s">
        <v>286</v>
      </c>
    </row>
    <row r="7" ht="13.5" customHeight="1" spans="1:8">
      <c r="A7" s="6">
        <v>45017</v>
      </c>
      <c r="B7" s="5" t="s">
        <v>646</v>
      </c>
      <c r="C7" s="5" t="s">
        <v>1145</v>
      </c>
      <c r="D7" s="4">
        <v>1177</v>
      </c>
      <c r="E7" s="5"/>
      <c r="F7" s="5"/>
      <c r="G7" s="3" t="s">
        <v>44</v>
      </c>
      <c r="H7" s="4">
        <f>SUMIF(B:B,G7,D:D)</f>
        <v>29.31</v>
      </c>
    </row>
    <row r="8" ht="13.5" customHeight="1" spans="1:8">
      <c r="A8" s="6">
        <v>45017</v>
      </c>
      <c r="B8" s="5" t="s">
        <v>36</v>
      </c>
      <c r="C8" s="5" t="s">
        <v>37</v>
      </c>
      <c r="D8" s="4">
        <v>600</v>
      </c>
      <c r="E8" s="5"/>
      <c r="F8" s="5" t="s">
        <v>1362</v>
      </c>
      <c r="G8" s="3" t="s">
        <v>294</v>
      </c>
      <c r="H8" s="4">
        <f>SUMIF(B:B,G8,D:D)</f>
        <v>18.06</v>
      </c>
    </row>
    <row r="9" ht="13.5" customHeight="1" spans="1:8">
      <c r="A9" s="6">
        <v>45017</v>
      </c>
      <c r="B9" s="5" t="s">
        <v>36</v>
      </c>
      <c r="C9" s="5" t="s">
        <v>38</v>
      </c>
      <c r="D9" s="4">
        <v>400</v>
      </c>
      <c r="E9" s="5"/>
      <c r="F9" s="5"/>
      <c r="G9" s="3" t="s">
        <v>11</v>
      </c>
      <c r="H9" s="4">
        <f>SUMIF(B:B,G9,D:D)</f>
        <v>356.6</v>
      </c>
    </row>
    <row r="10" ht="13.5" customHeight="1" spans="1:8">
      <c r="A10" s="6">
        <v>45017</v>
      </c>
      <c r="B10" s="5" t="s">
        <v>375</v>
      </c>
      <c r="C10" s="5" t="s">
        <v>547</v>
      </c>
      <c r="D10" s="4">
        <v>200</v>
      </c>
      <c r="E10" s="5"/>
      <c r="F10" s="5"/>
      <c r="G10" s="3" t="s">
        <v>68</v>
      </c>
      <c r="H10" s="4">
        <f>SUMIF(B:B,G10,D:D)</f>
        <v>1147.16</v>
      </c>
    </row>
    <row r="11" ht="13.5" customHeight="1" spans="1:8">
      <c r="A11" s="6">
        <v>45017</v>
      </c>
      <c r="B11" s="5" t="s">
        <v>375</v>
      </c>
      <c r="C11" s="5" t="s">
        <v>548</v>
      </c>
      <c r="D11" s="4">
        <v>25</v>
      </c>
      <c r="E11" s="5"/>
      <c r="F11" s="5"/>
      <c r="G11" s="3" t="s">
        <v>197</v>
      </c>
      <c r="H11" s="4">
        <f>SUMIF(B:B,G11,D:D)</f>
        <v>149.5</v>
      </c>
    </row>
    <row r="12" ht="13.5" customHeight="1" spans="1:8">
      <c r="A12" s="6">
        <v>45017</v>
      </c>
      <c r="B12" s="5" t="s">
        <v>375</v>
      </c>
      <c r="C12" s="5" t="s">
        <v>549</v>
      </c>
      <c r="D12" s="4">
        <v>44</v>
      </c>
      <c r="E12" s="5"/>
      <c r="F12" s="5"/>
      <c r="G12" s="3" t="s">
        <v>125</v>
      </c>
      <c r="H12" s="4">
        <f>SUMIF(B:B,G12,D:D)</f>
        <v>1795.31</v>
      </c>
    </row>
    <row r="13" ht="13.5" customHeight="1" spans="1:8">
      <c r="A13" s="6">
        <v>45017</v>
      </c>
      <c r="B13" s="5" t="s">
        <v>375</v>
      </c>
      <c r="C13" s="5" t="s">
        <v>550</v>
      </c>
      <c r="D13" s="4">
        <v>20</v>
      </c>
      <c r="E13" s="5"/>
      <c r="F13" s="5"/>
      <c r="G13" s="3" t="s">
        <v>644</v>
      </c>
      <c r="H13" s="4">
        <f>SUMIF(B:B,G13,D:D)</f>
        <v>100</v>
      </c>
    </row>
    <row r="14" ht="13.5" customHeight="1" spans="1:8">
      <c r="A14" s="6">
        <v>45017</v>
      </c>
      <c r="B14" s="5" t="s">
        <v>375</v>
      </c>
      <c r="C14" s="5" t="s">
        <v>1319</v>
      </c>
      <c r="D14" s="4">
        <v>5</v>
      </c>
      <c r="E14" s="5"/>
      <c r="F14" s="5"/>
      <c r="G14" s="3" t="s">
        <v>646</v>
      </c>
      <c r="H14" s="4">
        <f>SUMIF(B:B,G14,D:D)</f>
        <v>1177</v>
      </c>
    </row>
    <row r="15" ht="13.5" customHeight="1" spans="1:8">
      <c r="A15" s="6">
        <v>45017</v>
      </c>
      <c r="B15" s="5" t="s">
        <v>36</v>
      </c>
      <c r="C15" s="5" t="s">
        <v>1366</v>
      </c>
      <c r="D15" s="4">
        <v>700</v>
      </c>
      <c r="E15" s="5"/>
      <c r="F15" s="5"/>
      <c r="G15" s="3" t="s">
        <v>163</v>
      </c>
      <c r="H15" s="4">
        <f>SUMIF(B:B,G15,D:D)</f>
        <v>141</v>
      </c>
    </row>
    <row r="16" ht="13.5" customHeight="1" spans="1:8">
      <c r="A16" s="6">
        <v>45017</v>
      </c>
      <c r="B16" s="5" t="s">
        <v>36</v>
      </c>
      <c r="C16" s="5" t="s">
        <v>1597</v>
      </c>
      <c r="D16" s="4">
        <v>1570</v>
      </c>
      <c r="E16" s="5"/>
      <c r="F16" s="5"/>
      <c r="G16" s="3" t="s">
        <v>134</v>
      </c>
      <c r="H16" s="4">
        <f>SUMIF(B:B,G16,D:D)</f>
        <v>960</v>
      </c>
    </row>
    <row r="17" ht="13.5" customHeight="1" spans="1:8">
      <c r="A17" s="6">
        <v>45017</v>
      </c>
      <c r="B17" s="5" t="s">
        <v>36</v>
      </c>
      <c r="C17" s="5" t="s">
        <v>1591</v>
      </c>
      <c r="D17" s="4">
        <v>1174</v>
      </c>
      <c r="E17" s="5"/>
      <c r="F17" s="5"/>
      <c r="G17" s="3" t="s">
        <v>34</v>
      </c>
      <c r="H17" s="4">
        <f>SUMIF(B:B,G17,D:D)</f>
        <v>38.1</v>
      </c>
    </row>
    <row r="18" ht="13.5" customHeight="1" spans="1:8">
      <c r="A18" s="6">
        <v>45030</v>
      </c>
      <c r="B18" s="5" t="s">
        <v>68</v>
      </c>
      <c r="C18" s="5" t="s">
        <v>20</v>
      </c>
      <c r="D18" s="4">
        <v>216.33</v>
      </c>
      <c r="E18" s="5"/>
      <c r="F18" s="5"/>
      <c r="G18" s="3" t="s">
        <v>36</v>
      </c>
      <c r="H18" s="4">
        <f>SUMIF(B:B,G18,D:D)</f>
        <v>4694</v>
      </c>
    </row>
    <row r="19" ht="13.5" customHeight="1" spans="1:8">
      <c r="A19" s="2">
        <v>45037</v>
      </c>
      <c r="B19" s="5" t="s">
        <v>68</v>
      </c>
      <c r="C19" s="5" t="s">
        <v>20</v>
      </c>
      <c r="D19" s="4">
        <v>230.71</v>
      </c>
      <c r="E19" s="5"/>
      <c r="F19" s="5"/>
      <c r="G19" s="3" t="s">
        <v>39</v>
      </c>
      <c r="H19" s="4">
        <f>SUMIF(B:B,G19,D:D)</f>
        <v>116.94</v>
      </c>
    </row>
    <row r="20" ht="13.5" customHeight="1" spans="1:8">
      <c r="A20" s="2">
        <v>45039</v>
      </c>
      <c r="B20" s="5" t="s">
        <v>294</v>
      </c>
      <c r="C20" s="5" t="s">
        <v>392</v>
      </c>
      <c r="D20" s="4">
        <v>6.26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45039</v>
      </c>
      <c r="B21" s="5" t="s">
        <v>163</v>
      </c>
      <c r="C21" s="5" t="s">
        <v>1473</v>
      </c>
      <c r="D21" s="4">
        <v>28</v>
      </c>
      <c r="E21" s="10"/>
      <c r="F21" s="10"/>
      <c r="G21" s="10" t="s">
        <v>841</v>
      </c>
      <c r="H21" s="4">
        <f>SUMIF(B:B,G21,D:D)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45044</v>
      </c>
      <c r="B22" s="5" t="s">
        <v>68</v>
      </c>
      <c r="C22" s="14" t="s">
        <v>20</v>
      </c>
      <c r="D22" s="4">
        <v>208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2">
        <v>45045</v>
      </c>
      <c r="B23" s="5" t="s">
        <v>11</v>
      </c>
      <c r="C23" s="5" t="s">
        <v>492</v>
      </c>
      <c r="D23" s="4">
        <v>20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45046</v>
      </c>
      <c r="B24" s="5" t="s">
        <v>44</v>
      </c>
      <c r="C24" s="5" t="s">
        <v>1612</v>
      </c>
      <c r="D24" s="4">
        <v>17.91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45045</v>
      </c>
      <c r="B25" s="5" t="s">
        <v>163</v>
      </c>
      <c r="C25" s="5" t="s">
        <v>1473</v>
      </c>
      <c r="D25" s="4">
        <v>29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45045</v>
      </c>
      <c r="B26" s="5" t="s">
        <v>36</v>
      </c>
      <c r="C26" s="5" t="s">
        <v>1677</v>
      </c>
      <c r="D26" s="4">
        <v>250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45046</v>
      </c>
      <c r="B27" s="5" t="s">
        <v>68</v>
      </c>
      <c r="C27" s="5" t="s">
        <v>1660</v>
      </c>
      <c r="D27" s="4">
        <v>16.4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45046</v>
      </c>
      <c r="B28" s="5" t="s">
        <v>68</v>
      </c>
      <c r="C28" s="5" t="s">
        <v>372</v>
      </c>
      <c r="D28" s="4">
        <v>9.04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45030</v>
      </c>
      <c r="B29" s="5" t="s">
        <v>11</v>
      </c>
      <c r="C29" s="5" t="s">
        <v>824</v>
      </c>
      <c r="D29" s="4">
        <v>98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45045</v>
      </c>
      <c r="B30" s="5" t="s">
        <v>39</v>
      </c>
      <c r="C30" s="5" t="s">
        <v>83</v>
      </c>
      <c r="D30" s="4">
        <v>50.72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45025</v>
      </c>
      <c r="B31" s="5" t="s">
        <v>68</v>
      </c>
      <c r="C31" s="5" t="s">
        <v>372</v>
      </c>
      <c r="D31" s="4">
        <v>26.2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45024</v>
      </c>
      <c r="B32" s="5" t="s">
        <v>68</v>
      </c>
      <c r="C32" s="5" t="s">
        <v>372</v>
      </c>
      <c r="D32" s="4">
        <v>8.5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45023</v>
      </c>
      <c r="B33" s="5" t="s">
        <v>68</v>
      </c>
      <c r="C33" s="5" t="s">
        <v>20</v>
      </c>
      <c r="D33" s="4">
        <v>254.47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45023</v>
      </c>
      <c r="B34" s="10" t="s">
        <v>163</v>
      </c>
      <c r="C34" s="10" t="s">
        <v>1473</v>
      </c>
      <c r="D34" s="4">
        <v>18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45023</v>
      </c>
      <c r="B35" s="10" t="s">
        <v>11</v>
      </c>
      <c r="C35" s="10" t="s">
        <v>824</v>
      </c>
      <c r="D35" s="4">
        <v>10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45017</v>
      </c>
      <c r="B36" s="5" t="s">
        <v>125</v>
      </c>
      <c r="C36" s="5" t="s">
        <v>1678</v>
      </c>
      <c r="D36" s="4">
        <v>952.56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45017</v>
      </c>
      <c r="B37" s="5" t="s">
        <v>11</v>
      </c>
      <c r="C37" s="5" t="s">
        <v>492</v>
      </c>
      <c r="D37" s="4">
        <v>20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45017</v>
      </c>
      <c r="B38" s="5" t="s">
        <v>11</v>
      </c>
      <c r="C38" s="5" t="s">
        <v>824</v>
      </c>
      <c r="D38" s="4">
        <v>8.6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45017</v>
      </c>
      <c r="B39" s="5" t="s">
        <v>163</v>
      </c>
      <c r="C39" s="5" t="s">
        <v>1473</v>
      </c>
      <c r="D39" s="4">
        <v>28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45032</v>
      </c>
      <c r="B40" s="5" t="s">
        <v>44</v>
      </c>
      <c r="C40" s="5" t="s">
        <v>1309</v>
      </c>
      <c r="D40" s="4">
        <v>11.4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45020</v>
      </c>
      <c r="B41" s="5" t="s">
        <v>68</v>
      </c>
      <c r="C41" s="5" t="s">
        <v>165</v>
      </c>
      <c r="D41" s="4">
        <v>6.3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45024</v>
      </c>
      <c r="B42" s="5" t="s">
        <v>39</v>
      </c>
      <c r="C42" s="5" t="s">
        <v>83</v>
      </c>
      <c r="D42" s="15">
        <v>66.22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45037</v>
      </c>
      <c r="B43" s="5" t="s">
        <v>68</v>
      </c>
      <c r="C43" s="5" t="s">
        <v>659</v>
      </c>
      <c r="D43" s="4">
        <v>26.8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45021</v>
      </c>
      <c r="B44" s="5" t="s">
        <v>134</v>
      </c>
      <c r="C44" s="5" t="s">
        <v>1454</v>
      </c>
      <c r="D44" s="4">
        <v>488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45023</v>
      </c>
      <c r="B45" s="5" t="s">
        <v>163</v>
      </c>
      <c r="C45" s="5" t="s">
        <v>1473</v>
      </c>
      <c r="D45" s="4">
        <v>38</v>
      </c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45025</v>
      </c>
      <c r="B46" s="3" t="s">
        <v>294</v>
      </c>
      <c r="C46" s="3" t="s">
        <v>1679</v>
      </c>
      <c r="D46" s="4">
        <v>11.8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45027</v>
      </c>
      <c r="B47" s="3" t="s">
        <v>68</v>
      </c>
      <c r="C47" s="3" t="s">
        <v>372</v>
      </c>
      <c r="D47" s="4">
        <v>106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45018</v>
      </c>
      <c r="B48" s="3" t="s">
        <v>11</v>
      </c>
      <c r="C48" s="3" t="s">
        <v>727</v>
      </c>
      <c r="D48" s="4">
        <v>20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45018</v>
      </c>
      <c r="B49" s="3" t="s">
        <v>68</v>
      </c>
      <c r="C49" s="3" t="s">
        <v>372</v>
      </c>
      <c r="D49" s="4">
        <v>38.41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45022</v>
      </c>
      <c r="B50" s="3" t="s">
        <v>134</v>
      </c>
      <c r="C50" s="3" t="s">
        <v>144</v>
      </c>
      <c r="D50" s="4">
        <v>40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45027</v>
      </c>
      <c r="B51" s="3" t="s">
        <v>197</v>
      </c>
      <c r="C51" s="3" t="s">
        <v>731</v>
      </c>
      <c r="D51" s="4">
        <v>49.1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45026</v>
      </c>
      <c r="B52" s="3" t="s">
        <v>197</v>
      </c>
      <c r="C52" s="3" t="s">
        <v>1680</v>
      </c>
      <c r="D52" s="4">
        <v>47.4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45046</v>
      </c>
      <c r="B53" s="3" t="s">
        <v>34</v>
      </c>
      <c r="C53" s="3" t="s">
        <v>81</v>
      </c>
      <c r="D53" s="4">
        <v>38.1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45039</v>
      </c>
      <c r="B54" s="3" t="s">
        <v>197</v>
      </c>
      <c r="C54" s="3" t="s">
        <v>124</v>
      </c>
      <c r="D54" s="4">
        <v>53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45046</v>
      </c>
      <c r="B55" s="3" t="s">
        <v>134</v>
      </c>
      <c r="C55" s="3" t="s">
        <v>1541</v>
      </c>
      <c r="D55" s="4">
        <v>432</v>
      </c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/>
      <c r="D56" s="4"/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D57" s="4"/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D58" s="4"/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D59" s="4"/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D60" s="4"/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/>
      <c r="D61" s="4"/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/>
      <c r="D62" s="4"/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/>
      <c r="D63" s="4"/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/>
      <c r="D64" s="4"/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D65" s="4"/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D66" s="4"/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D67" s="4"/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D68" s="4"/>
      <c r="E68" s="10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4"/>
      <c r="E69" s="10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4"/>
      <c r="E70" s="10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4"/>
      <c r="E71" s="10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/>
      <c r="D72" s="4">
        <f>SUM(D2:D71)</f>
        <v>11016.98</v>
      </c>
      <c r="E72" s="10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/>
      <c r="D73" s="4"/>
      <c r="E73" s="10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/>
      <c r="D74" s="4"/>
      <c r="E74" s="5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/>
      <c r="D75" s="4"/>
      <c r="E75" s="5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"/>
      <c r="D76" s="4"/>
      <c r="E76" s="5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"/>
      <c r="D77" s="4"/>
      <c r="E77" s="5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6">
      <c r="A78" s="2"/>
      <c r="D78" s="4"/>
      <c r="E78" s="5"/>
      <c r="F78" s="5"/>
    </row>
    <row r="79" ht="13.5" customHeight="1" spans="1:6">
      <c r="A79" s="2"/>
      <c r="D79" s="4"/>
      <c r="E79" s="5"/>
      <c r="F79" s="5"/>
    </row>
    <row r="80" ht="13.5" customHeight="1" spans="1:6">
      <c r="A80" s="2"/>
      <c r="D80" s="4"/>
      <c r="E80" s="5"/>
      <c r="F80" s="5"/>
    </row>
    <row r="81" ht="13.5" customHeight="1" spans="1:6">
      <c r="A81" s="2"/>
      <c r="D81" s="4"/>
      <c r="E81" s="5"/>
      <c r="F81" s="5"/>
    </row>
    <row r="82" ht="13.5" customHeight="1" spans="1:6">
      <c r="A82" s="2"/>
      <c r="D82" s="4"/>
      <c r="E82" s="5"/>
      <c r="F82" s="5"/>
    </row>
    <row r="83" ht="13.5" customHeight="1" spans="1:6">
      <c r="A83" s="2"/>
      <c r="D83" s="4"/>
      <c r="E83" s="5"/>
      <c r="F83" s="5"/>
    </row>
    <row r="84" ht="13.5" customHeight="1" spans="1:6">
      <c r="A84" s="2"/>
      <c r="D84" s="4"/>
      <c r="E84" s="5"/>
      <c r="F84" s="5"/>
    </row>
    <row r="85" ht="13.5" customHeight="1" spans="1:6">
      <c r="A85" s="2"/>
      <c r="D85" s="4"/>
      <c r="E85" s="5"/>
      <c r="F85" s="5"/>
    </row>
    <row r="86" ht="13.5" customHeight="1" spans="1:6">
      <c r="A86" s="2"/>
      <c r="D86" s="4"/>
      <c r="E86" s="5"/>
      <c r="F86" s="5"/>
    </row>
    <row r="87" ht="13.5" customHeight="1" spans="1:6">
      <c r="A87" s="2"/>
      <c r="D87" s="4"/>
      <c r="E87" s="5"/>
      <c r="F87" s="5"/>
    </row>
    <row r="88" ht="13.5" customHeight="1" spans="1:6">
      <c r="A88" s="2"/>
      <c r="D88" s="4"/>
      <c r="E88" s="5"/>
      <c r="F88" s="5"/>
    </row>
    <row r="89" ht="13.5" customHeight="1" spans="1:6">
      <c r="A89" s="2"/>
      <c r="D89" s="4"/>
      <c r="E89" s="5"/>
      <c r="F89" s="5"/>
    </row>
    <row r="90" ht="13.5" customHeight="1" spans="1:6">
      <c r="A90" s="2"/>
      <c r="D90" s="4"/>
      <c r="E90" s="5"/>
      <c r="F90" s="5"/>
    </row>
    <row r="91" ht="13.5" customHeight="1" spans="1:6">
      <c r="A91" s="2"/>
      <c r="D91" s="4"/>
      <c r="E91" s="5"/>
      <c r="F91" s="5"/>
    </row>
    <row r="92" ht="13.5" customHeight="1" spans="1:6">
      <c r="A92" s="2"/>
      <c r="D92" s="4"/>
      <c r="E92" s="5"/>
      <c r="F92" s="5"/>
    </row>
    <row r="93" ht="13.5" customHeight="1" spans="1:6">
      <c r="A93" s="2"/>
      <c r="D93" s="4"/>
      <c r="E93" s="5"/>
      <c r="F93" s="5"/>
    </row>
    <row r="94" ht="13.5" customHeight="1" spans="1:6">
      <c r="A94" s="2"/>
      <c r="D94" s="4"/>
      <c r="E94" s="5"/>
      <c r="F94" s="5"/>
    </row>
    <row r="95" ht="13.5" customHeight="1" spans="1:6">
      <c r="A95" s="2"/>
      <c r="D95" s="4"/>
      <c r="E95" s="5"/>
      <c r="F95" s="5"/>
    </row>
    <row r="96" ht="13.5" customHeight="1" spans="1:6">
      <c r="A96" s="2"/>
      <c r="D96" s="4"/>
      <c r="E96" s="5"/>
      <c r="F96" s="5"/>
    </row>
    <row r="97" ht="13.5" customHeight="1" spans="1:6">
      <c r="A97" s="2"/>
      <c r="D97" s="4"/>
      <c r="E97" s="5"/>
      <c r="F97" s="5"/>
    </row>
    <row r="98" ht="13.5" customHeight="1" spans="1:6">
      <c r="A98" s="2"/>
      <c r="D98" s="4"/>
      <c r="E98" s="5"/>
      <c r="F98" s="5"/>
    </row>
    <row r="99" ht="13.5" customHeight="1" spans="1:6">
      <c r="A99" s="2"/>
      <c r="D99" s="4"/>
      <c r="E99" s="5"/>
      <c r="F99" s="5"/>
    </row>
    <row r="100" ht="13.5" customHeight="1" spans="1:6">
      <c r="A100" s="2"/>
      <c r="D100" s="4"/>
      <c r="E100" s="5"/>
      <c r="F100" s="5"/>
    </row>
    <row r="101" ht="13.5" customHeight="1" spans="1:6">
      <c r="A101" s="2"/>
      <c r="D101" s="4"/>
      <c r="E101" s="5"/>
      <c r="F101" s="5"/>
    </row>
    <row r="102" ht="13.5" customHeight="1" spans="1:6">
      <c r="A102" s="2"/>
      <c r="D102" s="4"/>
      <c r="E102" s="5"/>
      <c r="F102" s="5"/>
    </row>
    <row r="103" ht="13.5" customHeight="1" spans="1:6">
      <c r="A103" s="2"/>
      <c r="D103" s="4"/>
      <c r="E103" s="5"/>
      <c r="F103" s="5"/>
    </row>
    <row r="104" ht="13.5" customHeight="1" spans="1:6">
      <c r="A104" s="2"/>
      <c r="D104" s="4"/>
      <c r="E104" s="5"/>
      <c r="F104" s="5"/>
    </row>
    <row r="105" ht="13.5" customHeight="1" spans="1:6">
      <c r="A105" s="2"/>
      <c r="D105" s="4"/>
      <c r="E105" s="5"/>
      <c r="F105" s="5"/>
    </row>
    <row r="106" ht="13.5" customHeight="1" spans="1:6">
      <c r="A106" s="2"/>
      <c r="D106" s="4"/>
      <c r="E106" s="5"/>
      <c r="F106" s="5"/>
    </row>
    <row r="107" ht="13.5" customHeight="1" spans="1:6">
      <c r="A107" s="2"/>
      <c r="D107" s="4"/>
      <c r="E107" s="5"/>
      <c r="F107" s="5"/>
    </row>
    <row r="108" ht="13.5" customHeight="1" spans="1:6">
      <c r="A108" s="2"/>
      <c r="D108" s="4"/>
      <c r="E108" s="5"/>
      <c r="F108" s="5"/>
    </row>
    <row r="109" ht="13.5" customHeight="1" spans="1:6">
      <c r="A109" s="2"/>
      <c r="D109" s="4"/>
      <c r="E109" s="5"/>
      <c r="F109" s="5"/>
    </row>
    <row r="110" ht="13.5" customHeight="1" spans="1:6">
      <c r="A110" s="2"/>
      <c r="D110" s="4"/>
      <c r="E110" s="5"/>
      <c r="F110" s="5"/>
    </row>
    <row r="111" ht="13.5" customHeight="1" spans="1:6">
      <c r="A111" s="2"/>
      <c r="D111" s="4"/>
      <c r="E111" s="5"/>
      <c r="F111" s="5"/>
    </row>
    <row r="112" ht="13.5" customHeight="1" spans="1:6">
      <c r="A112" s="2"/>
      <c r="D112" s="4"/>
      <c r="E112" s="5"/>
      <c r="F112" s="5"/>
    </row>
    <row r="113" ht="13.5" customHeight="1" spans="1:6">
      <c r="A113" s="2"/>
      <c r="D113" s="4"/>
      <c r="E113" s="5"/>
      <c r="F113" s="5"/>
    </row>
    <row r="114" ht="13.5" customHeight="1" spans="1:6">
      <c r="A114" s="2"/>
      <c r="D114" s="4"/>
      <c r="E114" s="5"/>
      <c r="F114" s="5"/>
    </row>
    <row r="115" ht="13.5" customHeight="1" spans="1:6">
      <c r="A115" s="2"/>
      <c r="D115" s="4"/>
      <c r="E115" s="5"/>
      <c r="F115" s="5"/>
    </row>
    <row r="116" ht="13.5" customHeight="1" spans="1:6">
      <c r="A116" s="2"/>
      <c r="D116" s="4"/>
      <c r="E116" s="5"/>
      <c r="F116" s="5"/>
    </row>
    <row r="117" ht="13.5" customHeight="1" spans="1:6">
      <c r="A117" s="2"/>
      <c r="D117" s="4"/>
      <c r="E117" s="5"/>
      <c r="F117" s="5"/>
    </row>
    <row r="118" ht="13.5" customHeight="1" spans="1:6">
      <c r="A118" s="2"/>
      <c r="D118" s="4"/>
      <c r="E118" s="5"/>
      <c r="F118" s="5"/>
    </row>
    <row r="119" ht="13.5" customHeight="1" spans="1:6">
      <c r="A119" s="2"/>
      <c r="D119" s="4"/>
      <c r="E119" s="5"/>
      <c r="F119" s="5"/>
    </row>
    <row r="120" ht="13.5" customHeight="1" spans="1:6">
      <c r="A120" s="2"/>
      <c r="D120" s="4"/>
      <c r="E120" s="5"/>
      <c r="F120" s="5"/>
    </row>
    <row r="121" ht="13.5" customHeight="1" spans="1:6">
      <c r="A121" s="2"/>
      <c r="D121" s="4"/>
      <c r="E121" s="5"/>
      <c r="F121" s="5"/>
    </row>
    <row r="122" ht="13.5" customHeight="1" spans="1:6">
      <c r="A122" s="2"/>
      <c r="D122" s="4"/>
      <c r="E122" s="5"/>
      <c r="F122" s="5"/>
    </row>
    <row r="123" ht="13.5" customHeight="1" spans="1:6">
      <c r="A123" s="2"/>
      <c r="D123" s="4"/>
      <c r="E123" s="5"/>
      <c r="F123" s="5"/>
    </row>
    <row r="124" ht="13.5" customHeight="1" spans="1:6">
      <c r="A124" s="2"/>
      <c r="D124" s="4"/>
      <c r="E124" s="5"/>
      <c r="F124" s="5"/>
    </row>
    <row r="125" ht="13.5" customHeight="1" spans="1:6">
      <c r="A125" s="2"/>
      <c r="D125" s="4"/>
      <c r="E125" s="5"/>
      <c r="F125" s="5"/>
    </row>
    <row r="126" ht="13.5" customHeight="1" spans="1:6">
      <c r="A126" s="2"/>
      <c r="D126" s="4"/>
      <c r="E126" s="5"/>
      <c r="F126" s="5"/>
    </row>
    <row r="127" ht="13.5" customHeight="1" spans="1:6">
      <c r="A127" s="2"/>
      <c r="D127" s="4"/>
      <c r="E127" s="5"/>
      <c r="F127" s="5"/>
    </row>
    <row r="128" ht="13.5" customHeight="1" spans="1:6">
      <c r="A128" s="2"/>
      <c r="D128" s="4"/>
      <c r="E128" s="5"/>
      <c r="F128" s="5"/>
    </row>
    <row r="129" ht="13.5" customHeight="1" spans="1:6">
      <c r="A129" s="2"/>
      <c r="D129" s="4"/>
      <c r="E129" s="5"/>
      <c r="F129" s="5"/>
    </row>
    <row r="130" ht="13.5" customHeight="1" spans="1:6">
      <c r="A130" s="2"/>
      <c r="D130" s="4"/>
      <c r="E130" s="5"/>
      <c r="F130" s="5"/>
    </row>
    <row r="131" ht="13.5" customHeight="1" spans="1:6">
      <c r="A131" s="2"/>
      <c r="D131" s="4"/>
      <c r="E131" s="5"/>
      <c r="F131" s="5"/>
    </row>
    <row r="132" ht="13.5" customHeight="1" spans="1:6">
      <c r="A132" s="2"/>
      <c r="D132" s="4"/>
      <c r="E132" s="5"/>
      <c r="F132" s="5"/>
    </row>
    <row r="133" ht="13.5" customHeight="1" spans="1:6">
      <c r="A133" s="2"/>
      <c r="D133" s="4"/>
      <c r="E133" s="5"/>
      <c r="F133" s="5"/>
    </row>
    <row r="134" ht="13.5" customHeight="1" spans="1:6">
      <c r="A134" s="2"/>
      <c r="D134" s="4"/>
      <c r="E134" s="5"/>
      <c r="F134" s="5"/>
    </row>
    <row r="135" ht="13.5" customHeight="1" spans="1:6">
      <c r="A135" s="2"/>
      <c r="D135" s="4"/>
      <c r="E135" s="5"/>
      <c r="F135" s="5"/>
    </row>
    <row r="136" ht="13.5" customHeight="1" spans="1:6">
      <c r="A136" s="2"/>
      <c r="D136" s="4"/>
      <c r="E136" s="5"/>
      <c r="F136" s="5"/>
    </row>
    <row r="137" ht="13.5" customHeight="1" spans="1:6">
      <c r="A137" s="2"/>
      <c r="D137" s="4"/>
      <c r="E137" s="5"/>
      <c r="F137" s="5"/>
    </row>
    <row r="138" ht="13.5" customHeight="1" spans="1:6">
      <c r="A138" s="2"/>
      <c r="D138" s="4"/>
      <c r="E138" s="5"/>
      <c r="F138" s="5"/>
    </row>
    <row r="139" ht="13.5" customHeight="1" spans="1:6">
      <c r="A139" s="2"/>
      <c r="D139" s="4"/>
      <c r="E139" s="5"/>
      <c r="F139" s="5"/>
    </row>
    <row r="140" ht="13.5" customHeight="1" spans="1:6">
      <c r="A140" s="2"/>
      <c r="D140" s="4"/>
      <c r="E140" s="5"/>
      <c r="F140" s="5"/>
    </row>
    <row r="141" ht="13.5" customHeight="1" spans="1:6">
      <c r="A141" s="2"/>
      <c r="D141" s="4"/>
      <c r="E141" s="5"/>
      <c r="F141" s="5"/>
    </row>
    <row r="142" ht="13.5" customHeight="1" spans="1:6">
      <c r="A142" s="2"/>
      <c r="D142" s="4"/>
      <c r="E142" s="5"/>
      <c r="F142" s="5"/>
    </row>
    <row r="143" ht="13.5" customHeight="1" spans="1:6">
      <c r="A143" s="2"/>
      <c r="D143" s="4"/>
      <c r="E143" s="5"/>
      <c r="F143" s="5"/>
    </row>
    <row r="144" ht="13.5" customHeight="1" spans="1:6">
      <c r="A144" s="2"/>
      <c r="D144" s="4"/>
      <c r="E144" s="5"/>
      <c r="F144" s="5"/>
    </row>
    <row r="145" ht="13.5" customHeight="1" spans="1:6">
      <c r="A145" s="2"/>
      <c r="D145" s="4"/>
      <c r="E145" s="5"/>
      <c r="F145" s="5"/>
    </row>
    <row r="146" ht="13.5" customHeight="1" spans="1:6">
      <c r="A146" s="2"/>
      <c r="D146" s="4"/>
      <c r="E146" s="5"/>
      <c r="F146" s="5"/>
    </row>
    <row r="147" ht="13.5" customHeight="1" spans="1:6">
      <c r="A147" s="2"/>
      <c r="D147" s="4"/>
      <c r="E147" s="5"/>
      <c r="F147" s="5"/>
    </row>
    <row r="148" ht="13.5" customHeight="1" spans="1:6">
      <c r="A148" s="2"/>
      <c r="D148" s="4"/>
      <c r="E148" s="5"/>
      <c r="F148" s="5"/>
    </row>
    <row r="149" ht="13.5" customHeight="1" spans="1:6">
      <c r="A149" s="2"/>
      <c r="D149" s="4"/>
      <c r="E149" s="5"/>
      <c r="F149" s="5"/>
    </row>
    <row r="150" ht="13.5" customHeight="1" spans="1:6">
      <c r="A150" s="2"/>
      <c r="D150" s="4"/>
      <c r="E150" s="5"/>
      <c r="F150" s="5"/>
    </row>
    <row r="151" ht="13.5" customHeight="1" spans="1:6">
      <c r="A151" s="2"/>
      <c r="D151" s="4"/>
      <c r="E151" s="5"/>
      <c r="F151" s="5"/>
    </row>
    <row r="152" ht="13.5" customHeight="1" spans="1:6">
      <c r="A152" s="2"/>
      <c r="D152" s="4"/>
      <c r="E152" s="5"/>
      <c r="F152" s="5"/>
    </row>
    <row r="153" ht="13.5" customHeight="1" spans="1:6">
      <c r="A153" s="2"/>
      <c r="D153" s="4"/>
      <c r="E153" s="5"/>
      <c r="F153" s="5"/>
    </row>
    <row r="154" ht="13.5" customHeight="1" spans="1:6">
      <c r="A154" s="2"/>
      <c r="D154" s="4"/>
      <c r="E154" s="5"/>
      <c r="F154" s="5"/>
    </row>
    <row r="155" ht="13.5" customHeight="1" spans="1:6">
      <c r="A155" s="2"/>
      <c r="D155" s="4"/>
      <c r="E155" s="5"/>
      <c r="F155" s="5"/>
    </row>
    <row r="156" ht="13.5" customHeight="1" spans="1:6">
      <c r="A156" s="2"/>
      <c r="D156" s="4"/>
      <c r="E156" s="5"/>
      <c r="F156" s="5"/>
    </row>
    <row r="157" ht="13.5" customHeight="1" spans="1:6">
      <c r="A157" s="2"/>
      <c r="D157" s="4"/>
      <c r="E157" s="5"/>
      <c r="F157" s="5"/>
    </row>
    <row r="158" ht="13.5" customHeight="1" spans="1:6">
      <c r="A158" s="2"/>
      <c r="D158" s="4"/>
      <c r="E158" s="5"/>
      <c r="F158" s="5"/>
    </row>
    <row r="159" ht="13.5" customHeight="1" spans="1:6">
      <c r="A159" s="2"/>
      <c r="D159" s="4"/>
      <c r="E159" s="5"/>
      <c r="F159" s="5"/>
    </row>
    <row r="160" ht="13.5" customHeight="1" spans="1:6">
      <c r="A160" s="2"/>
      <c r="D160" s="4"/>
      <c r="E160" s="5"/>
      <c r="F160" s="5"/>
    </row>
    <row r="161" ht="13.5" customHeight="1" spans="1:6">
      <c r="A161" s="2"/>
      <c r="D161" s="4"/>
      <c r="E161" s="5"/>
      <c r="F161" s="5"/>
    </row>
    <row r="162" ht="13.5" customHeight="1" spans="1:6">
      <c r="A162" s="2"/>
      <c r="D162" s="4"/>
      <c r="E162" s="5"/>
      <c r="F162" s="5"/>
    </row>
    <row r="163" ht="13.5" customHeight="1" spans="1:6">
      <c r="A163" s="2"/>
      <c r="D163" s="4"/>
      <c r="E163" s="5"/>
      <c r="F163" s="5"/>
    </row>
    <row r="164" ht="13.5" customHeight="1" spans="1:6">
      <c r="A164" s="2"/>
      <c r="D164" s="4"/>
      <c r="E164" s="5"/>
      <c r="F164" s="5"/>
    </row>
    <row r="165" ht="13.5" customHeight="1" spans="1:6">
      <c r="A165" s="2"/>
      <c r="D165" s="4"/>
      <c r="E165" s="5"/>
      <c r="F165" s="5"/>
    </row>
    <row r="166" ht="13.5" customHeight="1" spans="1:6">
      <c r="A166" s="2"/>
      <c r="D166" s="4"/>
      <c r="E166" s="5"/>
      <c r="F166" s="5"/>
    </row>
    <row r="167" ht="13.5" customHeight="1" spans="1:6">
      <c r="A167" s="2"/>
      <c r="D167" s="4"/>
      <c r="E167" s="5"/>
      <c r="F167" s="5"/>
    </row>
    <row r="168" ht="13.5" customHeight="1" spans="1:6">
      <c r="A168" s="2"/>
      <c r="D168" s="4"/>
      <c r="E168" s="5"/>
      <c r="F168" s="5"/>
    </row>
    <row r="169" ht="13.5" customHeight="1" spans="1:6">
      <c r="A169" s="2"/>
      <c r="D169" s="4"/>
      <c r="E169" s="5"/>
      <c r="F169" s="5"/>
    </row>
    <row r="170" ht="13.5" customHeight="1" spans="1:6">
      <c r="A170" s="2"/>
      <c r="D170" s="4"/>
      <c r="E170" s="5"/>
      <c r="F170" s="5"/>
    </row>
    <row r="171" ht="13.5" customHeight="1" spans="1:6">
      <c r="A171" s="2"/>
      <c r="D171" s="4"/>
      <c r="E171" s="5"/>
      <c r="F171" s="5"/>
    </row>
    <row r="172" ht="13.5" customHeight="1" spans="1:6">
      <c r="A172" s="2"/>
      <c r="D172" s="4"/>
      <c r="E172" s="5"/>
      <c r="F172" s="5"/>
    </row>
    <row r="173" ht="13.5" customHeight="1" spans="1:6">
      <c r="A173" s="2"/>
      <c r="D173" s="4"/>
      <c r="E173" s="5"/>
      <c r="F173" s="5"/>
    </row>
    <row r="174" ht="13.5" customHeight="1" spans="1:6">
      <c r="A174" s="2"/>
      <c r="D174" s="4"/>
      <c r="E174" s="5"/>
      <c r="F174" s="5"/>
    </row>
    <row r="175" ht="13.5" customHeight="1" spans="1:6">
      <c r="A175" s="2"/>
      <c r="D175" s="4"/>
      <c r="E175" s="5"/>
      <c r="F175" s="5"/>
    </row>
    <row r="176" ht="13.5" customHeight="1" spans="1:6">
      <c r="A176" s="2"/>
      <c r="D176" s="4"/>
      <c r="E176" s="5"/>
      <c r="F176" s="5"/>
    </row>
    <row r="177" ht="13.5" customHeight="1" spans="1:6">
      <c r="A177" s="2"/>
      <c r="D177" s="4"/>
      <c r="E177" s="5"/>
      <c r="F177" s="5"/>
    </row>
    <row r="178" ht="13.5" customHeight="1" spans="1:6">
      <c r="A178" s="2"/>
      <c r="D178" s="4"/>
      <c r="E178" s="5"/>
      <c r="F178" s="5"/>
    </row>
    <row r="179" ht="13.5" customHeight="1" spans="1:6">
      <c r="A179" s="2"/>
      <c r="D179" s="4"/>
      <c r="E179" s="5"/>
      <c r="F179" s="5"/>
    </row>
    <row r="180" ht="13.5" customHeight="1" spans="1:6">
      <c r="A180" s="2"/>
      <c r="D180" s="4"/>
      <c r="E180" s="5"/>
      <c r="F180" s="5"/>
    </row>
    <row r="181" ht="13.5" customHeight="1" spans="1:6">
      <c r="A181" s="2"/>
      <c r="D181" s="4"/>
      <c r="E181" s="5"/>
      <c r="F181" s="5"/>
    </row>
    <row r="182" ht="13.5" customHeight="1" spans="1:6">
      <c r="A182" s="2"/>
      <c r="D182" s="4"/>
      <c r="E182" s="5"/>
      <c r="F182" s="5"/>
    </row>
    <row r="183" ht="13.5" customHeight="1" spans="1:6">
      <c r="A183" s="2"/>
      <c r="D183" s="4"/>
      <c r="E183" s="5"/>
      <c r="F183" s="5"/>
    </row>
    <row r="184" ht="13.5" customHeight="1" spans="1:6">
      <c r="A184" s="2"/>
      <c r="D184" s="4"/>
      <c r="E184" s="5"/>
      <c r="F184" s="5"/>
    </row>
    <row r="185" ht="13.5" customHeight="1" spans="1:6">
      <c r="A185" s="2"/>
      <c r="D185" s="4"/>
      <c r="E185" s="5"/>
      <c r="F185" s="5"/>
    </row>
    <row r="186" ht="13.5" customHeight="1" spans="1:6">
      <c r="A186" s="2"/>
      <c r="D186" s="4"/>
      <c r="E186" s="5"/>
      <c r="F186" s="5"/>
    </row>
    <row r="187" ht="13.5" customHeight="1" spans="1:6">
      <c r="A187" s="2"/>
      <c r="D187" s="4"/>
      <c r="E187" s="5"/>
      <c r="F187" s="5"/>
    </row>
    <row r="188" ht="13.5" customHeight="1" spans="1:6">
      <c r="A188" s="2"/>
      <c r="D188" s="4"/>
      <c r="E188" s="5"/>
      <c r="F188" s="5"/>
    </row>
    <row r="189" ht="13.5" customHeight="1" spans="1:6">
      <c r="A189" s="2"/>
      <c r="D189" s="4"/>
      <c r="E189" s="5"/>
      <c r="F189" s="5"/>
    </row>
    <row r="190" ht="13.5" customHeight="1" spans="1:6">
      <c r="A190" s="2"/>
      <c r="D190" s="4"/>
      <c r="E190" s="5"/>
      <c r="F190" s="5"/>
    </row>
    <row r="191" ht="13.5" customHeight="1" spans="1:6">
      <c r="A191" s="2"/>
      <c r="D191" s="4"/>
      <c r="E191" s="5"/>
      <c r="F191" s="5"/>
    </row>
    <row r="192" ht="13.5" customHeight="1" spans="1:6">
      <c r="A192" s="2"/>
      <c r="D192" s="4"/>
      <c r="E192" s="5"/>
      <c r="F192" s="5"/>
    </row>
    <row r="193" ht="13.5" customHeight="1" spans="1:6">
      <c r="A193" s="2"/>
      <c r="D193" s="4"/>
      <c r="E193" s="5"/>
      <c r="F193" s="5"/>
    </row>
    <row r="194" ht="13.5" customHeight="1" spans="1:6">
      <c r="A194" s="2"/>
      <c r="D194" s="4"/>
      <c r="E194" s="5"/>
      <c r="F194" s="5"/>
    </row>
    <row r="195" ht="13.5" customHeight="1" spans="1:6">
      <c r="A195" s="2"/>
      <c r="D195" s="4"/>
      <c r="E195" s="5"/>
      <c r="F195" s="5"/>
    </row>
    <row r="196" ht="13.5" customHeight="1" spans="1:6">
      <c r="A196" s="2"/>
      <c r="D196" s="4"/>
      <c r="E196" s="5"/>
      <c r="F196" s="5"/>
    </row>
    <row r="197" ht="13.5" customHeight="1" spans="1:6">
      <c r="A197" s="2"/>
      <c r="D197" s="4"/>
      <c r="E197" s="5"/>
      <c r="F197" s="5"/>
    </row>
    <row r="198" ht="13.5" customHeight="1" spans="1:6">
      <c r="A198" s="2"/>
      <c r="D198" s="4"/>
      <c r="E198" s="5"/>
      <c r="F198" s="5"/>
    </row>
    <row r="199" ht="13.5" customHeight="1" spans="1:6">
      <c r="A199" s="2"/>
      <c r="D199" s="4"/>
      <c r="E199" s="5"/>
      <c r="F199" s="5"/>
    </row>
    <row r="200" ht="13.5" customHeight="1" spans="1:6">
      <c r="A200" s="2"/>
      <c r="D200" s="4"/>
      <c r="E200" s="5"/>
      <c r="F200" s="5"/>
    </row>
    <row r="201" ht="13.5" customHeight="1" spans="1:6">
      <c r="A201" s="2"/>
      <c r="D201" s="4"/>
      <c r="E201" s="5"/>
      <c r="F201" s="5"/>
    </row>
    <row r="202" ht="13.5" customHeight="1" spans="1:6">
      <c r="A202" s="2"/>
      <c r="D202" s="4"/>
      <c r="E202" s="5"/>
      <c r="F202" s="5"/>
    </row>
    <row r="203" ht="13.5" customHeight="1" spans="1:6">
      <c r="A203" s="2"/>
      <c r="D203" s="4"/>
      <c r="E203" s="5"/>
      <c r="F203" s="5"/>
    </row>
    <row r="204" ht="13.5" customHeight="1" spans="1:6">
      <c r="A204" s="2"/>
      <c r="D204" s="4"/>
      <c r="E204" s="5"/>
      <c r="F204" s="5"/>
    </row>
    <row r="205" ht="13.5" customHeight="1" spans="1:6">
      <c r="A205" s="2"/>
      <c r="D205" s="4"/>
      <c r="E205" s="5"/>
      <c r="F205" s="5"/>
    </row>
    <row r="206" ht="13.5" customHeight="1" spans="1:6">
      <c r="A206" s="2"/>
      <c r="D206" s="4"/>
      <c r="E206" s="5"/>
      <c r="F206" s="5"/>
    </row>
    <row r="207" ht="13.5" customHeight="1" spans="1:6">
      <c r="A207" s="2"/>
      <c r="D207" s="4"/>
      <c r="E207" s="5"/>
      <c r="F207" s="5"/>
    </row>
    <row r="208" ht="13.5" customHeight="1" spans="1:6">
      <c r="A208" s="2"/>
      <c r="D208" s="4"/>
      <c r="E208" s="5"/>
      <c r="F208" s="5"/>
    </row>
    <row r="209" ht="13.5" customHeight="1" spans="1:6">
      <c r="A209" s="2"/>
      <c r="D209" s="4"/>
      <c r="E209" s="5"/>
      <c r="F209" s="5"/>
    </row>
    <row r="210" ht="13.5" customHeight="1" spans="1:6">
      <c r="A210" s="2"/>
      <c r="D210" s="4"/>
      <c r="E210" s="5"/>
      <c r="F210" s="5"/>
    </row>
    <row r="211" ht="13.5" customHeight="1" spans="1:6">
      <c r="A211" s="2"/>
      <c r="D211" s="4"/>
      <c r="E211" s="5"/>
      <c r="F211" s="5"/>
    </row>
    <row r="212" ht="13.5" customHeight="1" spans="1:6">
      <c r="A212" s="2"/>
      <c r="D212" s="4"/>
      <c r="E212" s="5"/>
      <c r="F212" s="5"/>
    </row>
    <row r="213" ht="13.5" customHeight="1" spans="1:6">
      <c r="A213" s="2"/>
      <c r="D213" s="4"/>
      <c r="E213" s="5"/>
      <c r="F213" s="5"/>
    </row>
    <row r="214" ht="13.5" customHeight="1" spans="1:6">
      <c r="A214" s="2"/>
      <c r="D214" s="4"/>
      <c r="E214" s="5"/>
      <c r="F214" s="5"/>
    </row>
    <row r="215" ht="13.5" customHeight="1" spans="1:6">
      <c r="A215" s="2"/>
      <c r="D215" s="4"/>
      <c r="E215" s="5"/>
      <c r="F215" s="5"/>
    </row>
    <row r="216" ht="13.5" customHeight="1" spans="1:6">
      <c r="A216" s="2"/>
      <c r="D216" s="4"/>
      <c r="E216" s="5"/>
      <c r="F216" s="5"/>
    </row>
    <row r="217" ht="13.5" customHeight="1" spans="1:6">
      <c r="A217" s="2"/>
      <c r="D217" s="4"/>
      <c r="E217" s="5"/>
      <c r="F217" s="5"/>
    </row>
    <row r="218" ht="13.5" customHeight="1" spans="1:6">
      <c r="A218" s="2"/>
      <c r="D218" s="4"/>
      <c r="E218" s="5"/>
      <c r="F218" s="5"/>
    </row>
    <row r="219" ht="13.5" customHeight="1" spans="1:6">
      <c r="A219" s="2"/>
      <c r="D219" s="4"/>
      <c r="E219" s="5"/>
      <c r="F219" s="5"/>
    </row>
    <row r="220" ht="13.5" customHeight="1" spans="1:6">
      <c r="A220" s="2"/>
      <c r="D220" s="4"/>
      <c r="E220" s="5"/>
      <c r="F220" s="5"/>
    </row>
    <row r="221" ht="13.5" customHeight="1" spans="1:6">
      <c r="A221" s="2"/>
      <c r="D221" s="4"/>
      <c r="E221" s="5"/>
      <c r="F221" s="5"/>
    </row>
    <row r="222" ht="13.5" customHeight="1" spans="1:6">
      <c r="A222" s="2"/>
      <c r="D222" s="4"/>
      <c r="E222" s="5"/>
      <c r="F222" s="5"/>
    </row>
    <row r="223" ht="13.5" customHeight="1" spans="1:6">
      <c r="A223" s="2"/>
      <c r="D223" s="4"/>
      <c r="E223" s="5"/>
      <c r="F223" s="5"/>
    </row>
    <row r="224" ht="13.5" customHeight="1" spans="1:6">
      <c r="A224" s="2"/>
      <c r="D224" s="4"/>
      <c r="E224" s="5"/>
      <c r="F224" s="5"/>
    </row>
    <row r="225" ht="13.5" customHeight="1" spans="1:6">
      <c r="A225" s="2"/>
      <c r="D225" s="4"/>
      <c r="E225" s="5"/>
      <c r="F225" s="5"/>
    </row>
    <row r="226" ht="13.5" customHeight="1" spans="1:6">
      <c r="A226" s="2"/>
      <c r="D226" s="4"/>
      <c r="E226" s="5"/>
      <c r="F226" s="5"/>
    </row>
    <row r="227" ht="13.5" customHeight="1" spans="1:6">
      <c r="A227" s="2"/>
      <c r="D227" s="4"/>
      <c r="E227" s="5"/>
      <c r="F227" s="5"/>
    </row>
    <row r="228" ht="13.5" customHeight="1" spans="1:6">
      <c r="A228" s="2"/>
      <c r="D228" s="4"/>
      <c r="E228" s="5"/>
      <c r="F228" s="5"/>
    </row>
    <row r="229" ht="13.5" customHeight="1" spans="1:6">
      <c r="A229" s="2"/>
      <c r="D229" s="4"/>
      <c r="E229" s="5"/>
      <c r="F229" s="5"/>
    </row>
    <row r="230" ht="13.5" customHeight="1" spans="1:6">
      <c r="A230" s="2"/>
      <c r="D230" s="4"/>
      <c r="E230" s="5"/>
      <c r="F230" s="5"/>
    </row>
    <row r="231" ht="13.5" customHeight="1" spans="1:6">
      <c r="A231" s="2"/>
      <c r="D231" s="4"/>
      <c r="E231" s="5"/>
      <c r="F231" s="5"/>
    </row>
    <row r="232" ht="13.5" customHeight="1" spans="1:6">
      <c r="A232" s="2"/>
      <c r="D232" s="4"/>
      <c r="E232" s="5"/>
      <c r="F232" s="5"/>
    </row>
    <row r="233" ht="13.5" customHeight="1" spans="1:6">
      <c r="A233" s="2"/>
      <c r="D233" s="4"/>
      <c r="E233" s="5"/>
      <c r="F233" s="5"/>
    </row>
    <row r="234" ht="13.5" customHeight="1" spans="1:6">
      <c r="A234" s="2"/>
      <c r="D234" s="4"/>
      <c r="E234" s="5"/>
      <c r="F234" s="5"/>
    </row>
    <row r="235" ht="13.5" customHeight="1" spans="1:6">
      <c r="A235" s="2"/>
      <c r="D235" s="4"/>
      <c r="E235" s="5"/>
      <c r="F235" s="5"/>
    </row>
    <row r="236" ht="13.5" customHeight="1" spans="1:6">
      <c r="A236" s="2"/>
      <c r="D236" s="4"/>
      <c r="E236" s="5"/>
      <c r="F236" s="5"/>
    </row>
    <row r="237" ht="13.5" customHeight="1" spans="1:6">
      <c r="A237" s="2"/>
      <c r="D237" s="4"/>
      <c r="E237" s="5"/>
      <c r="F237" s="5"/>
    </row>
    <row r="238" ht="13.5" customHeight="1" spans="1:6">
      <c r="A238" s="2"/>
      <c r="D238" s="4"/>
      <c r="E238" s="5"/>
      <c r="F238" s="5"/>
    </row>
    <row r="239" ht="13.5" customHeight="1" spans="1:6">
      <c r="A239" s="2"/>
      <c r="D239" s="4"/>
      <c r="E239" s="5"/>
      <c r="F239" s="5"/>
    </row>
    <row r="240" ht="13.5" customHeight="1" spans="1:6">
      <c r="A240" s="2"/>
      <c r="D240" s="4"/>
      <c r="E240" s="5"/>
      <c r="F240" s="5"/>
    </row>
    <row r="241" ht="13.5" customHeight="1" spans="1:6">
      <c r="A241" s="2"/>
      <c r="D241" s="4"/>
      <c r="E241" s="5"/>
      <c r="F241" s="5"/>
    </row>
    <row r="242" ht="13.5" customHeight="1" spans="1:6">
      <c r="A242" s="2"/>
      <c r="D242" s="4"/>
      <c r="E242" s="5"/>
      <c r="F242" s="5"/>
    </row>
    <row r="243" ht="13.5" customHeight="1" spans="1:6">
      <c r="A243" s="2"/>
      <c r="D243" s="4"/>
      <c r="E243" s="5"/>
      <c r="F243" s="5"/>
    </row>
    <row r="244" ht="13.5" customHeight="1" spans="1:6">
      <c r="A244" s="2"/>
      <c r="D244" s="4"/>
      <c r="E244" s="5"/>
      <c r="F244" s="5"/>
    </row>
    <row r="245" ht="13.5" customHeight="1" spans="1:6">
      <c r="A245" s="2"/>
      <c r="D245" s="4"/>
      <c r="E245" s="5"/>
      <c r="F245" s="5"/>
    </row>
    <row r="246" ht="13.5" customHeight="1" spans="1:6">
      <c r="A246" s="2"/>
      <c r="D246" s="4"/>
      <c r="E246" s="5"/>
      <c r="F246" s="5"/>
    </row>
    <row r="247" ht="13.5" customHeight="1" spans="1:6">
      <c r="A247" s="2"/>
      <c r="D247" s="4"/>
      <c r="E247" s="5"/>
      <c r="F247" s="5"/>
    </row>
    <row r="248" ht="13.5" customHeight="1" spans="1:6">
      <c r="A248" s="2"/>
      <c r="D248" s="4"/>
      <c r="E248" s="5"/>
      <c r="F248" s="5"/>
    </row>
    <row r="249" ht="13.5" customHeight="1" spans="1:6">
      <c r="A249" s="2"/>
      <c r="D249" s="4"/>
      <c r="E249" s="5"/>
      <c r="F249" s="5"/>
    </row>
    <row r="250" ht="13.5" customHeight="1" spans="1:6">
      <c r="A250" s="2"/>
      <c r="D250" s="4"/>
      <c r="E250" s="5"/>
      <c r="F250" s="5"/>
    </row>
    <row r="251" ht="13.5" customHeight="1" spans="1:6">
      <c r="A251" s="2"/>
      <c r="D251" s="4"/>
      <c r="E251" s="5"/>
      <c r="F251" s="5"/>
    </row>
    <row r="252" ht="13.5" customHeight="1" spans="1:6">
      <c r="A252" s="2"/>
      <c r="D252" s="4"/>
      <c r="E252" s="5"/>
      <c r="F252" s="5"/>
    </row>
    <row r="253" ht="13.5" customHeight="1" spans="1:6">
      <c r="A253" s="2"/>
      <c r="D253" s="4"/>
      <c r="E253" s="5"/>
      <c r="F253" s="5"/>
    </row>
    <row r="254" ht="13.5" customHeight="1" spans="1:6">
      <c r="A254" s="2"/>
      <c r="D254" s="4"/>
      <c r="E254" s="5"/>
      <c r="F254" s="5"/>
    </row>
    <row r="255" ht="13.5" customHeight="1" spans="1:6">
      <c r="A255" s="2"/>
      <c r="D255" s="4"/>
      <c r="E255" s="5"/>
      <c r="F255" s="5"/>
    </row>
    <row r="256" ht="13.5" customHeight="1" spans="1:6">
      <c r="A256" s="2"/>
      <c r="D256" s="4"/>
      <c r="E256" s="5"/>
      <c r="F256" s="5"/>
    </row>
    <row r="257" ht="13.5" customHeight="1" spans="1:6">
      <c r="A257" s="2"/>
      <c r="D257" s="4"/>
      <c r="E257" s="5"/>
      <c r="F257" s="5"/>
    </row>
    <row r="258" ht="13.5" customHeight="1" spans="1:6">
      <c r="A258" s="2"/>
      <c r="D258" s="4"/>
      <c r="E258" s="5"/>
      <c r="F258" s="5"/>
    </row>
    <row r="259" ht="13.5" customHeight="1" spans="1:6">
      <c r="A259" s="2"/>
      <c r="D259" s="4"/>
      <c r="E259" s="5"/>
      <c r="F259" s="5"/>
    </row>
    <row r="260" ht="13.5" customHeight="1" spans="1:6">
      <c r="A260" s="2"/>
      <c r="D260" s="4"/>
      <c r="E260" s="5"/>
      <c r="F260" s="5"/>
    </row>
    <row r="261" ht="13.5" customHeight="1" spans="1:6">
      <c r="A261" s="2"/>
      <c r="D261" s="4"/>
      <c r="E261" s="5"/>
      <c r="F261" s="5"/>
    </row>
    <row r="262" ht="13.5" customHeight="1" spans="1:6">
      <c r="A262" s="2"/>
      <c r="D262" s="4"/>
      <c r="E262" s="5"/>
      <c r="F262" s="5"/>
    </row>
    <row r="263" ht="13.5" customHeight="1" spans="1:6">
      <c r="A263" s="2"/>
      <c r="D263" s="4"/>
      <c r="E263" s="5"/>
      <c r="F263" s="5"/>
    </row>
    <row r="264" ht="13.5" customHeight="1" spans="1:6">
      <c r="A264" s="2"/>
      <c r="D264" s="4"/>
      <c r="E264" s="5"/>
      <c r="F264" s="5"/>
    </row>
    <row r="265" ht="13.5" customHeight="1" spans="1:6">
      <c r="A265" s="2"/>
      <c r="D265" s="4"/>
      <c r="E265" s="5"/>
      <c r="F265" s="5"/>
    </row>
    <row r="266" ht="13.5" customHeight="1" spans="1:6">
      <c r="A266" s="2"/>
      <c r="D266" s="4"/>
      <c r="E266" s="5"/>
      <c r="F266" s="5"/>
    </row>
    <row r="267" ht="13.5" customHeight="1" spans="1:6">
      <c r="A267" s="2"/>
      <c r="D267" s="4"/>
      <c r="E267" s="5"/>
      <c r="F267" s="5"/>
    </row>
    <row r="268" ht="13.5" customHeight="1" spans="1:6">
      <c r="A268" s="2"/>
      <c r="D268" s="4"/>
      <c r="E268" s="5"/>
      <c r="F268" s="5"/>
    </row>
    <row r="269" ht="13.5" customHeight="1" spans="1:6">
      <c r="A269" s="2"/>
      <c r="D269" s="4"/>
      <c r="E269" s="5"/>
      <c r="F269" s="5"/>
    </row>
    <row r="270" ht="13.5" customHeight="1" spans="1:6">
      <c r="A270" s="2"/>
      <c r="D270" s="4"/>
      <c r="E270" s="5"/>
      <c r="F270" s="5"/>
    </row>
    <row r="271" ht="13.5" customHeight="1" spans="1:6">
      <c r="A271" s="2"/>
      <c r="D271" s="4"/>
      <c r="E271" s="5"/>
      <c r="F271" s="5"/>
    </row>
    <row r="272" ht="13.5" customHeight="1" spans="1:6">
      <c r="A272" s="2"/>
      <c r="D272" s="4"/>
      <c r="E272" s="5"/>
      <c r="F272" s="5"/>
    </row>
    <row r="273" ht="13.5" customHeight="1" spans="1:6">
      <c r="A273" s="2"/>
      <c r="D273" s="4"/>
      <c r="E273" s="5"/>
      <c r="F273" s="5"/>
    </row>
    <row r="274" ht="13.5" customHeight="1" spans="1:6">
      <c r="A274" s="2"/>
      <c r="D274" s="4"/>
      <c r="E274" s="5"/>
      <c r="F274" s="5"/>
    </row>
    <row r="275" ht="13.5" customHeight="1" spans="1:6">
      <c r="A275" s="2"/>
      <c r="D275" s="4"/>
      <c r="E275" s="5"/>
      <c r="F275" s="5"/>
    </row>
    <row r="276" ht="13.5" customHeight="1" spans="1:6">
      <c r="A276" s="2"/>
      <c r="D276" s="4"/>
      <c r="E276" s="5"/>
      <c r="F276" s="5"/>
    </row>
    <row r="277" ht="13.5" customHeight="1" spans="1:6">
      <c r="A277" s="2"/>
      <c r="D277" s="4"/>
      <c r="E277" s="5"/>
      <c r="F277" s="5"/>
    </row>
    <row r="278" ht="13.5" customHeight="1" spans="1:6">
      <c r="A278" s="2"/>
      <c r="D278" s="4"/>
      <c r="E278" s="5"/>
      <c r="F278" s="5"/>
    </row>
    <row r="279" ht="13.5" customHeight="1" spans="1:6">
      <c r="A279" s="2"/>
      <c r="D279" s="4"/>
      <c r="E279" s="5"/>
      <c r="F279" s="5"/>
    </row>
    <row r="280" ht="13.5" customHeight="1" spans="1:6">
      <c r="A280" s="2"/>
      <c r="D280" s="4"/>
      <c r="E280" s="5"/>
      <c r="F280" s="5"/>
    </row>
    <row r="281" ht="13.5" customHeight="1" spans="1:6">
      <c r="A281" s="2"/>
      <c r="D281" s="4"/>
      <c r="E281" s="5"/>
      <c r="F281" s="5"/>
    </row>
    <row r="282" ht="13.5" customHeight="1" spans="1:6">
      <c r="A282" s="2"/>
      <c r="D282" s="4"/>
      <c r="E282" s="5"/>
      <c r="F282" s="5"/>
    </row>
    <row r="283" ht="13.5" customHeight="1" spans="1:6">
      <c r="A283" s="2"/>
      <c r="D283" s="4"/>
      <c r="E283" s="5"/>
      <c r="F283" s="5"/>
    </row>
    <row r="284" ht="13.5" customHeight="1" spans="1:6">
      <c r="A284" s="2"/>
      <c r="D284" s="4"/>
      <c r="E284" s="5"/>
      <c r="F284" s="5"/>
    </row>
    <row r="285" ht="13.5" customHeight="1" spans="1:6">
      <c r="A285" s="2"/>
      <c r="D285" s="4"/>
      <c r="E285" s="5"/>
      <c r="F285" s="5"/>
    </row>
    <row r="286" ht="13.5" customHeight="1" spans="1:6">
      <c r="A286" s="2"/>
      <c r="D286" s="4"/>
      <c r="E286" s="5"/>
      <c r="F286" s="5"/>
    </row>
    <row r="287" ht="13.5" customHeight="1" spans="1:6">
      <c r="A287" s="2"/>
      <c r="D287" s="4"/>
      <c r="E287" s="5"/>
      <c r="F287" s="5"/>
    </row>
    <row r="288" ht="13.5" customHeight="1" spans="1:6">
      <c r="A288" s="2"/>
      <c r="D288" s="4"/>
      <c r="E288" s="5"/>
      <c r="F288" s="5"/>
    </row>
    <row r="289" ht="13.5" customHeight="1" spans="1:6">
      <c r="A289" s="2"/>
      <c r="D289" s="4"/>
      <c r="E289" s="5"/>
      <c r="F289" s="5"/>
    </row>
    <row r="290" ht="13.5" customHeight="1" spans="1:6">
      <c r="A290" s="2"/>
      <c r="D290" s="4"/>
      <c r="E290" s="5"/>
      <c r="F290" s="5"/>
    </row>
    <row r="291" ht="13.5" customHeight="1" spans="1:6">
      <c r="A291" s="2"/>
      <c r="D291" s="4"/>
      <c r="E291" s="5"/>
      <c r="F291" s="5"/>
    </row>
    <row r="292" ht="13.5" customHeight="1" spans="1:6">
      <c r="A292" s="2"/>
      <c r="D292" s="4"/>
      <c r="E292" s="5"/>
      <c r="F292" s="5"/>
    </row>
    <row r="293" ht="13.5" customHeight="1" spans="1:6">
      <c r="A293" s="2"/>
      <c r="D293" s="4"/>
      <c r="E293" s="5"/>
      <c r="F293" s="5"/>
    </row>
    <row r="294" ht="13.5" customHeight="1" spans="1:6">
      <c r="A294" s="2"/>
      <c r="D294" s="4"/>
      <c r="E294" s="5"/>
      <c r="F294" s="5"/>
    </row>
    <row r="295" ht="13.5" customHeight="1" spans="1:6">
      <c r="A295" s="2"/>
      <c r="D295" s="4"/>
      <c r="E295" s="5"/>
      <c r="F295" s="5"/>
    </row>
    <row r="296" ht="13.5" customHeight="1" spans="1:6">
      <c r="A296" s="2"/>
      <c r="D296" s="4"/>
      <c r="E296" s="5"/>
      <c r="F296" s="5"/>
    </row>
    <row r="297" ht="13.5" customHeight="1" spans="1:6">
      <c r="A297" s="2"/>
      <c r="D297" s="4"/>
      <c r="E297" s="5"/>
      <c r="F297" s="5"/>
    </row>
    <row r="298" ht="13.5" customHeight="1" spans="1:6">
      <c r="A298" s="2"/>
      <c r="D298" s="4"/>
      <c r="E298" s="5"/>
      <c r="F298" s="5"/>
    </row>
    <row r="299" ht="13.5" customHeight="1" spans="1:6">
      <c r="A299" s="2"/>
      <c r="D299" s="4"/>
      <c r="E299" s="5"/>
      <c r="F299" s="5"/>
    </row>
    <row r="300" ht="13.5" customHeight="1" spans="1:6">
      <c r="A300" s="2"/>
      <c r="D300" s="4"/>
      <c r="E300" s="5"/>
      <c r="F300" s="5"/>
    </row>
    <row r="301" ht="13.5" customHeight="1" spans="1:6">
      <c r="A301" s="2"/>
      <c r="D301" s="4"/>
      <c r="E301" s="5"/>
      <c r="F301" s="5"/>
    </row>
    <row r="302" ht="13.5" customHeight="1" spans="1:6">
      <c r="A302" s="2"/>
      <c r="D302" s="4"/>
      <c r="E302" s="5"/>
      <c r="F302" s="5"/>
    </row>
    <row r="303" ht="13.5" customHeight="1" spans="1:6">
      <c r="A303" s="2"/>
      <c r="D303" s="4"/>
      <c r="E303" s="5"/>
      <c r="F303" s="5"/>
    </row>
    <row r="304" ht="13.5" customHeight="1" spans="1:6">
      <c r="A304" s="2"/>
      <c r="D304" s="4"/>
      <c r="E304" s="5"/>
      <c r="F304" s="5"/>
    </row>
    <row r="305" ht="13.5" customHeight="1" spans="1:6">
      <c r="A305" s="2"/>
      <c r="D305" s="4"/>
      <c r="E305" s="5"/>
      <c r="F305" s="5"/>
    </row>
    <row r="306" ht="13.5" customHeight="1" spans="1:6">
      <c r="A306" s="2"/>
      <c r="D306" s="4"/>
      <c r="E306" s="5"/>
      <c r="F306" s="5"/>
    </row>
    <row r="307" ht="13.5" customHeight="1" spans="1:6">
      <c r="A307" s="2"/>
      <c r="D307" s="4"/>
      <c r="E307" s="5"/>
      <c r="F307" s="5"/>
    </row>
    <row r="308" ht="13.5" customHeight="1" spans="1:6">
      <c r="A308" s="2"/>
      <c r="D308" s="4"/>
      <c r="E308" s="5"/>
      <c r="F308" s="5"/>
    </row>
    <row r="309" ht="13.5" customHeight="1" spans="1:6">
      <c r="A309" s="2"/>
      <c r="D309" s="4"/>
      <c r="E309" s="5"/>
      <c r="F309" s="5"/>
    </row>
    <row r="310" ht="13.5" customHeight="1" spans="1:6">
      <c r="A310" s="2"/>
      <c r="D310" s="4"/>
      <c r="E310" s="5"/>
      <c r="F310" s="5"/>
    </row>
    <row r="311" ht="13.5" customHeight="1" spans="1:6">
      <c r="A311" s="2"/>
      <c r="D311" s="4"/>
      <c r="E311" s="5"/>
      <c r="F311" s="5"/>
    </row>
    <row r="312" ht="13.5" customHeight="1" spans="1:6">
      <c r="A312" s="2"/>
      <c r="D312" s="4"/>
      <c r="E312" s="5"/>
      <c r="F312" s="5"/>
    </row>
    <row r="313" ht="13.5" customHeight="1" spans="1:6">
      <c r="A313" s="2"/>
      <c r="D313" s="4"/>
      <c r="E313" s="5"/>
      <c r="F313" s="5"/>
    </row>
    <row r="314" ht="13.5" customHeight="1" spans="1:6">
      <c r="A314" s="2"/>
      <c r="D314" s="4"/>
      <c r="E314" s="5"/>
      <c r="F314" s="5"/>
    </row>
    <row r="315" ht="13.5" customHeight="1" spans="1:6">
      <c r="A315" s="2"/>
      <c r="D315" s="4"/>
      <c r="E315" s="5"/>
      <c r="F315" s="5"/>
    </row>
    <row r="316" ht="13.5" customHeight="1" spans="1:6">
      <c r="A316" s="2"/>
      <c r="D316" s="4"/>
      <c r="E316" s="5"/>
      <c r="F316" s="5"/>
    </row>
    <row r="317" ht="13.5" customHeight="1" spans="1:6">
      <c r="A317" s="2"/>
      <c r="D317" s="4"/>
      <c r="E317" s="5"/>
      <c r="F317" s="5"/>
    </row>
    <row r="318" ht="13.5" customHeight="1" spans="1:6">
      <c r="A318" s="2"/>
      <c r="D318" s="4"/>
      <c r="E318" s="5"/>
      <c r="F318" s="5"/>
    </row>
    <row r="319" ht="13.5" customHeight="1" spans="1:6">
      <c r="A319" s="2"/>
      <c r="D319" s="4"/>
      <c r="E319" s="5"/>
      <c r="F319" s="5"/>
    </row>
    <row r="320" ht="13.5" customHeight="1" spans="1:6">
      <c r="A320" s="2"/>
      <c r="D320" s="4"/>
      <c r="E320" s="5"/>
      <c r="F320" s="5"/>
    </row>
    <row r="321" ht="13.5" customHeight="1" spans="1:6">
      <c r="A321" s="2"/>
      <c r="D321" s="4"/>
      <c r="E321" s="5"/>
      <c r="F321" s="5"/>
    </row>
    <row r="322" ht="13.5" customHeight="1" spans="1:6">
      <c r="A322" s="2"/>
      <c r="D322" s="4"/>
      <c r="E322" s="5"/>
      <c r="F322" s="5"/>
    </row>
    <row r="323" ht="13.5" customHeight="1" spans="1:6">
      <c r="A323" s="2"/>
      <c r="D323" s="4"/>
      <c r="E323" s="5"/>
      <c r="F323" s="5"/>
    </row>
    <row r="324" ht="13.5" customHeight="1" spans="1:6">
      <c r="A324" s="2"/>
      <c r="D324" s="4"/>
      <c r="E324" s="5"/>
      <c r="F324" s="5"/>
    </row>
    <row r="325" ht="13.5" customHeight="1" spans="1:6">
      <c r="A325" s="2"/>
      <c r="D325" s="4"/>
      <c r="E325" s="5"/>
      <c r="F325" s="5"/>
    </row>
    <row r="326" ht="13.5" customHeight="1" spans="1:6">
      <c r="A326" s="2"/>
      <c r="D326" s="4"/>
      <c r="E326" s="5"/>
      <c r="F326" s="5"/>
    </row>
    <row r="327" ht="13.5" customHeight="1" spans="1:6">
      <c r="A327" s="2"/>
      <c r="D327" s="4"/>
      <c r="E327" s="5"/>
      <c r="F327" s="5"/>
    </row>
    <row r="328" ht="13.5" customHeight="1" spans="1:6">
      <c r="A328" s="2"/>
      <c r="D328" s="4"/>
      <c r="E328" s="5"/>
      <c r="F328" s="5"/>
    </row>
    <row r="329" ht="13.5" customHeight="1" spans="1:6">
      <c r="A329" s="2"/>
      <c r="D329" s="4"/>
      <c r="E329" s="5"/>
      <c r="F329" s="5"/>
    </row>
    <row r="330" ht="13.5" customHeight="1" spans="1:6">
      <c r="A330" s="2"/>
      <c r="D330" s="4"/>
      <c r="E330" s="5"/>
      <c r="F330" s="5"/>
    </row>
    <row r="331" ht="13.5" customHeight="1" spans="1:6">
      <c r="A331" s="2"/>
      <c r="D331" s="4"/>
      <c r="E331" s="5"/>
      <c r="F331" s="5"/>
    </row>
    <row r="332" ht="13.5" customHeight="1" spans="1:6">
      <c r="A332" s="2"/>
      <c r="D332" s="4"/>
      <c r="E332" s="5"/>
      <c r="F332" s="5"/>
    </row>
    <row r="333" ht="13.5" customHeight="1" spans="1:6">
      <c r="A333" s="2"/>
      <c r="D333" s="4"/>
      <c r="E333" s="5"/>
      <c r="F333" s="5"/>
    </row>
    <row r="334" ht="13.5" customHeight="1" spans="1:6">
      <c r="A334" s="2"/>
      <c r="D334" s="4"/>
      <c r="E334" s="5"/>
      <c r="F334" s="5"/>
    </row>
    <row r="335" ht="13.5" customHeight="1" spans="1:6">
      <c r="A335" s="2"/>
      <c r="D335" s="4"/>
      <c r="E335" s="5"/>
      <c r="F335" s="5"/>
    </row>
    <row r="336" ht="13.5" customHeight="1" spans="1:6">
      <c r="A336" s="2"/>
      <c r="D336" s="4"/>
      <c r="E336" s="5"/>
      <c r="F336" s="5"/>
    </row>
    <row r="337" ht="13.5" customHeight="1" spans="1:6">
      <c r="A337" s="2"/>
      <c r="D337" s="4"/>
      <c r="E337" s="5"/>
      <c r="F337" s="5"/>
    </row>
    <row r="338" ht="13.5" customHeight="1" spans="1:6">
      <c r="A338" s="2"/>
      <c r="D338" s="4"/>
      <c r="E338" s="5"/>
      <c r="F338" s="5"/>
    </row>
    <row r="339" ht="13.5" customHeight="1" spans="1:6">
      <c r="A339" s="2"/>
      <c r="D339" s="4"/>
      <c r="E339" s="5"/>
      <c r="F339" s="5"/>
    </row>
    <row r="340" ht="13.5" customHeight="1" spans="1:6">
      <c r="A340" s="2"/>
      <c r="D340" s="4"/>
      <c r="E340" s="5"/>
      <c r="F340" s="5"/>
    </row>
    <row r="341" ht="13.5" customHeight="1" spans="1:6">
      <c r="A341" s="2"/>
      <c r="D341" s="4"/>
      <c r="E341" s="5"/>
      <c r="F341" s="5"/>
    </row>
    <row r="342" ht="13.5" customHeight="1" spans="1:6">
      <c r="A342" s="2"/>
      <c r="D342" s="4"/>
      <c r="E342" s="5"/>
      <c r="F342" s="5"/>
    </row>
    <row r="343" ht="13.5" customHeight="1" spans="1:6">
      <c r="A343" s="2"/>
      <c r="D343" s="4"/>
      <c r="E343" s="5"/>
      <c r="F343" s="5"/>
    </row>
    <row r="344" ht="13.5" customHeight="1" spans="1:6">
      <c r="A344" s="2"/>
      <c r="D344" s="4"/>
      <c r="E344" s="5"/>
      <c r="F344" s="5"/>
    </row>
    <row r="345" ht="13.5" customHeight="1" spans="1:6">
      <c r="A345" s="2"/>
      <c r="D345" s="4"/>
      <c r="E345" s="5"/>
      <c r="F345" s="5"/>
    </row>
    <row r="346" ht="13.5" customHeight="1" spans="1:6">
      <c r="A346" s="2"/>
      <c r="D346" s="4"/>
      <c r="E346" s="5"/>
      <c r="F346" s="5"/>
    </row>
    <row r="347" ht="13.5" customHeight="1" spans="1:6">
      <c r="A347" s="2"/>
      <c r="D347" s="4"/>
      <c r="E347" s="5"/>
      <c r="F347" s="5"/>
    </row>
    <row r="348" ht="13.5" customHeight="1" spans="1:6">
      <c r="A348" s="2"/>
      <c r="D348" s="4"/>
      <c r="E348" s="5"/>
      <c r="F348" s="5"/>
    </row>
    <row r="349" ht="13.5" customHeight="1" spans="1:6">
      <c r="A349" s="2"/>
      <c r="D349" s="4"/>
      <c r="E349" s="5"/>
      <c r="F349" s="5"/>
    </row>
    <row r="350" ht="13.5" customHeight="1" spans="1:6">
      <c r="A350" s="2"/>
      <c r="D350" s="4"/>
      <c r="E350" s="5"/>
      <c r="F350" s="5"/>
    </row>
    <row r="351" ht="13.5" customHeight="1" spans="1:6">
      <c r="A351" s="2"/>
      <c r="D351" s="4"/>
      <c r="E351" s="5"/>
      <c r="F351" s="5"/>
    </row>
    <row r="352" ht="13.5" customHeight="1" spans="1:6">
      <c r="A352" s="2"/>
      <c r="D352" s="4"/>
      <c r="E352" s="5"/>
      <c r="F352" s="5"/>
    </row>
    <row r="353" ht="13.5" customHeight="1" spans="1:6">
      <c r="A353" s="2"/>
      <c r="D353" s="4"/>
      <c r="E353" s="5"/>
      <c r="F353" s="5"/>
    </row>
    <row r="354" ht="13.5" customHeight="1" spans="1:6">
      <c r="A354" s="2"/>
      <c r="D354" s="4"/>
      <c r="E354" s="5"/>
      <c r="F354" s="5"/>
    </row>
    <row r="355" ht="13.5" customHeight="1" spans="1:6">
      <c r="A355" s="2"/>
      <c r="D355" s="4"/>
      <c r="E355" s="5"/>
      <c r="F355" s="5"/>
    </row>
    <row r="356" ht="13.5" customHeight="1" spans="1:6">
      <c r="A356" s="2"/>
      <c r="D356" s="4"/>
      <c r="E356" s="5"/>
      <c r="F356" s="5"/>
    </row>
    <row r="357" ht="13.5" customHeight="1" spans="1:6">
      <c r="A357" s="2"/>
      <c r="D357" s="4"/>
      <c r="E357" s="5"/>
      <c r="F357" s="5"/>
    </row>
    <row r="358" ht="13.5" customHeight="1" spans="1:6">
      <c r="A358" s="2"/>
      <c r="D358" s="4"/>
      <c r="E358" s="5"/>
      <c r="F358" s="5"/>
    </row>
    <row r="359" ht="13.5" customHeight="1" spans="1:6">
      <c r="A359" s="2"/>
      <c r="D359" s="4"/>
      <c r="E359" s="5"/>
      <c r="F359" s="5"/>
    </row>
    <row r="360" ht="13.5" customHeight="1" spans="1:6">
      <c r="A360" s="2"/>
      <c r="D360" s="4"/>
      <c r="E360" s="5"/>
      <c r="F360" s="5"/>
    </row>
    <row r="361" ht="13.5" customHeight="1" spans="1:6">
      <c r="A361" s="2"/>
      <c r="D361" s="4"/>
      <c r="E361" s="5"/>
      <c r="F361" s="5"/>
    </row>
    <row r="362" ht="13.5" customHeight="1" spans="1:6">
      <c r="A362" s="2"/>
      <c r="D362" s="4"/>
      <c r="E362" s="5"/>
      <c r="F362" s="5"/>
    </row>
    <row r="363" ht="13.5" customHeight="1" spans="1:6">
      <c r="A363" s="2"/>
      <c r="D363" s="4"/>
      <c r="E363" s="5"/>
      <c r="F363" s="5"/>
    </row>
    <row r="364" ht="13.5" customHeight="1" spans="1:6">
      <c r="A364" s="2"/>
      <c r="D364" s="4"/>
      <c r="E364" s="5"/>
      <c r="F364" s="5"/>
    </row>
    <row r="365" ht="13.5" customHeight="1" spans="1:6">
      <c r="A365" s="2"/>
      <c r="D365" s="4"/>
      <c r="E365" s="5"/>
      <c r="F365" s="5"/>
    </row>
    <row r="366" ht="13.5" customHeight="1" spans="1:6">
      <c r="A366" s="2"/>
      <c r="D366" s="4"/>
      <c r="E366" s="5"/>
      <c r="F366" s="5"/>
    </row>
    <row r="367" ht="13.5" customHeight="1" spans="1:6">
      <c r="A367" s="2"/>
      <c r="D367" s="4"/>
      <c r="E367" s="5"/>
      <c r="F367" s="5"/>
    </row>
    <row r="368" ht="13.5" customHeight="1" spans="1:6">
      <c r="A368" s="2"/>
      <c r="D368" s="4"/>
      <c r="E368" s="5"/>
      <c r="F368" s="5"/>
    </row>
    <row r="369" ht="13.5" customHeight="1" spans="1:6">
      <c r="A369" s="2"/>
      <c r="D369" s="4"/>
      <c r="E369" s="5"/>
      <c r="F369" s="5"/>
    </row>
    <row r="370" ht="13.5" customHeight="1" spans="1:6">
      <c r="A370" s="2"/>
      <c r="D370" s="4"/>
      <c r="E370" s="5"/>
      <c r="F370" s="5"/>
    </row>
    <row r="371" ht="13.5" customHeight="1" spans="1:6">
      <c r="A371" s="2"/>
      <c r="D371" s="4"/>
      <c r="E371" s="5"/>
      <c r="F371" s="5"/>
    </row>
    <row r="372" ht="13.5" customHeight="1" spans="1:6">
      <c r="A372" s="2"/>
      <c r="D372" s="4"/>
      <c r="E372" s="5"/>
      <c r="F372" s="5"/>
    </row>
    <row r="373" ht="13.5" customHeight="1" spans="1:6">
      <c r="A373" s="2"/>
      <c r="D373" s="4"/>
      <c r="E373" s="5"/>
      <c r="F373" s="5"/>
    </row>
    <row r="374" ht="13.5" customHeight="1" spans="1:6">
      <c r="A374" s="2"/>
      <c r="D374" s="4"/>
      <c r="E374" s="5"/>
      <c r="F374" s="5"/>
    </row>
    <row r="375" ht="13.5" customHeight="1" spans="1:6">
      <c r="A375" s="2"/>
      <c r="D375" s="4"/>
      <c r="E375" s="5"/>
      <c r="F375" s="5"/>
    </row>
    <row r="376" ht="13.5" customHeight="1" spans="1:6">
      <c r="A376" s="2"/>
      <c r="D376" s="4"/>
      <c r="E376" s="5"/>
      <c r="F376" s="5"/>
    </row>
    <row r="377" ht="13.5" customHeight="1" spans="1:6">
      <c r="A377" s="2"/>
      <c r="D377" s="4"/>
      <c r="E377" s="5"/>
      <c r="F377" s="5"/>
    </row>
    <row r="378" ht="13.5" customHeight="1" spans="1:6">
      <c r="A378" s="2"/>
      <c r="D378" s="4"/>
      <c r="E378" s="5"/>
      <c r="F378" s="5"/>
    </row>
    <row r="379" ht="13.5" customHeight="1" spans="1:6">
      <c r="A379" s="2"/>
      <c r="D379" s="4"/>
      <c r="E379" s="5"/>
      <c r="F379" s="5"/>
    </row>
    <row r="380" ht="13.5" customHeight="1" spans="1:6">
      <c r="A380" s="2"/>
      <c r="D380" s="4"/>
      <c r="E380" s="5"/>
      <c r="F380" s="5"/>
    </row>
    <row r="381" ht="13.5" customHeight="1" spans="1:6">
      <c r="A381" s="2"/>
      <c r="D381" s="4"/>
      <c r="E381" s="5"/>
      <c r="F381" s="5"/>
    </row>
    <row r="382" ht="13.5" customHeight="1" spans="1:6">
      <c r="A382" s="2"/>
      <c r="D382" s="4"/>
      <c r="E382" s="5"/>
      <c r="F382" s="5"/>
    </row>
    <row r="383" ht="13.5" customHeight="1" spans="1:6">
      <c r="A383" s="2"/>
      <c r="D383" s="4"/>
      <c r="E383" s="5"/>
      <c r="F383" s="5"/>
    </row>
    <row r="384" ht="13.5" customHeight="1" spans="1:6">
      <c r="A384" s="2"/>
      <c r="D384" s="4"/>
      <c r="E384" s="5"/>
      <c r="F384" s="5"/>
    </row>
    <row r="385" ht="13.5" customHeight="1" spans="1:6">
      <c r="A385" s="2"/>
      <c r="D385" s="4"/>
      <c r="E385" s="5"/>
      <c r="F385" s="5"/>
    </row>
    <row r="386" ht="13.5" customHeight="1" spans="1:6">
      <c r="A386" s="2"/>
      <c r="D386" s="4"/>
      <c r="E386" s="5"/>
      <c r="F386" s="5"/>
    </row>
    <row r="387" ht="13.5" customHeight="1" spans="1:6">
      <c r="A387" s="2"/>
      <c r="D387" s="4"/>
      <c r="E387" s="5"/>
      <c r="F387" s="5"/>
    </row>
    <row r="388" ht="13.5" customHeight="1" spans="1:6">
      <c r="A388" s="2"/>
      <c r="D388" s="4"/>
      <c r="E388" s="5"/>
      <c r="F388" s="5"/>
    </row>
    <row r="389" ht="13.5" customHeight="1" spans="1:6">
      <c r="A389" s="2"/>
      <c r="D389" s="4"/>
      <c r="E389" s="5"/>
      <c r="F389" s="5"/>
    </row>
    <row r="390" ht="13.5" customHeight="1" spans="1:6">
      <c r="A390" s="2"/>
      <c r="D390" s="4"/>
      <c r="E390" s="5"/>
      <c r="F390" s="5"/>
    </row>
    <row r="391" ht="13.5" customHeight="1" spans="1:6">
      <c r="A391" s="2"/>
      <c r="D391" s="4"/>
      <c r="E391" s="5"/>
      <c r="F391" s="5"/>
    </row>
    <row r="392" ht="13.5" customHeight="1" spans="1:6">
      <c r="A392" s="2"/>
      <c r="D392" s="4"/>
      <c r="E392" s="5"/>
      <c r="F392" s="5"/>
    </row>
    <row r="393" ht="13.5" customHeight="1" spans="1:6">
      <c r="A393" s="2"/>
      <c r="D393" s="4"/>
      <c r="E393" s="5"/>
      <c r="F393" s="5"/>
    </row>
    <row r="394" ht="13.5" customHeight="1" spans="1:6">
      <c r="A394" s="2"/>
      <c r="D394" s="4"/>
      <c r="E394" s="5"/>
      <c r="F394" s="5"/>
    </row>
    <row r="395" ht="13.5" customHeight="1" spans="1:6">
      <c r="A395" s="2"/>
      <c r="D395" s="4"/>
      <c r="E395" s="5"/>
      <c r="F395" s="5"/>
    </row>
    <row r="396" ht="13.5" customHeight="1" spans="1:6">
      <c r="A396" s="2"/>
      <c r="D396" s="4"/>
      <c r="E396" s="5"/>
      <c r="F396" s="5"/>
    </row>
    <row r="397" ht="13.5" customHeight="1" spans="1:6">
      <c r="A397" s="2"/>
      <c r="D397" s="4"/>
      <c r="E397" s="5"/>
      <c r="F397" s="5"/>
    </row>
    <row r="398" ht="13.5" customHeight="1" spans="1:6">
      <c r="A398" s="2"/>
      <c r="D398" s="4"/>
      <c r="E398" s="5"/>
      <c r="F398" s="5"/>
    </row>
    <row r="399" ht="13.5" customHeight="1" spans="1:6">
      <c r="A399" s="2"/>
      <c r="D399" s="4"/>
      <c r="E399" s="5"/>
      <c r="F399" s="5"/>
    </row>
    <row r="400" ht="13.5" customHeight="1" spans="1:6">
      <c r="A400" s="2"/>
      <c r="D400" s="4"/>
      <c r="E400" s="5"/>
      <c r="F400" s="5"/>
    </row>
    <row r="401" ht="13.5" customHeight="1" spans="1:6">
      <c r="A401" s="2"/>
      <c r="D401" s="4"/>
      <c r="E401" s="5"/>
      <c r="F401" s="5"/>
    </row>
    <row r="402" ht="13.5" customHeight="1" spans="1:6">
      <c r="A402" s="2"/>
      <c r="D402" s="4"/>
      <c r="E402" s="5"/>
      <c r="F402" s="5"/>
    </row>
    <row r="403" ht="13.5" customHeight="1" spans="1:6">
      <c r="A403" s="2"/>
      <c r="D403" s="4"/>
      <c r="E403" s="5"/>
      <c r="F403" s="5"/>
    </row>
    <row r="404" ht="13.5" customHeight="1" spans="1:6">
      <c r="A404" s="2"/>
      <c r="D404" s="4"/>
      <c r="E404" s="5"/>
      <c r="F404" s="5"/>
    </row>
    <row r="405" ht="13.5" customHeight="1" spans="1:6">
      <c r="A405" s="2"/>
      <c r="D405" s="4"/>
      <c r="E405" s="5"/>
      <c r="F405" s="5"/>
    </row>
    <row r="406" ht="13.5" customHeight="1" spans="1:6">
      <c r="A406" s="2"/>
      <c r="D406" s="4"/>
      <c r="E406" s="5"/>
      <c r="F406" s="5"/>
    </row>
    <row r="407" ht="13.5" customHeight="1" spans="1:6">
      <c r="A407" s="2"/>
      <c r="D407" s="4"/>
      <c r="E407" s="5"/>
      <c r="F407" s="5"/>
    </row>
    <row r="408" ht="13.5" customHeight="1" spans="1:6">
      <c r="A408" s="2"/>
      <c r="D408" s="4"/>
      <c r="E408" s="5"/>
      <c r="F408" s="5"/>
    </row>
    <row r="409" ht="13.5" customHeight="1" spans="1:6">
      <c r="A409" s="2"/>
      <c r="D409" s="4"/>
      <c r="E409" s="5"/>
      <c r="F409" s="5"/>
    </row>
    <row r="410" ht="13.5" customHeight="1" spans="1:6">
      <c r="A410" s="2"/>
      <c r="D410" s="4"/>
      <c r="E410" s="5"/>
      <c r="F410" s="5"/>
    </row>
    <row r="411" ht="13.5" customHeight="1" spans="1:6">
      <c r="A411" s="2"/>
      <c r="D411" s="4"/>
      <c r="E411" s="5"/>
      <c r="F411" s="5"/>
    </row>
    <row r="412" ht="13.5" customHeight="1" spans="1:6">
      <c r="A412" s="2"/>
      <c r="D412" s="4"/>
      <c r="E412" s="5"/>
      <c r="F412" s="5"/>
    </row>
    <row r="413" ht="13.5" customHeight="1" spans="1:6">
      <c r="A413" s="2"/>
      <c r="D413" s="4"/>
      <c r="E413" s="5"/>
      <c r="F413" s="5"/>
    </row>
    <row r="414" ht="13.5" customHeight="1" spans="1:6">
      <c r="A414" s="2"/>
      <c r="D414" s="4"/>
      <c r="E414" s="5"/>
      <c r="F414" s="5"/>
    </row>
    <row r="415" ht="13.5" customHeight="1" spans="1:6">
      <c r="A415" s="2"/>
      <c r="D415" s="4"/>
      <c r="E415" s="5"/>
      <c r="F415" s="5"/>
    </row>
    <row r="416" ht="13.5" customHeight="1" spans="1:6">
      <c r="A416" s="2"/>
      <c r="D416" s="4"/>
      <c r="E416" s="5"/>
      <c r="F416" s="5"/>
    </row>
    <row r="417" ht="13.5" customHeight="1" spans="1:6">
      <c r="A417" s="2"/>
      <c r="D417" s="4"/>
      <c r="E417" s="5"/>
      <c r="F417" s="5"/>
    </row>
    <row r="418" ht="13.5" customHeight="1" spans="1:6">
      <c r="A418" s="2"/>
      <c r="D418" s="4"/>
      <c r="E418" s="5"/>
      <c r="F418" s="5"/>
    </row>
    <row r="419" ht="13.5" customHeight="1" spans="1:6">
      <c r="A419" s="2"/>
      <c r="D419" s="4"/>
      <c r="E419" s="5"/>
      <c r="F419" s="5"/>
    </row>
    <row r="420" ht="13.5" customHeight="1" spans="1:6">
      <c r="A420" s="2"/>
      <c r="D420" s="4"/>
      <c r="E420" s="5"/>
      <c r="F420" s="5"/>
    </row>
    <row r="421" ht="13.5" customHeight="1" spans="1:6">
      <c r="A421" s="2"/>
      <c r="D421" s="4"/>
      <c r="E421" s="5"/>
      <c r="F421" s="5"/>
    </row>
    <row r="422" ht="13.5" customHeight="1" spans="1:6">
      <c r="A422" s="2"/>
      <c r="D422" s="4"/>
      <c r="E422" s="5"/>
      <c r="F422" s="5"/>
    </row>
    <row r="423" ht="13.5" customHeight="1" spans="1:6">
      <c r="A423" s="2"/>
      <c r="D423" s="4"/>
      <c r="E423" s="5"/>
      <c r="F423" s="5"/>
    </row>
    <row r="424" ht="13.5" customHeight="1" spans="1:6">
      <c r="A424" s="2"/>
      <c r="D424" s="4"/>
      <c r="E424" s="5"/>
      <c r="F424" s="5"/>
    </row>
    <row r="425" ht="13.5" customHeight="1" spans="1:6">
      <c r="A425" s="2"/>
      <c r="D425" s="4"/>
      <c r="E425" s="5"/>
      <c r="F425" s="5"/>
    </row>
    <row r="426" ht="13.5" customHeight="1" spans="1:6">
      <c r="A426" s="2"/>
      <c r="D426" s="4"/>
      <c r="E426" s="5"/>
      <c r="F426" s="5"/>
    </row>
    <row r="427" ht="13.5" customHeight="1" spans="1:6">
      <c r="A427" s="2"/>
      <c r="D427" s="4"/>
      <c r="E427" s="5"/>
      <c r="F427" s="5"/>
    </row>
    <row r="428" ht="13.5" customHeight="1" spans="1:6">
      <c r="A428" s="2"/>
      <c r="D428" s="4"/>
      <c r="E428" s="5"/>
      <c r="F428" s="5"/>
    </row>
    <row r="429" ht="13.5" customHeight="1" spans="1:6">
      <c r="A429" s="2"/>
      <c r="D429" s="4"/>
      <c r="E429" s="5"/>
      <c r="F429" s="5"/>
    </row>
    <row r="430" ht="13.5" customHeight="1" spans="1:6">
      <c r="A430" s="2"/>
      <c r="D430" s="4"/>
      <c r="E430" s="5"/>
      <c r="F430" s="5"/>
    </row>
    <row r="431" ht="13.5" customHeight="1" spans="1:6">
      <c r="A431" s="2"/>
      <c r="D431" s="4"/>
      <c r="E431" s="5"/>
      <c r="F431" s="5"/>
    </row>
    <row r="432" ht="13.5" customHeight="1" spans="1:6">
      <c r="A432" s="2"/>
      <c r="D432" s="4"/>
      <c r="E432" s="5"/>
      <c r="F432" s="5"/>
    </row>
    <row r="433" ht="13.5" customHeight="1" spans="1:6">
      <c r="A433" s="2"/>
      <c r="D433" s="4"/>
      <c r="E433" s="5"/>
      <c r="F433" s="5"/>
    </row>
    <row r="434" ht="13.5" customHeight="1" spans="1:6">
      <c r="A434" s="2"/>
      <c r="D434" s="4"/>
      <c r="E434" s="5"/>
      <c r="F434" s="5"/>
    </row>
    <row r="435" ht="13.5" customHeight="1" spans="1:6">
      <c r="A435" s="2"/>
      <c r="D435" s="4"/>
      <c r="E435" s="5"/>
      <c r="F435" s="5"/>
    </row>
    <row r="436" ht="13.5" customHeight="1" spans="1:6">
      <c r="A436" s="2"/>
      <c r="D436" s="4"/>
      <c r="E436" s="5"/>
      <c r="F436" s="5"/>
    </row>
    <row r="437" ht="13.5" customHeight="1" spans="1:6">
      <c r="A437" s="2"/>
      <c r="D437" s="4"/>
      <c r="E437" s="5"/>
      <c r="F437" s="5"/>
    </row>
    <row r="438" ht="13.5" customHeight="1" spans="1:6">
      <c r="A438" s="2"/>
      <c r="D438" s="4"/>
      <c r="E438" s="5"/>
      <c r="F438" s="5"/>
    </row>
    <row r="439" ht="13.5" customHeight="1" spans="1:6">
      <c r="A439" s="2"/>
      <c r="D439" s="4"/>
      <c r="E439" s="5"/>
      <c r="F439" s="5"/>
    </row>
    <row r="440" ht="13.5" customHeight="1" spans="1:6">
      <c r="A440" s="2"/>
      <c r="D440" s="4"/>
      <c r="E440" s="5"/>
      <c r="F440" s="5"/>
    </row>
    <row r="441" ht="13.5" customHeight="1" spans="1:6">
      <c r="A441" s="2"/>
      <c r="D441" s="4"/>
      <c r="E441" s="5"/>
      <c r="F441" s="5"/>
    </row>
    <row r="442" ht="13.5" customHeight="1" spans="1:6">
      <c r="A442" s="2"/>
      <c r="D442" s="4"/>
      <c r="E442" s="5"/>
      <c r="F442" s="5"/>
    </row>
    <row r="443" ht="13.5" customHeight="1" spans="1:6">
      <c r="A443" s="2"/>
      <c r="D443" s="4"/>
      <c r="E443" s="5"/>
      <c r="F443" s="5"/>
    </row>
    <row r="444" ht="13.5" customHeight="1" spans="1:6">
      <c r="A444" s="2"/>
      <c r="D444" s="4"/>
      <c r="E444" s="5"/>
      <c r="F444" s="5"/>
    </row>
    <row r="445" ht="13.5" customHeight="1" spans="1:6">
      <c r="A445" s="2"/>
      <c r="D445" s="4"/>
      <c r="E445" s="5"/>
      <c r="F445" s="5"/>
    </row>
    <row r="446" ht="13.5" customHeight="1" spans="1:6">
      <c r="A446" s="2"/>
      <c r="D446" s="4"/>
      <c r="E446" s="5"/>
      <c r="F446" s="5"/>
    </row>
    <row r="447" ht="13.5" customHeight="1" spans="1:6">
      <c r="A447" s="2"/>
      <c r="D447" s="4"/>
      <c r="E447" s="5"/>
      <c r="F447" s="5"/>
    </row>
    <row r="448" ht="13.5" customHeight="1" spans="1:6">
      <c r="A448" s="2"/>
      <c r="D448" s="4"/>
      <c r="E448" s="5"/>
      <c r="F448" s="5"/>
    </row>
    <row r="449" ht="13.5" customHeight="1" spans="1:6">
      <c r="A449" s="2"/>
      <c r="D449" s="4"/>
      <c r="E449" s="5"/>
      <c r="F449" s="5"/>
    </row>
    <row r="450" ht="13.5" customHeight="1" spans="1:6">
      <c r="A450" s="2"/>
      <c r="D450" s="4"/>
      <c r="E450" s="5"/>
      <c r="F450" s="5"/>
    </row>
    <row r="451" ht="13.5" customHeight="1" spans="1:6">
      <c r="A451" s="2"/>
      <c r="D451" s="4"/>
      <c r="E451" s="5"/>
      <c r="F451" s="5"/>
    </row>
    <row r="452" ht="13.5" customHeight="1" spans="1:6">
      <c r="A452" s="2"/>
      <c r="D452" s="4"/>
      <c r="E452" s="5"/>
      <c r="F452" s="5"/>
    </row>
    <row r="453" ht="13.5" customHeight="1" spans="1:6">
      <c r="A453" s="2"/>
      <c r="D453" s="4"/>
      <c r="E453" s="5"/>
      <c r="F453" s="5"/>
    </row>
    <row r="454" ht="13.5" customHeight="1" spans="1:6">
      <c r="A454" s="2"/>
      <c r="D454" s="4"/>
      <c r="E454" s="5"/>
      <c r="F454" s="5"/>
    </row>
    <row r="455" ht="13.5" customHeight="1" spans="1:6">
      <c r="A455" s="2"/>
      <c r="D455" s="4"/>
      <c r="E455" s="5"/>
      <c r="F455" s="5"/>
    </row>
    <row r="456" ht="13.5" customHeight="1" spans="1:6">
      <c r="A456" s="2"/>
      <c r="D456" s="4"/>
      <c r="E456" s="5"/>
      <c r="F456" s="5"/>
    </row>
    <row r="457" ht="13.5" customHeight="1" spans="1:6">
      <c r="A457" s="2"/>
      <c r="D457" s="4"/>
      <c r="E457" s="5"/>
      <c r="F457" s="5"/>
    </row>
    <row r="458" ht="13.5" customHeight="1" spans="1:6">
      <c r="A458" s="2"/>
      <c r="D458" s="4"/>
      <c r="E458" s="5"/>
      <c r="F458" s="5"/>
    </row>
    <row r="459" ht="13.5" customHeight="1" spans="1:6">
      <c r="A459" s="2"/>
      <c r="D459" s="4"/>
      <c r="E459" s="5"/>
      <c r="F459" s="5"/>
    </row>
    <row r="460" ht="13.5" customHeight="1" spans="1:6">
      <c r="A460" s="2"/>
      <c r="D460" s="4"/>
      <c r="E460" s="5"/>
      <c r="F460" s="5"/>
    </row>
    <row r="461" ht="13.5" customHeight="1" spans="1:6">
      <c r="A461" s="2"/>
      <c r="D461" s="4"/>
      <c r="E461" s="5"/>
      <c r="F461" s="5"/>
    </row>
    <row r="462" ht="13.5" customHeight="1" spans="1:6">
      <c r="A462" s="2"/>
      <c r="D462" s="4"/>
      <c r="E462" s="5"/>
      <c r="F462" s="5"/>
    </row>
    <row r="463" ht="13.5" customHeight="1" spans="1:6">
      <c r="A463" s="2"/>
      <c r="D463" s="4"/>
      <c r="E463" s="5"/>
      <c r="F463" s="5"/>
    </row>
    <row r="464" ht="13.5" customHeight="1" spans="1:6">
      <c r="A464" s="2"/>
      <c r="D464" s="4"/>
      <c r="E464" s="5"/>
      <c r="F464" s="5"/>
    </row>
    <row r="465" ht="13.5" customHeight="1" spans="1:6">
      <c r="A465" s="2"/>
      <c r="D465" s="4"/>
      <c r="E465" s="5"/>
      <c r="F465" s="5"/>
    </row>
    <row r="466" ht="13.5" customHeight="1" spans="1:6">
      <c r="A466" s="2"/>
      <c r="D466" s="4"/>
      <c r="E466" s="5"/>
      <c r="F466" s="5"/>
    </row>
    <row r="467" ht="13.5" customHeight="1" spans="1:6">
      <c r="A467" s="2"/>
      <c r="D467" s="4"/>
      <c r="E467" s="5"/>
      <c r="F467" s="5"/>
    </row>
    <row r="468" ht="13.5" customHeight="1" spans="1:6">
      <c r="A468" s="2"/>
      <c r="D468" s="4"/>
      <c r="E468" s="5"/>
      <c r="F468" s="5"/>
    </row>
    <row r="469" ht="13.5" customHeight="1" spans="1:6">
      <c r="A469" s="2"/>
      <c r="D469" s="4"/>
      <c r="E469" s="5"/>
      <c r="F469" s="5"/>
    </row>
    <row r="470" ht="13.5" customHeight="1" spans="1:6">
      <c r="A470" s="2"/>
      <c r="D470" s="4"/>
      <c r="E470" s="5"/>
      <c r="F470" s="5"/>
    </row>
    <row r="471" ht="13.5" customHeight="1" spans="1:6">
      <c r="A471" s="2"/>
      <c r="D471" s="4"/>
      <c r="E471" s="5"/>
      <c r="F471" s="5"/>
    </row>
    <row r="472" ht="13.5" customHeight="1" spans="1:6">
      <c r="A472" s="2"/>
      <c r="D472" s="4"/>
      <c r="E472" s="5"/>
      <c r="F472" s="5"/>
    </row>
    <row r="473" ht="13.5" customHeight="1" spans="1:6">
      <c r="A473" s="2"/>
      <c r="D473" s="4"/>
      <c r="E473" s="5"/>
      <c r="F473" s="5"/>
    </row>
    <row r="474" ht="13.5" customHeight="1" spans="1:6">
      <c r="A474" s="2"/>
      <c r="D474" s="4"/>
      <c r="E474" s="5"/>
      <c r="F474" s="5"/>
    </row>
    <row r="475" ht="13.5" customHeight="1" spans="1:6">
      <c r="A475" s="2"/>
      <c r="D475" s="4"/>
      <c r="E475" s="5"/>
      <c r="F475" s="5"/>
    </row>
    <row r="476" ht="13.5" customHeight="1" spans="1:6">
      <c r="A476" s="2"/>
      <c r="D476" s="4"/>
      <c r="E476" s="5"/>
      <c r="F476" s="5"/>
    </row>
    <row r="477" ht="13.5" customHeight="1" spans="1:6">
      <c r="A477" s="2"/>
      <c r="D477" s="4"/>
      <c r="E477" s="5"/>
      <c r="F477" s="5"/>
    </row>
    <row r="478" ht="13.5" customHeight="1" spans="1:6">
      <c r="A478" s="2"/>
      <c r="D478" s="4"/>
      <c r="E478" s="5"/>
      <c r="F478" s="5"/>
    </row>
    <row r="479" ht="13.5" customHeight="1" spans="1:6">
      <c r="A479" s="2"/>
      <c r="D479" s="4"/>
      <c r="E479" s="5"/>
      <c r="F479" s="5"/>
    </row>
    <row r="480" ht="13.5" customHeight="1" spans="1:6">
      <c r="A480" s="2"/>
      <c r="D480" s="4"/>
      <c r="E480" s="5"/>
      <c r="F480" s="5"/>
    </row>
    <row r="481" ht="13.5" customHeight="1" spans="1:6">
      <c r="A481" s="2"/>
      <c r="D481" s="4"/>
      <c r="E481" s="5"/>
      <c r="F481" s="5"/>
    </row>
    <row r="482" ht="13.5" customHeight="1" spans="1:6">
      <c r="A482" s="2"/>
      <c r="D482" s="4"/>
      <c r="E482" s="5"/>
      <c r="F482" s="5"/>
    </row>
    <row r="483" ht="13.5" customHeight="1" spans="1:6">
      <c r="A483" s="2"/>
      <c r="D483" s="4"/>
      <c r="E483" s="5"/>
      <c r="F483" s="5"/>
    </row>
    <row r="484" ht="13.5" customHeight="1" spans="1:6">
      <c r="A484" s="2"/>
      <c r="D484" s="4"/>
      <c r="E484" s="5"/>
      <c r="F484" s="5"/>
    </row>
    <row r="485" ht="13.5" customHeight="1" spans="1:6">
      <c r="A485" s="2"/>
      <c r="D485" s="4"/>
      <c r="E485" s="5"/>
      <c r="F485" s="5"/>
    </row>
    <row r="486" ht="13.5" customHeight="1" spans="1:6">
      <c r="A486" s="2"/>
      <c r="D486" s="4"/>
      <c r="E486" s="5"/>
      <c r="F486" s="5"/>
    </row>
    <row r="487" ht="13.5" customHeight="1" spans="1:6">
      <c r="A487" s="2"/>
      <c r="D487" s="4"/>
      <c r="E487" s="5"/>
      <c r="F487" s="5"/>
    </row>
    <row r="488" ht="13.5" customHeight="1" spans="1:6">
      <c r="A488" s="2"/>
      <c r="D488" s="4"/>
      <c r="E488" s="5"/>
      <c r="F488" s="5"/>
    </row>
    <row r="489" ht="13.5" customHeight="1" spans="1:6">
      <c r="A489" s="2"/>
      <c r="D489" s="4"/>
      <c r="E489" s="5"/>
      <c r="F489" s="5"/>
    </row>
    <row r="490" ht="13.5" customHeight="1" spans="1:6">
      <c r="A490" s="2"/>
      <c r="D490" s="4"/>
      <c r="E490" s="5"/>
      <c r="F490" s="5"/>
    </row>
    <row r="491" ht="13.5" customHeight="1" spans="1:6">
      <c r="A491" s="2"/>
      <c r="D491" s="4"/>
      <c r="E491" s="5"/>
      <c r="F491" s="5"/>
    </row>
    <row r="492" ht="13.5" customHeight="1" spans="1:6">
      <c r="A492" s="2"/>
      <c r="D492" s="4"/>
      <c r="E492" s="5"/>
      <c r="F492" s="5"/>
    </row>
    <row r="493" ht="13.5" customHeight="1" spans="1:6">
      <c r="A493" s="2"/>
      <c r="D493" s="4"/>
      <c r="E493" s="5"/>
      <c r="F493" s="5"/>
    </row>
    <row r="494" ht="13.5" customHeight="1" spans="1:6">
      <c r="A494" s="2"/>
      <c r="D494" s="4"/>
      <c r="E494" s="5"/>
      <c r="F494" s="5"/>
    </row>
    <row r="495" ht="13.5" customHeight="1" spans="1:6">
      <c r="A495" s="2"/>
      <c r="D495" s="4"/>
      <c r="E495" s="5"/>
      <c r="F495" s="5"/>
    </row>
    <row r="496" ht="13.5" customHeight="1" spans="1:6">
      <c r="A496" s="2"/>
      <c r="D496" s="4"/>
      <c r="E496" s="5"/>
      <c r="F496" s="5"/>
    </row>
    <row r="497" ht="13.5" customHeight="1" spans="1:6">
      <c r="A497" s="2"/>
      <c r="D497" s="4"/>
      <c r="E497" s="5"/>
      <c r="F497" s="5"/>
    </row>
    <row r="498" ht="13.5" customHeight="1" spans="1:6">
      <c r="A498" s="2"/>
      <c r="D498" s="4"/>
      <c r="E498" s="5"/>
      <c r="F498" s="5"/>
    </row>
    <row r="499" ht="13.5" customHeight="1" spans="1:6">
      <c r="A499" s="2"/>
      <c r="D499" s="4"/>
      <c r="E499" s="5"/>
      <c r="F499" s="5"/>
    </row>
    <row r="500" ht="13.5" customHeight="1" spans="1:6">
      <c r="A500" s="2"/>
      <c r="D500" s="4"/>
      <c r="E500" s="5"/>
      <c r="F500" s="5"/>
    </row>
    <row r="501" ht="13.5" customHeight="1" spans="1:6">
      <c r="A501" s="2"/>
      <c r="D501" s="4"/>
      <c r="E501" s="5"/>
      <c r="F501" s="5"/>
    </row>
    <row r="502" ht="13.5" customHeight="1" spans="1:6">
      <c r="A502" s="2"/>
      <c r="D502" s="4"/>
      <c r="E502" s="5"/>
      <c r="F502" s="5"/>
    </row>
    <row r="503" ht="13.5" customHeight="1" spans="1:6">
      <c r="A503" s="2"/>
      <c r="D503" s="4"/>
      <c r="E503" s="5"/>
      <c r="F503" s="5"/>
    </row>
    <row r="504" ht="13.5" customHeight="1" spans="1:6">
      <c r="A504" s="2"/>
      <c r="D504" s="4"/>
      <c r="E504" s="5"/>
      <c r="F504" s="5"/>
    </row>
    <row r="505" ht="13.5" customHeight="1" spans="1:6">
      <c r="A505" s="2"/>
      <c r="D505" s="4"/>
      <c r="E505" s="5"/>
      <c r="F505" s="5"/>
    </row>
    <row r="506" ht="13.5" customHeight="1" spans="1:6">
      <c r="A506" s="2"/>
      <c r="D506" s="4"/>
      <c r="E506" s="5"/>
      <c r="F506" s="5"/>
    </row>
    <row r="507" ht="13.5" customHeight="1" spans="1:6">
      <c r="A507" s="2"/>
      <c r="D507" s="4"/>
      <c r="E507" s="5"/>
      <c r="F507" s="5"/>
    </row>
    <row r="508" ht="13.5" customHeight="1" spans="1:6">
      <c r="A508" s="2"/>
      <c r="D508" s="4"/>
      <c r="E508" s="5"/>
      <c r="F508" s="5"/>
    </row>
    <row r="509" ht="13.5" customHeight="1" spans="1:6">
      <c r="A509" s="2"/>
      <c r="D509" s="4"/>
      <c r="E509" s="5"/>
      <c r="F509" s="5"/>
    </row>
    <row r="510" ht="13.5" customHeight="1" spans="1:6">
      <c r="A510" s="2"/>
      <c r="D510" s="4"/>
      <c r="E510" s="5"/>
      <c r="F510" s="5"/>
    </row>
    <row r="511" ht="13.5" customHeight="1" spans="1:6">
      <c r="A511" s="2"/>
      <c r="D511" s="4"/>
      <c r="E511" s="5"/>
      <c r="F511" s="5"/>
    </row>
    <row r="512" ht="13.5" customHeight="1" spans="1:6">
      <c r="A512" s="2"/>
      <c r="D512" s="4"/>
      <c r="E512" s="5"/>
      <c r="F512" s="5"/>
    </row>
    <row r="513" ht="13.5" customHeight="1" spans="1:6">
      <c r="A513" s="2"/>
      <c r="D513" s="4"/>
      <c r="E513" s="5"/>
      <c r="F513" s="5"/>
    </row>
    <row r="514" ht="13.5" customHeight="1" spans="1:6">
      <c r="A514" s="2"/>
      <c r="D514" s="4"/>
      <c r="E514" s="5"/>
      <c r="F514" s="5"/>
    </row>
    <row r="515" ht="13.5" customHeight="1" spans="1:6">
      <c r="A515" s="2"/>
      <c r="D515" s="4"/>
      <c r="E515" s="5"/>
      <c r="F515" s="5"/>
    </row>
    <row r="516" ht="13.5" customHeight="1" spans="1:6">
      <c r="A516" s="2"/>
      <c r="D516" s="4"/>
      <c r="E516" s="5"/>
      <c r="F516" s="5"/>
    </row>
    <row r="517" ht="13.5" customHeight="1" spans="1:6">
      <c r="A517" s="2"/>
      <c r="D517" s="4"/>
      <c r="E517" s="5"/>
      <c r="F517" s="5"/>
    </row>
    <row r="518" ht="13.5" customHeight="1" spans="1:6">
      <c r="A518" s="2"/>
      <c r="D518" s="4"/>
      <c r="E518" s="5"/>
      <c r="F518" s="5"/>
    </row>
    <row r="519" ht="13.5" customHeight="1" spans="1:6">
      <c r="A519" s="2"/>
      <c r="D519" s="4"/>
      <c r="E519" s="5"/>
      <c r="F519" s="5"/>
    </row>
    <row r="520" ht="13.5" customHeight="1" spans="1:6">
      <c r="A520" s="2"/>
      <c r="D520" s="4"/>
      <c r="E520" s="5"/>
      <c r="F520" s="5"/>
    </row>
    <row r="521" ht="13.5" customHeight="1" spans="1:6">
      <c r="A521" s="2"/>
      <c r="D521" s="4"/>
      <c r="E521" s="5"/>
      <c r="F521" s="5"/>
    </row>
    <row r="522" ht="13.5" customHeight="1" spans="1:6">
      <c r="A522" s="2"/>
      <c r="D522" s="4"/>
      <c r="E522" s="5"/>
      <c r="F522" s="5"/>
    </row>
    <row r="523" ht="13.5" customHeight="1" spans="1:6">
      <c r="A523" s="2"/>
      <c r="D523" s="4"/>
      <c r="E523" s="5"/>
      <c r="F523" s="5"/>
    </row>
    <row r="524" ht="13.5" customHeight="1" spans="1:6">
      <c r="A524" s="2"/>
      <c r="D524" s="4"/>
      <c r="E524" s="5"/>
      <c r="F524" s="5"/>
    </row>
    <row r="525" ht="13.5" customHeight="1" spans="1:6">
      <c r="A525" s="2"/>
      <c r="D525" s="4"/>
      <c r="E525" s="5"/>
      <c r="F525" s="5"/>
    </row>
    <row r="526" ht="13.5" customHeight="1" spans="1:6">
      <c r="A526" s="2"/>
      <c r="D526" s="4"/>
      <c r="E526" s="5"/>
      <c r="F526" s="5"/>
    </row>
    <row r="527" ht="13.5" customHeight="1" spans="1:6">
      <c r="A527" s="2"/>
      <c r="D527" s="4"/>
      <c r="E527" s="5"/>
      <c r="F527" s="5"/>
    </row>
    <row r="528" ht="13.5" customHeight="1" spans="1:6">
      <c r="A528" s="2"/>
      <c r="D528" s="4"/>
      <c r="E528" s="5"/>
      <c r="F528" s="5"/>
    </row>
    <row r="529" ht="13.5" customHeight="1" spans="1:6">
      <c r="A529" s="2"/>
      <c r="D529" s="4"/>
      <c r="E529" s="5"/>
      <c r="F529" s="5"/>
    </row>
    <row r="530" ht="13.5" customHeight="1" spans="1:6">
      <c r="A530" s="2"/>
      <c r="D530" s="4"/>
      <c r="E530" s="5"/>
      <c r="F530" s="5"/>
    </row>
    <row r="531" ht="13.5" customHeight="1" spans="1:6">
      <c r="A531" s="2"/>
      <c r="D531" s="4"/>
      <c r="E531" s="5"/>
      <c r="F531" s="5"/>
    </row>
    <row r="532" ht="13.5" customHeight="1" spans="1:6">
      <c r="A532" s="2"/>
      <c r="D532" s="4"/>
      <c r="E532" s="5"/>
      <c r="F532" s="5"/>
    </row>
    <row r="533" ht="13.5" customHeight="1" spans="1:6">
      <c r="A533" s="2"/>
      <c r="D533" s="4"/>
      <c r="E533" s="5"/>
      <c r="F533" s="5"/>
    </row>
    <row r="534" ht="13.5" customHeight="1" spans="1:6">
      <c r="A534" s="2"/>
      <c r="D534" s="4"/>
      <c r="E534" s="5"/>
      <c r="F534" s="5"/>
    </row>
    <row r="535" ht="13.5" customHeight="1" spans="1:6">
      <c r="A535" s="2"/>
      <c r="D535" s="4"/>
      <c r="E535" s="5"/>
      <c r="F535" s="5"/>
    </row>
    <row r="536" ht="13.5" customHeight="1" spans="1:6">
      <c r="A536" s="2"/>
      <c r="D536" s="4"/>
      <c r="E536" s="5"/>
      <c r="F536" s="5"/>
    </row>
    <row r="537" ht="13.5" customHeight="1" spans="1:6">
      <c r="A537" s="2"/>
      <c r="D537" s="4"/>
      <c r="E537" s="5"/>
      <c r="F537" s="5"/>
    </row>
    <row r="538" ht="13.5" customHeight="1" spans="1:6">
      <c r="A538" s="2"/>
      <c r="D538" s="4"/>
      <c r="E538" s="5"/>
      <c r="F538" s="5"/>
    </row>
    <row r="539" ht="13.5" customHeight="1" spans="1:6">
      <c r="A539" s="2"/>
      <c r="D539" s="4"/>
      <c r="E539" s="5"/>
      <c r="F539" s="5"/>
    </row>
    <row r="540" ht="13.5" customHeight="1" spans="1:6">
      <c r="A540" s="2"/>
      <c r="D540" s="4"/>
      <c r="E540" s="5"/>
      <c r="F540" s="5"/>
    </row>
    <row r="541" ht="13.5" customHeight="1" spans="1:6">
      <c r="A541" s="2"/>
      <c r="D541" s="4"/>
      <c r="E541" s="5"/>
      <c r="F541" s="5"/>
    </row>
    <row r="542" ht="13.5" customHeight="1" spans="1:6">
      <c r="A542" s="2"/>
      <c r="D542" s="4"/>
      <c r="E542" s="5"/>
      <c r="F542" s="5"/>
    </row>
    <row r="543" ht="13.5" customHeight="1" spans="1:6">
      <c r="A543" s="2"/>
      <c r="D543" s="4"/>
      <c r="E543" s="5"/>
      <c r="F543" s="5"/>
    </row>
    <row r="544" ht="13.5" customHeight="1" spans="1:6">
      <c r="A544" s="2"/>
      <c r="D544" s="4"/>
      <c r="E544" s="5"/>
      <c r="F544" s="5"/>
    </row>
    <row r="545" ht="13.5" customHeight="1" spans="1:6">
      <c r="A545" s="2"/>
      <c r="D545" s="4"/>
      <c r="E545" s="5"/>
      <c r="F545" s="5"/>
    </row>
    <row r="546" ht="13.5" customHeight="1" spans="1:6">
      <c r="A546" s="2"/>
      <c r="D546" s="4"/>
      <c r="E546" s="5"/>
      <c r="F546" s="5"/>
    </row>
    <row r="547" ht="13.5" customHeight="1" spans="1:6">
      <c r="A547" s="2"/>
      <c r="D547" s="4"/>
      <c r="E547" s="5"/>
      <c r="F547" s="5"/>
    </row>
    <row r="548" ht="13.5" customHeight="1" spans="1:6">
      <c r="A548" s="2"/>
      <c r="D548" s="4"/>
      <c r="E548" s="5"/>
      <c r="F548" s="5"/>
    </row>
    <row r="549" ht="13.5" customHeight="1" spans="1:6">
      <c r="A549" s="2"/>
      <c r="D549" s="4"/>
      <c r="E549" s="5"/>
      <c r="F549" s="5"/>
    </row>
    <row r="550" ht="13.5" customHeight="1" spans="1:6">
      <c r="A550" s="2"/>
      <c r="D550" s="4"/>
      <c r="E550" s="5"/>
      <c r="F550" s="5"/>
    </row>
    <row r="551" ht="13.5" customHeight="1" spans="1:6">
      <c r="A551" s="2"/>
      <c r="D551" s="4"/>
      <c r="E551" s="5"/>
      <c r="F551" s="5"/>
    </row>
    <row r="552" ht="13.5" customHeight="1" spans="1:6">
      <c r="A552" s="2"/>
      <c r="D552" s="4"/>
      <c r="E552" s="5"/>
      <c r="F552" s="5"/>
    </row>
    <row r="553" ht="13.5" customHeight="1" spans="1:6">
      <c r="A553" s="2"/>
      <c r="D553" s="4"/>
      <c r="E553" s="5"/>
      <c r="F553" s="5"/>
    </row>
    <row r="554" ht="13.5" customHeight="1" spans="1:6">
      <c r="A554" s="2"/>
      <c r="D554" s="4"/>
      <c r="E554" s="5"/>
      <c r="F554" s="5"/>
    </row>
    <row r="555" ht="13.5" customHeight="1" spans="1:6">
      <c r="A555" s="2"/>
      <c r="D555" s="4"/>
      <c r="E555" s="5"/>
      <c r="F555" s="5"/>
    </row>
    <row r="556" ht="13.5" customHeight="1" spans="1:6">
      <c r="A556" s="2"/>
      <c r="D556" s="4"/>
      <c r="E556" s="5"/>
      <c r="F556" s="5"/>
    </row>
    <row r="557" ht="13.5" customHeight="1" spans="1:6">
      <c r="A557" s="2"/>
      <c r="D557" s="4"/>
      <c r="E557" s="5"/>
      <c r="F557" s="5"/>
    </row>
    <row r="558" ht="13.5" customHeight="1" spans="1:6">
      <c r="A558" s="2"/>
      <c r="D558" s="4"/>
      <c r="E558" s="5"/>
      <c r="F558" s="5"/>
    </row>
    <row r="559" ht="13.5" customHeight="1" spans="1:6">
      <c r="A559" s="2"/>
      <c r="D559" s="4"/>
      <c r="E559" s="5"/>
      <c r="F559" s="5"/>
    </row>
    <row r="560" ht="13.5" customHeight="1" spans="1:6">
      <c r="A560" s="2"/>
      <c r="D560" s="4"/>
      <c r="E560" s="5"/>
      <c r="F560" s="5"/>
    </row>
    <row r="561" ht="13.5" customHeight="1" spans="1:6">
      <c r="A561" s="2"/>
      <c r="D561" s="4"/>
      <c r="E561" s="5"/>
      <c r="F561" s="5"/>
    </row>
    <row r="562" ht="13.5" customHeight="1" spans="1:6">
      <c r="A562" s="2"/>
      <c r="D562" s="4"/>
      <c r="E562" s="5"/>
      <c r="F562" s="5"/>
    </row>
    <row r="563" ht="13.5" customHeight="1" spans="1:6">
      <c r="A563" s="2"/>
      <c r="D563" s="4"/>
      <c r="E563" s="5"/>
      <c r="F563" s="5"/>
    </row>
    <row r="564" ht="13.5" customHeight="1" spans="1:6">
      <c r="A564" s="2"/>
      <c r="D564" s="4"/>
      <c r="E564" s="5"/>
      <c r="F564" s="5"/>
    </row>
    <row r="565" ht="13.5" customHeight="1" spans="1:6">
      <c r="A565" s="2"/>
      <c r="D565" s="4"/>
      <c r="E565" s="5"/>
      <c r="F565" s="5"/>
    </row>
    <row r="566" ht="13.5" customHeight="1" spans="1:6">
      <c r="A566" s="2"/>
      <c r="D566" s="4"/>
      <c r="E566" s="5"/>
      <c r="F566" s="5"/>
    </row>
    <row r="567" ht="13.5" customHeight="1" spans="1:6">
      <c r="A567" s="2"/>
      <c r="D567" s="4"/>
      <c r="E567" s="5"/>
      <c r="F567" s="5"/>
    </row>
    <row r="568" ht="13.5" customHeight="1" spans="1:6">
      <c r="A568" s="2"/>
      <c r="D568" s="4"/>
      <c r="E568" s="5"/>
      <c r="F568" s="5"/>
    </row>
    <row r="569" ht="13.5" customHeight="1" spans="1:6">
      <c r="A569" s="2"/>
      <c r="D569" s="4"/>
      <c r="E569" s="5"/>
      <c r="F569" s="5"/>
    </row>
    <row r="570" ht="13.5" customHeight="1" spans="1:6">
      <c r="A570" s="2"/>
      <c r="D570" s="4"/>
      <c r="E570" s="5"/>
      <c r="F570" s="5"/>
    </row>
    <row r="571" ht="13.5" customHeight="1" spans="1:6">
      <c r="A571" s="2"/>
      <c r="D571" s="4"/>
      <c r="E571" s="5"/>
      <c r="F571" s="5"/>
    </row>
    <row r="572" ht="13.5" customHeight="1" spans="1:6">
      <c r="A572" s="2"/>
      <c r="D572" s="4"/>
      <c r="E572" s="5"/>
      <c r="F572" s="5"/>
    </row>
    <row r="573" ht="13.5" customHeight="1" spans="1:6">
      <c r="A573" s="2"/>
      <c r="D573" s="4"/>
      <c r="E573" s="5"/>
      <c r="F573" s="5"/>
    </row>
    <row r="574" ht="13.5" customHeight="1" spans="1:6">
      <c r="A574" s="2"/>
      <c r="D574" s="4"/>
      <c r="E574" s="5"/>
      <c r="F574" s="5"/>
    </row>
    <row r="575" ht="13.5" customHeight="1" spans="1:6">
      <c r="A575" s="2"/>
      <c r="D575" s="4"/>
      <c r="E575" s="5"/>
      <c r="F575" s="5"/>
    </row>
    <row r="576" ht="13.5" customHeight="1" spans="1:6">
      <c r="A576" s="2"/>
      <c r="D576" s="4"/>
      <c r="E576" s="5"/>
      <c r="F576" s="5"/>
    </row>
    <row r="577" ht="13.5" customHeight="1" spans="1:6">
      <c r="A577" s="2"/>
      <c r="D577" s="4"/>
      <c r="E577" s="5"/>
      <c r="F577" s="5"/>
    </row>
    <row r="578" ht="13.5" customHeight="1" spans="1:6">
      <c r="A578" s="2"/>
      <c r="D578" s="4"/>
      <c r="E578" s="5"/>
      <c r="F578" s="5"/>
    </row>
    <row r="579" ht="13.5" customHeight="1" spans="1:6">
      <c r="A579" s="2"/>
      <c r="D579" s="4"/>
      <c r="E579" s="5"/>
      <c r="F579" s="5"/>
    </row>
    <row r="580" ht="13.5" customHeight="1" spans="1:6">
      <c r="A580" s="2"/>
      <c r="D580" s="4"/>
      <c r="E580" s="5"/>
      <c r="F580" s="5"/>
    </row>
    <row r="581" ht="13.5" customHeight="1" spans="1:6">
      <c r="A581" s="2"/>
      <c r="D581" s="4"/>
      <c r="E581" s="5"/>
      <c r="F581" s="5"/>
    </row>
    <row r="582" ht="13.5" customHeight="1" spans="1:6">
      <c r="A582" s="2"/>
      <c r="D582" s="4"/>
      <c r="E582" s="5"/>
      <c r="F582" s="5"/>
    </row>
    <row r="583" ht="13.5" customHeight="1" spans="1:6">
      <c r="A583" s="2"/>
      <c r="D583" s="4"/>
      <c r="E583" s="5"/>
      <c r="F583" s="5"/>
    </row>
    <row r="584" ht="13.5" customHeight="1" spans="1:6">
      <c r="A584" s="2"/>
      <c r="D584" s="4"/>
      <c r="E584" s="5"/>
      <c r="F584" s="5"/>
    </row>
    <row r="585" ht="13.5" customHeight="1" spans="1:6">
      <c r="A585" s="2"/>
      <c r="D585" s="4"/>
      <c r="E585" s="5"/>
      <c r="F585" s="5"/>
    </row>
    <row r="586" ht="13.5" customHeight="1" spans="1:6">
      <c r="A586" s="2"/>
      <c r="D586" s="4"/>
      <c r="E586" s="5"/>
      <c r="F586" s="5"/>
    </row>
    <row r="587" ht="13.5" customHeight="1" spans="1:6">
      <c r="A587" s="2"/>
      <c r="D587" s="4"/>
      <c r="E587" s="5"/>
      <c r="F587" s="5"/>
    </row>
    <row r="588" ht="13.5" customHeight="1" spans="1:6">
      <c r="A588" s="2"/>
      <c r="D588" s="4"/>
      <c r="E588" s="5"/>
      <c r="F588" s="5"/>
    </row>
    <row r="589" ht="13.5" customHeight="1" spans="1:6">
      <c r="A589" s="2"/>
      <c r="D589" s="4"/>
      <c r="E589" s="5"/>
      <c r="F589" s="5"/>
    </row>
    <row r="590" ht="13.5" customHeight="1" spans="1:6">
      <c r="A590" s="2"/>
      <c r="D590" s="4"/>
      <c r="E590" s="5"/>
      <c r="F590" s="5"/>
    </row>
    <row r="591" ht="13.5" customHeight="1" spans="1:6">
      <c r="A591" s="2"/>
      <c r="D591" s="4"/>
      <c r="E591" s="5"/>
      <c r="F591" s="5"/>
    </row>
    <row r="592" ht="13.5" customHeight="1" spans="1:6">
      <c r="A592" s="2"/>
      <c r="D592" s="4"/>
      <c r="E592" s="5"/>
      <c r="F592" s="5"/>
    </row>
    <row r="593" ht="13.5" customHeight="1" spans="1:6">
      <c r="A593" s="2"/>
      <c r="D593" s="4"/>
      <c r="E593" s="5"/>
      <c r="F593" s="5"/>
    </row>
    <row r="594" ht="13.5" customHeight="1" spans="1:6">
      <c r="A594" s="2"/>
      <c r="D594" s="4"/>
      <c r="E594" s="5"/>
      <c r="F594" s="5"/>
    </row>
    <row r="595" ht="13.5" customHeight="1" spans="1:6">
      <c r="A595" s="2"/>
      <c r="D595" s="4"/>
      <c r="E595" s="5"/>
      <c r="F595" s="5"/>
    </row>
    <row r="596" ht="13.5" customHeight="1" spans="1:6">
      <c r="A596" s="2"/>
      <c r="D596" s="4"/>
      <c r="E596" s="5"/>
      <c r="F596" s="5"/>
    </row>
    <row r="597" ht="13.5" customHeight="1" spans="1:6">
      <c r="A597" s="2"/>
      <c r="D597" s="4"/>
      <c r="E597" s="5"/>
      <c r="F597" s="5"/>
    </row>
    <row r="598" ht="13.5" customHeight="1" spans="1:6">
      <c r="A598" s="2"/>
      <c r="D598" s="4"/>
      <c r="E598" s="5"/>
      <c r="F598" s="5"/>
    </row>
    <row r="599" ht="13.5" customHeight="1" spans="1:6">
      <c r="A599" s="2"/>
      <c r="D599" s="4"/>
      <c r="E599" s="5"/>
      <c r="F599" s="5"/>
    </row>
    <row r="600" ht="13.5" customHeight="1" spans="1:6">
      <c r="A600" s="2"/>
      <c r="D600" s="4"/>
      <c r="E600" s="5"/>
      <c r="F600" s="5"/>
    </row>
    <row r="601" ht="13.5" customHeight="1" spans="1:6">
      <c r="A601" s="2"/>
      <c r="D601" s="4"/>
      <c r="E601" s="5"/>
      <c r="F601" s="5"/>
    </row>
    <row r="602" ht="13.5" customHeight="1" spans="1:6">
      <c r="A602" s="2"/>
      <c r="D602" s="4"/>
      <c r="E602" s="5"/>
      <c r="F602" s="5"/>
    </row>
    <row r="603" ht="13.5" customHeight="1" spans="1:6">
      <c r="A603" s="2"/>
      <c r="D603" s="4"/>
      <c r="E603" s="5"/>
      <c r="F603" s="5"/>
    </row>
    <row r="604" ht="13.5" customHeight="1" spans="1:6">
      <c r="A604" s="2"/>
      <c r="D604" s="4"/>
      <c r="E604" s="5"/>
      <c r="F604" s="5"/>
    </row>
    <row r="605" ht="13.5" customHeight="1" spans="1:6">
      <c r="A605" s="2"/>
      <c r="D605" s="4"/>
      <c r="E605" s="5"/>
      <c r="F605" s="5"/>
    </row>
    <row r="606" ht="13.5" customHeight="1" spans="1:6">
      <c r="A606" s="2"/>
      <c r="D606" s="4"/>
      <c r="E606" s="5"/>
      <c r="F606" s="5"/>
    </row>
    <row r="607" ht="13.5" customHeight="1" spans="1:6">
      <c r="A607" s="2"/>
      <c r="D607" s="4"/>
      <c r="E607" s="5"/>
      <c r="F607" s="5"/>
    </row>
    <row r="608" ht="13.5" customHeight="1" spans="1:6">
      <c r="A608" s="2"/>
      <c r="D608" s="4"/>
      <c r="E608" s="5"/>
      <c r="F608" s="5"/>
    </row>
    <row r="609" ht="13.5" customHeight="1" spans="1:6">
      <c r="A609" s="2"/>
      <c r="D609" s="4"/>
      <c r="E609" s="5"/>
      <c r="F609" s="5"/>
    </row>
    <row r="610" ht="13.5" customHeight="1" spans="1:6">
      <c r="A610" s="2"/>
      <c r="D610" s="4"/>
      <c r="E610" s="5"/>
      <c r="F610" s="5"/>
    </row>
    <row r="611" ht="13.5" customHeight="1" spans="1:6">
      <c r="A611" s="2"/>
      <c r="D611" s="4"/>
      <c r="E611" s="5"/>
      <c r="F611" s="5"/>
    </row>
    <row r="612" ht="13.5" customHeight="1" spans="1:6">
      <c r="A612" s="2"/>
      <c r="D612" s="4"/>
      <c r="E612" s="5"/>
      <c r="F612" s="5"/>
    </row>
    <row r="613" ht="13.5" customHeight="1" spans="1:6">
      <c r="A613" s="2"/>
      <c r="D613" s="4"/>
      <c r="E613" s="5"/>
      <c r="F613" s="5"/>
    </row>
    <row r="614" ht="13.5" customHeight="1" spans="1:6">
      <c r="A614" s="2"/>
      <c r="D614" s="4"/>
      <c r="E614" s="5"/>
      <c r="F614" s="5"/>
    </row>
    <row r="615" ht="13.5" customHeight="1" spans="1:6">
      <c r="A615" s="2"/>
      <c r="D615" s="4"/>
      <c r="E615" s="5"/>
      <c r="F615" s="5"/>
    </row>
    <row r="616" ht="13.5" customHeight="1" spans="1:6">
      <c r="A616" s="2"/>
      <c r="D616" s="4"/>
      <c r="E616" s="5"/>
      <c r="F616" s="5"/>
    </row>
    <row r="617" ht="13.5" customHeight="1" spans="1:6">
      <c r="A617" s="2"/>
      <c r="D617" s="4"/>
      <c r="E617" s="5"/>
      <c r="F617" s="5"/>
    </row>
    <row r="618" ht="13.5" customHeight="1" spans="1:6">
      <c r="A618" s="2"/>
      <c r="D618" s="4"/>
      <c r="E618" s="5"/>
      <c r="F618" s="5"/>
    </row>
    <row r="619" ht="13.5" customHeight="1" spans="1:6">
      <c r="A619" s="2"/>
      <c r="D619" s="4"/>
      <c r="E619" s="5"/>
      <c r="F619" s="5"/>
    </row>
    <row r="620" ht="13.5" customHeight="1" spans="1:6">
      <c r="A620" s="2"/>
      <c r="D620" s="4"/>
      <c r="E620" s="5"/>
      <c r="F620" s="5"/>
    </row>
    <row r="621" ht="13.5" customHeight="1" spans="1:6">
      <c r="A621" s="2"/>
      <c r="D621" s="4"/>
      <c r="E621" s="5"/>
      <c r="F621" s="5"/>
    </row>
    <row r="622" ht="13.5" customHeight="1" spans="1:6">
      <c r="A622" s="2"/>
      <c r="D622" s="4"/>
      <c r="E622" s="5"/>
      <c r="F622" s="5"/>
    </row>
    <row r="623" ht="13.5" customHeight="1" spans="1:6">
      <c r="A623" s="2"/>
      <c r="D623" s="4"/>
      <c r="E623" s="5"/>
      <c r="F623" s="5"/>
    </row>
    <row r="624" ht="13.5" customHeight="1" spans="1:6">
      <c r="A624" s="2"/>
      <c r="D624" s="4"/>
      <c r="E624" s="5"/>
      <c r="F624" s="5"/>
    </row>
    <row r="625" ht="13.5" customHeight="1" spans="1:6">
      <c r="A625" s="2"/>
      <c r="D625" s="4"/>
      <c r="E625" s="5"/>
      <c r="F625" s="5"/>
    </row>
    <row r="626" ht="13.5" customHeight="1" spans="1:6">
      <c r="A626" s="2"/>
      <c r="D626" s="4"/>
      <c r="E626" s="5"/>
      <c r="F626" s="5"/>
    </row>
    <row r="627" ht="13.5" customHeight="1" spans="1:6">
      <c r="A627" s="2"/>
      <c r="D627" s="4"/>
      <c r="E627" s="5"/>
      <c r="F627" s="5"/>
    </row>
    <row r="628" ht="13.5" customHeight="1" spans="1:6">
      <c r="A628" s="2"/>
      <c r="D628" s="4"/>
      <c r="E628" s="5"/>
      <c r="F628" s="5"/>
    </row>
    <row r="629" ht="13.5" customHeight="1" spans="1:6">
      <c r="A629" s="2"/>
      <c r="D629" s="4"/>
      <c r="E629" s="5"/>
      <c r="F629" s="5"/>
    </row>
    <row r="630" ht="13.5" customHeight="1" spans="1:6">
      <c r="A630" s="2"/>
      <c r="D630" s="4"/>
      <c r="E630" s="5"/>
      <c r="F630" s="5"/>
    </row>
    <row r="631" ht="13.5" customHeight="1" spans="1:6">
      <c r="A631" s="2"/>
      <c r="D631" s="4"/>
      <c r="E631" s="5"/>
      <c r="F631" s="5"/>
    </row>
    <row r="632" ht="13.5" customHeight="1" spans="1:6">
      <c r="A632" s="2"/>
      <c r="D632" s="4"/>
      <c r="E632" s="5"/>
      <c r="F632" s="5"/>
    </row>
    <row r="633" ht="13.5" customHeight="1" spans="1:6">
      <c r="A633" s="2"/>
      <c r="D633" s="4"/>
      <c r="E633" s="5"/>
      <c r="F633" s="5"/>
    </row>
    <row r="634" ht="13.5" customHeight="1" spans="1:6">
      <c r="A634" s="2"/>
      <c r="D634" s="4"/>
      <c r="E634" s="5"/>
      <c r="F634" s="5"/>
    </row>
    <row r="635" ht="13.5" customHeight="1" spans="1:6">
      <c r="A635" s="2"/>
      <c r="D635" s="4"/>
      <c r="E635" s="5"/>
      <c r="F635" s="5"/>
    </row>
    <row r="636" ht="13.5" customHeight="1" spans="1:6">
      <c r="A636" s="2"/>
      <c r="D636" s="4"/>
      <c r="E636" s="5"/>
      <c r="F636" s="5"/>
    </row>
    <row r="637" ht="13.5" customHeight="1" spans="1:6">
      <c r="A637" s="2"/>
      <c r="D637" s="4"/>
      <c r="E637" s="5"/>
      <c r="F637" s="5"/>
    </row>
    <row r="638" ht="13.5" customHeight="1" spans="1:6">
      <c r="A638" s="2"/>
      <c r="D638" s="4"/>
      <c r="E638" s="5"/>
      <c r="F638" s="5"/>
    </row>
    <row r="639" ht="13.5" customHeight="1" spans="1:6">
      <c r="A639" s="2"/>
      <c r="D639" s="4"/>
      <c r="E639" s="5"/>
      <c r="F639" s="5"/>
    </row>
    <row r="640" ht="13.5" customHeight="1" spans="1:6">
      <c r="A640" s="2"/>
      <c r="D640" s="4"/>
      <c r="E640" s="5"/>
      <c r="F640" s="5"/>
    </row>
    <row r="641" ht="13.5" customHeight="1" spans="1:6">
      <c r="A641" s="2"/>
      <c r="D641" s="4"/>
      <c r="E641" s="5"/>
      <c r="F641" s="5"/>
    </row>
    <row r="642" ht="13.5" customHeight="1" spans="1:6">
      <c r="A642" s="2"/>
      <c r="D642" s="4"/>
      <c r="E642" s="5"/>
      <c r="F642" s="5"/>
    </row>
    <row r="643" ht="13.5" customHeight="1" spans="1:6">
      <c r="A643" s="2"/>
      <c r="D643" s="4"/>
      <c r="E643" s="5"/>
      <c r="F643" s="5"/>
    </row>
    <row r="644" ht="13.5" customHeight="1" spans="1:6">
      <c r="A644" s="2"/>
      <c r="D644" s="4"/>
      <c r="E644" s="5"/>
      <c r="F644" s="5"/>
    </row>
    <row r="645" ht="13.5" customHeight="1" spans="1:6">
      <c r="A645" s="2"/>
      <c r="D645" s="4"/>
      <c r="E645" s="5"/>
      <c r="F645" s="5"/>
    </row>
    <row r="646" ht="13.5" customHeight="1" spans="1:6">
      <c r="A646" s="2"/>
      <c r="D646" s="4"/>
      <c r="E646" s="5"/>
      <c r="F646" s="5"/>
    </row>
    <row r="647" ht="13.5" customHeight="1" spans="1:6">
      <c r="A647" s="2"/>
      <c r="D647" s="4"/>
      <c r="E647" s="5"/>
      <c r="F647" s="5"/>
    </row>
    <row r="648" ht="13.5" customHeight="1" spans="1:6">
      <c r="A648" s="2"/>
      <c r="D648" s="4"/>
      <c r="E648" s="5"/>
      <c r="F648" s="5"/>
    </row>
    <row r="649" ht="13.5" customHeight="1" spans="1:6">
      <c r="A649" s="2"/>
      <c r="D649" s="4"/>
      <c r="E649" s="5"/>
      <c r="F649" s="5"/>
    </row>
    <row r="650" ht="13.5" customHeight="1" spans="1:6">
      <c r="A650" s="2"/>
      <c r="D650" s="4"/>
      <c r="E650" s="5"/>
      <c r="F650" s="5"/>
    </row>
    <row r="651" ht="13.5" customHeight="1" spans="1:6">
      <c r="A651" s="2"/>
      <c r="D651" s="4"/>
      <c r="E651" s="5"/>
      <c r="F651" s="5"/>
    </row>
    <row r="652" ht="13.5" customHeight="1" spans="1:6">
      <c r="A652" s="2"/>
      <c r="D652" s="4"/>
      <c r="E652" s="5"/>
      <c r="F652" s="5"/>
    </row>
    <row r="653" ht="13.5" customHeight="1" spans="1:6">
      <c r="A653" s="2"/>
      <c r="D653" s="4"/>
      <c r="E653" s="5"/>
      <c r="F653" s="5"/>
    </row>
    <row r="654" ht="13.5" customHeight="1" spans="1:6">
      <c r="A654" s="2"/>
      <c r="D654" s="4"/>
      <c r="E654" s="5"/>
      <c r="F654" s="5"/>
    </row>
    <row r="655" ht="13.5" customHeight="1" spans="1:6">
      <c r="A655" s="2"/>
      <c r="D655" s="4"/>
      <c r="E655" s="5"/>
      <c r="F655" s="5"/>
    </row>
    <row r="656" ht="13.5" customHeight="1" spans="1:6">
      <c r="A656" s="2"/>
      <c r="D656" s="4"/>
      <c r="E656" s="5"/>
      <c r="F656" s="5"/>
    </row>
    <row r="657" ht="13.5" customHeight="1" spans="1:6">
      <c r="A657" s="2"/>
      <c r="D657" s="4"/>
      <c r="E657" s="5"/>
      <c r="F657" s="5"/>
    </row>
    <row r="658" ht="13.5" customHeight="1" spans="1:6">
      <c r="A658" s="2"/>
      <c r="D658" s="4"/>
      <c r="E658" s="5"/>
      <c r="F658" s="5"/>
    </row>
    <row r="659" ht="13.5" customHeight="1" spans="1:6">
      <c r="A659" s="2"/>
      <c r="D659" s="4"/>
      <c r="E659" s="5"/>
      <c r="F659" s="5"/>
    </row>
    <row r="660" ht="13.5" customHeight="1" spans="1:6">
      <c r="A660" s="2"/>
      <c r="D660" s="4"/>
      <c r="E660" s="5"/>
      <c r="F660" s="5"/>
    </row>
    <row r="661" ht="13.5" customHeight="1" spans="1:6">
      <c r="A661" s="2"/>
      <c r="D661" s="4"/>
      <c r="E661" s="5"/>
      <c r="F661" s="5"/>
    </row>
    <row r="662" ht="13.5" customHeight="1" spans="1:6">
      <c r="A662" s="2"/>
      <c r="D662" s="4"/>
      <c r="E662" s="5"/>
      <c r="F662" s="5"/>
    </row>
    <row r="663" ht="13.5" customHeight="1" spans="1:6">
      <c r="A663" s="2"/>
      <c r="D663" s="4"/>
      <c r="E663" s="5"/>
      <c r="F663" s="5"/>
    </row>
    <row r="664" ht="13.5" customHeight="1" spans="1:6">
      <c r="A664" s="2"/>
      <c r="D664" s="4"/>
      <c r="E664" s="5"/>
      <c r="F664" s="5"/>
    </row>
    <row r="665" ht="13.5" customHeight="1" spans="1:6">
      <c r="A665" s="2"/>
      <c r="D665" s="4"/>
      <c r="E665" s="5"/>
      <c r="F665" s="5"/>
    </row>
    <row r="666" ht="13.5" customHeight="1" spans="1:6">
      <c r="A666" s="2"/>
      <c r="D666" s="4"/>
      <c r="E666" s="5"/>
      <c r="F666" s="5"/>
    </row>
    <row r="667" ht="13.5" customHeight="1" spans="1:6">
      <c r="A667" s="2"/>
      <c r="D667" s="4"/>
      <c r="E667" s="5"/>
      <c r="F667" s="5"/>
    </row>
    <row r="668" ht="13.5" customHeight="1" spans="1:6">
      <c r="A668" s="2"/>
      <c r="D668" s="4"/>
      <c r="E668" s="5"/>
      <c r="F668" s="5"/>
    </row>
    <row r="669" ht="13.5" customHeight="1" spans="1:6">
      <c r="A669" s="2"/>
      <c r="D669" s="4"/>
      <c r="E669" s="5"/>
      <c r="F669" s="5"/>
    </row>
    <row r="670" ht="13.5" customHeight="1" spans="1:6">
      <c r="A670" s="2"/>
      <c r="D670" s="4"/>
      <c r="E670" s="5"/>
      <c r="F670" s="5"/>
    </row>
    <row r="671" ht="13.5" customHeight="1" spans="1:6">
      <c r="A671" s="2"/>
      <c r="D671" s="4"/>
      <c r="E671" s="5"/>
      <c r="F671" s="5"/>
    </row>
    <row r="672" ht="13.5" customHeight="1" spans="1:6">
      <c r="A672" s="2"/>
      <c r="D672" s="4"/>
      <c r="E672" s="5"/>
      <c r="F672" s="5"/>
    </row>
    <row r="673" ht="13.5" customHeight="1" spans="1:6">
      <c r="A673" s="2"/>
      <c r="D673" s="4"/>
      <c r="E673" s="5"/>
      <c r="F673" s="5"/>
    </row>
    <row r="674" ht="13.5" customHeight="1" spans="1:6">
      <c r="A674" s="2"/>
      <c r="D674" s="4"/>
      <c r="E674" s="5"/>
      <c r="F674" s="5"/>
    </row>
    <row r="675" ht="13.5" customHeight="1" spans="1:6">
      <c r="A675" s="2"/>
      <c r="D675" s="4"/>
      <c r="E675" s="5"/>
      <c r="F675" s="5"/>
    </row>
    <row r="676" ht="13.5" customHeight="1" spans="1:6">
      <c r="A676" s="2"/>
      <c r="D676" s="4"/>
      <c r="E676" s="5"/>
      <c r="F676" s="5"/>
    </row>
    <row r="677" ht="13.5" customHeight="1" spans="1:6">
      <c r="A677" s="2"/>
      <c r="D677" s="4"/>
      <c r="E677" s="5"/>
      <c r="F677" s="5"/>
    </row>
    <row r="678" ht="13.5" customHeight="1" spans="1:6">
      <c r="A678" s="2"/>
      <c r="D678" s="4"/>
      <c r="E678" s="5"/>
      <c r="F678" s="5"/>
    </row>
    <row r="679" ht="13.5" customHeight="1" spans="1:6">
      <c r="A679" s="2"/>
      <c r="D679" s="4"/>
      <c r="E679" s="5"/>
      <c r="F679" s="5"/>
    </row>
    <row r="680" ht="13.5" customHeight="1" spans="1:6">
      <c r="A680" s="2"/>
      <c r="D680" s="4"/>
      <c r="E680" s="5"/>
      <c r="F680" s="5"/>
    </row>
    <row r="681" ht="13.5" customHeight="1" spans="1:6">
      <c r="A681" s="2"/>
      <c r="D681" s="4"/>
      <c r="E681" s="5"/>
      <c r="F681" s="5"/>
    </row>
    <row r="682" ht="13.5" customHeight="1" spans="1:6">
      <c r="A682" s="2"/>
      <c r="D682" s="4"/>
      <c r="E682" s="5"/>
      <c r="F682" s="5"/>
    </row>
    <row r="683" ht="13.5" customHeight="1" spans="1:6">
      <c r="A683" s="2"/>
      <c r="D683" s="4"/>
      <c r="E683" s="5"/>
      <c r="F683" s="5"/>
    </row>
    <row r="684" ht="13.5" customHeight="1" spans="1:6">
      <c r="A684" s="2"/>
      <c r="D684" s="4"/>
      <c r="E684" s="5"/>
      <c r="F684" s="5"/>
    </row>
    <row r="685" ht="13.5" customHeight="1" spans="1:6">
      <c r="A685" s="2"/>
      <c r="D685" s="4"/>
      <c r="E685" s="5"/>
      <c r="F685" s="5"/>
    </row>
    <row r="686" ht="13.5" customHeight="1" spans="1:6">
      <c r="A686" s="2"/>
      <c r="D686" s="4"/>
      <c r="E686" s="5"/>
      <c r="F686" s="5"/>
    </row>
    <row r="687" ht="13.5" customHeight="1" spans="1:6">
      <c r="A687" s="2"/>
      <c r="D687" s="4"/>
      <c r="E687" s="5"/>
      <c r="F687" s="5"/>
    </row>
    <row r="688" ht="13.5" customHeight="1" spans="1:6">
      <c r="A688" s="2"/>
      <c r="D688" s="4"/>
      <c r="E688" s="5"/>
      <c r="F688" s="5"/>
    </row>
    <row r="689" ht="13.5" customHeight="1" spans="1:6">
      <c r="A689" s="2"/>
      <c r="D689" s="4"/>
      <c r="E689" s="5"/>
      <c r="F689" s="5"/>
    </row>
    <row r="690" ht="13.5" customHeight="1" spans="1:6">
      <c r="A690" s="2"/>
      <c r="D690" s="4"/>
      <c r="E690" s="5"/>
      <c r="F690" s="5"/>
    </row>
    <row r="691" ht="13.5" customHeight="1" spans="1:6">
      <c r="A691" s="2"/>
      <c r="D691" s="4"/>
      <c r="E691" s="5"/>
      <c r="F691" s="5"/>
    </row>
    <row r="692" ht="13.5" customHeight="1" spans="1:6">
      <c r="A692" s="2"/>
      <c r="D692" s="4"/>
      <c r="E692" s="5"/>
      <c r="F692" s="5"/>
    </row>
    <row r="693" ht="13.5" customHeight="1" spans="1:6">
      <c r="A693" s="2"/>
      <c r="D693" s="4"/>
      <c r="E693" s="5"/>
      <c r="F693" s="5"/>
    </row>
    <row r="694" ht="13.5" customHeight="1" spans="1:6">
      <c r="A694" s="2"/>
      <c r="D694" s="4"/>
      <c r="E694" s="5"/>
      <c r="F694" s="5"/>
    </row>
    <row r="695" ht="13.5" customHeight="1" spans="1:6">
      <c r="A695" s="2"/>
      <c r="D695" s="4"/>
      <c r="E695" s="5"/>
      <c r="F695" s="5"/>
    </row>
    <row r="696" ht="13.5" customHeight="1" spans="1:6">
      <c r="A696" s="2"/>
      <c r="D696" s="4"/>
      <c r="E696" s="5"/>
      <c r="F696" s="5"/>
    </row>
    <row r="697" ht="13.5" customHeight="1" spans="1:6">
      <c r="A697" s="2"/>
      <c r="D697" s="4"/>
      <c r="E697" s="5"/>
      <c r="F697" s="5"/>
    </row>
    <row r="698" ht="13.5" customHeight="1" spans="1:6">
      <c r="A698" s="2"/>
      <c r="D698" s="4"/>
      <c r="E698" s="5"/>
      <c r="F698" s="5"/>
    </row>
    <row r="699" ht="13.5" customHeight="1" spans="1:6">
      <c r="A699" s="2"/>
      <c r="D699" s="4"/>
      <c r="E699" s="5"/>
      <c r="F699" s="5"/>
    </row>
    <row r="700" ht="13.5" customHeight="1" spans="1:6">
      <c r="A700" s="2"/>
      <c r="D700" s="4"/>
      <c r="E700" s="5"/>
      <c r="F700" s="5"/>
    </row>
    <row r="701" ht="13.5" customHeight="1" spans="1:6">
      <c r="A701" s="2"/>
      <c r="D701" s="4"/>
      <c r="E701" s="5"/>
      <c r="F701" s="5"/>
    </row>
    <row r="702" ht="13.5" customHeight="1" spans="1:6">
      <c r="A702" s="2"/>
      <c r="D702" s="4"/>
      <c r="E702" s="5"/>
      <c r="F702" s="5"/>
    </row>
    <row r="703" ht="13.5" customHeight="1" spans="1:6">
      <c r="A703" s="2"/>
      <c r="D703" s="4"/>
      <c r="E703" s="5"/>
      <c r="F703" s="5"/>
    </row>
    <row r="704" ht="13.5" customHeight="1" spans="1:6">
      <c r="A704" s="2"/>
      <c r="D704" s="4"/>
      <c r="E704" s="5"/>
      <c r="F704" s="5"/>
    </row>
    <row r="705" ht="13.5" customHeight="1" spans="1:6">
      <c r="A705" s="2"/>
      <c r="D705" s="4"/>
      <c r="E705" s="5"/>
      <c r="F705" s="5"/>
    </row>
    <row r="706" ht="13.5" customHeight="1" spans="1:6">
      <c r="A706" s="2"/>
      <c r="D706" s="4"/>
      <c r="E706" s="5"/>
      <c r="F706" s="5"/>
    </row>
    <row r="707" ht="13.5" customHeight="1" spans="1:6">
      <c r="A707" s="2"/>
      <c r="D707" s="4"/>
      <c r="E707" s="5"/>
      <c r="F707" s="5"/>
    </row>
    <row r="708" ht="13.5" customHeight="1" spans="1:6">
      <c r="A708" s="2"/>
      <c r="D708" s="4"/>
      <c r="E708" s="5"/>
      <c r="F708" s="5"/>
    </row>
    <row r="709" ht="13.5" customHeight="1" spans="1:6">
      <c r="A709" s="2"/>
      <c r="D709" s="4"/>
      <c r="E709" s="5"/>
      <c r="F709" s="5"/>
    </row>
    <row r="710" ht="13.5" customHeight="1" spans="1:6">
      <c r="A710" s="2"/>
      <c r="D710" s="4"/>
      <c r="E710" s="5"/>
      <c r="F710" s="5"/>
    </row>
    <row r="711" ht="13.5" customHeight="1" spans="1:6">
      <c r="A711" s="2"/>
      <c r="D711" s="4"/>
      <c r="E711" s="5"/>
      <c r="F711" s="5"/>
    </row>
    <row r="712" ht="13.5" customHeight="1" spans="1:6">
      <c r="A712" s="2"/>
      <c r="D712" s="4"/>
      <c r="E712" s="5"/>
      <c r="F712" s="5"/>
    </row>
    <row r="713" ht="13.5" customHeight="1" spans="1:6">
      <c r="A713" s="2"/>
      <c r="D713" s="4"/>
      <c r="E713" s="5"/>
      <c r="F713" s="5"/>
    </row>
    <row r="714" ht="13.5" customHeight="1" spans="1:6">
      <c r="A714" s="2"/>
      <c r="D714" s="4"/>
      <c r="E714" s="5"/>
      <c r="F714" s="5"/>
    </row>
    <row r="715" ht="13.5" customHeight="1" spans="1:6">
      <c r="A715" s="2"/>
      <c r="D715" s="4"/>
      <c r="E715" s="5"/>
      <c r="F715" s="5"/>
    </row>
    <row r="716" ht="13.5" customHeight="1" spans="1:6">
      <c r="A716" s="2"/>
      <c r="D716" s="4"/>
      <c r="E716" s="5"/>
      <c r="F716" s="5"/>
    </row>
    <row r="717" ht="13.5" customHeight="1" spans="1:6">
      <c r="A717" s="2"/>
      <c r="D717" s="4"/>
      <c r="E717" s="5"/>
      <c r="F717" s="5"/>
    </row>
    <row r="718" ht="13.5" customHeight="1" spans="1:6">
      <c r="A718" s="2"/>
      <c r="D718" s="4"/>
      <c r="E718" s="5"/>
      <c r="F718" s="5"/>
    </row>
    <row r="719" ht="13.5" customHeight="1" spans="1:6">
      <c r="A719" s="2"/>
      <c r="D719" s="4"/>
      <c r="E719" s="5"/>
      <c r="F719" s="5"/>
    </row>
    <row r="720" ht="13.5" customHeight="1" spans="1:6">
      <c r="A720" s="2"/>
      <c r="D720" s="4"/>
      <c r="E720" s="5"/>
      <c r="F720" s="5"/>
    </row>
    <row r="721" ht="13.5" customHeight="1" spans="1:6">
      <c r="A721" s="2"/>
      <c r="D721" s="4"/>
      <c r="E721" s="5"/>
      <c r="F721" s="5"/>
    </row>
    <row r="722" ht="13.5" customHeight="1" spans="1:6">
      <c r="A722" s="2"/>
      <c r="D722" s="4"/>
      <c r="E722" s="5"/>
      <c r="F722" s="5"/>
    </row>
    <row r="723" ht="13.5" customHeight="1" spans="1:6">
      <c r="A723" s="2"/>
      <c r="D723" s="4"/>
      <c r="E723" s="5"/>
      <c r="F723" s="5"/>
    </row>
    <row r="724" ht="13.5" customHeight="1" spans="1:6">
      <c r="A724" s="2"/>
      <c r="D724" s="4"/>
      <c r="E724" s="5"/>
      <c r="F724" s="5"/>
    </row>
    <row r="725" ht="13.5" customHeight="1" spans="1:6">
      <c r="A725" s="2"/>
      <c r="D725" s="4"/>
      <c r="E725" s="5"/>
      <c r="F725" s="5"/>
    </row>
    <row r="726" ht="13.5" customHeight="1" spans="1:6">
      <c r="A726" s="2"/>
      <c r="D726" s="4"/>
      <c r="E726" s="5"/>
      <c r="F726" s="5"/>
    </row>
    <row r="727" ht="13.5" customHeight="1" spans="1:6">
      <c r="A727" s="2"/>
      <c r="D727" s="4"/>
      <c r="E727" s="5"/>
      <c r="F727" s="5"/>
    </row>
    <row r="728" ht="13.5" customHeight="1" spans="1:6">
      <c r="A728" s="2"/>
      <c r="D728" s="4"/>
      <c r="E728" s="5"/>
      <c r="F728" s="5"/>
    </row>
    <row r="729" ht="13.5" customHeight="1" spans="1:6">
      <c r="A729" s="2"/>
      <c r="D729" s="4"/>
      <c r="E729" s="5"/>
      <c r="F729" s="5"/>
    </row>
    <row r="730" ht="13.5" customHeight="1" spans="1:6">
      <c r="A730" s="2"/>
      <c r="D730" s="4"/>
      <c r="E730" s="5"/>
      <c r="F730" s="5"/>
    </row>
    <row r="731" ht="13.5" customHeight="1" spans="1:6">
      <c r="A731" s="2"/>
      <c r="D731" s="4"/>
      <c r="E731" s="5"/>
      <c r="F731" s="5"/>
    </row>
    <row r="732" ht="13.5" customHeight="1" spans="1:6">
      <c r="A732" s="2"/>
      <c r="D732" s="4"/>
      <c r="E732" s="5"/>
      <c r="F732" s="5"/>
    </row>
    <row r="733" ht="13.5" customHeight="1" spans="1:6">
      <c r="A733" s="2"/>
      <c r="D733" s="4"/>
      <c r="E733" s="5"/>
      <c r="F733" s="5"/>
    </row>
    <row r="734" ht="13.5" customHeight="1" spans="1:6">
      <c r="A734" s="2"/>
      <c r="D734" s="4"/>
      <c r="E734" s="5"/>
      <c r="F734" s="5"/>
    </row>
    <row r="735" ht="13.5" customHeight="1" spans="1:6">
      <c r="A735" s="2"/>
      <c r="D735" s="4"/>
      <c r="E735" s="5"/>
      <c r="F735" s="5"/>
    </row>
    <row r="736" ht="13.5" customHeight="1" spans="1:6">
      <c r="A736" s="2"/>
      <c r="D736" s="4"/>
      <c r="E736" s="5"/>
      <c r="F736" s="5"/>
    </row>
    <row r="737" ht="13.5" customHeight="1" spans="1:6">
      <c r="A737" s="2"/>
      <c r="D737" s="4"/>
      <c r="E737" s="5"/>
      <c r="F737" s="5"/>
    </row>
    <row r="738" ht="13.5" customHeight="1" spans="1:6">
      <c r="A738" s="2"/>
      <c r="D738" s="4"/>
      <c r="E738" s="5"/>
      <c r="F738" s="5"/>
    </row>
    <row r="739" ht="13.5" customHeight="1" spans="1:6">
      <c r="A739" s="2"/>
      <c r="D739" s="4"/>
      <c r="E739" s="5"/>
      <c r="F739" s="5"/>
    </row>
    <row r="740" ht="13.5" customHeight="1" spans="1:6">
      <c r="A740" s="2"/>
      <c r="D740" s="4"/>
      <c r="E740" s="5"/>
      <c r="F740" s="5"/>
    </row>
    <row r="741" ht="13.5" customHeight="1" spans="1:6">
      <c r="A741" s="2"/>
      <c r="D741" s="4"/>
      <c r="E741" s="5"/>
      <c r="F741" s="5"/>
    </row>
    <row r="742" ht="13.5" customHeight="1" spans="1:6">
      <c r="A742" s="2"/>
      <c r="D742" s="4"/>
      <c r="E742" s="5"/>
      <c r="F742" s="5"/>
    </row>
    <row r="743" ht="13.5" customHeight="1" spans="1:6">
      <c r="A743" s="2"/>
      <c r="D743" s="4"/>
      <c r="E743" s="5"/>
      <c r="F743" s="5"/>
    </row>
    <row r="744" ht="13.5" customHeight="1" spans="1:6">
      <c r="A744" s="2"/>
      <c r="D744" s="4"/>
      <c r="E744" s="5"/>
      <c r="F744" s="5"/>
    </row>
    <row r="745" ht="13.5" customHeight="1" spans="1:6">
      <c r="A745" s="2"/>
      <c r="D745" s="4"/>
      <c r="E745" s="5"/>
      <c r="F745" s="5"/>
    </row>
    <row r="746" ht="13.5" customHeight="1" spans="1:6">
      <c r="A746" s="2"/>
      <c r="D746" s="4"/>
      <c r="E746" s="5"/>
      <c r="F746" s="5"/>
    </row>
    <row r="747" ht="13.5" customHeight="1" spans="1:6">
      <c r="A747" s="2"/>
      <c r="D747" s="4"/>
      <c r="E747" s="5"/>
      <c r="F747" s="5"/>
    </row>
    <row r="748" ht="13.5" customHeight="1" spans="1:6">
      <c r="A748" s="2"/>
      <c r="D748" s="4"/>
      <c r="E748" s="5"/>
      <c r="F748" s="5"/>
    </row>
    <row r="749" ht="13.5" customHeight="1" spans="1:6">
      <c r="A749" s="2"/>
      <c r="D749" s="4"/>
      <c r="E749" s="5"/>
      <c r="F749" s="5"/>
    </row>
    <row r="750" ht="13.5" customHeight="1" spans="1:6">
      <c r="A750" s="2"/>
      <c r="D750" s="4"/>
      <c r="E750" s="5"/>
      <c r="F750" s="5"/>
    </row>
    <row r="751" ht="13.5" customHeight="1" spans="1:6">
      <c r="A751" s="2"/>
      <c r="D751" s="4"/>
      <c r="E751" s="5"/>
      <c r="F751" s="5"/>
    </row>
    <row r="752" ht="13.5" customHeight="1" spans="1:6">
      <c r="A752" s="2"/>
      <c r="D752" s="4"/>
      <c r="E752" s="5"/>
      <c r="F752" s="5"/>
    </row>
    <row r="753" ht="13.5" customHeight="1" spans="1:6">
      <c r="A753" s="2"/>
      <c r="D753" s="4"/>
      <c r="E753" s="5"/>
      <c r="F753" s="5"/>
    </row>
    <row r="754" ht="13.5" customHeight="1" spans="1:6">
      <c r="A754" s="2"/>
      <c r="D754" s="4"/>
      <c r="E754" s="5"/>
      <c r="F754" s="5"/>
    </row>
    <row r="755" ht="13.5" customHeight="1" spans="1:6">
      <c r="A755" s="2"/>
      <c r="D755" s="4"/>
      <c r="E755" s="5"/>
      <c r="F755" s="5"/>
    </row>
    <row r="756" ht="13.5" customHeight="1" spans="1:6">
      <c r="A756" s="2"/>
      <c r="D756" s="4"/>
      <c r="E756" s="5"/>
      <c r="F756" s="5"/>
    </row>
    <row r="757" ht="13.5" customHeight="1" spans="1:6">
      <c r="A757" s="2"/>
      <c r="D757" s="4"/>
      <c r="E757" s="5"/>
      <c r="F757" s="5"/>
    </row>
    <row r="758" ht="13.5" customHeight="1" spans="1:6">
      <c r="A758" s="2"/>
      <c r="D758" s="4"/>
      <c r="E758" s="5"/>
      <c r="F758" s="5"/>
    </row>
    <row r="759" ht="13.5" customHeight="1" spans="1:6">
      <c r="A759" s="2"/>
      <c r="D759" s="4"/>
      <c r="E759" s="5"/>
      <c r="F759" s="5"/>
    </row>
    <row r="760" ht="13.5" customHeight="1" spans="1:6">
      <c r="A760" s="2"/>
      <c r="D760" s="4"/>
      <c r="E760" s="5"/>
      <c r="F760" s="5"/>
    </row>
    <row r="761" ht="13.5" customHeight="1" spans="1:6">
      <c r="A761" s="2"/>
      <c r="D761" s="4"/>
      <c r="E761" s="5"/>
      <c r="F761" s="5"/>
    </row>
    <row r="762" ht="13.5" customHeight="1" spans="1:6">
      <c r="A762" s="2"/>
      <c r="D762" s="4"/>
      <c r="E762" s="5"/>
      <c r="F762" s="5"/>
    </row>
    <row r="763" ht="13.5" customHeight="1" spans="1:6">
      <c r="A763" s="2"/>
      <c r="D763" s="4"/>
      <c r="E763" s="5"/>
      <c r="F763" s="5"/>
    </row>
    <row r="764" ht="13.5" customHeight="1" spans="1:6">
      <c r="A764" s="2"/>
      <c r="D764" s="4"/>
      <c r="E764" s="5"/>
      <c r="F764" s="5"/>
    </row>
    <row r="765" ht="13.5" customHeight="1" spans="1:6">
      <c r="A765" s="2"/>
      <c r="D765" s="4"/>
      <c r="E765" s="5"/>
      <c r="F765" s="5"/>
    </row>
    <row r="766" ht="13.5" customHeight="1" spans="1:6">
      <c r="A766" s="2"/>
      <c r="D766" s="4"/>
      <c r="E766" s="5"/>
      <c r="F766" s="5"/>
    </row>
    <row r="767" ht="13.5" customHeight="1" spans="1:6">
      <c r="A767" s="2"/>
      <c r="D767" s="4"/>
      <c r="E767" s="5"/>
      <c r="F767" s="5"/>
    </row>
    <row r="768" ht="13.5" customHeight="1" spans="1:6">
      <c r="A768" s="2"/>
      <c r="D768" s="4"/>
      <c r="E768" s="5"/>
      <c r="F768" s="5"/>
    </row>
    <row r="769" ht="13.5" customHeight="1" spans="1:6">
      <c r="A769" s="2"/>
      <c r="D769" s="4"/>
      <c r="E769" s="5"/>
      <c r="F769" s="5"/>
    </row>
    <row r="770" ht="13.5" customHeight="1" spans="1:6">
      <c r="A770" s="2"/>
      <c r="D770" s="4"/>
      <c r="E770" s="5"/>
      <c r="F770" s="5"/>
    </row>
    <row r="771" ht="13.5" customHeight="1" spans="1:6">
      <c r="A771" s="2"/>
      <c r="D771" s="4"/>
      <c r="E771" s="5"/>
      <c r="F771" s="5"/>
    </row>
    <row r="772" ht="13.5" customHeight="1" spans="1:6">
      <c r="A772" s="2"/>
      <c r="D772" s="4"/>
      <c r="E772" s="5"/>
      <c r="F772" s="5"/>
    </row>
    <row r="773" ht="13.5" customHeight="1" spans="1:6">
      <c r="A773" s="2"/>
      <c r="D773" s="4"/>
      <c r="E773" s="5"/>
      <c r="F773" s="5"/>
    </row>
    <row r="774" ht="13.5" customHeight="1" spans="1:6">
      <c r="A774" s="2"/>
      <c r="D774" s="4"/>
      <c r="E774" s="5"/>
      <c r="F774" s="5"/>
    </row>
    <row r="775" ht="13.5" customHeight="1" spans="1:6">
      <c r="A775" s="2"/>
      <c r="D775" s="4"/>
      <c r="E775" s="5"/>
      <c r="F775" s="5"/>
    </row>
    <row r="776" ht="13.5" customHeight="1" spans="1:6">
      <c r="A776" s="2"/>
      <c r="D776" s="4"/>
      <c r="E776" s="5"/>
      <c r="F776" s="5"/>
    </row>
    <row r="777" ht="13.5" customHeight="1" spans="1:6">
      <c r="A777" s="2"/>
      <c r="D777" s="4"/>
      <c r="E777" s="5"/>
      <c r="F777" s="5"/>
    </row>
    <row r="778" ht="13.5" customHeight="1" spans="1:6">
      <c r="A778" s="2"/>
      <c r="D778" s="4"/>
      <c r="E778" s="5"/>
      <c r="F778" s="5"/>
    </row>
    <row r="779" ht="13.5" customHeight="1" spans="1:6">
      <c r="A779" s="2"/>
      <c r="D779" s="4"/>
      <c r="E779" s="5"/>
      <c r="F779" s="5"/>
    </row>
    <row r="780" ht="13.5" customHeight="1" spans="1:6">
      <c r="A780" s="2"/>
      <c r="D780" s="4"/>
      <c r="E780" s="5"/>
      <c r="F780" s="5"/>
    </row>
    <row r="781" ht="13.5" customHeight="1" spans="1:6">
      <c r="A781" s="2"/>
      <c r="D781" s="4"/>
      <c r="E781" s="5"/>
      <c r="F781" s="5"/>
    </row>
    <row r="782" ht="13.5" customHeight="1" spans="1:6">
      <c r="A782" s="2"/>
      <c r="D782" s="4"/>
      <c r="E782" s="5"/>
      <c r="F782" s="5"/>
    </row>
    <row r="783" ht="13.5" customHeight="1" spans="1:6">
      <c r="A783" s="2"/>
      <c r="D783" s="4"/>
      <c r="E783" s="5"/>
      <c r="F783" s="5"/>
    </row>
    <row r="784" ht="13.5" customHeight="1" spans="1:6">
      <c r="A784" s="2"/>
      <c r="D784" s="4"/>
      <c r="E784" s="5"/>
      <c r="F784" s="5"/>
    </row>
    <row r="785" ht="13.5" customHeight="1" spans="1:6">
      <c r="A785" s="2"/>
      <c r="D785" s="4"/>
      <c r="E785" s="5"/>
      <c r="F785" s="5"/>
    </row>
    <row r="786" ht="13.5" customHeight="1" spans="1:6">
      <c r="A786" s="2"/>
      <c r="D786" s="4"/>
      <c r="E786" s="5"/>
      <c r="F786" s="5"/>
    </row>
    <row r="787" ht="13.5" customHeight="1" spans="1:6">
      <c r="A787" s="2"/>
      <c r="D787" s="4"/>
      <c r="E787" s="5"/>
      <c r="F787" s="5"/>
    </row>
    <row r="788" ht="13.5" customHeight="1" spans="1:6">
      <c r="A788" s="2"/>
      <c r="D788" s="4"/>
      <c r="E788" s="5"/>
      <c r="F788" s="5"/>
    </row>
    <row r="789" ht="13.5" customHeight="1" spans="1:6">
      <c r="A789" s="2"/>
      <c r="D789" s="4"/>
      <c r="E789" s="5"/>
      <c r="F789" s="5"/>
    </row>
    <row r="790" ht="13.5" customHeight="1" spans="1:6">
      <c r="A790" s="2"/>
      <c r="D790" s="4"/>
      <c r="E790" s="5"/>
      <c r="F790" s="5"/>
    </row>
    <row r="791" ht="13.5" customHeight="1" spans="1:6">
      <c r="A791" s="2"/>
      <c r="D791" s="4"/>
      <c r="E791" s="5"/>
      <c r="F791" s="5"/>
    </row>
    <row r="792" ht="13.5" customHeight="1" spans="1:6">
      <c r="A792" s="2"/>
      <c r="D792" s="4"/>
      <c r="E792" s="5"/>
      <c r="F792" s="5"/>
    </row>
    <row r="793" ht="13.5" customHeight="1" spans="1:6">
      <c r="A793" s="2"/>
      <c r="D793" s="4"/>
      <c r="E793" s="5"/>
      <c r="F793" s="5"/>
    </row>
    <row r="794" ht="13.5" customHeight="1" spans="1:6">
      <c r="A794" s="2"/>
      <c r="D794" s="4"/>
      <c r="E794" s="5"/>
      <c r="F794" s="5"/>
    </row>
    <row r="795" ht="13.5" customHeight="1" spans="1:6">
      <c r="A795" s="2"/>
      <c r="D795" s="4"/>
      <c r="E795" s="5"/>
      <c r="F795" s="5"/>
    </row>
    <row r="796" ht="13.5" customHeight="1" spans="1:6">
      <c r="A796" s="2"/>
      <c r="D796" s="4"/>
      <c r="E796" s="5"/>
      <c r="F796" s="5"/>
    </row>
    <row r="797" ht="13.5" customHeight="1" spans="1:6">
      <c r="A797" s="2"/>
      <c r="D797" s="4"/>
      <c r="E797" s="5"/>
      <c r="F797" s="5"/>
    </row>
    <row r="798" ht="13.5" customHeight="1" spans="1:6">
      <c r="A798" s="2"/>
      <c r="D798" s="4"/>
      <c r="E798" s="5"/>
      <c r="F798" s="5"/>
    </row>
    <row r="799" ht="13.5" customHeight="1" spans="1:6">
      <c r="A799" s="2"/>
      <c r="D799" s="4"/>
      <c r="E799" s="5"/>
      <c r="F799" s="5"/>
    </row>
    <row r="800" ht="13.5" customHeight="1" spans="1:6">
      <c r="A800" s="2"/>
      <c r="D800" s="4"/>
      <c r="E800" s="5"/>
      <c r="F800" s="5"/>
    </row>
    <row r="801" ht="13.5" customHeight="1" spans="1:6">
      <c r="A801" s="2"/>
      <c r="D801" s="4"/>
      <c r="E801" s="5"/>
      <c r="F801" s="5"/>
    </row>
    <row r="802" ht="13.5" customHeight="1" spans="1:6">
      <c r="A802" s="2"/>
      <c r="D802" s="4"/>
      <c r="E802" s="5"/>
      <c r="F802" s="5"/>
    </row>
    <row r="803" ht="13.5" customHeight="1" spans="1:6">
      <c r="A803" s="2"/>
      <c r="D803" s="4"/>
      <c r="E803" s="5"/>
      <c r="F803" s="5"/>
    </row>
    <row r="804" ht="13.5" customHeight="1" spans="1:6">
      <c r="A804" s="2"/>
      <c r="D804" s="4"/>
      <c r="E804" s="5"/>
      <c r="F804" s="5"/>
    </row>
    <row r="805" ht="13.5" customHeight="1" spans="1:6">
      <c r="A805" s="2"/>
      <c r="D805" s="4"/>
      <c r="E805" s="5"/>
      <c r="F805" s="5"/>
    </row>
    <row r="806" ht="13.5" customHeight="1" spans="1:6">
      <c r="A806" s="2"/>
      <c r="D806" s="4"/>
      <c r="E806" s="5"/>
      <c r="F806" s="5"/>
    </row>
    <row r="807" ht="13.5" customHeight="1" spans="1:6">
      <c r="A807" s="2"/>
      <c r="D807" s="4"/>
      <c r="E807" s="5"/>
      <c r="F807" s="5"/>
    </row>
    <row r="808" ht="13.5" customHeight="1" spans="1:6">
      <c r="A808" s="2"/>
      <c r="D808" s="4"/>
      <c r="E808" s="5"/>
      <c r="F808" s="5"/>
    </row>
    <row r="809" ht="13.5" customHeight="1" spans="1:6">
      <c r="A809" s="2"/>
      <c r="D809" s="4"/>
      <c r="E809" s="5"/>
      <c r="F809" s="5"/>
    </row>
    <row r="810" ht="13.5" customHeight="1" spans="1:6">
      <c r="A810" s="2"/>
      <c r="D810" s="4"/>
      <c r="E810" s="5"/>
      <c r="F810" s="5"/>
    </row>
    <row r="811" ht="13.5" customHeight="1" spans="1:6">
      <c r="A811" s="2"/>
      <c r="D811" s="4"/>
      <c r="E811" s="5"/>
      <c r="F811" s="5"/>
    </row>
    <row r="812" ht="13.5" customHeight="1" spans="1:6">
      <c r="A812" s="2"/>
      <c r="D812" s="4"/>
      <c r="E812" s="5"/>
      <c r="F812" s="5"/>
    </row>
    <row r="813" ht="13.5" customHeight="1" spans="1:6">
      <c r="A813" s="2"/>
      <c r="D813" s="4"/>
      <c r="E813" s="5"/>
      <c r="F813" s="5"/>
    </row>
    <row r="814" ht="13.5" customHeight="1" spans="1:6">
      <c r="A814" s="2"/>
      <c r="D814" s="4"/>
      <c r="E814" s="5"/>
      <c r="F814" s="5"/>
    </row>
    <row r="815" ht="13.5" customHeight="1" spans="1:6">
      <c r="A815" s="2"/>
      <c r="D815" s="4"/>
      <c r="E815" s="5"/>
      <c r="F815" s="5"/>
    </row>
    <row r="816" ht="13.5" customHeight="1" spans="1:6">
      <c r="A816" s="2"/>
      <c r="D816" s="4"/>
      <c r="E816" s="5"/>
      <c r="F816" s="5"/>
    </row>
    <row r="817" ht="13.5" customHeight="1" spans="1:6">
      <c r="A817" s="2"/>
      <c r="D817" s="4"/>
      <c r="E817" s="5"/>
      <c r="F817" s="5"/>
    </row>
    <row r="818" ht="13.5" customHeight="1" spans="1:6">
      <c r="A818" s="2"/>
      <c r="D818" s="4"/>
      <c r="E818" s="5"/>
      <c r="F818" s="5"/>
    </row>
    <row r="819" ht="13.5" customHeight="1" spans="1:6">
      <c r="A819" s="2"/>
      <c r="D819" s="4"/>
      <c r="E819" s="5"/>
      <c r="F819" s="5"/>
    </row>
    <row r="820" ht="13.5" customHeight="1" spans="1:6">
      <c r="A820" s="2"/>
      <c r="D820" s="4"/>
      <c r="E820" s="5"/>
      <c r="F820" s="5"/>
    </row>
    <row r="821" ht="13.5" customHeight="1" spans="1:6">
      <c r="A821" s="2"/>
      <c r="D821" s="4"/>
      <c r="E821" s="5"/>
      <c r="F821" s="5"/>
    </row>
    <row r="822" ht="13.5" customHeight="1" spans="1:6">
      <c r="A822" s="2"/>
      <c r="D822" s="4"/>
      <c r="E822" s="5"/>
      <c r="F822" s="5"/>
    </row>
    <row r="823" ht="13.5" customHeight="1" spans="1:6">
      <c r="A823" s="2"/>
      <c r="D823" s="4"/>
      <c r="E823" s="5"/>
      <c r="F823" s="5"/>
    </row>
    <row r="824" ht="13.5" customHeight="1" spans="1:6">
      <c r="A824" s="2"/>
      <c r="D824" s="4"/>
      <c r="E824" s="5"/>
      <c r="F824" s="5"/>
    </row>
    <row r="825" ht="13.5" customHeight="1" spans="1:6">
      <c r="A825" s="2"/>
      <c r="D825" s="4"/>
      <c r="E825" s="5"/>
      <c r="F825" s="5"/>
    </row>
    <row r="826" ht="13.5" customHeight="1" spans="1:6">
      <c r="A826" s="2"/>
      <c r="D826" s="4"/>
      <c r="E826" s="5"/>
      <c r="F826" s="5"/>
    </row>
    <row r="827" ht="13.5" customHeight="1" spans="1:6">
      <c r="A827" s="2"/>
      <c r="D827" s="4"/>
      <c r="E827" s="5"/>
      <c r="F827" s="5"/>
    </row>
    <row r="828" ht="13.5" customHeight="1" spans="1:6">
      <c r="A828" s="2"/>
      <c r="D828" s="4"/>
      <c r="E828" s="5"/>
      <c r="F828" s="5"/>
    </row>
    <row r="829" ht="13.5" customHeight="1" spans="1:6">
      <c r="A829" s="2"/>
      <c r="D829" s="4"/>
      <c r="E829" s="5"/>
      <c r="F829" s="5"/>
    </row>
    <row r="830" ht="13.5" customHeight="1" spans="1:6">
      <c r="A830" s="2"/>
      <c r="D830" s="4"/>
      <c r="E830" s="5"/>
      <c r="F830" s="5"/>
    </row>
    <row r="831" ht="13.5" customHeight="1" spans="1:6">
      <c r="A831" s="2"/>
      <c r="D831" s="4"/>
      <c r="E831" s="5"/>
      <c r="F831" s="5"/>
    </row>
    <row r="832" ht="13.5" customHeight="1" spans="1:6">
      <c r="A832" s="2"/>
      <c r="D832" s="4"/>
      <c r="E832" s="5"/>
      <c r="F832" s="5"/>
    </row>
    <row r="833" ht="13.5" customHeight="1" spans="1:6">
      <c r="A833" s="2"/>
      <c r="D833" s="4"/>
      <c r="E833" s="5"/>
      <c r="F833" s="5"/>
    </row>
    <row r="834" ht="13.5" customHeight="1" spans="1:6">
      <c r="A834" s="2"/>
      <c r="D834" s="4"/>
      <c r="E834" s="5"/>
      <c r="F834" s="5"/>
    </row>
    <row r="835" ht="13.5" customHeight="1" spans="1:6">
      <c r="A835" s="2"/>
      <c r="D835" s="4"/>
      <c r="E835" s="5"/>
      <c r="F835" s="5"/>
    </row>
    <row r="836" ht="13.5" customHeight="1" spans="1:6">
      <c r="A836" s="2"/>
      <c r="D836" s="4"/>
      <c r="E836" s="5"/>
      <c r="F836" s="5"/>
    </row>
    <row r="837" ht="13.5" customHeight="1" spans="1:6">
      <c r="A837" s="2"/>
      <c r="D837" s="4"/>
      <c r="E837" s="5"/>
      <c r="F837" s="5"/>
    </row>
    <row r="838" ht="13.5" customHeight="1" spans="1:6">
      <c r="A838" s="2"/>
      <c r="D838" s="4"/>
      <c r="E838" s="5"/>
      <c r="F838" s="5"/>
    </row>
    <row r="839" ht="13.5" customHeight="1" spans="1:6">
      <c r="A839" s="2"/>
      <c r="D839" s="4"/>
      <c r="E839" s="5"/>
      <c r="F839" s="5"/>
    </row>
    <row r="840" ht="13.5" customHeight="1" spans="1:6">
      <c r="A840" s="2"/>
      <c r="D840" s="4"/>
      <c r="E840" s="5"/>
      <c r="F840" s="5"/>
    </row>
    <row r="841" ht="13.5" customHeight="1" spans="1:6">
      <c r="A841" s="2"/>
      <c r="D841" s="4"/>
      <c r="E841" s="5"/>
      <c r="F841" s="5"/>
    </row>
    <row r="842" ht="13.5" customHeight="1" spans="1:6">
      <c r="A842" s="2"/>
      <c r="D842" s="4"/>
      <c r="E842" s="5"/>
      <c r="F842" s="5"/>
    </row>
    <row r="843" ht="13.5" customHeight="1" spans="1:6">
      <c r="A843" s="2"/>
      <c r="D843" s="4"/>
      <c r="E843" s="5"/>
      <c r="F843" s="5"/>
    </row>
    <row r="844" ht="13.5" customHeight="1" spans="1:6">
      <c r="A844" s="2"/>
      <c r="D844" s="4"/>
      <c r="E844" s="5"/>
      <c r="F844" s="5"/>
    </row>
    <row r="845" ht="13.5" customHeight="1" spans="1:6">
      <c r="A845" s="2"/>
      <c r="D845" s="4"/>
      <c r="E845" s="5"/>
      <c r="F845" s="5"/>
    </row>
    <row r="846" ht="13.5" customHeight="1" spans="1:6">
      <c r="A846" s="2"/>
      <c r="D846" s="4"/>
      <c r="E846" s="5"/>
      <c r="F846" s="5"/>
    </row>
    <row r="847" ht="13.5" customHeight="1" spans="1:6">
      <c r="A847" s="2"/>
      <c r="D847" s="4"/>
      <c r="E847" s="5"/>
      <c r="F847" s="5"/>
    </row>
    <row r="848" ht="13.5" customHeight="1" spans="1:6">
      <c r="A848" s="2"/>
      <c r="D848" s="4"/>
      <c r="E848" s="5"/>
      <c r="F848" s="5"/>
    </row>
    <row r="849" ht="13.5" customHeight="1" spans="1:6">
      <c r="A849" s="2"/>
      <c r="D849" s="4"/>
      <c r="E849" s="5"/>
      <c r="F849" s="5"/>
    </row>
    <row r="850" ht="13.5" customHeight="1" spans="1:6">
      <c r="A850" s="2"/>
      <c r="D850" s="4"/>
      <c r="E850" s="5"/>
      <c r="F850" s="5"/>
    </row>
    <row r="851" ht="13.5" customHeight="1" spans="1:6">
      <c r="A851" s="2"/>
      <c r="D851" s="4"/>
      <c r="E851" s="5"/>
      <c r="F851" s="5"/>
    </row>
    <row r="852" ht="13.5" customHeight="1" spans="1:6">
      <c r="A852" s="2"/>
      <c r="D852" s="4"/>
      <c r="E852" s="5"/>
      <c r="F852" s="5"/>
    </row>
    <row r="853" ht="13.5" customHeight="1" spans="1:6">
      <c r="A853" s="2"/>
      <c r="D853" s="4"/>
      <c r="E853" s="5"/>
      <c r="F853" s="5"/>
    </row>
    <row r="854" ht="13.5" customHeight="1" spans="1:6">
      <c r="A854" s="2"/>
      <c r="D854" s="4"/>
      <c r="E854" s="5"/>
      <c r="F854" s="5"/>
    </row>
    <row r="855" ht="13.5" customHeight="1" spans="1:6">
      <c r="A855" s="2"/>
      <c r="D855" s="4"/>
      <c r="E855" s="5"/>
      <c r="F855" s="5"/>
    </row>
    <row r="856" ht="13.5" customHeight="1" spans="1:6">
      <c r="A856" s="2"/>
      <c r="D856" s="4"/>
      <c r="E856" s="5"/>
      <c r="F856" s="5"/>
    </row>
    <row r="857" ht="13.5" customHeight="1" spans="1:6">
      <c r="A857" s="2"/>
      <c r="D857" s="4"/>
      <c r="E857" s="5"/>
      <c r="F857" s="5"/>
    </row>
    <row r="858" ht="13.5" customHeight="1" spans="1:6">
      <c r="A858" s="2"/>
      <c r="D858" s="4"/>
      <c r="E858" s="5"/>
      <c r="F858" s="5"/>
    </row>
    <row r="859" ht="13.5" customHeight="1" spans="1:6">
      <c r="A859" s="2"/>
      <c r="D859" s="4"/>
      <c r="E859" s="5"/>
      <c r="F859" s="5"/>
    </row>
    <row r="860" ht="13.5" customHeight="1" spans="1:6">
      <c r="A860" s="2"/>
      <c r="D860" s="4"/>
      <c r="E860" s="5"/>
      <c r="F860" s="5"/>
    </row>
    <row r="861" ht="13.5" customHeight="1" spans="1:6">
      <c r="A861" s="2"/>
      <c r="D861" s="4"/>
      <c r="E861" s="5"/>
      <c r="F861" s="5"/>
    </row>
    <row r="862" ht="13.5" customHeight="1" spans="1:6">
      <c r="A862" s="2"/>
      <c r="D862" s="4"/>
      <c r="E862" s="5"/>
      <c r="F862" s="5"/>
    </row>
    <row r="863" ht="13.5" customHeight="1" spans="1:6">
      <c r="A863" s="2"/>
      <c r="D863" s="4"/>
      <c r="E863" s="5"/>
      <c r="F863" s="5"/>
    </row>
    <row r="864" ht="13.5" customHeight="1" spans="1:6">
      <c r="A864" s="2"/>
      <c r="D864" s="4"/>
      <c r="E864" s="5"/>
      <c r="F864" s="5"/>
    </row>
    <row r="865" ht="13.5" customHeight="1" spans="1:6">
      <c r="A865" s="2"/>
      <c r="D865" s="4"/>
      <c r="E865" s="5"/>
      <c r="F865" s="5"/>
    </row>
    <row r="866" ht="13.5" customHeight="1" spans="1:6">
      <c r="A866" s="2"/>
      <c r="D866" s="4"/>
      <c r="E866" s="5"/>
      <c r="F866" s="5"/>
    </row>
    <row r="867" ht="13.5" customHeight="1" spans="1:6">
      <c r="A867" s="2"/>
      <c r="D867" s="4"/>
      <c r="E867" s="5"/>
      <c r="F867" s="5"/>
    </row>
    <row r="868" ht="13.5" customHeight="1" spans="1:6">
      <c r="A868" s="2"/>
      <c r="D868" s="4"/>
      <c r="E868" s="5"/>
      <c r="F868" s="5"/>
    </row>
    <row r="869" ht="13.5" customHeight="1" spans="1:6">
      <c r="A869" s="2"/>
      <c r="D869" s="4"/>
      <c r="E869" s="5"/>
      <c r="F869" s="5"/>
    </row>
    <row r="870" ht="13.5" customHeight="1" spans="1:6">
      <c r="A870" s="2"/>
      <c r="D870" s="4"/>
      <c r="E870" s="5"/>
      <c r="F870" s="5"/>
    </row>
    <row r="871" ht="13.5" customHeight="1" spans="1:6">
      <c r="A871" s="2"/>
      <c r="D871" s="4"/>
      <c r="E871" s="5"/>
      <c r="F871" s="5"/>
    </row>
    <row r="872" ht="13.5" customHeight="1" spans="1:6">
      <c r="A872" s="2"/>
      <c r="D872" s="4"/>
      <c r="E872" s="5"/>
      <c r="F872" s="5"/>
    </row>
    <row r="873" ht="13.5" customHeight="1" spans="1:6">
      <c r="A873" s="2"/>
      <c r="D873" s="4"/>
      <c r="E873" s="5"/>
      <c r="F873" s="5"/>
    </row>
    <row r="874" ht="13.5" customHeight="1" spans="1:6">
      <c r="A874" s="2"/>
      <c r="D874" s="4"/>
      <c r="E874" s="5"/>
      <c r="F874" s="5"/>
    </row>
    <row r="875" ht="13.5" customHeight="1" spans="1:6">
      <c r="A875" s="2"/>
      <c r="D875" s="4"/>
      <c r="E875" s="5"/>
      <c r="F875" s="5"/>
    </row>
    <row r="876" ht="13.5" customHeight="1" spans="1:6">
      <c r="A876" s="2"/>
      <c r="D876" s="4"/>
      <c r="E876" s="5"/>
      <c r="F876" s="5"/>
    </row>
    <row r="877" ht="13.5" customHeight="1" spans="1:6">
      <c r="A877" s="2"/>
      <c r="D877" s="4"/>
      <c r="E877" s="5"/>
      <c r="F877" s="5"/>
    </row>
    <row r="878" ht="13.5" customHeight="1" spans="1:6">
      <c r="A878" s="2"/>
      <c r="D878" s="4"/>
      <c r="E878" s="5"/>
      <c r="F878" s="5"/>
    </row>
    <row r="879" ht="13.5" customHeight="1" spans="1:6">
      <c r="A879" s="2"/>
      <c r="D879" s="4"/>
      <c r="E879" s="5"/>
      <c r="F879" s="5"/>
    </row>
    <row r="880" ht="13.5" customHeight="1" spans="1:6">
      <c r="A880" s="2"/>
      <c r="D880" s="4"/>
      <c r="E880" s="5"/>
      <c r="F880" s="5"/>
    </row>
    <row r="881" ht="13.5" customHeight="1" spans="1:6">
      <c r="A881" s="2"/>
      <c r="D881" s="4"/>
      <c r="E881" s="5"/>
      <c r="F881" s="5"/>
    </row>
    <row r="882" ht="13.5" customHeight="1" spans="1:6">
      <c r="A882" s="2"/>
      <c r="D882" s="4"/>
      <c r="E882" s="5"/>
      <c r="F882" s="5"/>
    </row>
    <row r="883" ht="13.5" customHeight="1" spans="1:6">
      <c r="A883" s="2"/>
      <c r="D883" s="4"/>
      <c r="E883" s="5"/>
      <c r="F883" s="5"/>
    </row>
    <row r="884" ht="13.5" customHeight="1" spans="1:6">
      <c r="A884" s="2"/>
      <c r="D884" s="4"/>
      <c r="E884" s="5"/>
      <c r="F884" s="5"/>
    </row>
    <row r="885" ht="13.5" customHeight="1" spans="1:6">
      <c r="A885" s="2"/>
      <c r="D885" s="4"/>
      <c r="E885" s="5"/>
      <c r="F885" s="5"/>
    </row>
    <row r="886" ht="13.5" customHeight="1" spans="1:6">
      <c r="A886" s="2"/>
      <c r="D886" s="4"/>
      <c r="E886" s="5"/>
      <c r="F886" s="5"/>
    </row>
    <row r="887" ht="13.5" customHeight="1" spans="1:6">
      <c r="A887" s="2"/>
      <c r="D887" s="4"/>
      <c r="E887" s="5"/>
      <c r="F887" s="5"/>
    </row>
    <row r="888" ht="13.5" customHeight="1" spans="1:6">
      <c r="A888" s="2"/>
      <c r="D888" s="4"/>
      <c r="E888" s="5"/>
      <c r="F888" s="5"/>
    </row>
    <row r="889" ht="13.5" customHeight="1" spans="1:6">
      <c r="A889" s="2"/>
      <c r="D889" s="4"/>
      <c r="E889" s="5"/>
      <c r="F889" s="5"/>
    </row>
    <row r="890" ht="13.5" customHeight="1" spans="1:6">
      <c r="A890" s="2"/>
      <c r="D890" s="4"/>
      <c r="E890" s="5"/>
      <c r="F890" s="5"/>
    </row>
    <row r="891" ht="13.5" customHeight="1" spans="1:6">
      <c r="A891" s="2"/>
      <c r="D891" s="4"/>
      <c r="E891" s="5"/>
      <c r="F891" s="5"/>
    </row>
    <row r="892" ht="13.5" customHeight="1" spans="1:6">
      <c r="A892" s="2"/>
      <c r="D892" s="4"/>
      <c r="E892" s="5"/>
      <c r="F892" s="5"/>
    </row>
    <row r="893" ht="13.5" customHeight="1" spans="1:6">
      <c r="A893" s="2"/>
      <c r="D893" s="4"/>
      <c r="E893" s="5"/>
      <c r="F893" s="5"/>
    </row>
    <row r="894" ht="13.5" customHeight="1" spans="1:6">
      <c r="A894" s="2"/>
      <c r="D894" s="4"/>
      <c r="E894" s="5"/>
      <c r="F894" s="5"/>
    </row>
    <row r="895" ht="13.5" customHeight="1" spans="1:6">
      <c r="A895" s="2"/>
      <c r="D895" s="4"/>
      <c r="E895" s="5"/>
      <c r="F895" s="5"/>
    </row>
    <row r="896" ht="13.5" customHeight="1" spans="1:6">
      <c r="A896" s="2"/>
      <c r="D896" s="4"/>
      <c r="E896" s="5"/>
      <c r="F896" s="5"/>
    </row>
    <row r="897" ht="13.5" customHeight="1" spans="1:6">
      <c r="A897" s="2"/>
      <c r="D897" s="4"/>
      <c r="E897" s="5"/>
      <c r="F897" s="5"/>
    </row>
    <row r="898" ht="13.5" customHeight="1" spans="1:6">
      <c r="A898" s="2"/>
      <c r="D898" s="4"/>
      <c r="E898" s="5"/>
      <c r="F898" s="5"/>
    </row>
    <row r="899" ht="13.5" customHeight="1" spans="1:6">
      <c r="A899" s="2"/>
      <c r="D899" s="4"/>
      <c r="E899" s="5"/>
      <c r="F899" s="5"/>
    </row>
    <row r="900" ht="13.5" customHeight="1" spans="1:6">
      <c r="A900" s="2"/>
      <c r="D900" s="4"/>
      <c r="E900" s="5"/>
      <c r="F900" s="5"/>
    </row>
    <row r="901" ht="13.5" customHeight="1" spans="1:6">
      <c r="A901" s="2"/>
      <c r="D901" s="4"/>
      <c r="E901" s="5"/>
      <c r="F901" s="5"/>
    </row>
    <row r="902" ht="13.5" customHeight="1" spans="1:6">
      <c r="A902" s="2"/>
      <c r="D902" s="4"/>
      <c r="E902" s="5"/>
      <c r="F902" s="5"/>
    </row>
    <row r="903" ht="13.5" customHeight="1" spans="1:6">
      <c r="A903" s="2"/>
      <c r="D903" s="4"/>
      <c r="E903" s="5"/>
      <c r="F903" s="5"/>
    </row>
    <row r="904" ht="13.5" customHeight="1" spans="1:6">
      <c r="A904" s="2"/>
      <c r="D904" s="4"/>
      <c r="E904" s="5"/>
      <c r="F904" s="5"/>
    </row>
    <row r="905" ht="13.5" customHeight="1" spans="1:6">
      <c r="A905" s="2"/>
      <c r="D905" s="4"/>
      <c r="E905" s="5"/>
      <c r="F905" s="5"/>
    </row>
    <row r="906" ht="13.5" customHeight="1" spans="1:6">
      <c r="A906" s="2"/>
      <c r="D906" s="4"/>
      <c r="E906" s="5"/>
      <c r="F906" s="5"/>
    </row>
    <row r="907" ht="13.5" customHeight="1" spans="1:6">
      <c r="A907" s="2"/>
      <c r="D907" s="4"/>
      <c r="E907" s="5"/>
      <c r="F907" s="5"/>
    </row>
    <row r="908" ht="13.5" customHeight="1" spans="1:6">
      <c r="A908" s="2"/>
      <c r="D908" s="4"/>
      <c r="E908" s="5"/>
      <c r="F908" s="5"/>
    </row>
    <row r="909" ht="13.5" customHeight="1" spans="1:6">
      <c r="A909" s="2"/>
      <c r="D909" s="4"/>
      <c r="E909" s="5"/>
      <c r="F909" s="5"/>
    </row>
    <row r="910" ht="13.5" customHeight="1" spans="1:6">
      <c r="A910" s="2"/>
      <c r="D910" s="4"/>
      <c r="E910" s="5"/>
      <c r="F910" s="5"/>
    </row>
    <row r="911" ht="13.5" customHeight="1" spans="1:6">
      <c r="A911" s="2"/>
      <c r="D911" s="4"/>
      <c r="E911" s="5"/>
      <c r="F911" s="5"/>
    </row>
    <row r="912" ht="13.5" customHeight="1" spans="1:6">
      <c r="A912" s="2"/>
      <c r="D912" s="4"/>
      <c r="E912" s="5"/>
      <c r="F912" s="5"/>
    </row>
    <row r="913" ht="13.5" customHeight="1" spans="1:6">
      <c r="A913" s="2"/>
      <c r="D913" s="4"/>
      <c r="E913" s="5"/>
      <c r="F913" s="5"/>
    </row>
    <row r="914" ht="13.5" customHeight="1" spans="1:6">
      <c r="A914" s="2"/>
      <c r="D914" s="4"/>
      <c r="E914" s="5"/>
      <c r="F914" s="5"/>
    </row>
    <row r="915" ht="13.5" customHeight="1" spans="1:6">
      <c r="A915" s="2"/>
      <c r="D915" s="4"/>
      <c r="E915" s="5"/>
      <c r="F915" s="5"/>
    </row>
    <row r="916" ht="13.5" customHeight="1" spans="1:6">
      <c r="A916" s="2"/>
      <c r="D916" s="4"/>
      <c r="E916" s="5"/>
      <c r="F916" s="5"/>
    </row>
    <row r="917" ht="13.5" customHeight="1" spans="1:6">
      <c r="A917" s="2"/>
      <c r="D917" s="4"/>
      <c r="E917" s="5"/>
      <c r="F917" s="5"/>
    </row>
    <row r="918" ht="13.5" customHeight="1" spans="1:6">
      <c r="A918" s="2"/>
      <c r="D918" s="4"/>
      <c r="E918" s="5"/>
      <c r="F918" s="5"/>
    </row>
    <row r="919" ht="13.5" customHeight="1" spans="1:6">
      <c r="A919" s="2"/>
      <c r="D919" s="4"/>
      <c r="E919" s="5"/>
      <c r="F919" s="5"/>
    </row>
    <row r="920" ht="13.5" customHeight="1" spans="1:6">
      <c r="A920" s="2"/>
      <c r="D920" s="4"/>
      <c r="E920" s="5"/>
      <c r="F920" s="5"/>
    </row>
    <row r="921" ht="13.5" customHeight="1" spans="1:6">
      <c r="A921" s="2"/>
      <c r="D921" s="4"/>
      <c r="E921" s="5"/>
      <c r="F921" s="5"/>
    </row>
    <row r="922" ht="13.5" customHeight="1" spans="1:6">
      <c r="A922" s="2"/>
      <c r="D922" s="4"/>
      <c r="E922" s="5"/>
      <c r="F922" s="5"/>
    </row>
    <row r="923" ht="13.5" customHeight="1" spans="1:6">
      <c r="A923" s="2"/>
      <c r="D923" s="4"/>
      <c r="E923" s="5"/>
      <c r="F923" s="5"/>
    </row>
    <row r="924" ht="13.5" customHeight="1" spans="1:6">
      <c r="A924" s="2"/>
      <c r="D924" s="4"/>
      <c r="E924" s="5"/>
      <c r="F924" s="5"/>
    </row>
    <row r="925" ht="13.5" customHeight="1" spans="1:6">
      <c r="A925" s="2"/>
      <c r="D925" s="4"/>
      <c r="E925" s="5"/>
      <c r="F925" s="5"/>
    </row>
    <row r="926" ht="13.5" customHeight="1" spans="1:6">
      <c r="A926" s="2"/>
      <c r="D926" s="4"/>
      <c r="E926" s="5"/>
      <c r="F926" s="5"/>
    </row>
    <row r="927" ht="13.5" customHeight="1" spans="1:6">
      <c r="A927" s="2"/>
      <c r="D927" s="4"/>
      <c r="E927" s="5"/>
      <c r="F927" s="5"/>
    </row>
    <row r="928" ht="13.5" customHeight="1" spans="1:6">
      <c r="A928" s="2"/>
      <c r="D928" s="4"/>
      <c r="E928" s="5"/>
      <c r="F928" s="5"/>
    </row>
    <row r="929" ht="13.5" customHeight="1" spans="1:6">
      <c r="A929" s="2"/>
      <c r="D929" s="4"/>
      <c r="E929" s="5"/>
      <c r="F929" s="5"/>
    </row>
    <row r="930" ht="13.5" customHeight="1" spans="1:6">
      <c r="A930" s="2"/>
      <c r="D930" s="4"/>
      <c r="E930" s="5"/>
      <c r="F930" s="5"/>
    </row>
    <row r="931" ht="13.5" customHeight="1" spans="1:6">
      <c r="A931" s="2"/>
      <c r="D931" s="4"/>
      <c r="E931" s="5"/>
      <c r="F931" s="5"/>
    </row>
    <row r="932" ht="13.5" customHeight="1" spans="1:6">
      <c r="A932" s="2"/>
      <c r="D932" s="4"/>
      <c r="E932" s="5"/>
      <c r="F932" s="5"/>
    </row>
    <row r="933" ht="13.5" customHeight="1" spans="1:6">
      <c r="A933" s="2"/>
      <c r="D933" s="4"/>
      <c r="E933" s="5"/>
      <c r="F933" s="5"/>
    </row>
    <row r="934" ht="13.5" customHeight="1" spans="1:6">
      <c r="A934" s="2"/>
      <c r="D934" s="4"/>
      <c r="E934" s="5"/>
      <c r="F934" s="5"/>
    </row>
    <row r="935" ht="13.5" customHeight="1" spans="1:6">
      <c r="A935" s="2"/>
      <c r="D935" s="4"/>
      <c r="E935" s="5"/>
      <c r="F935" s="5"/>
    </row>
    <row r="936" ht="13.5" customHeight="1" spans="1:6">
      <c r="A936" s="2"/>
      <c r="D936" s="4"/>
      <c r="E936" s="5"/>
      <c r="F936" s="5"/>
    </row>
    <row r="937" ht="13.5" customHeight="1" spans="1:6">
      <c r="A937" s="2"/>
      <c r="D937" s="4"/>
      <c r="E937" s="5"/>
      <c r="F937" s="5"/>
    </row>
    <row r="938" ht="13.5" customHeight="1" spans="1:6">
      <c r="A938" s="2"/>
      <c r="D938" s="4"/>
      <c r="E938" s="5"/>
      <c r="F938" s="5"/>
    </row>
    <row r="939" ht="13.5" customHeight="1" spans="1:6">
      <c r="A939" s="2"/>
      <c r="D939" s="4"/>
      <c r="E939" s="5"/>
      <c r="F939" s="5"/>
    </row>
    <row r="940" ht="13.5" customHeight="1" spans="1:6">
      <c r="A940" s="2"/>
      <c r="D940" s="4"/>
      <c r="E940" s="5"/>
      <c r="F940" s="5"/>
    </row>
    <row r="941" ht="13.5" customHeight="1" spans="1:6">
      <c r="A941" s="2"/>
      <c r="D941" s="4"/>
      <c r="E941" s="5"/>
      <c r="F941" s="5"/>
    </row>
    <row r="942" ht="13.5" customHeight="1" spans="1:6">
      <c r="A942" s="2"/>
      <c r="D942" s="4"/>
      <c r="E942" s="5"/>
      <c r="F942" s="5"/>
    </row>
    <row r="943" ht="13.5" customHeight="1" spans="1:6">
      <c r="A943" s="2"/>
      <c r="D943" s="4"/>
      <c r="E943" s="5"/>
      <c r="F943" s="5"/>
    </row>
    <row r="944" ht="13.5" customHeight="1" spans="1:6">
      <c r="A944" s="2"/>
      <c r="D944" s="4"/>
      <c r="E944" s="5"/>
      <c r="F944" s="5"/>
    </row>
    <row r="945" ht="13.5" customHeight="1" spans="1:6">
      <c r="A945" s="2"/>
      <c r="D945" s="4"/>
      <c r="E945" s="5"/>
      <c r="F945" s="5"/>
    </row>
    <row r="946" ht="13.5" customHeight="1" spans="1:6">
      <c r="A946" s="2"/>
      <c r="D946" s="4"/>
      <c r="E946" s="5"/>
      <c r="F946" s="5"/>
    </row>
    <row r="947" ht="13.5" customHeight="1" spans="1:6">
      <c r="A947" s="2"/>
      <c r="D947" s="4"/>
      <c r="E947" s="5"/>
      <c r="F947" s="5"/>
    </row>
    <row r="948" ht="13.5" customHeight="1" spans="1:6">
      <c r="A948" s="2"/>
      <c r="D948" s="4"/>
      <c r="E948" s="5"/>
      <c r="F948" s="5"/>
    </row>
    <row r="949" ht="13.5" customHeight="1" spans="1:6">
      <c r="A949" s="2"/>
      <c r="D949" s="4"/>
      <c r="E949" s="5"/>
      <c r="F949" s="5"/>
    </row>
    <row r="950" ht="13.5" customHeight="1" spans="1:6">
      <c r="A950" s="2"/>
      <c r="D950" s="4"/>
      <c r="E950" s="5"/>
      <c r="F950" s="5"/>
    </row>
    <row r="951" ht="13.5" customHeight="1" spans="1:6">
      <c r="A951" s="2"/>
      <c r="D951" s="4"/>
      <c r="E951" s="5"/>
      <c r="F951" s="5"/>
    </row>
    <row r="952" ht="13.5" customHeight="1" spans="1:6">
      <c r="A952" s="2"/>
      <c r="D952" s="4"/>
      <c r="E952" s="5"/>
      <c r="F952" s="5"/>
    </row>
    <row r="953" ht="13.5" customHeight="1" spans="1:6">
      <c r="A953" s="2"/>
      <c r="D953" s="4"/>
      <c r="E953" s="5"/>
      <c r="F953" s="5"/>
    </row>
    <row r="954" ht="13.5" customHeight="1" spans="1:6">
      <c r="A954" s="2"/>
      <c r="D954" s="4"/>
      <c r="E954" s="5"/>
      <c r="F954" s="5"/>
    </row>
    <row r="955" ht="13.5" customHeight="1" spans="1:6">
      <c r="A955" s="2"/>
      <c r="D955" s="4"/>
      <c r="E955" s="5"/>
      <c r="F955" s="5"/>
    </row>
    <row r="956" ht="13.5" customHeight="1" spans="1:6">
      <c r="A956" s="2"/>
      <c r="D956" s="4"/>
      <c r="E956" s="5"/>
      <c r="F956" s="5"/>
    </row>
    <row r="957" ht="13.5" customHeight="1" spans="1:6">
      <c r="A957" s="2"/>
      <c r="D957" s="4"/>
      <c r="E957" s="5"/>
      <c r="F957" s="5"/>
    </row>
    <row r="958" ht="13.5" customHeight="1" spans="1:6">
      <c r="A958" s="2"/>
      <c r="D958" s="4"/>
      <c r="E958" s="5"/>
      <c r="F958" s="5"/>
    </row>
    <row r="959" ht="13.5" customHeight="1" spans="1:6">
      <c r="A959" s="2"/>
      <c r="D959" s="4"/>
      <c r="E959" s="5"/>
      <c r="F959" s="5"/>
    </row>
    <row r="960" ht="13.5" customHeight="1" spans="1:6">
      <c r="A960" s="2"/>
      <c r="D960" s="4"/>
      <c r="E960" s="5"/>
      <c r="F960" s="5"/>
    </row>
    <row r="961" ht="13.5" customHeight="1" spans="1:6">
      <c r="A961" s="2"/>
      <c r="D961" s="4"/>
      <c r="E961" s="5"/>
      <c r="F961" s="5"/>
    </row>
    <row r="962" ht="13.5" customHeight="1" spans="1:6">
      <c r="A962" s="2"/>
      <c r="D962" s="4"/>
      <c r="E962" s="5"/>
      <c r="F962" s="5"/>
    </row>
    <row r="963" ht="13.5" customHeight="1" spans="1:6">
      <c r="A963" s="2"/>
      <c r="D963" s="4"/>
      <c r="E963" s="5"/>
      <c r="F963" s="5"/>
    </row>
    <row r="964" ht="13.5" customHeight="1" spans="1:6">
      <c r="A964" s="2"/>
      <c r="D964" s="4"/>
      <c r="E964" s="5"/>
      <c r="F964" s="5"/>
    </row>
    <row r="965" ht="13.5" customHeight="1" spans="1:6">
      <c r="A965" s="2"/>
      <c r="D965" s="4"/>
      <c r="E965" s="5"/>
      <c r="F965" s="5"/>
    </row>
    <row r="966" ht="13.5" customHeight="1" spans="1:6">
      <c r="A966" s="2"/>
      <c r="D966" s="4"/>
      <c r="E966" s="5"/>
      <c r="F966" s="5"/>
    </row>
    <row r="967" ht="13.5" customHeight="1" spans="1:6">
      <c r="A967" s="2"/>
      <c r="D967" s="4"/>
      <c r="E967" s="5"/>
      <c r="F967" s="5"/>
    </row>
    <row r="968" ht="13.5" customHeight="1" spans="1:6">
      <c r="A968" s="2"/>
      <c r="D968" s="4"/>
      <c r="E968" s="5"/>
      <c r="F968" s="5"/>
    </row>
    <row r="969" ht="13.5" customHeight="1" spans="1:6">
      <c r="A969" s="2"/>
      <c r="D969" s="4"/>
      <c r="E969" s="5"/>
      <c r="F969" s="5"/>
    </row>
    <row r="970" ht="13.5" customHeight="1" spans="1:6">
      <c r="A970" s="2"/>
      <c r="D970" s="4"/>
      <c r="E970" s="5"/>
      <c r="F970" s="5"/>
    </row>
    <row r="971" ht="13.5" customHeight="1" spans="1:6">
      <c r="A971" s="2"/>
      <c r="D971" s="4"/>
      <c r="E971" s="5"/>
      <c r="F971" s="5"/>
    </row>
    <row r="972" ht="13.5" customHeight="1" spans="1:6">
      <c r="A972" s="2"/>
      <c r="D972" s="4"/>
      <c r="E972" s="5"/>
      <c r="F972" s="5"/>
    </row>
    <row r="973" ht="13.5" customHeight="1" spans="1:6">
      <c r="A973" s="2"/>
      <c r="D973" s="4"/>
      <c r="E973" s="5"/>
      <c r="F973" s="5"/>
    </row>
    <row r="974" ht="13.5" customHeight="1" spans="1:6">
      <c r="A974" s="2"/>
      <c r="D974" s="4"/>
      <c r="E974" s="5"/>
      <c r="F974" s="5"/>
    </row>
    <row r="975" ht="13.5" customHeight="1" spans="1:6">
      <c r="A975" s="2"/>
      <c r="D975" s="4"/>
      <c r="E975" s="5"/>
      <c r="F975" s="5"/>
    </row>
    <row r="976" ht="13.5" customHeight="1" spans="1:6">
      <c r="A976" s="2"/>
      <c r="D976" s="4"/>
      <c r="E976" s="5"/>
      <c r="F976" s="5"/>
    </row>
    <row r="977" ht="13.5" customHeight="1" spans="1:6">
      <c r="A977" s="2"/>
      <c r="D977" s="4"/>
      <c r="E977" s="5"/>
      <c r="F977" s="5"/>
    </row>
    <row r="978" ht="13.5" customHeight="1" spans="1:6">
      <c r="A978" s="2"/>
      <c r="D978" s="4"/>
      <c r="E978" s="5"/>
      <c r="F978" s="5"/>
    </row>
    <row r="979" ht="13.5" customHeight="1" spans="1:6">
      <c r="A979" s="2"/>
      <c r="D979" s="4"/>
      <c r="E979" s="5"/>
      <c r="F979" s="5"/>
    </row>
    <row r="980" ht="13.5" customHeight="1" spans="1:6">
      <c r="A980" s="2"/>
      <c r="D980" s="4"/>
      <c r="E980" s="5"/>
      <c r="F980" s="5"/>
    </row>
    <row r="981" ht="13.5" customHeight="1" spans="1:6">
      <c r="A981" s="2"/>
      <c r="D981" s="4"/>
      <c r="E981" s="5"/>
      <c r="F981" s="5"/>
    </row>
    <row r="982" ht="13.5" customHeight="1" spans="1:6">
      <c r="A982" s="2"/>
      <c r="D982" s="4"/>
      <c r="E982" s="5"/>
      <c r="F982" s="5"/>
    </row>
    <row r="983" ht="13.5" customHeight="1" spans="1:6">
      <c r="A983" s="2"/>
      <c r="D983" s="4"/>
      <c r="E983" s="5"/>
      <c r="F983" s="5"/>
    </row>
    <row r="984" ht="13.5" customHeight="1" spans="1:6">
      <c r="A984" s="2"/>
      <c r="D984" s="4"/>
      <c r="E984" s="5"/>
      <c r="F984" s="5"/>
    </row>
    <row r="985" ht="13.5" customHeight="1" spans="1:6">
      <c r="A985" s="2"/>
      <c r="D985" s="4"/>
      <c r="E985" s="5"/>
      <c r="F985" s="5"/>
    </row>
    <row r="986" ht="13.5" customHeight="1" spans="1:6">
      <c r="A986" s="2"/>
      <c r="D986" s="4"/>
      <c r="E986" s="5"/>
      <c r="F986" s="5"/>
    </row>
    <row r="987" ht="13.5" customHeight="1" spans="1:6">
      <c r="A987" s="2"/>
      <c r="D987" s="4"/>
      <c r="E987" s="5"/>
      <c r="F987" s="5"/>
    </row>
    <row r="988" ht="13.5" customHeight="1" spans="1:6">
      <c r="A988" s="2"/>
      <c r="D988" s="4"/>
      <c r="E988" s="5"/>
      <c r="F988" s="5"/>
    </row>
    <row r="989" ht="13.5" customHeight="1" spans="1:6">
      <c r="A989" s="2"/>
      <c r="D989" s="4"/>
      <c r="E989" s="5"/>
      <c r="F989" s="5"/>
    </row>
    <row r="990" ht="13.5" customHeight="1" spans="1:6">
      <c r="A990" s="2"/>
      <c r="D990" s="4"/>
      <c r="E990" s="5"/>
      <c r="F990" s="5"/>
    </row>
    <row r="991" ht="13.5" customHeight="1" spans="1:6">
      <c r="A991" s="2"/>
      <c r="D991" s="4"/>
      <c r="E991" s="5"/>
      <c r="F991" s="5"/>
    </row>
    <row r="992" ht="13.5" customHeight="1" spans="1:6">
      <c r="A992" s="2"/>
      <c r="D992" s="4"/>
      <c r="E992" s="5"/>
      <c r="F992" s="5"/>
    </row>
    <row r="993" ht="13.5" customHeight="1" spans="1:6">
      <c r="A993" s="2"/>
      <c r="D993" s="4"/>
      <c r="E993" s="5"/>
      <c r="F993" s="5"/>
    </row>
    <row r="994" ht="13.5" customHeight="1" spans="1:6">
      <c r="A994" s="2"/>
      <c r="D994" s="4"/>
      <c r="E994" s="5"/>
      <c r="F994" s="5"/>
    </row>
    <row r="995" ht="13.5" customHeight="1" spans="1:6">
      <c r="A995" s="2"/>
      <c r="D995" s="4"/>
      <c r="E995" s="5"/>
      <c r="F995" s="5"/>
    </row>
    <row r="996" ht="13.5" customHeight="1" spans="1:6">
      <c r="A996" s="2"/>
      <c r="D996" s="4"/>
      <c r="E996" s="5"/>
      <c r="F996" s="5"/>
    </row>
    <row r="997" ht="13.5" customHeight="1" spans="1:6">
      <c r="A997" s="2"/>
      <c r="D997" s="4"/>
      <c r="E997" s="5"/>
      <c r="F997" s="5"/>
    </row>
    <row r="998" ht="13.5" customHeight="1" spans="1:6">
      <c r="A998" s="2"/>
      <c r="D998" s="4"/>
      <c r="E998" s="5"/>
      <c r="F998" s="5"/>
    </row>
    <row r="999" ht="13.5" customHeight="1" spans="1:6">
      <c r="A999" s="2"/>
      <c r="D999" s="4"/>
      <c r="E999" s="5"/>
      <c r="F999" s="5"/>
    </row>
    <row r="1000" ht="13.5" customHeight="1" spans="1:6">
      <c r="A1000" s="2"/>
      <c r="D1000" s="4"/>
      <c r="E1000" s="5"/>
      <c r="F1000" s="5"/>
    </row>
    <row r="1001" ht="13.5" customHeight="1" spans="1:6">
      <c r="A1001" s="2"/>
      <c r="D1001" s="4"/>
      <c r="E1001" s="5"/>
      <c r="F1001" s="5"/>
    </row>
    <row r="1002" ht="13.5" customHeight="1" spans="1:6">
      <c r="A1002" s="2"/>
      <c r="D1002" s="4"/>
      <c r="E1002" s="5"/>
      <c r="F1002" s="5"/>
    </row>
    <row r="1003" ht="13.5" customHeight="1" spans="1:6">
      <c r="A1003" s="2"/>
      <c r="D1003" s="4"/>
      <c r="E1003" s="5"/>
      <c r="F1003" s="5"/>
    </row>
    <row r="1004" ht="13.5" customHeight="1" spans="1:6">
      <c r="A1004" s="2"/>
      <c r="D1004" s="4"/>
      <c r="E1004" s="5"/>
      <c r="F1004" s="5"/>
    </row>
    <row r="1005" ht="13.5" customHeight="1" spans="1:6">
      <c r="A1005" s="2"/>
      <c r="D1005" s="4"/>
      <c r="E1005" s="5"/>
      <c r="F1005" s="5"/>
    </row>
    <row r="1006" ht="13.5" customHeight="1" spans="1:6">
      <c r="A1006" s="2"/>
      <c r="D1006" s="4"/>
      <c r="E1006" s="5"/>
      <c r="F1006" s="5"/>
    </row>
    <row r="1007" ht="13.5" customHeight="1" spans="1:6">
      <c r="A1007" s="2"/>
      <c r="D1007" s="4"/>
      <c r="E1007" s="5"/>
      <c r="F1007" s="5"/>
    </row>
    <row r="1008" ht="13.5" customHeight="1" spans="1:6">
      <c r="A1008" s="2"/>
      <c r="D1008" s="4"/>
      <c r="E1008" s="5"/>
      <c r="F1008" s="5"/>
    </row>
    <row r="1009" ht="13.5" customHeight="1" spans="1:6">
      <c r="A1009" s="2"/>
      <c r="D1009" s="4"/>
      <c r="E1009" s="5"/>
      <c r="F1009" s="5"/>
    </row>
    <row r="1010" ht="13.5" customHeight="1" spans="1:6">
      <c r="A1010" s="2"/>
      <c r="D1010" s="4"/>
      <c r="E1010" s="5"/>
      <c r="F1010" s="5"/>
    </row>
    <row r="1011" ht="13.5" customHeight="1" spans="1:6">
      <c r="A1011" s="2"/>
      <c r="D1011" s="4"/>
      <c r="E1011" s="5"/>
      <c r="F1011" s="5"/>
    </row>
    <row r="1012" ht="13.5" customHeight="1" spans="1:6">
      <c r="A1012" s="2"/>
      <c r="D1012" s="4"/>
      <c r="E1012" s="5"/>
      <c r="F1012" s="5"/>
    </row>
    <row r="1013" ht="13.5" customHeight="1" spans="1:6">
      <c r="A1013" s="2"/>
      <c r="D1013" s="4"/>
      <c r="E1013" s="5"/>
      <c r="F1013" s="5"/>
    </row>
    <row r="1014" ht="13.5" customHeight="1" spans="1:6">
      <c r="A1014" s="2"/>
      <c r="D1014" s="4"/>
      <c r="E1014" s="5"/>
      <c r="F1014" s="5"/>
    </row>
    <row r="1015" ht="13.5" customHeight="1" spans="1:6">
      <c r="A1015" s="2"/>
      <c r="D1015" s="4"/>
      <c r="E1015" s="5"/>
      <c r="F1015" s="5"/>
    </row>
    <row r="1016" ht="13.5" customHeight="1" spans="1:6">
      <c r="A1016" s="2"/>
      <c r="D1016" s="4"/>
      <c r="E1016" s="5"/>
      <c r="F1016" s="5"/>
    </row>
    <row r="1017" ht="13.5" customHeight="1" spans="1:6">
      <c r="A1017" s="2"/>
      <c r="D1017" s="4"/>
      <c r="E1017" s="5"/>
      <c r="F1017" s="5"/>
    </row>
    <row r="1018" ht="13.5" customHeight="1" spans="1:6">
      <c r="A1018" s="2"/>
      <c r="D1018" s="4"/>
      <c r="E1018" s="5"/>
      <c r="F1018" s="5"/>
    </row>
    <row r="1019" ht="13.5" customHeight="1" spans="1:6">
      <c r="A1019" s="2"/>
      <c r="D1019" s="4"/>
      <c r="E1019" s="5"/>
      <c r="F1019" s="5"/>
    </row>
    <row r="1020" ht="13.5" customHeight="1" spans="1:6">
      <c r="A1020" s="2"/>
      <c r="D1020" s="4"/>
      <c r="E1020" s="5"/>
      <c r="F1020" s="5"/>
    </row>
    <row r="1021" ht="13.5" customHeight="1" spans="1:6">
      <c r="A1021" s="2"/>
      <c r="D1021" s="4"/>
      <c r="E1021" s="5"/>
      <c r="F1021" s="5"/>
    </row>
    <row r="1022" ht="13.5" customHeight="1" spans="1:6">
      <c r="A1022" s="2"/>
      <c r="D1022" s="4"/>
      <c r="E1022" s="5"/>
      <c r="F1022" s="5"/>
    </row>
    <row r="1023" ht="13.5" customHeight="1" spans="1:6">
      <c r="A1023" s="2"/>
      <c r="D1023" s="4"/>
      <c r="E1023" s="5"/>
      <c r="F1023" s="5"/>
    </row>
    <row r="1024" ht="13.5" customHeight="1" spans="1:6">
      <c r="A1024" s="2"/>
      <c r="D1024" s="4"/>
      <c r="E1024" s="5"/>
      <c r="F1024" s="5"/>
    </row>
    <row r="1025" ht="13.5" customHeight="1" spans="1:6">
      <c r="A1025" s="2"/>
      <c r="D1025" s="4"/>
      <c r="E1025" s="5"/>
      <c r="F1025" s="5"/>
    </row>
    <row r="1026" ht="13.5" customHeight="1" spans="1:6">
      <c r="A1026" s="2"/>
      <c r="D1026" s="4"/>
      <c r="E1026" s="5"/>
      <c r="F1026" s="5"/>
    </row>
    <row r="1027" ht="13.5" customHeight="1" spans="1:6">
      <c r="A1027" s="2"/>
      <c r="D1027" s="4"/>
      <c r="E1027" s="5"/>
      <c r="F1027" s="5"/>
    </row>
    <row r="1028" ht="13.5" customHeight="1" spans="1:6">
      <c r="A1028" s="2"/>
      <c r="D1028" s="4"/>
      <c r="E1028" s="5"/>
      <c r="F1028" s="5"/>
    </row>
    <row r="1029" ht="13.5" customHeight="1" spans="1:6">
      <c r="A1029" s="2"/>
      <c r="D1029" s="4"/>
      <c r="E1029" s="5"/>
      <c r="F1029" s="5"/>
    </row>
    <row r="1030" ht="13.5" customHeight="1" spans="1:6">
      <c r="A1030" s="2"/>
      <c r="D1030" s="4"/>
      <c r="E1030" s="5"/>
      <c r="F1030" s="5"/>
    </row>
    <row r="1031" ht="13.5" customHeight="1" spans="5:6">
      <c r="E1031" s="5"/>
      <c r="F1031" s="5"/>
    </row>
    <row r="1032" ht="13.5" customHeight="1" spans="5:6">
      <c r="E1032" s="5"/>
      <c r="F1032" s="5"/>
    </row>
  </sheetData>
  <pageMargins left="0.7" right="0.7" top="0.75" bottom="0.75" header="0" footer="0"/>
  <pageSetup paperSize="1" orientation="landscape"/>
  <headerFooter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32"/>
  <sheetViews>
    <sheetView topLeftCell="A60" workbookViewId="0">
      <selection activeCell="D85" sqref="D85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4" t="s">
        <v>3</v>
      </c>
      <c r="E1" s="5"/>
      <c r="F1" s="5"/>
    </row>
    <row r="2" ht="13.5" customHeight="1" spans="1:6">
      <c r="A2" s="6">
        <v>45047</v>
      </c>
      <c r="B2" s="5" t="s">
        <v>11</v>
      </c>
      <c r="C2" s="5" t="s">
        <v>777</v>
      </c>
      <c r="D2" s="4">
        <v>180</v>
      </c>
      <c r="E2" s="5"/>
      <c r="F2" s="5"/>
    </row>
    <row r="3" ht="13.5" customHeight="1" spans="1:6">
      <c r="A3" s="6">
        <v>45047</v>
      </c>
      <c r="B3" s="5" t="s">
        <v>125</v>
      </c>
      <c r="C3" s="5" t="s">
        <v>640</v>
      </c>
      <c r="D3" s="4">
        <v>60</v>
      </c>
      <c r="E3" s="5"/>
      <c r="F3" s="5"/>
    </row>
    <row r="4" ht="13.5" customHeight="1" spans="1:6">
      <c r="A4" s="6">
        <v>45047</v>
      </c>
      <c r="B4" s="5" t="s">
        <v>125</v>
      </c>
      <c r="C4" s="5" t="s">
        <v>641</v>
      </c>
      <c r="D4" s="4">
        <v>750</v>
      </c>
      <c r="E4" s="5"/>
      <c r="F4" s="5"/>
    </row>
    <row r="5" ht="13.5" customHeight="1" spans="1:6">
      <c r="A5" s="6">
        <v>45047</v>
      </c>
      <c r="B5" s="5" t="s">
        <v>125</v>
      </c>
      <c r="C5" s="5" t="s">
        <v>509</v>
      </c>
      <c r="D5" s="4">
        <v>32.75</v>
      </c>
      <c r="E5" s="5"/>
      <c r="F5" s="5"/>
    </row>
    <row r="6" ht="13.5" customHeight="1" spans="1:7">
      <c r="A6" s="6">
        <v>45047</v>
      </c>
      <c r="B6" s="5" t="s">
        <v>644</v>
      </c>
      <c r="C6" s="5" t="s">
        <v>684</v>
      </c>
      <c r="D6" s="4">
        <v>100</v>
      </c>
      <c r="E6" s="5"/>
      <c r="F6" s="5"/>
      <c r="G6" s="3" t="s">
        <v>286</v>
      </c>
    </row>
    <row r="7" ht="13.5" customHeight="1" spans="1:8">
      <c r="A7" s="6">
        <v>45047</v>
      </c>
      <c r="B7" s="5" t="s">
        <v>646</v>
      </c>
      <c r="C7" s="5" t="s">
        <v>1145</v>
      </c>
      <c r="D7" s="4">
        <v>1177</v>
      </c>
      <c r="E7" s="5"/>
      <c r="F7" s="5"/>
      <c r="G7" s="3" t="s">
        <v>44</v>
      </c>
      <c r="H7" s="4">
        <f>SUMIF(B:B,G7,D:D)</f>
        <v>216.48</v>
      </c>
    </row>
    <row r="8" ht="13.5" customHeight="1" spans="1:8">
      <c r="A8" s="6">
        <v>45047</v>
      </c>
      <c r="B8" s="5" t="s">
        <v>36</v>
      </c>
      <c r="C8" s="5" t="s">
        <v>37</v>
      </c>
      <c r="D8" s="4">
        <v>600</v>
      </c>
      <c r="E8" s="5"/>
      <c r="F8" s="5" t="s">
        <v>1362</v>
      </c>
      <c r="G8" s="3" t="s">
        <v>294</v>
      </c>
      <c r="H8" s="4">
        <f>SUMIF(B:B,G8,D:D)</f>
        <v>0</v>
      </c>
    </row>
    <row r="9" ht="13.5" customHeight="1" spans="1:8">
      <c r="A9" s="6">
        <v>45047</v>
      </c>
      <c r="B9" s="5" t="s">
        <v>36</v>
      </c>
      <c r="C9" s="5" t="s">
        <v>38</v>
      </c>
      <c r="D9" s="4">
        <v>400</v>
      </c>
      <c r="E9" s="5"/>
      <c r="F9" s="5"/>
      <c r="G9" s="3" t="s">
        <v>11</v>
      </c>
      <c r="H9" s="4">
        <f>SUMIF(B:B,G9,D:D)</f>
        <v>278.43</v>
      </c>
    </row>
    <row r="10" ht="13.5" customHeight="1" spans="1:8">
      <c r="A10" s="6">
        <v>45047</v>
      </c>
      <c r="B10" s="5" t="s">
        <v>375</v>
      </c>
      <c r="C10" s="5" t="s">
        <v>547</v>
      </c>
      <c r="D10" s="4">
        <v>200</v>
      </c>
      <c r="E10" s="5"/>
      <c r="F10" s="5"/>
      <c r="G10" s="3" t="s">
        <v>68</v>
      </c>
      <c r="H10" s="4">
        <f>SUMIF(B:B,G10,D:D)</f>
        <v>955.79</v>
      </c>
    </row>
    <row r="11" ht="13.5" customHeight="1" spans="1:8">
      <c r="A11" s="6">
        <v>45047</v>
      </c>
      <c r="B11" s="5" t="s">
        <v>375</v>
      </c>
      <c r="C11" s="5" t="s">
        <v>548</v>
      </c>
      <c r="D11" s="4">
        <v>25</v>
      </c>
      <c r="E11" s="5"/>
      <c r="F11" s="5"/>
      <c r="G11" s="3" t="s">
        <v>197</v>
      </c>
      <c r="H11" s="4">
        <f>SUMIF(B:B,G11,D:D)</f>
        <v>0</v>
      </c>
    </row>
    <row r="12" ht="13.5" customHeight="1" spans="1:8">
      <c r="A12" s="6">
        <v>45047</v>
      </c>
      <c r="B12" s="5" t="s">
        <v>375</v>
      </c>
      <c r="C12" s="5" t="s">
        <v>549</v>
      </c>
      <c r="D12" s="4">
        <v>44</v>
      </c>
      <c r="E12" s="5"/>
      <c r="F12" s="5"/>
      <c r="G12" s="3" t="s">
        <v>125</v>
      </c>
      <c r="H12" s="4">
        <f>SUMIF(B:B,G12,D:D)</f>
        <v>842.75</v>
      </c>
    </row>
    <row r="13" ht="13.5" customHeight="1" spans="1:8">
      <c r="A13" s="6">
        <v>45047</v>
      </c>
      <c r="B13" s="5" t="s">
        <v>375</v>
      </c>
      <c r="C13" s="5" t="s">
        <v>550</v>
      </c>
      <c r="D13" s="4">
        <v>20</v>
      </c>
      <c r="E13" s="5"/>
      <c r="F13" s="5"/>
      <c r="G13" s="3" t="s">
        <v>644</v>
      </c>
      <c r="H13" s="4">
        <f>SUMIF(B:B,G13,D:D)</f>
        <v>100</v>
      </c>
    </row>
    <row r="14" ht="13.5" customHeight="1" spans="1:8">
      <c r="A14" s="6">
        <v>45047</v>
      </c>
      <c r="B14" s="5" t="s">
        <v>375</v>
      </c>
      <c r="C14" s="5" t="s">
        <v>1319</v>
      </c>
      <c r="D14" s="4">
        <v>5</v>
      </c>
      <c r="E14" s="5"/>
      <c r="F14" s="5"/>
      <c r="G14" s="3" t="s">
        <v>646</v>
      </c>
      <c r="H14" s="4">
        <f>SUMIF(B:B,G14,D:D)</f>
        <v>1177</v>
      </c>
    </row>
    <row r="15" ht="13.5" customHeight="1" spans="1:8">
      <c r="A15" s="6">
        <v>45047</v>
      </c>
      <c r="B15" s="5" t="s">
        <v>36</v>
      </c>
      <c r="C15" s="5" t="s">
        <v>1366</v>
      </c>
      <c r="D15" s="4">
        <v>700</v>
      </c>
      <c r="E15" s="5"/>
      <c r="F15" s="5"/>
      <c r="G15" s="3" t="s">
        <v>163</v>
      </c>
      <c r="H15" s="4">
        <f>SUMIF(B:B,G15,D:D)</f>
        <v>256.7</v>
      </c>
    </row>
    <row r="16" ht="13.5" customHeight="1" spans="1:8">
      <c r="A16" s="6">
        <v>45047</v>
      </c>
      <c r="B16" s="5" t="s">
        <v>36</v>
      </c>
      <c r="C16" s="5" t="s">
        <v>1597</v>
      </c>
      <c r="D16" s="4">
        <v>1570</v>
      </c>
      <c r="E16" s="5"/>
      <c r="F16" s="5"/>
      <c r="G16" s="3" t="s">
        <v>134</v>
      </c>
      <c r="H16" s="4">
        <f>SUMIF(B:B,G16,D:D)</f>
        <v>529.2</v>
      </c>
    </row>
    <row r="17" ht="13.5" customHeight="1" spans="1:8">
      <c r="A17" s="6">
        <v>45047</v>
      </c>
      <c r="B17" s="5" t="s">
        <v>36</v>
      </c>
      <c r="C17" s="5" t="s">
        <v>1591</v>
      </c>
      <c r="D17" s="4">
        <v>1174</v>
      </c>
      <c r="E17" s="5"/>
      <c r="F17" s="5"/>
      <c r="G17" s="3" t="s">
        <v>34</v>
      </c>
      <c r="H17" s="4">
        <f>SUMIF(B:B,G17,D:D)</f>
        <v>113.4</v>
      </c>
    </row>
    <row r="18" ht="13.5" customHeight="1" spans="1:8">
      <c r="A18" s="6">
        <v>45047</v>
      </c>
      <c r="B18" s="5" t="s">
        <v>44</v>
      </c>
      <c r="C18" s="5" t="s">
        <v>1601</v>
      </c>
      <c r="D18" s="4">
        <v>110</v>
      </c>
      <c r="E18" s="5"/>
      <c r="F18" s="5"/>
      <c r="G18" s="3" t="s">
        <v>36</v>
      </c>
      <c r="H18" s="4">
        <f>SUMIF(B:B,G18,D:D)</f>
        <v>4472</v>
      </c>
    </row>
    <row r="19" ht="13.5" customHeight="1" spans="1:8">
      <c r="A19" s="2">
        <v>45048</v>
      </c>
      <c r="B19" s="5" t="s">
        <v>36</v>
      </c>
      <c r="C19" s="5" t="s">
        <v>1681</v>
      </c>
      <c r="D19" s="4">
        <v>28</v>
      </c>
      <c r="E19" s="5"/>
      <c r="F19" s="5"/>
      <c r="G19" s="3" t="s">
        <v>39</v>
      </c>
      <c r="H19" s="4">
        <f>SUMIF(B:B,G19,D:D)</f>
        <v>267.27</v>
      </c>
    </row>
    <row r="20" ht="13.5" customHeight="1" spans="1:8">
      <c r="A20" s="2">
        <v>45047</v>
      </c>
      <c r="B20" s="5" t="s">
        <v>11</v>
      </c>
      <c r="C20" s="5" t="s">
        <v>1392</v>
      </c>
      <c r="D20" s="4">
        <v>9.53</v>
      </c>
      <c r="E20" s="5"/>
      <c r="F20" s="5"/>
      <c r="G20" s="3" t="s">
        <v>375</v>
      </c>
      <c r="H20" s="4">
        <f>SUMIF(B:B,G20,D:D)</f>
        <v>294</v>
      </c>
    </row>
    <row r="21" ht="13.5" customHeight="1" spans="1:26">
      <c r="A21" s="2">
        <v>45077</v>
      </c>
      <c r="B21" s="5" t="s">
        <v>39</v>
      </c>
      <c r="C21" s="5" t="s">
        <v>83</v>
      </c>
      <c r="D21" s="4">
        <v>81</v>
      </c>
      <c r="E21" s="10"/>
      <c r="F21" s="10"/>
      <c r="G21" s="10" t="s">
        <v>841</v>
      </c>
      <c r="H21" s="4">
        <f>SUMIF(B:B,G21,D:D)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3.5" customHeight="1" spans="1:26">
      <c r="A22" s="2">
        <v>45065</v>
      </c>
      <c r="B22" s="5" t="s">
        <v>68</v>
      </c>
      <c r="C22" s="14" t="s">
        <v>20</v>
      </c>
      <c r="D22" s="4">
        <v>215.19</v>
      </c>
      <c r="E22" s="11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6">
        <v>45061</v>
      </c>
      <c r="B23" s="5" t="s">
        <v>68</v>
      </c>
      <c r="C23" s="5" t="s">
        <v>1665</v>
      </c>
      <c r="D23" s="4">
        <v>8.4</v>
      </c>
      <c r="E23" s="4"/>
      <c r="F23" s="5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2">
        <v>45072</v>
      </c>
      <c r="B24" s="5" t="s">
        <v>68</v>
      </c>
      <c r="C24" s="5" t="s">
        <v>20</v>
      </c>
      <c r="D24" s="4">
        <v>203.75</v>
      </c>
      <c r="E24" s="11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45066</v>
      </c>
      <c r="B25" s="5" t="s">
        <v>39</v>
      </c>
      <c r="C25" s="5" t="s">
        <v>83</v>
      </c>
      <c r="D25" s="4">
        <v>68.8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45072</v>
      </c>
      <c r="B26" s="5" t="s">
        <v>163</v>
      </c>
      <c r="C26" s="5" t="s">
        <v>1682</v>
      </c>
      <c r="D26" s="4">
        <v>23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45072</v>
      </c>
      <c r="B27" s="5" t="s">
        <v>11</v>
      </c>
      <c r="C27" s="5" t="s">
        <v>824</v>
      </c>
      <c r="D27" s="4">
        <v>23.2</v>
      </c>
      <c r="E27" s="4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45053</v>
      </c>
      <c r="B28" s="5" t="s">
        <v>163</v>
      </c>
      <c r="C28" s="5" t="s">
        <v>348</v>
      </c>
      <c r="D28" s="4">
        <v>24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45052</v>
      </c>
      <c r="B29" s="5" t="s">
        <v>44</v>
      </c>
      <c r="C29" s="5" t="s">
        <v>1520</v>
      </c>
      <c r="D29" s="4">
        <v>22.38</v>
      </c>
      <c r="E29" s="10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45052</v>
      </c>
      <c r="B30" s="5" t="s">
        <v>11</v>
      </c>
      <c r="C30" s="5" t="s">
        <v>492</v>
      </c>
      <c r="D30" s="4">
        <v>20</v>
      </c>
      <c r="E30" s="10"/>
      <c r="F30" s="4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45051</v>
      </c>
      <c r="B31" s="5" t="s">
        <v>68</v>
      </c>
      <c r="C31" s="5" t="s">
        <v>20</v>
      </c>
      <c r="D31" s="4">
        <v>212.05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45051</v>
      </c>
      <c r="B32" s="5" t="s">
        <v>68</v>
      </c>
      <c r="C32" s="5" t="s">
        <v>1392</v>
      </c>
      <c r="D32" s="4">
        <v>113.93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45058</v>
      </c>
      <c r="B33" s="5" t="s">
        <v>11</v>
      </c>
      <c r="C33" s="5" t="s">
        <v>824</v>
      </c>
      <c r="D33" s="4">
        <v>12.5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45057</v>
      </c>
      <c r="B34" s="10" t="s">
        <v>163</v>
      </c>
      <c r="C34" s="10" t="s">
        <v>81</v>
      </c>
      <c r="D34" s="4">
        <v>53.7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45059</v>
      </c>
      <c r="B35" s="10" t="s">
        <v>39</v>
      </c>
      <c r="C35" s="10" t="s">
        <v>83</v>
      </c>
      <c r="D35" s="4">
        <v>57.97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45059</v>
      </c>
      <c r="B36" s="5" t="s">
        <v>163</v>
      </c>
      <c r="C36" s="5" t="s">
        <v>709</v>
      </c>
      <c r="D36" s="4">
        <v>50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45052</v>
      </c>
      <c r="B37" s="5" t="s">
        <v>39</v>
      </c>
      <c r="C37" s="5" t="s">
        <v>83</v>
      </c>
      <c r="D37" s="4">
        <v>59.5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45059</v>
      </c>
      <c r="B38" s="5" t="s">
        <v>11</v>
      </c>
      <c r="C38" s="5" t="s">
        <v>492</v>
      </c>
      <c r="D38" s="4">
        <v>13.2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45060</v>
      </c>
      <c r="B39" s="5" t="s">
        <v>163</v>
      </c>
      <c r="C39" s="5" t="s">
        <v>348</v>
      </c>
      <c r="D39" s="4">
        <v>30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45051</v>
      </c>
      <c r="B40" s="5" t="s">
        <v>163</v>
      </c>
      <c r="C40" s="5" t="s">
        <v>1683</v>
      </c>
      <c r="D40" s="4">
        <v>33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45058</v>
      </c>
      <c r="B41" s="5" t="s">
        <v>68</v>
      </c>
      <c r="C41" s="5" t="s">
        <v>20</v>
      </c>
      <c r="D41" s="4">
        <v>202.47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45052</v>
      </c>
      <c r="B42" s="5" t="s">
        <v>44</v>
      </c>
      <c r="C42" s="5" t="s">
        <v>1344</v>
      </c>
      <c r="D42" s="15">
        <v>65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45077</v>
      </c>
      <c r="B43" s="5" t="s">
        <v>34</v>
      </c>
      <c r="C43" s="5" t="s">
        <v>81</v>
      </c>
      <c r="D43" s="4">
        <v>30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45074</v>
      </c>
      <c r="B44" s="5" t="s">
        <v>44</v>
      </c>
      <c r="C44" s="5" t="s">
        <v>1309</v>
      </c>
      <c r="D44" s="4">
        <v>19.1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45073</v>
      </c>
      <c r="B45" s="5" t="s">
        <v>11</v>
      </c>
      <c r="C45" s="5" t="s">
        <v>492</v>
      </c>
      <c r="D45" s="4">
        <v>20</v>
      </c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45065</v>
      </c>
      <c r="B46" s="3" t="s">
        <v>163</v>
      </c>
      <c r="C46" s="3" t="s">
        <v>348</v>
      </c>
      <c r="D46" s="4">
        <v>43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45076</v>
      </c>
      <c r="B47" s="3" t="s">
        <v>134</v>
      </c>
      <c r="C47" s="3" t="s">
        <v>1684</v>
      </c>
      <c r="D47" s="4">
        <v>529.2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45076</v>
      </c>
      <c r="B48" s="3" t="s">
        <v>34</v>
      </c>
      <c r="C48" s="3" t="s">
        <v>81</v>
      </c>
      <c r="D48" s="4">
        <v>83.4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/>
      <c r="D49" s="4"/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/>
      <c r="D50" s="4"/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/>
      <c r="D51" s="4"/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/>
      <c r="D52" s="4"/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/>
      <c r="D53" s="4"/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/>
      <c r="D54" s="4"/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/>
      <c r="D55" s="4"/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/>
      <c r="D56" s="4"/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D57" s="4"/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D58" s="4"/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D59" s="4"/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D60" s="4"/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/>
      <c r="D61" s="4"/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/>
      <c r="D62" s="4"/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/>
      <c r="D63" s="4"/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/>
      <c r="D64" s="4"/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D65" s="4"/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D66" s="4"/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D67" s="4"/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D68" s="4"/>
      <c r="E68" s="10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4"/>
      <c r="E69" s="10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4"/>
      <c r="E70" s="10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4"/>
      <c r="E71" s="10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/>
      <c r="D72" s="4">
        <f>SUM(D2:D71)</f>
        <v>9503.02</v>
      </c>
      <c r="E72" s="10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/>
      <c r="D73" s="4"/>
      <c r="E73" s="10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/>
      <c r="D74" s="4"/>
      <c r="E74" s="5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/>
      <c r="D75" s="4"/>
      <c r="E75" s="5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"/>
      <c r="D76" s="4"/>
      <c r="E76" s="5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"/>
      <c r="D77" s="4"/>
      <c r="E77" s="5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6">
      <c r="A78" s="2"/>
      <c r="D78" s="4"/>
      <c r="E78" s="5"/>
      <c r="F78" s="5"/>
    </row>
    <row r="79" ht="13.5" customHeight="1" spans="1:6">
      <c r="A79" s="2"/>
      <c r="D79" s="4"/>
      <c r="E79" s="5"/>
      <c r="F79" s="5"/>
    </row>
    <row r="80" ht="13.5" customHeight="1" spans="1:6">
      <c r="A80" s="2"/>
      <c r="D80" s="4"/>
      <c r="E80" s="5"/>
      <c r="F80" s="5"/>
    </row>
    <row r="81" ht="13.5" customHeight="1" spans="1:6">
      <c r="A81" s="2"/>
      <c r="D81" s="4"/>
      <c r="E81" s="5"/>
      <c r="F81" s="5"/>
    </row>
    <row r="82" ht="13.5" customHeight="1" spans="1:6">
      <c r="A82" s="2"/>
      <c r="D82" s="4"/>
      <c r="E82" s="5"/>
      <c r="F82" s="5"/>
    </row>
    <row r="83" ht="13.5" customHeight="1" spans="1:6">
      <c r="A83" s="2"/>
      <c r="D83" s="4"/>
      <c r="E83" s="5"/>
      <c r="F83" s="5"/>
    </row>
    <row r="84" ht="13.5" customHeight="1" spans="1:6">
      <c r="A84" s="2"/>
      <c r="D84" s="4"/>
      <c r="E84" s="5"/>
      <c r="F84" s="5"/>
    </row>
    <row r="85" ht="13.5" customHeight="1" spans="1:6">
      <c r="A85" s="2"/>
      <c r="D85" s="4"/>
      <c r="E85" s="5"/>
      <c r="F85" s="5"/>
    </row>
    <row r="86" ht="13.5" customHeight="1" spans="1:6">
      <c r="A86" s="2"/>
      <c r="D86" s="4"/>
      <c r="E86" s="5"/>
      <c r="F86" s="5"/>
    </row>
    <row r="87" ht="13.5" customHeight="1" spans="1:6">
      <c r="A87" s="2"/>
      <c r="D87" s="4"/>
      <c r="E87" s="5"/>
      <c r="F87" s="5"/>
    </row>
    <row r="88" ht="13.5" customHeight="1" spans="1:6">
      <c r="A88" s="2"/>
      <c r="D88" s="4"/>
      <c r="E88" s="5"/>
      <c r="F88" s="5"/>
    </row>
    <row r="89" ht="13.5" customHeight="1" spans="1:6">
      <c r="A89" s="2"/>
      <c r="D89" s="4"/>
      <c r="E89" s="5"/>
      <c r="F89" s="5"/>
    </row>
    <row r="90" ht="13.5" customHeight="1" spans="1:6">
      <c r="A90" s="2"/>
      <c r="D90" s="4"/>
      <c r="E90" s="5"/>
      <c r="F90" s="5"/>
    </row>
    <row r="91" ht="13.5" customHeight="1" spans="1:6">
      <c r="A91" s="2"/>
      <c r="D91" s="4"/>
      <c r="E91" s="5"/>
      <c r="F91" s="5"/>
    </row>
    <row r="92" ht="13.5" customHeight="1" spans="1:6">
      <c r="A92" s="2"/>
      <c r="D92" s="4"/>
      <c r="E92" s="5"/>
      <c r="F92" s="5"/>
    </row>
    <row r="93" ht="13.5" customHeight="1" spans="1:6">
      <c r="A93" s="2"/>
      <c r="D93" s="4"/>
      <c r="E93" s="5"/>
      <c r="F93" s="5"/>
    </row>
    <row r="94" ht="13.5" customHeight="1" spans="1:6">
      <c r="A94" s="2"/>
      <c r="D94" s="4"/>
      <c r="E94" s="5"/>
      <c r="F94" s="5"/>
    </row>
    <row r="95" ht="13.5" customHeight="1" spans="1:6">
      <c r="A95" s="2"/>
      <c r="D95" s="4"/>
      <c r="E95" s="5"/>
      <c r="F95" s="5"/>
    </row>
    <row r="96" ht="13.5" customHeight="1" spans="1:6">
      <c r="A96" s="2"/>
      <c r="D96" s="4"/>
      <c r="E96" s="5"/>
      <c r="F96" s="5"/>
    </row>
    <row r="97" ht="13.5" customHeight="1" spans="1:6">
      <c r="A97" s="2"/>
      <c r="D97" s="4"/>
      <c r="E97" s="5"/>
      <c r="F97" s="5"/>
    </row>
    <row r="98" ht="13.5" customHeight="1" spans="1:6">
      <c r="A98" s="2"/>
      <c r="D98" s="4"/>
      <c r="E98" s="5"/>
      <c r="F98" s="5"/>
    </row>
    <row r="99" ht="13.5" customHeight="1" spans="1:6">
      <c r="A99" s="2"/>
      <c r="D99" s="4"/>
      <c r="E99" s="5"/>
      <c r="F99" s="5"/>
    </row>
    <row r="100" ht="13.5" customHeight="1" spans="1:6">
      <c r="A100" s="2"/>
      <c r="D100" s="4"/>
      <c r="E100" s="5"/>
      <c r="F100" s="5"/>
    </row>
    <row r="101" ht="13.5" customHeight="1" spans="1:6">
      <c r="A101" s="2"/>
      <c r="D101" s="4"/>
      <c r="E101" s="5"/>
      <c r="F101" s="5"/>
    </row>
    <row r="102" ht="13.5" customHeight="1" spans="1:6">
      <c r="A102" s="2"/>
      <c r="D102" s="4"/>
      <c r="E102" s="5"/>
      <c r="F102" s="5"/>
    </row>
    <row r="103" ht="13.5" customHeight="1" spans="1:6">
      <c r="A103" s="2"/>
      <c r="D103" s="4"/>
      <c r="E103" s="5"/>
      <c r="F103" s="5"/>
    </row>
    <row r="104" ht="13.5" customHeight="1" spans="1:6">
      <c r="A104" s="2"/>
      <c r="D104" s="4"/>
      <c r="E104" s="5"/>
      <c r="F104" s="5"/>
    </row>
    <row r="105" ht="13.5" customHeight="1" spans="1:6">
      <c r="A105" s="2"/>
      <c r="D105" s="4"/>
      <c r="E105" s="5"/>
      <c r="F105" s="5"/>
    </row>
    <row r="106" ht="13.5" customHeight="1" spans="1:6">
      <c r="A106" s="2"/>
      <c r="D106" s="4"/>
      <c r="E106" s="5"/>
      <c r="F106" s="5"/>
    </row>
    <row r="107" ht="13.5" customHeight="1" spans="1:6">
      <c r="A107" s="2"/>
      <c r="D107" s="4"/>
      <c r="E107" s="5"/>
      <c r="F107" s="5"/>
    </row>
    <row r="108" ht="13.5" customHeight="1" spans="1:6">
      <c r="A108" s="2"/>
      <c r="D108" s="4"/>
      <c r="E108" s="5"/>
      <c r="F108" s="5"/>
    </row>
    <row r="109" ht="13.5" customHeight="1" spans="1:6">
      <c r="A109" s="2"/>
      <c r="D109" s="4"/>
      <c r="E109" s="5"/>
      <c r="F109" s="5"/>
    </row>
    <row r="110" ht="13.5" customHeight="1" spans="1:6">
      <c r="A110" s="2"/>
      <c r="D110" s="4"/>
      <c r="E110" s="5"/>
      <c r="F110" s="5"/>
    </row>
    <row r="111" ht="13.5" customHeight="1" spans="1:6">
      <c r="A111" s="2"/>
      <c r="D111" s="4"/>
      <c r="E111" s="5"/>
      <c r="F111" s="5"/>
    </row>
    <row r="112" ht="13.5" customHeight="1" spans="1:6">
      <c r="A112" s="2"/>
      <c r="D112" s="4"/>
      <c r="E112" s="5"/>
      <c r="F112" s="5"/>
    </row>
    <row r="113" ht="13.5" customHeight="1" spans="1:6">
      <c r="A113" s="2"/>
      <c r="D113" s="4"/>
      <c r="E113" s="5"/>
      <c r="F113" s="5"/>
    </row>
    <row r="114" ht="13.5" customHeight="1" spans="1:6">
      <c r="A114" s="2"/>
      <c r="D114" s="4"/>
      <c r="E114" s="5"/>
      <c r="F114" s="5"/>
    </row>
    <row r="115" ht="13.5" customHeight="1" spans="1:6">
      <c r="A115" s="2"/>
      <c r="D115" s="4"/>
      <c r="E115" s="5"/>
      <c r="F115" s="5"/>
    </row>
    <row r="116" ht="13.5" customHeight="1" spans="1:6">
      <c r="A116" s="2"/>
      <c r="D116" s="4"/>
      <c r="E116" s="5"/>
      <c r="F116" s="5"/>
    </row>
    <row r="117" ht="13.5" customHeight="1" spans="1:6">
      <c r="A117" s="2"/>
      <c r="D117" s="4"/>
      <c r="E117" s="5"/>
      <c r="F117" s="5"/>
    </row>
    <row r="118" ht="13.5" customHeight="1" spans="1:6">
      <c r="A118" s="2"/>
      <c r="D118" s="4"/>
      <c r="E118" s="5"/>
      <c r="F118" s="5"/>
    </row>
    <row r="119" ht="13.5" customHeight="1" spans="1:6">
      <c r="A119" s="2"/>
      <c r="D119" s="4"/>
      <c r="E119" s="5"/>
      <c r="F119" s="5"/>
    </row>
    <row r="120" ht="13.5" customHeight="1" spans="1:6">
      <c r="A120" s="2"/>
      <c r="D120" s="4"/>
      <c r="E120" s="5"/>
      <c r="F120" s="5"/>
    </row>
    <row r="121" ht="13.5" customHeight="1" spans="1:6">
      <c r="A121" s="2"/>
      <c r="D121" s="4"/>
      <c r="E121" s="5"/>
      <c r="F121" s="5"/>
    </row>
    <row r="122" ht="13.5" customHeight="1" spans="1:6">
      <c r="A122" s="2"/>
      <c r="D122" s="4"/>
      <c r="E122" s="5"/>
      <c r="F122" s="5"/>
    </row>
    <row r="123" ht="13.5" customHeight="1" spans="1:6">
      <c r="A123" s="2"/>
      <c r="D123" s="4"/>
      <c r="E123" s="5"/>
      <c r="F123" s="5"/>
    </row>
    <row r="124" ht="13.5" customHeight="1" spans="1:6">
      <c r="A124" s="2"/>
      <c r="D124" s="4"/>
      <c r="E124" s="5"/>
      <c r="F124" s="5"/>
    </row>
    <row r="125" ht="13.5" customHeight="1" spans="1:6">
      <c r="A125" s="2"/>
      <c r="D125" s="4"/>
      <c r="E125" s="5"/>
      <c r="F125" s="5"/>
    </row>
    <row r="126" ht="13.5" customHeight="1" spans="1:6">
      <c r="A126" s="2"/>
      <c r="D126" s="4"/>
      <c r="E126" s="5"/>
      <c r="F126" s="5"/>
    </row>
    <row r="127" ht="13.5" customHeight="1" spans="1:6">
      <c r="A127" s="2"/>
      <c r="D127" s="4"/>
      <c r="E127" s="5"/>
      <c r="F127" s="5"/>
    </row>
    <row r="128" ht="13.5" customHeight="1" spans="1:6">
      <c r="A128" s="2"/>
      <c r="D128" s="4"/>
      <c r="E128" s="5"/>
      <c r="F128" s="5"/>
    </row>
    <row r="129" ht="13.5" customHeight="1" spans="1:6">
      <c r="A129" s="2"/>
      <c r="D129" s="4"/>
      <c r="E129" s="5"/>
      <c r="F129" s="5"/>
    </row>
    <row r="130" ht="13.5" customHeight="1" spans="1:6">
      <c r="A130" s="2"/>
      <c r="D130" s="4"/>
      <c r="E130" s="5"/>
      <c r="F130" s="5"/>
    </row>
    <row r="131" ht="13.5" customHeight="1" spans="1:6">
      <c r="A131" s="2"/>
      <c r="D131" s="4"/>
      <c r="E131" s="5"/>
      <c r="F131" s="5"/>
    </row>
    <row r="132" ht="13.5" customHeight="1" spans="1:6">
      <c r="A132" s="2"/>
      <c r="D132" s="4"/>
      <c r="E132" s="5"/>
      <c r="F132" s="5"/>
    </row>
    <row r="133" ht="13.5" customHeight="1" spans="1:6">
      <c r="A133" s="2"/>
      <c r="D133" s="4"/>
      <c r="E133" s="5"/>
      <c r="F133" s="5"/>
    </row>
    <row r="134" ht="13.5" customHeight="1" spans="1:6">
      <c r="A134" s="2"/>
      <c r="D134" s="4"/>
      <c r="E134" s="5"/>
      <c r="F134" s="5"/>
    </row>
    <row r="135" ht="13.5" customHeight="1" spans="1:6">
      <c r="A135" s="2"/>
      <c r="D135" s="4"/>
      <c r="E135" s="5"/>
      <c r="F135" s="5"/>
    </row>
    <row r="136" ht="13.5" customHeight="1" spans="1:6">
      <c r="A136" s="2"/>
      <c r="D136" s="4"/>
      <c r="E136" s="5"/>
      <c r="F136" s="5"/>
    </row>
    <row r="137" ht="13.5" customHeight="1" spans="1:6">
      <c r="A137" s="2"/>
      <c r="D137" s="4"/>
      <c r="E137" s="5"/>
      <c r="F137" s="5"/>
    </row>
    <row r="138" ht="13.5" customHeight="1" spans="1:6">
      <c r="A138" s="2"/>
      <c r="D138" s="4"/>
      <c r="E138" s="5"/>
      <c r="F138" s="5"/>
    </row>
    <row r="139" ht="13.5" customHeight="1" spans="1:6">
      <c r="A139" s="2"/>
      <c r="D139" s="4"/>
      <c r="E139" s="5"/>
      <c r="F139" s="5"/>
    </row>
    <row r="140" ht="13.5" customHeight="1" spans="1:6">
      <c r="A140" s="2"/>
      <c r="D140" s="4"/>
      <c r="E140" s="5"/>
      <c r="F140" s="5"/>
    </row>
    <row r="141" ht="13.5" customHeight="1" spans="1:6">
      <c r="A141" s="2"/>
      <c r="D141" s="4"/>
      <c r="E141" s="5"/>
      <c r="F141" s="5"/>
    </row>
    <row r="142" ht="13.5" customHeight="1" spans="1:6">
      <c r="A142" s="2"/>
      <c r="D142" s="4"/>
      <c r="E142" s="5"/>
      <c r="F142" s="5"/>
    </row>
    <row r="143" ht="13.5" customHeight="1" spans="1:6">
      <c r="A143" s="2"/>
      <c r="D143" s="4"/>
      <c r="E143" s="5"/>
      <c r="F143" s="5"/>
    </row>
    <row r="144" ht="13.5" customHeight="1" spans="1:6">
      <c r="A144" s="2"/>
      <c r="D144" s="4"/>
      <c r="E144" s="5"/>
      <c r="F144" s="5"/>
    </row>
    <row r="145" ht="13.5" customHeight="1" spans="1:6">
      <c r="A145" s="2"/>
      <c r="D145" s="4"/>
      <c r="E145" s="5"/>
      <c r="F145" s="5"/>
    </row>
    <row r="146" ht="13.5" customHeight="1" spans="1:6">
      <c r="A146" s="2"/>
      <c r="D146" s="4"/>
      <c r="E146" s="5"/>
      <c r="F146" s="5"/>
    </row>
    <row r="147" ht="13.5" customHeight="1" spans="1:6">
      <c r="A147" s="2"/>
      <c r="D147" s="4"/>
      <c r="E147" s="5"/>
      <c r="F147" s="5"/>
    </row>
    <row r="148" ht="13.5" customHeight="1" spans="1:6">
      <c r="A148" s="2"/>
      <c r="D148" s="4"/>
      <c r="E148" s="5"/>
      <c r="F148" s="5"/>
    </row>
    <row r="149" ht="13.5" customHeight="1" spans="1:6">
      <c r="A149" s="2"/>
      <c r="D149" s="4"/>
      <c r="E149" s="5"/>
      <c r="F149" s="5"/>
    </row>
    <row r="150" ht="13.5" customHeight="1" spans="1:6">
      <c r="A150" s="2"/>
      <c r="D150" s="4"/>
      <c r="E150" s="5"/>
      <c r="F150" s="5"/>
    </row>
    <row r="151" ht="13.5" customHeight="1" spans="1:6">
      <c r="A151" s="2"/>
      <c r="D151" s="4"/>
      <c r="E151" s="5"/>
      <c r="F151" s="5"/>
    </row>
    <row r="152" ht="13.5" customHeight="1" spans="1:6">
      <c r="A152" s="2"/>
      <c r="D152" s="4"/>
      <c r="E152" s="5"/>
      <c r="F152" s="5"/>
    </row>
    <row r="153" ht="13.5" customHeight="1" spans="1:6">
      <c r="A153" s="2"/>
      <c r="D153" s="4"/>
      <c r="E153" s="5"/>
      <c r="F153" s="5"/>
    </row>
    <row r="154" ht="13.5" customHeight="1" spans="1:6">
      <c r="A154" s="2"/>
      <c r="D154" s="4"/>
      <c r="E154" s="5"/>
      <c r="F154" s="5"/>
    </row>
    <row r="155" ht="13.5" customHeight="1" spans="1:6">
      <c r="A155" s="2"/>
      <c r="D155" s="4"/>
      <c r="E155" s="5"/>
      <c r="F155" s="5"/>
    </row>
    <row r="156" ht="13.5" customHeight="1" spans="1:6">
      <c r="A156" s="2"/>
      <c r="D156" s="4"/>
      <c r="E156" s="5"/>
      <c r="F156" s="5"/>
    </row>
    <row r="157" ht="13.5" customHeight="1" spans="1:6">
      <c r="A157" s="2"/>
      <c r="D157" s="4"/>
      <c r="E157" s="5"/>
      <c r="F157" s="5"/>
    </row>
    <row r="158" ht="13.5" customHeight="1" spans="1:6">
      <c r="A158" s="2"/>
      <c r="D158" s="4"/>
      <c r="E158" s="5"/>
      <c r="F158" s="5"/>
    </row>
    <row r="159" ht="13.5" customHeight="1" spans="1:6">
      <c r="A159" s="2"/>
      <c r="D159" s="4"/>
      <c r="E159" s="5"/>
      <c r="F159" s="5"/>
    </row>
    <row r="160" ht="13.5" customHeight="1" spans="1:6">
      <c r="A160" s="2"/>
      <c r="D160" s="4"/>
      <c r="E160" s="5"/>
      <c r="F160" s="5"/>
    </row>
    <row r="161" ht="13.5" customHeight="1" spans="1:6">
      <c r="A161" s="2"/>
      <c r="D161" s="4"/>
      <c r="E161" s="5"/>
      <c r="F161" s="5"/>
    </row>
    <row r="162" ht="13.5" customHeight="1" spans="1:6">
      <c r="A162" s="2"/>
      <c r="D162" s="4"/>
      <c r="E162" s="5"/>
      <c r="F162" s="5"/>
    </row>
    <row r="163" ht="13.5" customHeight="1" spans="1:6">
      <c r="A163" s="2"/>
      <c r="D163" s="4"/>
      <c r="E163" s="5"/>
      <c r="F163" s="5"/>
    </row>
    <row r="164" ht="13.5" customHeight="1" spans="1:6">
      <c r="A164" s="2"/>
      <c r="D164" s="4"/>
      <c r="E164" s="5"/>
      <c r="F164" s="5"/>
    </row>
    <row r="165" ht="13.5" customHeight="1" spans="1:6">
      <c r="A165" s="2"/>
      <c r="D165" s="4"/>
      <c r="E165" s="5"/>
      <c r="F165" s="5"/>
    </row>
    <row r="166" ht="13.5" customHeight="1" spans="1:6">
      <c r="A166" s="2"/>
      <c r="D166" s="4"/>
      <c r="E166" s="5"/>
      <c r="F166" s="5"/>
    </row>
    <row r="167" ht="13.5" customHeight="1" spans="1:6">
      <c r="A167" s="2"/>
      <c r="D167" s="4"/>
      <c r="E167" s="5"/>
      <c r="F167" s="5"/>
    </row>
    <row r="168" ht="13.5" customHeight="1" spans="1:6">
      <c r="A168" s="2"/>
      <c r="D168" s="4"/>
      <c r="E168" s="5"/>
      <c r="F168" s="5"/>
    </row>
    <row r="169" ht="13.5" customHeight="1" spans="1:6">
      <c r="A169" s="2"/>
      <c r="D169" s="4"/>
      <c r="E169" s="5"/>
      <c r="F169" s="5"/>
    </row>
    <row r="170" ht="13.5" customHeight="1" spans="1:6">
      <c r="A170" s="2"/>
      <c r="D170" s="4"/>
      <c r="E170" s="5"/>
      <c r="F170" s="5"/>
    </row>
    <row r="171" ht="13.5" customHeight="1" spans="1:6">
      <c r="A171" s="2"/>
      <c r="D171" s="4"/>
      <c r="E171" s="5"/>
      <c r="F171" s="5"/>
    </row>
    <row r="172" ht="13.5" customHeight="1" spans="1:6">
      <c r="A172" s="2"/>
      <c r="D172" s="4"/>
      <c r="E172" s="5"/>
      <c r="F172" s="5"/>
    </row>
    <row r="173" ht="13.5" customHeight="1" spans="1:6">
      <c r="A173" s="2"/>
      <c r="D173" s="4"/>
      <c r="E173" s="5"/>
      <c r="F173" s="5"/>
    </row>
    <row r="174" ht="13.5" customHeight="1" spans="1:6">
      <c r="A174" s="2"/>
      <c r="D174" s="4"/>
      <c r="E174" s="5"/>
      <c r="F174" s="5"/>
    </row>
    <row r="175" ht="13.5" customHeight="1" spans="1:6">
      <c r="A175" s="2"/>
      <c r="D175" s="4"/>
      <c r="E175" s="5"/>
      <c r="F175" s="5"/>
    </row>
    <row r="176" ht="13.5" customHeight="1" spans="1:6">
      <c r="A176" s="2"/>
      <c r="D176" s="4"/>
      <c r="E176" s="5"/>
      <c r="F176" s="5"/>
    </row>
    <row r="177" ht="13.5" customHeight="1" spans="1:6">
      <c r="A177" s="2"/>
      <c r="D177" s="4"/>
      <c r="E177" s="5"/>
      <c r="F177" s="5"/>
    </row>
    <row r="178" ht="13.5" customHeight="1" spans="1:6">
      <c r="A178" s="2"/>
      <c r="D178" s="4"/>
      <c r="E178" s="5"/>
      <c r="F178" s="5"/>
    </row>
    <row r="179" ht="13.5" customHeight="1" spans="1:6">
      <c r="A179" s="2"/>
      <c r="D179" s="4"/>
      <c r="E179" s="5"/>
      <c r="F179" s="5"/>
    </row>
    <row r="180" ht="13.5" customHeight="1" spans="1:6">
      <c r="A180" s="2"/>
      <c r="D180" s="4"/>
      <c r="E180" s="5"/>
      <c r="F180" s="5"/>
    </row>
    <row r="181" ht="13.5" customHeight="1" spans="1:6">
      <c r="A181" s="2"/>
      <c r="D181" s="4"/>
      <c r="E181" s="5"/>
      <c r="F181" s="5"/>
    </row>
    <row r="182" ht="13.5" customHeight="1" spans="1:6">
      <c r="A182" s="2"/>
      <c r="D182" s="4"/>
      <c r="E182" s="5"/>
      <c r="F182" s="5"/>
    </row>
    <row r="183" ht="13.5" customHeight="1" spans="1:6">
      <c r="A183" s="2"/>
      <c r="D183" s="4"/>
      <c r="E183" s="5"/>
      <c r="F183" s="5"/>
    </row>
    <row r="184" ht="13.5" customHeight="1" spans="1:6">
      <c r="A184" s="2"/>
      <c r="D184" s="4"/>
      <c r="E184" s="5"/>
      <c r="F184" s="5"/>
    </row>
    <row r="185" ht="13.5" customHeight="1" spans="1:6">
      <c r="A185" s="2"/>
      <c r="D185" s="4"/>
      <c r="E185" s="5"/>
      <c r="F185" s="5"/>
    </row>
    <row r="186" ht="13.5" customHeight="1" spans="1:6">
      <c r="A186" s="2"/>
      <c r="D186" s="4"/>
      <c r="E186" s="5"/>
      <c r="F186" s="5"/>
    </row>
    <row r="187" ht="13.5" customHeight="1" spans="1:6">
      <c r="A187" s="2"/>
      <c r="D187" s="4"/>
      <c r="E187" s="5"/>
      <c r="F187" s="5"/>
    </row>
    <row r="188" ht="13.5" customHeight="1" spans="1:6">
      <c r="A188" s="2"/>
      <c r="D188" s="4"/>
      <c r="E188" s="5"/>
      <c r="F188" s="5"/>
    </row>
    <row r="189" ht="13.5" customHeight="1" spans="1:6">
      <c r="A189" s="2"/>
      <c r="D189" s="4"/>
      <c r="E189" s="5"/>
      <c r="F189" s="5"/>
    </row>
    <row r="190" ht="13.5" customHeight="1" spans="1:6">
      <c r="A190" s="2"/>
      <c r="D190" s="4"/>
      <c r="E190" s="5"/>
      <c r="F190" s="5"/>
    </row>
    <row r="191" ht="13.5" customHeight="1" spans="1:6">
      <c r="A191" s="2"/>
      <c r="D191" s="4"/>
      <c r="E191" s="5"/>
      <c r="F191" s="5"/>
    </row>
    <row r="192" ht="13.5" customHeight="1" spans="1:6">
      <c r="A192" s="2"/>
      <c r="D192" s="4"/>
      <c r="E192" s="5"/>
      <c r="F192" s="5"/>
    </row>
    <row r="193" ht="13.5" customHeight="1" spans="1:6">
      <c r="A193" s="2"/>
      <c r="D193" s="4"/>
      <c r="E193" s="5"/>
      <c r="F193" s="5"/>
    </row>
    <row r="194" ht="13.5" customHeight="1" spans="1:6">
      <c r="A194" s="2"/>
      <c r="D194" s="4"/>
      <c r="E194" s="5"/>
      <c r="F194" s="5"/>
    </row>
    <row r="195" ht="13.5" customHeight="1" spans="1:6">
      <c r="A195" s="2"/>
      <c r="D195" s="4"/>
      <c r="E195" s="5"/>
      <c r="F195" s="5"/>
    </row>
    <row r="196" ht="13.5" customHeight="1" spans="1:6">
      <c r="A196" s="2"/>
      <c r="D196" s="4"/>
      <c r="E196" s="5"/>
      <c r="F196" s="5"/>
    </row>
    <row r="197" ht="13.5" customHeight="1" spans="1:6">
      <c r="A197" s="2"/>
      <c r="D197" s="4"/>
      <c r="E197" s="5"/>
      <c r="F197" s="5"/>
    </row>
    <row r="198" ht="13.5" customHeight="1" spans="1:6">
      <c r="A198" s="2"/>
      <c r="D198" s="4"/>
      <c r="E198" s="5"/>
      <c r="F198" s="5"/>
    </row>
    <row r="199" ht="13.5" customHeight="1" spans="1:6">
      <c r="A199" s="2"/>
      <c r="D199" s="4"/>
      <c r="E199" s="5"/>
      <c r="F199" s="5"/>
    </row>
    <row r="200" ht="13.5" customHeight="1" spans="1:6">
      <c r="A200" s="2"/>
      <c r="D200" s="4"/>
      <c r="E200" s="5"/>
      <c r="F200" s="5"/>
    </row>
    <row r="201" ht="13.5" customHeight="1" spans="1:6">
      <c r="A201" s="2"/>
      <c r="D201" s="4"/>
      <c r="E201" s="5"/>
      <c r="F201" s="5"/>
    </row>
    <row r="202" ht="13.5" customHeight="1" spans="1:6">
      <c r="A202" s="2"/>
      <c r="D202" s="4"/>
      <c r="E202" s="5"/>
      <c r="F202" s="5"/>
    </row>
    <row r="203" ht="13.5" customHeight="1" spans="1:6">
      <c r="A203" s="2"/>
      <c r="D203" s="4"/>
      <c r="E203" s="5"/>
      <c r="F203" s="5"/>
    </row>
    <row r="204" ht="13.5" customHeight="1" spans="1:6">
      <c r="A204" s="2"/>
      <c r="D204" s="4"/>
      <c r="E204" s="5"/>
      <c r="F204" s="5"/>
    </row>
    <row r="205" ht="13.5" customHeight="1" spans="1:6">
      <c r="A205" s="2"/>
      <c r="D205" s="4"/>
      <c r="E205" s="5"/>
      <c r="F205" s="5"/>
    </row>
    <row r="206" ht="13.5" customHeight="1" spans="1:6">
      <c r="A206" s="2"/>
      <c r="D206" s="4"/>
      <c r="E206" s="5"/>
      <c r="F206" s="5"/>
    </row>
    <row r="207" ht="13.5" customHeight="1" spans="1:6">
      <c r="A207" s="2"/>
      <c r="D207" s="4"/>
      <c r="E207" s="5"/>
      <c r="F207" s="5"/>
    </row>
    <row r="208" ht="13.5" customHeight="1" spans="1:6">
      <c r="A208" s="2"/>
      <c r="D208" s="4"/>
      <c r="E208" s="5"/>
      <c r="F208" s="5"/>
    </row>
    <row r="209" ht="13.5" customHeight="1" spans="1:6">
      <c r="A209" s="2"/>
      <c r="D209" s="4"/>
      <c r="E209" s="5"/>
      <c r="F209" s="5"/>
    </row>
    <row r="210" ht="13.5" customHeight="1" spans="1:6">
      <c r="A210" s="2"/>
      <c r="D210" s="4"/>
      <c r="E210" s="5"/>
      <c r="F210" s="5"/>
    </row>
    <row r="211" ht="13.5" customHeight="1" spans="1:6">
      <c r="A211" s="2"/>
      <c r="D211" s="4"/>
      <c r="E211" s="5"/>
      <c r="F211" s="5"/>
    </row>
    <row r="212" ht="13.5" customHeight="1" spans="1:6">
      <c r="A212" s="2"/>
      <c r="D212" s="4"/>
      <c r="E212" s="5"/>
      <c r="F212" s="5"/>
    </row>
    <row r="213" ht="13.5" customHeight="1" spans="1:6">
      <c r="A213" s="2"/>
      <c r="D213" s="4"/>
      <c r="E213" s="5"/>
      <c r="F213" s="5"/>
    </row>
    <row r="214" ht="13.5" customHeight="1" spans="1:6">
      <c r="A214" s="2"/>
      <c r="D214" s="4"/>
      <c r="E214" s="5"/>
      <c r="F214" s="5"/>
    </row>
    <row r="215" ht="13.5" customHeight="1" spans="1:6">
      <c r="A215" s="2"/>
      <c r="D215" s="4"/>
      <c r="E215" s="5"/>
      <c r="F215" s="5"/>
    </row>
    <row r="216" ht="13.5" customHeight="1" spans="1:6">
      <c r="A216" s="2"/>
      <c r="D216" s="4"/>
      <c r="E216" s="5"/>
      <c r="F216" s="5"/>
    </row>
    <row r="217" ht="13.5" customHeight="1" spans="1:6">
      <c r="A217" s="2"/>
      <c r="D217" s="4"/>
      <c r="E217" s="5"/>
      <c r="F217" s="5"/>
    </row>
    <row r="218" ht="13.5" customHeight="1" spans="1:6">
      <c r="A218" s="2"/>
      <c r="D218" s="4"/>
      <c r="E218" s="5"/>
      <c r="F218" s="5"/>
    </row>
    <row r="219" ht="13.5" customHeight="1" spans="1:6">
      <c r="A219" s="2"/>
      <c r="D219" s="4"/>
      <c r="E219" s="5"/>
      <c r="F219" s="5"/>
    </row>
    <row r="220" ht="13.5" customHeight="1" spans="1:6">
      <c r="A220" s="2"/>
      <c r="D220" s="4"/>
      <c r="E220" s="5"/>
      <c r="F220" s="5"/>
    </row>
    <row r="221" ht="13.5" customHeight="1" spans="1:6">
      <c r="A221" s="2"/>
      <c r="D221" s="4"/>
      <c r="E221" s="5"/>
      <c r="F221" s="5"/>
    </row>
    <row r="222" ht="13.5" customHeight="1" spans="1:6">
      <c r="A222" s="2"/>
      <c r="D222" s="4"/>
      <c r="E222" s="5"/>
      <c r="F222" s="5"/>
    </row>
    <row r="223" ht="13.5" customHeight="1" spans="1:6">
      <c r="A223" s="2"/>
      <c r="D223" s="4"/>
      <c r="E223" s="5"/>
      <c r="F223" s="5"/>
    </row>
    <row r="224" ht="13.5" customHeight="1" spans="1:6">
      <c r="A224" s="2"/>
      <c r="D224" s="4"/>
      <c r="E224" s="5"/>
      <c r="F224" s="5"/>
    </row>
    <row r="225" ht="13.5" customHeight="1" spans="1:6">
      <c r="A225" s="2"/>
      <c r="D225" s="4"/>
      <c r="E225" s="5"/>
      <c r="F225" s="5"/>
    </row>
    <row r="226" ht="13.5" customHeight="1" spans="1:6">
      <c r="A226" s="2"/>
      <c r="D226" s="4"/>
      <c r="E226" s="5"/>
      <c r="F226" s="5"/>
    </row>
    <row r="227" ht="13.5" customHeight="1" spans="1:6">
      <c r="A227" s="2"/>
      <c r="D227" s="4"/>
      <c r="E227" s="5"/>
      <c r="F227" s="5"/>
    </row>
    <row r="228" ht="13.5" customHeight="1" spans="1:6">
      <c r="A228" s="2"/>
      <c r="D228" s="4"/>
      <c r="E228" s="5"/>
      <c r="F228" s="5"/>
    </row>
    <row r="229" ht="13.5" customHeight="1" spans="1:6">
      <c r="A229" s="2"/>
      <c r="D229" s="4"/>
      <c r="E229" s="5"/>
      <c r="F229" s="5"/>
    </row>
    <row r="230" ht="13.5" customHeight="1" spans="1:6">
      <c r="A230" s="2"/>
      <c r="D230" s="4"/>
      <c r="E230" s="5"/>
      <c r="F230" s="5"/>
    </row>
    <row r="231" ht="13.5" customHeight="1" spans="1:6">
      <c r="A231" s="2"/>
      <c r="D231" s="4"/>
      <c r="E231" s="5"/>
      <c r="F231" s="5"/>
    </row>
    <row r="232" ht="13.5" customHeight="1" spans="1:6">
      <c r="A232" s="2"/>
      <c r="D232" s="4"/>
      <c r="E232" s="5"/>
      <c r="F232" s="5"/>
    </row>
    <row r="233" ht="13.5" customHeight="1" spans="1:6">
      <c r="A233" s="2"/>
      <c r="D233" s="4"/>
      <c r="E233" s="5"/>
      <c r="F233" s="5"/>
    </row>
    <row r="234" ht="13.5" customHeight="1" spans="1:6">
      <c r="A234" s="2"/>
      <c r="D234" s="4"/>
      <c r="E234" s="5"/>
      <c r="F234" s="5"/>
    </row>
    <row r="235" ht="13.5" customHeight="1" spans="1:6">
      <c r="A235" s="2"/>
      <c r="D235" s="4"/>
      <c r="E235" s="5"/>
      <c r="F235" s="5"/>
    </row>
    <row r="236" ht="13.5" customHeight="1" spans="1:6">
      <c r="A236" s="2"/>
      <c r="D236" s="4"/>
      <c r="E236" s="5"/>
      <c r="F236" s="5"/>
    </row>
    <row r="237" ht="13.5" customHeight="1" spans="1:6">
      <c r="A237" s="2"/>
      <c r="D237" s="4"/>
      <c r="E237" s="5"/>
      <c r="F237" s="5"/>
    </row>
    <row r="238" ht="13.5" customHeight="1" spans="1:6">
      <c r="A238" s="2"/>
      <c r="D238" s="4"/>
      <c r="E238" s="5"/>
      <c r="F238" s="5"/>
    </row>
    <row r="239" ht="13.5" customHeight="1" spans="1:6">
      <c r="A239" s="2"/>
      <c r="D239" s="4"/>
      <c r="E239" s="5"/>
      <c r="F239" s="5"/>
    </row>
    <row r="240" ht="13.5" customHeight="1" spans="1:6">
      <c r="A240" s="2"/>
      <c r="D240" s="4"/>
      <c r="E240" s="5"/>
      <c r="F240" s="5"/>
    </row>
    <row r="241" ht="13.5" customHeight="1" spans="1:6">
      <c r="A241" s="2"/>
      <c r="D241" s="4"/>
      <c r="E241" s="5"/>
      <c r="F241" s="5"/>
    </row>
    <row r="242" ht="13.5" customHeight="1" spans="1:6">
      <c r="A242" s="2"/>
      <c r="D242" s="4"/>
      <c r="E242" s="5"/>
      <c r="F242" s="5"/>
    </row>
    <row r="243" ht="13.5" customHeight="1" spans="1:6">
      <c r="A243" s="2"/>
      <c r="D243" s="4"/>
      <c r="E243" s="5"/>
      <c r="F243" s="5"/>
    </row>
    <row r="244" ht="13.5" customHeight="1" spans="1:6">
      <c r="A244" s="2"/>
      <c r="D244" s="4"/>
      <c r="E244" s="5"/>
      <c r="F244" s="5"/>
    </row>
    <row r="245" ht="13.5" customHeight="1" spans="1:6">
      <c r="A245" s="2"/>
      <c r="D245" s="4"/>
      <c r="E245" s="5"/>
      <c r="F245" s="5"/>
    </row>
    <row r="246" ht="13.5" customHeight="1" spans="1:6">
      <c r="A246" s="2"/>
      <c r="D246" s="4"/>
      <c r="E246" s="5"/>
      <c r="F246" s="5"/>
    </row>
    <row r="247" ht="13.5" customHeight="1" spans="1:6">
      <c r="A247" s="2"/>
      <c r="D247" s="4"/>
      <c r="E247" s="5"/>
      <c r="F247" s="5"/>
    </row>
    <row r="248" ht="13.5" customHeight="1" spans="1:6">
      <c r="A248" s="2"/>
      <c r="D248" s="4"/>
      <c r="E248" s="5"/>
      <c r="F248" s="5"/>
    </row>
    <row r="249" ht="13.5" customHeight="1" spans="1:6">
      <c r="A249" s="2"/>
      <c r="D249" s="4"/>
      <c r="E249" s="5"/>
      <c r="F249" s="5"/>
    </row>
    <row r="250" ht="13.5" customHeight="1" spans="1:6">
      <c r="A250" s="2"/>
      <c r="D250" s="4"/>
      <c r="E250" s="5"/>
      <c r="F250" s="5"/>
    </row>
    <row r="251" ht="13.5" customHeight="1" spans="1:6">
      <c r="A251" s="2"/>
      <c r="D251" s="4"/>
      <c r="E251" s="5"/>
      <c r="F251" s="5"/>
    </row>
    <row r="252" ht="13.5" customHeight="1" spans="1:6">
      <c r="A252" s="2"/>
      <c r="D252" s="4"/>
      <c r="E252" s="5"/>
      <c r="F252" s="5"/>
    </row>
    <row r="253" ht="13.5" customHeight="1" spans="1:6">
      <c r="A253" s="2"/>
      <c r="D253" s="4"/>
      <c r="E253" s="5"/>
      <c r="F253" s="5"/>
    </row>
    <row r="254" ht="13.5" customHeight="1" spans="1:6">
      <c r="A254" s="2"/>
      <c r="D254" s="4"/>
      <c r="E254" s="5"/>
      <c r="F254" s="5"/>
    </row>
    <row r="255" ht="13.5" customHeight="1" spans="1:6">
      <c r="A255" s="2"/>
      <c r="D255" s="4"/>
      <c r="E255" s="5"/>
      <c r="F255" s="5"/>
    </row>
    <row r="256" ht="13.5" customHeight="1" spans="1:6">
      <c r="A256" s="2"/>
      <c r="D256" s="4"/>
      <c r="E256" s="5"/>
      <c r="F256" s="5"/>
    </row>
    <row r="257" ht="13.5" customHeight="1" spans="1:6">
      <c r="A257" s="2"/>
      <c r="D257" s="4"/>
      <c r="E257" s="5"/>
      <c r="F257" s="5"/>
    </row>
    <row r="258" ht="13.5" customHeight="1" spans="1:6">
      <c r="A258" s="2"/>
      <c r="D258" s="4"/>
      <c r="E258" s="5"/>
      <c r="F258" s="5"/>
    </row>
    <row r="259" ht="13.5" customHeight="1" spans="1:6">
      <c r="A259" s="2"/>
      <c r="D259" s="4"/>
      <c r="E259" s="5"/>
      <c r="F259" s="5"/>
    </row>
    <row r="260" ht="13.5" customHeight="1" spans="1:6">
      <c r="A260" s="2"/>
      <c r="D260" s="4"/>
      <c r="E260" s="5"/>
      <c r="F260" s="5"/>
    </row>
    <row r="261" ht="13.5" customHeight="1" spans="1:6">
      <c r="A261" s="2"/>
      <c r="D261" s="4"/>
      <c r="E261" s="5"/>
      <c r="F261" s="5"/>
    </row>
    <row r="262" ht="13.5" customHeight="1" spans="1:6">
      <c r="A262" s="2"/>
      <c r="D262" s="4"/>
      <c r="E262" s="5"/>
      <c r="F262" s="5"/>
    </row>
    <row r="263" ht="13.5" customHeight="1" spans="1:6">
      <c r="A263" s="2"/>
      <c r="D263" s="4"/>
      <c r="E263" s="5"/>
      <c r="F263" s="5"/>
    </row>
    <row r="264" ht="13.5" customHeight="1" spans="1:6">
      <c r="A264" s="2"/>
      <c r="D264" s="4"/>
      <c r="E264" s="5"/>
      <c r="F264" s="5"/>
    </row>
    <row r="265" ht="13.5" customHeight="1" spans="1:6">
      <c r="A265" s="2"/>
      <c r="D265" s="4"/>
      <c r="E265" s="5"/>
      <c r="F265" s="5"/>
    </row>
    <row r="266" ht="13.5" customHeight="1" spans="1:6">
      <c r="A266" s="2"/>
      <c r="D266" s="4"/>
      <c r="E266" s="5"/>
      <c r="F266" s="5"/>
    </row>
    <row r="267" ht="13.5" customHeight="1" spans="1:6">
      <c r="A267" s="2"/>
      <c r="D267" s="4"/>
      <c r="E267" s="5"/>
      <c r="F267" s="5"/>
    </row>
    <row r="268" ht="13.5" customHeight="1" spans="1:6">
      <c r="A268" s="2"/>
      <c r="D268" s="4"/>
      <c r="E268" s="5"/>
      <c r="F268" s="5"/>
    </row>
    <row r="269" ht="13.5" customHeight="1" spans="1:6">
      <c r="A269" s="2"/>
      <c r="D269" s="4"/>
      <c r="E269" s="5"/>
      <c r="F269" s="5"/>
    </row>
    <row r="270" ht="13.5" customHeight="1" spans="1:6">
      <c r="A270" s="2"/>
      <c r="D270" s="4"/>
      <c r="E270" s="5"/>
      <c r="F270" s="5"/>
    </row>
    <row r="271" ht="13.5" customHeight="1" spans="1:6">
      <c r="A271" s="2"/>
      <c r="D271" s="4"/>
      <c r="E271" s="5"/>
      <c r="F271" s="5"/>
    </row>
    <row r="272" ht="13.5" customHeight="1" spans="1:6">
      <c r="A272" s="2"/>
      <c r="D272" s="4"/>
      <c r="E272" s="5"/>
      <c r="F272" s="5"/>
    </row>
    <row r="273" ht="13.5" customHeight="1" spans="1:6">
      <c r="A273" s="2"/>
      <c r="D273" s="4"/>
      <c r="E273" s="5"/>
      <c r="F273" s="5"/>
    </row>
    <row r="274" ht="13.5" customHeight="1" spans="1:6">
      <c r="A274" s="2"/>
      <c r="D274" s="4"/>
      <c r="E274" s="5"/>
      <c r="F274" s="5"/>
    </row>
    <row r="275" ht="13.5" customHeight="1" spans="1:6">
      <c r="A275" s="2"/>
      <c r="D275" s="4"/>
      <c r="E275" s="5"/>
      <c r="F275" s="5"/>
    </row>
    <row r="276" ht="13.5" customHeight="1" spans="1:6">
      <c r="A276" s="2"/>
      <c r="D276" s="4"/>
      <c r="E276" s="5"/>
      <c r="F276" s="5"/>
    </row>
    <row r="277" ht="13.5" customHeight="1" spans="1:6">
      <c r="A277" s="2"/>
      <c r="D277" s="4"/>
      <c r="E277" s="5"/>
      <c r="F277" s="5"/>
    </row>
    <row r="278" ht="13.5" customHeight="1" spans="1:6">
      <c r="A278" s="2"/>
      <c r="D278" s="4"/>
      <c r="E278" s="5"/>
      <c r="F278" s="5"/>
    </row>
    <row r="279" ht="13.5" customHeight="1" spans="1:6">
      <c r="A279" s="2"/>
      <c r="D279" s="4"/>
      <c r="E279" s="5"/>
      <c r="F279" s="5"/>
    </row>
    <row r="280" ht="13.5" customHeight="1" spans="1:6">
      <c r="A280" s="2"/>
      <c r="D280" s="4"/>
      <c r="E280" s="5"/>
      <c r="F280" s="5"/>
    </row>
    <row r="281" ht="13.5" customHeight="1" spans="1:6">
      <c r="A281" s="2"/>
      <c r="D281" s="4"/>
      <c r="E281" s="5"/>
      <c r="F281" s="5"/>
    </row>
    <row r="282" ht="13.5" customHeight="1" spans="1:6">
      <c r="A282" s="2"/>
      <c r="D282" s="4"/>
      <c r="E282" s="5"/>
      <c r="F282" s="5"/>
    </row>
    <row r="283" ht="13.5" customHeight="1" spans="1:6">
      <c r="A283" s="2"/>
      <c r="D283" s="4"/>
      <c r="E283" s="5"/>
      <c r="F283" s="5"/>
    </row>
    <row r="284" ht="13.5" customHeight="1" spans="1:6">
      <c r="A284" s="2"/>
      <c r="D284" s="4"/>
      <c r="E284" s="5"/>
      <c r="F284" s="5"/>
    </row>
    <row r="285" ht="13.5" customHeight="1" spans="1:6">
      <c r="A285" s="2"/>
      <c r="D285" s="4"/>
      <c r="E285" s="5"/>
      <c r="F285" s="5"/>
    </row>
    <row r="286" ht="13.5" customHeight="1" spans="1:6">
      <c r="A286" s="2"/>
      <c r="D286" s="4"/>
      <c r="E286" s="5"/>
      <c r="F286" s="5"/>
    </row>
    <row r="287" ht="13.5" customHeight="1" spans="1:6">
      <c r="A287" s="2"/>
      <c r="D287" s="4"/>
      <c r="E287" s="5"/>
      <c r="F287" s="5"/>
    </row>
    <row r="288" ht="13.5" customHeight="1" spans="1:6">
      <c r="A288" s="2"/>
      <c r="D288" s="4"/>
      <c r="E288" s="5"/>
      <c r="F288" s="5"/>
    </row>
    <row r="289" ht="13.5" customHeight="1" spans="1:6">
      <c r="A289" s="2"/>
      <c r="D289" s="4"/>
      <c r="E289" s="5"/>
      <c r="F289" s="5"/>
    </row>
    <row r="290" ht="13.5" customHeight="1" spans="1:6">
      <c r="A290" s="2"/>
      <c r="D290" s="4"/>
      <c r="E290" s="5"/>
      <c r="F290" s="5"/>
    </row>
    <row r="291" ht="13.5" customHeight="1" spans="1:6">
      <c r="A291" s="2"/>
      <c r="D291" s="4"/>
      <c r="E291" s="5"/>
      <c r="F291" s="5"/>
    </row>
    <row r="292" ht="13.5" customHeight="1" spans="1:6">
      <c r="A292" s="2"/>
      <c r="D292" s="4"/>
      <c r="E292" s="5"/>
      <c r="F292" s="5"/>
    </row>
    <row r="293" ht="13.5" customHeight="1" spans="1:6">
      <c r="A293" s="2"/>
      <c r="D293" s="4"/>
      <c r="E293" s="5"/>
      <c r="F293" s="5"/>
    </row>
    <row r="294" ht="13.5" customHeight="1" spans="1:6">
      <c r="A294" s="2"/>
      <c r="D294" s="4"/>
      <c r="E294" s="5"/>
      <c r="F294" s="5"/>
    </row>
    <row r="295" ht="13.5" customHeight="1" spans="1:6">
      <c r="A295" s="2"/>
      <c r="D295" s="4"/>
      <c r="E295" s="5"/>
      <c r="F295" s="5"/>
    </row>
    <row r="296" ht="13.5" customHeight="1" spans="1:6">
      <c r="A296" s="2"/>
      <c r="D296" s="4"/>
      <c r="E296" s="5"/>
      <c r="F296" s="5"/>
    </row>
    <row r="297" ht="13.5" customHeight="1" spans="1:6">
      <c r="A297" s="2"/>
      <c r="D297" s="4"/>
      <c r="E297" s="5"/>
      <c r="F297" s="5"/>
    </row>
    <row r="298" ht="13.5" customHeight="1" spans="1:6">
      <c r="A298" s="2"/>
      <c r="D298" s="4"/>
      <c r="E298" s="5"/>
      <c r="F298" s="5"/>
    </row>
    <row r="299" ht="13.5" customHeight="1" spans="1:6">
      <c r="A299" s="2"/>
      <c r="D299" s="4"/>
      <c r="E299" s="5"/>
      <c r="F299" s="5"/>
    </row>
    <row r="300" ht="13.5" customHeight="1" spans="1:6">
      <c r="A300" s="2"/>
      <c r="D300" s="4"/>
      <c r="E300" s="5"/>
      <c r="F300" s="5"/>
    </row>
    <row r="301" ht="13.5" customHeight="1" spans="1:6">
      <c r="A301" s="2"/>
      <c r="D301" s="4"/>
      <c r="E301" s="5"/>
      <c r="F301" s="5"/>
    </row>
    <row r="302" ht="13.5" customHeight="1" spans="1:6">
      <c r="A302" s="2"/>
      <c r="D302" s="4"/>
      <c r="E302" s="5"/>
      <c r="F302" s="5"/>
    </row>
    <row r="303" ht="13.5" customHeight="1" spans="1:6">
      <c r="A303" s="2"/>
      <c r="D303" s="4"/>
      <c r="E303" s="5"/>
      <c r="F303" s="5"/>
    </row>
    <row r="304" ht="13.5" customHeight="1" spans="1:6">
      <c r="A304" s="2"/>
      <c r="D304" s="4"/>
      <c r="E304" s="5"/>
      <c r="F304" s="5"/>
    </row>
    <row r="305" ht="13.5" customHeight="1" spans="1:6">
      <c r="A305" s="2"/>
      <c r="D305" s="4"/>
      <c r="E305" s="5"/>
      <c r="F305" s="5"/>
    </row>
    <row r="306" ht="13.5" customHeight="1" spans="1:6">
      <c r="A306" s="2"/>
      <c r="D306" s="4"/>
      <c r="E306" s="5"/>
      <c r="F306" s="5"/>
    </row>
    <row r="307" ht="13.5" customHeight="1" spans="1:6">
      <c r="A307" s="2"/>
      <c r="D307" s="4"/>
      <c r="E307" s="5"/>
      <c r="F307" s="5"/>
    </row>
    <row r="308" ht="13.5" customHeight="1" spans="1:6">
      <c r="A308" s="2"/>
      <c r="D308" s="4"/>
      <c r="E308" s="5"/>
      <c r="F308" s="5"/>
    </row>
    <row r="309" ht="13.5" customHeight="1" spans="1:6">
      <c r="A309" s="2"/>
      <c r="D309" s="4"/>
      <c r="E309" s="5"/>
      <c r="F309" s="5"/>
    </row>
    <row r="310" ht="13.5" customHeight="1" spans="1:6">
      <c r="A310" s="2"/>
      <c r="D310" s="4"/>
      <c r="E310" s="5"/>
      <c r="F310" s="5"/>
    </row>
    <row r="311" ht="13.5" customHeight="1" spans="1:6">
      <c r="A311" s="2"/>
      <c r="D311" s="4"/>
      <c r="E311" s="5"/>
      <c r="F311" s="5"/>
    </row>
    <row r="312" ht="13.5" customHeight="1" spans="1:6">
      <c r="A312" s="2"/>
      <c r="D312" s="4"/>
      <c r="E312" s="5"/>
      <c r="F312" s="5"/>
    </row>
    <row r="313" ht="13.5" customHeight="1" spans="1:6">
      <c r="A313" s="2"/>
      <c r="D313" s="4"/>
      <c r="E313" s="5"/>
      <c r="F313" s="5"/>
    </row>
    <row r="314" ht="13.5" customHeight="1" spans="1:6">
      <c r="A314" s="2"/>
      <c r="D314" s="4"/>
      <c r="E314" s="5"/>
      <c r="F314" s="5"/>
    </row>
    <row r="315" ht="13.5" customHeight="1" spans="1:6">
      <c r="A315" s="2"/>
      <c r="D315" s="4"/>
      <c r="E315" s="5"/>
      <c r="F315" s="5"/>
    </row>
    <row r="316" ht="13.5" customHeight="1" spans="1:6">
      <c r="A316" s="2"/>
      <c r="D316" s="4"/>
      <c r="E316" s="5"/>
      <c r="F316" s="5"/>
    </row>
    <row r="317" ht="13.5" customHeight="1" spans="1:6">
      <c r="A317" s="2"/>
      <c r="D317" s="4"/>
      <c r="E317" s="5"/>
      <c r="F317" s="5"/>
    </row>
    <row r="318" ht="13.5" customHeight="1" spans="1:6">
      <c r="A318" s="2"/>
      <c r="D318" s="4"/>
      <c r="E318" s="5"/>
      <c r="F318" s="5"/>
    </row>
    <row r="319" ht="13.5" customHeight="1" spans="1:6">
      <c r="A319" s="2"/>
      <c r="D319" s="4"/>
      <c r="E319" s="5"/>
      <c r="F319" s="5"/>
    </row>
    <row r="320" ht="13.5" customHeight="1" spans="1:6">
      <c r="A320" s="2"/>
      <c r="D320" s="4"/>
      <c r="E320" s="5"/>
      <c r="F320" s="5"/>
    </row>
    <row r="321" ht="13.5" customHeight="1" spans="1:6">
      <c r="A321" s="2"/>
      <c r="D321" s="4"/>
      <c r="E321" s="5"/>
      <c r="F321" s="5"/>
    </row>
    <row r="322" ht="13.5" customHeight="1" spans="1:6">
      <c r="A322" s="2"/>
      <c r="D322" s="4"/>
      <c r="E322" s="5"/>
      <c r="F322" s="5"/>
    </row>
    <row r="323" ht="13.5" customHeight="1" spans="1:6">
      <c r="A323" s="2"/>
      <c r="D323" s="4"/>
      <c r="E323" s="5"/>
      <c r="F323" s="5"/>
    </row>
    <row r="324" ht="13.5" customHeight="1" spans="1:6">
      <c r="A324" s="2"/>
      <c r="D324" s="4"/>
      <c r="E324" s="5"/>
      <c r="F324" s="5"/>
    </row>
    <row r="325" ht="13.5" customHeight="1" spans="1:6">
      <c r="A325" s="2"/>
      <c r="D325" s="4"/>
      <c r="E325" s="5"/>
      <c r="F325" s="5"/>
    </row>
    <row r="326" ht="13.5" customHeight="1" spans="1:6">
      <c r="A326" s="2"/>
      <c r="D326" s="4"/>
      <c r="E326" s="5"/>
      <c r="F326" s="5"/>
    </row>
    <row r="327" ht="13.5" customHeight="1" spans="1:6">
      <c r="A327" s="2"/>
      <c r="D327" s="4"/>
      <c r="E327" s="5"/>
      <c r="F327" s="5"/>
    </row>
    <row r="328" ht="13.5" customHeight="1" spans="1:6">
      <c r="A328" s="2"/>
      <c r="D328" s="4"/>
      <c r="E328" s="5"/>
      <c r="F328" s="5"/>
    </row>
    <row r="329" ht="13.5" customHeight="1" spans="1:6">
      <c r="A329" s="2"/>
      <c r="D329" s="4"/>
      <c r="E329" s="5"/>
      <c r="F329" s="5"/>
    </row>
    <row r="330" ht="13.5" customHeight="1" spans="1:6">
      <c r="A330" s="2"/>
      <c r="D330" s="4"/>
      <c r="E330" s="5"/>
      <c r="F330" s="5"/>
    </row>
    <row r="331" ht="13.5" customHeight="1" spans="1:6">
      <c r="A331" s="2"/>
      <c r="D331" s="4"/>
      <c r="E331" s="5"/>
      <c r="F331" s="5"/>
    </row>
    <row r="332" ht="13.5" customHeight="1" spans="1:6">
      <c r="A332" s="2"/>
      <c r="D332" s="4"/>
      <c r="E332" s="5"/>
      <c r="F332" s="5"/>
    </row>
    <row r="333" ht="13.5" customHeight="1" spans="1:6">
      <c r="A333" s="2"/>
      <c r="D333" s="4"/>
      <c r="E333" s="5"/>
      <c r="F333" s="5"/>
    </row>
    <row r="334" ht="13.5" customHeight="1" spans="1:6">
      <c r="A334" s="2"/>
      <c r="D334" s="4"/>
      <c r="E334" s="5"/>
      <c r="F334" s="5"/>
    </row>
    <row r="335" ht="13.5" customHeight="1" spans="1:6">
      <c r="A335" s="2"/>
      <c r="D335" s="4"/>
      <c r="E335" s="5"/>
      <c r="F335" s="5"/>
    </row>
    <row r="336" ht="13.5" customHeight="1" spans="1:6">
      <c r="A336" s="2"/>
      <c r="D336" s="4"/>
      <c r="E336" s="5"/>
      <c r="F336" s="5"/>
    </row>
    <row r="337" ht="13.5" customHeight="1" spans="1:6">
      <c r="A337" s="2"/>
      <c r="D337" s="4"/>
      <c r="E337" s="5"/>
      <c r="F337" s="5"/>
    </row>
    <row r="338" ht="13.5" customHeight="1" spans="1:6">
      <c r="A338" s="2"/>
      <c r="D338" s="4"/>
      <c r="E338" s="5"/>
      <c r="F338" s="5"/>
    </row>
    <row r="339" ht="13.5" customHeight="1" spans="1:6">
      <c r="A339" s="2"/>
      <c r="D339" s="4"/>
      <c r="E339" s="5"/>
      <c r="F339" s="5"/>
    </row>
    <row r="340" ht="13.5" customHeight="1" spans="1:6">
      <c r="A340" s="2"/>
      <c r="D340" s="4"/>
      <c r="E340" s="5"/>
      <c r="F340" s="5"/>
    </row>
    <row r="341" ht="13.5" customHeight="1" spans="1:6">
      <c r="A341" s="2"/>
      <c r="D341" s="4"/>
      <c r="E341" s="5"/>
      <c r="F341" s="5"/>
    </row>
    <row r="342" ht="13.5" customHeight="1" spans="1:6">
      <c r="A342" s="2"/>
      <c r="D342" s="4"/>
      <c r="E342" s="5"/>
      <c r="F342" s="5"/>
    </row>
    <row r="343" ht="13.5" customHeight="1" spans="1:6">
      <c r="A343" s="2"/>
      <c r="D343" s="4"/>
      <c r="E343" s="5"/>
      <c r="F343" s="5"/>
    </row>
    <row r="344" ht="13.5" customHeight="1" spans="1:6">
      <c r="A344" s="2"/>
      <c r="D344" s="4"/>
      <c r="E344" s="5"/>
      <c r="F344" s="5"/>
    </row>
    <row r="345" ht="13.5" customHeight="1" spans="1:6">
      <c r="A345" s="2"/>
      <c r="D345" s="4"/>
      <c r="E345" s="5"/>
      <c r="F345" s="5"/>
    </row>
    <row r="346" ht="13.5" customHeight="1" spans="1:6">
      <c r="A346" s="2"/>
      <c r="D346" s="4"/>
      <c r="E346" s="5"/>
      <c r="F346" s="5"/>
    </row>
    <row r="347" ht="13.5" customHeight="1" spans="1:6">
      <c r="A347" s="2"/>
      <c r="D347" s="4"/>
      <c r="E347" s="5"/>
      <c r="F347" s="5"/>
    </row>
    <row r="348" ht="13.5" customHeight="1" spans="1:6">
      <c r="A348" s="2"/>
      <c r="D348" s="4"/>
      <c r="E348" s="5"/>
      <c r="F348" s="5"/>
    </row>
    <row r="349" ht="13.5" customHeight="1" spans="1:6">
      <c r="A349" s="2"/>
      <c r="D349" s="4"/>
      <c r="E349" s="5"/>
      <c r="F349" s="5"/>
    </row>
    <row r="350" ht="13.5" customHeight="1" spans="1:6">
      <c r="A350" s="2"/>
      <c r="D350" s="4"/>
      <c r="E350" s="5"/>
      <c r="F350" s="5"/>
    </row>
    <row r="351" ht="13.5" customHeight="1" spans="1:6">
      <c r="A351" s="2"/>
      <c r="D351" s="4"/>
      <c r="E351" s="5"/>
      <c r="F351" s="5"/>
    </row>
    <row r="352" ht="13.5" customHeight="1" spans="1:6">
      <c r="A352" s="2"/>
      <c r="D352" s="4"/>
      <c r="E352" s="5"/>
      <c r="F352" s="5"/>
    </row>
    <row r="353" ht="13.5" customHeight="1" spans="1:6">
      <c r="A353" s="2"/>
      <c r="D353" s="4"/>
      <c r="E353" s="5"/>
      <c r="F353" s="5"/>
    </row>
    <row r="354" ht="13.5" customHeight="1" spans="1:6">
      <c r="A354" s="2"/>
      <c r="D354" s="4"/>
      <c r="E354" s="5"/>
      <c r="F354" s="5"/>
    </row>
    <row r="355" ht="13.5" customHeight="1" spans="1:6">
      <c r="A355" s="2"/>
      <c r="D355" s="4"/>
      <c r="E355" s="5"/>
      <c r="F355" s="5"/>
    </row>
    <row r="356" ht="13.5" customHeight="1" spans="1:6">
      <c r="A356" s="2"/>
      <c r="D356" s="4"/>
      <c r="E356" s="5"/>
      <c r="F356" s="5"/>
    </row>
    <row r="357" ht="13.5" customHeight="1" spans="1:6">
      <c r="A357" s="2"/>
      <c r="D357" s="4"/>
      <c r="E357" s="5"/>
      <c r="F357" s="5"/>
    </row>
    <row r="358" ht="13.5" customHeight="1" spans="1:6">
      <c r="A358" s="2"/>
      <c r="D358" s="4"/>
      <c r="E358" s="5"/>
      <c r="F358" s="5"/>
    </row>
    <row r="359" ht="13.5" customHeight="1" spans="1:6">
      <c r="A359" s="2"/>
      <c r="D359" s="4"/>
      <c r="E359" s="5"/>
      <c r="F359" s="5"/>
    </row>
    <row r="360" ht="13.5" customHeight="1" spans="1:6">
      <c r="A360" s="2"/>
      <c r="D360" s="4"/>
      <c r="E360" s="5"/>
      <c r="F360" s="5"/>
    </row>
    <row r="361" ht="13.5" customHeight="1" spans="1:6">
      <c r="A361" s="2"/>
      <c r="D361" s="4"/>
      <c r="E361" s="5"/>
      <c r="F361" s="5"/>
    </row>
    <row r="362" ht="13.5" customHeight="1" spans="1:6">
      <c r="A362" s="2"/>
      <c r="D362" s="4"/>
      <c r="E362" s="5"/>
      <c r="F362" s="5"/>
    </row>
    <row r="363" ht="13.5" customHeight="1" spans="1:6">
      <c r="A363" s="2"/>
      <c r="D363" s="4"/>
      <c r="E363" s="5"/>
      <c r="F363" s="5"/>
    </row>
    <row r="364" ht="13.5" customHeight="1" spans="1:6">
      <c r="A364" s="2"/>
      <c r="D364" s="4"/>
      <c r="E364" s="5"/>
      <c r="F364" s="5"/>
    </row>
    <row r="365" ht="13.5" customHeight="1" spans="1:6">
      <c r="A365" s="2"/>
      <c r="D365" s="4"/>
      <c r="E365" s="5"/>
      <c r="F365" s="5"/>
    </row>
    <row r="366" ht="13.5" customHeight="1" spans="1:6">
      <c r="A366" s="2"/>
      <c r="D366" s="4"/>
      <c r="E366" s="5"/>
      <c r="F366" s="5"/>
    </row>
    <row r="367" ht="13.5" customHeight="1" spans="1:6">
      <c r="A367" s="2"/>
      <c r="D367" s="4"/>
      <c r="E367" s="5"/>
      <c r="F367" s="5"/>
    </row>
    <row r="368" ht="13.5" customHeight="1" spans="1:6">
      <c r="A368" s="2"/>
      <c r="D368" s="4"/>
      <c r="E368" s="5"/>
      <c r="F368" s="5"/>
    </row>
    <row r="369" ht="13.5" customHeight="1" spans="1:6">
      <c r="A369" s="2"/>
      <c r="D369" s="4"/>
      <c r="E369" s="5"/>
      <c r="F369" s="5"/>
    </row>
    <row r="370" ht="13.5" customHeight="1" spans="1:6">
      <c r="A370" s="2"/>
      <c r="D370" s="4"/>
      <c r="E370" s="5"/>
      <c r="F370" s="5"/>
    </row>
    <row r="371" ht="13.5" customHeight="1" spans="1:6">
      <c r="A371" s="2"/>
      <c r="D371" s="4"/>
      <c r="E371" s="5"/>
      <c r="F371" s="5"/>
    </row>
    <row r="372" ht="13.5" customHeight="1" spans="1:6">
      <c r="A372" s="2"/>
      <c r="D372" s="4"/>
      <c r="E372" s="5"/>
      <c r="F372" s="5"/>
    </row>
    <row r="373" ht="13.5" customHeight="1" spans="1:6">
      <c r="A373" s="2"/>
      <c r="D373" s="4"/>
      <c r="E373" s="5"/>
      <c r="F373" s="5"/>
    </row>
    <row r="374" ht="13.5" customHeight="1" spans="1:6">
      <c r="A374" s="2"/>
      <c r="D374" s="4"/>
      <c r="E374" s="5"/>
      <c r="F374" s="5"/>
    </row>
    <row r="375" ht="13.5" customHeight="1" spans="1:6">
      <c r="A375" s="2"/>
      <c r="D375" s="4"/>
      <c r="E375" s="5"/>
      <c r="F375" s="5"/>
    </row>
    <row r="376" ht="13.5" customHeight="1" spans="1:6">
      <c r="A376" s="2"/>
      <c r="D376" s="4"/>
      <c r="E376" s="5"/>
      <c r="F376" s="5"/>
    </row>
    <row r="377" ht="13.5" customHeight="1" spans="1:6">
      <c r="A377" s="2"/>
      <c r="D377" s="4"/>
      <c r="E377" s="5"/>
      <c r="F377" s="5"/>
    </row>
    <row r="378" ht="13.5" customHeight="1" spans="1:6">
      <c r="A378" s="2"/>
      <c r="D378" s="4"/>
      <c r="E378" s="5"/>
      <c r="F378" s="5"/>
    </row>
    <row r="379" ht="13.5" customHeight="1" spans="1:6">
      <c r="A379" s="2"/>
      <c r="D379" s="4"/>
      <c r="E379" s="5"/>
      <c r="F379" s="5"/>
    </row>
    <row r="380" ht="13.5" customHeight="1" spans="1:6">
      <c r="A380" s="2"/>
      <c r="D380" s="4"/>
      <c r="E380" s="5"/>
      <c r="F380" s="5"/>
    </row>
    <row r="381" ht="13.5" customHeight="1" spans="1:6">
      <c r="A381" s="2"/>
      <c r="D381" s="4"/>
      <c r="E381" s="5"/>
      <c r="F381" s="5"/>
    </row>
    <row r="382" ht="13.5" customHeight="1" spans="1:6">
      <c r="A382" s="2"/>
      <c r="D382" s="4"/>
      <c r="E382" s="5"/>
      <c r="F382" s="5"/>
    </row>
    <row r="383" ht="13.5" customHeight="1" spans="1:6">
      <c r="A383" s="2"/>
      <c r="D383" s="4"/>
      <c r="E383" s="5"/>
      <c r="F383" s="5"/>
    </row>
    <row r="384" ht="13.5" customHeight="1" spans="1:6">
      <c r="A384" s="2"/>
      <c r="D384" s="4"/>
      <c r="E384" s="5"/>
      <c r="F384" s="5"/>
    </row>
    <row r="385" ht="13.5" customHeight="1" spans="1:6">
      <c r="A385" s="2"/>
      <c r="D385" s="4"/>
      <c r="E385" s="5"/>
      <c r="F385" s="5"/>
    </row>
    <row r="386" ht="13.5" customHeight="1" spans="1:6">
      <c r="A386" s="2"/>
      <c r="D386" s="4"/>
      <c r="E386" s="5"/>
      <c r="F386" s="5"/>
    </row>
    <row r="387" ht="13.5" customHeight="1" spans="1:6">
      <c r="A387" s="2"/>
      <c r="D387" s="4"/>
      <c r="E387" s="5"/>
      <c r="F387" s="5"/>
    </row>
    <row r="388" ht="13.5" customHeight="1" spans="1:6">
      <c r="A388" s="2"/>
      <c r="D388" s="4"/>
      <c r="E388" s="5"/>
      <c r="F388" s="5"/>
    </row>
    <row r="389" ht="13.5" customHeight="1" spans="1:6">
      <c r="A389" s="2"/>
      <c r="D389" s="4"/>
      <c r="E389" s="5"/>
      <c r="F389" s="5"/>
    </row>
    <row r="390" ht="13.5" customHeight="1" spans="1:6">
      <c r="A390" s="2"/>
      <c r="D390" s="4"/>
      <c r="E390" s="5"/>
      <c r="F390" s="5"/>
    </row>
    <row r="391" ht="13.5" customHeight="1" spans="1:6">
      <c r="A391" s="2"/>
      <c r="D391" s="4"/>
      <c r="E391" s="5"/>
      <c r="F391" s="5"/>
    </row>
    <row r="392" ht="13.5" customHeight="1" spans="1:6">
      <c r="A392" s="2"/>
      <c r="D392" s="4"/>
      <c r="E392" s="5"/>
      <c r="F392" s="5"/>
    </row>
    <row r="393" ht="13.5" customHeight="1" spans="1:6">
      <c r="A393" s="2"/>
      <c r="D393" s="4"/>
      <c r="E393" s="5"/>
      <c r="F393" s="5"/>
    </row>
    <row r="394" ht="13.5" customHeight="1" spans="1:6">
      <c r="A394" s="2"/>
      <c r="D394" s="4"/>
      <c r="E394" s="5"/>
      <c r="F394" s="5"/>
    </row>
    <row r="395" ht="13.5" customHeight="1" spans="1:6">
      <c r="A395" s="2"/>
      <c r="D395" s="4"/>
      <c r="E395" s="5"/>
      <c r="F395" s="5"/>
    </row>
    <row r="396" ht="13.5" customHeight="1" spans="1:6">
      <c r="A396" s="2"/>
      <c r="D396" s="4"/>
      <c r="E396" s="5"/>
      <c r="F396" s="5"/>
    </row>
    <row r="397" ht="13.5" customHeight="1" spans="1:6">
      <c r="A397" s="2"/>
      <c r="D397" s="4"/>
      <c r="E397" s="5"/>
      <c r="F397" s="5"/>
    </row>
    <row r="398" ht="13.5" customHeight="1" spans="1:6">
      <c r="A398" s="2"/>
      <c r="D398" s="4"/>
      <c r="E398" s="5"/>
      <c r="F398" s="5"/>
    </row>
    <row r="399" ht="13.5" customHeight="1" spans="1:6">
      <c r="A399" s="2"/>
      <c r="D399" s="4"/>
      <c r="E399" s="5"/>
      <c r="F399" s="5"/>
    </row>
    <row r="400" ht="13.5" customHeight="1" spans="1:6">
      <c r="A400" s="2"/>
      <c r="D400" s="4"/>
      <c r="E400" s="5"/>
      <c r="F400" s="5"/>
    </row>
    <row r="401" ht="13.5" customHeight="1" spans="1:6">
      <c r="A401" s="2"/>
      <c r="D401" s="4"/>
      <c r="E401" s="5"/>
      <c r="F401" s="5"/>
    </row>
    <row r="402" ht="13.5" customHeight="1" spans="1:6">
      <c r="A402" s="2"/>
      <c r="D402" s="4"/>
      <c r="E402" s="5"/>
      <c r="F402" s="5"/>
    </row>
    <row r="403" ht="13.5" customHeight="1" spans="1:6">
      <c r="A403" s="2"/>
      <c r="D403" s="4"/>
      <c r="E403" s="5"/>
      <c r="F403" s="5"/>
    </row>
    <row r="404" ht="13.5" customHeight="1" spans="1:6">
      <c r="A404" s="2"/>
      <c r="D404" s="4"/>
      <c r="E404" s="5"/>
      <c r="F404" s="5"/>
    </row>
    <row r="405" ht="13.5" customHeight="1" spans="1:6">
      <c r="A405" s="2"/>
      <c r="D405" s="4"/>
      <c r="E405" s="5"/>
      <c r="F405" s="5"/>
    </row>
    <row r="406" ht="13.5" customHeight="1" spans="1:6">
      <c r="A406" s="2"/>
      <c r="D406" s="4"/>
      <c r="E406" s="5"/>
      <c r="F406" s="5"/>
    </row>
    <row r="407" ht="13.5" customHeight="1" spans="1:6">
      <c r="A407" s="2"/>
      <c r="D407" s="4"/>
      <c r="E407" s="5"/>
      <c r="F407" s="5"/>
    </row>
    <row r="408" ht="13.5" customHeight="1" spans="1:6">
      <c r="A408" s="2"/>
      <c r="D408" s="4"/>
      <c r="E408" s="5"/>
      <c r="F408" s="5"/>
    </row>
    <row r="409" ht="13.5" customHeight="1" spans="1:6">
      <c r="A409" s="2"/>
      <c r="D409" s="4"/>
      <c r="E409" s="5"/>
      <c r="F409" s="5"/>
    </row>
    <row r="410" ht="13.5" customHeight="1" spans="1:6">
      <c r="A410" s="2"/>
      <c r="D410" s="4"/>
      <c r="E410" s="5"/>
      <c r="F410" s="5"/>
    </row>
    <row r="411" ht="13.5" customHeight="1" spans="1:6">
      <c r="A411" s="2"/>
      <c r="D411" s="4"/>
      <c r="E411" s="5"/>
      <c r="F411" s="5"/>
    </row>
    <row r="412" ht="13.5" customHeight="1" spans="1:6">
      <c r="A412" s="2"/>
      <c r="D412" s="4"/>
      <c r="E412" s="5"/>
      <c r="F412" s="5"/>
    </row>
    <row r="413" ht="13.5" customHeight="1" spans="1:6">
      <c r="A413" s="2"/>
      <c r="D413" s="4"/>
      <c r="E413" s="5"/>
      <c r="F413" s="5"/>
    </row>
    <row r="414" ht="13.5" customHeight="1" spans="1:6">
      <c r="A414" s="2"/>
      <c r="D414" s="4"/>
      <c r="E414" s="5"/>
      <c r="F414" s="5"/>
    </row>
    <row r="415" ht="13.5" customHeight="1" spans="1:6">
      <c r="A415" s="2"/>
      <c r="D415" s="4"/>
      <c r="E415" s="5"/>
      <c r="F415" s="5"/>
    </row>
    <row r="416" ht="13.5" customHeight="1" spans="1:6">
      <c r="A416" s="2"/>
      <c r="D416" s="4"/>
      <c r="E416" s="5"/>
      <c r="F416" s="5"/>
    </row>
    <row r="417" ht="13.5" customHeight="1" spans="1:6">
      <c r="A417" s="2"/>
      <c r="D417" s="4"/>
      <c r="E417" s="5"/>
      <c r="F417" s="5"/>
    </row>
    <row r="418" ht="13.5" customHeight="1" spans="1:6">
      <c r="A418" s="2"/>
      <c r="D418" s="4"/>
      <c r="E418" s="5"/>
      <c r="F418" s="5"/>
    </row>
    <row r="419" ht="13.5" customHeight="1" spans="1:6">
      <c r="A419" s="2"/>
      <c r="D419" s="4"/>
      <c r="E419" s="5"/>
      <c r="F419" s="5"/>
    </row>
    <row r="420" ht="13.5" customHeight="1" spans="1:6">
      <c r="A420" s="2"/>
      <c r="D420" s="4"/>
      <c r="E420" s="5"/>
      <c r="F420" s="5"/>
    </row>
    <row r="421" ht="13.5" customHeight="1" spans="1:6">
      <c r="A421" s="2"/>
      <c r="D421" s="4"/>
      <c r="E421" s="5"/>
      <c r="F421" s="5"/>
    </row>
    <row r="422" ht="13.5" customHeight="1" spans="1:6">
      <c r="A422" s="2"/>
      <c r="D422" s="4"/>
      <c r="E422" s="5"/>
      <c r="F422" s="5"/>
    </row>
    <row r="423" ht="13.5" customHeight="1" spans="1:6">
      <c r="A423" s="2"/>
      <c r="D423" s="4"/>
      <c r="E423" s="5"/>
      <c r="F423" s="5"/>
    </row>
    <row r="424" ht="13.5" customHeight="1" spans="1:6">
      <c r="A424" s="2"/>
      <c r="D424" s="4"/>
      <c r="E424" s="5"/>
      <c r="F424" s="5"/>
    </row>
    <row r="425" ht="13.5" customHeight="1" spans="1:6">
      <c r="A425" s="2"/>
      <c r="D425" s="4"/>
      <c r="E425" s="5"/>
      <c r="F425" s="5"/>
    </row>
    <row r="426" ht="13.5" customHeight="1" spans="1:6">
      <c r="A426" s="2"/>
      <c r="D426" s="4"/>
      <c r="E426" s="5"/>
      <c r="F426" s="5"/>
    </row>
    <row r="427" ht="13.5" customHeight="1" spans="1:6">
      <c r="A427" s="2"/>
      <c r="D427" s="4"/>
      <c r="E427" s="5"/>
      <c r="F427" s="5"/>
    </row>
    <row r="428" ht="13.5" customHeight="1" spans="1:6">
      <c r="A428" s="2"/>
      <c r="D428" s="4"/>
      <c r="E428" s="5"/>
      <c r="F428" s="5"/>
    </row>
    <row r="429" ht="13.5" customHeight="1" spans="1:6">
      <c r="A429" s="2"/>
      <c r="D429" s="4"/>
      <c r="E429" s="5"/>
      <c r="F429" s="5"/>
    </row>
    <row r="430" ht="13.5" customHeight="1" spans="1:6">
      <c r="A430" s="2"/>
      <c r="D430" s="4"/>
      <c r="E430" s="5"/>
      <c r="F430" s="5"/>
    </row>
    <row r="431" ht="13.5" customHeight="1" spans="1:6">
      <c r="A431" s="2"/>
      <c r="D431" s="4"/>
      <c r="E431" s="5"/>
      <c r="F431" s="5"/>
    </row>
    <row r="432" ht="13.5" customHeight="1" spans="1:6">
      <c r="A432" s="2"/>
      <c r="D432" s="4"/>
      <c r="E432" s="5"/>
      <c r="F432" s="5"/>
    </row>
    <row r="433" ht="13.5" customHeight="1" spans="1:6">
      <c r="A433" s="2"/>
      <c r="D433" s="4"/>
      <c r="E433" s="5"/>
      <c r="F433" s="5"/>
    </row>
    <row r="434" ht="13.5" customHeight="1" spans="1:6">
      <c r="A434" s="2"/>
      <c r="D434" s="4"/>
      <c r="E434" s="5"/>
      <c r="F434" s="5"/>
    </row>
    <row r="435" ht="13.5" customHeight="1" spans="1:6">
      <c r="A435" s="2"/>
      <c r="D435" s="4"/>
      <c r="E435" s="5"/>
      <c r="F435" s="5"/>
    </row>
    <row r="436" ht="13.5" customHeight="1" spans="1:6">
      <c r="A436" s="2"/>
      <c r="D436" s="4"/>
      <c r="E436" s="5"/>
      <c r="F436" s="5"/>
    </row>
    <row r="437" ht="13.5" customHeight="1" spans="1:6">
      <c r="A437" s="2"/>
      <c r="D437" s="4"/>
      <c r="E437" s="5"/>
      <c r="F437" s="5"/>
    </row>
    <row r="438" ht="13.5" customHeight="1" spans="1:6">
      <c r="A438" s="2"/>
      <c r="D438" s="4"/>
      <c r="E438" s="5"/>
      <c r="F438" s="5"/>
    </row>
    <row r="439" ht="13.5" customHeight="1" spans="1:6">
      <c r="A439" s="2"/>
      <c r="D439" s="4"/>
      <c r="E439" s="5"/>
      <c r="F439" s="5"/>
    </row>
    <row r="440" ht="13.5" customHeight="1" spans="1:6">
      <c r="A440" s="2"/>
      <c r="D440" s="4"/>
      <c r="E440" s="5"/>
      <c r="F440" s="5"/>
    </row>
    <row r="441" ht="13.5" customHeight="1" spans="1:6">
      <c r="A441" s="2"/>
      <c r="D441" s="4"/>
      <c r="E441" s="5"/>
      <c r="F441" s="5"/>
    </row>
    <row r="442" ht="13.5" customHeight="1" spans="1:6">
      <c r="A442" s="2"/>
      <c r="D442" s="4"/>
      <c r="E442" s="5"/>
      <c r="F442" s="5"/>
    </row>
    <row r="443" ht="13.5" customHeight="1" spans="1:6">
      <c r="A443" s="2"/>
      <c r="D443" s="4"/>
      <c r="E443" s="5"/>
      <c r="F443" s="5"/>
    </row>
    <row r="444" ht="13.5" customHeight="1" spans="1:6">
      <c r="A444" s="2"/>
      <c r="D444" s="4"/>
      <c r="E444" s="5"/>
      <c r="F444" s="5"/>
    </row>
    <row r="445" ht="13.5" customHeight="1" spans="1:6">
      <c r="A445" s="2"/>
      <c r="D445" s="4"/>
      <c r="E445" s="5"/>
      <c r="F445" s="5"/>
    </row>
    <row r="446" ht="13.5" customHeight="1" spans="1:6">
      <c r="A446" s="2"/>
      <c r="D446" s="4"/>
      <c r="E446" s="5"/>
      <c r="F446" s="5"/>
    </row>
    <row r="447" ht="13.5" customHeight="1" spans="1:6">
      <c r="A447" s="2"/>
      <c r="D447" s="4"/>
      <c r="E447" s="5"/>
      <c r="F447" s="5"/>
    </row>
    <row r="448" ht="13.5" customHeight="1" spans="1:6">
      <c r="A448" s="2"/>
      <c r="D448" s="4"/>
      <c r="E448" s="5"/>
      <c r="F448" s="5"/>
    </row>
    <row r="449" ht="13.5" customHeight="1" spans="1:6">
      <c r="A449" s="2"/>
      <c r="D449" s="4"/>
      <c r="E449" s="5"/>
      <c r="F449" s="5"/>
    </row>
    <row r="450" ht="13.5" customHeight="1" spans="1:6">
      <c r="A450" s="2"/>
      <c r="D450" s="4"/>
      <c r="E450" s="5"/>
      <c r="F450" s="5"/>
    </row>
    <row r="451" ht="13.5" customHeight="1" spans="1:6">
      <c r="A451" s="2"/>
      <c r="D451" s="4"/>
      <c r="E451" s="5"/>
      <c r="F451" s="5"/>
    </row>
    <row r="452" ht="13.5" customHeight="1" spans="1:6">
      <c r="A452" s="2"/>
      <c r="D452" s="4"/>
      <c r="E452" s="5"/>
      <c r="F452" s="5"/>
    </row>
    <row r="453" ht="13.5" customHeight="1" spans="1:6">
      <c r="A453" s="2"/>
      <c r="D453" s="4"/>
      <c r="E453" s="5"/>
      <c r="F453" s="5"/>
    </row>
    <row r="454" ht="13.5" customHeight="1" spans="1:6">
      <c r="A454" s="2"/>
      <c r="D454" s="4"/>
      <c r="E454" s="5"/>
      <c r="F454" s="5"/>
    </row>
    <row r="455" ht="13.5" customHeight="1" spans="1:6">
      <c r="A455" s="2"/>
      <c r="D455" s="4"/>
      <c r="E455" s="5"/>
      <c r="F455" s="5"/>
    </row>
    <row r="456" ht="13.5" customHeight="1" spans="1:6">
      <c r="A456" s="2"/>
      <c r="D456" s="4"/>
      <c r="E456" s="5"/>
      <c r="F456" s="5"/>
    </row>
    <row r="457" ht="13.5" customHeight="1" spans="1:6">
      <c r="A457" s="2"/>
      <c r="D457" s="4"/>
      <c r="E457" s="5"/>
      <c r="F457" s="5"/>
    </row>
    <row r="458" ht="13.5" customHeight="1" spans="1:6">
      <c r="A458" s="2"/>
      <c r="D458" s="4"/>
      <c r="E458" s="5"/>
      <c r="F458" s="5"/>
    </row>
    <row r="459" ht="13.5" customHeight="1" spans="1:6">
      <c r="A459" s="2"/>
      <c r="D459" s="4"/>
      <c r="E459" s="5"/>
      <c r="F459" s="5"/>
    </row>
    <row r="460" ht="13.5" customHeight="1" spans="1:6">
      <c r="A460" s="2"/>
      <c r="D460" s="4"/>
      <c r="E460" s="5"/>
      <c r="F460" s="5"/>
    </row>
    <row r="461" ht="13.5" customHeight="1" spans="1:6">
      <c r="A461" s="2"/>
      <c r="D461" s="4"/>
      <c r="E461" s="5"/>
      <c r="F461" s="5"/>
    </row>
    <row r="462" ht="13.5" customHeight="1" spans="1:6">
      <c r="A462" s="2"/>
      <c r="D462" s="4"/>
      <c r="E462" s="5"/>
      <c r="F462" s="5"/>
    </row>
    <row r="463" ht="13.5" customHeight="1" spans="1:6">
      <c r="A463" s="2"/>
      <c r="D463" s="4"/>
      <c r="E463" s="5"/>
      <c r="F463" s="5"/>
    </row>
    <row r="464" ht="13.5" customHeight="1" spans="1:6">
      <c r="A464" s="2"/>
      <c r="D464" s="4"/>
      <c r="E464" s="5"/>
      <c r="F464" s="5"/>
    </row>
    <row r="465" ht="13.5" customHeight="1" spans="1:6">
      <c r="A465" s="2"/>
      <c r="D465" s="4"/>
      <c r="E465" s="5"/>
      <c r="F465" s="5"/>
    </row>
    <row r="466" ht="13.5" customHeight="1" spans="1:6">
      <c r="A466" s="2"/>
      <c r="D466" s="4"/>
      <c r="E466" s="5"/>
      <c r="F466" s="5"/>
    </row>
    <row r="467" ht="13.5" customHeight="1" spans="1:6">
      <c r="A467" s="2"/>
      <c r="D467" s="4"/>
      <c r="E467" s="5"/>
      <c r="F467" s="5"/>
    </row>
    <row r="468" ht="13.5" customHeight="1" spans="1:6">
      <c r="A468" s="2"/>
      <c r="D468" s="4"/>
      <c r="E468" s="5"/>
      <c r="F468" s="5"/>
    </row>
    <row r="469" ht="13.5" customHeight="1" spans="1:6">
      <c r="A469" s="2"/>
      <c r="D469" s="4"/>
      <c r="E469" s="5"/>
      <c r="F469" s="5"/>
    </row>
    <row r="470" ht="13.5" customHeight="1" spans="1:6">
      <c r="A470" s="2"/>
      <c r="D470" s="4"/>
      <c r="E470" s="5"/>
      <c r="F470" s="5"/>
    </row>
    <row r="471" ht="13.5" customHeight="1" spans="1:6">
      <c r="A471" s="2"/>
      <c r="D471" s="4"/>
      <c r="E471" s="5"/>
      <c r="F471" s="5"/>
    </row>
    <row r="472" ht="13.5" customHeight="1" spans="1:6">
      <c r="A472" s="2"/>
      <c r="D472" s="4"/>
      <c r="E472" s="5"/>
      <c r="F472" s="5"/>
    </row>
    <row r="473" ht="13.5" customHeight="1" spans="1:6">
      <c r="A473" s="2"/>
      <c r="D473" s="4"/>
      <c r="E473" s="5"/>
      <c r="F473" s="5"/>
    </row>
    <row r="474" ht="13.5" customHeight="1" spans="1:6">
      <c r="A474" s="2"/>
      <c r="D474" s="4"/>
      <c r="E474" s="5"/>
      <c r="F474" s="5"/>
    </row>
    <row r="475" ht="13.5" customHeight="1" spans="1:6">
      <c r="A475" s="2"/>
      <c r="D475" s="4"/>
      <c r="E475" s="5"/>
      <c r="F475" s="5"/>
    </row>
    <row r="476" ht="13.5" customHeight="1" spans="1:6">
      <c r="A476" s="2"/>
      <c r="D476" s="4"/>
      <c r="E476" s="5"/>
      <c r="F476" s="5"/>
    </row>
    <row r="477" ht="13.5" customHeight="1" spans="1:6">
      <c r="A477" s="2"/>
      <c r="D477" s="4"/>
      <c r="E477" s="5"/>
      <c r="F477" s="5"/>
    </row>
    <row r="478" ht="13.5" customHeight="1" spans="1:6">
      <c r="A478" s="2"/>
      <c r="D478" s="4"/>
      <c r="E478" s="5"/>
      <c r="F478" s="5"/>
    </row>
    <row r="479" ht="13.5" customHeight="1" spans="1:6">
      <c r="A479" s="2"/>
      <c r="D479" s="4"/>
      <c r="E479" s="5"/>
      <c r="F479" s="5"/>
    </row>
    <row r="480" ht="13.5" customHeight="1" spans="1:6">
      <c r="A480" s="2"/>
      <c r="D480" s="4"/>
      <c r="E480" s="5"/>
      <c r="F480" s="5"/>
    </row>
    <row r="481" ht="13.5" customHeight="1" spans="1:6">
      <c r="A481" s="2"/>
      <c r="D481" s="4"/>
      <c r="E481" s="5"/>
      <c r="F481" s="5"/>
    </row>
    <row r="482" ht="13.5" customHeight="1" spans="1:6">
      <c r="A482" s="2"/>
      <c r="D482" s="4"/>
      <c r="E482" s="5"/>
      <c r="F482" s="5"/>
    </row>
    <row r="483" ht="13.5" customHeight="1" spans="1:6">
      <c r="A483" s="2"/>
      <c r="D483" s="4"/>
      <c r="E483" s="5"/>
      <c r="F483" s="5"/>
    </row>
    <row r="484" ht="13.5" customHeight="1" spans="1:6">
      <c r="A484" s="2"/>
      <c r="D484" s="4"/>
      <c r="E484" s="5"/>
      <c r="F484" s="5"/>
    </row>
    <row r="485" ht="13.5" customHeight="1" spans="1:6">
      <c r="A485" s="2"/>
      <c r="D485" s="4"/>
      <c r="E485" s="5"/>
      <c r="F485" s="5"/>
    </row>
    <row r="486" ht="13.5" customHeight="1" spans="1:6">
      <c r="A486" s="2"/>
      <c r="D486" s="4"/>
      <c r="E486" s="5"/>
      <c r="F486" s="5"/>
    </row>
    <row r="487" ht="13.5" customHeight="1" spans="1:6">
      <c r="A487" s="2"/>
      <c r="D487" s="4"/>
      <c r="E487" s="5"/>
      <c r="F487" s="5"/>
    </row>
    <row r="488" ht="13.5" customHeight="1" spans="1:6">
      <c r="A488" s="2"/>
      <c r="D488" s="4"/>
      <c r="E488" s="5"/>
      <c r="F488" s="5"/>
    </row>
    <row r="489" ht="13.5" customHeight="1" spans="1:6">
      <c r="A489" s="2"/>
      <c r="D489" s="4"/>
      <c r="E489" s="5"/>
      <c r="F489" s="5"/>
    </row>
    <row r="490" ht="13.5" customHeight="1" spans="1:6">
      <c r="A490" s="2"/>
      <c r="D490" s="4"/>
      <c r="E490" s="5"/>
      <c r="F490" s="5"/>
    </row>
    <row r="491" ht="13.5" customHeight="1" spans="1:6">
      <c r="A491" s="2"/>
      <c r="D491" s="4"/>
      <c r="E491" s="5"/>
      <c r="F491" s="5"/>
    </row>
    <row r="492" ht="13.5" customHeight="1" spans="1:6">
      <c r="A492" s="2"/>
      <c r="D492" s="4"/>
      <c r="E492" s="5"/>
      <c r="F492" s="5"/>
    </row>
    <row r="493" ht="13.5" customHeight="1" spans="1:6">
      <c r="A493" s="2"/>
      <c r="D493" s="4"/>
      <c r="E493" s="5"/>
      <c r="F493" s="5"/>
    </row>
    <row r="494" ht="13.5" customHeight="1" spans="1:6">
      <c r="A494" s="2"/>
      <c r="D494" s="4"/>
      <c r="E494" s="5"/>
      <c r="F494" s="5"/>
    </row>
    <row r="495" ht="13.5" customHeight="1" spans="1:6">
      <c r="A495" s="2"/>
      <c r="D495" s="4"/>
      <c r="E495" s="5"/>
      <c r="F495" s="5"/>
    </row>
    <row r="496" ht="13.5" customHeight="1" spans="1:6">
      <c r="A496" s="2"/>
      <c r="D496" s="4"/>
      <c r="E496" s="5"/>
      <c r="F496" s="5"/>
    </row>
    <row r="497" ht="13.5" customHeight="1" spans="1:6">
      <c r="A497" s="2"/>
      <c r="D497" s="4"/>
      <c r="E497" s="5"/>
      <c r="F497" s="5"/>
    </row>
    <row r="498" ht="13.5" customHeight="1" spans="1:6">
      <c r="A498" s="2"/>
      <c r="D498" s="4"/>
      <c r="E498" s="5"/>
      <c r="F498" s="5"/>
    </row>
    <row r="499" ht="13.5" customHeight="1" spans="1:6">
      <c r="A499" s="2"/>
      <c r="D499" s="4"/>
      <c r="E499" s="5"/>
      <c r="F499" s="5"/>
    </row>
    <row r="500" ht="13.5" customHeight="1" spans="1:6">
      <c r="A500" s="2"/>
      <c r="D500" s="4"/>
      <c r="E500" s="5"/>
      <c r="F500" s="5"/>
    </row>
    <row r="501" ht="13.5" customHeight="1" spans="1:6">
      <c r="A501" s="2"/>
      <c r="D501" s="4"/>
      <c r="E501" s="5"/>
      <c r="F501" s="5"/>
    </row>
    <row r="502" ht="13.5" customHeight="1" spans="1:6">
      <c r="A502" s="2"/>
      <c r="D502" s="4"/>
      <c r="E502" s="5"/>
      <c r="F502" s="5"/>
    </row>
    <row r="503" ht="13.5" customHeight="1" spans="1:6">
      <c r="A503" s="2"/>
      <c r="D503" s="4"/>
      <c r="E503" s="5"/>
      <c r="F503" s="5"/>
    </row>
    <row r="504" ht="13.5" customHeight="1" spans="1:6">
      <c r="A504" s="2"/>
      <c r="D504" s="4"/>
      <c r="E504" s="5"/>
      <c r="F504" s="5"/>
    </row>
    <row r="505" ht="13.5" customHeight="1" spans="1:6">
      <c r="A505" s="2"/>
      <c r="D505" s="4"/>
      <c r="E505" s="5"/>
      <c r="F505" s="5"/>
    </row>
    <row r="506" ht="13.5" customHeight="1" spans="1:6">
      <c r="A506" s="2"/>
      <c r="D506" s="4"/>
      <c r="E506" s="5"/>
      <c r="F506" s="5"/>
    </row>
    <row r="507" ht="13.5" customHeight="1" spans="1:6">
      <c r="A507" s="2"/>
      <c r="D507" s="4"/>
      <c r="E507" s="5"/>
      <c r="F507" s="5"/>
    </row>
    <row r="508" ht="13.5" customHeight="1" spans="1:6">
      <c r="A508" s="2"/>
      <c r="D508" s="4"/>
      <c r="E508" s="5"/>
      <c r="F508" s="5"/>
    </row>
    <row r="509" ht="13.5" customHeight="1" spans="1:6">
      <c r="A509" s="2"/>
      <c r="D509" s="4"/>
      <c r="E509" s="5"/>
      <c r="F509" s="5"/>
    </row>
    <row r="510" ht="13.5" customHeight="1" spans="1:6">
      <c r="A510" s="2"/>
      <c r="D510" s="4"/>
      <c r="E510" s="5"/>
      <c r="F510" s="5"/>
    </row>
    <row r="511" ht="13.5" customHeight="1" spans="1:6">
      <c r="A511" s="2"/>
      <c r="D511" s="4"/>
      <c r="E511" s="5"/>
      <c r="F511" s="5"/>
    </row>
    <row r="512" ht="13.5" customHeight="1" spans="1:6">
      <c r="A512" s="2"/>
      <c r="D512" s="4"/>
      <c r="E512" s="5"/>
      <c r="F512" s="5"/>
    </row>
    <row r="513" ht="13.5" customHeight="1" spans="1:6">
      <c r="A513" s="2"/>
      <c r="D513" s="4"/>
      <c r="E513" s="5"/>
      <c r="F513" s="5"/>
    </row>
    <row r="514" ht="13.5" customHeight="1" spans="1:6">
      <c r="A514" s="2"/>
      <c r="D514" s="4"/>
      <c r="E514" s="5"/>
      <c r="F514" s="5"/>
    </row>
    <row r="515" ht="13.5" customHeight="1" spans="1:6">
      <c r="A515" s="2"/>
      <c r="D515" s="4"/>
      <c r="E515" s="5"/>
      <c r="F515" s="5"/>
    </row>
    <row r="516" ht="13.5" customHeight="1" spans="1:6">
      <c r="A516" s="2"/>
      <c r="D516" s="4"/>
      <c r="E516" s="5"/>
      <c r="F516" s="5"/>
    </row>
    <row r="517" ht="13.5" customHeight="1" spans="1:6">
      <c r="A517" s="2"/>
      <c r="D517" s="4"/>
      <c r="E517" s="5"/>
      <c r="F517" s="5"/>
    </row>
    <row r="518" ht="13.5" customHeight="1" spans="1:6">
      <c r="A518" s="2"/>
      <c r="D518" s="4"/>
      <c r="E518" s="5"/>
      <c r="F518" s="5"/>
    </row>
    <row r="519" ht="13.5" customHeight="1" spans="1:6">
      <c r="A519" s="2"/>
      <c r="D519" s="4"/>
      <c r="E519" s="5"/>
      <c r="F519" s="5"/>
    </row>
    <row r="520" ht="13.5" customHeight="1" spans="1:6">
      <c r="A520" s="2"/>
      <c r="D520" s="4"/>
      <c r="E520" s="5"/>
      <c r="F520" s="5"/>
    </row>
    <row r="521" ht="13.5" customHeight="1" spans="1:6">
      <c r="A521" s="2"/>
      <c r="D521" s="4"/>
      <c r="E521" s="5"/>
      <c r="F521" s="5"/>
    </row>
    <row r="522" ht="13.5" customHeight="1" spans="1:6">
      <c r="A522" s="2"/>
      <c r="D522" s="4"/>
      <c r="E522" s="5"/>
      <c r="F522" s="5"/>
    </row>
    <row r="523" ht="13.5" customHeight="1" spans="1:6">
      <c r="A523" s="2"/>
      <c r="D523" s="4"/>
      <c r="E523" s="5"/>
      <c r="F523" s="5"/>
    </row>
    <row r="524" ht="13.5" customHeight="1" spans="1:6">
      <c r="A524" s="2"/>
      <c r="D524" s="4"/>
      <c r="E524" s="5"/>
      <c r="F524" s="5"/>
    </row>
    <row r="525" ht="13.5" customHeight="1" spans="1:6">
      <c r="A525" s="2"/>
      <c r="D525" s="4"/>
      <c r="E525" s="5"/>
      <c r="F525" s="5"/>
    </row>
    <row r="526" ht="13.5" customHeight="1" spans="1:6">
      <c r="A526" s="2"/>
      <c r="D526" s="4"/>
      <c r="E526" s="5"/>
      <c r="F526" s="5"/>
    </row>
    <row r="527" ht="13.5" customHeight="1" spans="1:6">
      <c r="A527" s="2"/>
      <c r="D527" s="4"/>
      <c r="E527" s="5"/>
      <c r="F527" s="5"/>
    </row>
    <row r="528" ht="13.5" customHeight="1" spans="1:6">
      <c r="A528" s="2"/>
      <c r="D528" s="4"/>
      <c r="E528" s="5"/>
      <c r="F528" s="5"/>
    </row>
    <row r="529" ht="13.5" customHeight="1" spans="1:6">
      <c r="A529" s="2"/>
      <c r="D529" s="4"/>
      <c r="E529" s="5"/>
      <c r="F529" s="5"/>
    </row>
    <row r="530" ht="13.5" customHeight="1" spans="1:6">
      <c r="A530" s="2"/>
      <c r="D530" s="4"/>
      <c r="E530" s="5"/>
      <c r="F530" s="5"/>
    </row>
    <row r="531" ht="13.5" customHeight="1" spans="1:6">
      <c r="A531" s="2"/>
      <c r="D531" s="4"/>
      <c r="E531" s="5"/>
      <c r="F531" s="5"/>
    </row>
    <row r="532" ht="13.5" customHeight="1" spans="1:6">
      <c r="A532" s="2"/>
      <c r="D532" s="4"/>
      <c r="E532" s="5"/>
      <c r="F532" s="5"/>
    </row>
    <row r="533" ht="13.5" customHeight="1" spans="1:6">
      <c r="A533" s="2"/>
      <c r="D533" s="4"/>
      <c r="E533" s="5"/>
      <c r="F533" s="5"/>
    </row>
    <row r="534" ht="13.5" customHeight="1" spans="1:6">
      <c r="A534" s="2"/>
      <c r="D534" s="4"/>
      <c r="E534" s="5"/>
      <c r="F534" s="5"/>
    </row>
    <row r="535" ht="13.5" customHeight="1" spans="1:6">
      <c r="A535" s="2"/>
      <c r="D535" s="4"/>
      <c r="E535" s="5"/>
      <c r="F535" s="5"/>
    </row>
    <row r="536" ht="13.5" customHeight="1" spans="1:6">
      <c r="A536" s="2"/>
      <c r="D536" s="4"/>
      <c r="E536" s="5"/>
      <c r="F536" s="5"/>
    </row>
    <row r="537" ht="13.5" customHeight="1" spans="1:6">
      <c r="A537" s="2"/>
      <c r="D537" s="4"/>
      <c r="E537" s="5"/>
      <c r="F537" s="5"/>
    </row>
    <row r="538" ht="13.5" customHeight="1" spans="1:6">
      <c r="A538" s="2"/>
      <c r="D538" s="4"/>
      <c r="E538" s="5"/>
      <c r="F538" s="5"/>
    </row>
    <row r="539" ht="13.5" customHeight="1" spans="1:6">
      <c r="A539" s="2"/>
      <c r="D539" s="4"/>
      <c r="E539" s="5"/>
      <c r="F539" s="5"/>
    </row>
    <row r="540" ht="13.5" customHeight="1" spans="1:6">
      <c r="A540" s="2"/>
      <c r="D540" s="4"/>
      <c r="E540" s="5"/>
      <c r="F540" s="5"/>
    </row>
    <row r="541" ht="13.5" customHeight="1" spans="1:6">
      <c r="A541" s="2"/>
      <c r="D541" s="4"/>
      <c r="E541" s="5"/>
      <c r="F541" s="5"/>
    </row>
    <row r="542" ht="13.5" customHeight="1" spans="1:6">
      <c r="A542" s="2"/>
      <c r="D542" s="4"/>
      <c r="E542" s="5"/>
      <c r="F542" s="5"/>
    </row>
    <row r="543" ht="13.5" customHeight="1" spans="1:6">
      <c r="A543" s="2"/>
      <c r="D543" s="4"/>
      <c r="E543" s="5"/>
      <c r="F543" s="5"/>
    </row>
    <row r="544" ht="13.5" customHeight="1" spans="1:6">
      <c r="A544" s="2"/>
      <c r="D544" s="4"/>
      <c r="E544" s="5"/>
      <c r="F544" s="5"/>
    </row>
    <row r="545" ht="13.5" customHeight="1" spans="1:6">
      <c r="A545" s="2"/>
      <c r="D545" s="4"/>
      <c r="E545" s="5"/>
      <c r="F545" s="5"/>
    </row>
    <row r="546" ht="13.5" customHeight="1" spans="1:6">
      <c r="A546" s="2"/>
      <c r="D546" s="4"/>
      <c r="E546" s="5"/>
      <c r="F546" s="5"/>
    </row>
    <row r="547" ht="13.5" customHeight="1" spans="1:6">
      <c r="A547" s="2"/>
      <c r="D547" s="4"/>
      <c r="E547" s="5"/>
      <c r="F547" s="5"/>
    </row>
    <row r="548" ht="13.5" customHeight="1" spans="1:6">
      <c r="A548" s="2"/>
      <c r="D548" s="4"/>
      <c r="E548" s="5"/>
      <c r="F548" s="5"/>
    </row>
    <row r="549" ht="13.5" customHeight="1" spans="1:6">
      <c r="A549" s="2"/>
      <c r="D549" s="4"/>
      <c r="E549" s="5"/>
      <c r="F549" s="5"/>
    </row>
    <row r="550" ht="13.5" customHeight="1" spans="1:6">
      <c r="A550" s="2"/>
      <c r="D550" s="4"/>
      <c r="E550" s="5"/>
      <c r="F550" s="5"/>
    </row>
    <row r="551" ht="13.5" customHeight="1" spans="1:6">
      <c r="A551" s="2"/>
      <c r="D551" s="4"/>
      <c r="E551" s="5"/>
      <c r="F551" s="5"/>
    </row>
    <row r="552" ht="13.5" customHeight="1" spans="1:6">
      <c r="A552" s="2"/>
      <c r="D552" s="4"/>
      <c r="E552" s="5"/>
      <c r="F552" s="5"/>
    </row>
    <row r="553" ht="13.5" customHeight="1" spans="1:6">
      <c r="A553" s="2"/>
      <c r="D553" s="4"/>
      <c r="E553" s="5"/>
      <c r="F553" s="5"/>
    </row>
    <row r="554" ht="13.5" customHeight="1" spans="1:6">
      <c r="A554" s="2"/>
      <c r="D554" s="4"/>
      <c r="E554" s="5"/>
      <c r="F554" s="5"/>
    </row>
    <row r="555" ht="13.5" customHeight="1" spans="1:6">
      <c r="A555" s="2"/>
      <c r="D555" s="4"/>
      <c r="E555" s="5"/>
      <c r="F555" s="5"/>
    </row>
    <row r="556" ht="13.5" customHeight="1" spans="1:6">
      <c r="A556" s="2"/>
      <c r="D556" s="4"/>
      <c r="E556" s="5"/>
      <c r="F556" s="5"/>
    </row>
    <row r="557" ht="13.5" customHeight="1" spans="1:6">
      <c r="A557" s="2"/>
      <c r="D557" s="4"/>
      <c r="E557" s="5"/>
      <c r="F557" s="5"/>
    </row>
    <row r="558" ht="13.5" customHeight="1" spans="1:6">
      <c r="A558" s="2"/>
      <c r="D558" s="4"/>
      <c r="E558" s="5"/>
      <c r="F558" s="5"/>
    </row>
    <row r="559" ht="13.5" customHeight="1" spans="1:6">
      <c r="A559" s="2"/>
      <c r="D559" s="4"/>
      <c r="E559" s="5"/>
      <c r="F559" s="5"/>
    </row>
    <row r="560" ht="13.5" customHeight="1" spans="1:6">
      <c r="A560" s="2"/>
      <c r="D560" s="4"/>
      <c r="E560" s="5"/>
      <c r="F560" s="5"/>
    </row>
    <row r="561" ht="13.5" customHeight="1" spans="1:6">
      <c r="A561" s="2"/>
      <c r="D561" s="4"/>
      <c r="E561" s="5"/>
      <c r="F561" s="5"/>
    </row>
    <row r="562" ht="13.5" customHeight="1" spans="1:6">
      <c r="A562" s="2"/>
      <c r="D562" s="4"/>
      <c r="E562" s="5"/>
      <c r="F562" s="5"/>
    </row>
    <row r="563" ht="13.5" customHeight="1" spans="1:6">
      <c r="A563" s="2"/>
      <c r="D563" s="4"/>
      <c r="E563" s="5"/>
      <c r="F563" s="5"/>
    </row>
    <row r="564" ht="13.5" customHeight="1" spans="1:6">
      <c r="A564" s="2"/>
      <c r="D564" s="4"/>
      <c r="E564" s="5"/>
      <c r="F564" s="5"/>
    </row>
    <row r="565" ht="13.5" customHeight="1" spans="1:6">
      <c r="A565" s="2"/>
      <c r="D565" s="4"/>
      <c r="E565" s="5"/>
      <c r="F565" s="5"/>
    </row>
    <row r="566" ht="13.5" customHeight="1" spans="1:6">
      <c r="A566" s="2"/>
      <c r="D566" s="4"/>
      <c r="E566" s="5"/>
      <c r="F566" s="5"/>
    </row>
    <row r="567" ht="13.5" customHeight="1" spans="1:6">
      <c r="A567" s="2"/>
      <c r="D567" s="4"/>
      <c r="E567" s="5"/>
      <c r="F567" s="5"/>
    </row>
    <row r="568" ht="13.5" customHeight="1" spans="1:6">
      <c r="A568" s="2"/>
      <c r="D568" s="4"/>
      <c r="E568" s="5"/>
      <c r="F568" s="5"/>
    </row>
    <row r="569" ht="13.5" customHeight="1" spans="1:6">
      <c r="A569" s="2"/>
      <c r="D569" s="4"/>
      <c r="E569" s="5"/>
      <c r="F569" s="5"/>
    </row>
    <row r="570" ht="13.5" customHeight="1" spans="1:6">
      <c r="A570" s="2"/>
      <c r="D570" s="4"/>
      <c r="E570" s="5"/>
      <c r="F570" s="5"/>
    </row>
    <row r="571" ht="13.5" customHeight="1" spans="1:6">
      <c r="A571" s="2"/>
      <c r="D571" s="4"/>
      <c r="E571" s="5"/>
      <c r="F571" s="5"/>
    </row>
    <row r="572" ht="13.5" customHeight="1" spans="1:6">
      <c r="A572" s="2"/>
      <c r="D572" s="4"/>
      <c r="E572" s="5"/>
      <c r="F572" s="5"/>
    </row>
    <row r="573" ht="13.5" customHeight="1" spans="1:6">
      <c r="A573" s="2"/>
      <c r="D573" s="4"/>
      <c r="E573" s="5"/>
      <c r="F573" s="5"/>
    </row>
    <row r="574" ht="13.5" customHeight="1" spans="1:6">
      <c r="A574" s="2"/>
      <c r="D574" s="4"/>
      <c r="E574" s="5"/>
      <c r="F574" s="5"/>
    </row>
    <row r="575" ht="13.5" customHeight="1" spans="1:6">
      <c r="A575" s="2"/>
      <c r="D575" s="4"/>
      <c r="E575" s="5"/>
      <c r="F575" s="5"/>
    </row>
    <row r="576" ht="13.5" customHeight="1" spans="1:6">
      <c r="A576" s="2"/>
      <c r="D576" s="4"/>
      <c r="E576" s="5"/>
      <c r="F576" s="5"/>
    </row>
    <row r="577" ht="13.5" customHeight="1" spans="1:6">
      <c r="A577" s="2"/>
      <c r="D577" s="4"/>
      <c r="E577" s="5"/>
      <c r="F577" s="5"/>
    </row>
    <row r="578" ht="13.5" customHeight="1" spans="1:6">
      <c r="A578" s="2"/>
      <c r="D578" s="4"/>
      <c r="E578" s="5"/>
      <c r="F578" s="5"/>
    </row>
    <row r="579" ht="13.5" customHeight="1" spans="1:6">
      <c r="A579" s="2"/>
      <c r="D579" s="4"/>
      <c r="E579" s="5"/>
      <c r="F579" s="5"/>
    </row>
    <row r="580" ht="13.5" customHeight="1" spans="1:6">
      <c r="A580" s="2"/>
      <c r="D580" s="4"/>
      <c r="E580" s="5"/>
      <c r="F580" s="5"/>
    </row>
    <row r="581" ht="13.5" customHeight="1" spans="1:6">
      <c r="A581" s="2"/>
      <c r="D581" s="4"/>
      <c r="E581" s="5"/>
      <c r="F581" s="5"/>
    </row>
    <row r="582" ht="13.5" customHeight="1" spans="1:6">
      <c r="A582" s="2"/>
      <c r="D582" s="4"/>
      <c r="E582" s="5"/>
      <c r="F582" s="5"/>
    </row>
    <row r="583" ht="13.5" customHeight="1" spans="1:6">
      <c r="A583" s="2"/>
      <c r="D583" s="4"/>
      <c r="E583" s="5"/>
      <c r="F583" s="5"/>
    </row>
    <row r="584" ht="13.5" customHeight="1" spans="1:6">
      <c r="A584" s="2"/>
      <c r="D584" s="4"/>
      <c r="E584" s="5"/>
      <c r="F584" s="5"/>
    </row>
    <row r="585" ht="13.5" customHeight="1" spans="1:6">
      <c r="A585" s="2"/>
      <c r="D585" s="4"/>
      <c r="E585" s="5"/>
      <c r="F585" s="5"/>
    </row>
    <row r="586" ht="13.5" customHeight="1" spans="1:6">
      <c r="A586" s="2"/>
      <c r="D586" s="4"/>
      <c r="E586" s="5"/>
      <c r="F586" s="5"/>
    </row>
    <row r="587" ht="13.5" customHeight="1" spans="1:6">
      <c r="A587" s="2"/>
      <c r="D587" s="4"/>
      <c r="E587" s="5"/>
      <c r="F587" s="5"/>
    </row>
    <row r="588" ht="13.5" customHeight="1" spans="1:6">
      <c r="A588" s="2"/>
      <c r="D588" s="4"/>
      <c r="E588" s="5"/>
      <c r="F588" s="5"/>
    </row>
    <row r="589" ht="13.5" customHeight="1" spans="1:6">
      <c r="A589" s="2"/>
      <c r="D589" s="4"/>
      <c r="E589" s="5"/>
      <c r="F589" s="5"/>
    </row>
    <row r="590" ht="13.5" customHeight="1" spans="1:6">
      <c r="A590" s="2"/>
      <c r="D590" s="4"/>
      <c r="E590" s="5"/>
      <c r="F590" s="5"/>
    </row>
    <row r="591" ht="13.5" customHeight="1" spans="1:6">
      <c r="A591" s="2"/>
      <c r="D591" s="4"/>
      <c r="E591" s="5"/>
      <c r="F591" s="5"/>
    </row>
    <row r="592" ht="13.5" customHeight="1" spans="1:6">
      <c r="A592" s="2"/>
      <c r="D592" s="4"/>
      <c r="E592" s="5"/>
      <c r="F592" s="5"/>
    </row>
    <row r="593" ht="13.5" customHeight="1" spans="1:6">
      <c r="A593" s="2"/>
      <c r="D593" s="4"/>
      <c r="E593" s="5"/>
      <c r="F593" s="5"/>
    </row>
    <row r="594" ht="13.5" customHeight="1" spans="1:6">
      <c r="A594" s="2"/>
      <c r="D594" s="4"/>
      <c r="E594" s="5"/>
      <c r="F594" s="5"/>
    </row>
    <row r="595" ht="13.5" customHeight="1" spans="1:6">
      <c r="A595" s="2"/>
      <c r="D595" s="4"/>
      <c r="E595" s="5"/>
      <c r="F595" s="5"/>
    </row>
    <row r="596" ht="13.5" customHeight="1" spans="1:6">
      <c r="A596" s="2"/>
      <c r="D596" s="4"/>
      <c r="E596" s="5"/>
      <c r="F596" s="5"/>
    </row>
    <row r="597" ht="13.5" customHeight="1" spans="1:6">
      <c r="A597" s="2"/>
      <c r="D597" s="4"/>
      <c r="E597" s="5"/>
      <c r="F597" s="5"/>
    </row>
    <row r="598" ht="13.5" customHeight="1" spans="1:6">
      <c r="A598" s="2"/>
      <c r="D598" s="4"/>
      <c r="E598" s="5"/>
      <c r="F598" s="5"/>
    </row>
    <row r="599" ht="13.5" customHeight="1" spans="1:6">
      <c r="A599" s="2"/>
      <c r="D599" s="4"/>
      <c r="E599" s="5"/>
      <c r="F599" s="5"/>
    </row>
    <row r="600" ht="13.5" customHeight="1" spans="1:6">
      <c r="A600" s="2"/>
      <c r="D600" s="4"/>
      <c r="E600" s="5"/>
      <c r="F600" s="5"/>
    </row>
    <row r="601" ht="13.5" customHeight="1" spans="1:6">
      <c r="A601" s="2"/>
      <c r="D601" s="4"/>
      <c r="E601" s="5"/>
      <c r="F601" s="5"/>
    </row>
    <row r="602" ht="13.5" customHeight="1" spans="1:6">
      <c r="A602" s="2"/>
      <c r="D602" s="4"/>
      <c r="E602" s="5"/>
      <c r="F602" s="5"/>
    </row>
    <row r="603" ht="13.5" customHeight="1" spans="1:6">
      <c r="A603" s="2"/>
      <c r="D603" s="4"/>
      <c r="E603" s="5"/>
      <c r="F603" s="5"/>
    </row>
    <row r="604" ht="13.5" customHeight="1" spans="1:6">
      <c r="A604" s="2"/>
      <c r="D604" s="4"/>
      <c r="E604" s="5"/>
      <c r="F604" s="5"/>
    </row>
    <row r="605" ht="13.5" customHeight="1" spans="1:6">
      <c r="A605" s="2"/>
      <c r="D605" s="4"/>
      <c r="E605" s="5"/>
      <c r="F605" s="5"/>
    </row>
    <row r="606" ht="13.5" customHeight="1" spans="1:6">
      <c r="A606" s="2"/>
      <c r="D606" s="4"/>
      <c r="E606" s="5"/>
      <c r="F606" s="5"/>
    </row>
    <row r="607" ht="13.5" customHeight="1" spans="1:6">
      <c r="A607" s="2"/>
      <c r="D607" s="4"/>
      <c r="E607" s="5"/>
      <c r="F607" s="5"/>
    </row>
    <row r="608" ht="13.5" customHeight="1" spans="1:6">
      <c r="A608" s="2"/>
      <c r="D608" s="4"/>
      <c r="E608" s="5"/>
      <c r="F608" s="5"/>
    </row>
    <row r="609" ht="13.5" customHeight="1" spans="1:6">
      <c r="A609" s="2"/>
      <c r="D609" s="4"/>
      <c r="E609" s="5"/>
      <c r="F609" s="5"/>
    </row>
    <row r="610" ht="13.5" customHeight="1" spans="1:6">
      <c r="A610" s="2"/>
      <c r="D610" s="4"/>
      <c r="E610" s="5"/>
      <c r="F610" s="5"/>
    </row>
    <row r="611" ht="13.5" customHeight="1" spans="1:6">
      <c r="A611" s="2"/>
      <c r="D611" s="4"/>
      <c r="E611" s="5"/>
      <c r="F611" s="5"/>
    </row>
    <row r="612" ht="13.5" customHeight="1" spans="1:6">
      <c r="A612" s="2"/>
      <c r="D612" s="4"/>
      <c r="E612" s="5"/>
      <c r="F612" s="5"/>
    </row>
    <row r="613" ht="13.5" customHeight="1" spans="1:6">
      <c r="A613" s="2"/>
      <c r="D613" s="4"/>
      <c r="E613" s="5"/>
      <c r="F613" s="5"/>
    </row>
    <row r="614" ht="13.5" customHeight="1" spans="1:6">
      <c r="A614" s="2"/>
      <c r="D614" s="4"/>
      <c r="E614" s="5"/>
      <c r="F614" s="5"/>
    </row>
    <row r="615" ht="13.5" customHeight="1" spans="1:6">
      <c r="A615" s="2"/>
      <c r="D615" s="4"/>
      <c r="E615" s="5"/>
      <c r="F615" s="5"/>
    </row>
    <row r="616" ht="13.5" customHeight="1" spans="1:6">
      <c r="A616" s="2"/>
      <c r="D616" s="4"/>
      <c r="E616" s="5"/>
      <c r="F616" s="5"/>
    </row>
    <row r="617" ht="13.5" customHeight="1" spans="1:6">
      <c r="A617" s="2"/>
      <c r="D617" s="4"/>
      <c r="E617" s="5"/>
      <c r="F617" s="5"/>
    </row>
    <row r="618" ht="13.5" customHeight="1" spans="1:6">
      <c r="A618" s="2"/>
      <c r="D618" s="4"/>
      <c r="E618" s="5"/>
      <c r="F618" s="5"/>
    </row>
    <row r="619" ht="13.5" customHeight="1" spans="1:6">
      <c r="A619" s="2"/>
      <c r="D619" s="4"/>
      <c r="E619" s="5"/>
      <c r="F619" s="5"/>
    </row>
    <row r="620" ht="13.5" customHeight="1" spans="1:6">
      <c r="A620" s="2"/>
      <c r="D620" s="4"/>
      <c r="E620" s="5"/>
      <c r="F620" s="5"/>
    </row>
    <row r="621" ht="13.5" customHeight="1" spans="1:6">
      <c r="A621" s="2"/>
      <c r="D621" s="4"/>
      <c r="E621" s="5"/>
      <c r="F621" s="5"/>
    </row>
    <row r="622" ht="13.5" customHeight="1" spans="1:6">
      <c r="A622" s="2"/>
      <c r="D622" s="4"/>
      <c r="E622" s="5"/>
      <c r="F622" s="5"/>
    </row>
    <row r="623" ht="13.5" customHeight="1" spans="1:6">
      <c r="A623" s="2"/>
      <c r="D623" s="4"/>
      <c r="E623" s="5"/>
      <c r="F623" s="5"/>
    </row>
    <row r="624" ht="13.5" customHeight="1" spans="1:6">
      <c r="A624" s="2"/>
      <c r="D624" s="4"/>
      <c r="E624" s="5"/>
      <c r="F624" s="5"/>
    </row>
    <row r="625" ht="13.5" customHeight="1" spans="1:6">
      <c r="A625" s="2"/>
      <c r="D625" s="4"/>
      <c r="E625" s="5"/>
      <c r="F625" s="5"/>
    </row>
    <row r="626" ht="13.5" customHeight="1" spans="1:6">
      <c r="A626" s="2"/>
      <c r="D626" s="4"/>
      <c r="E626" s="5"/>
      <c r="F626" s="5"/>
    </row>
    <row r="627" ht="13.5" customHeight="1" spans="1:6">
      <c r="A627" s="2"/>
      <c r="D627" s="4"/>
      <c r="E627" s="5"/>
      <c r="F627" s="5"/>
    </row>
    <row r="628" ht="13.5" customHeight="1" spans="1:6">
      <c r="A628" s="2"/>
      <c r="D628" s="4"/>
      <c r="E628" s="5"/>
      <c r="F628" s="5"/>
    </row>
    <row r="629" ht="13.5" customHeight="1" spans="1:6">
      <c r="A629" s="2"/>
      <c r="D629" s="4"/>
      <c r="E629" s="5"/>
      <c r="F629" s="5"/>
    </row>
    <row r="630" ht="13.5" customHeight="1" spans="1:6">
      <c r="A630" s="2"/>
      <c r="D630" s="4"/>
      <c r="E630" s="5"/>
      <c r="F630" s="5"/>
    </row>
    <row r="631" ht="13.5" customHeight="1" spans="1:6">
      <c r="A631" s="2"/>
      <c r="D631" s="4"/>
      <c r="E631" s="5"/>
      <c r="F631" s="5"/>
    </row>
    <row r="632" ht="13.5" customHeight="1" spans="1:6">
      <c r="A632" s="2"/>
      <c r="D632" s="4"/>
      <c r="E632" s="5"/>
      <c r="F632" s="5"/>
    </row>
    <row r="633" ht="13.5" customHeight="1" spans="1:6">
      <c r="A633" s="2"/>
      <c r="D633" s="4"/>
      <c r="E633" s="5"/>
      <c r="F633" s="5"/>
    </row>
    <row r="634" ht="13.5" customHeight="1" spans="1:6">
      <c r="A634" s="2"/>
      <c r="D634" s="4"/>
      <c r="E634" s="5"/>
      <c r="F634" s="5"/>
    </row>
    <row r="635" ht="13.5" customHeight="1" spans="1:6">
      <c r="A635" s="2"/>
      <c r="D635" s="4"/>
      <c r="E635" s="5"/>
      <c r="F635" s="5"/>
    </row>
    <row r="636" ht="13.5" customHeight="1" spans="1:6">
      <c r="A636" s="2"/>
      <c r="D636" s="4"/>
      <c r="E636" s="5"/>
      <c r="F636" s="5"/>
    </row>
    <row r="637" ht="13.5" customHeight="1" spans="1:6">
      <c r="A637" s="2"/>
      <c r="D637" s="4"/>
      <c r="E637" s="5"/>
      <c r="F637" s="5"/>
    </row>
    <row r="638" ht="13.5" customHeight="1" spans="1:6">
      <c r="A638" s="2"/>
      <c r="D638" s="4"/>
      <c r="E638" s="5"/>
      <c r="F638" s="5"/>
    </row>
    <row r="639" ht="13.5" customHeight="1" spans="1:6">
      <c r="A639" s="2"/>
      <c r="D639" s="4"/>
      <c r="E639" s="5"/>
      <c r="F639" s="5"/>
    </row>
    <row r="640" ht="13.5" customHeight="1" spans="1:6">
      <c r="A640" s="2"/>
      <c r="D640" s="4"/>
      <c r="E640" s="5"/>
      <c r="F640" s="5"/>
    </row>
    <row r="641" ht="13.5" customHeight="1" spans="1:6">
      <c r="A641" s="2"/>
      <c r="D641" s="4"/>
      <c r="E641" s="5"/>
      <c r="F641" s="5"/>
    </row>
    <row r="642" ht="13.5" customHeight="1" spans="1:6">
      <c r="A642" s="2"/>
      <c r="D642" s="4"/>
      <c r="E642" s="5"/>
      <c r="F642" s="5"/>
    </row>
    <row r="643" ht="13.5" customHeight="1" spans="1:6">
      <c r="A643" s="2"/>
      <c r="D643" s="4"/>
      <c r="E643" s="5"/>
      <c r="F643" s="5"/>
    </row>
    <row r="644" ht="13.5" customHeight="1" spans="1:6">
      <c r="A644" s="2"/>
      <c r="D644" s="4"/>
      <c r="E644" s="5"/>
      <c r="F644" s="5"/>
    </row>
    <row r="645" ht="13.5" customHeight="1" spans="1:6">
      <c r="A645" s="2"/>
      <c r="D645" s="4"/>
      <c r="E645" s="5"/>
      <c r="F645" s="5"/>
    </row>
    <row r="646" ht="13.5" customHeight="1" spans="1:6">
      <c r="A646" s="2"/>
      <c r="D646" s="4"/>
      <c r="E646" s="5"/>
      <c r="F646" s="5"/>
    </row>
    <row r="647" ht="13.5" customHeight="1" spans="1:6">
      <c r="A647" s="2"/>
      <c r="D647" s="4"/>
      <c r="E647" s="5"/>
      <c r="F647" s="5"/>
    </row>
    <row r="648" ht="13.5" customHeight="1" spans="1:6">
      <c r="A648" s="2"/>
      <c r="D648" s="4"/>
      <c r="E648" s="5"/>
      <c r="F648" s="5"/>
    </row>
    <row r="649" ht="13.5" customHeight="1" spans="1:6">
      <c r="A649" s="2"/>
      <c r="D649" s="4"/>
      <c r="E649" s="5"/>
      <c r="F649" s="5"/>
    </row>
    <row r="650" ht="13.5" customHeight="1" spans="1:6">
      <c r="A650" s="2"/>
      <c r="D650" s="4"/>
      <c r="E650" s="5"/>
      <c r="F650" s="5"/>
    </row>
    <row r="651" ht="13.5" customHeight="1" spans="1:6">
      <c r="A651" s="2"/>
      <c r="D651" s="4"/>
      <c r="E651" s="5"/>
      <c r="F651" s="5"/>
    </row>
    <row r="652" ht="13.5" customHeight="1" spans="1:6">
      <c r="A652" s="2"/>
      <c r="D652" s="4"/>
      <c r="E652" s="5"/>
      <c r="F652" s="5"/>
    </row>
    <row r="653" ht="13.5" customHeight="1" spans="1:6">
      <c r="A653" s="2"/>
      <c r="D653" s="4"/>
      <c r="E653" s="5"/>
      <c r="F653" s="5"/>
    </row>
    <row r="654" ht="13.5" customHeight="1" spans="1:6">
      <c r="A654" s="2"/>
      <c r="D654" s="4"/>
      <c r="E654" s="5"/>
      <c r="F654" s="5"/>
    </row>
    <row r="655" ht="13.5" customHeight="1" spans="1:6">
      <c r="A655" s="2"/>
      <c r="D655" s="4"/>
      <c r="E655" s="5"/>
      <c r="F655" s="5"/>
    </row>
    <row r="656" ht="13.5" customHeight="1" spans="1:6">
      <c r="A656" s="2"/>
      <c r="D656" s="4"/>
      <c r="E656" s="5"/>
      <c r="F656" s="5"/>
    </row>
    <row r="657" ht="13.5" customHeight="1" spans="1:6">
      <c r="A657" s="2"/>
      <c r="D657" s="4"/>
      <c r="E657" s="5"/>
      <c r="F657" s="5"/>
    </row>
    <row r="658" ht="13.5" customHeight="1" spans="1:6">
      <c r="A658" s="2"/>
      <c r="D658" s="4"/>
      <c r="E658" s="5"/>
      <c r="F658" s="5"/>
    </row>
    <row r="659" ht="13.5" customHeight="1" spans="1:6">
      <c r="A659" s="2"/>
      <c r="D659" s="4"/>
      <c r="E659" s="5"/>
      <c r="F659" s="5"/>
    </row>
    <row r="660" ht="13.5" customHeight="1" spans="1:6">
      <c r="A660" s="2"/>
      <c r="D660" s="4"/>
      <c r="E660" s="5"/>
      <c r="F660" s="5"/>
    </row>
    <row r="661" ht="13.5" customHeight="1" spans="1:6">
      <c r="A661" s="2"/>
      <c r="D661" s="4"/>
      <c r="E661" s="5"/>
      <c r="F661" s="5"/>
    </row>
    <row r="662" ht="13.5" customHeight="1" spans="1:6">
      <c r="A662" s="2"/>
      <c r="D662" s="4"/>
      <c r="E662" s="5"/>
      <c r="F662" s="5"/>
    </row>
    <row r="663" ht="13.5" customHeight="1" spans="1:6">
      <c r="A663" s="2"/>
      <c r="D663" s="4"/>
      <c r="E663" s="5"/>
      <c r="F663" s="5"/>
    </row>
    <row r="664" ht="13.5" customHeight="1" spans="1:6">
      <c r="A664" s="2"/>
      <c r="D664" s="4"/>
      <c r="E664" s="5"/>
      <c r="F664" s="5"/>
    </row>
    <row r="665" ht="13.5" customHeight="1" spans="1:6">
      <c r="A665" s="2"/>
      <c r="D665" s="4"/>
      <c r="E665" s="5"/>
      <c r="F665" s="5"/>
    </row>
    <row r="666" ht="13.5" customHeight="1" spans="1:6">
      <c r="A666" s="2"/>
      <c r="D666" s="4"/>
      <c r="E666" s="5"/>
      <c r="F666" s="5"/>
    </row>
    <row r="667" ht="13.5" customHeight="1" spans="1:6">
      <c r="A667" s="2"/>
      <c r="D667" s="4"/>
      <c r="E667" s="5"/>
      <c r="F667" s="5"/>
    </row>
    <row r="668" ht="13.5" customHeight="1" spans="1:6">
      <c r="A668" s="2"/>
      <c r="D668" s="4"/>
      <c r="E668" s="5"/>
      <c r="F668" s="5"/>
    </row>
    <row r="669" ht="13.5" customHeight="1" spans="1:6">
      <c r="A669" s="2"/>
      <c r="D669" s="4"/>
      <c r="E669" s="5"/>
      <c r="F669" s="5"/>
    </row>
    <row r="670" ht="13.5" customHeight="1" spans="1:6">
      <c r="A670" s="2"/>
      <c r="D670" s="4"/>
      <c r="E670" s="5"/>
      <c r="F670" s="5"/>
    </row>
    <row r="671" ht="13.5" customHeight="1" spans="1:6">
      <c r="A671" s="2"/>
      <c r="D671" s="4"/>
      <c r="E671" s="5"/>
      <c r="F671" s="5"/>
    </row>
    <row r="672" ht="13.5" customHeight="1" spans="1:6">
      <c r="A672" s="2"/>
      <c r="D672" s="4"/>
      <c r="E672" s="5"/>
      <c r="F672" s="5"/>
    </row>
    <row r="673" ht="13.5" customHeight="1" spans="1:6">
      <c r="A673" s="2"/>
      <c r="D673" s="4"/>
      <c r="E673" s="5"/>
      <c r="F673" s="5"/>
    </row>
    <row r="674" ht="13.5" customHeight="1" spans="1:6">
      <c r="A674" s="2"/>
      <c r="D674" s="4"/>
      <c r="E674" s="5"/>
      <c r="F674" s="5"/>
    </row>
    <row r="675" ht="13.5" customHeight="1" spans="1:6">
      <c r="A675" s="2"/>
      <c r="D675" s="4"/>
      <c r="E675" s="5"/>
      <c r="F675" s="5"/>
    </row>
    <row r="676" ht="13.5" customHeight="1" spans="1:6">
      <c r="A676" s="2"/>
      <c r="D676" s="4"/>
      <c r="E676" s="5"/>
      <c r="F676" s="5"/>
    </row>
    <row r="677" ht="13.5" customHeight="1" spans="1:6">
      <c r="A677" s="2"/>
      <c r="D677" s="4"/>
      <c r="E677" s="5"/>
      <c r="F677" s="5"/>
    </row>
    <row r="678" ht="13.5" customHeight="1" spans="1:6">
      <c r="A678" s="2"/>
      <c r="D678" s="4"/>
      <c r="E678" s="5"/>
      <c r="F678" s="5"/>
    </row>
    <row r="679" ht="13.5" customHeight="1" spans="1:6">
      <c r="A679" s="2"/>
      <c r="D679" s="4"/>
      <c r="E679" s="5"/>
      <c r="F679" s="5"/>
    </row>
    <row r="680" ht="13.5" customHeight="1" spans="1:6">
      <c r="A680" s="2"/>
      <c r="D680" s="4"/>
      <c r="E680" s="5"/>
      <c r="F680" s="5"/>
    </row>
    <row r="681" ht="13.5" customHeight="1" spans="1:6">
      <c r="A681" s="2"/>
      <c r="D681" s="4"/>
      <c r="E681" s="5"/>
      <c r="F681" s="5"/>
    </row>
    <row r="682" ht="13.5" customHeight="1" spans="1:6">
      <c r="A682" s="2"/>
      <c r="D682" s="4"/>
      <c r="E682" s="5"/>
      <c r="F682" s="5"/>
    </row>
    <row r="683" ht="13.5" customHeight="1" spans="1:6">
      <c r="A683" s="2"/>
      <c r="D683" s="4"/>
      <c r="E683" s="5"/>
      <c r="F683" s="5"/>
    </row>
    <row r="684" ht="13.5" customHeight="1" spans="1:6">
      <c r="A684" s="2"/>
      <c r="D684" s="4"/>
      <c r="E684" s="5"/>
      <c r="F684" s="5"/>
    </row>
    <row r="685" ht="13.5" customHeight="1" spans="1:6">
      <c r="A685" s="2"/>
      <c r="D685" s="4"/>
      <c r="E685" s="5"/>
      <c r="F685" s="5"/>
    </row>
    <row r="686" ht="13.5" customHeight="1" spans="1:6">
      <c r="A686" s="2"/>
      <c r="D686" s="4"/>
      <c r="E686" s="5"/>
      <c r="F686" s="5"/>
    </row>
    <row r="687" ht="13.5" customHeight="1" spans="1:6">
      <c r="A687" s="2"/>
      <c r="D687" s="4"/>
      <c r="E687" s="5"/>
      <c r="F687" s="5"/>
    </row>
    <row r="688" ht="13.5" customHeight="1" spans="1:6">
      <c r="A688" s="2"/>
      <c r="D688" s="4"/>
      <c r="E688" s="5"/>
      <c r="F688" s="5"/>
    </row>
    <row r="689" ht="13.5" customHeight="1" spans="1:6">
      <c r="A689" s="2"/>
      <c r="D689" s="4"/>
      <c r="E689" s="5"/>
      <c r="F689" s="5"/>
    </row>
    <row r="690" ht="13.5" customHeight="1" spans="1:6">
      <c r="A690" s="2"/>
      <c r="D690" s="4"/>
      <c r="E690" s="5"/>
      <c r="F690" s="5"/>
    </row>
    <row r="691" ht="13.5" customHeight="1" spans="1:6">
      <c r="A691" s="2"/>
      <c r="D691" s="4"/>
      <c r="E691" s="5"/>
      <c r="F691" s="5"/>
    </row>
    <row r="692" ht="13.5" customHeight="1" spans="1:6">
      <c r="A692" s="2"/>
      <c r="D692" s="4"/>
      <c r="E692" s="5"/>
      <c r="F692" s="5"/>
    </row>
    <row r="693" ht="13.5" customHeight="1" spans="1:6">
      <c r="A693" s="2"/>
      <c r="D693" s="4"/>
      <c r="E693" s="5"/>
      <c r="F693" s="5"/>
    </row>
    <row r="694" ht="13.5" customHeight="1" spans="1:6">
      <c r="A694" s="2"/>
      <c r="D694" s="4"/>
      <c r="E694" s="5"/>
      <c r="F694" s="5"/>
    </row>
    <row r="695" ht="13.5" customHeight="1" spans="1:6">
      <c r="A695" s="2"/>
      <c r="D695" s="4"/>
      <c r="E695" s="5"/>
      <c r="F695" s="5"/>
    </row>
    <row r="696" ht="13.5" customHeight="1" spans="1:6">
      <c r="A696" s="2"/>
      <c r="D696" s="4"/>
      <c r="E696" s="5"/>
      <c r="F696" s="5"/>
    </row>
    <row r="697" ht="13.5" customHeight="1" spans="1:6">
      <c r="A697" s="2"/>
      <c r="D697" s="4"/>
      <c r="E697" s="5"/>
      <c r="F697" s="5"/>
    </row>
    <row r="698" ht="13.5" customHeight="1" spans="1:6">
      <c r="A698" s="2"/>
      <c r="D698" s="4"/>
      <c r="E698" s="5"/>
      <c r="F698" s="5"/>
    </row>
    <row r="699" ht="13.5" customHeight="1" spans="1:6">
      <c r="A699" s="2"/>
      <c r="D699" s="4"/>
      <c r="E699" s="5"/>
      <c r="F699" s="5"/>
    </row>
    <row r="700" ht="13.5" customHeight="1" spans="1:6">
      <c r="A700" s="2"/>
      <c r="D700" s="4"/>
      <c r="E700" s="5"/>
      <c r="F700" s="5"/>
    </row>
    <row r="701" ht="13.5" customHeight="1" spans="1:6">
      <c r="A701" s="2"/>
      <c r="D701" s="4"/>
      <c r="E701" s="5"/>
      <c r="F701" s="5"/>
    </row>
    <row r="702" ht="13.5" customHeight="1" spans="1:6">
      <c r="A702" s="2"/>
      <c r="D702" s="4"/>
      <c r="E702" s="5"/>
      <c r="F702" s="5"/>
    </row>
    <row r="703" ht="13.5" customHeight="1" spans="1:6">
      <c r="A703" s="2"/>
      <c r="D703" s="4"/>
      <c r="E703" s="5"/>
      <c r="F703" s="5"/>
    </row>
    <row r="704" ht="13.5" customHeight="1" spans="1:6">
      <c r="A704" s="2"/>
      <c r="D704" s="4"/>
      <c r="E704" s="5"/>
      <c r="F704" s="5"/>
    </row>
    <row r="705" ht="13.5" customHeight="1" spans="1:6">
      <c r="A705" s="2"/>
      <c r="D705" s="4"/>
      <c r="E705" s="5"/>
      <c r="F705" s="5"/>
    </row>
    <row r="706" ht="13.5" customHeight="1" spans="1:6">
      <c r="A706" s="2"/>
      <c r="D706" s="4"/>
      <c r="E706" s="5"/>
      <c r="F706" s="5"/>
    </row>
    <row r="707" ht="13.5" customHeight="1" spans="1:6">
      <c r="A707" s="2"/>
      <c r="D707" s="4"/>
      <c r="E707" s="5"/>
      <c r="F707" s="5"/>
    </row>
    <row r="708" ht="13.5" customHeight="1" spans="1:6">
      <c r="A708" s="2"/>
      <c r="D708" s="4"/>
      <c r="E708" s="5"/>
      <c r="F708" s="5"/>
    </row>
    <row r="709" ht="13.5" customHeight="1" spans="1:6">
      <c r="A709" s="2"/>
      <c r="D709" s="4"/>
      <c r="E709" s="5"/>
      <c r="F709" s="5"/>
    </row>
    <row r="710" ht="13.5" customHeight="1" spans="1:6">
      <c r="A710" s="2"/>
      <c r="D710" s="4"/>
      <c r="E710" s="5"/>
      <c r="F710" s="5"/>
    </row>
    <row r="711" ht="13.5" customHeight="1" spans="1:6">
      <c r="A711" s="2"/>
      <c r="D711" s="4"/>
      <c r="E711" s="5"/>
      <c r="F711" s="5"/>
    </row>
    <row r="712" ht="13.5" customHeight="1" spans="1:6">
      <c r="A712" s="2"/>
      <c r="D712" s="4"/>
      <c r="E712" s="5"/>
      <c r="F712" s="5"/>
    </row>
    <row r="713" ht="13.5" customHeight="1" spans="1:6">
      <c r="A713" s="2"/>
      <c r="D713" s="4"/>
      <c r="E713" s="5"/>
      <c r="F713" s="5"/>
    </row>
    <row r="714" ht="13.5" customHeight="1" spans="1:6">
      <c r="A714" s="2"/>
      <c r="D714" s="4"/>
      <c r="E714" s="5"/>
      <c r="F714" s="5"/>
    </row>
    <row r="715" ht="13.5" customHeight="1" spans="1:6">
      <c r="A715" s="2"/>
      <c r="D715" s="4"/>
      <c r="E715" s="5"/>
      <c r="F715" s="5"/>
    </row>
    <row r="716" ht="13.5" customHeight="1" spans="1:6">
      <c r="A716" s="2"/>
      <c r="D716" s="4"/>
      <c r="E716" s="5"/>
      <c r="F716" s="5"/>
    </row>
    <row r="717" ht="13.5" customHeight="1" spans="1:6">
      <c r="A717" s="2"/>
      <c r="D717" s="4"/>
      <c r="E717" s="5"/>
      <c r="F717" s="5"/>
    </row>
    <row r="718" ht="13.5" customHeight="1" spans="1:6">
      <c r="A718" s="2"/>
      <c r="D718" s="4"/>
      <c r="E718" s="5"/>
      <c r="F718" s="5"/>
    </row>
    <row r="719" ht="13.5" customHeight="1" spans="1:6">
      <c r="A719" s="2"/>
      <c r="D719" s="4"/>
      <c r="E719" s="5"/>
      <c r="F719" s="5"/>
    </row>
    <row r="720" ht="13.5" customHeight="1" spans="1:6">
      <c r="A720" s="2"/>
      <c r="D720" s="4"/>
      <c r="E720" s="5"/>
      <c r="F720" s="5"/>
    </row>
    <row r="721" ht="13.5" customHeight="1" spans="1:6">
      <c r="A721" s="2"/>
      <c r="D721" s="4"/>
      <c r="E721" s="5"/>
      <c r="F721" s="5"/>
    </row>
    <row r="722" ht="13.5" customHeight="1" spans="1:6">
      <c r="A722" s="2"/>
      <c r="D722" s="4"/>
      <c r="E722" s="5"/>
      <c r="F722" s="5"/>
    </row>
    <row r="723" ht="13.5" customHeight="1" spans="1:6">
      <c r="A723" s="2"/>
      <c r="D723" s="4"/>
      <c r="E723" s="5"/>
      <c r="F723" s="5"/>
    </row>
    <row r="724" ht="13.5" customHeight="1" spans="1:6">
      <c r="A724" s="2"/>
      <c r="D724" s="4"/>
      <c r="E724" s="5"/>
      <c r="F724" s="5"/>
    </row>
    <row r="725" ht="13.5" customHeight="1" spans="1:6">
      <c r="A725" s="2"/>
      <c r="D725" s="4"/>
      <c r="E725" s="5"/>
      <c r="F725" s="5"/>
    </row>
    <row r="726" ht="13.5" customHeight="1" spans="1:6">
      <c r="A726" s="2"/>
      <c r="D726" s="4"/>
      <c r="E726" s="5"/>
      <c r="F726" s="5"/>
    </row>
    <row r="727" ht="13.5" customHeight="1" spans="1:6">
      <c r="A727" s="2"/>
      <c r="D727" s="4"/>
      <c r="E727" s="5"/>
      <c r="F727" s="5"/>
    </row>
    <row r="728" ht="13.5" customHeight="1" spans="1:6">
      <c r="A728" s="2"/>
      <c r="D728" s="4"/>
      <c r="E728" s="5"/>
      <c r="F728" s="5"/>
    </row>
    <row r="729" ht="13.5" customHeight="1" spans="1:6">
      <c r="A729" s="2"/>
      <c r="D729" s="4"/>
      <c r="E729" s="5"/>
      <c r="F729" s="5"/>
    </row>
    <row r="730" ht="13.5" customHeight="1" spans="1:6">
      <c r="A730" s="2"/>
      <c r="D730" s="4"/>
      <c r="E730" s="5"/>
      <c r="F730" s="5"/>
    </row>
    <row r="731" ht="13.5" customHeight="1" spans="1:6">
      <c r="A731" s="2"/>
      <c r="D731" s="4"/>
      <c r="E731" s="5"/>
      <c r="F731" s="5"/>
    </row>
    <row r="732" ht="13.5" customHeight="1" spans="1:6">
      <c r="A732" s="2"/>
      <c r="D732" s="4"/>
      <c r="E732" s="5"/>
      <c r="F732" s="5"/>
    </row>
    <row r="733" ht="13.5" customHeight="1" spans="1:6">
      <c r="A733" s="2"/>
      <c r="D733" s="4"/>
      <c r="E733" s="5"/>
      <c r="F733" s="5"/>
    </row>
    <row r="734" ht="13.5" customHeight="1" spans="1:6">
      <c r="A734" s="2"/>
      <c r="D734" s="4"/>
      <c r="E734" s="5"/>
      <c r="F734" s="5"/>
    </row>
    <row r="735" ht="13.5" customHeight="1" spans="1:6">
      <c r="A735" s="2"/>
      <c r="D735" s="4"/>
      <c r="E735" s="5"/>
      <c r="F735" s="5"/>
    </row>
    <row r="736" ht="13.5" customHeight="1" spans="1:6">
      <c r="A736" s="2"/>
      <c r="D736" s="4"/>
      <c r="E736" s="5"/>
      <c r="F736" s="5"/>
    </row>
    <row r="737" ht="13.5" customHeight="1" spans="1:6">
      <c r="A737" s="2"/>
      <c r="D737" s="4"/>
      <c r="E737" s="5"/>
      <c r="F737" s="5"/>
    </row>
    <row r="738" ht="13.5" customHeight="1" spans="1:6">
      <c r="A738" s="2"/>
      <c r="D738" s="4"/>
      <c r="E738" s="5"/>
      <c r="F738" s="5"/>
    </row>
    <row r="739" ht="13.5" customHeight="1" spans="1:6">
      <c r="A739" s="2"/>
      <c r="D739" s="4"/>
      <c r="E739" s="5"/>
      <c r="F739" s="5"/>
    </row>
    <row r="740" ht="13.5" customHeight="1" spans="1:6">
      <c r="A740" s="2"/>
      <c r="D740" s="4"/>
      <c r="E740" s="5"/>
      <c r="F740" s="5"/>
    </row>
    <row r="741" ht="13.5" customHeight="1" spans="1:6">
      <c r="A741" s="2"/>
      <c r="D741" s="4"/>
      <c r="E741" s="5"/>
      <c r="F741" s="5"/>
    </row>
    <row r="742" ht="13.5" customHeight="1" spans="1:6">
      <c r="A742" s="2"/>
      <c r="D742" s="4"/>
      <c r="E742" s="5"/>
      <c r="F742" s="5"/>
    </row>
    <row r="743" ht="13.5" customHeight="1" spans="1:6">
      <c r="A743" s="2"/>
      <c r="D743" s="4"/>
      <c r="E743" s="5"/>
      <c r="F743" s="5"/>
    </row>
    <row r="744" ht="13.5" customHeight="1" spans="1:6">
      <c r="A744" s="2"/>
      <c r="D744" s="4"/>
      <c r="E744" s="5"/>
      <c r="F744" s="5"/>
    </row>
    <row r="745" ht="13.5" customHeight="1" spans="1:6">
      <c r="A745" s="2"/>
      <c r="D745" s="4"/>
      <c r="E745" s="5"/>
      <c r="F745" s="5"/>
    </row>
    <row r="746" ht="13.5" customHeight="1" spans="1:6">
      <c r="A746" s="2"/>
      <c r="D746" s="4"/>
      <c r="E746" s="5"/>
      <c r="F746" s="5"/>
    </row>
    <row r="747" ht="13.5" customHeight="1" spans="1:6">
      <c r="A747" s="2"/>
      <c r="D747" s="4"/>
      <c r="E747" s="5"/>
      <c r="F747" s="5"/>
    </row>
    <row r="748" ht="13.5" customHeight="1" spans="1:6">
      <c r="A748" s="2"/>
      <c r="D748" s="4"/>
      <c r="E748" s="5"/>
      <c r="F748" s="5"/>
    </row>
    <row r="749" ht="13.5" customHeight="1" spans="1:6">
      <c r="A749" s="2"/>
      <c r="D749" s="4"/>
      <c r="E749" s="5"/>
      <c r="F749" s="5"/>
    </row>
    <row r="750" ht="13.5" customHeight="1" spans="1:6">
      <c r="A750" s="2"/>
      <c r="D750" s="4"/>
      <c r="E750" s="5"/>
      <c r="F750" s="5"/>
    </row>
    <row r="751" ht="13.5" customHeight="1" spans="1:6">
      <c r="A751" s="2"/>
      <c r="D751" s="4"/>
      <c r="E751" s="5"/>
      <c r="F751" s="5"/>
    </row>
    <row r="752" ht="13.5" customHeight="1" spans="1:6">
      <c r="A752" s="2"/>
      <c r="D752" s="4"/>
      <c r="E752" s="5"/>
      <c r="F752" s="5"/>
    </row>
    <row r="753" ht="13.5" customHeight="1" spans="1:6">
      <c r="A753" s="2"/>
      <c r="D753" s="4"/>
      <c r="E753" s="5"/>
      <c r="F753" s="5"/>
    </row>
    <row r="754" ht="13.5" customHeight="1" spans="1:6">
      <c r="A754" s="2"/>
      <c r="D754" s="4"/>
      <c r="E754" s="5"/>
      <c r="F754" s="5"/>
    </row>
    <row r="755" ht="13.5" customHeight="1" spans="1:6">
      <c r="A755" s="2"/>
      <c r="D755" s="4"/>
      <c r="E755" s="5"/>
      <c r="F755" s="5"/>
    </row>
    <row r="756" ht="13.5" customHeight="1" spans="1:6">
      <c r="A756" s="2"/>
      <c r="D756" s="4"/>
      <c r="E756" s="5"/>
      <c r="F756" s="5"/>
    </row>
    <row r="757" ht="13.5" customHeight="1" spans="1:6">
      <c r="A757" s="2"/>
      <c r="D757" s="4"/>
      <c r="E757" s="5"/>
      <c r="F757" s="5"/>
    </row>
    <row r="758" ht="13.5" customHeight="1" spans="1:6">
      <c r="A758" s="2"/>
      <c r="D758" s="4"/>
      <c r="E758" s="5"/>
      <c r="F758" s="5"/>
    </row>
    <row r="759" ht="13.5" customHeight="1" spans="1:6">
      <c r="A759" s="2"/>
      <c r="D759" s="4"/>
      <c r="E759" s="5"/>
      <c r="F759" s="5"/>
    </row>
    <row r="760" ht="13.5" customHeight="1" spans="1:6">
      <c r="A760" s="2"/>
      <c r="D760" s="4"/>
      <c r="E760" s="5"/>
      <c r="F760" s="5"/>
    </row>
    <row r="761" ht="13.5" customHeight="1" spans="1:6">
      <c r="A761" s="2"/>
      <c r="D761" s="4"/>
      <c r="E761" s="5"/>
      <c r="F761" s="5"/>
    </row>
    <row r="762" ht="13.5" customHeight="1" spans="1:6">
      <c r="A762" s="2"/>
      <c r="D762" s="4"/>
      <c r="E762" s="5"/>
      <c r="F762" s="5"/>
    </row>
    <row r="763" ht="13.5" customHeight="1" spans="1:6">
      <c r="A763" s="2"/>
      <c r="D763" s="4"/>
      <c r="E763" s="5"/>
      <c r="F763" s="5"/>
    </row>
    <row r="764" ht="13.5" customHeight="1" spans="1:6">
      <c r="A764" s="2"/>
      <c r="D764" s="4"/>
      <c r="E764" s="5"/>
      <c r="F764" s="5"/>
    </row>
    <row r="765" ht="13.5" customHeight="1" spans="1:6">
      <c r="A765" s="2"/>
      <c r="D765" s="4"/>
      <c r="E765" s="5"/>
      <c r="F765" s="5"/>
    </row>
    <row r="766" ht="13.5" customHeight="1" spans="1:6">
      <c r="A766" s="2"/>
      <c r="D766" s="4"/>
      <c r="E766" s="5"/>
      <c r="F766" s="5"/>
    </row>
    <row r="767" ht="13.5" customHeight="1" spans="1:6">
      <c r="A767" s="2"/>
      <c r="D767" s="4"/>
      <c r="E767" s="5"/>
      <c r="F767" s="5"/>
    </row>
    <row r="768" ht="13.5" customHeight="1" spans="1:6">
      <c r="A768" s="2"/>
      <c r="D768" s="4"/>
      <c r="E768" s="5"/>
      <c r="F768" s="5"/>
    </row>
    <row r="769" ht="13.5" customHeight="1" spans="1:6">
      <c r="A769" s="2"/>
      <c r="D769" s="4"/>
      <c r="E769" s="5"/>
      <c r="F769" s="5"/>
    </row>
    <row r="770" ht="13.5" customHeight="1" spans="1:6">
      <c r="A770" s="2"/>
      <c r="D770" s="4"/>
      <c r="E770" s="5"/>
      <c r="F770" s="5"/>
    </row>
    <row r="771" ht="13.5" customHeight="1" spans="1:6">
      <c r="A771" s="2"/>
      <c r="D771" s="4"/>
      <c r="E771" s="5"/>
      <c r="F771" s="5"/>
    </row>
    <row r="772" ht="13.5" customHeight="1" spans="1:6">
      <c r="A772" s="2"/>
      <c r="D772" s="4"/>
      <c r="E772" s="5"/>
      <c r="F772" s="5"/>
    </row>
    <row r="773" ht="13.5" customHeight="1" spans="1:6">
      <c r="A773" s="2"/>
      <c r="D773" s="4"/>
      <c r="E773" s="5"/>
      <c r="F773" s="5"/>
    </row>
    <row r="774" ht="13.5" customHeight="1" spans="1:6">
      <c r="A774" s="2"/>
      <c r="D774" s="4"/>
      <c r="E774" s="5"/>
      <c r="F774" s="5"/>
    </row>
    <row r="775" ht="13.5" customHeight="1" spans="1:6">
      <c r="A775" s="2"/>
      <c r="D775" s="4"/>
      <c r="E775" s="5"/>
      <c r="F775" s="5"/>
    </row>
    <row r="776" ht="13.5" customHeight="1" spans="1:6">
      <c r="A776" s="2"/>
      <c r="D776" s="4"/>
      <c r="E776" s="5"/>
      <c r="F776" s="5"/>
    </row>
    <row r="777" ht="13.5" customHeight="1" spans="1:6">
      <c r="A777" s="2"/>
      <c r="D777" s="4"/>
      <c r="E777" s="5"/>
      <c r="F777" s="5"/>
    </row>
    <row r="778" ht="13.5" customHeight="1" spans="1:6">
      <c r="A778" s="2"/>
      <c r="D778" s="4"/>
      <c r="E778" s="5"/>
      <c r="F778" s="5"/>
    </row>
    <row r="779" ht="13.5" customHeight="1" spans="1:6">
      <c r="A779" s="2"/>
      <c r="D779" s="4"/>
      <c r="E779" s="5"/>
      <c r="F779" s="5"/>
    </row>
    <row r="780" ht="13.5" customHeight="1" spans="1:6">
      <c r="A780" s="2"/>
      <c r="D780" s="4"/>
      <c r="E780" s="5"/>
      <c r="F780" s="5"/>
    </row>
    <row r="781" ht="13.5" customHeight="1" spans="1:6">
      <c r="A781" s="2"/>
      <c r="D781" s="4"/>
      <c r="E781" s="5"/>
      <c r="F781" s="5"/>
    </row>
    <row r="782" ht="13.5" customHeight="1" spans="1:6">
      <c r="A782" s="2"/>
      <c r="D782" s="4"/>
      <c r="E782" s="5"/>
      <c r="F782" s="5"/>
    </row>
    <row r="783" ht="13.5" customHeight="1" spans="1:6">
      <c r="A783" s="2"/>
      <c r="D783" s="4"/>
      <c r="E783" s="5"/>
      <c r="F783" s="5"/>
    </row>
    <row r="784" ht="13.5" customHeight="1" spans="1:6">
      <c r="A784" s="2"/>
      <c r="D784" s="4"/>
      <c r="E784" s="5"/>
      <c r="F784" s="5"/>
    </row>
    <row r="785" ht="13.5" customHeight="1" spans="1:6">
      <c r="A785" s="2"/>
      <c r="D785" s="4"/>
      <c r="E785" s="5"/>
      <c r="F785" s="5"/>
    </row>
    <row r="786" ht="13.5" customHeight="1" spans="1:6">
      <c r="A786" s="2"/>
      <c r="D786" s="4"/>
      <c r="E786" s="5"/>
      <c r="F786" s="5"/>
    </row>
    <row r="787" ht="13.5" customHeight="1" spans="1:6">
      <c r="A787" s="2"/>
      <c r="D787" s="4"/>
      <c r="E787" s="5"/>
      <c r="F787" s="5"/>
    </row>
    <row r="788" ht="13.5" customHeight="1" spans="1:6">
      <c r="A788" s="2"/>
      <c r="D788" s="4"/>
      <c r="E788" s="5"/>
      <c r="F788" s="5"/>
    </row>
    <row r="789" ht="13.5" customHeight="1" spans="1:6">
      <c r="A789" s="2"/>
      <c r="D789" s="4"/>
      <c r="E789" s="5"/>
      <c r="F789" s="5"/>
    </row>
    <row r="790" ht="13.5" customHeight="1" spans="1:6">
      <c r="A790" s="2"/>
      <c r="D790" s="4"/>
      <c r="E790" s="5"/>
      <c r="F790" s="5"/>
    </row>
    <row r="791" ht="13.5" customHeight="1" spans="1:6">
      <c r="A791" s="2"/>
      <c r="D791" s="4"/>
      <c r="E791" s="5"/>
      <c r="F791" s="5"/>
    </row>
    <row r="792" ht="13.5" customHeight="1" spans="1:6">
      <c r="A792" s="2"/>
      <c r="D792" s="4"/>
      <c r="E792" s="5"/>
      <c r="F792" s="5"/>
    </row>
    <row r="793" ht="13.5" customHeight="1" spans="1:6">
      <c r="A793" s="2"/>
      <c r="D793" s="4"/>
      <c r="E793" s="5"/>
      <c r="F793" s="5"/>
    </row>
    <row r="794" ht="13.5" customHeight="1" spans="1:6">
      <c r="A794" s="2"/>
      <c r="D794" s="4"/>
      <c r="E794" s="5"/>
      <c r="F794" s="5"/>
    </row>
    <row r="795" ht="13.5" customHeight="1" spans="1:6">
      <c r="A795" s="2"/>
      <c r="D795" s="4"/>
      <c r="E795" s="5"/>
      <c r="F795" s="5"/>
    </row>
    <row r="796" ht="13.5" customHeight="1" spans="1:6">
      <c r="A796" s="2"/>
      <c r="D796" s="4"/>
      <c r="E796" s="5"/>
      <c r="F796" s="5"/>
    </row>
    <row r="797" ht="13.5" customHeight="1" spans="1:6">
      <c r="A797" s="2"/>
      <c r="D797" s="4"/>
      <c r="E797" s="5"/>
      <c r="F797" s="5"/>
    </row>
    <row r="798" ht="13.5" customHeight="1" spans="1:6">
      <c r="A798" s="2"/>
      <c r="D798" s="4"/>
      <c r="E798" s="5"/>
      <c r="F798" s="5"/>
    </row>
    <row r="799" ht="13.5" customHeight="1" spans="1:6">
      <c r="A799" s="2"/>
      <c r="D799" s="4"/>
      <c r="E799" s="5"/>
      <c r="F799" s="5"/>
    </row>
    <row r="800" ht="13.5" customHeight="1" spans="1:6">
      <c r="A800" s="2"/>
      <c r="D800" s="4"/>
      <c r="E800" s="5"/>
      <c r="F800" s="5"/>
    </row>
    <row r="801" ht="13.5" customHeight="1" spans="1:6">
      <c r="A801" s="2"/>
      <c r="D801" s="4"/>
      <c r="E801" s="5"/>
      <c r="F801" s="5"/>
    </row>
    <row r="802" ht="13.5" customHeight="1" spans="1:6">
      <c r="A802" s="2"/>
      <c r="D802" s="4"/>
      <c r="E802" s="5"/>
      <c r="F802" s="5"/>
    </row>
    <row r="803" ht="13.5" customHeight="1" spans="1:6">
      <c r="A803" s="2"/>
      <c r="D803" s="4"/>
      <c r="E803" s="5"/>
      <c r="F803" s="5"/>
    </row>
    <row r="804" ht="13.5" customHeight="1" spans="1:6">
      <c r="A804" s="2"/>
      <c r="D804" s="4"/>
      <c r="E804" s="5"/>
      <c r="F804" s="5"/>
    </row>
    <row r="805" ht="13.5" customHeight="1" spans="1:6">
      <c r="A805" s="2"/>
      <c r="D805" s="4"/>
      <c r="E805" s="5"/>
      <c r="F805" s="5"/>
    </row>
    <row r="806" ht="13.5" customHeight="1" spans="1:6">
      <c r="A806" s="2"/>
      <c r="D806" s="4"/>
      <c r="E806" s="5"/>
      <c r="F806" s="5"/>
    </row>
    <row r="807" ht="13.5" customHeight="1" spans="1:6">
      <c r="A807" s="2"/>
      <c r="D807" s="4"/>
      <c r="E807" s="5"/>
      <c r="F807" s="5"/>
    </row>
    <row r="808" ht="13.5" customHeight="1" spans="1:6">
      <c r="A808" s="2"/>
      <c r="D808" s="4"/>
      <c r="E808" s="5"/>
      <c r="F808" s="5"/>
    </row>
    <row r="809" ht="13.5" customHeight="1" spans="1:6">
      <c r="A809" s="2"/>
      <c r="D809" s="4"/>
      <c r="E809" s="5"/>
      <c r="F809" s="5"/>
    </row>
    <row r="810" ht="13.5" customHeight="1" spans="1:6">
      <c r="A810" s="2"/>
      <c r="D810" s="4"/>
      <c r="E810" s="5"/>
      <c r="F810" s="5"/>
    </row>
    <row r="811" ht="13.5" customHeight="1" spans="1:6">
      <c r="A811" s="2"/>
      <c r="D811" s="4"/>
      <c r="E811" s="5"/>
      <c r="F811" s="5"/>
    </row>
    <row r="812" ht="13.5" customHeight="1" spans="1:6">
      <c r="A812" s="2"/>
      <c r="D812" s="4"/>
      <c r="E812" s="5"/>
      <c r="F812" s="5"/>
    </row>
    <row r="813" ht="13.5" customHeight="1" spans="1:6">
      <c r="A813" s="2"/>
      <c r="D813" s="4"/>
      <c r="E813" s="5"/>
      <c r="F813" s="5"/>
    </row>
    <row r="814" ht="13.5" customHeight="1" spans="1:6">
      <c r="A814" s="2"/>
      <c r="D814" s="4"/>
      <c r="E814" s="5"/>
      <c r="F814" s="5"/>
    </row>
    <row r="815" ht="13.5" customHeight="1" spans="1:6">
      <c r="A815" s="2"/>
      <c r="D815" s="4"/>
      <c r="E815" s="5"/>
      <c r="F815" s="5"/>
    </row>
    <row r="816" ht="13.5" customHeight="1" spans="1:6">
      <c r="A816" s="2"/>
      <c r="D816" s="4"/>
      <c r="E816" s="5"/>
      <c r="F816" s="5"/>
    </row>
    <row r="817" ht="13.5" customHeight="1" spans="1:6">
      <c r="A817" s="2"/>
      <c r="D817" s="4"/>
      <c r="E817" s="5"/>
      <c r="F817" s="5"/>
    </row>
    <row r="818" ht="13.5" customHeight="1" spans="1:6">
      <c r="A818" s="2"/>
      <c r="D818" s="4"/>
      <c r="E818" s="5"/>
      <c r="F818" s="5"/>
    </row>
    <row r="819" ht="13.5" customHeight="1" spans="1:6">
      <c r="A819" s="2"/>
      <c r="D819" s="4"/>
      <c r="E819" s="5"/>
      <c r="F819" s="5"/>
    </row>
    <row r="820" ht="13.5" customHeight="1" spans="1:6">
      <c r="A820" s="2"/>
      <c r="D820" s="4"/>
      <c r="E820" s="5"/>
      <c r="F820" s="5"/>
    </row>
    <row r="821" ht="13.5" customHeight="1" spans="1:6">
      <c r="A821" s="2"/>
      <c r="D821" s="4"/>
      <c r="E821" s="5"/>
      <c r="F821" s="5"/>
    </row>
    <row r="822" ht="13.5" customHeight="1" spans="1:6">
      <c r="A822" s="2"/>
      <c r="D822" s="4"/>
      <c r="E822" s="5"/>
      <c r="F822" s="5"/>
    </row>
    <row r="823" ht="13.5" customHeight="1" spans="1:6">
      <c r="A823" s="2"/>
      <c r="D823" s="4"/>
      <c r="E823" s="5"/>
      <c r="F823" s="5"/>
    </row>
    <row r="824" ht="13.5" customHeight="1" spans="1:6">
      <c r="A824" s="2"/>
      <c r="D824" s="4"/>
      <c r="E824" s="5"/>
      <c r="F824" s="5"/>
    </row>
    <row r="825" ht="13.5" customHeight="1" spans="1:6">
      <c r="A825" s="2"/>
      <c r="D825" s="4"/>
      <c r="E825" s="5"/>
      <c r="F825" s="5"/>
    </row>
    <row r="826" ht="13.5" customHeight="1" spans="1:6">
      <c r="A826" s="2"/>
      <c r="D826" s="4"/>
      <c r="E826" s="5"/>
      <c r="F826" s="5"/>
    </row>
    <row r="827" ht="13.5" customHeight="1" spans="1:6">
      <c r="A827" s="2"/>
      <c r="D827" s="4"/>
      <c r="E827" s="5"/>
      <c r="F827" s="5"/>
    </row>
    <row r="828" ht="13.5" customHeight="1" spans="1:6">
      <c r="A828" s="2"/>
      <c r="D828" s="4"/>
      <c r="E828" s="5"/>
      <c r="F828" s="5"/>
    </row>
    <row r="829" ht="13.5" customHeight="1" spans="1:6">
      <c r="A829" s="2"/>
      <c r="D829" s="4"/>
      <c r="E829" s="5"/>
      <c r="F829" s="5"/>
    </row>
    <row r="830" ht="13.5" customHeight="1" spans="1:6">
      <c r="A830" s="2"/>
      <c r="D830" s="4"/>
      <c r="E830" s="5"/>
      <c r="F830" s="5"/>
    </row>
    <row r="831" ht="13.5" customHeight="1" spans="1:6">
      <c r="A831" s="2"/>
      <c r="D831" s="4"/>
      <c r="E831" s="5"/>
      <c r="F831" s="5"/>
    </row>
    <row r="832" ht="13.5" customHeight="1" spans="1:6">
      <c r="A832" s="2"/>
      <c r="D832" s="4"/>
      <c r="E832" s="5"/>
      <c r="F832" s="5"/>
    </row>
    <row r="833" ht="13.5" customHeight="1" spans="1:6">
      <c r="A833" s="2"/>
      <c r="D833" s="4"/>
      <c r="E833" s="5"/>
      <c r="F833" s="5"/>
    </row>
    <row r="834" ht="13.5" customHeight="1" spans="1:6">
      <c r="A834" s="2"/>
      <c r="D834" s="4"/>
      <c r="E834" s="5"/>
      <c r="F834" s="5"/>
    </row>
    <row r="835" ht="13.5" customHeight="1" spans="1:6">
      <c r="A835" s="2"/>
      <c r="D835" s="4"/>
      <c r="E835" s="5"/>
      <c r="F835" s="5"/>
    </row>
    <row r="836" ht="13.5" customHeight="1" spans="1:6">
      <c r="A836" s="2"/>
      <c r="D836" s="4"/>
      <c r="E836" s="5"/>
      <c r="F836" s="5"/>
    </row>
    <row r="837" ht="13.5" customHeight="1" spans="1:6">
      <c r="A837" s="2"/>
      <c r="D837" s="4"/>
      <c r="E837" s="5"/>
      <c r="F837" s="5"/>
    </row>
    <row r="838" ht="13.5" customHeight="1" spans="1:6">
      <c r="A838" s="2"/>
      <c r="D838" s="4"/>
      <c r="E838" s="5"/>
      <c r="F838" s="5"/>
    </row>
    <row r="839" ht="13.5" customHeight="1" spans="1:6">
      <c r="A839" s="2"/>
      <c r="D839" s="4"/>
      <c r="E839" s="5"/>
      <c r="F839" s="5"/>
    </row>
    <row r="840" ht="13.5" customHeight="1" spans="1:6">
      <c r="A840" s="2"/>
      <c r="D840" s="4"/>
      <c r="E840" s="5"/>
      <c r="F840" s="5"/>
    </row>
    <row r="841" ht="13.5" customHeight="1" spans="1:6">
      <c r="A841" s="2"/>
      <c r="D841" s="4"/>
      <c r="E841" s="5"/>
      <c r="F841" s="5"/>
    </row>
    <row r="842" ht="13.5" customHeight="1" spans="1:6">
      <c r="A842" s="2"/>
      <c r="D842" s="4"/>
      <c r="E842" s="5"/>
      <c r="F842" s="5"/>
    </row>
    <row r="843" ht="13.5" customHeight="1" spans="1:6">
      <c r="A843" s="2"/>
      <c r="D843" s="4"/>
      <c r="E843" s="5"/>
      <c r="F843" s="5"/>
    </row>
    <row r="844" ht="13.5" customHeight="1" spans="1:6">
      <c r="A844" s="2"/>
      <c r="D844" s="4"/>
      <c r="E844" s="5"/>
      <c r="F844" s="5"/>
    </row>
    <row r="845" ht="13.5" customHeight="1" spans="1:6">
      <c r="A845" s="2"/>
      <c r="D845" s="4"/>
      <c r="E845" s="5"/>
      <c r="F845" s="5"/>
    </row>
    <row r="846" ht="13.5" customHeight="1" spans="1:6">
      <c r="A846" s="2"/>
      <c r="D846" s="4"/>
      <c r="E846" s="5"/>
      <c r="F846" s="5"/>
    </row>
    <row r="847" ht="13.5" customHeight="1" spans="1:6">
      <c r="A847" s="2"/>
      <c r="D847" s="4"/>
      <c r="E847" s="5"/>
      <c r="F847" s="5"/>
    </row>
    <row r="848" ht="13.5" customHeight="1" spans="1:6">
      <c r="A848" s="2"/>
      <c r="D848" s="4"/>
      <c r="E848" s="5"/>
      <c r="F848" s="5"/>
    </row>
    <row r="849" ht="13.5" customHeight="1" spans="1:6">
      <c r="A849" s="2"/>
      <c r="D849" s="4"/>
      <c r="E849" s="5"/>
      <c r="F849" s="5"/>
    </row>
    <row r="850" ht="13.5" customHeight="1" spans="1:6">
      <c r="A850" s="2"/>
      <c r="D850" s="4"/>
      <c r="E850" s="5"/>
      <c r="F850" s="5"/>
    </row>
    <row r="851" ht="13.5" customHeight="1" spans="1:6">
      <c r="A851" s="2"/>
      <c r="D851" s="4"/>
      <c r="E851" s="5"/>
      <c r="F851" s="5"/>
    </row>
    <row r="852" ht="13.5" customHeight="1" spans="1:6">
      <c r="A852" s="2"/>
      <c r="D852" s="4"/>
      <c r="E852" s="5"/>
      <c r="F852" s="5"/>
    </row>
    <row r="853" ht="13.5" customHeight="1" spans="1:6">
      <c r="A853" s="2"/>
      <c r="D853" s="4"/>
      <c r="E853" s="5"/>
      <c r="F853" s="5"/>
    </row>
    <row r="854" ht="13.5" customHeight="1" spans="1:6">
      <c r="A854" s="2"/>
      <c r="D854" s="4"/>
      <c r="E854" s="5"/>
      <c r="F854" s="5"/>
    </row>
    <row r="855" ht="13.5" customHeight="1" spans="1:6">
      <c r="A855" s="2"/>
      <c r="D855" s="4"/>
      <c r="E855" s="5"/>
      <c r="F855" s="5"/>
    </row>
    <row r="856" ht="13.5" customHeight="1" spans="1:6">
      <c r="A856" s="2"/>
      <c r="D856" s="4"/>
      <c r="E856" s="5"/>
      <c r="F856" s="5"/>
    </row>
    <row r="857" ht="13.5" customHeight="1" spans="1:6">
      <c r="A857" s="2"/>
      <c r="D857" s="4"/>
      <c r="E857" s="5"/>
      <c r="F857" s="5"/>
    </row>
    <row r="858" ht="13.5" customHeight="1" spans="1:6">
      <c r="A858" s="2"/>
      <c r="D858" s="4"/>
      <c r="E858" s="5"/>
      <c r="F858" s="5"/>
    </row>
    <row r="859" ht="13.5" customHeight="1" spans="1:6">
      <c r="A859" s="2"/>
      <c r="D859" s="4"/>
      <c r="E859" s="5"/>
      <c r="F859" s="5"/>
    </row>
    <row r="860" ht="13.5" customHeight="1" spans="1:6">
      <c r="A860" s="2"/>
      <c r="D860" s="4"/>
      <c r="E860" s="5"/>
      <c r="F860" s="5"/>
    </row>
    <row r="861" ht="13.5" customHeight="1" spans="1:6">
      <c r="A861" s="2"/>
      <c r="D861" s="4"/>
      <c r="E861" s="5"/>
      <c r="F861" s="5"/>
    </row>
    <row r="862" ht="13.5" customHeight="1" spans="1:6">
      <c r="A862" s="2"/>
      <c r="D862" s="4"/>
      <c r="E862" s="5"/>
      <c r="F862" s="5"/>
    </row>
    <row r="863" ht="13.5" customHeight="1" spans="1:6">
      <c r="A863" s="2"/>
      <c r="D863" s="4"/>
      <c r="E863" s="5"/>
      <c r="F863" s="5"/>
    </row>
    <row r="864" ht="13.5" customHeight="1" spans="1:6">
      <c r="A864" s="2"/>
      <c r="D864" s="4"/>
      <c r="E864" s="5"/>
      <c r="F864" s="5"/>
    </row>
    <row r="865" ht="13.5" customHeight="1" spans="1:6">
      <c r="A865" s="2"/>
      <c r="D865" s="4"/>
      <c r="E865" s="5"/>
      <c r="F865" s="5"/>
    </row>
    <row r="866" ht="13.5" customHeight="1" spans="1:6">
      <c r="A866" s="2"/>
      <c r="D866" s="4"/>
      <c r="E866" s="5"/>
      <c r="F866" s="5"/>
    </row>
    <row r="867" ht="13.5" customHeight="1" spans="1:6">
      <c r="A867" s="2"/>
      <c r="D867" s="4"/>
      <c r="E867" s="5"/>
      <c r="F867" s="5"/>
    </row>
    <row r="868" ht="13.5" customHeight="1" spans="1:6">
      <c r="A868" s="2"/>
      <c r="D868" s="4"/>
      <c r="E868" s="5"/>
      <c r="F868" s="5"/>
    </row>
    <row r="869" ht="13.5" customHeight="1" spans="1:6">
      <c r="A869" s="2"/>
      <c r="D869" s="4"/>
      <c r="E869" s="5"/>
      <c r="F869" s="5"/>
    </row>
    <row r="870" ht="13.5" customHeight="1" spans="1:6">
      <c r="A870" s="2"/>
      <c r="D870" s="4"/>
      <c r="E870" s="5"/>
      <c r="F870" s="5"/>
    </row>
    <row r="871" ht="13.5" customHeight="1" spans="1:6">
      <c r="A871" s="2"/>
      <c r="D871" s="4"/>
      <c r="E871" s="5"/>
      <c r="F871" s="5"/>
    </row>
    <row r="872" ht="13.5" customHeight="1" spans="1:6">
      <c r="A872" s="2"/>
      <c r="D872" s="4"/>
      <c r="E872" s="5"/>
      <c r="F872" s="5"/>
    </row>
    <row r="873" ht="13.5" customHeight="1" spans="1:6">
      <c r="A873" s="2"/>
      <c r="D873" s="4"/>
      <c r="E873" s="5"/>
      <c r="F873" s="5"/>
    </row>
    <row r="874" ht="13.5" customHeight="1" spans="1:6">
      <c r="A874" s="2"/>
      <c r="D874" s="4"/>
      <c r="E874" s="5"/>
      <c r="F874" s="5"/>
    </row>
    <row r="875" ht="13.5" customHeight="1" spans="1:6">
      <c r="A875" s="2"/>
      <c r="D875" s="4"/>
      <c r="E875" s="5"/>
      <c r="F875" s="5"/>
    </row>
    <row r="876" ht="13.5" customHeight="1" spans="1:6">
      <c r="A876" s="2"/>
      <c r="D876" s="4"/>
      <c r="E876" s="5"/>
      <c r="F876" s="5"/>
    </row>
    <row r="877" ht="13.5" customHeight="1" spans="1:6">
      <c r="A877" s="2"/>
      <c r="D877" s="4"/>
      <c r="E877" s="5"/>
      <c r="F877" s="5"/>
    </row>
    <row r="878" ht="13.5" customHeight="1" spans="1:6">
      <c r="A878" s="2"/>
      <c r="D878" s="4"/>
      <c r="E878" s="5"/>
      <c r="F878" s="5"/>
    </row>
    <row r="879" ht="13.5" customHeight="1" spans="1:6">
      <c r="A879" s="2"/>
      <c r="D879" s="4"/>
      <c r="E879" s="5"/>
      <c r="F879" s="5"/>
    </row>
    <row r="880" ht="13.5" customHeight="1" spans="1:6">
      <c r="A880" s="2"/>
      <c r="D880" s="4"/>
      <c r="E880" s="5"/>
      <c r="F880" s="5"/>
    </row>
    <row r="881" ht="13.5" customHeight="1" spans="1:6">
      <c r="A881" s="2"/>
      <c r="D881" s="4"/>
      <c r="E881" s="5"/>
      <c r="F881" s="5"/>
    </row>
    <row r="882" ht="13.5" customHeight="1" spans="1:6">
      <c r="A882" s="2"/>
      <c r="D882" s="4"/>
      <c r="E882" s="5"/>
      <c r="F882" s="5"/>
    </row>
    <row r="883" ht="13.5" customHeight="1" spans="1:6">
      <c r="A883" s="2"/>
      <c r="D883" s="4"/>
      <c r="E883" s="5"/>
      <c r="F883" s="5"/>
    </row>
    <row r="884" ht="13.5" customHeight="1" spans="1:6">
      <c r="A884" s="2"/>
      <c r="D884" s="4"/>
      <c r="E884" s="5"/>
      <c r="F884" s="5"/>
    </row>
    <row r="885" ht="13.5" customHeight="1" spans="1:6">
      <c r="A885" s="2"/>
      <c r="D885" s="4"/>
      <c r="E885" s="5"/>
      <c r="F885" s="5"/>
    </row>
    <row r="886" ht="13.5" customHeight="1" spans="1:6">
      <c r="A886" s="2"/>
      <c r="D886" s="4"/>
      <c r="E886" s="5"/>
      <c r="F886" s="5"/>
    </row>
    <row r="887" ht="13.5" customHeight="1" spans="1:6">
      <c r="A887" s="2"/>
      <c r="D887" s="4"/>
      <c r="E887" s="5"/>
      <c r="F887" s="5"/>
    </row>
    <row r="888" ht="13.5" customHeight="1" spans="1:6">
      <c r="A888" s="2"/>
      <c r="D888" s="4"/>
      <c r="E888" s="5"/>
      <c r="F888" s="5"/>
    </row>
    <row r="889" ht="13.5" customHeight="1" spans="1:6">
      <c r="A889" s="2"/>
      <c r="D889" s="4"/>
      <c r="E889" s="5"/>
      <c r="F889" s="5"/>
    </row>
    <row r="890" ht="13.5" customHeight="1" spans="1:6">
      <c r="A890" s="2"/>
      <c r="D890" s="4"/>
      <c r="E890" s="5"/>
      <c r="F890" s="5"/>
    </row>
    <row r="891" ht="13.5" customHeight="1" spans="1:6">
      <c r="A891" s="2"/>
      <c r="D891" s="4"/>
      <c r="E891" s="5"/>
      <c r="F891" s="5"/>
    </row>
    <row r="892" ht="13.5" customHeight="1" spans="1:6">
      <c r="A892" s="2"/>
      <c r="D892" s="4"/>
      <c r="E892" s="5"/>
      <c r="F892" s="5"/>
    </row>
    <row r="893" ht="13.5" customHeight="1" spans="1:6">
      <c r="A893" s="2"/>
      <c r="D893" s="4"/>
      <c r="E893" s="5"/>
      <c r="F893" s="5"/>
    </row>
    <row r="894" ht="13.5" customHeight="1" spans="1:6">
      <c r="A894" s="2"/>
      <c r="D894" s="4"/>
      <c r="E894" s="5"/>
      <c r="F894" s="5"/>
    </row>
    <row r="895" ht="13.5" customHeight="1" spans="1:6">
      <c r="A895" s="2"/>
      <c r="D895" s="4"/>
      <c r="E895" s="5"/>
      <c r="F895" s="5"/>
    </row>
    <row r="896" ht="13.5" customHeight="1" spans="1:6">
      <c r="A896" s="2"/>
      <c r="D896" s="4"/>
      <c r="E896" s="5"/>
      <c r="F896" s="5"/>
    </row>
    <row r="897" ht="13.5" customHeight="1" spans="1:6">
      <c r="A897" s="2"/>
      <c r="D897" s="4"/>
      <c r="E897" s="5"/>
      <c r="F897" s="5"/>
    </row>
    <row r="898" ht="13.5" customHeight="1" spans="1:6">
      <c r="A898" s="2"/>
      <c r="D898" s="4"/>
      <c r="E898" s="5"/>
      <c r="F898" s="5"/>
    </row>
    <row r="899" ht="13.5" customHeight="1" spans="1:6">
      <c r="A899" s="2"/>
      <c r="D899" s="4"/>
      <c r="E899" s="5"/>
      <c r="F899" s="5"/>
    </row>
    <row r="900" ht="13.5" customHeight="1" spans="1:6">
      <c r="A900" s="2"/>
      <c r="D900" s="4"/>
      <c r="E900" s="5"/>
      <c r="F900" s="5"/>
    </row>
    <row r="901" ht="13.5" customHeight="1" spans="1:6">
      <c r="A901" s="2"/>
      <c r="D901" s="4"/>
      <c r="E901" s="5"/>
      <c r="F901" s="5"/>
    </row>
    <row r="902" ht="13.5" customHeight="1" spans="1:6">
      <c r="A902" s="2"/>
      <c r="D902" s="4"/>
      <c r="E902" s="5"/>
      <c r="F902" s="5"/>
    </row>
    <row r="903" ht="13.5" customHeight="1" spans="1:6">
      <c r="A903" s="2"/>
      <c r="D903" s="4"/>
      <c r="E903" s="5"/>
      <c r="F903" s="5"/>
    </row>
    <row r="904" ht="13.5" customHeight="1" spans="1:6">
      <c r="A904" s="2"/>
      <c r="D904" s="4"/>
      <c r="E904" s="5"/>
      <c r="F904" s="5"/>
    </row>
    <row r="905" ht="13.5" customHeight="1" spans="1:6">
      <c r="A905" s="2"/>
      <c r="D905" s="4"/>
      <c r="E905" s="5"/>
      <c r="F905" s="5"/>
    </row>
    <row r="906" ht="13.5" customHeight="1" spans="1:6">
      <c r="A906" s="2"/>
      <c r="D906" s="4"/>
      <c r="E906" s="5"/>
      <c r="F906" s="5"/>
    </row>
    <row r="907" ht="13.5" customHeight="1" spans="1:6">
      <c r="A907" s="2"/>
      <c r="D907" s="4"/>
      <c r="E907" s="5"/>
      <c r="F907" s="5"/>
    </row>
    <row r="908" ht="13.5" customHeight="1" spans="1:6">
      <c r="A908" s="2"/>
      <c r="D908" s="4"/>
      <c r="E908" s="5"/>
      <c r="F908" s="5"/>
    </row>
    <row r="909" ht="13.5" customHeight="1" spans="1:6">
      <c r="A909" s="2"/>
      <c r="D909" s="4"/>
      <c r="E909" s="5"/>
      <c r="F909" s="5"/>
    </row>
    <row r="910" ht="13.5" customHeight="1" spans="1:6">
      <c r="A910" s="2"/>
      <c r="D910" s="4"/>
      <c r="E910" s="5"/>
      <c r="F910" s="5"/>
    </row>
    <row r="911" ht="13.5" customHeight="1" spans="1:6">
      <c r="A911" s="2"/>
      <c r="D911" s="4"/>
      <c r="E911" s="5"/>
      <c r="F911" s="5"/>
    </row>
    <row r="912" ht="13.5" customHeight="1" spans="1:6">
      <c r="A912" s="2"/>
      <c r="D912" s="4"/>
      <c r="E912" s="5"/>
      <c r="F912" s="5"/>
    </row>
    <row r="913" ht="13.5" customHeight="1" spans="1:6">
      <c r="A913" s="2"/>
      <c r="D913" s="4"/>
      <c r="E913" s="5"/>
      <c r="F913" s="5"/>
    </row>
    <row r="914" ht="13.5" customHeight="1" spans="1:6">
      <c r="A914" s="2"/>
      <c r="D914" s="4"/>
      <c r="E914" s="5"/>
      <c r="F914" s="5"/>
    </row>
    <row r="915" ht="13.5" customHeight="1" spans="1:6">
      <c r="A915" s="2"/>
      <c r="D915" s="4"/>
      <c r="E915" s="5"/>
      <c r="F915" s="5"/>
    </row>
    <row r="916" ht="13.5" customHeight="1" spans="1:6">
      <c r="A916" s="2"/>
      <c r="D916" s="4"/>
      <c r="E916" s="5"/>
      <c r="F916" s="5"/>
    </row>
    <row r="917" ht="13.5" customHeight="1" spans="1:6">
      <c r="A917" s="2"/>
      <c r="D917" s="4"/>
      <c r="E917" s="5"/>
      <c r="F917" s="5"/>
    </row>
    <row r="918" ht="13.5" customHeight="1" spans="1:6">
      <c r="A918" s="2"/>
      <c r="D918" s="4"/>
      <c r="E918" s="5"/>
      <c r="F918" s="5"/>
    </row>
    <row r="919" ht="13.5" customHeight="1" spans="1:6">
      <c r="A919" s="2"/>
      <c r="D919" s="4"/>
      <c r="E919" s="5"/>
      <c r="F919" s="5"/>
    </row>
    <row r="920" ht="13.5" customHeight="1" spans="1:6">
      <c r="A920" s="2"/>
      <c r="D920" s="4"/>
      <c r="E920" s="5"/>
      <c r="F920" s="5"/>
    </row>
    <row r="921" ht="13.5" customHeight="1" spans="1:6">
      <c r="A921" s="2"/>
      <c r="D921" s="4"/>
      <c r="E921" s="5"/>
      <c r="F921" s="5"/>
    </row>
    <row r="922" ht="13.5" customHeight="1" spans="1:6">
      <c r="A922" s="2"/>
      <c r="D922" s="4"/>
      <c r="E922" s="5"/>
      <c r="F922" s="5"/>
    </row>
    <row r="923" ht="13.5" customHeight="1" spans="1:6">
      <c r="A923" s="2"/>
      <c r="D923" s="4"/>
      <c r="E923" s="5"/>
      <c r="F923" s="5"/>
    </row>
    <row r="924" ht="13.5" customHeight="1" spans="1:6">
      <c r="A924" s="2"/>
      <c r="D924" s="4"/>
      <c r="E924" s="5"/>
      <c r="F924" s="5"/>
    </row>
    <row r="925" ht="13.5" customHeight="1" spans="1:6">
      <c r="A925" s="2"/>
      <c r="D925" s="4"/>
      <c r="E925" s="5"/>
      <c r="F925" s="5"/>
    </row>
    <row r="926" ht="13.5" customHeight="1" spans="1:6">
      <c r="A926" s="2"/>
      <c r="D926" s="4"/>
      <c r="E926" s="5"/>
      <c r="F926" s="5"/>
    </row>
    <row r="927" ht="13.5" customHeight="1" spans="1:6">
      <c r="A927" s="2"/>
      <c r="D927" s="4"/>
      <c r="E927" s="5"/>
      <c r="F927" s="5"/>
    </row>
    <row r="928" ht="13.5" customHeight="1" spans="1:6">
      <c r="A928" s="2"/>
      <c r="D928" s="4"/>
      <c r="E928" s="5"/>
      <c r="F928" s="5"/>
    </row>
    <row r="929" ht="13.5" customHeight="1" spans="1:6">
      <c r="A929" s="2"/>
      <c r="D929" s="4"/>
      <c r="E929" s="5"/>
      <c r="F929" s="5"/>
    </row>
    <row r="930" ht="13.5" customHeight="1" spans="1:6">
      <c r="A930" s="2"/>
      <c r="D930" s="4"/>
      <c r="E930" s="5"/>
      <c r="F930" s="5"/>
    </row>
    <row r="931" ht="13.5" customHeight="1" spans="1:6">
      <c r="A931" s="2"/>
      <c r="D931" s="4"/>
      <c r="E931" s="5"/>
      <c r="F931" s="5"/>
    </row>
    <row r="932" ht="13.5" customHeight="1" spans="1:6">
      <c r="A932" s="2"/>
      <c r="D932" s="4"/>
      <c r="E932" s="5"/>
      <c r="F932" s="5"/>
    </row>
    <row r="933" ht="13.5" customHeight="1" spans="1:6">
      <c r="A933" s="2"/>
      <c r="D933" s="4"/>
      <c r="E933" s="5"/>
      <c r="F933" s="5"/>
    </row>
    <row r="934" ht="13.5" customHeight="1" spans="1:6">
      <c r="A934" s="2"/>
      <c r="D934" s="4"/>
      <c r="E934" s="5"/>
      <c r="F934" s="5"/>
    </row>
    <row r="935" ht="13.5" customHeight="1" spans="1:6">
      <c r="A935" s="2"/>
      <c r="D935" s="4"/>
      <c r="E935" s="5"/>
      <c r="F935" s="5"/>
    </row>
    <row r="936" ht="13.5" customHeight="1" spans="1:6">
      <c r="A936" s="2"/>
      <c r="D936" s="4"/>
      <c r="E936" s="5"/>
      <c r="F936" s="5"/>
    </row>
    <row r="937" ht="13.5" customHeight="1" spans="1:6">
      <c r="A937" s="2"/>
      <c r="D937" s="4"/>
      <c r="E937" s="5"/>
      <c r="F937" s="5"/>
    </row>
    <row r="938" ht="13.5" customHeight="1" spans="1:6">
      <c r="A938" s="2"/>
      <c r="D938" s="4"/>
      <c r="E938" s="5"/>
      <c r="F938" s="5"/>
    </row>
    <row r="939" ht="13.5" customHeight="1" spans="1:6">
      <c r="A939" s="2"/>
      <c r="D939" s="4"/>
      <c r="E939" s="5"/>
      <c r="F939" s="5"/>
    </row>
    <row r="940" ht="13.5" customHeight="1" spans="1:6">
      <c r="A940" s="2"/>
      <c r="D940" s="4"/>
      <c r="E940" s="5"/>
      <c r="F940" s="5"/>
    </row>
    <row r="941" ht="13.5" customHeight="1" spans="1:6">
      <c r="A941" s="2"/>
      <c r="D941" s="4"/>
      <c r="E941" s="5"/>
      <c r="F941" s="5"/>
    </row>
    <row r="942" ht="13.5" customHeight="1" spans="1:6">
      <c r="A942" s="2"/>
      <c r="D942" s="4"/>
      <c r="E942" s="5"/>
      <c r="F942" s="5"/>
    </row>
    <row r="943" ht="13.5" customHeight="1" spans="1:6">
      <c r="A943" s="2"/>
      <c r="D943" s="4"/>
      <c r="E943" s="5"/>
      <c r="F943" s="5"/>
    </row>
    <row r="944" ht="13.5" customHeight="1" spans="1:6">
      <c r="A944" s="2"/>
      <c r="D944" s="4"/>
      <c r="E944" s="5"/>
      <c r="F944" s="5"/>
    </row>
    <row r="945" ht="13.5" customHeight="1" spans="1:6">
      <c r="A945" s="2"/>
      <c r="D945" s="4"/>
      <c r="E945" s="5"/>
      <c r="F945" s="5"/>
    </row>
    <row r="946" ht="13.5" customHeight="1" spans="1:6">
      <c r="A946" s="2"/>
      <c r="D946" s="4"/>
      <c r="E946" s="5"/>
      <c r="F946" s="5"/>
    </row>
    <row r="947" ht="13.5" customHeight="1" spans="1:6">
      <c r="A947" s="2"/>
      <c r="D947" s="4"/>
      <c r="E947" s="5"/>
      <c r="F947" s="5"/>
    </row>
    <row r="948" ht="13.5" customHeight="1" spans="1:6">
      <c r="A948" s="2"/>
      <c r="D948" s="4"/>
      <c r="E948" s="5"/>
      <c r="F948" s="5"/>
    </row>
    <row r="949" ht="13.5" customHeight="1" spans="1:6">
      <c r="A949" s="2"/>
      <c r="D949" s="4"/>
      <c r="E949" s="5"/>
      <c r="F949" s="5"/>
    </row>
    <row r="950" ht="13.5" customHeight="1" spans="1:6">
      <c r="A950" s="2"/>
      <c r="D950" s="4"/>
      <c r="E950" s="5"/>
      <c r="F950" s="5"/>
    </row>
    <row r="951" ht="13.5" customHeight="1" spans="1:6">
      <c r="A951" s="2"/>
      <c r="D951" s="4"/>
      <c r="E951" s="5"/>
      <c r="F951" s="5"/>
    </row>
    <row r="952" ht="13.5" customHeight="1" spans="1:6">
      <c r="A952" s="2"/>
      <c r="D952" s="4"/>
      <c r="E952" s="5"/>
      <c r="F952" s="5"/>
    </row>
    <row r="953" ht="13.5" customHeight="1" spans="1:6">
      <c r="A953" s="2"/>
      <c r="D953" s="4"/>
      <c r="E953" s="5"/>
      <c r="F953" s="5"/>
    </row>
    <row r="954" ht="13.5" customHeight="1" spans="1:6">
      <c r="A954" s="2"/>
      <c r="D954" s="4"/>
      <c r="E954" s="5"/>
      <c r="F954" s="5"/>
    </row>
    <row r="955" ht="13.5" customHeight="1" spans="1:6">
      <c r="A955" s="2"/>
      <c r="D955" s="4"/>
      <c r="E955" s="5"/>
      <c r="F955" s="5"/>
    </row>
    <row r="956" ht="13.5" customHeight="1" spans="1:6">
      <c r="A956" s="2"/>
      <c r="D956" s="4"/>
      <c r="E956" s="5"/>
      <c r="F956" s="5"/>
    </row>
    <row r="957" ht="13.5" customHeight="1" spans="1:6">
      <c r="A957" s="2"/>
      <c r="D957" s="4"/>
      <c r="E957" s="5"/>
      <c r="F957" s="5"/>
    </row>
    <row r="958" ht="13.5" customHeight="1" spans="1:6">
      <c r="A958" s="2"/>
      <c r="D958" s="4"/>
      <c r="E958" s="5"/>
      <c r="F958" s="5"/>
    </row>
    <row r="959" ht="13.5" customHeight="1" spans="1:6">
      <c r="A959" s="2"/>
      <c r="D959" s="4"/>
      <c r="E959" s="5"/>
      <c r="F959" s="5"/>
    </row>
    <row r="960" ht="13.5" customHeight="1" spans="1:6">
      <c r="A960" s="2"/>
      <c r="D960" s="4"/>
      <c r="E960" s="5"/>
      <c r="F960" s="5"/>
    </row>
    <row r="961" ht="13.5" customHeight="1" spans="1:6">
      <c r="A961" s="2"/>
      <c r="D961" s="4"/>
      <c r="E961" s="5"/>
      <c r="F961" s="5"/>
    </row>
    <row r="962" ht="13.5" customHeight="1" spans="1:6">
      <c r="A962" s="2"/>
      <c r="D962" s="4"/>
      <c r="E962" s="5"/>
      <c r="F962" s="5"/>
    </row>
    <row r="963" ht="13.5" customHeight="1" spans="1:6">
      <c r="A963" s="2"/>
      <c r="D963" s="4"/>
      <c r="E963" s="5"/>
      <c r="F963" s="5"/>
    </row>
    <row r="964" ht="13.5" customHeight="1" spans="1:6">
      <c r="A964" s="2"/>
      <c r="D964" s="4"/>
      <c r="E964" s="5"/>
      <c r="F964" s="5"/>
    </row>
    <row r="965" ht="13.5" customHeight="1" spans="1:6">
      <c r="A965" s="2"/>
      <c r="D965" s="4"/>
      <c r="E965" s="5"/>
      <c r="F965" s="5"/>
    </row>
    <row r="966" ht="13.5" customHeight="1" spans="1:6">
      <c r="A966" s="2"/>
      <c r="D966" s="4"/>
      <c r="E966" s="5"/>
      <c r="F966" s="5"/>
    </row>
    <row r="967" ht="13.5" customHeight="1" spans="1:6">
      <c r="A967" s="2"/>
      <c r="D967" s="4"/>
      <c r="E967" s="5"/>
      <c r="F967" s="5"/>
    </row>
    <row r="968" ht="13.5" customHeight="1" spans="1:6">
      <c r="A968" s="2"/>
      <c r="D968" s="4"/>
      <c r="E968" s="5"/>
      <c r="F968" s="5"/>
    </row>
    <row r="969" ht="13.5" customHeight="1" spans="1:6">
      <c r="A969" s="2"/>
      <c r="D969" s="4"/>
      <c r="E969" s="5"/>
      <c r="F969" s="5"/>
    </row>
    <row r="970" ht="13.5" customHeight="1" spans="1:6">
      <c r="A970" s="2"/>
      <c r="D970" s="4"/>
      <c r="E970" s="5"/>
      <c r="F970" s="5"/>
    </row>
    <row r="971" ht="13.5" customHeight="1" spans="1:6">
      <c r="A971" s="2"/>
      <c r="D971" s="4"/>
      <c r="E971" s="5"/>
      <c r="F971" s="5"/>
    </row>
    <row r="972" ht="13.5" customHeight="1" spans="1:6">
      <c r="A972" s="2"/>
      <c r="D972" s="4"/>
      <c r="E972" s="5"/>
      <c r="F972" s="5"/>
    </row>
    <row r="973" ht="13.5" customHeight="1" spans="1:6">
      <c r="A973" s="2"/>
      <c r="D973" s="4"/>
      <c r="E973" s="5"/>
      <c r="F973" s="5"/>
    </row>
    <row r="974" ht="13.5" customHeight="1" spans="1:6">
      <c r="A974" s="2"/>
      <c r="D974" s="4"/>
      <c r="E974" s="5"/>
      <c r="F974" s="5"/>
    </row>
    <row r="975" ht="13.5" customHeight="1" spans="1:6">
      <c r="A975" s="2"/>
      <c r="D975" s="4"/>
      <c r="E975" s="5"/>
      <c r="F975" s="5"/>
    </row>
    <row r="976" ht="13.5" customHeight="1" spans="1:6">
      <c r="A976" s="2"/>
      <c r="D976" s="4"/>
      <c r="E976" s="5"/>
      <c r="F976" s="5"/>
    </row>
    <row r="977" ht="13.5" customHeight="1" spans="1:6">
      <c r="A977" s="2"/>
      <c r="D977" s="4"/>
      <c r="E977" s="5"/>
      <c r="F977" s="5"/>
    </row>
    <row r="978" ht="13.5" customHeight="1" spans="1:6">
      <c r="A978" s="2"/>
      <c r="D978" s="4"/>
      <c r="E978" s="5"/>
      <c r="F978" s="5"/>
    </row>
    <row r="979" ht="13.5" customHeight="1" spans="1:6">
      <c r="A979" s="2"/>
      <c r="D979" s="4"/>
      <c r="E979" s="5"/>
      <c r="F979" s="5"/>
    </row>
    <row r="980" ht="13.5" customHeight="1" spans="1:6">
      <c r="A980" s="2"/>
      <c r="D980" s="4"/>
      <c r="E980" s="5"/>
      <c r="F980" s="5"/>
    </row>
    <row r="981" ht="13.5" customHeight="1" spans="1:6">
      <c r="A981" s="2"/>
      <c r="D981" s="4"/>
      <c r="E981" s="5"/>
      <c r="F981" s="5"/>
    </row>
    <row r="982" ht="13.5" customHeight="1" spans="1:6">
      <c r="A982" s="2"/>
      <c r="D982" s="4"/>
      <c r="E982" s="5"/>
      <c r="F982" s="5"/>
    </row>
    <row r="983" ht="13.5" customHeight="1" spans="1:6">
      <c r="A983" s="2"/>
      <c r="D983" s="4"/>
      <c r="E983" s="5"/>
      <c r="F983" s="5"/>
    </row>
    <row r="984" ht="13.5" customHeight="1" spans="1:6">
      <c r="A984" s="2"/>
      <c r="D984" s="4"/>
      <c r="E984" s="5"/>
      <c r="F984" s="5"/>
    </row>
    <row r="985" ht="13.5" customHeight="1" spans="1:6">
      <c r="A985" s="2"/>
      <c r="D985" s="4"/>
      <c r="E985" s="5"/>
      <c r="F985" s="5"/>
    </row>
    <row r="986" ht="13.5" customHeight="1" spans="1:6">
      <c r="A986" s="2"/>
      <c r="D986" s="4"/>
      <c r="E986" s="5"/>
      <c r="F986" s="5"/>
    </row>
    <row r="987" ht="13.5" customHeight="1" spans="1:6">
      <c r="A987" s="2"/>
      <c r="D987" s="4"/>
      <c r="E987" s="5"/>
      <c r="F987" s="5"/>
    </row>
    <row r="988" ht="13.5" customHeight="1" spans="1:6">
      <c r="A988" s="2"/>
      <c r="D988" s="4"/>
      <c r="E988" s="5"/>
      <c r="F988" s="5"/>
    </row>
    <row r="989" ht="13.5" customHeight="1" spans="1:6">
      <c r="A989" s="2"/>
      <c r="D989" s="4"/>
      <c r="E989" s="5"/>
      <c r="F989" s="5"/>
    </row>
    <row r="990" ht="13.5" customHeight="1" spans="1:6">
      <c r="A990" s="2"/>
      <c r="D990" s="4"/>
      <c r="E990" s="5"/>
      <c r="F990" s="5"/>
    </row>
    <row r="991" ht="13.5" customHeight="1" spans="1:6">
      <c r="A991" s="2"/>
      <c r="D991" s="4"/>
      <c r="E991" s="5"/>
      <c r="F991" s="5"/>
    </row>
    <row r="992" ht="13.5" customHeight="1" spans="1:6">
      <c r="A992" s="2"/>
      <c r="D992" s="4"/>
      <c r="E992" s="5"/>
      <c r="F992" s="5"/>
    </row>
    <row r="993" ht="13.5" customHeight="1" spans="1:6">
      <c r="A993" s="2"/>
      <c r="D993" s="4"/>
      <c r="E993" s="5"/>
      <c r="F993" s="5"/>
    </row>
    <row r="994" ht="13.5" customHeight="1" spans="1:6">
      <c r="A994" s="2"/>
      <c r="D994" s="4"/>
      <c r="E994" s="5"/>
      <c r="F994" s="5"/>
    </row>
    <row r="995" ht="13.5" customHeight="1" spans="1:6">
      <c r="A995" s="2"/>
      <c r="D995" s="4"/>
      <c r="E995" s="5"/>
      <c r="F995" s="5"/>
    </row>
    <row r="996" ht="13.5" customHeight="1" spans="1:6">
      <c r="A996" s="2"/>
      <c r="D996" s="4"/>
      <c r="E996" s="5"/>
      <c r="F996" s="5"/>
    </row>
    <row r="997" ht="13.5" customHeight="1" spans="1:6">
      <c r="A997" s="2"/>
      <c r="D997" s="4"/>
      <c r="E997" s="5"/>
      <c r="F997" s="5"/>
    </row>
    <row r="998" ht="13.5" customHeight="1" spans="1:6">
      <c r="A998" s="2"/>
      <c r="D998" s="4"/>
      <c r="E998" s="5"/>
      <c r="F998" s="5"/>
    </row>
    <row r="999" ht="13.5" customHeight="1" spans="1:6">
      <c r="A999" s="2"/>
      <c r="D999" s="4"/>
      <c r="E999" s="5"/>
      <c r="F999" s="5"/>
    </row>
    <row r="1000" ht="13.5" customHeight="1" spans="1:6">
      <c r="A1000" s="2"/>
      <c r="D1000" s="4"/>
      <c r="E1000" s="5"/>
      <c r="F1000" s="5"/>
    </row>
    <row r="1001" ht="13.5" customHeight="1" spans="1:6">
      <c r="A1001" s="2"/>
      <c r="D1001" s="4"/>
      <c r="E1001" s="5"/>
      <c r="F1001" s="5"/>
    </row>
    <row r="1002" ht="13.5" customHeight="1" spans="1:6">
      <c r="A1002" s="2"/>
      <c r="D1002" s="4"/>
      <c r="E1002" s="5"/>
      <c r="F1002" s="5"/>
    </row>
    <row r="1003" ht="13.5" customHeight="1" spans="1:6">
      <c r="A1003" s="2"/>
      <c r="D1003" s="4"/>
      <c r="E1003" s="5"/>
      <c r="F1003" s="5"/>
    </row>
    <row r="1004" ht="13.5" customHeight="1" spans="1:6">
      <c r="A1004" s="2"/>
      <c r="D1004" s="4"/>
      <c r="E1004" s="5"/>
      <c r="F1004" s="5"/>
    </row>
    <row r="1005" ht="13.5" customHeight="1" spans="1:6">
      <c r="A1005" s="2"/>
      <c r="D1005" s="4"/>
      <c r="E1005" s="5"/>
      <c r="F1005" s="5"/>
    </row>
    <row r="1006" ht="13.5" customHeight="1" spans="1:6">
      <c r="A1006" s="2"/>
      <c r="D1006" s="4"/>
      <c r="E1006" s="5"/>
      <c r="F1006" s="5"/>
    </row>
    <row r="1007" ht="13.5" customHeight="1" spans="1:6">
      <c r="A1007" s="2"/>
      <c r="D1007" s="4"/>
      <c r="E1007" s="5"/>
      <c r="F1007" s="5"/>
    </row>
    <row r="1008" ht="13.5" customHeight="1" spans="1:6">
      <c r="A1008" s="2"/>
      <c r="D1008" s="4"/>
      <c r="E1008" s="5"/>
      <c r="F1008" s="5"/>
    </row>
    <row r="1009" ht="13.5" customHeight="1" spans="1:6">
      <c r="A1009" s="2"/>
      <c r="D1009" s="4"/>
      <c r="E1009" s="5"/>
      <c r="F1009" s="5"/>
    </row>
    <row r="1010" ht="13.5" customHeight="1" spans="1:6">
      <c r="A1010" s="2"/>
      <c r="D1010" s="4"/>
      <c r="E1010" s="5"/>
      <c r="F1010" s="5"/>
    </row>
    <row r="1011" ht="13.5" customHeight="1" spans="1:6">
      <c r="A1011" s="2"/>
      <c r="D1011" s="4"/>
      <c r="E1011" s="5"/>
      <c r="F1011" s="5"/>
    </row>
    <row r="1012" ht="13.5" customHeight="1" spans="1:6">
      <c r="A1012" s="2"/>
      <c r="D1012" s="4"/>
      <c r="E1012" s="5"/>
      <c r="F1012" s="5"/>
    </row>
    <row r="1013" ht="13.5" customHeight="1" spans="1:6">
      <c r="A1013" s="2"/>
      <c r="D1013" s="4"/>
      <c r="E1013" s="5"/>
      <c r="F1013" s="5"/>
    </row>
    <row r="1014" ht="13.5" customHeight="1" spans="1:6">
      <c r="A1014" s="2"/>
      <c r="D1014" s="4"/>
      <c r="E1014" s="5"/>
      <c r="F1014" s="5"/>
    </row>
    <row r="1015" ht="13.5" customHeight="1" spans="1:6">
      <c r="A1015" s="2"/>
      <c r="D1015" s="4"/>
      <c r="E1015" s="5"/>
      <c r="F1015" s="5"/>
    </row>
    <row r="1016" ht="13.5" customHeight="1" spans="1:6">
      <c r="A1016" s="2"/>
      <c r="D1016" s="4"/>
      <c r="E1016" s="5"/>
      <c r="F1016" s="5"/>
    </row>
    <row r="1017" ht="13.5" customHeight="1" spans="1:6">
      <c r="A1017" s="2"/>
      <c r="D1017" s="4"/>
      <c r="E1017" s="5"/>
      <c r="F1017" s="5"/>
    </row>
    <row r="1018" ht="13.5" customHeight="1" spans="1:6">
      <c r="A1018" s="2"/>
      <c r="D1018" s="4"/>
      <c r="E1018" s="5"/>
      <c r="F1018" s="5"/>
    </row>
    <row r="1019" ht="13.5" customHeight="1" spans="1:6">
      <c r="A1019" s="2"/>
      <c r="D1019" s="4"/>
      <c r="E1019" s="5"/>
      <c r="F1019" s="5"/>
    </row>
    <row r="1020" ht="13.5" customHeight="1" spans="1:6">
      <c r="A1020" s="2"/>
      <c r="D1020" s="4"/>
      <c r="E1020" s="5"/>
      <c r="F1020" s="5"/>
    </row>
    <row r="1021" ht="13.5" customHeight="1" spans="1:6">
      <c r="A1021" s="2"/>
      <c r="D1021" s="4"/>
      <c r="E1021" s="5"/>
      <c r="F1021" s="5"/>
    </row>
    <row r="1022" ht="13.5" customHeight="1" spans="1:6">
      <c r="A1022" s="2"/>
      <c r="D1022" s="4"/>
      <c r="E1022" s="5"/>
      <c r="F1022" s="5"/>
    </row>
    <row r="1023" ht="13.5" customHeight="1" spans="1:6">
      <c r="A1023" s="2"/>
      <c r="D1023" s="4"/>
      <c r="E1023" s="5"/>
      <c r="F1023" s="5"/>
    </row>
    <row r="1024" ht="13.5" customHeight="1" spans="1:6">
      <c r="A1024" s="2"/>
      <c r="D1024" s="4"/>
      <c r="E1024" s="5"/>
      <c r="F1024" s="5"/>
    </row>
    <row r="1025" ht="13.5" customHeight="1" spans="1:6">
      <c r="A1025" s="2"/>
      <c r="D1025" s="4"/>
      <c r="E1025" s="5"/>
      <c r="F1025" s="5"/>
    </row>
    <row r="1026" ht="13.5" customHeight="1" spans="1:6">
      <c r="A1026" s="2"/>
      <c r="D1026" s="4"/>
      <c r="E1026" s="5"/>
      <c r="F1026" s="5"/>
    </row>
    <row r="1027" ht="13.5" customHeight="1" spans="1:6">
      <c r="A1027" s="2"/>
      <c r="D1027" s="4"/>
      <c r="E1027" s="5"/>
      <c r="F1027" s="5"/>
    </row>
    <row r="1028" ht="13.5" customHeight="1" spans="1:6">
      <c r="A1028" s="2"/>
      <c r="D1028" s="4"/>
      <c r="E1028" s="5"/>
      <c r="F1028" s="5"/>
    </row>
    <row r="1029" ht="13.5" customHeight="1" spans="1:6">
      <c r="A1029" s="2"/>
      <c r="D1029" s="4"/>
      <c r="E1029" s="5"/>
      <c r="F1029" s="5"/>
    </row>
    <row r="1030" ht="13.5" customHeight="1" spans="1:6">
      <c r="A1030" s="2"/>
      <c r="D1030" s="4"/>
      <c r="E1030" s="5"/>
      <c r="F1030" s="5"/>
    </row>
    <row r="1031" ht="13.5" customHeight="1" spans="5:6">
      <c r="E1031" s="5"/>
      <c r="F1031" s="5"/>
    </row>
    <row r="1032" ht="13.5" customHeight="1" spans="5:6">
      <c r="E1032" s="5"/>
      <c r="F1032" s="5"/>
    </row>
  </sheetData>
  <pageMargins left="0.7" right="0.7" top="0.75" bottom="0.75" header="0" footer="0"/>
  <pageSetup paperSize="1" orientation="landscape"/>
  <headerFooter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34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4" t="s">
        <v>3</v>
      </c>
      <c r="E1" s="5"/>
      <c r="F1" s="5"/>
    </row>
    <row r="2" ht="13.5" customHeight="1" spans="1:6">
      <c r="A2" s="6">
        <v>45078</v>
      </c>
      <c r="B2" s="5" t="s">
        <v>11</v>
      </c>
      <c r="C2" s="5" t="s">
        <v>777</v>
      </c>
      <c r="D2" s="4">
        <v>180</v>
      </c>
      <c r="E2" s="5"/>
      <c r="F2" s="5"/>
    </row>
    <row r="3" ht="13.5" customHeight="1" spans="1:6">
      <c r="A3" s="6">
        <v>45078</v>
      </c>
      <c r="B3" s="5" t="s">
        <v>125</v>
      </c>
      <c r="C3" s="5" t="s">
        <v>640</v>
      </c>
      <c r="D3" s="4">
        <v>60</v>
      </c>
      <c r="E3" s="5"/>
      <c r="F3" s="5"/>
    </row>
    <row r="4" ht="13.5" customHeight="1" spans="1:6">
      <c r="A4" s="6">
        <v>45078</v>
      </c>
      <c r="B4" s="5" t="s">
        <v>125</v>
      </c>
      <c r="C4" s="5" t="s">
        <v>641</v>
      </c>
      <c r="D4" s="4">
        <v>750</v>
      </c>
      <c r="E4" s="5"/>
      <c r="F4" s="5"/>
    </row>
    <row r="5" ht="13.5" customHeight="1" spans="1:6">
      <c r="A5" s="6">
        <v>45078</v>
      </c>
      <c r="B5" s="5" t="s">
        <v>125</v>
      </c>
      <c r="C5" s="5" t="s">
        <v>509</v>
      </c>
      <c r="D5" s="4">
        <v>32.75</v>
      </c>
      <c r="E5" s="5"/>
      <c r="F5" s="5"/>
    </row>
    <row r="6" ht="13.5" customHeight="1" spans="1:7">
      <c r="A6" s="6">
        <v>45078</v>
      </c>
      <c r="B6" s="5" t="s">
        <v>644</v>
      </c>
      <c r="C6" s="5" t="s">
        <v>684</v>
      </c>
      <c r="D6" s="4">
        <v>100</v>
      </c>
      <c r="E6" s="5"/>
      <c r="F6" s="5"/>
      <c r="G6" s="3" t="s">
        <v>286</v>
      </c>
    </row>
    <row r="7" ht="13.5" customHeight="1" spans="1:8">
      <c r="A7" s="6">
        <v>45078</v>
      </c>
      <c r="B7" s="5" t="s">
        <v>646</v>
      </c>
      <c r="C7" s="5" t="s">
        <v>1145</v>
      </c>
      <c r="D7" s="4">
        <v>1177</v>
      </c>
      <c r="E7" s="5"/>
      <c r="F7" s="5"/>
      <c r="G7" s="3" t="s">
        <v>44</v>
      </c>
      <c r="H7" s="4" t="e">
        <f>SUMIF(B:B,G7,D:D)</f>
        <v>#REF!</v>
      </c>
    </row>
    <row r="8" ht="13.5" customHeight="1" spans="1:8">
      <c r="A8" s="6">
        <v>45078</v>
      </c>
      <c r="B8" s="5" t="s">
        <v>36</v>
      </c>
      <c r="C8" s="5" t="s">
        <v>37</v>
      </c>
      <c r="D8" s="4">
        <v>600</v>
      </c>
      <c r="E8" s="5"/>
      <c r="F8" s="5" t="s">
        <v>1362</v>
      </c>
      <c r="G8" s="3" t="s">
        <v>294</v>
      </c>
      <c r="H8" s="4" t="e">
        <f>SUMIF(B:B,G8,D:D)</f>
        <v>#REF!</v>
      </c>
    </row>
    <row r="9" ht="13.5" customHeight="1" spans="1:8">
      <c r="A9" s="6">
        <v>45078</v>
      </c>
      <c r="B9" s="5" t="s">
        <v>36</v>
      </c>
      <c r="C9" s="5" t="s">
        <v>38</v>
      </c>
      <c r="D9" s="4">
        <v>400</v>
      </c>
      <c r="E9" s="5"/>
      <c r="F9" s="5"/>
      <c r="G9" s="3" t="s">
        <v>11</v>
      </c>
      <c r="H9" s="4">
        <f>SUMIF(B:B,G9,D:D)</f>
        <v>374.76</v>
      </c>
    </row>
    <row r="10" ht="13.5" customHeight="1" spans="1:8">
      <c r="A10" s="6">
        <v>45078</v>
      </c>
      <c r="B10" s="5" t="s">
        <v>375</v>
      </c>
      <c r="C10" s="5" t="s">
        <v>547</v>
      </c>
      <c r="D10" s="4">
        <v>200</v>
      </c>
      <c r="E10" s="5"/>
      <c r="F10" s="5"/>
      <c r="G10" s="3" t="s">
        <v>68</v>
      </c>
      <c r="H10" s="4">
        <f>SUMIF(B:B,G10,D:D)</f>
        <v>1169.62</v>
      </c>
    </row>
    <row r="11" ht="13.5" customHeight="1" spans="1:8">
      <c r="A11" s="6">
        <v>45078</v>
      </c>
      <c r="B11" s="5" t="s">
        <v>375</v>
      </c>
      <c r="C11" s="5" t="s">
        <v>548</v>
      </c>
      <c r="D11" s="4">
        <v>25</v>
      </c>
      <c r="E11" s="5"/>
      <c r="F11" s="5"/>
      <c r="G11" s="3" t="s">
        <v>197</v>
      </c>
      <c r="H11" s="4">
        <f>SUMIF(B:B,G11,D:D)</f>
        <v>20.25</v>
      </c>
    </row>
    <row r="12" ht="13.5" customHeight="1" spans="1:8">
      <c r="A12" s="6">
        <v>45078</v>
      </c>
      <c r="B12" s="5" t="s">
        <v>375</v>
      </c>
      <c r="C12" s="5" t="s">
        <v>549</v>
      </c>
      <c r="D12" s="4">
        <v>44</v>
      </c>
      <c r="E12" s="5"/>
      <c r="F12" s="5"/>
      <c r="G12" s="3" t="s">
        <v>125</v>
      </c>
      <c r="H12" s="4">
        <f>SUMIF(B:B,G12,D:D)</f>
        <v>1189.52</v>
      </c>
    </row>
    <row r="13" ht="13.5" customHeight="1" spans="1:8">
      <c r="A13" s="6">
        <v>45078</v>
      </c>
      <c r="B13" s="5" t="s">
        <v>375</v>
      </c>
      <c r="C13" s="5" t="s">
        <v>550</v>
      </c>
      <c r="D13" s="4">
        <v>20</v>
      </c>
      <c r="E13" s="5"/>
      <c r="F13" s="5"/>
      <c r="G13" s="3" t="s">
        <v>644</v>
      </c>
      <c r="H13" s="4">
        <f>SUMIF(B:B,G13,D:D)</f>
        <v>100</v>
      </c>
    </row>
    <row r="14" ht="13.5" customHeight="1" spans="1:8">
      <c r="A14" s="6">
        <v>45078</v>
      </c>
      <c r="B14" s="5" t="s">
        <v>375</v>
      </c>
      <c r="C14" s="5" t="s">
        <v>1319</v>
      </c>
      <c r="D14" s="4">
        <v>5</v>
      </c>
      <c r="E14" s="5"/>
      <c r="F14" s="5"/>
      <c r="G14" s="3" t="s">
        <v>646</v>
      </c>
      <c r="H14" s="4">
        <f>SUMIF(B:B,G14,D:D)</f>
        <v>1177</v>
      </c>
    </row>
    <row r="15" ht="13.5" customHeight="1" spans="1:8">
      <c r="A15" s="6">
        <v>45078</v>
      </c>
      <c r="B15" s="5" t="s">
        <v>36</v>
      </c>
      <c r="C15" s="5" t="s">
        <v>1366</v>
      </c>
      <c r="D15" s="4">
        <v>700</v>
      </c>
      <c r="E15" s="5"/>
      <c r="F15" s="5"/>
      <c r="G15" s="3" t="s">
        <v>163</v>
      </c>
      <c r="H15" s="4">
        <f>SUMIF(B:B,G15,D:D)</f>
        <v>150</v>
      </c>
    </row>
    <row r="16" ht="13.5" customHeight="1" spans="1:8">
      <c r="A16" s="6">
        <v>45078</v>
      </c>
      <c r="B16" s="5" t="s">
        <v>36</v>
      </c>
      <c r="C16" s="5" t="s">
        <v>1597</v>
      </c>
      <c r="D16" s="4">
        <v>1570</v>
      </c>
      <c r="E16" s="5"/>
      <c r="F16" s="5"/>
      <c r="G16" s="3" t="s">
        <v>134</v>
      </c>
      <c r="H16" s="4">
        <f>SUMIF(B:B,G16,D:D)</f>
        <v>2539.54</v>
      </c>
    </row>
    <row r="17" ht="13.5" customHeight="1" spans="1:8">
      <c r="A17" s="6">
        <v>45078</v>
      </c>
      <c r="B17" s="5" t="s">
        <v>36</v>
      </c>
      <c r="C17" s="5" t="s">
        <v>1591</v>
      </c>
      <c r="D17" s="4">
        <v>1174</v>
      </c>
      <c r="E17" s="5"/>
      <c r="F17" s="5"/>
      <c r="G17" s="3" t="s">
        <v>34</v>
      </c>
      <c r="H17" s="4">
        <f>SUMIF(B:B,G17,D:D)</f>
        <v>18</v>
      </c>
    </row>
    <row r="18" ht="13.5" customHeight="1" spans="1:8">
      <c r="A18" s="6">
        <v>45078</v>
      </c>
      <c r="B18" s="5" t="s">
        <v>44</v>
      </c>
      <c r="C18" s="5" t="s">
        <v>1685</v>
      </c>
      <c r="D18" s="4" t="e">
        <f>#REF!</f>
        <v>#REF!</v>
      </c>
      <c r="E18" s="5"/>
      <c r="F18" s="5"/>
      <c r="G18" s="3" t="s">
        <v>36</v>
      </c>
      <c r="H18" s="4">
        <f>SUMIF(B:B,G18,D:D)</f>
        <v>6720.61</v>
      </c>
    </row>
    <row r="19" ht="13.5" customHeight="1" spans="1:8">
      <c r="A19" s="6">
        <v>45078</v>
      </c>
      <c r="B19" s="5" t="s">
        <v>294</v>
      </c>
      <c r="C19" s="5" t="s">
        <v>1685</v>
      </c>
      <c r="D19" s="4" t="e">
        <f>#REF!</f>
        <v>#REF!</v>
      </c>
      <c r="E19" s="5"/>
      <c r="F19" s="5"/>
      <c r="H19" s="4"/>
    </row>
    <row r="20" ht="13.5" customHeight="1" spans="1:8">
      <c r="A20" s="6">
        <v>45078</v>
      </c>
      <c r="B20" s="5" t="s">
        <v>36</v>
      </c>
      <c r="C20" s="5" t="s">
        <v>1686</v>
      </c>
      <c r="D20" s="4">
        <v>880</v>
      </c>
      <c r="E20" s="5"/>
      <c r="F20" s="5"/>
      <c r="H20" s="4"/>
    </row>
    <row r="21" ht="13.5" customHeight="1" spans="1:8">
      <c r="A21" s="6">
        <v>45078</v>
      </c>
      <c r="B21" s="5" t="s">
        <v>36</v>
      </c>
      <c r="C21" s="5" t="s">
        <v>1687</v>
      </c>
      <c r="D21" s="4">
        <v>220</v>
      </c>
      <c r="E21" s="5"/>
      <c r="F21" s="5"/>
      <c r="G21" s="3" t="s">
        <v>39</v>
      </c>
      <c r="H21" s="4">
        <f>SUMIF(B:B,G21,D:D)</f>
        <v>168.42</v>
      </c>
    </row>
    <row r="22" ht="13.5" customHeight="1" spans="1:8">
      <c r="A22" s="6">
        <v>45078</v>
      </c>
      <c r="B22" s="5" t="s">
        <v>36</v>
      </c>
      <c r="C22" s="5" t="s">
        <v>1688</v>
      </c>
      <c r="D22" s="4">
        <v>160</v>
      </c>
      <c r="E22" s="5"/>
      <c r="F22" s="5"/>
      <c r="G22" s="3" t="s">
        <v>375</v>
      </c>
      <c r="H22" s="4">
        <f>SUMIF(B:B,G22,D:D)</f>
        <v>294</v>
      </c>
    </row>
    <row r="23" ht="13.5" customHeight="1" spans="1:26">
      <c r="A23" s="6">
        <v>45078</v>
      </c>
      <c r="B23" s="5" t="s">
        <v>36</v>
      </c>
      <c r="C23" s="5" t="s">
        <v>1689</v>
      </c>
      <c r="D23" s="4">
        <v>200</v>
      </c>
      <c r="E23" s="10"/>
      <c r="F23" s="10"/>
      <c r="G23" s="10" t="s">
        <v>841</v>
      </c>
      <c r="H23" s="4">
        <f>SUMIF(B:B,G23,D:D)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6">
        <v>45078</v>
      </c>
      <c r="B24" s="5" t="s">
        <v>36</v>
      </c>
      <c r="C24" s="14" t="s">
        <v>1690</v>
      </c>
      <c r="D24" s="4">
        <v>380</v>
      </c>
      <c r="E24" s="11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45078</v>
      </c>
      <c r="B25" s="5" t="s">
        <v>44</v>
      </c>
      <c r="C25" s="5" t="s">
        <v>1691</v>
      </c>
      <c r="D25" s="4">
        <v>560</v>
      </c>
      <c r="E25" s="4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45078</v>
      </c>
      <c r="B26" s="5" t="s">
        <v>44</v>
      </c>
      <c r="C26" s="5" t="s">
        <v>1692</v>
      </c>
      <c r="D26" s="4">
        <v>320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45078</v>
      </c>
      <c r="B27" s="5" t="s">
        <v>44</v>
      </c>
      <c r="C27" s="5" t="s">
        <v>1693</v>
      </c>
      <c r="D27" s="4">
        <v>320.76</v>
      </c>
      <c r="E27" s="11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45082</v>
      </c>
      <c r="B28" s="5" t="s">
        <v>68</v>
      </c>
      <c r="C28" s="5" t="s">
        <v>372</v>
      </c>
      <c r="D28" s="4">
        <v>14.8</v>
      </c>
      <c r="E28" s="11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45082</v>
      </c>
      <c r="B29" s="5" t="s">
        <v>11</v>
      </c>
      <c r="C29" s="5" t="s">
        <v>1694</v>
      </c>
      <c r="D29" s="4">
        <v>18.1</v>
      </c>
      <c r="E29" s="4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45083</v>
      </c>
      <c r="B30" s="5" t="s">
        <v>294</v>
      </c>
      <c r="C30" s="5" t="s">
        <v>1695</v>
      </c>
      <c r="D30" s="4">
        <v>2.9</v>
      </c>
      <c r="E30" s="4"/>
      <c r="F30" s="5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45079</v>
      </c>
      <c r="B31" s="5" t="s">
        <v>134</v>
      </c>
      <c r="C31" s="5" t="s">
        <v>144</v>
      </c>
      <c r="D31" s="4">
        <v>144</v>
      </c>
      <c r="E31" s="10"/>
      <c r="F31" s="5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45081</v>
      </c>
      <c r="B32" s="5" t="s">
        <v>134</v>
      </c>
      <c r="C32" s="5" t="s">
        <v>1554</v>
      </c>
      <c r="D32" s="4">
        <v>470.4</v>
      </c>
      <c r="E32" s="10"/>
      <c r="F32" s="4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45085</v>
      </c>
      <c r="B33" s="5" t="s">
        <v>11</v>
      </c>
      <c r="C33" s="5" t="s">
        <v>1696</v>
      </c>
      <c r="D33" s="4">
        <v>19.96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45085</v>
      </c>
      <c r="B34" s="5" t="s">
        <v>125</v>
      </c>
      <c r="C34" s="5" t="s">
        <v>200</v>
      </c>
      <c r="D34" s="4">
        <v>200.77</v>
      </c>
      <c r="E34" s="10"/>
      <c r="F34" s="4"/>
      <c r="G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45081</v>
      </c>
      <c r="B35" s="5" t="s">
        <v>125</v>
      </c>
      <c r="C35" s="5" t="s">
        <v>1697</v>
      </c>
      <c r="D35" s="4">
        <v>88</v>
      </c>
      <c r="E35" s="10"/>
      <c r="F35" s="4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45087</v>
      </c>
      <c r="B36" s="10" t="s">
        <v>68</v>
      </c>
      <c r="C36" s="10" t="s">
        <v>20</v>
      </c>
      <c r="D36" s="4">
        <v>219.86</v>
      </c>
      <c r="E36" s="10"/>
      <c r="F36" s="4"/>
      <c r="G36" s="5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45087</v>
      </c>
      <c r="B37" s="10" t="s">
        <v>11</v>
      </c>
      <c r="C37" s="10" t="s">
        <v>492</v>
      </c>
      <c r="D37" s="4">
        <v>20</v>
      </c>
      <c r="E37" s="10"/>
      <c r="F37" s="4"/>
      <c r="G37" s="5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45088</v>
      </c>
      <c r="B38" s="5" t="s">
        <v>163</v>
      </c>
      <c r="C38" s="5" t="s">
        <v>348</v>
      </c>
      <c r="D38" s="4">
        <v>80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45089</v>
      </c>
      <c r="B39" s="5" t="s">
        <v>11</v>
      </c>
      <c r="C39" s="5" t="s">
        <v>1698</v>
      </c>
      <c r="D39" s="4">
        <v>20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2">
        <v>45101</v>
      </c>
      <c r="B40" s="5" t="s">
        <v>68</v>
      </c>
      <c r="C40" s="5" t="s">
        <v>1392</v>
      </c>
      <c r="D40" s="4">
        <v>34.3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2">
        <v>45095</v>
      </c>
      <c r="B41" s="5" t="s">
        <v>163</v>
      </c>
      <c r="C41" s="5" t="s">
        <v>348</v>
      </c>
      <c r="D41" s="4">
        <v>50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2">
        <v>45096</v>
      </c>
      <c r="B42" s="5" t="s">
        <v>44</v>
      </c>
      <c r="C42" s="5" t="s">
        <v>1676</v>
      </c>
      <c r="D42" s="4">
        <v>220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2">
        <v>45096</v>
      </c>
      <c r="B43" s="5" t="s">
        <v>44</v>
      </c>
      <c r="C43" s="5" t="s">
        <v>1699</v>
      </c>
      <c r="D43" s="4">
        <v>400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2">
        <v>45096</v>
      </c>
      <c r="B44" s="5" t="s">
        <v>134</v>
      </c>
      <c r="C44" s="5" t="s">
        <v>1480</v>
      </c>
      <c r="D44" s="15">
        <v>269.7</v>
      </c>
      <c r="E44" s="10"/>
      <c r="F44" s="4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2">
        <v>45099</v>
      </c>
      <c r="B45" s="5" t="s">
        <v>134</v>
      </c>
      <c r="C45" s="5" t="s">
        <v>850</v>
      </c>
      <c r="D45" s="4">
        <v>244</v>
      </c>
      <c r="E45" s="10"/>
      <c r="F45" s="4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2">
        <v>45098</v>
      </c>
      <c r="B46" s="5" t="s">
        <v>134</v>
      </c>
      <c r="C46" s="5" t="s">
        <v>1700</v>
      </c>
      <c r="D46" s="4">
        <v>57.8</v>
      </c>
      <c r="E46" s="10"/>
      <c r="F46" s="4"/>
      <c r="G46" s="3" t="s">
        <v>1082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2">
        <v>45100</v>
      </c>
      <c r="B47" s="5" t="s">
        <v>39</v>
      </c>
      <c r="C47" s="5" t="s">
        <v>1701</v>
      </c>
      <c r="D47" s="4">
        <v>64.83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>
        <v>45094</v>
      </c>
      <c r="B48" s="3" t="s">
        <v>11</v>
      </c>
      <c r="C48" s="3" t="s">
        <v>492</v>
      </c>
      <c r="D48" s="4">
        <v>20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>
        <v>45097</v>
      </c>
      <c r="B49" s="3" t="s">
        <v>11</v>
      </c>
      <c r="C49" s="3" t="s">
        <v>1702</v>
      </c>
      <c r="D49" s="4">
        <v>68.1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>
        <v>45097</v>
      </c>
      <c r="B50" s="3" t="s">
        <v>125</v>
      </c>
      <c r="C50" s="3" t="s">
        <v>200</v>
      </c>
      <c r="D50" s="4">
        <v>58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>
        <v>45097</v>
      </c>
      <c r="B51" s="3" t="s">
        <v>68</v>
      </c>
      <c r="C51" s="3" t="s">
        <v>200</v>
      </c>
      <c r="D51" s="4">
        <v>13.5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>
        <v>44735</v>
      </c>
      <c r="B52" s="3" t="s">
        <v>36</v>
      </c>
      <c r="C52" s="3" t="s">
        <v>1703</v>
      </c>
      <c r="D52" s="4">
        <v>29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>
        <v>44735</v>
      </c>
      <c r="B53" s="3" t="s">
        <v>36</v>
      </c>
      <c r="C53" s="3" t="s">
        <v>770</v>
      </c>
      <c r="D53" s="4">
        <v>332.61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>
        <v>44735</v>
      </c>
      <c r="B54" s="3" t="s">
        <v>36</v>
      </c>
      <c r="C54" s="3" t="s">
        <v>1128</v>
      </c>
      <c r="D54" s="4">
        <v>75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>
        <v>44735</v>
      </c>
      <c r="B55" s="3" t="s">
        <v>68</v>
      </c>
      <c r="C55" s="3" t="s">
        <v>20</v>
      </c>
      <c r="D55" s="4">
        <v>54.82</v>
      </c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>
        <v>44736</v>
      </c>
      <c r="B56" s="3" t="s">
        <v>68</v>
      </c>
      <c r="C56" s="3" t="s">
        <v>20</v>
      </c>
      <c r="D56" s="4">
        <v>188.58</v>
      </c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>
        <v>45094</v>
      </c>
      <c r="B57" s="3" t="s">
        <v>68</v>
      </c>
      <c r="C57" s="3" t="s">
        <v>20</v>
      </c>
      <c r="D57" s="4">
        <v>251.67</v>
      </c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>
        <v>45087</v>
      </c>
      <c r="B58" s="3" t="s">
        <v>39</v>
      </c>
      <c r="C58" s="3" t="s">
        <v>83</v>
      </c>
      <c r="D58" s="4">
        <v>38.2</v>
      </c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>
        <v>45099</v>
      </c>
      <c r="B59" s="3" t="s">
        <v>134</v>
      </c>
      <c r="C59" s="3" t="s">
        <v>1704</v>
      </c>
      <c r="D59" s="4">
        <v>124.2</v>
      </c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>
        <v>45100</v>
      </c>
      <c r="B60" s="3" t="s">
        <v>11</v>
      </c>
      <c r="C60" s="3" t="s">
        <v>824</v>
      </c>
      <c r="D60" s="4">
        <v>28.6</v>
      </c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>
        <v>45100</v>
      </c>
      <c r="B61" s="3" t="s">
        <v>44</v>
      </c>
      <c r="C61" s="3" t="s">
        <v>1705</v>
      </c>
      <c r="D61" s="4">
        <v>110</v>
      </c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>
        <v>45101</v>
      </c>
      <c r="B62" s="3" t="s">
        <v>134</v>
      </c>
      <c r="C62" s="3" t="s">
        <v>1706</v>
      </c>
      <c r="D62" s="4">
        <v>350</v>
      </c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>
        <v>45107</v>
      </c>
      <c r="B63" s="3" t="s">
        <v>68</v>
      </c>
      <c r="C63" s="3" t="s">
        <v>20</v>
      </c>
      <c r="D63" s="4">
        <v>75</v>
      </c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>
        <v>45107</v>
      </c>
      <c r="B64" s="3" t="s">
        <v>34</v>
      </c>
      <c r="C64" s="3" t="s">
        <v>81</v>
      </c>
      <c r="D64" s="4">
        <v>18</v>
      </c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>
        <v>45095</v>
      </c>
      <c r="B65" s="3" t="s">
        <v>68</v>
      </c>
      <c r="C65" s="3" t="s">
        <v>926</v>
      </c>
      <c r="D65" s="4">
        <v>33.7</v>
      </c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>
        <v>45101</v>
      </c>
      <c r="B66" s="3" t="s">
        <v>39</v>
      </c>
      <c r="C66" s="3" t="s">
        <v>83</v>
      </c>
      <c r="D66" s="4">
        <v>65.39</v>
      </c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>
        <v>45089</v>
      </c>
      <c r="B67" s="3" t="s">
        <v>197</v>
      </c>
      <c r="C67" s="3" t="s">
        <v>124</v>
      </c>
      <c r="D67" s="4">
        <v>20.25</v>
      </c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>
        <v>45087</v>
      </c>
      <c r="B68" s="3" t="s">
        <v>68</v>
      </c>
      <c r="C68" s="3" t="s">
        <v>659</v>
      </c>
      <c r="D68" s="4">
        <v>21</v>
      </c>
      <c r="E68" s="10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>
        <v>45081</v>
      </c>
      <c r="B69" s="3" t="s">
        <v>68</v>
      </c>
      <c r="C69" s="3" t="s">
        <v>20</v>
      </c>
      <c r="D69" s="4">
        <v>245.09</v>
      </c>
      <c r="E69" s="10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>
        <v>45091</v>
      </c>
      <c r="B70" s="3" t="s">
        <v>163</v>
      </c>
      <c r="C70" s="3" t="s">
        <v>791</v>
      </c>
      <c r="D70" s="4">
        <v>20</v>
      </c>
      <c r="E70" s="10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>
        <v>45103</v>
      </c>
      <c r="B71" s="3" t="s">
        <v>134</v>
      </c>
      <c r="C71" s="3" t="s">
        <v>1640</v>
      </c>
      <c r="D71" s="4">
        <v>755.24</v>
      </c>
      <c r="E71" s="10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>
        <v>45095</v>
      </c>
      <c r="B72" s="3" t="s">
        <v>68</v>
      </c>
      <c r="C72" s="3" t="s">
        <v>1058</v>
      </c>
      <c r="D72" s="4">
        <v>17.3</v>
      </c>
      <c r="E72" s="10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>
        <v>45099</v>
      </c>
      <c r="B73" s="3" t="s">
        <v>134</v>
      </c>
      <c r="C73" s="3" t="s">
        <v>603</v>
      </c>
      <c r="D73" s="4">
        <v>124.2</v>
      </c>
      <c r="E73" s="10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/>
      <c r="D74" s="4" t="e">
        <f>SUM(D2:D73)</f>
        <v>#REF!</v>
      </c>
      <c r="E74" s="10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/>
      <c r="D75" s="4"/>
      <c r="E75" s="10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"/>
      <c r="D76" s="4"/>
      <c r="E76" s="5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"/>
      <c r="D77" s="4"/>
      <c r="E77" s="5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26">
      <c r="A78" s="2"/>
      <c r="D78" s="4"/>
      <c r="E78" s="5"/>
      <c r="F78" s="5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3.5" customHeight="1" spans="1:26">
      <c r="A79" s="2"/>
      <c r="D79" s="4"/>
      <c r="E79" s="5"/>
      <c r="F79" s="5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3.5" customHeight="1" spans="1:6">
      <c r="A80" s="2"/>
      <c r="D80" s="4"/>
      <c r="E80" s="5"/>
      <c r="F80" s="5"/>
    </row>
    <row r="81" ht="13.5" customHeight="1" spans="1:6">
      <c r="A81" s="2"/>
      <c r="D81" s="4"/>
      <c r="E81" s="5"/>
      <c r="F81" s="5"/>
    </row>
    <row r="82" ht="13.5" customHeight="1" spans="1:6">
      <c r="A82" s="2"/>
      <c r="D82" s="4"/>
      <c r="E82" s="5"/>
      <c r="F82" s="5"/>
    </row>
    <row r="83" ht="13.5" customHeight="1" spans="1:6">
      <c r="A83" s="2"/>
      <c r="D83" s="4"/>
      <c r="E83" s="5"/>
      <c r="F83" s="5"/>
    </row>
    <row r="84" ht="13.5" customHeight="1" spans="1:6">
      <c r="A84" s="2"/>
      <c r="D84" s="4"/>
      <c r="E84" s="5"/>
      <c r="F84" s="5"/>
    </row>
    <row r="85" ht="13.5" customHeight="1" spans="1:6">
      <c r="A85" s="2"/>
      <c r="D85" s="4"/>
      <c r="E85" s="5"/>
      <c r="F85" s="5"/>
    </row>
    <row r="86" ht="13.5" customHeight="1" spans="1:6">
      <c r="A86" s="2"/>
      <c r="D86" s="4"/>
      <c r="E86" s="5"/>
      <c r="F86" s="5"/>
    </row>
    <row r="87" ht="13.5" customHeight="1" spans="1:6">
      <c r="A87" s="2"/>
      <c r="D87" s="4"/>
      <c r="E87" s="5"/>
      <c r="F87" s="5"/>
    </row>
    <row r="88" ht="13.5" customHeight="1" spans="1:6">
      <c r="A88" s="2"/>
      <c r="D88" s="4"/>
      <c r="E88" s="5"/>
      <c r="F88" s="5"/>
    </row>
    <row r="89" ht="13.5" customHeight="1" spans="1:6">
      <c r="A89" s="2"/>
      <c r="D89" s="4"/>
      <c r="E89" s="5"/>
      <c r="F89" s="5"/>
    </row>
    <row r="90" ht="13.5" customHeight="1" spans="1:6">
      <c r="A90" s="2"/>
      <c r="D90" s="4"/>
      <c r="E90" s="5"/>
      <c r="F90" s="5"/>
    </row>
    <row r="91" ht="13.5" customHeight="1" spans="1:6">
      <c r="A91" s="2"/>
      <c r="D91" s="4"/>
      <c r="E91" s="5"/>
      <c r="F91" s="5"/>
    </row>
    <row r="92" ht="13.5" customHeight="1" spans="1:6">
      <c r="A92" s="2"/>
      <c r="D92" s="4"/>
      <c r="E92" s="5"/>
      <c r="F92" s="5"/>
    </row>
    <row r="93" ht="13.5" customHeight="1" spans="1:6">
      <c r="A93" s="2"/>
      <c r="D93" s="4"/>
      <c r="E93" s="5"/>
      <c r="F93" s="5"/>
    </row>
    <row r="94" ht="13.5" customHeight="1" spans="1:6">
      <c r="A94" s="2"/>
      <c r="D94" s="4"/>
      <c r="E94" s="5"/>
      <c r="F94" s="5"/>
    </row>
    <row r="95" ht="13.5" customHeight="1" spans="1:6">
      <c r="A95" s="2"/>
      <c r="D95" s="4"/>
      <c r="E95" s="5"/>
      <c r="F95" s="5"/>
    </row>
    <row r="96" ht="13.5" customHeight="1" spans="1:6">
      <c r="A96" s="2"/>
      <c r="D96" s="4"/>
      <c r="E96" s="5"/>
      <c r="F96" s="5"/>
    </row>
    <row r="97" ht="13.5" customHeight="1" spans="1:6">
      <c r="A97" s="2"/>
      <c r="D97" s="4"/>
      <c r="E97" s="5"/>
      <c r="F97" s="5"/>
    </row>
    <row r="98" ht="13.5" customHeight="1" spans="1:6">
      <c r="A98" s="2"/>
      <c r="D98" s="4"/>
      <c r="E98" s="5"/>
      <c r="F98" s="5"/>
    </row>
    <row r="99" ht="13.5" customHeight="1" spans="1:6">
      <c r="A99" s="2"/>
      <c r="D99" s="4"/>
      <c r="E99" s="5"/>
      <c r="F99" s="5"/>
    </row>
    <row r="100" ht="13.5" customHeight="1" spans="1:6">
      <c r="A100" s="2"/>
      <c r="D100" s="4"/>
      <c r="E100" s="5"/>
      <c r="F100" s="5"/>
    </row>
    <row r="101" ht="13.5" customHeight="1" spans="1:6">
      <c r="A101" s="2"/>
      <c r="D101" s="4"/>
      <c r="E101" s="5"/>
      <c r="F101" s="5"/>
    </row>
    <row r="102" ht="13.5" customHeight="1" spans="1:6">
      <c r="A102" s="2"/>
      <c r="D102" s="4"/>
      <c r="E102" s="5"/>
      <c r="F102" s="5"/>
    </row>
    <row r="103" ht="13.5" customHeight="1" spans="1:6">
      <c r="A103" s="2"/>
      <c r="D103" s="4"/>
      <c r="E103" s="5"/>
      <c r="F103" s="5"/>
    </row>
    <row r="104" ht="13.5" customHeight="1" spans="1:6">
      <c r="A104" s="2"/>
      <c r="D104" s="4"/>
      <c r="E104" s="5"/>
      <c r="F104" s="5"/>
    </row>
    <row r="105" ht="13.5" customHeight="1" spans="1:6">
      <c r="A105" s="2"/>
      <c r="D105" s="4"/>
      <c r="E105" s="5"/>
      <c r="F105" s="5"/>
    </row>
    <row r="106" ht="13.5" customHeight="1" spans="1:6">
      <c r="A106" s="2"/>
      <c r="D106" s="4"/>
      <c r="E106" s="5"/>
      <c r="F106" s="5"/>
    </row>
    <row r="107" ht="13.5" customHeight="1" spans="1:6">
      <c r="A107" s="2"/>
      <c r="D107" s="4"/>
      <c r="E107" s="5"/>
      <c r="F107" s="5"/>
    </row>
    <row r="108" ht="13.5" customHeight="1" spans="1:6">
      <c r="A108" s="2"/>
      <c r="D108" s="4"/>
      <c r="E108" s="5"/>
      <c r="F108" s="5"/>
    </row>
    <row r="109" ht="13.5" customHeight="1" spans="1:6">
      <c r="A109" s="2"/>
      <c r="D109" s="4"/>
      <c r="E109" s="5"/>
      <c r="F109" s="5"/>
    </row>
    <row r="110" ht="13.5" customHeight="1" spans="1:6">
      <c r="A110" s="2"/>
      <c r="D110" s="4"/>
      <c r="E110" s="5"/>
      <c r="F110" s="5"/>
    </row>
    <row r="111" ht="13.5" customHeight="1" spans="1:6">
      <c r="A111" s="2"/>
      <c r="D111" s="4"/>
      <c r="E111" s="5"/>
      <c r="F111" s="5"/>
    </row>
    <row r="112" ht="13.5" customHeight="1" spans="1:6">
      <c r="A112" s="2"/>
      <c r="D112" s="4"/>
      <c r="E112" s="5"/>
      <c r="F112" s="5"/>
    </row>
    <row r="113" ht="13.5" customHeight="1" spans="1:6">
      <c r="A113" s="2"/>
      <c r="D113" s="4"/>
      <c r="E113" s="5"/>
      <c r="F113" s="5"/>
    </row>
    <row r="114" ht="13.5" customHeight="1" spans="1:6">
      <c r="A114" s="2"/>
      <c r="D114" s="4"/>
      <c r="E114" s="5"/>
      <c r="F114" s="5"/>
    </row>
    <row r="115" ht="13.5" customHeight="1" spans="1:6">
      <c r="A115" s="2"/>
      <c r="D115" s="4"/>
      <c r="E115" s="5"/>
      <c r="F115" s="5"/>
    </row>
    <row r="116" ht="13.5" customHeight="1" spans="1:6">
      <c r="A116" s="2"/>
      <c r="D116" s="4"/>
      <c r="E116" s="5"/>
      <c r="F116" s="5"/>
    </row>
    <row r="117" ht="13.5" customHeight="1" spans="1:6">
      <c r="A117" s="2"/>
      <c r="D117" s="4"/>
      <c r="E117" s="5"/>
      <c r="F117" s="5"/>
    </row>
    <row r="118" ht="13.5" customHeight="1" spans="1:6">
      <c r="A118" s="2"/>
      <c r="D118" s="4"/>
      <c r="E118" s="5"/>
      <c r="F118" s="5"/>
    </row>
    <row r="119" ht="13.5" customHeight="1" spans="1:6">
      <c r="A119" s="2"/>
      <c r="D119" s="4"/>
      <c r="E119" s="5"/>
      <c r="F119" s="5"/>
    </row>
    <row r="120" ht="13.5" customHeight="1" spans="1:6">
      <c r="A120" s="2"/>
      <c r="D120" s="4"/>
      <c r="E120" s="5"/>
      <c r="F120" s="5"/>
    </row>
    <row r="121" ht="13.5" customHeight="1" spans="1:6">
      <c r="A121" s="2"/>
      <c r="D121" s="4"/>
      <c r="E121" s="5"/>
      <c r="F121" s="5"/>
    </row>
    <row r="122" ht="13.5" customHeight="1" spans="1:6">
      <c r="A122" s="2"/>
      <c r="D122" s="4"/>
      <c r="E122" s="5"/>
      <c r="F122" s="5"/>
    </row>
    <row r="123" ht="13.5" customHeight="1" spans="1:6">
      <c r="A123" s="2"/>
      <c r="D123" s="4"/>
      <c r="E123" s="5"/>
      <c r="F123" s="5"/>
    </row>
    <row r="124" ht="13.5" customHeight="1" spans="1:6">
      <c r="A124" s="2"/>
      <c r="D124" s="4"/>
      <c r="E124" s="5"/>
      <c r="F124" s="5"/>
    </row>
    <row r="125" ht="13.5" customHeight="1" spans="1:6">
      <c r="A125" s="2"/>
      <c r="D125" s="4"/>
      <c r="E125" s="5"/>
      <c r="F125" s="5"/>
    </row>
    <row r="126" ht="13.5" customHeight="1" spans="1:6">
      <c r="A126" s="2"/>
      <c r="D126" s="4"/>
      <c r="E126" s="5"/>
      <c r="F126" s="5"/>
    </row>
    <row r="127" ht="13.5" customHeight="1" spans="1:6">
      <c r="A127" s="2"/>
      <c r="D127" s="4"/>
      <c r="E127" s="5"/>
      <c r="F127" s="5"/>
    </row>
    <row r="128" ht="13.5" customHeight="1" spans="1:6">
      <c r="A128" s="2"/>
      <c r="D128" s="4"/>
      <c r="E128" s="5"/>
      <c r="F128" s="5"/>
    </row>
    <row r="129" ht="13.5" customHeight="1" spans="1:6">
      <c r="A129" s="2"/>
      <c r="D129" s="4"/>
      <c r="E129" s="5"/>
      <c r="F129" s="5"/>
    </row>
    <row r="130" ht="13.5" customHeight="1" spans="1:6">
      <c r="A130" s="2"/>
      <c r="D130" s="4"/>
      <c r="E130" s="5"/>
      <c r="F130" s="5"/>
    </row>
    <row r="131" ht="13.5" customHeight="1" spans="1:6">
      <c r="A131" s="2"/>
      <c r="D131" s="4"/>
      <c r="E131" s="5"/>
      <c r="F131" s="5"/>
    </row>
    <row r="132" ht="13.5" customHeight="1" spans="1:6">
      <c r="A132" s="2"/>
      <c r="D132" s="4"/>
      <c r="E132" s="5"/>
      <c r="F132" s="5"/>
    </row>
    <row r="133" ht="13.5" customHeight="1" spans="1:6">
      <c r="A133" s="2"/>
      <c r="D133" s="4"/>
      <c r="E133" s="5"/>
      <c r="F133" s="5"/>
    </row>
    <row r="134" ht="13.5" customHeight="1" spans="1:6">
      <c r="A134" s="2"/>
      <c r="D134" s="4"/>
      <c r="E134" s="5"/>
      <c r="F134" s="5"/>
    </row>
    <row r="135" ht="13.5" customHeight="1" spans="1:6">
      <c r="A135" s="2"/>
      <c r="D135" s="4"/>
      <c r="E135" s="5"/>
      <c r="F135" s="5"/>
    </row>
    <row r="136" ht="13.5" customHeight="1" spans="1:6">
      <c r="A136" s="2"/>
      <c r="D136" s="4"/>
      <c r="E136" s="5"/>
      <c r="F136" s="5"/>
    </row>
    <row r="137" ht="13.5" customHeight="1" spans="1:6">
      <c r="A137" s="2"/>
      <c r="D137" s="4"/>
      <c r="E137" s="5"/>
      <c r="F137" s="5"/>
    </row>
    <row r="138" ht="13.5" customHeight="1" spans="1:6">
      <c r="A138" s="2"/>
      <c r="D138" s="4"/>
      <c r="E138" s="5"/>
      <c r="F138" s="5"/>
    </row>
    <row r="139" ht="13.5" customHeight="1" spans="1:6">
      <c r="A139" s="2"/>
      <c r="D139" s="4"/>
      <c r="E139" s="5"/>
      <c r="F139" s="5"/>
    </row>
    <row r="140" ht="13.5" customHeight="1" spans="1:6">
      <c r="A140" s="2"/>
      <c r="D140" s="4"/>
      <c r="E140" s="5"/>
      <c r="F140" s="5"/>
    </row>
    <row r="141" ht="13.5" customHeight="1" spans="1:6">
      <c r="A141" s="2"/>
      <c r="D141" s="4"/>
      <c r="E141" s="5"/>
      <c r="F141" s="5"/>
    </row>
    <row r="142" ht="13.5" customHeight="1" spans="1:6">
      <c r="A142" s="2"/>
      <c r="D142" s="4"/>
      <c r="E142" s="5"/>
      <c r="F142" s="5"/>
    </row>
    <row r="143" ht="13.5" customHeight="1" spans="1:6">
      <c r="A143" s="2"/>
      <c r="D143" s="4"/>
      <c r="E143" s="5"/>
      <c r="F143" s="5"/>
    </row>
    <row r="144" ht="13.5" customHeight="1" spans="1:6">
      <c r="A144" s="2"/>
      <c r="D144" s="4"/>
      <c r="E144" s="5"/>
      <c r="F144" s="5"/>
    </row>
    <row r="145" ht="13.5" customHeight="1" spans="1:6">
      <c r="A145" s="2"/>
      <c r="D145" s="4"/>
      <c r="E145" s="5"/>
      <c r="F145" s="5"/>
    </row>
    <row r="146" ht="13.5" customHeight="1" spans="1:6">
      <c r="A146" s="2"/>
      <c r="D146" s="4"/>
      <c r="E146" s="5"/>
      <c r="F146" s="5"/>
    </row>
    <row r="147" ht="13.5" customHeight="1" spans="1:6">
      <c r="A147" s="2"/>
      <c r="D147" s="4"/>
      <c r="E147" s="5"/>
      <c r="F147" s="5"/>
    </row>
    <row r="148" ht="13.5" customHeight="1" spans="1:6">
      <c r="A148" s="2"/>
      <c r="D148" s="4"/>
      <c r="E148" s="5"/>
      <c r="F148" s="5"/>
    </row>
    <row r="149" ht="13.5" customHeight="1" spans="1:6">
      <c r="A149" s="2"/>
      <c r="D149" s="4"/>
      <c r="E149" s="5"/>
      <c r="F149" s="5"/>
    </row>
    <row r="150" ht="13.5" customHeight="1" spans="1:6">
      <c r="A150" s="2"/>
      <c r="D150" s="4"/>
      <c r="E150" s="5"/>
      <c r="F150" s="5"/>
    </row>
    <row r="151" ht="13.5" customHeight="1" spans="1:6">
      <c r="A151" s="2"/>
      <c r="D151" s="4"/>
      <c r="E151" s="5"/>
      <c r="F151" s="5"/>
    </row>
    <row r="152" ht="13.5" customHeight="1" spans="1:6">
      <c r="A152" s="2"/>
      <c r="D152" s="4"/>
      <c r="E152" s="5"/>
      <c r="F152" s="5"/>
    </row>
    <row r="153" ht="13.5" customHeight="1" spans="1:6">
      <c r="A153" s="2"/>
      <c r="D153" s="4"/>
      <c r="E153" s="5"/>
      <c r="F153" s="5"/>
    </row>
    <row r="154" ht="13.5" customHeight="1" spans="1:6">
      <c r="A154" s="2"/>
      <c r="D154" s="4"/>
      <c r="E154" s="5"/>
      <c r="F154" s="5"/>
    </row>
    <row r="155" ht="13.5" customHeight="1" spans="1:6">
      <c r="A155" s="2"/>
      <c r="D155" s="4"/>
      <c r="E155" s="5"/>
      <c r="F155" s="5"/>
    </row>
    <row r="156" ht="13.5" customHeight="1" spans="1:6">
      <c r="A156" s="2"/>
      <c r="D156" s="4"/>
      <c r="E156" s="5"/>
      <c r="F156" s="5"/>
    </row>
    <row r="157" ht="13.5" customHeight="1" spans="1:6">
      <c r="A157" s="2"/>
      <c r="D157" s="4"/>
      <c r="E157" s="5"/>
      <c r="F157" s="5"/>
    </row>
    <row r="158" ht="13.5" customHeight="1" spans="1:6">
      <c r="A158" s="2"/>
      <c r="D158" s="4"/>
      <c r="E158" s="5"/>
      <c r="F158" s="5"/>
    </row>
    <row r="159" ht="13.5" customHeight="1" spans="1:6">
      <c r="A159" s="2"/>
      <c r="D159" s="4"/>
      <c r="E159" s="5"/>
      <c r="F159" s="5"/>
    </row>
    <row r="160" ht="13.5" customHeight="1" spans="1:6">
      <c r="A160" s="2"/>
      <c r="D160" s="4"/>
      <c r="E160" s="5"/>
      <c r="F160" s="5"/>
    </row>
    <row r="161" ht="13.5" customHeight="1" spans="1:6">
      <c r="A161" s="2"/>
      <c r="D161" s="4"/>
      <c r="E161" s="5"/>
      <c r="F161" s="5"/>
    </row>
    <row r="162" ht="13.5" customHeight="1" spans="1:6">
      <c r="A162" s="2"/>
      <c r="D162" s="4"/>
      <c r="E162" s="5"/>
      <c r="F162" s="5"/>
    </row>
    <row r="163" ht="13.5" customHeight="1" spans="1:6">
      <c r="A163" s="2"/>
      <c r="D163" s="4"/>
      <c r="E163" s="5"/>
      <c r="F163" s="5"/>
    </row>
    <row r="164" ht="13.5" customHeight="1" spans="1:6">
      <c r="A164" s="2"/>
      <c r="D164" s="4"/>
      <c r="E164" s="5"/>
      <c r="F164" s="5"/>
    </row>
    <row r="165" ht="13.5" customHeight="1" spans="1:6">
      <c r="A165" s="2"/>
      <c r="D165" s="4"/>
      <c r="E165" s="5"/>
      <c r="F165" s="5"/>
    </row>
    <row r="166" ht="13.5" customHeight="1" spans="1:6">
      <c r="A166" s="2"/>
      <c r="D166" s="4"/>
      <c r="E166" s="5"/>
      <c r="F166" s="5"/>
    </row>
    <row r="167" ht="13.5" customHeight="1" spans="1:6">
      <c r="A167" s="2"/>
      <c r="D167" s="4"/>
      <c r="E167" s="5"/>
      <c r="F167" s="5"/>
    </row>
    <row r="168" ht="13.5" customHeight="1" spans="1:6">
      <c r="A168" s="2"/>
      <c r="D168" s="4"/>
      <c r="E168" s="5"/>
      <c r="F168" s="5"/>
    </row>
    <row r="169" ht="13.5" customHeight="1" spans="1:6">
      <c r="A169" s="2"/>
      <c r="D169" s="4"/>
      <c r="E169" s="5"/>
      <c r="F169" s="5"/>
    </row>
    <row r="170" ht="13.5" customHeight="1" spans="1:6">
      <c r="A170" s="2"/>
      <c r="D170" s="4"/>
      <c r="E170" s="5"/>
      <c r="F170" s="5"/>
    </row>
    <row r="171" ht="13.5" customHeight="1" spans="1:6">
      <c r="A171" s="2"/>
      <c r="D171" s="4"/>
      <c r="E171" s="5"/>
      <c r="F171" s="5"/>
    </row>
    <row r="172" ht="13.5" customHeight="1" spans="1:6">
      <c r="A172" s="2"/>
      <c r="D172" s="4"/>
      <c r="E172" s="5"/>
      <c r="F172" s="5"/>
    </row>
    <row r="173" ht="13.5" customHeight="1" spans="1:6">
      <c r="A173" s="2"/>
      <c r="D173" s="4"/>
      <c r="E173" s="5"/>
      <c r="F173" s="5"/>
    </row>
    <row r="174" ht="13.5" customHeight="1" spans="1:6">
      <c r="A174" s="2"/>
      <c r="D174" s="4"/>
      <c r="E174" s="5"/>
      <c r="F174" s="5"/>
    </row>
    <row r="175" ht="13.5" customHeight="1" spans="1:6">
      <c r="A175" s="2"/>
      <c r="D175" s="4"/>
      <c r="E175" s="5"/>
      <c r="F175" s="5"/>
    </row>
    <row r="176" ht="13.5" customHeight="1" spans="1:6">
      <c r="A176" s="2"/>
      <c r="D176" s="4"/>
      <c r="E176" s="5"/>
      <c r="F176" s="5"/>
    </row>
    <row r="177" ht="13.5" customHeight="1" spans="1:6">
      <c r="A177" s="2"/>
      <c r="D177" s="4"/>
      <c r="E177" s="5"/>
      <c r="F177" s="5"/>
    </row>
    <row r="178" ht="13.5" customHeight="1" spans="1:6">
      <c r="A178" s="2"/>
      <c r="D178" s="4"/>
      <c r="E178" s="5"/>
      <c r="F178" s="5"/>
    </row>
    <row r="179" ht="13.5" customHeight="1" spans="1:6">
      <c r="A179" s="2"/>
      <c r="D179" s="4"/>
      <c r="E179" s="5"/>
      <c r="F179" s="5"/>
    </row>
    <row r="180" ht="13.5" customHeight="1" spans="1:6">
      <c r="A180" s="2"/>
      <c r="D180" s="4"/>
      <c r="E180" s="5"/>
      <c r="F180" s="5"/>
    </row>
    <row r="181" ht="13.5" customHeight="1" spans="1:6">
      <c r="A181" s="2"/>
      <c r="D181" s="4"/>
      <c r="E181" s="5"/>
      <c r="F181" s="5"/>
    </row>
    <row r="182" ht="13.5" customHeight="1" spans="1:6">
      <c r="A182" s="2"/>
      <c r="D182" s="4"/>
      <c r="E182" s="5"/>
      <c r="F182" s="5"/>
    </row>
    <row r="183" ht="13.5" customHeight="1" spans="1:6">
      <c r="A183" s="2"/>
      <c r="D183" s="4"/>
      <c r="E183" s="5"/>
      <c r="F183" s="5"/>
    </row>
    <row r="184" ht="13.5" customHeight="1" spans="1:6">
      <c r="A184" s="2"/>
      <c r="D184" s="4"/>
      <c r="E184" s="5"/>
      <c r="F184" s="5"/>
    </row>
    <row r="185" ht="13.5" customHeight="1" spans="1:6">
      <c r="A185" s="2"/>
      <c r="D185" s="4"/>
      <c r="E185" s="5"/>
      <c r="F185" s="5"/>
    </row>
    <row r="186" ht="13.5" customHeight="1" spans="1:6">
      <c r="A186" s="2"/>
      <c r="D186" s="4"/>
      <c r="E186" s="5"/>
      <c r="F186" s="5"/>
    </row>
    <row r="187" ht="13.5" customHeight="1" spans="1:6">
      <c r="A187" s="2"/>
      <c r="D187" s="4"/>
      <c r="E187" s="5"/>
      <c r="F187" s="5"/>
    </row>
    <row r="188" ht="13.5" customHeight="1" spans="1:6">
      <c r="A188" s="2"/>
      <c r="D188" s="4"/>
      <c r="E188" s="5"/>
      <c r="F188" s="5"/>
    </row>
    <row r="189" ht="13.5" customHeight="1" spans="1:6">
      <c r="A189" s="2"/>
      <c r="D189" s="4"/>
      <c r="E189" s="5"/>
      <c r="F189" s="5"/>
    </row>
    <row r="190" ht="13.5" customHeight="1" spans="1:6">
      <c r="A190" s="2"/>
      <c r="D190" s="4"/>
      <c r="E190" s="5"/>
      <c r="F190" s="5"/>
    </row>
    <row r="191" ht="13.5" customHeight="1" spans="1:6">
      <c r="A191" s="2"/>
      <c r="D191" s="4"/>
      <c r="E191" s="5"/>
      <c r="F191" s="5"/>
    </row>
    <row r="192" ht="13.5" customHeight="1" spans="1:6">
      <c r="A192" s="2"/>
      <c r="D192" s="4"/>
      <c r="E192" s="5"/>
      <c r="F192" s="5"/>
    </row>
    <row r="193" ht="13.5" customHeight="1" spans="1:6">
      <c r="A193" s="2"/>
      <c r="D193" s="4"/>
      <c r="E193" s="5"/>
      <c r="F193" s="5"/>
    </row>
    <row r="194" ht="13.5" customHeight="1" spans="1:6">
      <c r="A194" s="2"/>
      <c r="D194" s="4"/>
      <c r="E194" s="5"/>
      <c r="F194" s="5"/>
    </row>
    <row r="195" ht="13.5" customHeight="1" spans="1:6">
      <c r="A195" s="2"/>
      <c r="D195" s="4"/>
      <c r="E195" s="5"/>
      <c r="F195" s="5"/>
    </row>
    <row r="196" ht="13.5" customHeight="1" spans="1:6">
      <c r="A196" s="2"/>
      <c r="D196" s="4"/>
      <c r="E196" s="5"/>
      <c r="F196" s="5"/>
    </row>
    <row r="197" ht="13.5" customHeight="1" spans="1:6">
      <c r="A197" s="2"/>
      <c r="D197" s="4"/>
      <c r="E197" s="5"/>
      <c r="F197" s="5"/>
    </row>
    <row r="198" ht="13.5" customHeight="1" spans="1:6">
      <c r="A198" s="2"/>
      <c r="D198" s="4"/>
      <c r="E198" s="5"/>
      <c r="F198" s="5"/>
    </row>
    <row r="199" ht="13.5" customHeight="1" spans="1:6">
      <c r="A199" s="2"/>
      <c r="D199" s="4"/>
      <c r="E199" s="5"/>
      <c r="F199" s="5"/>
    </row>
    <row r="200" ht="13.5" customHeight="1" spans="1:6">
      <c r="A200" s="2"/>
      <c r="D200" s="4"/>
      <c r="E200" s="5"/>
      <c r="F200" s="5"/>
    </row>
    <row r="201" ht="13.5" customHeight="1" spans="1:6">
      <c r="A201" s="2"/>
      <c r="D201" s="4"/>
      <c r="E201" s="5"/>
      <c r="F201" s="5"/>
    </row>
    <row r="202" ht="13.5" customHeight="1" spans="1:6">
      <c r="A202" s="2"/>
      <c r="D202" s="4"/>
      <c r="E202" s="5"/>
      <c r="F202" s="5"/>
    </row>
    <row r="203" ht="13.5" customHeight="1" spans="1:6">
      <c r="A203" s="2"/>
      <c r="D203" s="4"/>
      <c r="E203" s="5"/>
      <c r="F203" s="5"/>
    </row>
    <row r="204" ht="13.5" customHeight="1" spans="1:6">
      <c r="A204" s="2"/>
      <c r="D204" s="4"/>
      <c r="E204" s="5"/>
      <c r="F204" s="5"/>
    </row>
    <row r="205" ht="13.5" customHeight="1" spans="1:6">
      <c r="A205" s="2"/>
      <c r="D205" s="4"/>
      <c r="E205" s="5"/>
      <c r="F205" s="5"/>
    </row>
    <row r="206" ht="13.5" customHeight="1" spans="1:6">
      <c r="A206" s="2"/>
      <c r="D206" s="4"/>
      <c r="E206" s="5"/>
      <c r="F206" s="5"/>
    </row>
    <row r="207" ht="13.5" customHeight="1" spans="1:6">
      <c r="A207" s="2"/>
      <c r="D207" s="4"/>
      <c r="E207" s="5"/>
      <c r="F207" s="5"/>
    </row>
    <row r="208" ht="13.5" customHeight="1" spans="1:6">
      <c r="A208" s="2"/>
      <c r="D208" s="4"/>
      <c r="E208" s="5"/>
      <c r="F208" s="5"/>
    </row>
    <row r="209" ht="13.5" customHeight="1" spans="1:6">
      <c r="A209" s="2"/>
      <c r="D209" s="4"/>
      <c r="E209" s="5"/>
      <c r="F209" s="5"/>
    </row>
    <row r="210" ht="13.5" customHeight="1" spans="1:6">
      <c r="A210" s="2"/>
      <c r="D210" s="4"/>
      <c r="E210" s="5"/>
      <c r="F210" s="5"/>
    </row>
    <row r="211" ht="13.5" customHeight="1" spans="1:6">
      <c r="A211" s="2"/>
      <c r="D211" s="4"/>
      <c r="E211" s="5"/>
      <c r="F211" s="5"/>
    </row>
    <row r="212" ht="13.5" customHeight="1" spans="1:6">
      <c r="A212" s="2"/>
      <c r="D212" s="4"/>
      <c r="E212" s="5"/>
      <c r="F212" s="5"/>
    </row>
    <row r="213" ht="13.5" customHeight="1" spans="1:6">
      <c r="A213" s="2"/>
      <c r="D213" s="4"/>
      <c r="E213" s="5"/>
      <c r="F213" s="5"/>
    </row>
    <row r="214" ht="13.5" customHeight="1" spans="1:6">
      <c r="A214" s="2"/>
      <c r="D214" s="4"/>
      <c r="E214" s="5"/>
      <c r="F214" s="5"/>
    </row>
    <row r="215" ht="13.5" customHeight="1" spans="1:6">
      <c r="A215" s="2"/>
      <c r="D215" s="4"/>
      <c r="E215" s="5"/>
      <c r="F215" s="5"/>
    </row>
    <row r="216" ht="13.5" customHeight="1" spans="1:6">
      <c r="A216" s="2"/>
      <c r="D216" s="4"/>
      <c r="E216" s="5"/>
      <c r="F216" s="5"/>
    </row>
    <row r="217" ht="13.5" customHeight="1" spans="1:6">
      <c r="A217" s="2"/>
      <c r="D217" s="4"/>
      <c r="E217" s="5"/>
      <c r="F217" s="5"/>
    </row>
    <row r="218" ht="13.5" customHeight="1" spans="1:6">
      <c r="A218" s="2"/>
      <c r="D218" s="4"/>
      <c r="E218" s="5"/>
      <c r="F218" s="5"/>
    </row>
    <row r="219" ht="13.5" customHeight="1" spans="1:6">
      <c r="A219" s="2"/>
      <c r="D219" s="4"/>
      <c r="E219" s="5"/>
      <c r="F219" s="5"/>
    </row>
    <row r="220" ht="13.5" customHeight="1" spans="1:6">
      <c r="A220" s="2"/>
      <c r="D220" s="4"/>
      <c r="E220" s="5"/>
      <c r="F220" s="5"/>
    </row>
    <row r="221" ht="13.5" customHeight="1" spans="1:6">
      <c r="A221" s="2"/>
      <c r="D221" s="4"/>
      <c r="E221" s="5"/>
      <c r="F221" s="5"/>
    </row>
    <row r="222" ht="13.5" customHeight="1" spans="1:6">
      <c r="A222" s="2"/>
      <c r="D222" s="4"/>
      <c r="E222" s="5"/>
      <c r="F222" s="5"/>
    </row>
    <row r="223" ht="13.5" customHeight="1" spans="1:6">
      <c r="A223" s="2"/>
      <c r="D223" s="4"/>
      <c r="E223" s="5"/>
      <c r="F223" s="5"/>
    </row>
    <row r="224" ht="13.5" customHeight="1" spans="1:6">
      <c r="A224" s="2"/>
      <c r="D224" s="4"/>
      <c r="E224" s="5"/>
      <c r="F224" s="5"/>
    </row>
    <row r="225" ht="13.5" customHeight="1" spans="1:6">
      <c r="A225" s="2"/>
      <c r="D225" s="4"/>
      <c r="E225" s="5"/>
      <c r="F225" s="5"/>
    </row>
    <row r="226" ht="13.5" customHeight="1" spans="1:6">
      <c r="A226" s="2"/>
      <c r="D226" s="4"/>
      <c r="E226" s="5"/>
      <c r="F226" s="5"/>
    </row>
    <row r="227" ht="13.5" customHeight="1" spans="1:6">
      <c r="A227" s="2"/>
      <c r="D227" s="4"/>
      <c r="E227" s="5"/>
      <c r="F227" s="5"/>
    </row>
    <row r="228" ht="13.5" customHeight="1" spans="1:6">
      <c r="A228" s="2"/>
      <c r="D228" s="4"/>
      <c r="E228" s="5"/>
      <c r="F228" s="5"/>
    </row>
    <row r="229" ht="13.5" customHeight="1" spans="1:6">
      <c r="A229" s="2"/>
      <c r="D229" s="4"/>
      <c r="E229" s="5"/>
      <c r="F229" s="5"/>
    </row>
    <row r="230" ht="13.5" customHeight="1" spans="1:6">
      <c r="A230" s="2"/>
      <c r="D230" s="4"/>
      <c r="E230" s="5"/>
      <c r="F230" s="5"/>
    </row>
    <row r="231" ht="13.5" customHeight="1" spans="1:6">
      <c r="A231" s="2"/>
      <c r="D231" s="4"/>
      <c r="E231" s="5"/>
      <c r="F231" s="5"/>
    </row>
    <row r="232" ht="13.5" customHeight="1" spans="1:6">
      <c r="A232" s="2"/>
      <c r="D232" s="4"/>
      <c r="E232" s="5"/>
      <c r="F232" s="5"/>
    </row>
    <row r="233" ht="13.5" customHeight="1" spans="1:6">
      <c r="A233" s="2"/>
      <c r="D233" s="4"/>
      <c r="E233" s="5"/>
      <c r="F233" s="5"/>
    </row>
    <row r="234" ht="13.5" customHeight="1" spans="1:6">
      <c r="A234" s="2"/>
      <c r="D234" s="4"/>
      <c r="E234" s="5"/>
      <c r="F234" s="5"/>
    </row>
    <row r="235" ht="13.5" customHeight="1" spans="1:6">
      <c r="A235" s="2"/>
      <c r="D235" s="4"/>
      <c r="E235" s="5"/>
      <c r="F235" s="5"/>
    </row>
    <row r="236" ht="13.5" customHeight="1" spans="1:6">
      <c r="A236" s="2"/>
      <c r="D236" s="4"/>
      <c r="E236" s="5"/>
      <c r="F236" s="5"/>
    </row>
    <row r="237" ht="13.5" customHeight="1" spans="1:6">
      <c r="A237" s="2"/>
      <c r="D237" s="4"/>
      <c r="E237" s="5"/>
      <c r="F237" s="5"/>
    </row>
    <row r="238" ht="13.5" customHeight="1" spans="1:6">
      <c r="A238" s="2"/>
      <c r="D238" s="4"/>
      <c r="E238" s="5"/>
      <c r="F238" s="5"/>
    </row>
    <row r="239" ht="13.5" customHeight="1" spans="1:6">
      <c r="A239" s="2"/>
      <c r="D239" s="4"/>
      <c r="E239" s="5"/>
      <c r="F239" s="5"/>
    </row>
    <row r="240" ht="13.5" customHeight="1" spans="1:6">
      <c r="A240" s="2"/>
      <c r="D240" s="4"/>
      <c r="E240" s="5"/>
      <c r="F240" s="5"/>
    </row>
    <row r="241" ht="13.5" customHeight="1" spans="1:6">
      <c r="A241" s="2"/>
      <c r="D241" s="4"/>
      <c r="E241" s="5"/>
      <c r="F241" s="5"/>
    </row>
    <row r="242" ht="13.5" customHeight="1" spans="1:6">
      <c r="A242" s="2"/>
      <c r="D242" s="4"/>
      <c r="E242" s="5"/>
      <c r="F242" s="5"/>
    </row>
    <row r="243" ht="13.5" customHeight="1" spans="1:6">
      <c r="A243" s="2"/>
      <c r="D243" s="4"/>
      <c r="E243" s="5"/>
      <c r="F243" s="5"/>
    </row>
    <row r="244" ht="13.5" customHeight="1" spans="1:6">
      <c r="A244" s="2"/>
      <c r="D244" s="4"/>
      <c r="E244" s="5"/>
      <c r="F244" s="5"/>
    </row>
    <row r="245" ht="13.5" customHeight="1" spans="1:6">
      <c r="A245" s="2"/>
      <c r="D245" s="4"/>
      <c r="E245" s="5"/>
      <c r="F245" s="5"/>
    </row>
    <row r="246" ht="13.5" customHeight="1" spans="1:6">
      <c r="A246" s="2"/>
      <c r="D246" s="4"/>
      <c r="E246" s="5"/>
      <c r="F246" s="5"/>
    </row>
    <row r="247" ht="13.5" customHeight="1" spans="1:6">
      <c r="A247" s="2"/>
      <c r="D247" s="4"/>
      <c r="E247" s="5"/>
      <c r="F247" s="5"/>
    </row>
    <row r="248" ht="13.5" customHeight="1" spans="1:6">
      <c r="A248" s="2"/>
      <c r="D248" s="4"/>
      <c r="E248" s="5"/>
      <c r="F248" s="5"/>
    </row>
    <row r="249" ht="13.5" customHeight="1" spans="1:6">
      <c r="A249" s="2"/>
      <c r="D249" s="4"/>
      <c r="E249" s="5"/>
      <c r="F249" s="5"/>
    </row>
    <row r="250" ht="13.5" customHeight="1" spans="1:6">
      <c r="A250" s="2"/>
      <c r="D250" s="4"/>
      <c r="E250" s="5"/>
      <c r="F250" s="5"/>
    </row>
    <row r="251" ht="13.5" customHeight="1" spans="1:6">
      <c r="A251" s="2"/>
      <c r="D251" s="4"/>
      <c r="E251" s="5"/>
      <c r="F251" s="5"/>
    </row>
    <row r="252" ht="13.5" customHeight="1" spans="1:6">
      <c r="A252" s="2"/>
      <c r="D252" s="4"/>
      <c r="E252" s="5"/>
      <c r="F252" s="5"/>
    </row>
    <row r="253" ht="13.5" customHeight="1" spans="1:6">
      <c r="A253" s="2"/>
      <c r="D253" s="4"/>
      <c r="E253" s="5"/>
      <c r="F253" s="5"/>
    </row>
    <row r="254" ht="13.5" customHeight="1" spans="1:6">
      <c r="A254" s="2"/>
      <c r="D254" s="4"/>
      <c r="E254" s="5"/>
      <c r="F254" s="5"/>
    </row>
    <row r="255" ht="13.5" customHeight="1" spans="1:6">
      <c r="A255" s="2"/>
      <c r="D255" s="4"/>
      <c r="E255" s="5"/>
      <c r="F255" s="5"/>
    </row>
    <row r="256" ht="13.5" customHeight="1" spans="1:6">
      <c r="A256" s="2"/>
      <c r="D256" s="4"/>
      <c r="E256" s="5"/>
      <c r="F256" s="5"/>
    </row>
    <row r="257" ht="13.5" customHeight="1" spans="1:6">
      <c r="A257" s="2"/>
      <c r="D257" s="4"/>
      <c r="E257" s="5"/>
      <c r="F257" s="5"/>
    </row>
    <row r="258" ht="13.5" customHeight="1" spans="1:6">
      <c r="A258" s="2"/>
      <c r="D258" s="4"/>
      <c r="E258" s="5"/>
      <c r="F258" s="5"/>
    </row>
    <row r="259" ht="13.5" customHeight="1" spans="1:6">
      <c r="A259" s="2"/>
      <c r="D259" s="4"/>
      <c r="E259" s="5"/>
      <c r="F259" s="5"/>
    </row>
    <row r="260" ht="13.5" customHeight="1" spans="1:6">
      <c r="A260" s="2"/>
      <c r="D260" s="4"/>
      <c r="E260" s="5"/>
      <c r="F260" s="5"/>
    </row>
    <row r="261" ht="13.5" customHeight="1" spans="1:6">
      <c r="A261" s="2"/>
      <c r="D261" s="4"/>
      <c r="E261" s="5"/>
      <c r="F261" s="5"/>
    </row>
    <row r="262" ht="13.5" customHeight="1" spans="1:6">
      <c r="A262" s="2"/>
      <c r="D262" s="4"/>
      <c r="E262" s="5"/>
      <c r="F262" s="5"/>
    </row>
    <row r="263" ht="13.5" customHeight="1" spans="1:6">
      <c r="A263" s="2"/>
      <c r="D263" s="4"/>
      <c r="E263" s="5"/>
      <c r="F263" s="5"/>
    </row>
    <row r="264" ht="13.5" customHeight="1" spans="1:6">
      <c r="A264" s="2"/>
      <c r="D264" s="4"/>
      <c r="E264" s="5"/>
      <c r="F264" s="5"/>
    </row>
    <row r="265" ht="13.5" customHeight="1" spans="1:6">
      <c r="A265" s="2"/>
      <c r="D265" s="4"/>
      <c r="E265" s="5"/>
      <c r="F265" s="5"/>
    </row>
    <row r="266" ht="13.5" customHeight="1" spans="1:6">
      <c r="A266" s="2"/>
      <c r="D266" s="4"/>
      <c r="E266" s="5"/>
      <c r="F266" s="5"/>
    </row>
    <row r="267" ht="13.5" customHeight="1" spans="1:6">
      <c r="A267" s="2"/>
      <c r="D267" s="4"/>
      <c r="E267" s="5"/>
      <c r="F267" s="5"/>
    </row>
    <row r="268" ht="13.5" customHeight="1" spans="1:6">
      <c r="A268" s="2"/>
      <c r="D268" s="4"/>
      <c r="E268" s="5"/>
      <c r="F268" s="5"/>
    </row>
    <row r="269" ht="13.5" customHeight="1" spans="1:6">
      <c r="A269" s="2"/>
      <c r="D269" s="4"/>
      <c r="E269" s="5"/>
      <c r="F269" s="5"/>
    </row>
    <row r="270" ht="13.5" customHeight="1" spans="1:6">
      <c r="A270" s="2"/>
      <c r="D270" s="4"/>
      <c r="E270" s="5"/>
      <c r="F270" s="5"/>
    </row>
    <row r="271" ht="13.5" customHeight="1" spans="1:6">
      <c r="A271" s="2"/>
      <c r="D271" s="4"/>
      <c r="E271" s="5"/>
      <c r="F271" s="5"/>
    </row>
    <row r="272" ht="13.5" customHeight="1" spans="1:6">
      <c r="A272" s="2"/>
      <c r="D272" s="4"/>
      <c r="E272" s="5"/>
      <c r="F272" s="5"/>
    </row>
    <row r="273" ht="13.5" customHeight="1" spans="1:6">
      <c r="A273" s="2"/>
      <c r="D273" s="4"/>
      <c r="E273" s="5"/>
      <c r="F273" s="5"/>
    </row>
    <row r="274" ht="13.5" customHeight="1" spans="1:6">
      <c r="A274" s="2"/>
      <c r="D274" s="4"/>
      <c r="E274" s="5"/>
      <c r="F274" s="5"/>
    </row>
    <row r="275" ht="13.5" customHeight="1" spans="1:6">
      <c r="A275" s="2"/>
      <c r="D275" s="4"/>
      <c r="E275" s="5"/>
      <c r="F275" s="5"/>
    </row>
    <row r="276" ht="13.5" customHeight="1" spans="1:6">
      <c r="A276" s="2"/>
      <c r="D276" s="4"/>
      <c r="E276" s="5"/>
      <c r="F276" s="5"/>
    </row>
    <row r="277" ht="13.5" customHeight="1" spans="1:6">
      <c r="A277" s="2"/>
      <c r="D277" s="4"/>
      <c r="E277" s="5"/>
      <c r="F277" s="5"/>
    </row>
    <row r="278" ht="13.5" customHeight="1" spans="1:6">
      <c r="A278" s="2"/>
      <c r="D278" s="4"/>
      <c r="E278" s="5"/>
      <c r="F278" s="5"/>
    </row>
    <row r="279" ht="13.5" customHeight="1" spans="1:6">
      <c r="A279" s="2"/>
      <c r="D279" s="4"/>
      <c r="E279" s="5"/>
      <c r="F279" s="5"/>
    </row>
    <row r="280" ht="13.5" customHeight="1" spans="1:6">
      <c r="A280" s="2"/>
      <c r="D280" s="4"/>
      <c r="E280" s="5"/>
      <c r="F280" s="5"/>
    </row>
    <row r="281" ht="13.5" customHeight="1" spans="1:6">
      <c r="A281" s="2"/>
      <c r="D281" s="4"/>
      <c r="E281" s="5"/>
      <c r="F281" s="5"/>
    </row>
    <row r="282" ht="13.5" customHeight="1" spans="1:6">
      <c r="A282" s="2"/>
      <c r="D282" s="4"/>
      <c r="E282" s="5"/>
      <c r="F282" s="5"/>
    </row>
    <row r="283" ht="13.5" customHeight="1" spans="1:6">
      <c r="A283" s="2"/>
      <c r="D283" s="4"/>
      <c r="E283" s="5"/>
      <c r="F283" s="5"/>
    </row>
    <row r="284" ht="13.5" customHeight="1" spans="1:6">
      <c r="A284" s="2"/>
      <c r="D284" s="4"/>
      <c r="E284" s="5"/>
      <c r="F284" s="5"/>
    </row>
    <row r="285" ht="13.5" customHeight="1" spans="1:6">
      <c r="A285" s="2"/>
      <c r="D285" s="4"/>
      <c r="E285" s="5"/>
      <c r="F285" s="5"/>
    </row>
    <row r="286" ht="13.5" customHeight="1" spans="1:6">
      <c r="A286" s="2"/>
      <c r="D286" s="4"/>
      <c r="E286" s="5"/>
      <c r="F286" s="5"/>
    </row>
    <row r="287" ht="13.5" customHeight="1" spans="1:6">
      <c r="A287" s="2"/>
      <c r="D287" s="4"/>
      <c r="E287" s="5"/>
      <c r="F287" s="5"/>
    </row>
    <row r="288" ht="13.5" customHeight="1" spans="1:6">
      <c r="A288" s="2"/>
      <c r="D288" s="4"/>
      <c r="E288" s="5"/>
      <c r="F288" s="5"/>
    </row>
    <row r="289" ht="13.5" customHeight="1" spans="1:6">
      <c r="A289" s="2"/>
      <c r="D289" s="4"/>
      <c r="E289" s="5"/>
      <c r="F289" s="5"/>
    </row>
    <row r="290" ht="13.5" customHeight="1" spans="1:6">
      <c r="A290" s="2"/>
      <c r="D290" s="4"/>
      <c r="E290" s="5"/>
      <c r="F290" s="5"/>
    </row>
    <row r="291" ht="13.5" customHeight="1" spans="1:6">
      <c r="A291" s="2"/>
      <c r="D291" s="4"/>
      <c r="E291" s="5"/>
      <c r="F291" s="5"/>
    </row>
    <row r="292" ht="13.5" customHeight="1" spans="1:6">
      <c r="A292" s="2"/>
      <c r="D292" s="4"/>
      <c r="E292" s="5"/>
      <c r="F292" s="5"/>
    </row>
    <row r="293" ht="13.5" customHeight="1" spans="1:6">
      <c r="A293" s="2"/>
      <c r="D293" s="4"/>
      <c r="E293" s="5"/>
      <c r="F293" s="5"/>
    </row>
    <row r="294" ht="13.5" customHeight="1" spans="1:6">
      <c r="A294" s="2"/>
      <c r="D294" s="4"/>
      <c r="E294" s="5"/>
      <c r="F294" s="5"/>
    </row>
    <row r="295" ht="13.5" customHeight="1" spans="1:6">
      <c r="A295" s="2"/>
      <c r="D295" s="4"/>
      <c r="E295" s="5"/>
      <c r="F295" s="5"/>
    </row>
    <row r="296" ht="13.5" customHeight="1" spans="1:6">
      <c r="A296" s="2"/>
      <c r="D296" s="4"/>
      <c r="E296" s="5"/>
      <c r="F296" s="5"/>
    </row>
    <row r="297" ht="13.5" customHeight="1" spans="1:6">
      <c r="A297" s="2"/>
      <c r="D297" s="4"/>
      <c r="E297" s="5"/>
      <c r="F297" s="5"/>
    </row>
    <row r="298" ht="13.5" customHeight="1" spans="1:6">
      <c r="A298" s="2"/>
      <c r="D298" s="4"/>
      <c r="E298" s="5"/>
      <c r="F298" s="5"/>
    </row>
    <row r="299" ht="13.5" customHeight="1" spans="1:6">
      <c r="A299" s="2"/>
      <c r="D299" s="4"/>
      <c r="E299" s="5"/>
      <c r="F299" s="5"/>
    </row>
    <row r="300" ht="13.5" customHeight="1" spans="1:6">
      <c r="A300" s="2"/>
      <c r="D300" s="4"/>
      <c r="E300" s="5"/>
      <c r="F300" s="5"/>
    </row>
    <row r="301" ht="13.5" customHeight="1" spans="1:6">
      <c r="A301" s="2"/>
      <c r="D301" s="4"/>
      <c r="E301" s="5"/>
      <c r="F301" s="5"/>
    </row>
    <row r="302" ht="13.5" customHeight="1" spans="1:6">
      <c r="A302" s="2"/>
      <c r="D302" s="4"/>
      <c r="E302" s="5"/>
      <c r="F302" s="5"/>
    </row>
    <row r="303" ht="13.5" customHeight="1" spans="1:6">
      <c r="A303" s="2"/>
      <c r="D303" s="4"/>
      <c r="E303" s="5"/>
      <c r="F303" s="5"/>
    </row>
    <row r="304" ht="13.5" customHeight="1" spans="1:6">
      <c r="A304" s="2"/>
      <c r="D304" s="4"/>
      <c r="E304" s="5"/>
      <c r="F304" s="5"/>
    </row>
    <row r="305" ht="13.5" customHeight="1" spans="1:6">
      <c r="A305" s="2"/>
      <c r="D305" s="4"/>
      <c r="E305" s="5"/>
      <c r="F305" s="5"/>
    </row>
    <row r="306" ht="13.5" customHeight="1" spans="1:6">
      <c r="A306" s="2"/>
      <c r="D306" s="4"/>
      <c r="E306" s="5"/>
      <c r="F306" s="5"/>
    </row>
    <row r="307" ht="13.5" customHeight="1" spans="1:6">
      <c r="A307" s="2"/>
      <c r="D307" s="4"/>
      <c r="E307" s="5"/>
      <c r="F307" s="5"/>
    </row>
    <row r="308" ht="13.5" customHeight="1" spans="1:6">
      <c r="A308" s="2"/>
      <c r="D308" s="4"/>
      <c r="E308" s="5"/>
      <c r="F308" s="5"/>
    </row>
    <row r="309" ht="13.5" customHeight="1" spans="1:6">
      <c r="A309" s="2"/>
      <c r="D309" s="4"/>
      <c r="E309" s="5"/>
      <c r="F309" s="5"/>
    </row>
    <row r="310" ht="13.5" customHeight="1" spans="1:6">
      <c r="A310" s="2"/>
      <c r="D310" s="4"/>
      <c r="E310" s="5"/>
      <c r="F310" s="5"/>
    </row>
    <row r="311" ht="13.5" customHeight="1" spans="1:6">
      <c r="A311" s="2"/>
      <c r="D311" s="4"/>
      <c r="E311" s="5"/>
      <c r="F311" s="5"/>
    </row>
    <row r="312" ht="13.5" customHeight="1" spans="1:6">
      <c r="A312" s="2"/>
      <c r="D312" s="4"/>
      <c r="E312" s="5"/>
      <c r="F312" s="5"/>
    </row>
    <row r="313" ht="13.5" customHeight="1" spans="1:6">
      <c r="A313" s="2"/>
      <c r="D313" s="4"/>
      <c r="E313" s="5"/>
      <c r="F313" s="5"/>
    </row>
    <row r="314" ht="13.5" customHeight="1" spans="1:6">
      <c r="A314" s="2"/>
      <c r="D314" s="4"/>
      <c r="E314" s="5"/>
      <c r="F314" s="5"/>
    </row>
    <row r="315" ht="13.5" customHeight="1" spans="1:6">
      <c r="A315" s="2"/>
      <c r="D315" s="4"/>
      <c r="E315" s="5"/>
      <c r="F315" s="5"/>
    </row>
    <row r="316" ht="13.5" customHeight="1" spans="1:6">
      <c r="A316" s="2"/>
      <c r="D316" s="4"/>
      <c r="E316" s="5"/>
      <c r="F316" s="5"/>
    </row>
    <row r="317" ht="13.5" customHeight="1" spans="1:6">
      <c r="A317" s="2"/>
      <c r="D317" s="4"/>
      <c r="E317" s="5"/>
      <c r="F317" s="5"/>
    </row>
    <row r="318" ht="13.5" customHeight="1" spans="1:6">
      <c r="A318" s="2"/>
      <c r="D318" s="4"/>
      <c r="E318" s="5"/>
      <c r="F318" s="5"/>
    </row>
    <row r="319" ht="13.5" customHeight="1" spans="1:6">
      <c r="A319" s="2"/>
      <c r="D319" s="4"/>
      <c r="E319" s="5"/>
      <c r="F319" s="5"/>
    </row>
    <row r="320" ht="13.5" customHeight="1" spans="1:6">
      <c r="A320" s="2"/>
      <c r="D320" s="4"/>
      <c r="E320" s="5"/>
      <c r="F320" s="5"/>
    </row>
    <row r="321" ht="13.5" customHeight="1" spans="1:6">
      <c r="A321" s="2"/>
      <c r="D321" s="4"/>
      <c r="E321" s="5"/>
      <c r="F321" s="5"/>
    </row>
    <row r="322" ht="13.5" customHeight="1" spans="1:6">
      <c r="A322" s="2"/>
      <c r="D322" s="4"/>
      <c r="E322" s="5"/>
      <c r="F322" s="5"/>
    </row>
    <row r="323" ht="13.5" customHeight="1" spans="1:6">
      <c r="A323" s="2"/>
      <c r="D323" s="4"/>
      <c r="E323" s="5"/>
      <c r="F323" s="5"/>
    </row>
    <row r="324" ht="13.5" customHeight="1" spans="1:6">
      <c r="A324" s="2"/>
      <c r="D324" s="4"/>
      <c r="E324" s="5"/>
      <c r="F324" s="5"/>
    </row>
    <row r="325" ht="13.5" customHeight="1" spans="1:6">
      <c r="A325" s="2"/>
      <c r="D325" s="4"/>
      <c r="E325" s="5"/>
      <c r="F325" s="5"/>
    </row>
    <row r="326" ht="13.5" customHeight="1" spans="1:6">
      <c r="A326" s="2"/>
      <c r="D326" s="4"/>
      <c r="E326" s="5"/>
      <c r="F326" s="5"/>
    </row>
    <row r="327" ht="13.5" customHeight="1" spans="1:6">
      <c r="A327" s="2"/>
      <c r="D327" s="4"/>
      <c r="E327" s="5"/>
      <c r="F327" s="5"/>
    </row>
    <row r="328" ht="13.5" customHeight="1" spans="1:6">
      <c r="A328" s="2"/>
      <c r="D328" s="4"/>
      <c r="E328" s="5"/>
      <c r="F328" s="5"/>
    </row>
    <row r="329" ht="13.5" customHeight="1" spans="1:6">
      <c r="A329" s="2"/>
      <c r="D329" s="4"/>
      <c r="E329" s="5"/>
      <c r="F329" s="5"/>
    </row>
    <row r="330" ht="13.5" customHeight="1" spans="1:6">
      <c r="A330" s="2"/>
      <c r="D330" s="4"/>
      <c r="E330" s="5"/>
      <c r="F330" s="5"/>
    </row>
    <row r="331" ht="13.5" customHeight="1" spans="1:6">
      <c r="A331" s="2"/>
      <c r="D331" s="4"/>
      <c r="E331" s="5"/>
      <c r="F331" s="5"/>
    </row>
    <row r="332" ht="13.5" customHeight="1" spans="1:6">
      <c r="A332" s="2"/>
      <c r="D332" s="4"/>
      <c r="E332" s="5"/>
      <c r="F332" s="5"/>
    </row>
    <row r="333" ht="13.5" customHeight="1" spans="1:6">
      <c r="A333" s="2"/>
      <c r="D333" s="4"/>
      <c r="E333" s="5"/>
      <c r="F333" s="5"/>
    </row>
    <row r="334" ht="13.5" customHeight="1" spans="1:6">
      <c r="A334" s="2"/>
      <c r="D334" s="4"/>
      <c r="E334" s="5"/>
      <c r="F334" s="5"/>
    </row>
    <row r="335" ht="13.5" customHeight="1" spans="1:6">
      <c r="A335" s="2"/>
      <c r="D335" s="4"/>
      <c r="E335" s="5"/>
      <c r="F335" s="5"/>
    </row>
    <row r="336" ht="13.5" customHeight="1" spans="1:6">
      <c r="A336" s="2"/>
      <c r="D336" s="4"/>
      <c r="E336" s="5"/>
      <c r="F336" s="5"/>
    </row>
    <row r="337" ht="13.5" customHeight="1" spans="1:6">
      <c r="A337" s="2"/>
      <c r="D337" s="4"/>
      <c r="E337" s="5"/>
      <c r="F337" s="5"/>
    </row>
    <row r="338" ht="13.5" customHeight="1" spans="1:6">
      <c r="A338" s="2"/>
      <c r="D338" s="4"/>
      <c r="E338" s="5"/>
      <c r="F338" s="5"/>
    </row>
    <row r="339" ht="13.5" customHeight="1" spans="1:6">
      <c r="A339" s="2"/>
      <c r="D339" s="4"/>
      <c r="E339" s="5"/>
      <c r="F339" s="5"/>
    </row>
    <row r="340" ht="13.5" customHeight="1" spans="1:6">
      <c r="A340" s="2"/>
      <c r="D340" s="4"/>
      <c r="E340" s="5"/>
      <c r="F340" s="5"/>
    </row>
    <row r="341" ht="13.5" customHeight="1" spans="1:6">
      <c r="A341" s="2"/>
      <c r="D341" s="4"/>
      <c r="E341" s="5"/>
      <c r="F341" s="5"/>
    </row>
    <row r="342" ht="13.5" customHeight="1" spans="1:6">
      <c r="A342" s="2"/>
      <c r="D342" s="4"/>
      <c r="E342" s="5"/>
      <c r="F342" s="5"/>
    </row>
    <row r="343" ht="13.5" customHeight="1" spans="1:6">
      <c r="A343" s="2"/>
      <c r="D343" s="4"/>
      <c r="E343" s="5"/>
      <c r="F343" s="5"/>
    </row>
    <row r="344" ht="13.5" customHeight="1" spans="1:6">
      <c r="A344" s="2"/>
      <c r="D344" s="4"/>
      <c r="E344" s="5"/>
      <c r="F344" s="5"/>
    </row>
    <row r="345" ht="13.5" customHeight="1" spans="1:6">
      <c r="A345" s="2"/>
      <c r="D345" s="4"/>
      <c r="E345" s="5"/>
      <c r="F345" s="5"/>
    </row>
    <row r="346" ht="13.5" customHeight="1" spans="1:6">
      <c r="A346" s="2"/>
      <c r="D346" s="4"/>
      <c r="E346" s="5"/>
      <c r="F346" s="5"/>
    </row>
    <row r="347" ht="13.5" customHeight="1" spans="1:6">
      <c r="A347" s="2"/>
      <c r="D347" s="4"/>
      <c r="E347" s="5"/>
      <c r="F347" s="5"/>
    </row>
    <row r="348" ht="13.5" customHeight="1" spans="1:6">
      <c r="A348" s="2"/>
      <c r="D348" s="4"/>
      <c r="E348" s="5"/>
      <c r="F348" s="5"/>
    </row>
    <row r="349" ht="13.5" customHeight="1" spans="1:6">
      <c r="A349" s="2"/>
      <c r="D349" s="4"/>
      <c r="E349" s="5"/>
      <c r="F349" s="5"/>
    </row>
    <row r="350" ht="13.5" customHeight="1" spans="1:6">
      <c r="A350" s="2"/>
      <c r="D350" s="4"/>
      <c r="E350" s="5"/>
      <c r="F350" s="5"/>
    </row>
    <row r="351" ht="13.5" customHeight="1" spans="1:6">
      <c r="A351" s="2"/>
      <c r="D351" s="4"/>
      <c r="E351" s="5"/>
      <c r="F351" s="5"/>
    </row>
    <row r="352" ht="13.5" customHeight="1" spans="1:6">
      <c r="A352" s="2"/>
      <c r="D352" s="4"/>
      <c r="E352" s="5"/>
      <c r="F352" s="5"/>
    </row>
    <row r="353" ht="13.5" customHeight="1" spans="1:6">
      <c r="A353" s="2"/>
      <c r="D353" s="4"/>
      <c r="E353" s="5"/>
      <c r="F353" s="5"/>
    </row>
    <row r="354" ht="13.5" customHeight="1" spans="1:6">
      <c r="A354" s="2"/>
      <c r="D354" s="4"/>
      <c r="E354" s="5"/>
      <c r="F354" s="5"/>
    </row>
    <row r="355" ht="13.5" customHeight="1" spans="1:6">
      <c r="A355" s="2"/>
      <c r="D355" s="4"/>
      <c r="E355" s="5"/>
      <c r="F355" s="5"/>
    </row>
    <row r="356" ht="13.5" customHeight="1" spans="1:6">
      <c r="A356" s="2"/>
      <c r="D356" s="4"/>
      <c r="E356" s="5"/>
      <c r="F356" s="5"/>
    </row>
    <row r="357" ht="13.5" customHeight="1" spans="1:6">
      <c r="A357" s="2"/>
      <c r="D357" s="4"/>
      <c r="E357" s="5"/>
      <c r="F357" s="5"/>
    </row>
    <row r="358" ht="13.5" customHeight="1" spans="1:6">
      <c r="A358" s="2"/>
      <c r="D358" s="4"/>
      <c r="E358" s="5"/>
      <c r="F358" s="5"/>
    </row>
    <row r="359" ht="13.5" customHeight="1" spans="1:6">
      <c r="A359" s="2"/>
      <c r="D359" s="4"/>
      <c r="E359" s="5"/>
      <c r="F359" s="5"/>
    </row>
    <row r="360" ht="13.5" customHeight="1" spans="1:6">
      <c r="A360" s="2"/>
      <c r="D360" s="4"/>
      <c r="E360" s="5"/>
      <c r="F360" s="5"/>
    </row>
    <row r="361" ht="13.5" customHeight="1" spans="1:6">
      <c r="A361" s="2"/>
      <c r="D361" s="4"/>
      <c r="E361" s="5"/>
      <c r="F361" s="5"/>
    </row>
    <row r="362" ht="13.5" customHeight="1" spans="1:6">
      <c r="A362" s="2"/>
      <c r="D362" s="4"/>
      <c r="E362" s="5"/>
      <c r="F362" s="5"/>
    </row>
    <row r="363" ht="13.5" customHeight="1" spans="1:6">
      <c r="A363" s="2"/>
      <c r="D363" s="4"/>
      <c r="E363" s="5"/>
      <c r="F363" s="5"/>
    </row>
    <row r="364" ht="13.5" customHeight="1" spans="1:6">
      <c r="A364" s="2"/>
      <c r="D364" s="4"/>
      <c r="E364" s="5"/>
      <c r="F364" s="5"/>
    </row>
    <row r="365" ht="13.5" customHeight="1" spans="1:6">
      <c r="A365" s="2"/>
      <c r="D365" s="4"/>
      <c r="E365" s="5"/>
      <c r="F365" s="5"/>
    </row>
    <row r="366" ht="13.5" customHeight="1" spans="1:6">
      <c r="A366" s="2"/>
      <c r="D366" s="4"/>
      <c r="E366" s="5"/>
      <c r="F366" s="5"/>
    </row>
    <row r="367" ht="13.5" customHeight="1" spans="1:6">
      <c r="A367" s="2"/>
      <c r="D367" s="4"/>
      <c r="E367" s="5"/>
      <c r="F367" s="5"/>
    </row>
    <row r="368" ht="13.5" customHeight="1" spans="1:6">
      <c r="A368" s="2"/>
      <c r="D368" s="4"/>
      <c r="E368" s="5"/>
      <c r="F368" s="5"/>
    </row>
    <row r="369" ht="13.5" customHeight="1" spans="1:6">
      <c r="A369" s="2"/>
      <c r="D369" s="4"/>
      <c r="E369" s="5"/>
      <c r="F369" s="5"/>
    </row>
    <row r="370" ht="13.5" customHeight="1" spans="1:6">
      <c r="A370" s="2"/>
      <c r="D370" s="4"/>
      <c r="E370" s="5"/>
      <c r="F370" s="5"/>
    </row>
    <row r="371" ht="13.5" customHeight="1" spans="1:6">
      <c r="A371" s="2"/>
      <c r="D371" s="4"/>
      <c r="E371" s="5"/>
      <c r="F371" s="5"/>
    </row>
    <row r="372" ht="13.5" customHeight="1" spans="1:6">
      <c r="A372" s="2"/>
      <c r="D372" s="4"/>
      <c r="E372" s="5"/>
      <c r="F372" s="5"/>
    </row>
    <row r="373" ht="13.5" customHeight="1" spans="1:6">
      <c r="A373" s="2"/>
      <c r="D373" s="4"/>
      <c r="E373" s="5"/>
      <c r="F373" s="5"/>
    </row>
    <row r="374" ht="13.5" customHeight="1" spans="1:6">
      <c r="A374" s="2"/>
      <c r="D374" s="4"/>
      <c r="E374" s="5"/>
      <c r="F374" s="5"/>
    </row>
    <row r="375" ht="13.5" customHeight="1" spans="1:6">
      <c r="A375" s="2"/>
      <c r="D375" s="4"/>
      <c r="E375" s="5"/>
      <c r="F375" s="5"/>
    </row>
    <row r="376" ht="13.5" customHeight="1" spans="1:6">
      <c r="A376" s="2"/>
      <c r="D376" s="4"/>
      <c r="E376" s="5"/>
      <c r="F376" s="5"/>
    </row>
    <row r="377" ht="13.5" customHeight="1" spans="1:6">
      <c r="A377" s="2"/>
      <c r="D377" s="4"/>
      <c r="E377" s="5"/>
      <c r="F377" s="5"/>
    </row>
    <row r="378" ht="13.5" customHeight="1" spans="1:6">
      <c r="A378" s="2"/>
      <c r="D378" s="4"/>
      <c r="E378" s="5"/>
      <c r="F378" s="5"/>
    </row>
    <row r="379" ht="13.5" customHeight="1" spans="1:6">
      <c r="A379" s="2"/>
      <c r="D379" s="4"/>
      <c r="E379" s="5"/>
      <c r="F379" s="5"/>
    </row>
    <row r="380" ht="13.5" customHeight="1" spans="1:6">
      <c r="A380" s="2"/>
      <c r="D380" s="4"/>
      <c r="E380" s="5"/>
      <c r="F380" s="5"/>
    </row>
    <row r="381" ht="13.5" customHeight="1" spans="1:6">
      <c r="A381" s="2"/>
      <c r="D381" s="4"/>
      <c r="E381" s="5"/>
      <c r="F381" s="5"/>
    </row>
    <row r="382" ht="13.5" customHeight="1" spans="1:6">
      <c r="A382" s="2"/>
      <c r="D382" s="4"/>
      <c r="E382" s="5"/>
      <c r="F382" s="5"/>
    </row>
    <row r="383" ht="13.5" customHeight="1" spans="1:6">
      <c r="A383" s="2"/>
      <c r="D383" s="4"/>
      <c r="E383" s="5"/>
      <c r="F383" s="5"/>
    </row>
    <row r="384" ht="13.5" customHeight="1" spans="1:6">
      <c r="A384" s="2"/>
      <c r="D384" s="4"/>
      <c r="E384" s="5"/>
      <c r="F384" s="5"/>
    </row>
    <row r="385" ht="13.5" customHeight="1" spans="1:6">
      <c r="A385" s="2"/>
      <c r="D385" s="4"/>
      <c r="E385" s="5"/>
      <c r="F385" s="5"/>
    </row>
    <row r="386" ht="13.5" customHeight="1" spans="1:6">
      <c r="A386" s="2"/>
      <c r="D386" s="4"/>
      <c r="E386" s="5"/>
      <c r="F386" s="5"/>
    </row>
    <row r="387" ht="13.5" customHeight="1" spans="1:6">
      <c r="A387" s="2"/>
      <c r="D387" s="4"/>
      <c r="E387" s="5"/>
      <c r="F387" s="5"/>
    </row>
    <row r="388" ht="13.5" customHeight="1" spans="1:6">
      <c r="A388" s="2"/>
      <c r="D388" s="4"/>
      <c r="E388" s="5"/>
      <c r="F388" s="5"/>
    </row>
    <row r="389" ht="13.5" customHeight="1" spans="1:6">
      <c r="A389" s="2"/>
      <c r="D389" s="4"/>
      <c r="E389" s="5"/>
      <c r="F389" s="5"/>
    </row>
    <row r="390" ht="13.5" customHeight="1" spans="1:6">
      <c r="A390" s="2"/>
      <c r="D390" s="4"/>
      <c r="E390" s="5"/>
      <c r="F390" s="5"/>
    </row>
    <row r="391" ht="13.5" customHeight="1" spans="1:6">
      <c r="A391" s="2"/>
      <c r="D391" s="4"/>
      <c r="E391" s="5"/>
      <c r="F391" s="5"/>
    </row>
    <row r="392" ht="13.5" customHeight="1" spans="1:6">
      <c r="A392" s="2"/>
      <c r="D392" s="4"/>
      <c r="E392" s="5"/>
      <c r="F392" s="5"/>
    </row>
    <row r="393" ht="13.5" customHeight="1" spans="1:6">
      <c r="A393" s="2"/>
      <c r="D393" s="4"/>
      <c r="E393" s="5"/>
      <c r="F393" s="5"/>
    </row>
    <row r="394" ht="13.5" customHeight="1" spans="1:6">
      <c r="A394" s="2"/>
      <c r="D394" s="4"/>
      <c r="E394" s="5"/>
      <c r="F394" s="5"/>
    </row>
    <row r="395" ht="13.5" customHeight="1" spans="1:6">
      <c r="A395" s="2"/>
      <c r="D395" s="4"/>
      <c r="E395" s="5"/>
      <c r="F395" s="5"/>
    </row>
    <row r="396" ht="13.5" customHeight="1" spans="1:6">
      <c r="A396" s="2"/>
      <c r="D396" s="4"/>
      <c r="E396" s="5"/>
      <c r="F396" s="5"/>
    </row>
    <row r="397" ht="13.5" customHeight="1" spans="1:6">
      <c r="A397" s="2"/>
      <c r="D397" s="4"/>
      <c r="E397" s="5"/>
      <c r="F397" s="5"/>
    </row>
    <row r="398" ht="13.5" customHeight="1" spans="1:6">
      <c r="A398" s="2"/>
      <c r="D398" s="4"/>
      <c r="E398" s="5"/>
      <c r="F398" s="5"/>
    </row>
    <row r="399" ht="13.5" customHeight="1" spans="1:6">
      <c r="A399" s="2"/>
      <c r="D399" s="4"/>
      <c r="E399" s="5"/>
      <c r="F399" s="5"/>
    </row>
    <row r="400" ht="13.5" customHeight="1" spans="1:6">
      <c r="A400" s="2"/>
      <c r="D400" s="4"/>
      <c r="E400" s="5"/>
      <c r="F400" s="5"/>
    </row>
    <row r="401" ht="13.5" customHeight="1" spans="1:6">
      <c r="A401" s="2"/>
      <c r="D401" s="4"/>
      <c r="E401" s="5"/>
      <c r="F401" s="5"/>
    </row>
    <row r="402" ht="13.5" customHeight="1" spans="1:6">
      <c r="A402" s="2"/>
      <c r="D402" s="4"/>
      <c r="E402" s="5"/>
      <c r="F402" s="5"/>
    </row>
    <row r="403" ht="13.5" customHeight="1" spans="1:6">
      <c r="A403" s="2"/>
      <c r="D403" s="4"/>
      <c r="E403" s="5"/>
      <c r="F403" s="5"/>
    </row>
    <row r="404" ht="13.5" customHeight="1" spans="1:6">
      <c r="A404" s="2"/>
      <c r="D404" s="4"/>
      <c r="E404" s="5"/>
      <c r="F404" s="5"/>
    </row>
    <row r="405" ht="13.5" customHeight="1" spans="1:6">
      <c r="A405" s="2"/>
      <c r="D405" s="4"/>
      <c r="E405" s="5"/>
      <c r="F405" s="5"/>
    </row>
    <row r="406" ht="13.5" customHeight="1" spans="1:6">
      <c r="A406" s="2"/>
      <c r="D406" s="4"/>
      <c r="E406" s="5"/>
      <c r="F406" s="5"/>
    </row>
    <row r="407" ht="13.5" customHeight="1" spans="1:6">
      <c r="A407" s="2"/>
      <c r="D407" s="4"/>
      <c r="E407" s="5"/>
      <c r="F407" s="5"/>
    </row>
    <row r="408" ht="13.5" customHeight="1" spans="1:6">
      <c r="A408" s="2"/>
      <c r="D408" s="4"/>
      <c r="E408" s="5"/>
      <c r="F408" s="5"/>
    </row>
    <row r="409" ht="13.5" customHeight="1" spans="1:6">
      <c r="A409" s="2"/>
      <c r="D409" s="4"/>
      <c r="E409" s="5"/>
      <c r="F409" s="5"/>
    </row>
    <row r="410" ht="13.5" customHeight="1" spans="1:6">
      <c r="A410" s="2"/>
      <c r="D410" s="4"/>
      <c r="E410" s="5"/>
      <c r="F410" s="5"/>
    </row>
    <row r="411" ht="13.5" customHeight="1" spans="1:6">
      <c r="A411" s="2"/>
      <c r="D411" s="4"/>
      <c r="E411" s="5"/>
      <c r="F411" s="5"/>
    </row>
    <row r="412" ht="13.5" customHeight="1" spans="1:6">
      <c r="A412" s="2"/>
      <c r="D412" s="4"/>
      <c r="E412" s="5"/>
      <c r="F412" s="5"/>
    </row>
    <row r="413" ht="13.5" customHeight="1" spans="1:6">
      <c r="A413" s="2"/>
      <c r="D413" s="4"/>
      <c r="E413" s="5"/>
      <c r="F413" s="5"/>
    </row>
    <row r="414" ht="13.5" customHeight="1" spans="1:6">
      <c r="A414" s="2"/>
      <c r="D414" s="4"/>
      <c r="E414" s="5"/>
      <c r="F414" s="5"/>
    </row>
    <row r="415" ht="13.5" customHeight="1" spans="1:6">
      <c r="A415" s="2"/>
      <c r="D415" s="4"/>
      <c r="E415" s="5"/>
      <c r="F415" s="5"/>
    </row>
    <row r="416" ht="13.5" customHeight="1" spans="1:6">
      <c r="A416" s="2"/>
      <c r="D416" s="4"/>
      <c r="E416" s="5"/>
      <c r="F416" s="5"/>
    </row>
    <row r="417" ht="13.5" customHeight="1" spans="1:6">
      <c r="A417" s="2"/>
      <c r="D417" s="4"/>
      <c r="E417" s="5"/>
      <c r="F417" s="5"/>
    </row>
    <row r="418" ht="13.5" customHeight="1" spans="1:6">
      <c r="A418" s="2"/>
      <c r="D418" s="4"/>
      <c r="E418" s="5"/>
      <c r="F418" s="5"/>
    </row>
    <row r="419" ht="13.5" customHeight="1" spans="1:6">
      <c r="A419" s="2"/>
      <c r="D419" s="4"/>
      <c r="E419" s="5"/>
      <c r="F419" s="5"/>
    </row>
    <row r="420" ht="13.5" customHeight="1" spans="1:6">
      <c r="A420" s="2"/>
      <c r="D420" s="4"/>
      <c r="E420" s="5"/>
      <c r="F420" s="5"/>
    </row>
    <row r="421" ht="13.5" customHeight="1" spans="1:6">
      <c r="A421" s="2"/>
      <c r="D421" s="4"/>
      <c r="E421" s="5"/>
      <c r="F421" s="5"/>
    </row>
    <row r="422" ht="13.5" customHeight="1" spans="1:6">
      <c r="A422" s="2"/>
      <c r="D422" s="4"/>
      <c r="E422" s="5"/>
      <c r="F422" s="5"/>
    </row>
    <row r="423" ht="13.5" customHeight="1" spans="1:6">
      <c r="A423" s="2"/>
      <c r="D423" s="4"/>
      <c r="E423" s="5"/>
      <c r="F423" s="5"/>
    </row>
    <row r="424" ht="13.5" customHeight="1" spans="1:6">
      <c r="A424" s="2"/>
      <c r="D424" s="4"/>
      <c r="E424" s="5"/>
      <c r="F424" s="5"/>
    </row>
    <row r="425" ht="13.5" customHeight="1" spans="1:6">
      <c r="A425" s="2"/>
      <c r="D425" s="4"/>
      <c r="E425" s="5"/>
      <c r="F425" s="5"/>
    </row>
    <row r="426" ht="13.5" customHeight="1" spans="1:6">
      <c r="A426" s="2"/>
      <c r="D426" s="4"/>
      <c r="E426" s="5"/>
      <c r="F426" s="5"/>
    </row>
    <row r="427" ht="13.5" customHeight="1" spans="1:6">
      <c r="A427" s="2"/>
      <c r="D427" s="4"/>
      <c r="E427" s="5"/>
      <c r="F427" s="5"/>
    </row>
    <row r="428" ht="13.5" customHeight="1" spans="1:6">
      <c r="A428" s="2"/>
      <c r="D428" s="4"/>
      <c r="E428" s="5"/>
      <c r="F428" s="5"/>
    </row>
    <row r="429" ht="13.5" customHeight="1" spans="1:6">
      <c r="A429" s="2"/>
      <c r="D429" s="4"/>
      <c r="E429" s="5"/>
      <c r="F429" s="5"/>
    </row>
    <row r="430" ht="13.5" customHeight="1" spans="1:6">
      <c r="A430" s="2"/>
      <c r="D430" s="4"/>
      <c r="E430" s="5"/>
      <c r="F430" s="5"/>
    </row>
    <row r="431" ht="13.5" customHeight="1" spans="1:6">
      <c r="A431" s="2"/>
      <c r="D431" s="4"/>
      <c r="E431" s="5"/>
      <c r="F431" s="5"/>
    </row>
    <row r="432" ht="13.5" customHeight="1" spans="1:6">
      <c r="A432" s="2"/>
      <c r="D432" s="4"/>
      <c r="E432" s="5"/>
      <c r="F432" s="5"/>
    </row>
    <row r="433" ht="13.5" customHeight="1" spans="1:6">
      <c r="A433" s="2"/>
      <c r="D433" s="4"/>
      <c r="E433" s="5"/>
      <c r="F433" s="5"/>
    </row>
    <row r="434" ht="13.5" customHeight="1" spans="1:6">
      <c r="A434" s="2"/>
      <c r="D434" s="4"/>
      <c r="E434" s="5"/>
      <c r="F434" s="5"/>
    </row>
    <row r="435" ht="13.5" customHeight="1" spans="1:6">
      <c r="A435" s="2"/>
      <c r="D435" s="4"/>
      <c r="E435" s="5"/>
      <c r="F435" s="5"/>
    </row>
    <row r="436" ht="13.5" customHeight="1" spans="1:6">
      <c r="A436" s="2"/>
      <c r="D436" s="4"/>
      <c r="E436" s="5"/>
      <c r="F436" s="5"/>
    </row>
    <row r="437" ht="13.5" customHeight="1" spans="1:6">
      <c r="A437" s="2"/>
      <c r="D437" s="4"/>
      <c r="E437" s="5"/>
      <c r="F437" s="5"/>
    </row>
    <row r="438" ht="13.5" customHeight="1" spans="1:6">
      <c r="A438" s="2"/>
      <c r="D438" s="4"/>
      <c r="E438" s="5"/>
      <c r="F438" s="5"/>
    </row>
    <row r="439" ht="13.5" customHeight="1" spans="1:6">
      <c r="A439" s="2"/>
      <c r="D439" s="4"/>
      <c r="E439" s="5"/>
      <c r="F439" s="5"/>
    </row>
    <row r="440" ht="13.5" customHeight="1" spans="1:6">
      <c r="A440" s="2"/>
      <c r="D440" s="4"/>
      <c r="E440" s="5"/>
      <c r="F440" s="5"/>
    </row>
    <row r="441" ht="13.5" customHeight="1" spans="1:6">
      <c r="A441" s="2"/>
      <c r="D441" s="4"/>
      <c r="E441" s="5"/>
      <c r="F441" s="5"/>
    </row>
    <row r="442" ht="13.5" customHeight="1" spans="1:6">
      <c r="A442" s="2"/>
      <c r="D442" s="4"/>
      <c r="E442" s="5"/>
      <c r="F442" s="5"/>
    </row>
    <row r="443" ht="13.5" customHeight="1" spans="1:6">
      <c r="A443" s="2"/>
      <c r="D443" s="4"/>
      <c r="E443" s="5"/>
      <c r="F443" s="5"/>
    </row>
    <row r="444" ht="13.5" customHeight="1" spans="1:6">
      <c r="A444" s="2"/>
      <c r="D444" s="4"/>
      <c r="E444" s="5"/>
      <c r="F444" s="5"/>
    </row>
    <row r="445" ht="13.5" customHeight="1" spans="1:6">
      <c r="A445" s="2"/>
      <c r="D445" s="4"/>
      <c r="E445" s="5"/>
      <c r="F445" s="5"/>
    </row>
    <row r="446" ht="13.5" customHeight="1" spans="1:6">
      <c r="A446" s="2"/>
      <c r="D446" s="4"/>
      <c r="E446" s="5"/>
      <c r="F446" s="5"/>
    </row>
    <row r="447" ht="13.5" customHeight="1" spans="1:6">
      <c r="A447" s="2"/>
      <c r="D447" s="4"/>
      <c r="E447" s="5"/>
      <c r="F447" s="5"/>
    </row>
    <row r="448" ht="13.5" customHeight="1" spans="1:6">
      <c r="A448" s="2"/>
      <c r="D448" s="4"/>
      <c r="E448" s="5"/>
      <c r="F448" s="5"/>
    </row>
    <row r="449" ht="13.5" customHeight="1" spans="1:6">
      <c r="A449" s="2"/>
      <c r="D449" s="4"/>
      <c r="E449" s="5"/>
      <c r="F449" s="5"/>
    </row>
    <row r="450" ht="13.5" customHeight="1" spans="1:6">
      <c r="A450" s="2"/>
      <c r="D450" s="4"/>
      <c r="E450" s="5"/>
      <c r="F450" s="5"/>
    </row>
    <row r="451" ht="13.5" customHeight="1" spans="1:6">
      <c r="A451" s="2"/>
      <c r="D451" s="4"/>
      <c r="E451" s="5"/>
      <c r="F451" s="5"/>
    </row>
    <row r="452" ht="13.5" customHeight="1" spans="1:6">
      <c r="A452" s="2"/>
      <c r="D452" s="4"/>
      <c r="E452" s="5"/>
      <c r="F452" s="5"/>
    </row>
    <row r="453" ht="13.5" customHeight="1" spans="1:6">
      <c r="A453" s="2"/>
      <c r="D453" s="4"/>
      <c r="E453" s="5"/>
      <c r="F453" s="5"/>
    </row>
    <row r="454" ht="13.5" customHeight="1" spans="1:6">
      <c r="A454" s="2"/>
      <c r="D454" s="4"/>
      <c r="E454" s="5"/>
      <c r="F454" s="5"/>
    </row>
    <row r="455" ht="13.5" customHeight="1" spans="1:6">
      <c r="A455" s="2"/>
      <c r="D455" s="4"/>
      <c r="E455" s="5"/>
      <c r="F455" s="5"/>
    </row>
    <row r="456" ht="13.5" customHeight="1" spans="1:6">
      <c r="A456" s="2"/>
      <c r="D456" s="4"/>
      <c r="E456" s="5"/>
      <c r="F456" s="5"/>
    </row>
    <row r="457" ht="13.5" customHeight="1" spans="1:6">
      <c r="A457" s="2"/>
      <c r="D457" s="4"/>
      <c r="E457" s="5"/>
      <c r="F457" s="5"/>
    </row>
    <row r="458" ht="13.5" customHeight="1" spans="1:6">
      <c r="A458" s="2"/>
      <c r="D458" s="4"/>
      <c r="E458" s="5"/>
      <c r="F458" s="5"/>
    </row>
    <row r="459" ht="13.5" customHeight="1" spans="1:6">
      <c r="A459" s="2"/>
      <c r="D459" s="4"/>
      <c r="E459" s="5"/>
      <c r="F459" s="5"/>
    </row>
    <row r="460" ht="13.5" customHeight="1" spans="1:6">
      <c r="A460" s="2"/>
      <c r="D460" s="4"/>
      <c r="E460" s="5"/>
      <c r="F460" s="5"/>
    </row>
    <row r="461" ht="13.5" customHeight="1" spans="1:6">
      <c r="A461" s="2"/>
      <c r="D461" s="4"/>
      <c r="E461" s="5"/>
      <c r="F461" s="5"/>
    </row>
    <row r="462" ht="13.5" customHeight="1" spans="1:6">
      <c r="A462" s="2"/>
      <c r="D462" s="4"/>
      <c r="E462" s="5"/>
      <c r="F462" s="5"/>
    </row>
    <row r="463" ht="13.5" customHeight="1" spans="1:6">
      <c r="A463" s="2"/>
      <c r="D463" s="4"/>
      <c r="E463" s="5"/>
      <c r="F463" s="5"/>
    </row>
    <row r="464" ht="13.5" customHeight="1" spans="1:6">
      <c r="A464" s="2"/>
      <c r="D464" s="4"/>
      <c r="E464" s="5"/>
      <c r="F464" s="5"/>
    </row>
    <row r="465" ht="13.5" customHeight="1" spans="1:6">
      <c r="A465" s="2"/>
      <c r="D465" s="4"/>
      <c r="E465" s="5"/>
      <c r="F465" s="5"/>
    </row>
    <row r="466" ht="13.5" customHeight="1" spans="1:6">
      <c r="A466" s="2"/>
      <c r="D466" s="4"/>
      <c r="E466" s="5"/>
      <c r="F466" s="5"/>
    </row>
    <row r="467" ht="13.5" customHeight="1" spans="1:6">
      <c r="A467" s="2"/>
      <c r="D467" s="4"/>
      <c r="E467" s="5"/>
      <c r="F467" s="5"/>
    </row>
    <row r="468" ht="13.5" customHeight="1" spans="1:6">
      <c r="A468" s="2"/>
      <c r="D468" s="4"/>
      <c r="E468" s="5"/>
      <c r="F468" s="5"/>
    </row>
    <row r="469" ht="13.5" customHeight="1" spans="1:6">
      <c r="A469" s="2"/>
      <c r="D469" s="4"/>
      <c r="E469" s="5"/>
      <c r="F469" s="5"/>
    </row>
    <row r="470" ht="13.5" customHeight="1" spans="1:6">
      <c r="A470" s="2"/>
      <c r="D470" s="4"/>
      <c r="E470" s="5"/>
      <c r="F470" s="5"/>
    </row>
    <row r="471" ht="13.5" customHeight="1" spans="1:6">
      <c r="A471" s="2"/>
      <c r="D471" s="4"/>
      <c r="E471" s="5"/>
      <c r="F471" s="5"/>
    </row>
    <row r="472" ht="13.5" customHeight="1" spans="1:6">
      <c r="A472" s="2"/>
      <c r="D472" s="4"/>
      <c r="E472" s="5"/>
      <c r="F472" s="5"/>
    </row>
    <row r="473" ht="13.5" customHeight="1" spans="1:6">
      <c r="A473" s="2"/>
      <c r="D473" s="4"/>
      <c r="E473" s="5"/>
      <c r="F473" s="5"/>
    </row>
    <row r="474" ht="13.5" customHeight="1" spans="1:6">
      <c r="A474" s="2"/>
      <c r="D474" s="4"/>
      <c r="E474" s="5"/>
      <c r="F474" s="5"/>
    </row>
    <row r="475" ht="13.5" customHeight="1" spans="1:6">
      <c r="A475" s="2"/>
      <c r="D475" s="4"/>
      <c r="E475" s="5"/>
      <c r="F475" s="5"/>
    </row>
    <row r="476" ht="13.5" customHeight="1" spans="1:6">
      <c r="A476" s="2"/>
      <c r="D476" s="4"/>
      <c r="E476" s="5"/>
      <c r="F476" s="5"/>
    </row>
    <row r="477" ht="13.5" customHeight="1" spans="1:6">
      <c r="A477" s="2"/>
      <c r="D477" s="4"/>
      <c r="E477" s="5"/>
      <c r="F477" s="5"/>
    </row>
    <row r="478" ht="13.5" customHeight="1" spans="1:6">
      <c r="A478" s="2"/>
      <c r="D478" s="4"/>
      <c r="E478" s="5"/>
      <c r="F478" s="5"/>
    </row>
    <row r="479" ht="13.5" customHeight="1" spans="1:6">
      <c r="A479" s="2"/>
      <c r="D479" s="4"/>
      <c r="E479" s="5"/>
      <c r="F479" s="5"/>
    </row>
    <row r="480" ht="13.5" customHeight="1" spans="1:6">
      <c r="A480" s="2"/>
      <c r="D480" s="4"/>
      <c r="E480" s="5"/>
      <c r="F480" s="5"/>
    </row>
    <row r="481" ht="13.5" customHeight="1" spans="1:6">
      <c r="A481" s="2"/>
      <c r="D481" s="4"/>
      <c r="E481" s="5"/>
      <c r="F481" s="5"/>
    </row>
    <row r="482" ht="13.5" customHeight="1" spans="1:6">
      <c r="A482" s="2"/>
      <c r="D482" s="4"/>
      <c r="E482" s="5"/>
      <c r="F482" s="5"/>
    </row>
    <row r="483" ht="13.5" customHeight="1" spans="1:6">
      <c r="A483" s="2"/>
      <c r="D483" s="4"/>
      <c r="E483" s="5"/>
      <c r="F483" s="5"/>
    </row>
    <row r="484" ht="13.5" customHeight="1" spans="1:6">
      <c r="A484" s="2"/>
      <c r="D484" s="4"/>
      <c r="E484" s="5"/>
      <c r="F484" s="5"/>
    </row>
    <row r="485" ht="13.5" customHeight="1" spans="1:6">
      <c r="A485" s="2"/>
      <c r="D485" s="4"/>
      <c r="E485" s="5"/>
      <c r="F485" s="5"/>
    </row>
    <row r="486" ht="13.5" customHeight="1" spans="1:6">
      <c r="A486" s="2"/>
      <c r="D486" s="4"/>
      <c r="E486" s="5"/>
      <c r="F486" s="5"/>
    </row>
    <row r="487" ht="13.5" customHeight="1" spans="1:6">
      <c r="A487" s="2"/>
      <c r="D487" s="4"/>
      <c r="E487" s="5"/>
      <c r="F487" s="5"/>
    </row>
    <row r="488" ht="13.5" customHeight="1" spans="1:6">
      <c r="A488" s="2"/>
      <c r="D488" s="4"/>
      <c r="E488" s="5"/>
      <c r="F488" s="5"/>
    </row>
    <row r="489" ht="13.5" customHeight="1" spans="1:6">
      <c r="A489" s="2"/>
      <c r="D489" s="4"/>
      <c r="E489" s="5"/>
      <c r="F489" s="5"/>
    </row>
    <row r="490" ht="13.5" customHeight="1" spans="1:6">
      <c r="A490" s="2"/>
      <c r="D490" s="4"/>
      <c r="E490" s="5"/>
      <c r="F490" s="5"/>
    </row>
    <row r="491" ht="13.5" customHeight="1" spans="1:6">
      <c r="A491" s="2"/>
      <c r="D491" s="4"/>
      <c r="E491" s="5"/>
      <c r="F491" s="5"/>
    </row>
    <row r="492" ht="13.5" customHeight="1" spans="1:6">
      <c r="A492" s="2"/>
      <c r="D492" s="4"/>
      <c r="E492" s="5"/>
      <c r="F492" s="5"/>
    </row>
    <row r="493" ht="13.5" customHeight="1" spans="1:6">
      <c r="A493" s="2"/>
      <c r="D493" s="4"/>
      <c r="E493" s="5"/>
      <c r="F493" s="5"/>
    </row>
    <row r="494" ht="13.5" customHeight="1" spans="1:6">
      <c r="A494" s="2"/>
      <c r="D494" s="4"/>
      <c r="E494" s="5"/>
      <c r="F494" s="5"/>
    </row>
    <row r="495" ht="13.5" customHeight="1" spans="1:6">
      <c r="A495" s="2"/>
      <c r="D495" s="4"/>
      <c r="E495" s="5"/>
      <c r="F495" s="5"/>
    </row>
    <row r="496" ht="13.5" customHeight="1" spans="1:6">
      <c r="A496" s="2"/>
      <c r="D496" s="4"/>
      <c r="E496" s="5"/>
      <c r="F496" s="5"/>
    </row>
    <row r="497" ht="13.5" customHeight="1" spans="1:6">
      <c r="A497" s="2"/>
      <c r="D497" s="4"/>
      <c r="E497" s="5"/>
      <c r="F497" s="5"/>
    </row>
    <row r="498" ht="13.5" customHeight="1" spans="1:6">
      <c r="A498" s="2"/>
      <c r="D498" s="4"/>
      <c r="E498" s="5"/>
      <c r="F498" s="5"/>
    </row>
    <row r="499" ht="13.5" customHeight="1" spans="1:6">
      <c r="A499" s="2"/>
      <c r="D499" s="4"/>
      <c r="E499" s="5"/>
      <c r="F499" s="5"/>
    </row>
    <row r="500" ht="13.5" customHeight="1" spans="1:6">
      <c r="A500" s="2"/>
      <c r="D500" s="4"/>
      <c r="E500" s="5"/>
      <c r="F500" s="5"/>
    </row>
    <row r="501" ht="13.5" customHeight="1" spans="1:6">
      <c r="A501" s="2"/>
      <c r="D501" s="4"/>
      <c r="E501" s="5"/>
      <c r="F501" s="5"/>
    </row>
    <row r="502" ht="13.5" customHeight="1" spans="1:6">
      <c r="A502" s="2"/>
      <c r="D502" s="4"/>
      <c r="E502" s="5"/>
      <c r="F502" s="5"/>
    </row>
    <row r="503" ht="13.5" customHeight="1" spans="1:6">
      <c r="A503" s="2"/>
      <c r="D503" s="4"/>
      <c r="E503" s="5"/>
      <c r="F503" s="5"/>
    </row>
    <row r="504" ht="13.5" customHeight="1" spans="1:6">
      <c r="A504" s="2"/>
      <c r="D504" s="4"/>
      <c r="E504" s="5"/>
      <c r="F504" s="5"/>
    </row>
    <row r="505" ht="13.5" customHeight="1" spans="1:6">
      <c r="A505" s="2"/>
      <c r="D505" s="4"/>
      <c r="E505" s="5"/>
      <c r="F505" s="5"/>
    </row>
    <row r="506" ht="13.5" customHeight="1" spans="1:6">
      <c r="A506" s="2"/>
      <c r="D506" s="4"/>
      <c r="E506" s="5"/>
      <c r="F506" s="5"/>
    </row>
    <row r="507" ht="13.5" customHeight="1" spans="1:6">
      <c r="A507" s="2"/>
      <c r="D507" s="4"/>
      <c r="E507" s="5"/>
      <c r="F507" s="5"/>
    </row>
    <row r="508" ht="13.5" customHeight="1" spans="1:6">
      <c r="A508" s="2"/>
      <c r="D508" s="4"/>
      <c r="E508" s="5"/>
      <c r="F508" s="5"/>
    </row>
    <row r="509" ht="13.5" customHeight="1" spans="1:6">
      <c r="A509" s="2"/>
      <c r="D509" s="4"/>
      <c r="E509" s="5"/>
      <c r="F509" s="5"/>
    </row>
    <row r="510" ht="13.5" customHeight="1" spans="1:6">
      <c r="A510" s="2"/>
      <c r="D510" s="4"/>
      <c r="E510" s="5"/>
      <c r="F510" s="5"/>
    </row>
    <row r="511" ht="13.5" customHeight="1" spans="1:6">
      <c r="A511" s="2"/>
      <c r="D511" s="4"/>
      <c r="E511" s="5"/>
      <c r="F511" s="5"/>
    </row>
    <row r="512" ht="13.5" customHeight="1" spans="1:6">
      <c r="A512" s="2"/>
      <c r="D512" s="4"/>
      <c r="E512" s="5"/>
      <c r="F512" s="5"/>
    </row>
    <row r="513" ht="13.5" customHeight="1" spans="1:6">
      <c r="A513" s="2"/>
      <c r="D513" s="4"/>
      <c r="E513" s="5"/>
      <c r="F513" s="5"/>
    </row>
    <row r="514" ht="13.5" customHeight="1" spans="1:6">
      <c r="A514" s="2"/>
      <c r="D514" s="4"/>
      <c r="E514" s="5"/>
      <c r="F514" s="5"/>
    </row>
    <row r="515" ht="13.5" customHeight="1" spans="1:6">
      <c r="A515" s="2"/>
      <c r="D515" s="4"/>
      <c r="E515" s="5"/>
      <c r="F515" s="5"/>
    </row>
    <row r="516" ht="13.5" customHeight="1" spans="1:6">
      <c r="A516" s="2"/>
      <c r="D516" s="4"/>
      <c r="E516" s="5"/>
      <c r="F516" s="5"/>
    </row>
    <row r="517" ht="13.5" customHeight="1" spans="1:6">
      <c r="A517" s="2"/>
      <c r="D517" s="4"/>
      <c r="E517" s="5"/>
      <c r="F517" s="5"/>
    </row>
    <row r="518" ht="13.5" customHeight="1" spans="1:6">
      <c r="A518" s="2"/>
      <c r="D518" s="4"/>
      <c r="E518" s="5"/>
      <c r="F518" s="5"/>
    </row>
    <row r="519" ht="13.5" customHeight="1" spans="1:6">
      <c r="A519" s="2"/>
      <c r="D519" s="4"/>
      <c r="E519" s="5"/>
      <c r="F519" s="5"/>
    </row>
    <row r="520" ht="13.5" customHeight="1" spans="1:6">
      <c r="A520" s="2"/>
      <c r="D520" s="4"/>
      <c r="E520" s="5"/>
      <c r="F520" s="5"/>
    </row>
    <row r="521" ht="13.5" customHeight="1" spans="1:6">
      <c r="A521" s="2"/>
      <c r="D521" s="4"/>
      <c r="E521" s="5"/>
      <c r="F521" s="5"/>
    </row>
    <row r="522" ht="13.5" customHeight="1" spans="1:6">
      <c r="A522" s="2"/>
      <c r="D522" s="4"/>
      <c r="E522" s="5"/>
      <c r="F522" s="5"/>
    </row>
    <row r="523" ht="13.5" customHeight="1" spans="1:6">
      <c r="A523" s="2"/>
      <c r="D523" s="4"/>
      <c r="E523" s="5"/>
      <c r="F523" s="5"/>
    </row>
    <row r="524" ht="13.5" customHeight="1" spans="1:6">
      <c r="A524" s="2"/>
      <c r="D524" s="4"/>
      <c r="E524" s="5"/>
      <c r="F524" s="5"/>
    </row>
    <row r="525" ht="13.5" customHeight="1" spans="1:6">
      <c r="A525" s="2"/>
      <c r="D525" s="4"/>
      <c r="E525" s="5"/>
      <c r="F525" s="5"/>
    </row>
    <row r="526" ht="13.5" customHeight="1" spans="1:6">
      <c r="A526" s="2"/>
      <c r="D526" s="4"/>
      <c r="E526" s="5"/>
      <c r="F526" s="5"/>
    </row>
    <row r="527" ht="13.5" customHeight="1" spans="1:6">
      <c r="A527" s="2"/>
      <c r="D527" s="4"/>
      <c r="E527" s="5"/>
      <c r="F527" s="5"/>
    </row>
    <row r="528" ht="13.5" customHeight="1" spans="1:6">
      <c r="A528" s="2"/>
      <c r="D528" s="4"/>
      <c r="E528" s="5"/>
      <c r="F528" s="5"/>
    </row>
    <row r="529" ht="13.5" customHeight="1" spans="1:6">
      <c r="A529" s="2"/>
      <c r="D529" s="4"/>
      <c r="E529" s="5"/>
      <c r="F529" s="5"/>
    </row>
    <row r="530" ht="13.5" customHeight="1" spans="1:6">
      <c r="A530" s="2"/>
      <c r="D530" s="4"/>
      <c r="E530" s="5"/>
      <c r="F530" s="5"/>
    </row>
    <row r="531" ht="13.5" customHeight="1" spans="1:6">
      <c r="A531" s="2"/>
      <c r="D531" s="4"/>
      <c r="E531" s="5"/>
      <c r="F531" s="5"/>
    </row>
    <row r="532" ht="13.5" customHeight="1" spans="1:6">
      <c r="A532" s="2"/>
      <c r="D532" s="4"/>
      <c r="E532" s="5"/>
      <c r="F532" s="5"/>
    </row>
    <row r="533" ht="13.5" customHeight="1" spans="1:6">
      <c r="A533" s="2"/>
      <c r="D533" s="4"/>
      <c r="E533" s="5"/>
      <c r="F533" s="5"/>
    </row>
    <row r="534" ht="13.5" customHeight="1" spans="1:6">
      <c r="A534" s="2"/>
      <c r="D534" s="4"/>
      <c r="E534" s="5"/>
      <c r="F534" s="5"/>
    </row>
    <row r="535" ht="13.5" customHeight="1" spans="1:6">
      <c r="A535" s="2"/>
      <c r="D535" s="4"/>
      <c r="E535" s="5"/>
      <c r="F535" s="5"/>
    </row>
    <row r="536" ht="13.5" customHeight="1" spans="1:6">
      <c r="A536" s="2"/>
      <c r="D536" s="4"/>
      <c r="E536" s="5"/>
      <c r="F536" s="5"/>
    </row>
    <row r="537" ht="13.5" customHeight="1" spans="1:6">
      <c r="A537" s="2"/>
      <c r="D537" s="4"/>
      <c r="E537" s="5"/>
      <c r="F537" s="5"/>
    </row>
    <row r="538" ht="13.5" customHeight="1" spans="1:6">
      <c r="A538" s="2"/>
      <c r="D538" s="4"/>
      <c r="E538" s="5"/>
      <c r="F538" s="5"/>
    </row>
    <row r="539" ht="13.5" customHeight="1" spans="1:6">
      <c r="A539" s="2"/>
      <c r="D539" s="4"/>
      <c r="E539" s="5"/>
      <c r="F539" s="5"/>
    </row>
    <row r="540" ht="13.5" customHeight="1" spans="1:6">
      <c r="A540" s="2"/>
      <c r="D540" s="4"/>
      <c r="E540" s="5"/>
      <c r="F540" s="5"/>
    </row>
    <row r="541" ht="13.5" customHeight="1" spans="1:6">
      <c r="A541" s="2"/>
      <c r="D541" s="4"/>
      <c r="E541" s="5"/>
      <c r="F541" s="5"/>
    </row>
    <row r="542" ht="13.5" customHeight="1" spans="1:6">
      <c r="A542" s="2"/>
      <c r="D542" s="4"/>
      <c r="E542" s="5"/>
      <c r="F542" s="5"/>
    </row>
    <row r="543" ht="13.5" customHeight="1" spans="1:6">
      <c r="A543" s="2"/>
      <c r="D543" s="4"/>
      <c r="E543" s="5"/>
      <c r="F543" s="5"/>
    </row>
    <row r="544" ht="13.5" customHeight="1" spans="1:6">
      <c r="A544" s="2"/>
      <c r="D544" s="4"/>
      <c r="E544" s="5"/>
      <c r="F544" s="5"/>
    </row>
    <row r="545" ht="13.5" customHeight="1" spans="1:6">
      <c r="A545" s="2"/>
      <c r="D545" s="4"/>
      <c r="E545" s="5"/>
      <c r="F545" s="5"/>
    </row>
    <row r="546" ht="13.5" customHeight="1" spans="1:6">
      <c r="A546" s="2"/>
      <c r="D546" s="4"/>
      <c r="E546" s="5"/>
      <c r="F546" s="5"/>
    </row>
    <row r="547" ht="13.5" customHeight="1" spans="1:6">
      <c r="A547" s="2"/>
      <c r="D547" s="4"/>
      <c r="E547" s="5"/>
      <c r="F547" s="5"/>
    </row>
    <row r="548" ht="13.5" customHeight="1" spans="1:6">
      <c r="A548" s="2"/>
      <c r="D548" s="4"/>
      <c r="E548" s="5"/>
      <c r="F548" s="5"/>
    </row>
    <row r="549" ht="13.5" customHeight="1" spans="1:6">
      <c r="A549" s="2"/>
      <c r="D549" s="4"/>
      <c r="E549" s="5"/>
      <c r="F549" s="5"/>
    </row>
    <row r="550" ht="13.5" customHeight="1" spans="1:6">
      <c r="A550" s="2"/>
      <c r="D550" s="4"/>
      <c r="E550" s="5"/>
      <c r="F550" s="5"/>
    </row>
    <row r="551" ht="13.5" customHeight="1" spans="1:6">
      <c r="A551" s="2"/>
      <c r="D551" s="4"/>
      <c r="E551" s="5"/>
      <c r="F551" s="5"/>
    </row>
    <row r="552" ht="13.5" customHeight="1" spans="1:6">
      <c r="A552" s="2"/>
      <c r="D552" s="4"/>
      <c r="E552" s="5"/>
      <c r="F552" s="5"/>
    </row>
    <row r="553" ht="13.5" customHeight="1" spans="1:6">
      <c r="A553" s="2"/>
      <c r="D553" s="4"/>
      <c r="E553" s="5"/>
      <c r="F553" s="5"/>
    </row>
    <row r="554" ht="13.5" customHeight="1" spans="1:6">
      <c r="A554" s="2"/>
      <c r="D554" s="4"/>
      <c r="E554" s="5"/>
      <c r="F554" s="5"/>
    </row>
    <row r="555" ht="13.5" customHeight="1" spans="1:6">
      <c r="A555" s="2"/>
      <c r="D555" s="4"/>
      <c r="E555" s="5"/>
      <c r="F555" s="5"/>
    </row>
    <row r="556" ht="13.5" customHeight="1" spans="1:6">
      <c r="A556" s="2"/>
      <c r="D556" s="4"/>
      <c r="E556" s="5"/>
      <c r="F556" s="5"/>
    </row>
    <row r="557" ht="13.5" customHeight="1" spans="1:6">
      <c r="A557" s="2"/>
      <c r="D557" s="4"/>
      <c r="E557" s="5"/>
      <c r="F557" s="5"/>
    </row>
    <row r="558" ht="13.5" customHeight="1" spans="1:6">
      <c r="A558" s="2"/>
      <c r="D558" s="4"/>
      <c r="E558" s="5"/>
      <c r="F558" s="5"/>
    </row>
    <row r="559" ht="13.5" customHeight="1" spans="1:6">
      <c r="A559" s="2"/>
      <c r="D559" s="4"/>
      <c r="E559" s="5"/>
      <c r="F559" s="5"/>
    </row>
    <row r="560" ht="13.5" customHeight="1" spans="1:6">
      <c r="A560" s="2"/>
      <c r="D560" s="4"/>
      <c r="E560" s="5"/>
      <c r="F560" s="5"/>
    </row>
    <row r="561" ht="13.5" customHeight="1" spans="1:6">
      <c r="A561" s="2"/>
      <c r="D561" s="4"/>
      <c r="E561" s="5"/>
      <c r="F561" s="5"/>
    </row>
    <row r="562" ht="13.5" customHeight="1" spans="1:6">
      <c r="A562" s="2"/>
      <c r="D562" s="4"/>
      <c r="E562" s="5"/>
      <c r="F562" s="5"/>
    </row>
    <row r="563" ht="13.5" customHeight="1" spans="1:6">
      <c r="A563" s="2"/>
      <c r="D563" s="4"/>
      <c r="E563" s="5"/>
      <c r="F563" s="5"/>
    </row>
    <row r="564" ht="13.5" customHeight="1" spans="1:6">
      <c r="A564" s="2"/>
      <c r="D564" s="4"/>
      <c r="E564" s="5"/>
      <c r="F564" s="5"/>
    </row>
    <row r="565" ht="13.5" customHeight="1" spans="1:6">
      <c r="A565" s="2"/>
      <c r="D565" s="4"/>
      <c r="E565" s="5"/>
      <c r="F565" s="5"/>
    </row>
    <row r="566" ht="13.5" customHeight="1" spans="1:6">
      <c r="A566" s="2"/>
      <c r="D566" s="4"/>
      <c r="E566" s="5"/>
      <c r="F566" s="5"/>
    </row>
    <row r="567" ht="13.5" customHeight="1" spans="1:6">
      <c r="A567" s="2"/>
      <c r="D567" s="4"/>
      <c r="E567" s="5"/>
      <c r="F567" s="5"/>
    </row>
    <row r="568" ht="13.5" customHeight="1" spans="1:6">
      <c r="A568" s="2"/>
      <c r="D568" s="4"/>
      <c r="E568" s="5"/>
      <c r="F568" s="5"/>
    </row>
    <row r="569" ht="13.5" customHeight="1" spans="1:6">
      <c r="A569" s="2"/>
      <c r="D569" s="4"/>
      <c r="E569" s="5"/>
      <c r="F569" s="5"/>
    </row>
    <row r="570" ht="13.5" customHeight="1" spans="1:6">
      <c r="A570" s="2"/>
      <c r="D570" s="4"/>
      <c r="E570" s="5"/>
      <c r="F570" s="5"/>
    </row>
    <row r="571" ht="13.5" customHeight="1" spans="1:6">
      <c r="A571" s="2"/>
      <c r="D571" s="4"/>
      <c r="E571" s="5"/>
      <c r="F571" s="5"/>
    </row>
    <row r="572" ht="13.5" customHeight="1" spans="1:6">
      <c r="A572" s="2"/>
      <c r="D572" s="4"/>
      <c r="E572" s="5"/>
      <c r="F572" s="5"/>
    </row>
    <row r="573" ht="13.5" customHeight="1" spans="1:6">
      <c r="A573" s="2"/>
      <c r="D573" s="4"/>
      <c r="E573" s="5"/>
      <c r="F573" s="5"/>
    </row>
    <row r="574" ht="13.5" customHeight="1" spans="1:6">
      <c r="A574" s="2"/>
      <c r="D574" s="4"/>
      <c r="E574" s="5"/>
      <c r="F574" s="5"/>
    </row>
    <row r="575" ht="13.5" customHeight="1" spans="1:6">
      <c r="A575" s="2"/>
      <c r="D575" s="4"/>
      <c r="E575" s="5"/>
      <c r="F575" s="5"/>
    </row>
    <row r="576" ht="13.5" customHeight="1" spans="1:6">
      <c r="A576" s="2"/>
      <c r="D576" s="4"/>
      <c r="E576" s="5"/>
      <c r="F576" s="5"/>
    </row>
    <row r="577" ht="13.5" customHeight="1" spans="1:6">
      <c r="A577" s="2"/>
      <c r="D577" s="4"/>
      <c r="E577" s="5"/>
      <c r="F577" s="5"/>
    </row>
    <row r="578" ht="13.5" customHeight="1" spans="1:6">
      <c r="A578" s="2"/>
      <c r="D578" s="4"/>
      <c r="E578" s="5"/>
      <c r="F578" s="5"/>
    </row>
    <row r="579" ht="13.5" customHeight="1" spans="1:6">
      <c r="A579" s="2"/>
      <c r="D579" s="4"/>
      <c r="E579" s="5"/>
      <c r="F579" s="5"/>
    </row>
    <row r="580" ht="13.5" customHeight="1" spans="1:6">
      <c r="A580" s="2"/>
      <c r="D580" s="4"/>
      <c r="E580" s="5"/>
      <c r="F580" s="5"/>
    </row>
    <row r="581" ht="13.5" customHeight="1" spans="1:6">
      <c r="A581" s="2"/>
      <c r="D581" s="4"/>
      <c r="E581" s="5"/>
      <c r="F581" s="5"/>
    </row>
    <row r="582" ht="13.5" customHeight="1" spans="1:6">
      <c r="A582" s="2"/>
      <c r="D582" s="4"/>
      <c r="E582" s="5"/>
      <c r="F582" s="5"/>
    </row>
    <row r="583" ht="13.5" customHeight="1" spans="1:6">
      <c r="A583" s="2"/>
      <c r="D583" s="4"/>
      <c r="E583" s="5"/>
      <c r="F583" s="5"/>
    </row>
    <row r="584" ht="13.5" customHeight="1" spans="1:6">
      <c r="A584" s="2"/>
      <c r="D584" s="4"/>
      <c r="E584" s="5"/>
      <c r="F584" s="5"/>
    </row>
    <row r="585" ht="13.5" customHeight="1" spans="1:6">
      <c r="A585" s="2"/>
      <c r="D585" s="4"/>
      <c r="E585" s="5"/>
      <c r="F585" s="5"/>
    </row>
    <row r="586" ht="13.5" customHeight="1" spans="1:6">
      <c r="A586" s="2"/>
      <c r="D586" s="4"/>
      <c r="E586" s="5"/>
      <c r="F586" s="5"/>
    </row>
    <row r="587" ht="13.5" customHeight="1" spans="1:6">
      <c r="A587" s="2"/>
      <c r="D587" s="4"/>
      <c r="E587" s="5"/>
      <c r="F587" s="5"/>
    </row>
    <row r="588" ht="13.5" customHeight="1" spans="1:6">
      <c r="A588" s="2"/>
      <c r="D588" s="4"/>
      <c r="E588" s="5"/>
      <c r="F588" s="5"/>
    </row>
    <row r="589" ht="13.5" customHeight="1" spans="1:6">
      <c r="A589" s="2"/>
      <c r="D589" s="4"/>
      <c r="E589" s="5"/>
      <c r="F589" s="5"/>
    </row>
    <row r="590" ht="13.5" customHeight="1" spans="1:6">
      <c r="A590" s="2"/>
      <c r="D590" s="4"/>
      <c r="E590" s="5"/>
      <c r="F590" s="5"/>
    </row>
    <row r="591" ht="13.5" customHeight="1" spans="1:6">
      <c r="A591" s="2"/>
      <c r="D591" s="4"/>
      <c r="E591" s="5"/>
      <c r="F591" s="5"/>
    </row>
    <row r="592" ht="13.5" customHeight="1" spans="1:6">
      <c r="A592" s="2"/>
      <c r="D592" s="4"/>
      <c r="E592" s="5"/>
      <c r="F592" s="5"/>
    </row>
    <row r="593" ht="13.5" customHeight="1" spans="1:6">
      <c r="A593" s="2"/>
      <c r="D593" s="4"/>
      <c r="E593" s="5"/>
      <c r="F593" s="5"/>
    </row>
    <row r="594" ht="13.5" customHeight="1" spans="1:6">
      <c r="A594" s="2"/>
      <c r="D594" s="4"/>
      <c r="E594" s="5"/>
      <c r="F594" s="5"/>
    </row>
    <row r="595" ht="13.5" customHeight="1" spans="1:6">
      <c r="A595" s="2"/>
      <c r="D595" s="4"/>
      <c r="E595" s="5"/>
      <c r="F595" s="5"/>
    </row>
    <row r="596" ht="13.5" customHeight="1" spans="1:6">
      <c r="A596" s="2"/>
      <c r="D596" s="4"/>
      <c r="E596" s="5"/>
      <c r="F596" s="5"/>
    </row>
    <row r="597" ht="13.5" customHeight="1" spans="1:6">
      <c r="A597" s="2"/>
      <c r="D597" s="4"/>
      <c r="E597" s="5"/>
      <c r="F597" s="5"/>
    </row>
    <row r="598" ht="13.5" customHeight="1" spans="1:6">
      <c r="A598" s="2"/>
      <c r="D598" s="4"/>
      <c r="E598" s="5"/>
      <c r="F598" s="5"/>
    </row>
    <row r="599" ht="13.5" customHeight="1" spans="1:6">
      <c r="A599" s="2"/>
      <c r="D599" s="4"/>
      <c r="E599" s="5"/>
      <c r="F599" s="5"/>
    </row>
    <row r="600" ht="13.5" customHeight="1" spans="1:6">
      <c r="A600" s="2"/>
      <c r="D600" s="4"/>
      <c r="E600" s="5"/>
      <c r="F600" s="5"/>
    </row>
    <row r="601" ht="13.5" customHeight="1" spans="1:6">
      <c r="A601" s="2"/>
      <c r="D601" s="4"/>
      <c r="E601" s="5"/>
      <c r="F601" s="5"/>
    </row>
    <row r="602" ht="13.5" customHeight="1" spans="1:6">
      <c r="A602" s="2"/>
      <c r="D602" s="4"/>
      <c r="E602" s="5"/>
      <c r="F602" s="5"/>
    </row>
    <row r="603" ht="13.5" customHeight="1" spans="1:6">
      <c r="A603" s="2"/>
      <c r="D603" s="4"/>
      <c r="E603" s="5"/>
      <c r="F603" s="5"/>
    </row>
    <row r="604" ht="13.5" customHeight="1" spans="1:6">
      <c r="A604" s="2"/>
      <c r="D604" s="4"/>
      <c r="E604" s="5"/>
      <c r="F604" s="5"/>
    </row>
    <row r="605" ht="13.5" customHeight="1" spans="1:6">
      <c r="A605" s="2"/>
      <c r="D605" s="4"/>
      <c r="E605" s="5"/>
      <c r="F605" s="5"/>
    </row>
    <row r="606" ht="13.5" customHeight="1" spans="1:6">
      <c r="A606" s="2"/>
      <c r="D606" s="4"/>
      <c r="E606" s="5"/>
      <c r="F606" s="5"/>
    </row>
    <row r="607" ht="13.5" customHeight="1" spans="1:6">
      <c r="A607" s="2"/>
      <c r="D607" s="4"/>
      <c r="E607" s="5"/>
      <c r="F607" s="5"/>
    </row>
    <row r="608" ht="13.5" customHeight="1" spans="1:6">
      <c r="A608" s="2"/>
      <c r="D608" s="4"/>
      <c r="E608" s="5"/>
      <c r="F608" s="5"/>
    </row>
    <row r="609" ht="13.5" customHeight="1" spans="1:6">
      <c r="A609" s="2"/>
      <c r="D609" s="4"/>
      <c r="E609" s="5"/>
      <c r="F609" s="5"/>
    </row>
    <row r="610" ht="13.5" customHeight="1" spans="1:6">
      <c r="A610" s="2"/>
      <c r="D610" s="4"/>
      <c r="E610" s="5"/>
      <c r="F610" s="5"/>
    </row>
    <row r="611" ht="13.5" customHeight="1" spans="1:6">
      <c r="A611" s="2"/>
      <c r="D611" s="4"/>
      <c r="E611" s="5"/>
      <c r="F611" s="5"/>
    </row>
    <row r="612" ht="13.5" customHeight="1" spans="1:6">
      <c r="A612" s="2"/>
      <c r="D612" s="4"/>
      <c r="E612" s="5"/>
      <c r="F612" s="5"/>
    </row>
    <row r="613" ht="13.5" customHeight="1" spans="1:6">
      <c r="A613" s="2"/>
      <c r="D613" s="4"/>
      <c r="E613" s="5"/>
      <c r="F613" s="5"/>
    </row>
    <row r="614" ht="13.5" customHeight="1" spans="1:6">
      <c r="A614" s="2"/>
      <c r="D614" s="4"/>
      <c r="E614" s="5"/>
      <c r="F614" s="5"/>
    </row>
    <row r="615" ht="13.5" customHeight="1" spans="1:6">
      <c r="A615" s="2"/>
      <c r="D615" s="4"/>
      <c r="E615" s="5"/>
      <c r="F615" s="5"/>
    </row>
    <row r="616" ht="13.5" customHeight="1" spans="1:6">
      <c r="A616" s="2"/>
      <c r="D616" s="4"/>
      <c r="E616" s="5"/>
      <c r="F616" s="5"/>
    </row>
    <row r="617" ht="13.5" customHeight="1" spans="1:6">
      <c r="A617" s="2"/>
      <c r="D617" s="4"/>
      <c r="E617" s="5"/>
      <c r="F617" s="5"/>
    </row>
    <row r="618" ht="13.5" customHeight="1" spans="1:6">
      <c r="A618" s="2"/>
      <c r="D618" s="4"/>
      <c r="E618" s="5"/>
      <c r="F618" s="5"/>
    </row>
    <row r="619" ht="13.5" customHeight="1" spans="1:6">
      <c r="A619" s="2"/>
      <c r="D619" s="4"/>
      <c r="E619" s="5"/>
      <c r="F619" s="5"/>
    </row>
    <row r="620" ht="13.5" customHeight="1" spans="1:6">
      <c r="A620" s="2"/>
      <c r="D620" s="4"/>
      <c r="E620" s="5"/>
      <c r="F620" s="5"/>
    </row>
    <row r="621" ht="13.5" customHeight="1" spans="1:6">
      <c r="A621" s="2"/>
      <c r="D621" s="4"/>
      <c r="E621" s="5"/>
      <c r="F621" s="5"/>
    </row>
    <row r="622" ht="13.5" customHeight="1" spans="1:6">
      <c r="A622" s="2"/>
      <c r="D622" s="4"/>
      <c r="E622" s="5"/>
      <c r="F622" s="5"/>
    </row>
    <row r="623" ht="13.5" customHeight="1" spans="1:6">
      <c r="A623" s="2"/>
      <c r="D623" s="4"/>
      <c r="E623" s="5"/>
      <c r="F623" s="5"/>
    </row>
    <row r="624" ht="13.5" customHeight="1" spans="1:6">
      <c r="A624" s="2"/>
      <c r="D624" s="4"/>
      <c r="E624" s="5"/>
      <c r="F624" s="5"/>
    </row>
    <row r="625" ht="13.5" customHeight="1" spans="1:6">
      <c r="A625" s="2"/>
      <c r="D625" s="4"/>
      <c r="E625" s="5"/>
      <c r="F625" s="5"/>
    </row>
    <row r="626" ht="13.5" customHeight="1" spans="1:6">
      <c r="A626" s="2"/>
      <c r="D626" s="4"/>
      <c r="E626" s="5"/>
      <c r="F626" s="5"/>
    </row>
    <row r="627" ht="13.5" customHeight="1" spans="1:6">
      <c r="A627" s="2"/>
      <c r="D627" s="4"/>
      <c r="E627" s="5"/>
      <c r="F627" s="5"/>
    </row>
    <row r="628" ht="13.5" customHeight="1" spans="1:6">
      <c r="A628" s="2"/>
      <c r="D628" s="4"/>
      <c r="E628" s="5"/>
      <c r="F628" s="5"/>
    </row>
    <row r="629" ht="13.5" customHeight="1" spans="1:6">
      <c r="A629" s="2"/>
      <c r="D629" s="4"/>
      <c r="E629" s="5"/>
      <c r="F629" s="5"/>
    </row>
    <row r="630" ht="13.5" customHeight="1" spans="1:6">
      <c r="A630" s="2"/>
      <c r="D630" s="4"/>
      <c r="E630" s="5"/>
      <c r="F630" s="5"/>
    </row>
    <row r="631" ht="13.5" customHeight="1" spans="1:6">
      <c r="A631" s="2"/>
      <c r="D631" s="4"/>
      <c r="E631" s="5"/>
      <c r="F631" s="5"/>
    </row>
    <row r="632" ht="13.5" customHeight="1" spans="1:6">
      <c r="A632" s="2"/>
      <c r="D632" s="4"/>
      <c r="E632" s="5"/>
      <c r="F632" s="5"/>
    </row>
    <row r="633" ht="13.5" customHeight="1" spans="1:6">
      <c r="A633" s="2"/>
      <c r="D633" s="4"/>
      <c r="E633" s="5"/>
      <c r="F633" s="5"/>
    </row>
    <row r="634" ht="13.5" customHeight="1" spans="1:6">
      <c r="A634" s="2"/>
      <c r="D634" s="4"/>
      <c r="E634" s="5"/>
      <c r="F634" s="5"/>
    </row>
    <row r="635" ht="13.5" customHeight="1" spans="1:6">
      <c r="A635" s="2"/>
      <c r="D635" s="4"/>
      <c r="E635" s="5"/>
      <c r="F635" s="5"/>
    </row>
    <row r="636" ht="13.5" customHeight="1" spans="1:6">
      <c r="A636" s="2"/>
      <c r="D636" s="4"/>
      <c r="E636" s="5"/>
      <c r="F636" s="5"/>
    </row>
    <row r="637" ht="13.5" customHeight="1" spans="1:6">
      <c r="A637" s="2"/>
      <c r="D637" s="4"/>
      <c r="E637" s="5"/>
      <c r="F637" s="5"/>
    </row>
    <row r="638" ht="13.5" customHeight="1" spans="1:6">
      <c r="A638" s="2"/>
      <c r="D638" s="4"/>
      <c r="E638" s="5"/>
      <c r="F638" s="5"/>
    </row>
    <row r="639" ht="13.5" customHeight="1" spans="1:6">
      <c r="A639" s="2"/>
      <c r="D639" s="4"/>
      <c r="E639" s="5"/>
      <c r="F639" s="5"/>
    </row>
    <row r="640" ht="13.5" customHeight="1" spans="1:6">
      <c r="A640" s="2"/>
      <c r="D640" s="4"/>
      <c r="E640" s="5"/>
      <c r="F640" s="5"/>
    </row>
    <row r="641" ht="13.5" customHeight="1" spans="1:6">
      <c r="A641" s="2"/>
      <c r="D641" s="4"/>
      <c r="E641" s="5"/>
      <c r="F641" s="5"/>
    </row>
    <row r="642" ht="13.5" customHeight="1" spans="1:6">
      <c r="A642" s="2"/>
      <c r="D642" s="4"/>
      <c r="E642" s="5"/>
      <c r="F642" s="5"/>
    </row>
    <row r="643" ht="13.5" customHeight="1" spans="1:6">
      <c r="A643" s="2"/>
      <c r="D643" s="4"/>
      <c r="E643" s="5"/>
      <c r="F643" s="5"/>
    </row>
    <row r="644" ht="13.5" customHeight="1" spans="1:6">
      <c r="A644" s="2"/>
      <c r="D644" s="4"/>
      <c r="E644" s="5"/>
      <c r="F644" s="5"/>
    </row>
    <row r="645" ht="13.5" customHeight="1" spans="1:6">
      <c r="A645" s="2"/>
      <c r="D645" s="4"/>
      <c r="E645" s="5"/>
      <c r="F645" s="5"/>
    </row>
    <row r="646" ht="13.5" customHeight="1" spans="1:6">
      <c r="A646" s="2"/>
      <c r="D646" s="4"/>
      <c r="E646" s="5"/>
      <c r="F646" s="5"/>
    </row>
    <row r="647" ht="13.5" customHeight="1" spans="1:6">
      <c r="A647" s="2"/>
      <c r="D647" s="4"/>
      <c r="E647" s="5"/>
      <c r="F647" s="5"/>
    </row>
    <row r="648" ht="13.5" customHeight="1" spans="1:6">
      <c r="A648" s="2"/>
      <c r="D648" s="4"/>
      <c r="E648" s="5"/>
      <c r="F648" s="5"/>
    </row>
    <row r="649" ht="13.5" customHeight="1" spans="1:6">
      <c r="A649" s="2"/>
      <c r="D649" s="4"/>
      <c r="E649" s="5"/>
      <c r="F649" s="5"/>
    </row>
    <row r="650" ht="13.5" customHeight="1" spans="1:6">
      <c r="A650" s="2"/>
      <c r="D650" s="4"/>
      <c r="E650" s="5"/>
      <c r="F650" s="5"/>
    </row>
    <row r="651" ht="13.5" customHeight="1" spans="1:6">
      <c r="A651" s="2"/>
      <c r="D651" s="4"/>
      <c r="E651" s="5"/>
      <c r="F651" s="5"/>
    </row>
    <row r="652" ht="13.5" customHeight="1" spans="1:6">
      <c r="A652" s="2"/>
      <c r="D652" s="4"/>
      <c r="E652" s="5"/>
      <c r="F652" s="5"/>
    </row>
    <row r="653" ht="13.5" customHeight="1" spans="1:6">
      <c r="A653" s="2"/>
      <c r="D653" s="4"/>
      <c r="E653" s="5"/>
      <c r="F653" s="5"/>
    </row>
    <row r="654" ht="13.5" customHeight="1" spans="1:6">
      <c r="A654" s="2"/>
      <c r="D654" s="4"/>
      <c r="E654" s="5"/>
      <c r="F654" s="5"/>
    </row>
    <row r="655" ht="13.5" customHeight="1" spans="1:6">
      <c r="A655" s="2"/>
      <c r="D655" s="4"/>
      <c r="E655" s="5"/>
      <c r="F655" s="5"/>
    </row>
    <row r="656" ht="13.5" customHeight="1" spans="1:6">
      <c r="A656" s="2"/>
      <c r="D656" s="4"/>
      <c r="E656" s="5"/>
      <c r="F656" s="5"/>
    </row>
    <row r="657" ht="13.5" customHeight="1" spans="1:6">
      <c r="A657" s="2"/>
      <c r="D657" s="4"/>
      <c r="E657" s="5"/>
      <c r="F657" s="5"/>
    </row>
    <row r="658" ht="13.5" customHeight="1" spans="1:6">
      <c r="A658" s="2"/>
      <c r="D658" s="4"/>
      <c r="E658" s="5"/>
      <c r="F658" s="5"/>
    </row>
    <row r="659" ht="13.5" customHeight="1" spans="1:6">
      <c r="A659" s="2"/>
      <c r="D659" s="4"/>
      <c r="E659" s="5"/>
      <c r="F659" s="5"/>
    </row>
    <row r="660" ht="13.5" customHeight="1" spans="1:6">
      <c r="A660" s="2"/>
      <c r="D660" s="4"/>
      <c r="E660" s="5"/>
      <c r="F660" s="5"/>
    </row>
    <row r="661" ht="13.5" customHeight="1" spans="1:6">
      <c r="A661" s="2"/>
      <c r="D661" s="4"/>
      <c r="E661" s="5"/>
      <c r="F661" s="5"/>
    </row>
    <row r="662" ht="13.5" customHeight="1" spans="1:6">
      <c r="A662" s="2"/>
      <c r="D662" s="4"/>
      <c r="E662" s="5"/>
      <c r="F662" s="5"/>
    </row>
    <row r="663" ht="13.5" customHeight="1" spans="1:6">
      <c r="A663" s="2"/>
      <c r="D663" s="4"/>
      <c r="E663" s="5"/>
      <c r="F663" s="5"/>
    </row>
    <row r="664" ht="13.5" customHeight="1" spans="1:6">
      <c r="A664" s="2"/>
      <c r="D664" s="4"/>
      <c r="E664" s="5"/>
      <c r="F664" s="5"/>
    </row>
    <row r="665" ht="13.5" customHeight="1" spans="1:6">
      <c r="A665" s="2"/>
      <c r="D665" s="4"/>
      <c r="E665" s="5"/>
      <c r="F665" s="5"/>
    </row>
    <row r="666" ht="13.5" customHeight="1" spans="1:6">
      <c r="A666" s="2"/>
      <c r="D666" s="4"/>
      <c r="E666" s="5"/>
      <c r="F666" s="5"/>
    </row>
    <row r="667" ht="13.5" customHeight="1" spans="1:6">
      <c r="A667" s="2"/>
      <c r="D667" s="4"/>
      <c r="E667" s="5"/>
      <c r="F667" s="5"/>
    </row>
    <row r="668" ht="13.5" customHeight="1" spans="1:6">
      <c r="A668" s="2"/>
      <c r="D668" s="4"/>
      <c r="E668" s="5"/>
      <c r="F668" s="5"/>
    </row>
    <row r="669" ht="13.5" customHeight="1" spans="1:6">
      <c r="A669" s="2"/>
      <c r="D669" s="4"/>
      <c r="E669" s="5"/>
      <c r="F669" s="5"/>
    </row>
    <row r="670" ht="13.5" customHeight="1" spans="1:6">
      <c r="A670" s="2"/>
      <c r="D670" s="4"/>
      <c r="E670" s="5"/>
      <c r="F670" s="5"/>
    </row>
    <row r="671" ht="13.5" customHeight="1" spans="1:6">
      <c r="A671" s="2"/>
      <c r="D671" s="4"/>
      <c r="E671" s="5"/>
      <c r="F671" s="5"/>
    </row>
    <row r="672" ht="13.5" customHeight="1" spans="1:6">
      <c r="A672" s="2"/>
      <c r="D672" s="4"/>
      <c r="E672" s="5"/>
      <c r="F672" s="5"/>
    </row>
    <row r="673" ht="13.5" customHeight="1" spans="1:6">
      <c r="A673" s="2"/>
      <c r="D673" s="4"/>
      <c r="E673" s="5"/>
      <c r="F673" s="5"/>
    </row>
    <row r="674" ht="13.5" customHeight="1" spans="1:6">
      <c r="A674" s="2"/>
      <c r="D674" s="4"/>
      <c r="E674" s="5"/>
      <c r="F674" s="5"/>
    </row>
    <row r="675" ht="13.5" customHeight="1" spans="1:6">
      <c r="A675" s="2"/>
      <c r="D675" s="4"/>
      <c r="E675" s="5"/>
      <c r="F675" s="5"/>
    </row>
    <row r="676" ht="13.5" customHeight="1" spans="1:6">
      <c r="A676" s="2"/>
      <c r="D676" s="4"/>
      <c r="E676" s="5"/>
      <c r="F676" s="5"/>
    </row>
    <row r="677" ht="13.5" customHeight="1" spans="1:6">
      <c r="A677" s="2"/>
      <c r="D677" s="4"/>
      <c r="E677" s="5"/>
      <c r="F677" s="5"/>
    </row>
    <row r="678" ht="13.5" customHeight="1" spans="1:6">
      <c r="A678" s="2"/>
      <c r="D678" s="4"/>
      <c r="E678" s="5"/>
      <c r="F678" s="5"/>
    </row>
    <row r="679" ht="13.5" customHeight="1" spans="1:6">
      <c r="A679" s="2"/>
      <c r="D679" s="4"/>
      <c r="E679" s="5"/>
      <c r="F679" s="5"/>
    </row>
    <row r="680" ht="13.5" customHeight="1" spans="1:6">
      <c r="A680" s="2"/>
      <c r="D680" s="4"/>
      <c r="E680" s="5"/>
      <c r="F680" s="5"/>
    </row>
    <row r="681" ht="13.5" customHeight="1" spans="1:6">
      <c r="A681" s="2"/>
      <c r="D681" s="4"/>
      <c r="E681" s="5"/>
      <c r="F681" s="5"/>
    </row>
    <row r="682" ht="13.5" customHeight="1" spans="1:6">
      <c r="A682" s="2"/>
      <c r="D682" s="4"/>
      <c r="E682" s="5"/>
      <c r="F682" s="5"/>
    </row>
    <row r="683" ht="13.5" customHeight="1" spans="1:6">
      <c r="A683" s="2"/>
      <c r="D683" s="4"/>
      <c r="E683" s="5"/>
      <c r="F683" s="5"/>
    </row>
    <row r="684" ht="13.5" customHeight="1" spans="1:6">
      <c r="A684" s="2"/>
      <c r="D684" s="4"/>
      <c r="E684" s="5"/>
      <c r="F684" s="5"/>
    </row>
    <row r="685" ht="13.5" customHeight="1" spans="1:6">
      <c r="A685" s="2"/>
      <c r="D685" s="4"/>
      <c r="E685" s="5"/>
      <c r="F685" s="5"/>
    </row>
    <row r="686" ht="13.5" customHeight="1" spans="1:6">
      <c r="A686" s="2"/>
      <c r="D686" s="4"/>
      <c r="E686" s="5"/>
      <c r="F686" s="5"/>
    </row>
    <row r="687" ht="13.5" customHeight="1" spans="1:6">
      <c r="A687" s="2"/>
      <c r="D687" s="4"/>
      <c r="E687" s="5"/>
      <c r="F687" s="5"/>
    </row>
    <row r="688" ht="13.5" customHeight="1" spans="1:6">
      <c r="A688" s="2"/>
      <c r="D688" s="4"/>
      <c r="E688" s="5"/>
      <c r="F688" s="5"/>
    </row>
    <row r="689" ht="13.5" customHeight="1" spans="1:6">
      <c r="A689" s="2"/>
      <c r="D689" s="4"/>
      <c r="E689" s="5"/>
      <c r="F689" s="5"/>
    </row>
    <row r="690" ht="13.5" customHeight="1" spans="1:6">
      <c r="A690" s="2"/>
      <c r="D690" s="4"/>
      <c r="E690" s="5"/>
      <c r="F690" s="5"/>
    </row>
    <row r="691" ht="13.5" customHeight="1" spans="1:6">
      <c r="A691" s="2"/>
      <c r="D691" s="4"/>
      <c r="E691" s="5"/>
      <c r="F691" s="5"/>
    </row>
    <row r="692" ht="13.5" customHeight="1" spans="1:6">
      <c r="A692" s="2"/>
      <c r="D692" s="4"/>
      <c r="E692" s="5"/>
      <c r="F692" s="5"/>
    </row>
    <row r="693" ht="13.5" customHeight="1" spans="1:6">
      <c r="A693" s="2"/>
      <c r="D693" s="4"/>
      <c r="E693" s="5"/>
      <c r="F693" s="5"/>
    </row>
    <row r="694" ht="13.5" customHeight="1" spans="1:6">
      <c r="A694" s="2"/>
      <c r="D694" s="4"/>
      <c r="E694" s="5"/>
      <c r="F694" s="5"/>
    </row>
    <row r="695" ht="13.5" customHeight="1" spans="1:6">
      <c r="A695" s="2"/>
      <c r="D695" s="4"/>
      <c r="E695" s="5"/>
      <c r="F695" s="5"/>
    </row>
    <row r="696" ht="13.5" customHeight="1" spans="1:6">
      <c r="A696" s="2"/>
      <c r="D696" s="4"/>
      <c r="E696" s="5"/>
      <c r="F696" s="5"/>
    </row>
    <row r="697" ht="13.5" customHeight="1" spans="1:6">
      <c r="A697" s="2"/>
      <c r="D697" s="4"/>
      <c r="E697" s="5"/>
      <c r="F697" s="5"/>
    </row>
    <row r="698" ht="13.5" customHeight="1" spans="1:6">
      <c r="A698" s="2"/>
      <c r="D698" s="4"/>
      <c r="E698" s="5"/>
      <c r="F698" s="5"/>
    </row>
    <row r="699" ht="13.5" customHeight="1" spans="1:6">
      <c r="A699" s="2"/>
      <c r="D699" s="4"/>
      <c r="E699" s="5"/>
      <c r="F699" s="5"/>
    </row>
    <row r="700" ht="13.5" customHeight="1" spans="1:6">
      <c r="A700" s="2"/>
      <c r="D700" s="4"/>
      <c r="E700" s="5"/>
      <c r="F700" s="5"/>
    </row>
    <row r="701" ht="13.5" customHeight="1" spans="1:6">
      <c r="A701" s="2"/>
      <c r="D701" s="4"/>
      <c r="E701" s="5"/>
      <c r="F701" s="5"/>
    </row>
    <row r="702" ht="13.5" customHeight="1" spans="1:6">
      <c r="A702" s="2"/>
      <c r="D702" s="4"/>
      <c r="E702" s="5"/>
      <c r="F702" s="5"/>
    </row>
    <row r="703" ht="13.5" customHeight="1" spans="1:6">
      <c r="A703" s="2"/>
      <c r="D703" s="4"/>
      <c r="E703" s="5"/>
      <c r="F703" s="5"/>
    </row>
    <row r="704" ht="13.5" customHeight="1" spans="1:6">
      <c r="A704" s="2"/>
      <c r="D704" s="4"/>
      <c r="E704" s="5"/>
      <c r="F704" s="5"/>
    </row>
    <row r="705" ht="13.5" customHeight="1" spans="1:6">
      <c r="A705" s="2"/>
      <c r="D705" s="4"/>
      <c r="E705" s="5"/>
      <c r="F705" s="5"/>
    </row>
    <row r="706" ht="13.5" customHeight="1" spans="1:6">
      <c r="A706" s="2"/>
      <c r="D706" s="4"/>
      <c r="E706" s="5"/>
      <c r="F706" s="5"/>
    </row>
    <row r="707" ht="13.5" customHeight="1" spans="1:6">
      <c r="A707" s="2"/>
      <c r="D707" s="4"/>
      <c r="E707" s="5"/>
      <c r="F707" s="5"/>
    </row>
    <row r="708" ht="13.5" customHeight="1" spans="1:6">
      <c r="A708" s="2"/>
      <c r="D708" s="4"/>
      <c r="E708" s="5"/>
      <c r="F708" s="5"/>
    </row>
    <row r="709" ht="13.5" customHeight="1" spans="1:6">
      <c r="A709" s="2"/>
      <c r="D709" s="4"/>
      <c r="E709" s="5"/>
      <c r="F709" s="5"/>
    </row>
    <row r="710" ht="13.5" customHeight="1" spans="1:6">
      <c r="A710" s="2"/>
      <c r="D710" s="4"/>
      <c r="E710" s="5"/>
      <c r="F710" s="5"/>
    </row>
    <row r="711" ht="13.5" customHeight="1" spans="1:6">
      <c r="A711" s="2"/>
      <c r="D711" s="4"/>
      <c r="E711" s="5"/>
      <c r="F711" s="5"/>
    </row>
    <row r="712" ht="13.5" customHeight="1" spans="1:6">
      <c r="A712" s="2"/>
      <c r="D712" s="4"/>
      <c r="E712" s="5"/>
      <c r="F712" s="5"/>
    </row>
    <row r="713" ht="13.5" customHeight="1" spans="1:6">
      <c r="A713" s="2"/>
      <c r="D713" s="4"/>
      <c r="E713" s="5"/>
      <c r="F713" s="5"/>
    </row>
    <row r="714" ht="13.5" customHeight="1" spans="1:6">
      <c r="A714" s="2"/>
      <c r="D714" s="4"/>
      <c r="E714" s="5"/>
      <c r="F714" s="5"/>
    </row>
    <row r="715" ht="13.5" customHeight="1" spans="1:6">
      <c r="A715" s="2"/>
      <c r="D715" s="4"/>
      <c r="E715" s="5"/>
      <c r="F715" s="5"/>
    </row>
    <row r="716" ht="13.5" customHeight="1" spans="1:6">
      <c r="A716" s="2"/>
      <c r="D716" s="4"/>
      <c r="E716" s="5"/>
      <c r="F716" s="5"/>
    </row>
    <row r="717" ht="13.5" customHeight="1" spans="1:6">
      <c r="A717" s="2"/>
      <c r="D717" s="4"/>
      <c r="E717" s="5"/>
      <c r="F717" s="5"/>
    </row>
    <row r="718" ht="13.5" customHeight="1" spans="1:6">
      <c r="A718" s="2"/>
      <c r="D718" s="4"/>
      <c r="E718" s="5"/>
      <c r="F718" s="5"/>
    </row>
    <row r="719" ht="13.5" customHeight="1" spans="1:6">
      <c r="A719" s="2"/>
      <c r="D719" s="4"/>
      <c r="E719" s="5"/>
      <c r="F719" s="5"/>
    </row>
    <row r="720" ht="13.5" customHeight="1" spans="1:6">
      <c r="A720" s="2"/>
      <c r="D720" s="4"/>
      <c r="E720" s="5"/>
      <c r="F720" s="5"/>
    </row>
    <row r="721" ht="13.5" customHeight="1" spans="1:6">
      <c r="A721" s="2"/>
      <c r="D721" s="4"/>
      <c r="E721" s="5"/>
      <c r="F721" s="5"/>
    </row>
    <row r="722" ht="13.5" customHeight="1" spans="1:6">
      <c r="A722" s="2"/>
      <c r="D722" s="4"/>
      <c r="E722" s="5"/>
      <c r="F722" s="5"/>
    </row>
    <row r="723" ht="13.5" customHeight="1" spans="1:6">
      <c r="A723" s="2"/>
      <c r="D723" s="4"/>
      <c r="E723" s="5"/>
      <c r="F723" s="5"/>
    </row>
    <row r="724" ht="13.5" customHeight="1" spans="1:6">
      <c r="A724" s="2"/>
      <c r="D724" s="4"/>
      <c r="E724" s="5"/>
      <c r="F724" s="5"/>
    </row>
    <row r="725" ht="13.5" customHeight="1" spans="1:6">
      <c r="A725" s="2"/>
      <c r="D725" s="4"/>
      <c r="E725" s="5"/>
      <c r="F725" s="5"/>
    </row>
    <row r="726" ht="13.5" customHeight="1" spans="1:6">
      <c r="A726" s="2"/>
      <c r="D726" s="4"/>
      <c r="E726" s="5"/>
      <c r="F726" s="5"/>
    </row>
    <row r="727" ht="13.5" customHeight="1" spans="1:6">
      <c r="A727" s="2"/>
      <c r="D727" s="4"/>
      <c r="E727" s="5"/>
      <c r="F727" s="5"/>
    </row>
    <row r="728" ht="13.5" customHeight="1" spans="1:6">
      <c r="A728" s="2"/>
      <c r="D728" s="4"/>
      <c r="E728" s="5"/>
      <c r="F728" s="5"/>
    </row>
    <row r="729" ht="13.5" customHeight="1" spans="1:6">
      <c r="A729" s="2"/>
      <c r="D729" s="4"/>
      <c r="E729" s="5"/>
      <c r="F729" s="5"/>
    </row>
    <row r="730" ht="13.5" customHeight="1" spans="1:6">
      <c r="A730" s="2"/>
      <c r="D730" s="4"/>
      <c r="E730" s="5"/>
      <c r="F730" s="5"/>
    </row>
    <row r="731" ht="13.5" customHeight="1" spans="1:6">
      <c r="A731" s="2"/>
      <c r="D731" s="4"/>
      <c r="E731" s="5"/>
      <c r="F731" s="5"/>
    </row>
    <row r="732" ht="13.5" customHeight="1" spans="1:6">
      <c r="A732" s="2"/>
      <c r="D732" s="4"/>
      <c r="E732" s="5"/>
      <c r="F732" s="5"/>
    </row>
    <row r="733" ht="13.5" customHeight="1" spans="1:6">
      <c r="A733" s="2"/>
      <c r="D733" s="4"/>
      <c r="E733" s="5"/>
      <c r="F733" s="5"/>
    </row>
    <row r="734" ht="13.5" customHeight="1" spans="1:6">
      <c r="A734" s="2"/>
      <c r="D734" s="4"/>
      <c r="E734" s="5"/>
      <c r="F734" s="5"/>
    </row>
    <row r="735" ht="13.5" customHeight="1" spans="1:6">
      <c r="A735" s="2"/>
      <c r="D735" s="4"/>
      <c r="E735" s="5"/>
      <c r="F735" s="5"/>
    </row>
    <row r="736" ht="13.5" customHeight="1" spans="1:6">
      <c r="A736" s="2"/>
      <c r="D736" s="4"/>
      <c r="E736" s="5"/>
      <c r="F736" s="5"/>
    </row>
    <row r="737" ht="13.5" customHeight="1" spans="1:6">
      <c r="A737" s="2"/>
      <c r="D737" s="4"/>
      <c r="E737" s="5"/>
      <c r="F737" s="5"/>
    </row>
    <row r="738" ht="13.5" customHeight="1" spans="1:6">
      <c r="A738" s="2"/>
      <c r="D738" s="4"/>
      <c r="E738" s="5"/>
      <c r="F738" s="5"/>
    </row>
    <row r="739" ht="13.5" customHeight="1" spans="1:6">
      <c r="A739" s="2"/>
      <c r="D739" s="4"/>
      <c r="E739" s="5"/>
      <c r="F739" s="5"/>
    </row>
    <row r="740" ht="13.5" customHeight="1" spans="1:6">
      <c r="A740" s="2"/>
      <c r="D740" s="4"/>
      <c r="E740" s="5"/>
      <c r="F740" s="5"/>
    </row>
    <row r="741" ht="13.5" customHeight="1" spans="1:6">
      <c r="A741" s="2"/>
      <c r="D741" s="4"/>
      <c r="E741" s="5"/>
      <c r="F741" s="5"/>
    </row>
    <row r="742" ht="13.5" customHeight="1" spans="1:6">
      <c r="A742" s="2"/>
      <c r="D742" s="4"/>
      <c r="E742" s="5"/>
      <c r="F742" s="5"/>
    </row>
    <row r="743" ht="13.5" customHeight="1" spans="1:6">
      <c r="A743" s="2"/>
      <c r="D743" s="4"/>
      <c r="E743" s="5"/>
      <c r="F743" s="5"/>
    </row>
    <row r="744" ht="13.5" customHeight="1" spans="1:6">
      <c r="A744" s="2"/>
      <c r="D744" s="4"/>
      <c r="E744" s="5"/>
      <c r="F744" s="5"/>
    </row>
    <row r="745" ht="13.5" customHeight="1" spans="1:6">
      <c r="A745" s="2"/>
      <c r="D745" s="4"/>
      <c r="E745" s="5"/>
      <c r="F745" s="5"/>
    </row>
    <row r="746" ht="13.5" customHeight="1" spans="1:6">
      <c r="A746" s="2"/>
      <c r="D746" s="4"/>
      <c r="E746" s="5"/>
      <c r="F746" s="5"/>
    </row>
    <row r="747" ht="13.5" customHeight="1" spans="1:6">
      <c r="A747" s="2"/>
      <c r="D747" s="4"/>
      <c r="E747" s="5"/>
      <c r="F747" s="5"/>
    </row>
    <row r="748" ht="13.5" customHeight="1" spans="1:6">
      <c r="A748" s="2"/>
      <c r="D748" s="4"/>
      <c r="E748" s="5"/>
      <c r="F748" s="5"/>
    </row>
    <row r="749" ht="13.5" customHeight="1" spans="1:6">
      <c r="A749" s="2"/>
      <c r="D749" s="4"/>
      <c r="E749" s="5"/>
      <c r="F749" s="5"/>
    </row>
    <row r="750" ht="13.5" customHeight="1" spans="1:6">
      <c r="A750" s="2"/>
      <c r="D750" s="4"/>
      <c r="E750" s="5"/>
      <c r="F750" s="5"/>
    </row>
    <row r="751" ht="13.5" customHeight="1" spans="1:6">
      <c r="A751" s="2"/>
      <c r="D751" s="4"/>
      <c r="E751" s="5"/>
      <c r="F751" s="5"/>
    </row>
    <row r="752" ht="13.5" customHeight="1" spans="1:6">
      <c r="A752" s="2"/>
      <c r="D752" s="4"/>
      <c r="E752" s="5"/>
      <c r="F752" s="5"/>
    </row>
    <row r="753" ht="13.5" customHeight="1" spans="1:6">
      <c r="A753" s="2"/>
      <c r="D753" s="4"/>
      <c r="E753" s="5"/>
      <c r="F753" s="5"/>
    </row>
    <row r="754" ht="13.5" customHeight="1" spans="1:6">
      <c r="A754" s="2"/>
      <c r="D754" s="4"/>
      <c r="E754" s="5"/>
      <c r="F754" s="5"/>
    </row>
    <row r="755" ht="13.5" customHeight="1" spans="1:6">
      <c r="A755" s="2"/>
      <c r="D755" s="4"/>
      <c r="E755" s="5"/>
      <c r="F755" s="5"/>
    </row>
    <row r="756" ht="13.5" customHeight="1" spans="1:6">
      <c r="A756" s="2"/>
      <c r="D756" s="4"/>
      <c r="E756" s="5"/>
      <c r="F756" s="5"/>
    </row>
    <row r="757" ht="13.5" customHeight="1" spans="1:6">
      <c r="A757" s="2"/>
      <c r="D757" s="4"/>
      <c r="E757" s="5"/>
      <c r="F757" s="5"/>
    </row>
    <row r="758" ht="13.5" customHeight="1" spans="1:6">
      <c r="A758" s="2"/>
      <c r="D758" s="4"/>
      <c r="E758" s="5"/>
      <c r="F758" s="5"/>
    </row>
    <row r="759" ht="13.5" customHeight="1" spans="1:6">
      <c r="A759" s="2"/>
      <c r="D759" s="4"/>
      <c r="E759" s="5"/>
      <c r="F759" s="5"/>
    </row>
    <row r="760" ht="13.5" customHeight="1" spans="1:6">
      <c r="A760" s="2"/>
      <c r="D760" s="4"/>
      <c r="E760" s="5"/>
      <c r="F760" s="5"/>
    </row>
    <row r="761" ht="13.5" customHeight="1" spans="1:6">
      <c r="A761" s="2"/>
      <c r="D761" s="4"/>
      <c r="E761" s="5"/>
      <c r="F761" s="5"/>
    </row>
    <row r="762" ht="13.5" customHeight="1" spans="1:6">
      <c r="A762" s="2"/>
      <c r="D762" s="4"/>
      <c r="E762" s="5"/>
      <c r="F762" s="5"/>
    </row>
    <row r="763" ht="13.5" customHeight="1" spans="1:6">
      <c r="A763" s="2"/>
      <c r="D763" s="4"/>
      <c r="E763" s="5"/>
      <c r="F763" s="5"/>
    </row>
    <row r="764" ht="13.5" customHeight="1" spans="1:6">
      <c r="A764" s="2"/>
      <c r="D764" s="4"/>
      <c r="E764" s="5"/>
      <c r="F764" s="5"/>
    </row>
    <row r="765" ht="13.5" customHeight="1" spans="1:6">
      <c r="A765" s="2"/>
      <c r="D765" s="4"/>
      <c r="E765" s="5"/>
      <c r="F765" s="5"/>
    </row>
    <row r="766" ht="13.5" customHeight="1" spans="1:6">
      <c r="A766" s="2"/>
      <c r="D766" s="4"/>
      <c r="E766" s="5"/>
      <c r="F766" s="5"/>
    </row>
    <row r="767" ht="13.5" customHeight="1" spans="1:6">
      <c r="A767" s="2"/>
      <c r="D767" s="4"/>
      <c r="E767" s="5"/>
      <c r="F767" s="5"/>
    </row>
    <row r="768" ht="13.5" customHeight="1" spans="1:6">
      <c r="A768" s="2"/>
      <c r="D768" s="4"/>
      <c r="E768" s="5"/>
      <c r="F768" s="5"/>
    </row>
    <row r="769" ht="13.5" customHeight="1" spans="1:6">
      <c r="A769" s="2"/>
      <c r="D769" s="4"/>
      <c r="E769" s="5"/>
      <c r="F769" s="5"/>
    </row>
    <row r="770" ht="13.5" customHeight="1" spans="1:6">
      <c r="A770" s="2"/>
      <c r="D770" s="4"/>
      <c r="E770" s="5"/>
      <c r="F770" s="5"/>
    </row>
    <row r="771" ht="13.5" customHeight="1" spans="1:6">
      <c r="A771" s="2"/>
      <c r="D771" s="4"/>
      <c r="E771" s="5"/>
      <c r="F771" s="5"/>
    </row>
    <row r="772" ht="13.5" customHeight="1" spans="1:6">
      <c r="A772" s="2"/>
      <c r="D772" s="4"/>
      <c r="E772" s="5"/>
      <c r="F772" s="5"/>
    </row>
    <row r="773" ht="13.5" customHeight="1" spans="1:6">
      <c r="A773" s="2"/>
      <c r="D773" s="4"/>
      <c r="E773" s="5"/>
      <c r="F773" s="5"/>
    </row>
    <row r="774" ht="13.5" customHeight="1" spans="1:6">
      <c r="A774" s="2"/>
      <c r="D774" s="4"/>
      <c r="E774" s="5"/>
      <c r="F774" s="5"/>
    </row>
    <row r="775" ht="13.5" customHeight="1" spans="1:6">
      <c r="A775" s="2"/>
      <c r="D775" s="4"/>
      <c r="E775" s="5"/>
      <c r="F775" s="5"/>
    </row>
    <row r="776" ht="13.5" customHeight="1" spans="1:6">
      <c r="A776" s="2"/>
      <c r="D776" s="4"/>
      <c r="E776" s="5"/>
      <c r="F776" s="5"/>
    </row>
    <row r="777" ht="13.5" customHeight="1" spans="1:6">
      <c r="A777" s="2"/>
      <c r="D777" s="4"/>
      <c r="E777" s="5"/>
      <c r="F777" s="5"/>
    </row>
    <row r="778" ht="13.5" customHeight="1" spans="1:6">
      <c r="A778" s="2"/>
      <c r="D778" s="4"/>
      <c r="E778" s="5"/>
      <c r="F778" s="5"/>
    </row>
    <row r="779" ht="13.5" customHeight="1" spans="1:6">
      <c r="A779" s="2"/>
      <c r="D779" s="4"/>
      <c r="E779" s="5"/>
      <c r="F779" s="5"/>
    </row>
    <row r="780" ht="13.5" customHeight="1" spans="1:6">
      <c r="A780" s="2"/>
      <c r="D780" s="4"/>
      <c r="E780" s="5"/>
      <c r="F780" s="5"/>
    </row>
    <row r="781" ht="13.5" customHeight="1" spans="1:6">
      <c r="A781" s="2"/>
      <c r="D781" s="4"/>
      <c r="E781" s="5"/>
      <c r="F781" s="5"/>
    </row>
    <row r="782" ht="13.5" customHeight="1" spans="1:6">
      <c r="A782" s="2"/>
      <c r="D782" s="4"/>
      <c r="E782" s="5"/>
      <c r="F782" s="5"/>
    </row>
    <row r="783" ht="13.5" customHeight="1" spans="1:6">
      <c r="A783" s="2"/>
      <c r="D783" s="4"/>
      <c r="E783" s="5"/>
      <c r="F783" s="5"/>
    </row>
    <row r="784" ht="13.5" customHeight="1" spans="1:6">
      <c r="A784" s="2"/>
      <c r="D784" s="4"/>
      <c r="E784" s="5"/>
      <c r="F784" s="5"/>
    </row>
    <row r="785" ht="13.5" customHeight="1" spans="1:6">
      <c r="A785" s="2"/>
      <c r="D785" s="4"/>
      <c r="E785" s="5"/>
      <c r="F785" s="5"/>
    </row>
    <row r="786" ht="13.5" customHeight="1" spans="1:6">
      <c r="A786" s="2"/>
      <c r="D786" s="4"/>
      <c r="E786" s="5"/>
      <c r="F786" s="5"/>
    </row>
    <row r="787" ht="13.5" customHeight="1" spans="1:6">
      <c r="A787" s="2"/>
      <c r="D787" s="4"/>
      <c r="E787" s="5"/>
      <c r="F787" s="5"/>
    </row>
    <row r="788" ht="13.5" customHeight="1" spans="1:6">
      <c r="A788" s="2"/>
      <c r="D788" s="4"/>
      <c r="E788" s="5"/>
      <c r="F788" s="5"/>
    </row>
    <row r="789" ht="13.5" customHeight="1" spans="1:6">
      <c r="A789" s="2"/>
      <c r="D789" s="4"/>
      <c r="E789" s="5"/>
      <c r="F789" s="5"/>
    </row>
    <row r="790" ht="13.5" customHeight="1" spans="1:6">
      <c r="A790" s="2"/>
      <c r="D790" s="4"/>
      <c r="E790" s="5"/>
      <c r="F790" s="5"/>
    </row>
    <row r="791" ht="13.5" customHeight="1" spans="1:6">
      <c r="A791" s="2"/>
      <c r="D791" s="4"/>
      <c r="E791" s="5"/>
      <c r="F791" s="5"/>
    </row>
    <row r="792" ht="13.5" customHeight="1" spans="1:6">
      <c r="A792" s="2"/>
      <c r="D792" s="4"/>
      <c r="E792" s="5"/>
      <c r="F792" s="5"/>
    </row>
    <row r="793" ht="13.5" customHeight="1" spans="1:6">
      <c r="A793" s="2"/>
      <c r="D793" s="4"/>
      <c r="E793" s="5"/>
      <c r="F793" s="5"/>
    </row>
    <row r="794" ht="13.5" customHeight="1" spans="1:6">
      <c r="A794" s="2"/>
      <c r="D794" s="4"/>
      <c r="E794" s="5"/>
      <c r="F794" s="5"/>
    </row>
    <row r="795" ht="13.5" customHeight="1" spans="1:6">
      <c r="A795" s="2"/>
      <c r="D795" s="4"/>
      <c r="E795" s="5"/>
      <c r="F795" s="5"/>
    </row>
    <row r="796" ht="13.5" customHeight="1" spans="1:6">
      <c r="A796" s="2"/>
      <c r="D796" s="4"/>
      <c r="E796" s="5"/>
      <c r="F796" s="5"/>
    </row>
    <row r="797" ht="13.5" customHeight="1" spans="1:6">
      <c r="A797" s="2"/>
      <c r="D797" s="4"/>
      <c r="E797" s="5"/>
      <c r="F797" s="5"/>
    </row>
    <row r="798" ht="13.5" customHeight="1" spans="1:6">
      <c r="A798" s="2"/>
      <c r="D798" s="4"/>
      <c r="E798" s="5"/>
      <c r="F798" s="5"/>
    </row>
    <row r="799" ht="13.5" customHeight="1" spans="1:6">
      <c r="A799" s="2"/>
      <c r="D799" s="4"/>
      <c r="E799" s="5"/>
      <c r="F799" s="5"/>
    </row>
    <row r="800" ht="13.5" customHeight="1" spans="1:6">
      <c r="A800" s="2"/>
      <c r="D800" s="4"/>
      <c r="E800" s="5"/>
      <c r="F800" s="5"/>
    </row>
    <row r="801" ht="13.5" customHeight="1" spans="1:6">
      <c r="A801" s="2"/>
      <c r="D801" s="4"/>
      <c r="E801" s="5"/>
      <c r="F801" s="5"/>
    </row>
    <row r="802" ht="13.5" customHeight="1" spans="1:6">
      <c r="A802" s="2"/>
      <c r="D802" s="4"/>
      <c r="E802" s="5"/>
      <c r="F802" s="5"/>
    </row>
    <row r="803" ht="13.5" customHeight="1" spans="1:6">
      <c r="A803" s="2"/>
      <c r="D803" s="4"/>
      <c r="E803" s="5"/>
      <c r="F803" s="5"/>
    </row>
    <row r="804" ht="13.5" customHeight="1" spans="1:6">
      <c r="A804" s="2"/>
      <c r="D804" s="4"/>
      <c r="E804" s="5"/>
      <c r="F804" s="5"/>
    </row>
    <row r="805" ht="13.5" customHeight="1" spans="1:6">
      <c r="A805" s="2"/>
      <c r="D805" s="4"/>
      <c r="E805" s="5"/>
      <c r="F805" s="5"/>
    </row>
    <row r="806" ht="13.5" customHeight="1" spans="1:6">
      <c r="A806" s="2"/>
      <c r="D806" s="4"/>
      <c r="E806" s="5"/>
      <c r="F806" s="5"/>
    </row>
    <row r="807" ht="13.5" customHeight="1" spans="1:6">
      <c r="A807" s="2"/>
      <c r="D807" s="4"/>
      <c r="E807" s="5"/>
      <c r="F807" s="5"/>
    </row>
    <row r="808" ht="13.5" customHeight="1" spans="1:6">
      <c r="A808" s="2"/>
      <c r="D808" s="4"/>
      <c r="E808" s="5"/>
      <c r="F808" s="5"/>
    </row>
    <row r="809" ht="13.5" customHeight="1" spans="1:6">
      <c r="A809" s="2"/>
      <c r="D809" s="4"/>
      <c r="E809" s="5"/>
      <c r="F809" s="5"/>
    </row>
    <row r="810" ht="13.5" customHeight="1" spans="1:6">
      <c r="A810" s="2"/>
      <c r="D810" s="4"/>
      <c r="E810" s="5"/>
      <c r="F810" s="5"/>
    </row>
    <row r="811" ht="13.5" customHeight="1" spans="1:6">
      <c r="A811" s="2"/>
      <c r="D811" s="4"/>
      <c r="E811" s="5"/>
      <c r="F811" s="5"/>
    </row>
    <row r="812" ht="13.5" customHeight="1" spans="1:6">
      <c r="A812" s="2"/>
      <c r="D812" s="4"/>
      <c r="E812" s="5"/>
      <c r="F812" s="5"/>
    </row>
    <row r="813" ht="13.5" customHeight="1" spans="1:6">
      <c r="A813" s="2"/>
      <c r="D813" s="4"/>
      <c r="E813" s="5"/>
      <c r="F813" s="5"/>
    </row>
    <row r="814" ht="13.5" customHeight="1" spans="1:6">
      <c r="A814" s="2"/>
      <c r="D814" s="4"/>
      <c r="E814" s="5"/>
      <c r="F814" s="5"/>
    </row>
    <row r="815" ht="13.5" customHeight="1" spans="1:6">
      <c r="A815" s="2"/>
      <c r="D815" s="4"/>
      <c r="E815" s="5"/>
      <c r="F815" s="5"/>
    </row>
    <row r="816" ht="13.5" customHeight="1" spans="1:6">
      <c r="A816" s="2"/>
      <c r="D816" s="4"/>
      <c r="E816" s="5"/>
      <c r="F816" s="5"/>
    </row>
    <row r="817" ht="13.5" customHeight="1" spans="1:6">
      <c r="A817" s="2"/>
      <c r="D817" s="4"/>
      <c r="E817" s="5"/>
      <c r="F817" s="5"/>
    </row>
    <row r="818" ht="13.5" customHeight="1" spans="1:6">
      <c r="A818" s="2"/>
      <c r="D818" s="4"/>
      <c r="E818" s="5"/>
      <c r="F818" s="5"/>
    </row>
    <row r="819" ht="13.5" customHeight="1" spans="1:6">
      <c r="A819" s="2"/>
      <c r="D819" s="4"/>
      <c r="E819" s="5"/>
      <c r="F819" s="5"/>
    </row>
    <row r="820" ht="13.5" customHeight="1" spans="1:6">
      <c r="A820" s="2"/>
      <c r="D820" s="4"/>
      <c r="E820" s="5"/>
      <c r="F820" s="5"/>
    </row>
    <row r="821" ht="13.5" customHeight="1" spans="1:6">
      <c r="A821" s="2"/>
      <c r="D821" s="4"/>
      <c r="E821" s="5"/>
      <c r="F821" s="5"/>
    </row>
    <row r="822" ht="13.5" customHeight="1" spans="1:6">
      <c r="A822" s="2"/>
      <c r="D822" s="4"/>
      <c r="E822" s="5"/>
      <c r="F822" s="5"/>
    </row>
    <row r="823" ht="13.5" customHeight="1" spans="1:6">
      <c r="A823" s="2"/>
      <c r="D823" s="4"/>
      <c r="E823" s="5"/>
      <c r="F823" s="5"/>
    </row>
    <row r="824" ht="13.5" customHeight="1" spans="1:6">
      <c r="A824" s="2"/>
      <c r="D824" s="4"/>
      <c r="E824" s="5"/>
      <c r="F824" s="5"/>
    </row>
    <row r="825" ht="13.5" customHeight="1" spans="1:6">
      <c r="A825" s="2"/>
      <c r="D825" s="4"/>
      <c r="E825" s="5"/>
      <c r="F825" s="5"/>
    </row>
    <row r="826" ht="13.5" customHeight="1" spans="1:6">
      <c r="A826" s="2"/>
      <c r="D826" s="4"/>
      <c r="E826" s="5"/>
      <c r="F826" s="5"/>
    </row>
    <row r="827" ht="13.5" customHeight="1" spans="1:6">
      <c r="A827" s="2"/>
      <c r="D827" s="4"/>
      <c r="E827" s="5"/>
      <c r="F827" s="5"/>
    </row>
    <row r="828" ht="13.5" customHeight="1" spans="1:6">
      <c r="A828" s="2"/>
      <c r="D828" s="4"/>
      <c r="E828" s="5"/>
      <c r="F828" s="5"/>
    </row>
    <row r="829" ht="13.5" customHeight="1" spans="1:6">
      <c r="A829" s="2"/>
      <c r="D829" s="4"/>
      <c r="E829" s="5"/>
      <c r="F829" s="5"/>
    </row>
    <row r="830" ht="13.5" customHeight="1" spans="1:6">
      <c r="A830" s="2"/>
      <c r="D830" s="4"/>
      <c r="E830" s="5"/>
      <c r="F830" s="5"/>
    </row>
    <row r="831" ht="13.5" customHeight="1" spans="1:6">
      <c r="A831" s="2"/>
      <c r="D831" s="4"/>
      <c r="E831" s="5"/>
      <c r="F831" s="5"/>
    </row>
    <row r="832" ht="13.5" customHeight="1" spans="1:6">
      <c r="A832" s="2"/>
      <c r="D832" s="4"/>
      <c r="E832" s="5"/>
      <c r="F832" s="5"/>
    </row>
    <row r="833" ht="13.5" customHeight="1" spans="1:6">
      <c r="A833" s="2"/>
      <c r="D833" s="4"/>
      <c r="E833" s="5"/>
      <c r="F833" s="5"/>
    </row>
    <row r="834" ht="13.5" customHeight="1" spans="1:6">
      <c r="A834" s="2"/>
      <c r="D834" s="4"/>
      <c r="E834" s="5"/>
      <c r="F834" s="5"/>
    </row>
    <row r="835" ht="13.5" customHeight="1" spans="1:6">
      <c r="A835" s="2"/>
      <c r="D835" s="4"/>
      <c r="E835" s="5"/>
      <c r="F835" s="5"/>
    </row>
    <row r="836" ht="13.5" customHeight="1" spans="1:6">
      <c r="A836" s="2"/>
      <c r="D836" s="4"/>
      <c r="E836" s="5"/>
      <c r="F836" s="5"/>
    </row>
    <row r="837" ht="13.5" customHeight="1" spans="1:6">
      <c r="A837" s="2"/>
      <c r="D837" s="4"/>
      <c r="E837" s="5"/>
      <c r="F837" s="5"/>
    </row>
    <row r="838" ht="13.5" customHeight="1" spans="1:6">
      <c r="A838" s="2"/>
      <c r="D838" s="4"/>
      <c r="E838" s="5"/>
      <c r="F838" s="5"/>
    </row>
    <row r="839" ht="13.5" customHeight="1" spans="1:6">
      <c r="A839" s="2"/>
      <c r="D839" s="4"/>
      <c r="E839" s="5"/>
      <c r="F839" s="5"/>
    </row>
    <row r="840" ht="13.5" customHeight="1" spans="1:6">
      <c r="A840" s="2"/>
      <c r="D840" s="4"/>
      <c r="E840" s="5"/>
      <c r="F840" s="5"/>
    </row>
    <row r="841" ht="13.5" customHeight="1" spans="1:6">
      <c r="A841" s="2"/>
      <c r="D841" s="4"/>
      <c r="E841" s="5"/>
      <c r="F841" s="5"/>
    </row>
    <row r="842" ht="13.5" customHeight="1" spans="1:6">
      <c r="A842" s="2"/>
      <c r="D842" s="4"/>
      <c r="E842" s="5"/>
      <c r="F842" s="5"/>
    </row>
    <row r="843" ht="13.5" customHeight="1" spans="1:6">
      <c r="A843" s="2"/>
      <c r="D843" s="4"/>
      <c r="E843" s="5"/>
      <c r="F843" s="5"/>
    </row>
    <row r="844" ht="13.5" customHeight="1" spans="1:6">
      <c r="A844" s="2"/>
      <c r="D844" s="4"/>
      <c r="E844" s="5"/>
      <c r="F844" s="5"/>
    </row>
    <row r="845" ht="13.5" customHeight="1" spans="1:6">
      <c r="A845" s="2"/>
      <c r="D845" s="4"/>
      <c r="E845" s="5"/>
      <c r="F845" s="5"/>
    </row>
    <row r="846" ht="13.5" customHeight="1" spans="1:6">
      <c r="A846" s="2"/>
      <c r="D846" s="4"/>
      <c r="E846" s="5"/>
      <c r="F846" s="5"/>
    </row>
    <row r="847" ht="13.5" customHeight="1" spans="1:6">
      <c r="A847" s="2"/>
      <c r="D847" s="4"/>
      <c r="E847" s="5"/>
      <c r="F847" s="5"/>
    </row>
    <row r="848" ht="13.5" customHeight="1" spans="1:6">
      <c r="A848" s="2"/>
      <c r="D848" s="4"/>
      <c r="E848" s="5"/>
      <c r="F848" s="5"/>
    </row>
    <row r="849" ht="13.5" customHeight="1" spans="1:6">
      <c r="A849" s="2"/>
      <c r="D849" s="4"/>
      <c r="E849" s="5"/>
      <c r="F849" s="5"/>
    </row>
    <row r="850" ht="13.5" customHeight="1" spans="1:6">
      <c r="A850" s="2"/>
      <c r="D850" s="4"/>
      <c r="E850" s="5"/>
      <c r="F850" s="5"/>
    </row>
    <row r="851" ht="13.5" customHeight="1" spans="1:6">
      <c r="A851" s="2"/>
      <c r="D851" s="4"/>
      <c r="E851" s="5"/>
      <c r="F851" s="5"/>
    </row>
    <row r="852" ht="13.5" customHeight="1" spans="1:6">
      <c r="A852" s="2"/>
      <c r="D852" s="4"/>
      <c r="E852" s="5"/>
      <c r="F852" s="5"/>
    </row>
    <row r="853" ht="13.5" customHeight="1" spans="1:6">
      <c r="A853" s="2"/>
      <c r="D853" s="4"/>
      <c r="E853" s="5"/>
      <c r="F853" s="5"/>
    </row>
    <row r="854" ht="13.5" customHeight="1" spans="1:6">
      <c r="A854" s="2"/>
      <c r="D854" s="4"/>
      <c r="E854" s="5"/>
      <c r="F854" s="5"/>
    </row>
    <row r="855" ht="13.5" customHeight="1" spans="1:6">
      <c r="A855" s="2"/>
      <c r="D855" s="4"/>
      <c r="E855" s="5"/>
      <c r="F855" s="5"/>
    </row>
    <row r="856" ht="13.5" customHeight="1" spans="1:6">
      <c r="A856" s="2"/>
      <c r="D856" s="4"/>
      <c r="E856" s="5"/>
      <c r="F856" s="5"/>
    </row>
    <row r="857" ht="13.5" customHeight="1" spans="1:6">
      <c r="A857" s="2"/>
      <c r="D857" s="4"/>
      <c r="E857" s="5"/>
      <c r="F857" s="5"/>
    </row>
    <row r="858" ht="13.5" customHeight="1" spans="1:6">
      <c r="A858" s="2"/>
      <c r="D858" s="4"/>
      <c r="E858" s="5"/>
      <c r="F858" s="5"/>
    </row>
    <row r="859" ht="13.5" customHeight="1" spans="1:6">
      <c r="A859" s="2"/>
      <c r="D859" s="4"/>
      <c r="E859" s="5"/>
      <c r="F859" s="5"/>
    </row>
    <row r="860" ht="13.5" customHeight="1" spans="1:6">
      <c r="A860" s="2"/>
      <c r="D860" s="4"/>
      <c r="E860" s="5"/>
      <c r="F860" s="5"/>
    </row>
    <row r="861" ht="13.5" customHeight="1" spans="1:6">
      <c r="A861" s="2"/>
      <c r="D861" s="4"/>
      <c r="E861" s="5"/>
      <c r="F861" s="5"/>
    </row>
    <row r="862" ht="13.5" customHeight="1" spans="1:6">
      <c r="A862" s="2"/>
      <c r="D862" s="4"/>
      <c r="E862" s="5"/>
      <c r="F862" s="5"/>
    </row>
    <row r="863" ht="13.5" customHeight="1" spans="1:6">
      <c r="A863" s="2"/>
      <c r="D863" s="4"/>
      <c r="E863" s="5"/>
      <c r="F863" s="5"/>
    </row>
    <row r="864" ht="13.5" customHeight="1" spans="1:6">
      <c r="A864" s="2"/>
      <c r="D864" s="4"/>
      <c r="E864" s="5"/>
      <c r="F864" s="5"/>
    </row>
    <row r="865" ht="13.5" customHeight="1" spans="1:6">
      <c r="A865" s="2"/>
      <c r="D865" s="4"/>
      <c r="E865" s="5"/>
      <c r="F865" s="5"/>
    </row>
    <row r="866" ht="13.5" customHeight="1" spans="1:6">
      <c r="A866" s="2"/>
      <c r="D866" s="4"/>
      <c r="E866" s="5"/>
      <c r="F866" s="5"/>
    </row>
    <row r="867" ht="13.5" customHeight="1" spans="1:6">
      <c r="A867" s="2"/>
      <c r="D867" s="4"/>
      <c r="E867" s="5"/>
      <c r="F867" s="5"/>
    </row>
    <row r="868" ht="13.5" customHeight="1" spans="1:6">
      <c r="A868" s="2"/>
      <c r="D868" s="4"/>
      <c r="E868" s="5"/>
      <c r="F868" s="5"/>
    </row>
    <row r="869" ht="13.5" customHeight="1" spans="1:6">
      <c r="A869" s="2"/>
      <c r="D869" s="4"/>
      <c r="E869" s="5"/>
      <c r="F869" s="5"/>
    </row>
    <row r="870" ht="13.5" customHeight="1" spans="1:6">
      <c r="A870" s="2"/>
      <c r="D870" s="4"/>
      <c r="E870" s="5"/>
      <c r="F870" s="5"/>
    </row>
    <row r="871" ht="13.5" customHeight="1" spans="1:6">
      <c r="A871" s="2"/>
      <c r="D871" s="4"/>
      <c r="E871" s="5"/>
      <c r="F871" s="5"/>
    </row>
    <row r="872" ht="13.5" customHeight="1" spans="1:6">
      <c r="A872" s="2"/>
      <c r="D872" s="4"/>
      <c r="E872" s="5"/>
      <c r="F872" s="5"/>
    </row>
    <row r="873" ht="13.5" customHeight="1" spans="1:6">
      <c r="A873" s="2"/>
      <c r="D873" s="4"/>
      <c r="E873" s="5"/>
      <c r="F873" s="5"/>
    </row>
    <row r="874" ht="13.5" customHeight="1" spans="1:6">
      <c r="A874" s="2"/>
      <c r="D874" s="4"/>
      <c r="E874" s="5"/>
      <c r="F874" s="5"/>
    </row>
    <row r="875" ht="13.5" customHeight="1" spans="1:6">
      <c r="A875" s="2"/>
      <c r="D875" s="4"/>
      <c r="E875" s="5"/>
      <c r="F875" s="5"/>
    </row>
    <row r="876" ht="13.5" customHeight="1" spans="1:6">
      <c r="A876" s="2"/>
      <c r="D876" s="4"/>
      <c r="E876" s="5"/>
      <c r="F876" s="5"/>
    </row>
    <row r="877" ht="13.5" customHeight="1" spans="1:6">
      <c r="A877" s="2"/>
      <c r="D877" s="4"/>
      <c r="E877" s="5"/>
      <c r="F877" s="5"/>
    </row>
    <row r="878" ht="13.5" customHeight="1" spans="1:6">
      <c r="A878" s="2"/>
      <c r="D878" s="4"/>
      <c r="E878" s="5"/>
      <c r="F878" s="5"/>
    </row>
    <row r="879" ht="13.5" customHeight="1" spans="1:6">
      <c r="A879" s="2"/>
      <c r="D879" s="4"/>
      <c r="E879" s="5"/>
      <c r="F879" s="5"/>
    </row>
    <row r="880" ht="13.5" customHeight="1" spans="1:6">
      <c r="A880" s="2"/>
      <c r="D880" s="4"/>
      <c r="E880" s="5"/>
      <c r="F880" s="5"/>
    </row>
    <row r="881" ht="13.5" customHeight="1" spans="1:6">
      <c r="A881" s="2"/>
      <c r="D881" s="4"/>
      <c r="E881" s="5"/>
      <c r="F881" s="5"/>
    </row>
    <row r="882" ht="13.5" customHeight="1" spans="1:6">
      <c r="A882" s="2"/>
      <c r="D882" s="4"/>
      <c r="E882" s="5"/>
      <c r="F882" s="5"/>
    </row>
    <row r="883" ht="13.5" customHeight="1" spans="1:6">
      <c r="A883" s="2"/>
      <c r="D883" s="4"/>
      <c r="E883" s="5"/>
      <c r="F883" s="5"/>
    </row>
    <row r="884" ht="13.5" customHeight="1" spans="1:6">
      <c r="A884" s="2"/>
      <c r="D884" s="4"/>
      <c r="E884" s="5"/>
      <c r="F884" s="5"/>
    </row>
    <row r="885" ht="13.5" customHeight="1" spans="1:6">
      <c r="A885" s="2"/>
      <c r="D885" s="4"/>
      <c r="E885" s="5"/>
      <c r="F885" s="5"/>
    </row>
    <row r="886" ht="13.5" customHeight="1" spans="1:6">
      <c r="A886" s="2"/>
      <c r="D886" s="4"/>
      <c r="E886" s="5"/>
      <c r="F886" s="5"/>
    </row>
    <row r="887" ht="13.5" customHeight="1" spans="1:6">
      <c r="A887" s="2"/>
      <c r="D887" s="4"/>
      <c r="E887" s="5"/>
      <c r="F887" s="5"/>
    </row>
    <row r="888" ht="13.5" customHeight="1" spans="1:6">
      <c r="A888" s="2"/>
      <c r="D888" s="4"/>
      <c r="E888" s="5"/>
      <c r="F888" s="5"/>
    </row>
    <row r="889" ht="13.5" customHeight="1" spans="1:6">
      <c r="A889" s="2"/>
      <c r="D889" s="4"/>
      <c r="E889" s="5"/>
      <c r="F889" s="5"/>
    </row>
    <row r="890" ht="13.5" customHeight="1" spans="1:6">
      <c r="A890" s="2"/>
      <c r="D890" s="4"/>
      <c r="E890" s="5"/>
      <c r="F890" s="5"/>
    </row>
    <row r="891" ht="13.5" customHeight="1" spans="1:6">
      <c r="A891" s="2"/>
      <c r="D891" s="4"/>
      <c r="E891" s="5"/>
      <c r="F891" s="5"/>
    </row>
    <row r="892" ht="13.5" customHeight="1" spans="1:6">
      <c r="A892" s="2"/>
      <c r="D892" s="4"/>
      <c r="E892" s="5"/>
      <c r="F892" s="5"/>
    </row>
    <row r="893" ht="13.5" customHeight="1" spans="1:6">
      <c r="A893" s="2"/>
      <c r="D893" s="4"/>
      <c r="E893" s="5"/>
      <c r="F893" s="5"/>
    </row>
    <row r="894" ht="13.5" customHeight="1" spans="1:6">
      <c r="A894" s="2"/>
      <c r="D894" s="4"/>
      <c r="E894" s="5"/>
      <c r="F894" s="5"/>
    </row>
    <row r="895" ht="13.5" customHeight="1" spans="1:6">
      <c r="A895" s="2"/>
      <c r="D895" s="4"/>
      <c r="E895" s="5"/>
      <c r="F895" s="5"/>
    </row>
    <row r="896" ht="13.5" customHeight="1" spans="1:6">
      <c r="A896" s="2"/>
      <c r="D896" s="4"/>
      <c r="E896" s="5"/>
      <c r="F896" s="5"/>
    </row>
    <row r="897" ht="13.5" customHeight="1" spans="1:6">
      <c r="A897" s="2"/>
      <c r="D897" s="4"/>
      <c r="E897" s="5"/>
      <c r="F897" s="5"/>
    </row>
    <row r="898" ht="13.5" customHeight="1" spans="1:6">
      <c r="A898" s="2"/>
      <c r="D898" s="4"/>
      <c r="E898" s="5"/>
      <c r="F898" s="5"/>
    </row>
    <row r="899" ht="13.5" customHeight="1" spans="1:6">
      <c r="A899" s="2"/>
      <c r="D899" s="4"/>
      <c r="E899" s="5"/>
      <c r="F899" s="5"/>
    </row>
    <row r="900" ht="13.5" customHeight="1" spans="1:6">
      <c r="A900" s="2"/>
      <c r="D900" s="4"/>
      <c r="E900" s="5"/>
      <c r="F900" s="5"/>
    </row>
    <row r="901" ht="13.5" customHeight="1" spans="1:6">
      <c r="A901" s="2"/>
      <c r="D901" s="4"/>
      <c r="E901" s="5"/>
      <c r="F901" s="5"/>
    </row>
    <row r="902" ht="13.5" customHeight="1" spans="1:6">
      <c r="A902" s="2"/>
      <c r="D902" s="4"/>
      <c r="E902" s="5"/>
      <c r="F902" s="5"/>
    </row>
    <row r="903" ht="13.5" customHeight="1" spans="1:6">
      <c r="A903" s="2"/>
      <c r="D903" s="4"/>
      <c r="E903" s="5"/>
      <c r="F903" s="5"/>
    </row>
    <row r="904" ht="13.5" customHeight="1" spans="1:6">
      <c r="A904" s="2"/>
      <c r="D904" s="4"/>
      <c r="E904" s="5"/>
      <c r="F904" s="5"/>
    </row>
    <row r="905" ht="13.5" customHeight="1" spans="1:6">
      <c r="A905" s="2"/>
      <c r="D905" s="4"/>
      <c r="E905" s="5"/>
      <c r="F905" s="5"/>
    </row>
    <row r="906" ht="13.5" customHeight="1" spans="1:6">
      <c r="A906" s="2"/>
      <c r="D906" s="4"/>
      <c r="E906" s="5"/>
      <c r="F906" s="5"/>
    </row>
    <row r="907" ht="13.5" customHeight="1" spans="1:6">
      <c r="A907" s="2"/>
      <c r="D907" s="4"/>
      <c r="E907" s="5"/>
      <c r="F907" s="5"/>
    </row>
    <row r="908" ht="13.5" customHeight="1" spans="1:6">
      <c r="A908" s="2"/>
      <c r="D908" s="4"/>
      <c r="E908" s="5"/>
      <c r="F908" s="5"/>
    </row>
    <row r="909" ht="13.5" customHeight="1" spans="1:6">
      <c r="A909" s="2"/>
      <c r="D909" s="4"/>
      <c r="E909" s="5"/>
      <c r="F909" s="5"/>
    </row>
    <row r="910" ht="13.5" customHeight="1" spans="1:6">
      <c r="A910" s="2"/>
      <c r="D910" s="4"/>
      <c r="E910" s="5"/>
      <c r="F910" s="5"/>
    </row>
    <row r="911" ht="13.5" customHeight="1" spans="1:6">
      <c r="A911" s="2"/>
      <c r="D911" s="4"/>
      <c r="E911" s="5"/>
      <c r="F911" s="5"/>
    </row>
    <row r="912" ht="13.5" customHeight="1" spans="1:6">
      <c r="A912" s="2"/>
      <c r="D912" s="4"/>
      <c r="E912" s="5"/>
      <c r="F912" s="5"/>
    </row>
    <row r="913" ht="13.5" customHeight="1" spans="1:6">
      <c r="A913" s="2"/>
      <c r="D913" s="4"/>
      <c r="E913" s="5"/>
      <c r="F913" s="5"/>
    </row>
    <row r="914" ht="13.5" customHeight="1" spans="1:6">
      <c r="A914" s="2"/>
      <c r="D914" s="4"/>
      <c r="E914" s="5"/>
      <c r="F914" s="5"/>
    </row>
    <row r="915" ht="13.5" customHeight="1" spans="1:6">
      <c r="A915" s="2"/>
      <c r="D915" s="4"/>
      <c r="E915" s="5"/>
      <c r="F915" s="5"/>
    </row>
    <row r="916" ht="13.5" customHeight="1" spans="1:6">
      <c r="A916" s="2"/>
      <c r="D916" s="4"/>
      <c r="E916" s="5"/>
      <c r="F916" s="5"/>
    </row>
    <row r="917" ht="13.5" customHeight="1" spans="1:6">
      <c r="A917" s="2"/>
      <c r="D917" s="4"/>
      <c r="E917" s="5"/>
      <c r="F917" s="5"/>
    </row>
    <row r="918" ht="13.5" customHeight="1" spans="1:6">
      <c r="A918" s="2"/>
      <c r="D918" s="4"/>
      <c r="E918" s="5"/>
      <c r="F918" s="5"/>
    </row>
    <row r="919" ht="13.5" customHeight="1" spans="1:6">
      <c r="A919" s="2"/>
      <c r="D919" s="4"/>
      <c r="E919" s="5"/>
      <c r="F919" s="5"/>
    </row>
    <row r="920" ht="13.5" customHeight="1" spans="1:6">
      <c r="A920" s="2"/>
      <c r="D920" s="4"/>
      <c r="E920" s="5"/>
      <c r="F920" s="5"/>
    </row>
    <row r="921" ht="13.5" customHeight="1" spans="1:6">
      <c r="A921" s="2"/>
      <c r="D921" s="4"/>
      <c r="E921" s="5"/>
      <c r="F921" s="5"/>
    </row>
    <row r="922" ht="13.5" customHeight="1" spans="1:6">
      <c r="A922" s="2"/>
      <c r="D922" s="4"/>
      <c r="E922" s="5"/>
      <c r="F922" s="5"/>
    </row>
    <row r="923" ht="13.5" customHeight="1" spans="1:6">
      <c r="A923" s="2"/>
      <c r="D923" s="4"/>
      <c r="E923" s="5"/>
      <c r="F923" s="5"/>
    </row>
    <row r="924" ht="13.5" customHeight="1" spans="1:6">
      <c r="A924" s="2"/>
      <c r="D924" s="4"/>
      <c r="E924" s="5"/>
      <c r="F924" s="5"/>
    </row>
    <row r="925" ht="13.5" customHeight="1" spans="1:6">
      <c r="A925" s="2"/>
      <c r="D925" s="4"/>
      <c r="E925" s="5"/>
      <c r="F925" s="5"/>
    </row>
    <row r="926" ht="13.5" customHeight="1" spans="1:6">
      <c r="A926" s="2"/>
      <c r="D926" s="4"/>
      <c r="E926" s="5"/>
      <c r="F926" s="5"/>
    </row>
    <row r="927" ht="13.5" customHeight="1" spans="1:6">
      <c r="A927" s="2"/>
      <c r="D927" s="4"/>
      <c r="E927" s="5"/>
      <c r="F927" s="5"/>
    </row>
    <row r="928" ht="13.5" customHeight="1" spans="1:6">
      <c r="A928" s="2"/>
      <c r="D928" s="4"/>
      <c r="E928" s="5"/>
      <c r="F928" s="5"/>
    </row>
    <row r="929" ht="13.5" customHeight="1" spans="1:6">
      <c r="A929" s="2"/>
      <c r="D929" s="4"/>
      <c r="E929" s="5"/>
      <c r="F929" s="5"/>
    </row>
    <row r="930" ht="13.5" customHeight="1" spans="1:6">
      <c r="A930" s="2"/>
      <c r="D930" s="4"/>
      <c r="E930" s="5"/>
      <c r="F930" s="5"/>
    </row>
    <row r="931" ht="13.5" customHeight="1" spans="1:6">
      <c r="A931" s="2"/>
      <c r="D931" s="4"/>
      <c r="E931" s="5"/>
      <c r="F931" s="5"/>
    </row>
    <row r="932" ht="13.5" customHeight="1" spans="1:6">
      <c r="A932" s="2"/>
      <c r="D932" s="4"/>
      <c r="E932" s="5"/>
      <c r="F932" s="5"/>
    </row>
    <row r="933" ht="13.5" customHeight="1" spans="1:6">
      <c r="A933" s="2"/>
      <c r="D933" s="4"/>
      <c r="E933" s="5"/>
      <c r="F933" s="5"/>
    </row>
    <row r="934" ht="13.5" customHeight="1" spans="1:6">
      <c r="A934" s="2"/>
      <c r="D934" s="4"/>
      <c r="E934" s="5"/>
      <c r="F934" s="5"/>
    </row>
    <row r="935" ht="13.5" customHeight="1" spans="1:6">
      <c r="A935" s="2"/>
      <c r="D935" s="4"/>
      <c r="E935" s="5"/>
      <c r="F935" s="5"/>
    </row>
    <row r="936" ht="13.5" customHeight="1" spans="1:6">
      <c r="A936" s="2"/>
      <c r="D936" s="4"/>
      <c r="E936" s="5"/>
      <c r="F936" s="5"/>
    </row>
    <row r="937" ht="13.5" customHeight="1" spans="1:6">
      <c r="A937" s="2"/>
      <c r="D937" s="4"/>
      <c r="E937" s="5"/>
      <c r="F937" s="5"/>
    </row>
    <row r="938" ht="13.5" customHeight="1" spans="1:6">
      <c r="A938" s="2"/>
      <c r="D938" s="4"/>
      <c r="E938" s="5"/>
      <c r="F938" s="5"/>
    </row>
    <row r="939" ht="13.5" customHeight="1" spans="1:6">
      <c r="A939" s="2"/>
      <c r="D939" s="4"/>
      <c r="E939" s="5"/>
      <c r="F939" s="5"/>
    </row>
    <row r="940" ht="13.5" customHeight="1" spans="1:6">
      <c r="A940" s="2"/>
      <c r="D940" s="4"/>
      <c r="E940" s="5"/>
      <c r="F940" s="5"/>
    </row>
    <row r="941" ht="13.5" customHeight="1" spans="1:6">
      <c r="A941" s="2"/>
      <c r="D941" s="4"/>
      <c r="E941" s="5"/>
      <c r="F941" s="5"/>
    </row>
    <row r="942" ht="13.5" customHeight="1" spans="1:6">
      <c r="A942" s="2"/>
      <c r="D942" s="4"/>
      <c r="E942" s="5"/>
      <c r="F942" s="5"/>
    </row>
    <row r="943" ht="13.5" customHeight="1" spans="1:6">
      <c r="A943" s="2"/>
      <c r="D943" s="4"/>
      <c r="E943" s="5"/>
      <c r="F943" s="5"/>
    </row>
    <row r="944" ht="13.5" customHeight="1" spans="1:6">
      <c r="A944" s="2"/>
      <c r="D944" s="4"/>
      <c r="E944" s="5"/>
      <c r="F944" s="5"/>
    </row>
    <row r="945" ht="13.5" customHeight="1" spans="1:6">
      <c r="A945" s="2"/>
      <c r="D945" s="4"/>
      <c r="E945" s="5"/>
      <c r="F945" s="5"/>
    </row>
    <row r="946" ht="13.5" customHeight="1" spans="1:6">
      <c r="A946" s="2"/>
      <c r="D946" s="4"/>
      <c r="E946" s="5"/>
      <c r="F946" s="5"/>
    </row>
    <row r="947" ht="13.5" customHeight="1" spans="1:6">
      <c r="A947" s="2"/>
      <c r="D947" s="4"/>
      <c r="E947" s="5"/>
      <c r="F947" s="5"/>
    </row>
    <row r="948" ht="13.5" customHeight="1" spans="1:6">
      <c r="A948" s="2"/>
      <c r="D948" s="4"/>
      <c r="E948" s="5"/>
      <c r="F948" s="5"/>
    </row>
    <row r="949" ht="13.5" customHeight="1" spans="1:6">
      <c r="A949" s="2"/>
      <c r="D949" s="4"/>
      <c r="E949" s="5"/>
      <c r="F949" s="5"/>
    </row>
    <row r="950" ht="13.5" customHeight="1" spans="1:6">
      <c r="A950" s="2"/>
      <c r="D950" s="4"/>
      <c r="E950" s="5"/>
      <c r="F950" s="5"/>
    </row>
    <row r="951" ht="13.5" customHeight="1" spans="1:6">
      <c r="A951" s="2"/>
      <c r="D951" s="4"/>
      <c r="E951" s="5"/>
      <c r="F951" s="5"/>
    </row>
    <row r="952" ht="13.5" customHeight="1" spans="1:6">
      <c r="A952" s="2"/>
      <c r="D952" s="4"/>
      <c r="E952" s="5"/>
      <c r="F952" s="5"/>
    </row>
    <row r="953" ht="13.5" customHeight="1" spans="1:6">
      <c r="A953" s="2"/>
      <c r="D953" s="4"/>
      <c r="E953" s="5"/>
      <c r="F953" s="5"/>
    </row>
    <row r="954" ht="13.5" customHeight="1" spans="1:6">
      <c r="A954" s="2"/>
      <c r="D954" s="4"/>
      <c r="E954" s="5"/>
      <c r="F954" s="5"/>
    </row>
    <row r="955" ht="13.5" customHeight="1" spans="1:6">
      <c r="A955" s="2"/>
      <c r="D955" s="4"/>
      <c r="E955" s="5"/>
      <c r="F955" s="5"/>
    </row>
    <row r="956" ht="13.5" customHeight="1" spans="1:6">
      <c r="A956" s="2"/>
      <c r="D956" s="4"/>
      <c r="E956" s="5"/>
      <c r="F956" s="5"/>
    </row>
    <row r="957" ht="13.5" customHeight="1" spans="1:6">
      <c r="A957" s="2"/>
      <c r="D957" s="4"/>
      <c r="E957" s="5"/>
      <c r="F957" s="5"/>
    </row>
    <row r="958" ht="13.5" customHeight="1" spans="1:6">
      <c r="A958" s="2"/>
      <c r="D958" s="4"/>
      <c r="E958" s="5"/>
      <c r="F958" s="5"/>
    </row>
    <row r="959" ht="13.5" customHeight="1" spans="1:6">
      <c r="A959" s="2"/>
      <c r="D959" s="4"/>
      <c r="E959" s="5"/>
      <c r="F959" s="5"/>
    </row>
    <row r="960" ht="13.5" customHeight="1" spans="1:6">
      <c r="A960" s="2"/>
      <c r="D960" s="4"/>
      <c r="E960" s="5"/>
      <c r="F960" s="5"/>
    </row>
    <row r="961" ht="13.5" customHeight="1" spans="1:6">
      <c r="A961" s="2"/>
      <c r="D961" s="4"/>
      <c r="E961" s="5"/>
      <c r="F961" s="5"/>
    </row>
    <row r="962" ht="13.5" customHeight="1" spans="1:6">
      <c r="A962" s="2"/>
      <c r="D962" s="4"/>
      <c r="E962" s="5"/>
      <c r="F962" s="5"/>
    </row>
    <row r="963" ht="13.5" customHeight="1" spans="1:6">
      <c r="A963" s="2"/>
      <c r="D963" s="4"/>
      <c r="E963" s="5"/>
      <c r="F963" s="5"/>
    </row>
    <row r="964" ht="13.5" customHeight="1" spans="1:6">
      <c r="A964" s="2"/>
      <c r="D964" s="4"/>
      <c r="E964" s="5"/>
      <c r="F964" s="5"/>
    </row>
    <row r="965" ht="13.5" customHeight="1" spans="1:6">
      <c r="A965" s="2"/>
      <c r="D965" s="4"/>
      <c r="E965" s="5"/>
      <c r="F965" s="5"/>
    </row>
    <row r="966" ht="13.5" customHeight="1" spans="1:6">
      <c r="A966" s="2"/>
      <c r="D966" s="4"/>
      <c r="E966" s="5"/>
      <c r="F966" s="5"/>
    </row>
    <row r="967" ht="13.5" customHeight="1" spans="1:6">
      <c r="A967" s="2"/>
      <c r="D967" s="4"/>
      <c r="E967" s="5"/>
      <c r="F967" s="5"/>
    </row>
    <row r="968" ht="13.5" customHeight="1" spans="1:6">
      <c r="A968" s="2"/>
      <c r="D968" s="4"/>
      <c r="E968" s="5"/>
      <c r="F968" s="5"/>
    </row>
    <row r="969" ht="13.5" customHeight="1" spans="1:6">
      <c r="A969" s="2"/>
      <c r="D969" s="4"/>
      <c r="E969" s="5"/>
      <c r="F969" s="5"/>
    </row>
    <row r="970" ht="13.5" customHeight="1" spans="1:6">
      <c r="A970" s="2"/>
      <c r="D970" s="4"/>
      <c r="E970" s="5"/>
      <c r="F970" s="5"/>
    </row>
    <row r="971" ht="13.5" customHeight="1" spans="1:6">
      <c r="A971" s="2"/>
      <c r="D971" s="4"/>
      <c r="E971" s="5"/>
      <c r="F971" s="5"/>
    </row>
    <row r="972" ht="13.5" customHeight="1" spans="1:6">
      <c r="A972" s="2"/>
      <c r="D972" s="4"/>
      <c r="E972" s="5"/>
      <c r="F972" s="5"/>
    </row>
    <row r="973" ht="13.5" customHeight="1" spans="1:6">
      <c r="A973" s="2"/>
      <c r="D973" s="4"/>
      <c r="E973" s="5"/>
      <c r="F973" s="5"/>
    </row>
    <row r="974" ht="13.5" customHeight="1" spans="1:6">
      <c r="A974" s="2"/>
      <c r="D974" s="4"/>
      <c r="E974" s="5"/>
      <c r="F974" s="5"/>
    </row>
    <row r="975" ht="13.5" customHeight="1" spans="1:6">
      <c r="A975" s="2"/>
      <c r="D975" s="4"/>
      <c r="E975" s="5"/>
      <c r="F975" s="5"/>
    </row>
    <row r="976" ht="13.5" customHeight="1" spans="1:6">
      <c r="A976" s="2"/>
      <c r="D976" s="4"/>
      <c r="E976" s="5"/>
      <c r="F976" s="5"/>
    </row>
    <row r="977" ht="13.5" customHeight="1" spans="1:6">
      <c r="A977" s="2"/>
      <c r="D977" s="4"/>
      <c r="E977" s="5"/>
      <c r="F977" s="5"/>
    </row>
    <row r="978" ht="13.5" customHeight="1" spans="1:6">
      <c r="A978" s="2"/>
      <c r="D978" s="4"/>
      <c r="E978" s="5"/>
      <c r="F978" s="5"/>
    </row>
    <row r="979" ht="13.5" customHeight="1" spans="1:6">
      <c r="A979" s="2"/>
      <c r="D979" s="4"/>
      <c r="E979" s="5"/>
      <c r="F979" s="5"/>
    </row>
    <row r="980" ht="13.5" customHeight="1" spans="1:6">
      <c r="A980" s="2"/>
      <c r="D980" s="4"/>
      <c r="E980" s="5"/>
      <c r="F980" s="5"/>
    </row>
    <row r="981" ht="13.5" customHeight="1" spans="1:6">
      <c r="A981" s="2"/>
      <c r="D981" s="4"/>
      <c r="E981" s="5"/>
      <c r="F981" s="5"/>
    </row>
    <row r="982" ht="13.5" customHeight="1" spans="1:6">
      <c r="A982" s="2"/>
      <c r="D982" s="4"/>
      <c r="E982" s="5"/>
      <c r="F982" s="5"/>
    </row>
    <row r="983" ht="13.5" customHeight="1" spans="1:6">
      <c r="A983" s="2"/>
      <c r="D983" s="4"/>
      <c r="E983" s="5"/>
      <c r="F983" s="5"/>
    </row>
    <row r="984" ht="13.5" customHeight="1" spans="1:6">
      <c r="A984" s="2"/>
      <c r="D984" s="4"/>
      <c r="E984" s="5"/>
      <c r="F984" s="5"/>
    </row>
    <row r="985" ht="13.5" customHeight="1" spans="1:6">
      <c r="A985" s="2"/>
      <c r="D985" s="4"/>
      <c r="E985" s="5"/>
      <c r="F985" s="5"/>
    </row>
    <row r="986" ht="13.5" customHeight="1" spans="1:6">
      <c r="A986" s="2"/>
      <c r="D986" s="4"/>
      <c r="E986" s="5"/>
      <c r="F986" s="5"/>
    </row>
    <row r="987" ht="13.5" customHeight="1" spans="1:6">
      <c r="A987" s="2"/>
      <c r="D987" s="4"/>
      <c r="E987" s="5"/>
      <c r="F987" s="5"/>
    </row>
    <row r="988" ht="13.5" customHeight="1" spans="1:6">
      <c r="A988" s="2"/>
      <c r="D988" s="4"/>
      <c r="E988" s="5"/>
      <c r="F988" s="5"/>
    </row>
    <row r="989" ht="13.5" customHeight="1" spans="1:6">
      <c r="A989" s="2"/>
      <c r="D989" s="4"/>
      <c r="E989" s="5"/>
      <c r="F989" s="5"/>
    </row>
    <row r="990" ht="13.5" customHeight="1" spans="1:6">
      <c r="A990" s="2"/>
      <c r="D990" s="4"/>
      <c r="E990" s="5"/>
      <c r="F990" s="5"/>
    </row>
    <row r="991" ht="13.5" customHeight="1" spans="1:6">
      <c r="A991" s="2"/>
      <c r="D991" s="4"/>
      <c r="E991" s="5"/>
      <c r="F991" s="5"/>
    </row>
    <row r="992" ht="13.5" customHeight="1" spans="1:6">
      <c r="A992" s="2"/>
      <c r="D992" s="4"/>
      <c r="E992" s="5"/>
      <c r="F992" s="5"/>
    </row>
    <row r="993" ht="13.5" customHeight="1" spans="1:6">
      <c r="A993" s="2"/>
      <c r="D993" s="4"/>
      <c r="E993" s="5"/>
      <c r="F993" s="5"/>
    </row>
    <row r="994" ht="13.5" customHeight="1" spans="1:6">
      <c r="A994" s="2"/>
      <c r="D994" s="4"/>
      <c r="E994" s="5"/>
      <c r="F994" s="5"/>
    </row>
    <row r="995" ht="13.5" customHeight="1" spans="1:6">
      <c r="A995" s="2"/>
      <c r="D995" s="4"/>
      <c r="E995" s="5"/>
      <c r="F995" s="5"/>
    </row>
    <row r="996" ht="13.5" customHeight="1" spans="1:6">
      <c r="A996" s="2"/>
      <c r="D996" s="4"/>
      <c r="E996" s="5"/>
      <c r="F996" s="5"/>
    </row>
    <row r="997" ht="13.5" customHeight="1" spans="1:6">
      <c r="A997" s="2"/>
      <c r="D997" s="4"/>
      <c r="E997" s="5"/>
      <c r="F997" s="5"/>
    </row>
    <row r="998" ht="13.5" customHeight="1" spans="1:6">
      <c r="A998" s="2"/>
      <c r="D998" s="4"/>
      <c r="E998" s="5"/>
      <c r="F998" s="5"/>
    </row>
    <row r="999" ht="13.5" customHeight="1" spans="1:6">
      <c r="A999" s="2"/>
      <c r="D999" s="4"/>
      <c r="E999" s="5"/>
      <c r="F999" s="5"/>
    </row>
    <row r="1000" ht="13.5" customHeight="1" spans="1:6">
      <c r="A1000" s="2"/>
      <c r="D1000" s="4"/>
      <c r="E1000" s="5"/>
      <c r="F1000" s="5"/>
    </row>
    <row r="1001" ht="13.5" customHeight="1" spans="1:6">
      <c r="A1001" s="2"/>
      <c r="D1001" s="4"/>
      <c r="E1001" s="5"/>
      <c r="F1001" s="5"/>
    </row>
    <row r="1002" ht="13.5" customHeight="1" spans="1:6">
      <c r="A1002" s="2"/>
      <c r="D1002" s="4"/>
      <c r="E1002" s="5"/>
      <c r="F1002" s="5"/>
    </row>
    <row r="1003" ht="13.5" customHeight="1" spans="1:6">
      <c r="A1003" s="2"/>
      <c r="D1003" s="4"/>
      <c r="E1003" s="5"/>
      <c r="F1003" s="5"/>
    </row>
    <row r="1004" ht="13.5" customHeight="1" spans="1:6">
      <c r="A1004" s="2"/>
      <c r="D1004" s="4"/>
      <c r="E1004" s="5"/>
      <c r="F1004" s="5"/>
    </row>
    <row r="1005" ht="13.5" customHeight="1" spans="1:6">
      <c r="A1005" s="2"/>
      <c r="D1005" s="4"/>
      <c r="E1005" s="5"/>
      <c r="F1005" s="5"/>
    </row>
    <row r="1006" ht="13.5" customHeight="1" spans="1:6">
      <c r="A1006" s="2"/>
      <c r="D1006" s="4"/>
      <c r="E1006" s="5"/>
      <c r="F1006" s="5"/>
    </row>
    <row r="1007" ht="13.5" customHeight="1" spans="1:6">
      <c r="A1007" s="2"/>
      <c r="D1007" s="4"/>
      <c r="E1007" s="5"/>
      <c r="F1007" s="5"/>
    </row>
    <row r="1008" ht="13.5" customHeight="1" spans="1:6">
      <c r="A1008" s="2"/>
      <c r="D1008" s="4"/>
      <c r="E1008" s="5"/>
      <c r="F1008" s="5"/>
    </row>
    <row r="1009" ht="13.5" customHeight="1" spans="1:6">
      <c r="A1009" s="2"/>
      <c r="D1009" s="4"/>
      <c r="E1009" s="5"/>
      <c r="F1009" s="5"/>
    </row>
    <row r="1010" ht="13.5" customHeight="1" spans="1:6">
      <c r="A1010" s="2"/>
      <c r="D1010" s="4"/>
      <c r="E1010" s="5"/>
      <c r="F1010" s="5"/>
    </row>
    <row r="1011" ht="13.5" customHeight="1" spans="1:6">
      <c r="A1011" s="2"/>
      <c r="D1011" s="4"/>
      <c r="E1011" s="5"/>
      <c r="F1011" s="5"/>
    </row>
    <row r="1012" ht="13.5" customHeight="1" spans="1:6">
      <c r="A1012" s="2"/>
      <c r="D1012" s="4"/>
      <c r="E1012" s="5"/>
      <c r="F1012" s="5"/>
    </row>
    <row r="1013" ht="13.5" customHeight="1" spans="1:6">
      <c r="A1013" s="2"/>
      <c r="D1013" s="4"/>
      <c r="E1013" s="5"/>
      <c r="F1013" s="5"/>
    </row>
    <row r="1014" ht="13.5" customHeight="1" spans="1:6">
      <c r="A1014" s="2"/>
      <c r="D1014" s="4"/>
      <c r="E1014" s="5"/>
      <c r="F1014" s="5"/>
    </row>
    <row r="1015" ht="13.5" customHeight="1" spans="1:6">
      <c r="A1015" s="2"/>
      <c r="D1015" s="4"/>
      <c r="E1015" s="5"/>
      <c r="F1015" s="5"/>
    </row>
    <row r="1016" ht="13.5" customHeight="1" spans="1:6">
      <c r="A1016" s="2"/>
      <c r="D1016" s="4"/>
      <c r="E1016" s="5"/>
      <c r="F1016" s="5"/>
    </row>
    <row r="1017" ht="13.5" customHeight="1" spans="1:6">
      <c r="A1017" s="2"/>
      <c r="D1017" s="4"/>
      <c r="E1017" s="5"/>
      <c r="F1017" s="5"/>
    </row>
    <row r="1018" ht="13.5" customHeight="1" spans="1:6">
      <c r="A1018" s="2"/>
      <c r="D1018" s="4"/>
      <c r="E1018" s="5"/>
      <c r="F1018" s="5"/>
    </row>
    <row r="1019" ht="13.5" customHeight="1" spans="1:6">
      <c r="A1019" s="2"/>
      <c r="D1019" s="4"/>
      <c r="E1019" s="5"/>
      <c r="F1019" s="5"/>
    </row>
    <row r="1020" ht="13.5" customHeight="1" spans="1:6">
      <c r="A1020" s="2"/>
      <c r="D1020" s="4"/>
      <c r="E1020" s="5"/>
      <c r="F1020" s="5"/>
    </row>
    <row r="1021" ht="13.5" customHeight="1" spans="1:6">
      <c r="A1021" s="2"/>
      <c r="D1021" s="4"/>
      <c r="E1021" s="5"/>
      <c r="F1021" s="5"/>
    </row>
    <row r="1022" ht="13.5" customHeight="1" spans="1:6">
      <c r="A1022" s="2"/>
      <c r="D1022" s="4"/>
      <c r="E1022" s="5"/>
      <c r="F1022" s="5"/>
    </row>
    <row r="1023" ht="13.5" customHeight="1" spans="1:6">
      <c r="A1023" s="2"/>
      <c r="D1023" s="4"/>
      <c r="E1023" s="5"/>
      <c r="F1023" s="5"/>
    </row>
    <row r="1024" ht="13.5" customHeight="1" spans="1:6">
      <c r="A1024" s="2"/>
      <c r="D1024" s="4"/>
      <c r="E1024" s="5"/>
      <c r="F1024" s="5"/>
    </row>
    <row r="1025" ht="13.5" customHeight="1" spans="1:6">
      <c r="A1025" s="2"/>
      <c r="D1025" s="4"/>
      <c r="E1025" s="5"/>
      <c r="F1025" s="5"/>
    </row>
    <row r="1026" ht="13.5" customHeight="1" spans="1:6">
      <c r="A1026" s="2"/>
      <c r="D1026" s="4"/>
      <c r="E1026" s="5"/>
      <c r="F1026" s="5"/>
    </row>
    <row r="1027" ht="13.5" customHeight="1" spans="1:6">
      <c r="A1027" s="2"/>
      <c r="D1027" s="4"/>
      <c r="E1027" s="5"/>
      <c r="F1027" s="5"/>
    </row>
    <row r="1028" ht="13.5" customHeight="1" spans="1:6">
      <c r="A1028" s="2"/>
      <c r="D1028" s="4"/>
      <c r="E1028" s="5"/>
      <c r="F1028" s="5"/>
    </row>
    <row r="1029" ht="13.5" customHeight="1" spans="1:6">
      <c r="A1029" s="2"/>
      <c r="D1029" s="4"/>
      <c r="E1029" s="5"/>
      <c r="F1029" s="5"/>
    </row>
    <row r="1030" ht="13.5" customHeight="1" spans="1:6">
      <c r="A1030" s="2"/>
      <c r="D1030" s="4"/>
      <c r="E1030" s="5"/>
      <c r="F1030" s="5"/>
    </row>
    <row r="1031" ht="13.5" customHeight="1" spans="1:6">
      <c r="A1031" s="2"/>
      <c r="D1031" s="4"/>
      <c r="E1031" s="5"/>
      <c r="F1031" s="5"/>
    </row>
    <row r="1032" ht="13.5" customHeight="1" spans="1:6">
      <c r="A1032" s="2"/>
      <c r="D1032" s="4"/>
      <c r="E1032" s="5"/>
      <c r="F1032" s="5"/>
    </row>
    <row r="1033" ht="13.5" customHeight="1" spans="5:6">
      <c r="E1033" s="5"/>
      <c r="F1033" s="5"/>
    </row>
    <row r="1034" ht="13.5" customHeight="1" spans="5:6">
      <c r="E1034" s="5"/>
      <c r="F1034" s="5"/>
    </row>
  </sheetData>
  <pageMargins left="0.7" right="0.7" top="0.75" bottom="0.75" header="0" footer="0"/>
  <pageSetup paperSize="1" orientation="landscape"/>
  <headerFooter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34"/>
  <sheetViews>
    <sheetView workbookViewId="0">
      <selection activeCell="A1" sqref="A1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4" t="s">
        <v>3</v>
      </c>
      <c r="E1" s="5"/>
      <c r="F1" s="5"/>
    </row>
    <row r="2" ht="13.5" customHeight="1" spans="1:6">
      <c r="A2" s="6">
        <v>45108</v>
      </c>
      <c r="B2" s="5" t="s">
        <v>11</v>
      </c>
      <c r="C2" s="5" t="s">
        <v>777</v>
      </c>
      <c r="D2" s="4">
        <v>180</v>
      </c>
      <c r="E2" s="5"/>
      <c r="F2" s="5"/>
    </row>
    <row r="3" ht="13.5" customHeight="1" spans="1:6">
      <c r="A3" s="6">
        <v>45108</v>
      </c>
      <c r="B3" s="5" t="s">
        <v>125</v>
      </c>
      <c r="C3" s="5" t="s">
        <v>640</v>
      </c>
      <c r="D3" s="4">
        <v>60</v>
      </c>
      <c r="E3" s="5"/>
      <c r="F3" s="5"/>
    </row>
    <row r="4" ht="13.5" customHeight="1" spans="1:6">
      <c r="A4" s="6">
        <v>45108</v>
      </c>
      <c r="B4" s="5" t="s">
        <v>125</v>
      </c>
      <c r="C4" s="5" t="s">
        <v>641</v>
      </c>
      <c r="D4" s="4">
        <v>750</v>
      </c>
      <c r="E4" s="5"/>
      <c r="F4" s="5"/>
    </row>
    <row r="5" ht="13.5" customHeight="1" spans="1:6">
      <c r="A5" s="6">
        <v>45108</v>
      </c>
      <c r="B5" s="5" t="s">
        <v>125</v>
      </c>
      <c r="C5" s="5" t="s">
        <v>509</v>
      </c>
      <c r="D5" s="4">
        <v>32.75</v>
      </c>
      <c r="E5" s="5"/>
      <c r="F5" s="5"/>
    </row>
    <row r="6" ht="13.5" customHeight="1" spans="1:7">
      <c r="A6" s="6">
        <v>45108</v>
      </c>
      <c r="B6" s="5" t="s">
        <v>644</v>
      </c>
      <c r="C6" s="5" t="s">
        <v>684</v>
      </c>
      <c r="D6" s="4">
        <v>100</v>
      </c>
      <c r="E6" s="5"/>
      <c r="F6" s="5"/>
      <c r="G6" s="3" t="s">
        <v>286</v>
      </c>
    </row>
    <row r="7" ht="13.5" customHeight="1" spans="1:8">
      <c r="A7" s="6">
        <v>45108</v>
      </c>
      <c r="B7" s="5" t="s">
        <v>646</v>
      </c>
      <c r="C7" s="5" t="s">
        <v>1145</v>
      </c>
      <c r="D7" s="4">
        <v>1177</v>
      </c>
      <c r="E7" s="5"/>
      <c r="F7" s="5"/>
      <c r="G7" s="3" t="s">
        <v>44</v>
      </c>
      <c r="H7" s="4" t="e">
        <f>SUMIF(B:B,G7,D:D)</f>
        <v>#REF!</v>
      </c>
    </row>
    <row r="8" ht="13.5" customHeight="1" spans="1:8">
      <c r="A8" s="6">
        <v>45108</v>
      </c>
      <c r="B8" s="5" t="s">
        <v>36</v>
      </c>
      <c r="C8" s="5" t="s">
        <v>37</v>
      </c>
      <c r="D8" s="4">
        <v>600</v>
      </c>
      <c r="E8" s="5"/>
      <c r="F8" s="5" t="s">
        <v>1362</v>
      </c>
      <c r="G8" s="3" t="s">
        <v>294</v>
      </c>
      <c r="H8" s="4" t="e">
        <f>SUMIF(B:B,G8,D:D)</f>
        <v>#REF!</v>
      </c>
    </row>
    <row r="9" ht="13.5" customHeight="1" spans="1:8">
      <c r="A9" s="6">
        <v>45108</v>
      </c>
      <c r="B9" s="5" t="s">
        <v>36</v>
      </c>
      <c r="C9" s="5" t="s">
        <v>38</v>
      </c>
      <c r="D9" s="4">
        <v>400</v>
      </c>
      <c r="E9" s="5"/>
      <c r="F9" s="5"/>
      <c r="G9" s="3" t="s">
        <v>11</v>
      </c>
      <c r="H9" s="4">
        <f>SUMIF(B:B,G9,D:D)</f>
        <v>373.89</v>
      </c>
    </row>
    <row r="10" ht="13.5" customHeight="1" spans="1:8">
      <c r="A10" s="6">
        <v>45108</v>
      </c>
      <c r="B10" s="5" t="s">
        <v>375</v>
      </c>
      <c r="C10" s="5" t="s">
        <v>547</v>
      </c>
      <c r="D10" s="4">
        <v>200</v>
      </c>
      <c r="E10" s="5"/>
      <c r="F10" s="5"/>
      <c r="G10" s="3" t="s">
        <v>68</v>
      </c>
      <c r="H10" s="4">
        <f>SUMIF(B:B,G10,D:D)</f>
        <v>988.76</v>
      </c>
    </row>
    <row r="11" ht="13.5" customHeight="1" spans="1:8">
      <c r="A11" s="6">
        <v>45108</v>
      </c>
      <c r="B11" s="5" t="s">
        <v>375</v>
      </c>
      <c r="C11" s="5" t="s">
        <v>548</v>
      </c>
      <c r="D11" s="4">
        <v>25</v>
      </c>
      <c r="E11" s="5"/>
      <c r="F11" s="5"/>
      <c r="G11" s="3" t="s">
        <v>197</v>
      </c>
      <c r="H11" s="4">
        <f>SUMIF(B:B,G11,D:D)</f>
        <v>21.6</v>
      </c>
    </row>
    <row r="12" ht="13.5" customHeight="1" spans="1:8">
      <c r="A12" s="6">
        <v>45108</v>
      </c>
      <c r="B12" s="5" t="s">
        <v>375</v>
      </c>
      <c r="C12" s="5" t="s">
        <v>549</v>
      </c>
      <c r="D12" s="4">
        <v>44</v>
      </c>
      <c r="E12" s="5"/>
      <c r="F12" s="5"/>
      <c r="G12" s="3" t="s">
        <v>125</v>
      </c>
      <c r="H12" s="4">
        <f>SUMIF(B:B,G12,D:D)</f>
        <v>1994.98</v>
      </c>
    </row>
    <row r="13" ht="13.5" customHeight="1" spans="1:8">
      <c r="A13" s="6">
        <v>45108</v>
      </c>
      <c r="B13" s="5" t="s">
        <v>375</v>
      </c>
      <c r="C13" s="5" t="s">
        <v>550</v>
      </c>
      <c r="D13" s="4">
        <v>20</v>
      </c>
      <c r="E13" s="5"/>
      <c r="F13" s="5"/>
      <c r="G13" s="3" t="s">
        <v>644</v>
      </c>
      <c r="H13" s="4">
        <f>SUMIF(B:B,G13,D:D)</f>
        <v>350</v>
      </c>
    </row>
    <row r="14" ht="13.5" customHeight="1" spans="1:8">
      <c r="A14" s="6">
        <v>45108</v>
      </c>
      <c r="B14" s="5" t="s">
        <v>375</v>
      </c>
      <c r="C14" s="5" t="s">
        <v>1319</v>
      </c>
      <c r="D14" s="4">
        <v>5</v>
      </c>
      <c r="E14" s="5"/>
      <c r="F14" s="5"/>
      <c r="G14" s="3" t="s">
        <v>646</v>
      </c>
      <c r="H14" s="4">
        <f>SUMIF(B:B,G14,D:D)</f>
        <v>1177</v>
      </c>
    </row>
    <row r="15" ht="13.5" customHeight="1" spans="1:8">
      <c r="A15" s="6">
        <v>45108</v>
      </c>
      <c r="B15" s="5" t="s">
        <v>36</v>
      </c>
      <c r="C15" s="5" t="s">
        <v>1366</v>
      </c>
      <c r="D15" s="4">
        <v>700</v>
      </c>
      <c r="E15" s="5"/>
      <c r="F15" s="5"/>
      <c r="G15" s="3" t="s">
        <v>163</v>
      </c>
      <c r="H15" s="4">
        <f>SUMIF(B:B,G15,D:D)</f>
        <v>42.31</v>
      </c>
    </row>
    <row r="16" ht="13.5" customHeight="1" spans="1:8">
      <c r="A16" s="6">
        <v>45108</v>
      </c>
      <c r="B16" s="5" t="s">
        <v>36</v>
      </c>
      <c r="C16" s="5" t="s">
        <v>1597</v>
      </c>
      <c r="D16" s="4">
        <v>1570</v>
      </c>
      <c r="E16" s="5"/>
      <c r="F16" s="5"/>
      <c r="G16" s="3" t="s">
        <v>134</v>
      </c>
      <c r="H16" s="4">
        <f>SUMIF(B:B,G16,D:D)</f>
        <v>509.7</v>
      </c>
    </row>
    <row r="17" ht="13.5" customHeight="1" spans="1:8">
      <c r="A17" s="6">
        <v>45108</v>
      </c>
      <c r="B17" s="5" t="s">
        <v>36</v>
      </c>
      <c r="C17" s="5" t="s">
        <v>1591</v>
      </c>
      <c r="D17" s="4">
        <v>1174</v>
      </c>
      <c r="E17" s="5"/>
      <c r="F17" s="5"/>
      <c r="G17" s="3" t="s">
        <v>34</v>
      </c>
      <c r="H17" s="4">
        <f>SUMIF(B:B,G17,D:D)</f>
        <v>161.5</v>
      </c>
    </row>
    <row r="18" ht="13.5" customHeight="1" spans="1:8">
      <c r="A18" s="6">
        <v>45108</v>
      </c>
      <c r="B18" s="5" t="s">
        <v>44</v>
      </c>
      <c r="C18" s="5" t="s">
        <v>1685</v>
      </c>
      <c r="D18" s="4" t="e">
        <f>#REF!</f>
        <v>#REF!</v>
      </c>
      <c r="E18" s="5"/>
      <c r="F18" s="5"/>
      <c r="G18" s="3" t="s">
        <v>36</v>
      </c>
      <c r="H18" s="4">
        <f>SUMIF(B:B,G18,D:D)</f>
        <v>4444</v>
      </c>
    </row>
    <row r="19" ht="13.5" customHeight="1" spans="1:8">
      <c r="A19" s="6">
        <v>45108</v>
      </c>
      <c r="B19" s="5" t="s">
        <v>294</v>
      </c>
      <c r="C19" s="5" t="s">
        <v>1685</v>
      </c>
      <c r="D19" s="4" t="e">
        <f>#REF!</f>
        <v>#REF!</v>
      </c>
      <c r="E19" s="5"/>
      <c r="F19" s="5"/>
      <c r="H19" s="4"/>
    </row>
    <row r="20" ht="13.5" customHeight="1" spans="1:8">
      <c r="A20" s="6">
        <v>45108</v>
      </c>
      <c r="B20" s="5" t="s">
        <v>644</v>
      </c>
      <c r="C20" s="5" t="s">
        <v>1707</v>
      </c>
      <c r="D20" s="4">
        <v>250</v>
      </c>
      <c r="E20" s="5"/>
      <c r="F20" s="5"/>
      <c r="H20" s="4"/>
    </row>
    <row r="21" ht="13.5" customHeight="1" spans="1:8">
      <c r="A21" s="6">
        <v>45126</v>
      </c>
      <c r="B21" s="5" t="s">
        <v>125</v>
      </c>
      <c r="C21" s="5" t="s">
        <v>1708</v>
      </c>
      <c r="D21" s="4">
        <v>150</v>
      </c>
      <c r="E21" s="5"/>
      <c r="F21" s="5"/>
      <c r="G21" s="3" t="s">
        <v>39</v>
      </c>
      <c r="H21" s="4">
        <f>SUMIF(B:B,G21,D:D)</f>
        <v>1163.03</v>
      </c>
    </row>
    <row r="22" ht="13.5" customHeight="1" spans="1:8">
      <c r="A22" s="6">
        <v>45119</v>
      </c>
      <c r="B22" s="5" t="s">
        <v>125</v>
      </c>
      <c r="C22" s="5" t="s">
        <v>1709</v>
      </c>
      <c r="D22" s="4">
        <v>952.56</v>
      </c>
      <c r="E22" s="5"/>
      <c r="F22" s="5"/>
      <c r="G22" s="3" t="s">
        <v>375</v>
      </c>
      <c r="H22" s="4">
        <f>SUMIF(B:B,G22,D:D)</f>
        <v>294</v>
      </c>
    </row>
    <row r="23" ht="13.5" customHeight="1" spans="1:26">
      <c r="A23" s="6">
        <v>45108</v>
      </c>
      <c r="B23" s="5" t="s">
        <v>68</v>
      </c>
      <c r="C23" s="5" t="s">
        <v>20</v>
      </c>
      <c r="D23" s="4">
        <v>211.51</v>
      </c>
      <c r="E23" s="10"/>
      <c r="F23" s="10"/>
      <c r="G23" s="10" t="s">
        <v>841</v>
      </c>
      <c r="H23" s="4">
        <f>SUMIF(B:B,G23,D:D)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6">
        <v>45114</v>
      </c>
      <c r="B24" s="5" t="s">
        <v>39</v>
      </c>
      <c r="C24" s="14" t="s">
        <v>83</v>
      </c>
      <c r="D24" s="4">
        <v>53.94</v>
      </c>
      <c r="E24" s="11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2">
        <v>45122</v>
      </c>
      <c r="B25" s="5" t="s">
        <v>39</v>
      </c>
      <c r="C25" s="14" t="s">
        <v>83</v>
      </c>
      <c r="D25" s="4">
        <v>89.66</v>
      </c>
      <c r="E25" s="4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2">
        <v>45121</v>
      </c>
      <c r="B26" s="5" t="s">
        <v>11</v>
      </c>
      <c r="C26" s="5" t="s">
        <v>824</v>
      </c>
      <c r="D26" s="4">
        <v>106.8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2">
        <v>45121</v>
      </c>
      <c r="B27" s="5" t="s">
        <v>44</v>
      </c>
      <c r="C27" s="5" t="s">
        <v>1000</v>
      </c>
      <c r="D27" s="4">
        <v>79.9</v>
      </c>
      <c r="E27" s="11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2">
        <v>45128</v>
      </c>
      <c r="B28" s="5" t="s">
        <v>163</v>
      </c>
      <c r="C28" s="5" t="s">
        <v>1710</v>
      </c>
      <c r="D28" s="4">
        <v>32.31</v>
      </c>
      <c r="E28" s="11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2">
        <v>45125</v>
      </c>
      <c r="B29" s="5" t="s">
        <v>125</v>
      </c>
      <c r="C29" s="5" t="s">
        <v>124</v>
      </c>
      <c r="D29" s="4">
        <v>10.9</v>
      </c>
      <c r="E29" s="4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2">
        <v>45121</v>
      </c>
      <c r="B30" s="5" t="s">
        <v>68</v>
      </c>
      <c r="C30" s="5" t="s">
        <v>20</v>
      </c>
      <c r="D30" s="4">
        <v>198.85</v>
      </c>
      <c r="E30" s="4"/>
      <c r="F30" s="5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2">
        <v>45114</v>
      </c>
      <c r="B31" s="5" t="s">
        <v>68</v>
      </c>
      <c r="C31" s="5" t="s">
        <v>20</v>
      </c>
      <c r="D31" s="4">
        <v>172.87</v>
      </c>
      <c r="E31" s="10"/>
      <c r="F31" s="5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2">
        <v>45128</v>
      </c>
      <c r="B32" s="5" t="s">
        <v>68</v>
      </c>
      <c r="C32" s="5" t="s">
        <v>20</v>
      </c>
      <c r="D32" s="4">
        <v>225.83</v>
      </c>
      <c r="E32" s="10"/>
      <c r="F32" s="4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2">
        <v>45129</v>
      </c>
      <c r="B33" s="5" t="s">
        <v>134</v>
      </c>
      <c r="C33" s="5" t="s">
        <v>1278</v>
      </c>
      <c r="D33" s="4">
        <v>390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2">
        <v>45130</v>
      </c>
      <c r="B34" s="5" t="s">
        <v>125</v>
      </c>
      <c r="C34" s="5" t="s">
        <v>124</v>
      </c>
      <c r="D34" s="4">
        <v>38.77</v>
      </c>
      <c r="E34" s="10"/>
      <c r="F34" s="4"/>
      <c r="G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2">
        <v>45134</v>
      </c>
      <c r="B35" s="5" t="s">
        <v>11</v>
      </c>
      <c r="C35" s="5" t="s">
        <v>1711</v>
      </c>
      <c r="D35" s="4">
        <v>21.1</v>
      </c>
      <c r="E35" s="10"/>
      <c r="F35" s="4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2">
        <v>45134</v>
      </c>
      <c r="B36" s="10" t="s">
        <v>11</v>
      </c>
      <c r="C36" s="10" t="s">
        <v>492</v>
      </c>
      <c r="D36" s="4">
        <v>20</v>
      </c>
      <c r="E36" s="10"/>
      <c r="F36" s="4"/>
      <c r="G36" s="5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2">
        <v>45109</v>
      </c>
      <c r="B37" s="10" t="s">
        <v>197</v>
      </c>
      <c r="C37" s="10" t="s">
        <v>707</v>
      </c>
      <c r="D37" s="4">
        <v>21.6</v>
      </c>
      <c r="E37" s="10"/>
      <c r="F37" s="4"/>
      <c r="G37" s="5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2">
        <v>45135</v>
      </c>
      <c r="B38" s="5" t="s">
        <v>11</v>
      </c>
      <c r="C38" s="5" t="s">
        <v>824</v>
      </c>
      <c r="D38" s="4">
        <v>26.97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2">
        <v>45136</v>
      </c>
      <c r="B39" s="5" t="s">
        <v>34</v>
      </c>
      <c r="C39" s="5" t="s">
        <v>81</v>
      </c>
      <c r="D39" s="4">
        <v>30.5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12">
        <v>45108</v>
      </c>
      <c r="B40" s="8" t="s">
        <v>39</v>
      </c>
      <c r="C40" s="8" t="s">
        <v>391</v>
      </c>
      <c r="D40" s="9">
        <v>53.15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12">
        <v>45109</v>
      </c>
      <c r="B41" s="8" t="s">
        <v>34</v>
      </c>
      <c r="C41" s="8" t="s">
        <v>1712</v>
      </c>
      <c r="D41" s="9">
        <v>37.6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12">
        <v>45115</v>
      </c>
      <c r="B42" s="8" t="s">
        <v>11</v>
      </c>
      <c r="C42" s="8" t="s">
        <v>1713</v>
      </c>
      <c r="D42" s="9">
        <v>6.02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12">
        <v>45115</v>
      </c>
      <c r="B43" s="8" t="s">
        <v>34</v>
      </c>
      <c r="C43" s="8" t="s">
        <v>1608</v>
      </c>
      <c r="D43" s="9">
        <v>40.79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12">
        <v>45117</v>
      </c>
      <c r="B44" s="8" t="s">
        <v>134</v>
      </c>
      <c r="C44" s="8" t="s">
        <v>1010</v>
      </c>
      <c r="D44" s="9">
        <v>119.7</v>
      </c>
      <c r="E44" s="10"/>
      <c r="F44" s="4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12">
        <v>45119</v>
      </c>
      <c r="B45" s="8" t="s">
        <v>11</v>
      </c>
      <c r="C45" s="8" t="s">
        <v>1714</v>
      </c>
      <c r="D45" s="9">
        <v>7.5</v>
      </c>
      <c r="E45" s="10"/>
      <c r="F45" s="4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12">
        <v>45129</v>
      </c>
      <c r="B46" s="8" t="s">
        <v>163</v>
      </c>
      <c r="C46" s="8" t="s">
        <v>1715</v>
      </c>
      <c r="D46" s="9">
        <v>10</v>
      </c>
      <c r="E46" s="10"/>
      <c r="F46" s="4"/>
      <c r="G46" s="3" t="s">
        <v>1082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12">
        <v>45131</v>
      </c>
      <c r="B47" s="8" t="s">
        <v>34</v>
      </c>
      <c r="C47" s="8" t="s">
        <v>1716</v>
      </c>
      <c r="D47" s="9">
        <v>12.81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12">
        <v>45131</v>
      </c>
      <c r="B48" s="8" t="s">
        <v>68</v>
      </c>
      <c r="C48" s="8" t="s">
        <v>1717</v>
      </c>
      <c r="D48" s="9">
        <v>18.3</v>
      </c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12">
        <v>45132</v>
      </c>
      <c r="B49" s="8" t="s">
        <v>34</v>
      </c>
      <c r="C49" s="8" t="s">
        <v>1718</v>
      </c>
      <c r="D49" s="9">
        <v>7.4</v>
      </c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12">
        <v>45132</v>
      </c>
      <c r="B50" s="8" t="s">
        <v>39</v>
      </c>
      <c r="C50" s="8" t="s">
        <v>1719</v>
      </c>
      <c r="D50" s="9">
        <v>80.28</v>
      </c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12">
        <v>45134</v>
      </c>
      <c r="B51" s="8" t="s">
        <v>11</v>
      </c>
      <c r="C51" s="8" t="s">
        <v>1720</v>
      </c>
      <c r="D51" s="9">
        <v>5.5</v>
      </c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12">
        <v>45135</v>
      </c>
      <c r="B52" s="8" t="s">
        <v>68</v>
      </c>
      <c r="C52" s="8" t="s">
        <v>20</v>
      </c>
      <c r="D52" s="9">
        <v>161.4</v>
      </c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12">
        <v>45136</v>
      </c>
      <c r="B53" s="8" t="s">
        <v>44</v>
      </c>
      <c r="C53" s="8" t="s">
        <v>1721</v>
      </c>
      <c r="D53" s="9">
        <v>4.32</v>
      </c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12">
        <v>45137</v>
      </c>
      <c r="B54" s="8" t="s">
        <v>34</v>
      </c>
      <c r="C54" s="8" t="s">
        <v>1607</v>
      </c>
      <c r="D54" s="9">
        <v>9.1</v>
      </c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12">
        <v>45138</v>
      </c>
      <c r="B55" s="8" t="s">
        <v>34</v>
      </c>
      <c r="C55" s="8" t="s">
        <v>1722</v>
      </c>
      <c r="D55" s="9">
        <v>23.3</v>
      </c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12">
        <v>45138</v>
      </c>
      <c r="B56" s="8" t="s">
        <v>39</v>
      </c>
      <c r="C56" s="8" t="s">
        <v>1723</v>
      </c>
      <c r="D56" s="9">
        <v>886</v>
      </c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5:26"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5:26"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5:26"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5:26"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5:26"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5:26"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5:26"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/>
      <c r="D64" s="4"/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D65" s="4"/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D66" s="4"/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D67" s="4"/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D68" s="4"/>
      <c r="E68" s="10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4"/>
      <c r="E69" s="10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4"/>
      <c r="E70" s="10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4"/>
      <c r="E71" s="10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/>
      <c r="D72" s="4"/>
      <c r="E72" s="10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/>
      <c r="D73" s="4"/>
      <c r="E73" s="10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/>
      <c r="D74" s="4" t="e">
        <f>SUM(D2:D73)</f>
        <v>#REF!</v>
      </c>
      <c r="E74" s="10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/>
      <c r="D75" s="4"/>
      <c r="E75" s="10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"/>
      <c r="D76" s="4"/>
      <c r="E76" s="5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"/>
      <c r="D77" s="4"/>
      <c r="E77" s="5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26">
      <c r="A78" s="2"/>
      <c r="D78" s="4"/>
      <c r="E78" s="5"/>
      <c r="F78" s="5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3.5" customHeight="1" spans="1:26">
      <c r="A79" s="2"/>
      <c r="D79" s="4"/>
      <c r="E79" s="5"/>
      <c r="F79" s="5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3.5" customHeight="1" spans="1:6">
      <c r="A80" s="2"/>
      <c r="D80" s="4"/>
      <c r="E80" s="5"/>
      <c r="F80" s="5"/>
    </row>
    <row r="81" ht="13.5" customHeight="1" spans="1:6">
      <c r="A81" s="2"/>
      <c r="D81" s="4"/>
      <c r="E81" s="5"/>
      <c r="F81" s="5"/>
    </row>
    <row r="82" ht="13.5" customHeight="1" spans="1:6">
      <c r="A82" s="2"/>
      <c r="D82" s="4"/>
      <c r="E82" s="5"/>
      <c r="F82" s="5"/>
    </row>
    <row r="83" ht="13.5" customHeight="1" spans="1:6">
      <c r="A83" s="2"/>
      <c r="D83" s="4"/>
      <c r="E83" s="5"/>
      <c r="F83" s="5"/>
    </row>
    <row r="84" ht="13.5" customHeight="1" spans="1:6">
      <c r="A84" s="2"/>
      <c r="D84" s="4"/>
      <c r="E84" s="5"/>
      <c r="F84" s="5"/>
    </row>
    <row r="85" ht="13.5" customHeight="1" spans="1:6">
      <c r="A85" s="2"/>
      <c r="D85" s="4"/>
      <c r="E85" s="5"/>
      <c r="F85" s="5"/>
    </row>
    <row r="86" ht="13.5" customHeight="1" spans="1:6">
      <c r="A86" s="2"/>
      <c r="D86" s="4"/>
      <c r="E86" s="5"/>
      <c r="F86" s="5"/>
    </row>
    <row r="87" ht="13.5" customHeight="1" spans="1:6">
      <c r="A87" s="2"/>
      <c r="D87" s="4"/>
      <c r="E87" s="5"/>
      <c r="F87" s="5"/>
    </row>
    <row r="88" ht="13.5" customHeight="1" spans="1:6">
      <c r="A88" s="2"/>
      <c r="D88" s="4"/>
      <c r="E88" s="5"/>
      <c r="F88" s="5"/>
    </row>
    <row r="89" ht="13.5" customHeight="1" spans="1:6">
      <c r="A89" s="2"/>
      <c r="D89" s="4"/>
      <c r="E89" s="5"/>
      <c r="F89" s="5"/>
    </row>
    <row r="90" ht="13.5" customHeight="1" spans="1:6">
      <c r="A90" s="2"/>
      <c r="D90" s="4"/>
      <c r="E90" s="5"/>
      <c r="F90" s="5"/>
    </row>
    <row r="91" ht="13.5" customHeight="1" spans="1:6">
      <c r="A91" s="2"/>
      <c r="D91" s="4"/>
      <c r="E91" s="5"/>
      <c r="F91" s="5"/>
    </row>
    <row r="92" ht="13.5" customHeight="1" spans="1:6">
      <c r="A92" s="2"/>
      <c r="D92" s="4"/>
      <c r="E92" s="5"/>
      <c r="F92" s="5"/>
    </row>
    <row r="93" ht="13.5" customHeight="1" spans="1:6">
      <c r="A93" s="2"/>
      <c r="D93" s="4"/>
      <c r="E93" s="5"/>
      <c r="F93" s="5"/>
    </row>
    <row r="94" ht="13.5" customHeight="1" spans="1:6">
      <c r="A94" s="2"/>
      <c r="D94" s="4"/>
      <c r="E94" s="5"/>
      <c r="F94" s="5"/>
    </row>
    <row r="95" ht="13.5" customHeight="1" spans="1:6">
      <c r="A95" s="2"/>
      <c r="D95" s="4"/>
      <c r="E95" s="5"/>
      <c r="F95" s="5"/>
    </row>
    <row r="96" ht="13.5" customHeight="1" spans="1:6">
      <c r="A96" s="2"/>
      <c r="D96" s="4"/>
      <c r="E96" s="5"/>
      <c r="F96" s="5"/>
    </row>
    <row r="97" ht="13.5" customHeight="1" spans="1:6">
      <c r="A97" s="2"/>
      <c r="D97" s="4"/>
      <c r="E97" s="5"/>
      <c r="F97" s="5"/>
    </row>
    <row r="98" ht="13.5" customHeight="1" spans="1:6">
      <c r="A98" s="2"/>
      <c r="D98" s="4"/>
      <c r="E98" s="5"/>
      <c r="F98" s="5"/>
    </row>
    <row r="99" ht="13.5" customHeight="1" spans="1:6">
      <c r="A99" s="2"/>
      <c r="D99" s="4"/>
      <c r="E99" s="5"/>
      <c r="F99" s="5"/>
    </row>
    <row r="100" ht="13.5" customHeight="1" spans="1:6">
      <c r="A100" s="2"/>
      <c r="D100" s="4"/>
      <c r="E100" s="5"/>
      <c r="F100" s="5"/>
    </row>
    <row r="101" ht="13.5" customHeight="1" spans="1:6">
      <c r="A101" s="2"/>
      <c r="D101" s="4"/>
      <c r="E101" s="5"/>
      <c r="F101" s="5"/>
    </row>
    <row r="102" ht="13.5" customHeight="1" spans="1:6">
      <c r="A102" s="2"/>
      <c r="D102" s="4"/>
      <c r="E102" s="5"/>
      <c r="F102" s="5"/>
    </row>
    <row r="103" ht="13.5" customHeight="1" spans="1:6">
      <c r="A103" s="2"/>
      <c r="D103" s="4"/>
      <c r="E103" s="5"/>
      <c r="F103" s="5"/>
    </row>
    <row r="104" ht="13.5" customHeight="1" spans="1:6">
      <c r="A104" s="2"/>
      <c r="D104" s="4"/>
      <c r="E104" s="5"/>
      <c r="F104" s="5"/>
    </row>
    <row r="105" ht="13.5" customHeight="1" spans="1:6">
      <c r="A105" s="2"/>
      <c r="D105" s="4"/>
      <c r="E105" s="5"/>
      <c r="F105" s="5"/>
    </row>
    <row r="106" ht="13.5" customHeight="1" spans="1:6">
      <c r="A106" s="2"/>
      <c r="D106" s="4"/>
      <c r="E106" s="5"/>
      <c r="F106" s="5"/>
    </row>
    <row r="107" ht="13.5" customHeight="1" spans="1:6">
      <c r="A107" s="2"/>
      <c r="D107" s="4"/>
      <c r="E107" s="5"/>
      <c r="F107" s="5"/>
    </row>
    <row r="108" ht="13.5" customHeight="1" spans="1:6">
      <c r="A108" s="2"/>
      <c r="D108" s="4"/>
      <c r="E108" s="5"/>
      <c r="F108" s="5"/>
    </row>
    <row r="109" ht="13.5" customHeight="1" spans="1:6">
      <c r="A109" s="2"/>
      <c r="D109" s="4"/>
      <c r="E109" s="5"/>
      <c r="F109" s="5"/>
    </row>
    <row r="110" ht="13.5" customHeight="1" spans="1:6">
      <c r="A110" s="2"/>
      <c r="D110" s="4"/>
      <c r="E110" s="5"/>
      <c r="F110" s="5"/>
    </row>
    <row r="111" ht="13.5" customHeight="1" spans="1:6">
      <c r="A111" s="2"/>
      <c r="D111" s="4"/>
      <c r="E111" s="5"/>
      <c r="F111" s="5"/>
    </row>
    <row r="112" ht="13.5" customHeight="1" spans="1:6">
      <c r="A112" s="2"/>
      <c r="D112" s="4"/>
      <c r="E112" s="5"/>
      <c r="F112" s="5"/>
    </row>
    <row r="113" ht="13.5" customHeight="1" spans="1:6">
      <c r="A113" s="2"/>
      <c r="D113" s="4"/>
      <c r="E113" s="5"/>
      <c r="F113" s="5"/>
    </row>
    <row r="114" ht="13.5" customHeight="1" spans="1:6">
      <c r="A114" s="2"/>
      <c r="D114" s="4"/>
      <c r="E114" s="5"/>
      <c r="F114" s="5"/>
    </row>
    <row r="115" ht="13.5" customHeight="1" spans="1:6">
      <c r="A115" s="2"/>
      <c r="D115" s="4"/>
      <c r="E115" s="5"/>
      <c r="F115" s="5"/>
    </row>
    <row r="116" ht="13.5" customHeight="1" spans="1:6">
      <c r="A116" s="2"/>
      <c r="D116" s="4"/>
      <c r="E116" s="5"/>
      <c r="F116" s="5"/>
    </row>
    <row r="117" ht="13.5" customHeight="1" spans="1:6">
      <c r="A117" s="2"/>
      <c r="D117" s="4"/>
      <c r="E117" s="5"/>
      <c r="F117" s="5"/>
    </row>
    <row r="118" ht="13.5" customHeight="1" spans="1:6">
      <c r="A118" s="2"/>
      <c r="D118" s="4"/>
      <c r="E118" s="5"/>
      <c r="F118" s="5"/>
    </row>
    <row r="119" ht="13.5" customHeight="1" spans="1:6">
      <c r="A119" s="2"/>
      <c r="D119" s="4"/>
      <c r="E119" s="5"/>
      <c r="F119" s="5"/>
    </row>
    <row r="120" ht="13.5" customHeight="1" spans="1:6">
      <c r="A120" s="2"/>
      <c r="D120" s="4"/>
      <c r="E120" s="5"/>
      <c r="F120" s="5"/>
    </row>
    <row r="121" ht="13.5" customHeight="1" spans="1:6">
      <c r="A121" s="2"/>
      <c r="D121" s="4"/>
      <c r="E121" s="5"/>
      <c r="F121" s="5"/>
    </row>
    <row r="122" ht="13.5" customHeight="1" spans="1:6">
      <c r="A122" s="2"/>
      <c r="D122" s="4"/>
      <c r="E122" s="5"/>
      <c r="F122" s="5"/>
    </row>
    <row r="123" ht="13.5" customHeight="1" spans="1:6">
      <c r="A123" s="2"/>
      <c r="D123" s="4"/>
      <c r="E123" s="5"/>
      <c r="F123" s="5"/>
    </row>
    <row r="124" ht="13.5" customHeight="1" spans="1:6">
      <c r="A124" s="2"/>
      <c r="D124" s="4"/>
      <c r="E124" s="5"/>
      <c r="F124" s="5"/>
    </row>
    <row r="125" ht="13.5" customHeight="1" spans="1:6">
      <c r="A125" s="2"/>
      <c r="D125" s="4"/>
      <c r="E125" s="5"/>
      <c r="F125" s="5"/>
    </row>
    <row r="126" ht="13.5" customHeight="1" spans="1:6">
      <c r="A126" s="2"/>
      <c r="D126" s="4"/>
      <c r="E126" s="5"/>
      <c r="F126" s="5"/>
    </row>
    <row r="127" ht="13.5" customHeight="1" spans="1:6">
      <c r="A127" s="2"/>
      <c r="D127" s="4"/>
      <c r="E127" s="5"/>
      <c r="F127" s="5"/>
    </row>
    <row r="128" ht="13.5" customHeight="1" spans="1:6">
      <c r="A128" s="2"/>
      <c r="D128" s="4"/>
      <c r="E128" s="5"/>
      <c r="F128" s="5"/>
    </row>
    <row r="129" ht="13.5" customHeight="1" spans="1:6">
      <c r="A129" s="2"/>
      <c r="D129" s="4"/>
      <c r="E129" s="5"/>
      <c r="F129" s="5"/>
    </row>
    <row r="130" ht="13.5" customHeight="1" spans="1:6">
      <c r="A130" s="2"/>
      <c r="D130" s="4"/>
      <c r="E130" s="5"/>
      <c r="F130" s="5"/>
    </row>
    <row r="131" ht="13.5" customHeight="1" spans="1:6">
      <c r="A131" s="2"/>
      <c r="D131" s="4"/>
      <c r="E131" s="5"/>
      <c r="F131" s="5"/>
    </row>
    <row r="132" ht="13.5" customHeight="1" spans="1:6">
      <c r="A132" s="2"/>
      <c r="D132" s="4"/>
      <c r="E132" s="5"/>
      <c r="F132" s="5"/>
    </row>
    <row r="133" ht="13.5" customHeight="1" spans="1:6">
      <c r="A133" s="2"/>
      <c r="D133" s="4"/>
      <c r="E133" s="5"/>
      <c r="F133" s="5"/>
    </row>
    <row r="134" ht="13.5" customHeight="1" spans="1:6">
      <c r="A134" s="2"/>
      <c r="D134" s="4"/>
      <c r="E134" s="5"/>
      <c r="F134" s="5"/>
    </row>
    <row r="135" ht="13.5" customHeight="1" spans="1:6">
      <c r="A135" s="2"/>
      <c r="D135" s="4"/>
      <c r="E135" s="5"/>
      <c r="F135" s="5"/>
    </row>
    <row r="136" ht="13.5" customHeight="1" spans="1:6">
      <c r="A136" s="2"/>
      <c r="D136" s="4"/>
      <c r="E136" s="5"/>
      <c r="F136" s="5"/>
    </row>
    <row r="137" ht="13.5" customHeight="1" spans="1:6">
      <c r="A137" s="2"/>
      <c r="D137" s="4"/>
      <c r="E137" s="5"/>
      <c r="F137" s="5"/>
    </row>
    <row r="138" ht="13.5" customHeight="1" spans="1:6">
      <c r="A138" s="2"/>
      <c r="D138" s="4"/>
      <c r="E138" s="5"/>
      <c r="F138" s="5"/>
    </row>
    <row r="139" ht="13.5" customHeight="1" spans="1:6">
      <c r="A139" s="2"/>
      <c r="D139" s="4"/>
      <c r="E139" s="5"/>
      <c r="F139" s="5"/>
    </row>
    <row r="140" ht="13.5" customHeight="1" spans="1:6">
      <c r="A140" s="2"/>
      <c r="D140" s="4"/>
      <c r="E140" s="5"/>
      <c r="F140" s="5"/>
    </row>
    <row r="141" ht="13.5" customHeight="1" spans="1:6">
      <c r="A141" s="2"/>
      <c r="D141" s="4"/>
      <c r="E141" s="5"/>
      <c r="F141" s="5"/>
    </row>
    <row r="142" ht="13.5" customHeight="1" spans="1:6">
      <c r="A142" s="2"/>
      <c r="D142" s="4"/>
      <c r="E142" s="5"/>
      <c r="F142" s="5"/>
    </row>
    <row r="143" ht="13.5" customHeight="1" spans="1:6">
      <c r="A143" s="2"/>
      <c r="D143" s="4"/>
      <c r="E143" s="5"/>
      <c r="F143" s="5"/>
    </row>
    <row r="144" ht="13.5" customHeight="1" spans="1:6">
      <c r="A144" s="2"/>
      <c r="D144" s="4"/>
      <c r="E144" s="5"/>
      <c r="F144" s="5"/>
    </row>
    <row r="145" ht="13.5" customHeight="1" spans="1:6">
      <c r="A145" s="2"/>
      <c r="D145" s="4"/>
      <c r="E145" s="5"/>
      <c r="F145" s="5"/>
    </row>
    <row r="146" ht="13.5" customHeight="1" spans="1:6">
      <c r="A146" s="2"/>
      <c r="D146" s="4"/>
      <c r="E146" s="5"/>
      <c r="F146" s="5"/>
    </row>
    <row r="147" ht="13.5" customHeight="1" spans="1:6">
      <c r="A147" s="2"/>
      <c r="D147" s="4"/>
      <c r="E147" s="5"/>
      <c r="F147" s="5"/>
    </row>
    <row r="148" ht="13.5" customHeight="1" spans="1:6">
      <c r="A148" s="2"/>
      <c r="D148" s="4"/>
      <c r="E148" s="5"/>
      <c r="F148" s="5"/>
    </row>
    <row r="149" ht="13.5" customHeight="1" spans="1:6">
      <c r="A149" s="2"/>
      <c r="D149" s="4"/>
      <c r="E149" s="5"/>
      <c r="F149" s="5"/>
    </row>
    <row r="150" ht="13.5" customHeight="1" spans="1:6">
      <c r="A150" s="2"/>
      <c r="D150" s="4"/>
      <c r="E150" s="5"/>
      <c r="F150" s="5"/>
    </row>
    <row r="151" ht="13.5" customHeight="1" spans="1:6">
      <c r="A151" s="2"/>
      <c r="D151" s="4"/>
      <c r="E151" s="5"/>
      <c r="F151" s="5"/>
    </row>
    <row r="152" ht="13.5" customHeight="1" spans="1:6">
      <c r="A152" s="2"/>
      <c r="D152" s="4"/>
      <c r="E152" s="5"/>
      <c r="F152" s="5"/>
    </row>
    <row r="153" ht="13.5" customHeight="1" spans="1:6">
      <c r="A153" s="2"/>
      <c r="D153" s="4"/>
      <c r="E153" s="5"/>
      <c r="F153" s="5"/>
    </row>
    <row r="154" ht="13.5" customHeight="1" spans="1:6">
      <c r="A154" s="2"/>
      <c r="D154" s="4"/>
      <c r="E154" s="5"/>
      <c r="F154" s="5"/>
    </row>
    <row r="155" ht="13.5" customHeight="1" spans="1:6">
      <c r="A155" s="2"/>
      <c r="D155" s="4"/>
      <c r="E155" s="5"/>
      <c r="F155" s="5"/>
    </row>
    <row r="156" ht="13.5" customHeight="1" spans="1:6">
      <c r="A156" s="2"/>
      <c r="D156" s="4"/>
      <c r="E156" s="5"/>
      <c r="F156" s="5"/>
    </row>
    <row r="157" ht="13.5" customHeight="1" spans="1:6">
      <c r="A157" s="2"/>
      <c r="D157" s="4"/>
      <c r="E157" s="5"/>
      <c r="F157" s="5"/>
    </row>
    <row r="158" ht="13.5" customHeight="1" spans="1:6">
      <c r="A158" s="2"/>
      <c r="D158" s="4"/>
      <c r="E158" s="5"/>
      <c r="F158" s="5"/>
    </row>
    <row r="159" ht="13.5" customHeight="1" spans="1:6">
      <c r="A159" s="2"/>
      <c r="D159" s="4"/>
      <c r="E159" s="5"/>
      <c r="F159" s="5"/>
    </row>
    <row r="160" ht="13.5" customHeight="1" spans="1:6">
      <c r="A160" s="2"/>
      <c r="D160" s="4"/>
      <c r="E160" s="5"/>
      <c r="F160" s="5"/>
    </row>
    <row r="161" ht="13.5" customHeight="1" spans="1:6">
      <c r="A161" s="2"/>
      <c r="D161" s="4"/>
      <c r="E161" s="5"/>
      <c r="F161" s="5"/>
    </row>
    <row r="162" ht="13.5" customHeight="1" spans="1:6">
      <c r="A162" s="2"/>
      <c r="D162" s="4"/>
      <c r="E162" s="5"/>
      <c r="F162" s="5"/>
    </row>
    <row r="163" ht="13.5" customHeight="1" spans="1:6">
      <c r="A163" s="2"/>
      <c r="D163" s="4"/>
      <c r="E163" s="5"/>
      <c r="F163" s="5"/>
    </row>
    <row r="164" ht="13.5" customHeight="1" spans="1:6">
      <c r="A164" s="2"/>
      <c r="D164" s="4"/>
      <c r="E164" s="5"/>
      <c r="F164" s="5"/>
    </row>
    <row r="165" ht="13.5" customHeight="1" spans="1:6">
      <c r="A165" s="2"/>
      <c r="D165" s="4"/>
      <c r="E165" s="5"/>
      <c r="F165" s="5"/>
    </row>
    <row r="166" ht="13.5" customHeight="1" spans="1:6">
      <c r="A166" s="2"/>
      <c r="D166" s="4"/>
      <c r="E166" s="5"/>
      <c r="F166" s="5"/>
    </row>
    <row r="167" ht="13.5" customHeight="1" spans="1:6">
      <c r="A167" s="2"/>
      <c r="D167" s="4"/>
      <c r="E167" s="5"/>
      <c r="F167" s="5"/>
    </row>
    <row r="168" ht="13.5" customHeight="1" spans="1:6">
      <c r="A168" s="2"/>
      <c r="D168" s="4"/>
      <c r="E168" s="5"/>
      <c r="F168" s="5"/>
    </row>
    <row r="169" ht="13.5" customHeight="1" spans="1:6">
      <c r="A169" s="2"/>
      <c r="D169" s="4"/>
      <c r="E169" s="5"/>
      <c r="F169" s="5"/>
    </row>
    <row r="170" ht="13.5" customHeight="1" spans="1:6">
      <c r="A170" s="2"/>
      <c r="D170" s="4"/>
      <c r="E170" s="5"/>
      <c r="F170" s="5"/>
    </row>
    <row r="171" ht="13.5" customHeight="1" spans="1:6">
      <c r="A171" s="2"/>
      <c r="D171" s="4"/>
      <c r="E171" s="5"/>
      <c r="F171" s="5"/>
    </row>
    <row r="172" ht="13.5" customHeight="1" spans="1:6">
      <c r="A172" s="2"/>
      <c r="D172" s="4"/>
      <c r="E172" s="5"/>
      <c r="F172" s="5"/>
    </row>
    <row r="173" ht="13.5" customHeight="1" spans="1:6">
      <c r="A173" s="2"/>
      <c r="D173" s="4"/>
      <c r="E173" s="5"/>
      <c r="F173" s="5"/>
    </row>
    <row r="174" ht="13.5" customHeight="1" spans="1:6">
      <c r="A174" s="2"/>
      <c r="D174" s="4"/>
      <c r="E174" s="5"/>
      <c r="F174" s="5"/>
    </row>
    <row r="175" ht="13.5" customHeight="1" spans="1:6">
      <c r="A175" s="2"/>
      <c r="D175" s="4"/>
      <c r="E175" s="5"/>
      <c r="F175" s="5"/>
    </row>
    <row r="176" ht="13.5" customHeight="1" spans="1:6">
      <c r="A176" s="2"/>
      <c r="D176" s="4"/>
      <c r="E176" s="5"/>
      <c r="F176" s="5"/>
    </row>
    <row r="177" ht="13.5" customHeight="1" spans="1:6">
      <c r="A177" s="2"/>
      <c r="D177" s="4"/>
      <c r="E177" s="5"/>
      <c r="F177" s="5"/>
    </row>
    <row r="178" ht="13.5" customHeight="1" spans="1:6">
      <c r="A178" s="2"/>
      <c r="D178" s="4"/>
      <c r="E178" s="5"/>
      <c r="F178" s="5"/>
    </row>
    <row r="179" ht="13.5" customHeight="1" spans="1:6">
      <c r="A179" s="2"/>
      <c r="D179" s="4"/>
      <c r="E179" s="5"/>
      <c r="F179" s="5"/>
    </row>
    <row r="180" ht="13.5" customHeight="1" spans="1:6">
      <c r="A180" s="2"/>
      <c r="D180" s="4"/>
      <c r="E180" s="5"/>
      <c r="F180" s="5"/>
    </row>
    <row r="181" ht="13.5" customHeight="1" spans="1:6">
      <c r="A181" s="2"/>
      <c r="D181" s="4"/>
      <c r="E181" s="5"/>
      <c r="F181" s="5"/>
    </row>
    <row r="182" ht="13.5" customHeight="1" spans="1:6">
      <c r="A182" s="2"/>
      <c r="D182" s="4"/>
      <c r="E182" s="5"/>
      <c r="F182" s="5"/>
    </row>
    <row r="183" ht="13.5" customHeight="1" spans="1:6">
      <c r="A183" s="2"/>
      <c r="D183" s="4"/>
      <c r="E183" s="5"/>
      <c r="F183" s="5"/>
    </row>
    <row r="184" ht="13.5" customHeight="1" spans="1:6">
      <c r="A184" s="2"/>
      <c r="D184" s="4"/>
      <c r="E184" s="5"/>
      <c r="F184" s="5"/>
    </row>
    <row r="185" ht="13.5" customHeight="1" spans="1:6">
      <c r="A185" s="2"/>
      <c r="D185" s="4"/>
      <c r="E185" s="5"/>
      <c r="F185" s="5"/>
    </row>
    <row r="186" ht="13.5" customHeight="1" spans="1:6">
      <c r="A186" s="2"/>
      <c r="D186" s="4"/>
      <c r="E186" s="5"/>
      <c r="F186" s="5"/>
    </row>
    <row r="187" ht="13.5" customHeight="1" spans="1:6">
      <c r="A187" s="2"/>
      <c r="D187" s="4"/>
      <c r="E187" s="5"/>
      <c r="F187" s="5"/>
    </row>
    <row r="188" ht="13.5" customHeight="1" spans="1:6">
      <c r="A188" s="2"/>
      <c r="D188" s="4"/>
      <c r="E188" s="5"/>
      <c r="F188" s="5"/>
    </row>
    <row r="189" ht="13.5" customHeight="1" spans="1:6">
      <c r="A189" s="2"/>
      <c r="D189" s="4"/>
      <c r="E189" s="5"/>
      <c r="F189" s="5"/>
    </row>
    <row r="190" ht="13.5" customHeight="1" spans="1:6">
      <c r="A190" s="2"/>
      <c r="D190" s="4"/>
      <c r="E190" s="5"/>
      <c r="F190" s="5"/>
    </row>
    <row r="191" ht="13.5" customHeight="1" spans="1:6">
      <c r="A191" s="2"/>
      <c r="D191" s="4"/>
      <c r="E191" s="5"/>
      <c r="F191" s="5"/>
    </row>
    <row r="192" ht="13.5" customHeight="1" spans="1:6">
      <c r="A192" s="2"/>
      <c r="D192" s="4"/>
      <c r="E192" s="5"/>
      <c r="F192" s="5"/>
    </row>
    <row r="193" ht="13.5" customHeight="1" spans="1:6">
      <c r="A193" s="2"/>
      <c r="D193" s="4"/>
      <c r="E193" s="5"/>
      <c r="F193" s="5"/>
    </row>
    <row r="194" ht="13.5" customHeight="1" spans="1:6">
      <c r="A194" s="2"/>
      <c r="D194" s="4"/>
      <c r="E194" s="5"/>
      <c r="F194" s="5"/>
    </row>
    <row r="195" ht="13.5" customHeight="1" spans="1:6">
      <c r="A195" s="2"/>
      <c r="D195" s="4"/>
      <c r="E195" s="5"/>
      <c r="F195" s="5"/>
    </row>
    <row r="196" ht="13.5" customHeight="1" spans="1:6">
      <c r="A196" s="2"/>
      <c r="D196" s="4"/>
      <c r="E196" s="5"/>
      <c r="F196" s="5"/>
    </row>
    <row r="197" ht="13.5" customHeight="1" spans="1:6">
      <c r="A197" s="2"/>
      <c r="D197" s="4"/>
      <c r="E197" s="5"/>
      <c r="F197" s="5"/>
    </row>
    <row r="198" ht="13.5" customHeight="1" spans="1:6">
      <c r="A198" s="2"/>
      <c r="D198" s="4"/>
      <c r="E198" s="5"/>
      <c r="F198" s="5"/>
    </row>
    <row r="199" ht="13.5" customHeight="1" spans="1:6">
      <c r="A199" s="2"/>
      <c r="D199" s="4"/>
      <c r="E199" s="5"/>
      <c r="F199" s="5"/>
    </row>
    <row r="200" ht="13.5" customHeight="1" spans="1:6">
      <c r="A200" s="2"/>
      <c r="D200" s="4"/>
      <c r="E200" s="5"/>
      <c r="F200" s="5"/>
    </row>
    <row r="201" ht="13.5" customHeight="1" spans="1:6">
      <c r="A201" s="2"/>
      <c r="D201" s="4"/>
      <c r="E201" s="5"/>
      <c r="F201" s="5"/>
    </row>
    <row r="202" ht="13.5" customHeight="1" spans="1:6">
      <c r="A202" s="2"/>
      <c r="D202" s="4"/>
      <c r="E202" s="5"/>
      <c r="F202" s="5"/>
    </row>
    <row r="203" ht="13.5" customHeight="1" spans="1:6">
      <c r="A203" s="2"/>
      <c r="D203" s="4"/>
      <c r="E203" s="5"/>
      <c r="F203" s="5"/>
    </row>
    <row r="204" ht="13.5" customHeight="1" spans="1:6">
      <c r="A204" s="2"/>
      <c r="D204" s="4"/>
      <c r="E204" s="5"/>
      <c r="F204" s="5"/>
    </row>
    <row r="205" ht="13.5" customHeight="1" spans="1:6">
      <c r="A205" s="2"/>
      <c r="D205" s="4"/>
      <c r="E205" s="5"/>
      <c r="F205" s="5"/>
    </row>
    <row r="206" ht="13.5" customHeight="1" spans="1:6">
      <c r="A206" s="2"/>
      <c r="D206" s="4"/>
      <c r="E206" s="5"/>
      <c r="F206" s="5"/>
    </row>
    <row r="207" ht="13.5" customHeight="1" spans="1:6">
      <c r="A207" s="2"/>
      <c r="D207" s="4"/>
      <c r="E207" s="5"/>
      <c r="F207" s="5"/>
    </row>
    <row r="208" ht="13.5" customHeight="1" spans="1:6">
      <c r="A208" s="2"/>
      <c r="D208" s="4"/>
      <c r="E208" s="5"/>
      <c r="F208" s="5"/>
    </row>
    <row r="209" ht="13.5" customHeight="1" spans="1:6">
      <c r="A209" s="2"/>
      <c r="D209" s="4"/>
      <c r="E209" s="5"/>
      <c r="F209" s="5"/>
    </row>
    <row r="210" ht="13.5" customHeight="1" spans="1:6">
      <c r="A210" s="2"/>
      <c r="D210" s="4"/>
      <c r="E210" s="5"/>
      <c r="F210" s="5"/>
    </row>
    <row r="211" ht="13.5" customHeight="1" spans="1:6">
      <c r="A211" s="2"/>
      <c r="D211" s="4"/>
      <c r="E211" s="5"/>
      <c r="F211" s="5"/>
    </row>
    <row r="212" ht="13.5" customHeight="1" spans="1:6">
      <c r="A212" s="2"/>
      <c r="D212" s="4"/>
      <c r="E212" s="5"/>
      <c r="F212" s="5"/>
    </row>
    <row r="213" ht="13.5" customHeight="1" spans="1:6">
      <c r="A213" s="2"/>
      <c r="D213" s="4"/>
      <c r="E213" s="5"/>
      <c r="F213" s="5"/>
    </row>
    <row r="214" ht="13.5" customHeight="1" spans="1:6">
      <c r="A214" s="2"/>
      <c r="D214" s="4"/>
      <c r="E214" s="5"/>
      <c r="F214" s="5"/>
    </row>
    <row r="215" ht="13.5" customHeight="1" spans="1:6">
      <c r="A215" s="2"/>
      <c r="D215" s="4"/>
      <c r="E215" s="5"/>
      <c r="F215" s="5"/>
    </row>
    <row r="216" ht="13.5" customHeight="1" spans="1:6">
      <c r="A216" s="2"/>
      <c r="D216" s="4"/>
      <c r="E216" s="5"/>
      <c r="F216" s="5"/>
    </row>
    <row r="217" ht="13.5" customHeight="1" spans="1:6">
      <c r="A217" s="2"/>
      <c r="D217" s="4"/>
      <c r="E217" s="5"/>
      <c r="F217" s="5"/>
    </row>
    <row r="218" ht="13.5" customHeight="1" spans="1:6">
      <c r="A218" s="2"/>
      <c r="D218" s="4"/>
      <c r="E218" s="5"/>
      <c r="F218" s="5"/>
    </row>
    <row r="219" ht="13.5" customHeight="1" spans="1:6">
      <c r="A219" s="2"/>
      <c r="D219" s="4"/>
      <c r="E219" s="5"/>
      <c r="F219" s="5"/>
    </row>
    <row r="220" ht="13.5" customHeight="1" spans="1:6">
      <c r="A220" s="2"/>
      <c r="D220" s="4"/>
      <c r="E220" s="5"/>
      <c r="F220" s="5"/>
    </row>
    <row r="221" ht="13.5" customHeight="1" spans="1:6">
      <c r="A221" s="2"/>
      <c r="D221" s="4"/>
      <c r="E221" s="5"/>
      <c r="F221" s="5"/>
    </row>
    <row r="222" ht="13.5" customHeight="1" spans="1:6">
      <c r="A222" s="2"/>
      <c r="D222" s="4"/>
      <c r="E222" s="5"/>
      <c r="F222" s="5"/>
    </row>
    <row r="223" ht="13.5" customHeight="1" spans="1:6">
      <c r="A223" s="2"/>
      <c r="D223" s="4"/>
      <c r="E223" s="5"/>
      <c r="F223" s="5"/>
    </row>
    <row r="224" ht="13.5" customHeight="1" spans="1:6">
      <c r="A224" s="2"/>
      <c r="D224" s="4"/>
      <c r="E224" s="5"/>
      <c r="F224" s="5"/>
    </row>
    <row r="225" ht="13.5" customHeight="1" spans="1:6">
      <c r="A225" s="2"/>
      <c r="D225" s="4"/>
      <c r="E225" s="5"/>
      <c r="F225" s="5"/>
    </row>
    <row r="226" ht="13.5" customHeight="1" spans="1:6">
      <c r="A226" s="2"/>
      <c r="D226" s="4"/>
      <c r="E226" s="5"/>
      <c r="F226" s="5"/>
    </row>
    <row r="227" ht="13.5" customHeight="1" spans="1:6">
      <c r="A227" s="2"/>
      <c r="D227" s="4"/>
      <c r="E227" s="5"/>
      <c r="F227" s="5"/>
    </row>
    <row r="228" ht="13.5" customHeight="1" spans="1:6">
      <c r="A228" s="2"/>
      <c r="D228" s="4"/>
      <c r="E228" s="5"/>
      <c r="F228" s="5"/>
    </row>
    <row r="229" ht="13.5" customHeight="1" spans="1:6">
      <c r="A229" s="2"/>
      <c r="D229" s="4"/>
      <c r="E229" s="5"/>
      <c r="F229" s="5"/>
    </row>
    <row r="230" ht="13.5" customHeight="1" spans="1:6">
      <c r="A230" s="2"/>
      <c r="D230" s="4"/>
      <c r="E230" s="5"/>
      <c r="F230" s="5"/>
    </row>
    <row r="231" ht="13.5" customHeight="1" spans="1:6">
      <c r="A231" s="2"/>
      <c r="D231" s="4"/>
      <c r="E231" s="5"/>
      <c r="F231" s="5"/>
    </row>
    <row r="232" ht="13.5" customHeight="1" spans="1:6">
      <c r="A232" s="2"/>
      <c r="D232" s="4"/>
      <c r="E232" s="5"/>
      <c r="F232" s="5"/>
    </row>
    <row r="233" ht="13.5" customHeight="1" spans="1:6">
      <c r="A233" s="2"/>
      <c r="D233" s="4"/>
      <c r="E233" s="5"/>
      <c r="F233" s="5"/>
    </row>
    <row r="234" ht="13.5" customHeight="1" spans="1:6">
      <c r="A234" s="2"/>
      <c r="D234" s="4"/>
      <c r="E234" s="5"/>
      <c r="F234" s="5"/>
    </row>
    <row r="235" ht="13.5" customHeight="1" spans="1:6">
      <c r="A235" s="2"/>
      <c r="D235" s="4"/>
      <c r="E235" s="5"/>
      <c r="F235" s="5"/>
    </row>
    <row r="236" ht="13.5" customHeight="1" spans="1:6">
      <c r="A236" s="2"/>
      <c r="D236" s="4"/>
      <c r="E236" s="5"/>
      <c r="F236" s="5"/>
    </row>
    <row r="237" ht="13.5" customHeight="1" spans="1:6">
      <c r="A237" s="2"/>
      <c r="D237" s="4"/>
      <c r="E237" s="5"/>
      <c r="F237" s="5"/>
    </row>
    <row r="238" ht="13.5" customHeight="1" spans="1:6">
      <c r="A238" s="2"/>
      <c r="D238" s="4"/>
      <c r="E238" s="5"/>
      <c r="F238" s="5"/>
    </row>
    <row r="239" ht="13.5" customHeight="1" spans="1:6">
      <c r="A239" s="2"/>
      <c r="D239" s="4"/>
      <c r="E239" s="5"/>
      <c r="F239" s="5"/>
    </row>
    <row r="240" ht="13.5" customHeight="1" spans="1:6">
      <c r="A240" s="2"/>
      <c r="D240" s="4"/>
      <c r="E240" s="5"/>
      <c r="F240" s="5"/>
    </row>
    <row r="241" ht="13.5" customHeight="1" spans="1:6">
      <c r="A241" s="2"/>
      <c r="D241" s="4"/>
      <c r="E241" s="5"/>
      <c r="F241" s="5"/>
    </row>
    <row r="242" ht="13.5" customHeight="1" spans="1:6">
      <c r="A242" s="2"/>
      <c r="D242" s="4"/>
      <c r="E242" s="5"/>
      <c r="F242" s="5"/>
    </row>
    <row r="243" ht="13.5" customHeight="1" spans="1:6">
      <c r="A243" s="2"/>
      <c r="D243" s="4"/>
      <c r="E243" s="5"/>
      <c r="F243" s="5"/>
    </row>
    <row r="244" ht="13.5" customHeight="1" spans="1:6">
      <c r="A244" s="2"/>
      <c r="D244" s="4"/>
      <c r="E244" s="5"/>
      <c r="F244" s="5"/>
    </row>
    <row r="245" ht="13.5" customHeight="1" spans="1:6">
      <c r="A245" s="2"/>
      <c r="D245" s="4"/>
      <c r="E245" s="5"/>
      <c r="F245" s="5"/>
    </row>
    <row r="246" ht="13.5" customHeight="1" spans="1:6">
      <c r="A246" s="2"/>
      <c r="D246" s="4"/>
      <c r="E246" s="5"/>
      <c r="F246" s="5"/>
    </row>
    <row r="247" ht="13.5" customHeight="1" spans="1:6">
      <c r="A247" s="2"/>
      <c r="D247" s="4"/>
      <c r="E247" s="5"/>
      <c r="F247" s="5"/>
    </row>
    <row r="248" ht="13.5" customHeight="1" spans="1:6">
      <c r="A248" s="2"/>
      <c r="D248" s="4"/>
      <c r="E248" s="5"/>
      <c r="F248" s="5"/>
    </row>
    <row r="249" ht="13.5" customHeight="1" spans="1:6">
      <c r="A249" s="2"/>
      <c r="D249" s="4"/>
      <c r="E249" s="5"/>
      <c r="F249" s="5"/>
    </row>
    <row r="250" ht="13.5" customHeight="1" spans="1:6">
      <c r="A250" s="2"/>
      <c r="D250" s="4"/>
      <c r="E250" s="5"/>
      <c r="F250" s="5"/>
    </row>
    <row r="251" ht="13.5" customHeight="1" spans="1:6">
      <c r="A251" s="2"/>
      <c r="D251" s="4"/>
      <c r="E251" s="5"/>
      <c r="F251" s="5"/>
    </row>
    <row r="252" ht="13.5" customHeight="1" spans="1:6">
      <c r="A252" s="2"/>
      <c r="D252" s="4"/>
      <c r="E252" s="5"/>
      <c r="F252" s="5"/>
    </row>
    <row r="253" ht="13.5" customHeight="1" spans="1:6">
      <c r="A253" s="2"/>
      <c r="D253" s="4"/>
      <c r="E253" s="5"/>
      <c r="F253" s="5"/>
    </row>
    <row r="254" ht="13.5" customHeight="1" spans="1:6">
      <c r="A254" s="2"/>
      <c r="D254" s="4"/>
      <c r="E254" s="5"/>
      <c r="F254" s="5"/>
    </row>
    <row r="255" ht="13.5" customHeight="1" spans="1:6">
      <c r="A255" s="2"/>
      <c r="D255" s="4"/>
      <c r="E255" s="5"/>
      <c r="F255" s="5"/>
    </row>
    <row r="256" ht="13.5" customHeight="1" spans="1:6">
      <c r="A256" s="2"/>
      <c r="D256" s="4"/>
      <c r="E256" s="5"/>
      <c r="F256" s="5"/>
    </row>
    <row r="257" ht="13.5" customHeight="1" spans="1:6">
      <c r="A257" s="2"/>
      <c r="D257" s="4"/>
      <c r="E257" s="5"/>
      <c r="F257" s="5"/>
    </row>
    <row r="258" ht="13.5" customHeight="1" spans="1:6">
      <c r="A258" s="2"/>
      <c r="D258" s="4"/>
      <c r="E258" s="5"/>
      <c r="F258" s="5"/>
    </row>
    <row r="259" ht="13.5" customHeight="1" spans="1:6">
      <c r="A259" s="2"/>
      <c r="D259" s="4"/>
      <c r="E259" s="5"/>
      <c r="F259" s="5"/>
    </row>
    <row r="260" ht="13.5" customHeight="1" spans="1:6">
      <c r="A260" s="2"/>
      <c r="D260" s="4"/>
      <c r="E260" s="5"/>
      <c r="F260" s="5"/>
    </row>
    <row r="261" ht="13.5" customHeight="1" spans="1:6">
      <c r="A261" s="2"/>
      <c r="D261" s="4"/>
      <c r="E261" s="5"/>
      <c r="F261" s="5"/>
    </row>
    <row r="262" ht="13.5" customHeight="1" spans="1:6">
      <c r="A262" s="2"/>
      <c r="D262" s="4"/>
      <c r="E262" s="5"/>
      <c r="F262" s="5"/>
    </row>
    <row r="263" ht="13.5" customHeight="1" spans="1:6">
      <c r="A263" s="2"/>
      <c r="D263" s="4"/>
      <c r="E263" s="5"/>
      <c r="F263" s="5"/>
    </row>
    <row r="264" ht="13.5" customHeight="1" spans="1:6">
      <c r="A264" s="2"/>
      <c r="D264" s="4"/>
      <c r="E264" s="5"/>
      <c r="F264" s="5"/>
    </row>
    <row r="265" ht="13.5" customHeight="1" spans="1:6">
      <c r="A265" s="2"/>
      <c r="D265" s="4"/>
      <c r="E265" s="5"/>
      <c r="F265" s="5"/>
    </row>
    <row r="266" ht="13.5" customHeight="1" spans="1:6">
      <c r="A266" s="2"/>
      <c r="D266" s="4"/>
      <c r="E266" s="5"/>
      <c r="F266" s="5"/>
    </row>
    <row r="267" ht="13.5" customHeight="1" spans="1:6">
      <c r="A267" s="2"/>
      <c r="D267" s="4"/>
      <c r="E267" s="5"/>
      <c r="F267" s="5"/>
    </row>
    <row r="268" ht="13.5" customHeight="1" spans="1:6">
      <c r="A268" s="2"/>
      <c r="D268" s="4"/>
      <c r="E268" s="5"/>
      <c r="F268" s="5"/>
    </row>
    <row r="269" ht="13.5" customHeight="1" spans="1:6">
      <c r="A269" s="2"/>
      <c r="D269" s="4"/>
      <c r="E269" s="5"/>
      <c r="F269" s="5"/>
    </row>
    <row r="270" ht="13.5" customHeight="1" spans="1:6">
      <c r="A270" s="2"/>
      <c r="D270" s="4"/>
      <c r="E270" s="5"/>
      <c r="F270" s="5"/>
    </row>
    <row r="271" ht="13.5" customHeight="1" spans="1:6">
      <c r="A271" s="2"/>
      <c r="D271" s="4"/>
      <c r="E271" s="5"/>
      <c r="F271" s="5"/>
    </row>
    <row r="272" ht="13.5" customHeight="1" spans="1:6">
      <c r="A272" s="2"/>
      <c r="D272" s="4"/>
      <c r="E272" s="5"/>
      <c r="F272" s="5"/>
    </row>
    <row r="273" ht="13.5" customHeight="1" spans="1:6">
      <c r="A273" s="2"/>
      <c r="D273" s="4"/>
      <c r="E273" s="5"/>
      <c r="F273" s="5"/>
    </row>
    <row r="274" ht="13.5" customHeight="1" spans="1:6">
      <c r="A274" s="2"/>
      <c r="D274" s="4"/>
      <c r="E274" s="5"/>
      <c r="F274" s="5"/>
    </row>
    <row r="275" ht="13.5" customHeight="1" spans="1:6">
      <c r="A275" s="2"/>
      <c r="D275" s="4"/>
      <c r="E275" s="5"/>
      <c r="F275" s="5"/>
    </row>
    <row r="276" ht="13.5" customHeight="1" spans="1:6">
      <c r="A276" s="2"/>
      <c r="D276" s="4"/>
      <c r="E276" s="5"/>
      <c r="F276" s="5"/>
    </row>
    <row r="277" ht="13.5" customHeight="1" spans="1:6">
      <c r="A277" s="2"/>
      <c r="D277" s="4"/>
      <c r="E277" s="5"/>
      <c r="F277" s="5"/>
    </row>
    <row r="278" ht="13.5" customHeight="1" spans="1:6">
      <c r="A278" s="2"/>
      <c r="D278" s="4"/>
      <c r="E278" s="5"/>
      <c r="F278" s="5"/>
    </row>
    <row r="279" ht="13.5" customHeight="1" spans="1:6">
      <c r="A279" s="2"/>
      <c r="D279" s="4"/>
      <c r="E279" s="5"/>
      <c r="F279" s="5"/>
    </row>
    <row r="280" ht="13.5" customHeight="1" spans="1:6">
      <c r="A280" s="2"/>
      <c r="D280" s="4"/>
      <c r="E280" s="5"/>
      <c r="F280" s="5"/>
    </row>
    <row r="281" ht="13.5" customHeight="1" spans="1:6">
      <c r="A281" s="2"/>
      <c r="D281" s="4"/>
      <c r="E281" s="5"/>
      <c r="F281" s="5"/>
    </row>
    <row r="282" ht="13.5" customHeight="1" spans="1:6">
      <c r="A282" s="2"/>
      <c r="D282" s="4"/>
      <c r="E282" s="5"/>
      <c r="F282" s="5"/>
    </row>
    <row r="283" ht="13.5" customHeight="1" spans="1:6">
      <c r="A283" s="2"/>
      <c r="D283" s="4"/>
      <c r="E283" s="5"/>
      <c r="F283" s="5"/>
    </row>
    <row r="284" ht="13.5" customHeight="1" spans="1:6">
      <c r="A284" s="2"/>
      <c r="D284" s="4"/>
      <c r="E284" s="5"/>
      <c r="F284" s="5"/>
    </row>
    <row r="285" ht="13.5" customHeight="1" spans="1:6">
      <c r="A285" s="2"/>
      <c r="D285" s="4"/>
      <c r="E285" s="5"/>
      <c r="F285" s="5"/>
    </row>
    <row r="286" ht="13.5" customHeight="1" spans="1:6">
      <c r="A286" s="2"/>
      <c r="D286" s="4"/>
      <c r="E286" s="5"/>
      <c r="F286" s="5"/>
    </row>
    <row r="287" ht="13.5" customHeight="1" spans="1:6">
      <c r="A287" s="2"/>
      <c r="D287" s="4"/>
      <c r="E287" s="5"/>
      <c r="F287" s="5"/>
    </row>
    <row r="288" ht="13.5" customHeight="1" spans="1:6">
      <c r="A288" s="2"/>
      <c r="D288" s="4"/>
      <c r="E288" s="5"/>
      <c r="F288" s="5"/>
    </row>
    <row r="289" ht="13.5" customHeight="1" spans="1:6">
      <c r="A289" s="2"/>
      <c r="D289" s="4"/>
      <c r="E289" s="5"/>
      <c r="F289" s="5"/>
    </row>
    <row r="290" ht="13.5" customHeight="1" spans="1:6">
      <c r="A290" s="2"/>
      <c r="D290" s="4"/>
      <c r="E290" s="5"/>
      <c r="F290" s="5"/>
    </row>
    <row r="291" ht="13.5" customHeight="1" spans="1:6">
      <c r="A291" s="2"/>
      <c r="D291" s="4"/>
      <c r="E291" s="5"/>
      <c r="F291" s="5"/>
    </row>
    <row r="292" ht="13.5" customHeight="1" spans="1:6">
      <c r="A292" s="2"/>
      <c r="D292" s="4"/>
      <c r="E292" s="5"/>
      <c r="F292" s="5"/>
    </row>
    <row r="293" ht="13.5" customHeight="1" spans="1:6">
      <c r="A293" s="2"/>
      <c r="D293" s="4"/>
      <c r="E293" s="5"/>
      <c r="F293" s="5"/>
    </row>
    <row r="294" ht="13.5" customHeight="1" spans="1:6">
      <c r="A294" s="2"/>
      <c r="D294" s="4"/>
      <c r="E294" s="5"/>
      <c r="F294" s="5"/>
    </row>
    <row r="295" ht="13.5" customHeight="1" spans="1:6">
      <c r="A295" s="2"/>
      <c r="D295" s="4"/>
      <c r="E295" s="5"/>
      <c r="F295" s="5"/>
    </row>
    <row r="296" ht="13.5" customHeight="1" spans="1:6">
      <c r="A296" s="2"/>
      <c r="D296" s="4"/>
      <c r="E296" s="5"/>
      <c r="F296" s="5"/>
    </row>
    <row r="297" ht="13.5" customHeight="1" spans="1:6">
      <c r="A297" s="2"/>
      <c r="D297" s="4"/>
      <c r="E297" s="5"/>
      <c r="F297" s="5"/>
    </row>
    <row r="298" ht="13.5" customHeight="1" spans="1:6">
      <c r="A298" s="2"/>
      <c r="D298" s="4"/>
      <c r="E298" s="5"/>
      <c r="F298" s="5"/>
    </row>
    <row r="299" ht="13.5" customHeight="1" spans="1:6">
      <c r="A299" s="2"/>
      <c r="D299" s="4"/>
      <c r="E299" s="5"/>
      <c r="F299" s="5"/>
    </row>
    <row r="300" ht="13.5" customHeight="1" spans="1:6">
      <c r="A300" s="2"/>
      <c r="D300" s="4"/>
      <c r="E300" s="5"/>
      <c r="F300" s="5"/>
    </row>
    <row r="301" ht="13.5" customHeight="1" spans="1:6">
      <c r="A301" s="2"/>
      <c r="D301" s="4"/>
      <c r="E301" s="5"/>
      <c r="F301" s="5"/>
    </row>
    <row r="302" ht="13.5" customHeight="1" spans="1:6">
      <c r="A302" s="2"/>
      <c r="D302" s="4"/>
      <c r="E302" s="5"/>
      <c r="F302" s="5"/>
    </row>
    <row r="303" ht="13.5" customHeight="1" spans="1:6">
      <c r="A303" s="2"/>
      <c r="D303" s="4"/>
      <c r="E303" s="5"/>
      <c r="F303" s="5"/>
    </row>
    <row r="304" ht="13.5" customHeight="1" spans="1:6">
      <c r="A304" s="2"/>
      <c r="D304" s="4"/>
      <c r="E304" s="5"/>
      <c r="F304" s="5"/>
    </row>
    <row r="305" ht="13.5" customHeight="1" spans="1:6">
      <c r="A305" s="2"/>
      <c r="D305" s="4"/>
      <c r="E305" s="5"/>
      <c r="F305" s="5"/>
    </row>
    <row r="306" ht="13.5" customHeight="1" spans="1:6">
      <c r="A306" s="2"/>
      <c r="D306" s="4"/>
      <c r="E306" s="5"/>
      <c r="F306" s="5"/>
    </row>
    <row r="307" ht="13.5" customHeight="1" spans="1:6">
      <c r="A307" s="2"/>
      <c r="D307" s="4"/>
      <c r="E307" s="5"/>
      <c r="F307" s="5"/>
    </row>
    <row r="308" ht="13.5" customHeight="1" spans="1:6">
      <c r="A308" s="2"/>
      <c r="D308" s="4"/>
      <c r="E308" s="5"/>
      <c r="F308" s="5"/>
    </row>
    <row r="309" ht="13.5" customHeight="1" spans="1:6">
      <c r="A309" s="2"/>
      <c r="D309" s="4"/>
      <c r="E309" s="5"/>
      <c r="F309" s="5"/>
    </row>
    <row r="310" ht="13.5" customHeight="1" spans="1:6">
      <c r="A310" s="2"/>
      <c r="D310" s="4"/>
      <c r="E310" s="5"/>
      <c r="F310" s="5"/>
    </row>
    <row r="311" ht="13.5" customHeight="1" spans="1:6">
      <c r="A311" s="2"/>
      <c r="D311" s="4"/>
      <c r="E311" s="5"/>
      <c r="F311" s="5"/>
    </row>
    <row r="312" ht="13.5" customHeight="1" spans="1:6">
      <c r="A312" s="2"/>
      <c r="D312" s="4"/>
      <c r="E312" s="5"/>
      <c r="F312" s="5"/>
    </row>
    <row r="313" ht="13.5" customHeight="1" spans="1:6">
      <c r="A313" s="2"/>
      <c r="D313" s="4"/>
      <c r="E313" s="5"/>
      <c r="F313" s="5"/>
    </row>
    <row r="314" ht="13.5" customHeight="1" spans="1:6">
      <c r="A314" s="2"/>
      <c r="D314" s="4"/>
      <c r="E314" s="5"/>
      <c r="F314" s="5"/>
    </row>
    <row r="315" ht="13.5" customHeight="1" spans="1:6">
      <c r="A315" s="2"/>
      <c r="D315" s="4"/>
      <c r="E315" s="5"/>
      <c r="F315" s="5"/>
    </row>
    <row r="316" ht="13.5" customHeight="1" spans="1:6">
      <c r="A316" s="2"/>
      <c r="D316" s="4"/>
      <c r="E316" s="5"/>
      <c r="F316" s="5"/>
    </row>
    <row r="317" ht="13.5" customHeight="1" spans="1:6">
      <c r="A317" s="2"/>
      <c r="D317" s="4"/>
      <c r="E317" s="5"/>
      <c r="F317" s="5"/>
    </row>
    <row r="318" ht="13.5" customHeight="1" spans="1:6">
      <c r="A318" s="2"/>
      <c r="D318" s="4"/>
      <c r="E318" s="5"/>
      <c r="F318" s="5"/>
    </row>
    <row r="319" ht="13.5" customHeight="1" spans="1:6">
      <c r="A319" s="2"/>
      <c r="D319" s="4"/>
      <c r="E319" s="5"/>
      <c r="F319" s="5"/>
    </row>
    <row r="320" ht="13.5" customHeight="1" spans="1:6">
      <c r="A320" s="2"/>
      <c r="D320" s="4"/>
      <c r="E320" s="5"/>
      <c r="F320" s="5"/>
    </row>
    <row r="321" ht="13.5" customHeight="1" spans="1:6">
      <c r="A321" s="2"/>
      <c r="D321" s="4"/>
      <c r="E321" s="5"/>
      <c r="F321" s="5"/>
    </row>
    <row r="322" ht="13.5" customHeight="1" spans="1:6">
      <c r="A322" s="2"/>
      <c r="D322" s="4"/>
      <c r="E322" s="5"/>
      <c r="F322" s="5"/>
    </row>
    <row r="323" ht="13.5" customHeight="1" spans="1:6">
      <c r="A323" s="2"/>
      <c r="D323" s="4"/>
      <c r="E323" s="5"/>
      <c r="F323" s="5"/>
    </row>
    <row r="324" ht="13.5" customHeight="1" spans="1:6">
      <c r="A324" s="2"/>
      <c r="D324" s="4"/>
      <c r="E324" s="5"/>
      <c r="F324" s="5"/>
    </row>
    <row r="325" ht="13.5" customHeight="1" spans="1:6">
      <c r="A325" s="2"/>
      <c r="D325" s="4"/>
      <c r="E325" s="5"/>
      <c r="F325" s="5"/>
    </row>
    <row r="326" ht="13.5" customHeight="1" spans="1:6">
      <c r="A326" s="2"/>
      <c r="D326" s="4"/>
      <c r="E326" s="5"/>
      <c r="F326" s="5"/>
    </row>
    <row r="327" ht="13.5" customHeight="1" spans="1:6">
      <c r="A327" s="2"/>
      <c r="D327" s="4"/>
      <c r="E327" s="5"/>
      <c r="F327" s="5"/>
    </row>
    <row r="328" ht="13.5" customHeight="1" spans="1:6">
      <c r="A328" s="2"/>
      <c r="D328" s="4"/>
      <c r="E328" s="5"/>
      <c r="F328" s="5"/>
    </row>
    <row r="329" ht="13.5" customHeight="1" spans="1:6">
      <c r="A329" s="2"/>
      <c r="D329" s="4"/>
      <c r="E329" s="5"/>
      <c r="F329" s="5"/>
    </row>
    <row r="330" ht="13.5" customHeight="1" spans="1:6">
      <c r="A330" s="2"/>
      <c r="D330" s="4"/>
      <c r="E330" s="5"/>
      <c r="F330" s="5"/>
    </row>
    <row r="331" ht="13.5" customHeight="1" spans="1:6">
      <c r="A331" s="2"/>
      <c r="D331" s="4"/>
      <c r="E331" s="5"/>
      <c r="F331" s="5"/>
    </row>
    <row r="332" ht="13.5" customHeight="1" spans="1:6">
      <c r="A332" s="2"/>
      <c r="D332" s="4"/>
      <c r="E332" s="5"/>
      <c r="F332" s="5"/>
    </row>
    <row r="333" ht="13.5" customHeight="1" spans="1:6">
      <c r="A333" s="2"/>
      <c r="D333" s="4"/>
      <c r="E333" s="5"/>
      <c r="F333" s="5"/>
    </row>
    <row r="334" ht="13.5" customHeight="1" spans="1:6">
      <c r="A334" s="2"/>
      <c r="D334" s="4"/>
      <c r="E334" s="5"/>
      <c r="F334" s="5"/>
    </row>
    <row r="335" ht="13.5" customHeight="1" spans="1:6">
      <c r="A335" s="2"/>
      <c r="D335" s="4"/>
      <c r="E335" s="5"/>
      <c r="F335" s="5"/>
    </row>
    <row r="336" ht="13.5" customHeight="1" spans="1:6">
      <c r="A336" s="2"/>
      <c r="D336" s="4"/>
      <c r="E336" s="5"/>
      <c r="F336" s="5"/>
    </row>
    <row r="337" ht="13.5" customHeight="1" spans="1:6">
      <c r="A337" s="2"/>
      <c r="D337" s="4"/>
      <c r="E337" s="5"/>
      <c r="F337" s="5"/>
    </row>
    <row r="338" ht="13.5" customHeight="1" spans="1:6">
      <c r="A338" s="2"/>
      <c r="D338" s="4"/>
      <c r="E338" s="5"/>
      <c r="F338" s="5"/>
    </row>
    <row r="339" ht="13.5" customHeight="1" spans="1:6">
      <c r="A339" s="2"/>
      <c r="D339" s="4"/>
      <c r="E339" s="5"/>
      <c r="F339" s="5"/>
    </row>
    <row r="340" ht="13.5" customHeight="1" spans="1:6">
      <c r="A340" s="2"/>
      <c r="D340" s="4"/>
      <c r="E340" s="5"/>
      <c r="F340" s="5"/>
    </row>
    <row r="341" ht="13.5" customHeight="1" spans="1:6">
      <c r="A341" s="2"/>
      <c r="D341" s="4"/>
      <c r="E341" s="5"/>
      <c r="F341" s="5"/>
    </row>
    <row r="342" ht="13.5" customHeight="1" spans="1:6">
      <c r="A342" s="2"/>
      <c r="D342" s="4"/>
      <c r="E342" s="5"/>
      <c r="F342" s="5"/>
    </row>
    <row r="343" ht="13.5" customHeight="1" spans="1:6">
      <c r="A343" s="2"/>
      <c r="D343" s="4"/>
      <c r="E343" s="5"/>
      <c r="F343" s="5"/>
    </row>
    <row r="344" ht="13.5" customHeight="1" spans="1:6">
      <c r="A344" s="2"/>
      <c r="D344" s="4"/>
      <c r="E344" s="5"/>
      <c r="F344" s="5"/>
    </row>
    <row r="345" ht="13.5" customHeight="1" spans="1:6">
      <c r="A345" s="2"/>
      <c r="D345" s="4"/>
      <c r="E345" s="5"/>
      <c r="F345" s="5"/>
    </row>
    <row r="346" ht="13.5" customHeight="1" spans="1:6">
      <c r="A346" s="2"/>
      <c r="D346" s="4"/>
      <c r="E346" s="5"/>
      <c r="F346" s="5"/>
    </row>
    <row r="347" ht="13.5" customHeight="1" spans="1:6">
      <c r="A347" s="2"/>
      <c r="D347" s="4"/>
      <c r="E347" s="5"/>
      <c r="F347" s="5"/>
    </row>
    <row r="348" ht="13.5" customHeight="1" spans="1:6">
      <c r="A348" s="2"/>
      <c r="D348" s="4"/>
      <c r="E348" s="5"/>
      <c r="F348" s="5"/>
    </row>
    <row r="349" ht="13.5" customHeight="1" spans="1:6">
      <c r="A349" s="2"/>
      <c r="D349" s="4"/>
      <c r="E349" s="5"/>
      <c r="F349" s="5"/>
    </row>
    <row r="350" ht="13.5" customHeight="1" spans="1:6">
      <c r="A350" s="2"/>
      <c r="D350" s="4"/>
      <c r="E350" s="5"/>
      <c r="F350" s="5"/>
    </row>
    <row r="351" ht="13.5" customHeight="1" spans="1:6">
      <c r="A351" s="2"/>
      <c r="D351" s="4"/>
      <c r="E351" s="5"/>
      <c r="F351" s="5"/>
    </row>
    <row r="352" ht="13.5" customHeight="1" spans="1:6">
      <c r="A352" s="2"/>
      <c r="D352" s="4"/>
      <c r="E352" s="5"/>
      <c r="F352" s="5"/>
    </row>
    <row r="353" ht="13.5" customHeight="1" spans="1:6">
      <c r="A353" s="2"/>
      <c r="D353" s="4"/>
      <c r="E353" s="5"/>
      <c r="F353" s="5"/>
    </row>
    <row r="354" ht="13.5" customHeight="1" spans="1:6">
      <c r="A354" s="2"/>
      <c r="D354" s="4"/>
      <c r="E354" s="5"/>
      <c r="F354" s="5"/>
    </row>
    <row r="355" ht="13.5" customHeight="1" spans="1:6">
      <c r="A355" s="2"/>
      <c r="D355" s="4"/>
      <c r="E355" s="5"/>
      <c r="F355" s="5"/>
    </row>
    <row r="356" ht="13.5" customHeight="1" spans="1:6">
      <c r="A356" s="2"/>
      <c r="D356" s="4"/>
      <c r="E356" s="5"/>
      <c r="F356" s="5"/>
    </row>
    <row r="357" ht="13.5" customHeight="1" spans="1:6">
      <c r="A357" s="2"/>
      <c r="D357" s="4"/>
      <c r="E357" s="5"/>
      <c r="F357" s="5"/>
    </row>
    <row r="358" ht="13.5" customHeight="1" spans="1:6">
      <c r="A358" s="2"/>
      <c r="D358" s="4"/>
      <c r="E358" s="5"/>
      <c r="F358" s="5"/>
    </row>
    <row r="359" ht="13.5" customHeight="1" spans="1:6">
      <c r="A359" s="2"/>
      <c r="D359" s="4"/>
      <c r="E359" s="5"/>
      <c r="F359" s="5"/>
    </row>
    <row r="360" ht="13.5" customHeight="1" spans="1:6">
      <c r="A360" s="2"/>
      <c r="D360" s="4"/>
      <c r="E360" s="5"/>
      <c r="F360" s="5"/>
    </row>
    <row r="361" ht="13.5" customHeight="1" spans="1:6">
      <c r="A361" s="2"/>
      <c r="D361" s="4"/>
      <c r="E361" s="5"/>
      <c r="F361" s="5"/>
    </row>
    <row r="362" ht="13.5" customHeight="1" spans="1:6">
      <c r="A362" s="2"/>
      <c r="D362" s="4"/>
      <c r="E362" s="5"/>
      <c r="F362" s="5"/>
    </row>
    <row r="363" ht="13.5" customHeight="1" spans="1:6">
      <c r="A363" s="2"/>
      <c r="D363" s="4"/>
      <c r="E363" s="5"/>
      <c r="F363" s="5"/>
    </row>
    <row r="364" ht="13.5" customHeight="1" spans="1:6">
      <c r="A364" s="2"/>
      <c r="D364" s="4"/>
      <c r="E364" s="5"/>
      <c r="F364" s="5"/>
    </row>
    <row r="365" ht="13.5" customHeight="1" spans="1:6">
      <c r="A365" s="2"/>
      <c r="D365" s="4"/>
      <c r="E365" s="5"/>
      <c r="F365" s="5"/>
    </row>
    <row r="366" ht="13.5" customHeight="1" spans="1:6">
      <c r="A366" s="2"/>
      <c r="D366" s="4"/>
      <c r="E366" s="5"/>
      <c r="F366" s="5"/>
    </row>
    <row r="367" ht="13.5" customHeight="1" spans="1:6">
      <c r="A367" s="2"/>
      <c r="D367" s="4"/>
      <c r="E367" s="5"/>
      <c r="F367" s="5"/>
    </row>
    <row r="368" ht="13.5" customHeight="1" spans="1:6">
      <c r="A368" s="2"/>
      <c r="D368" s="4"/>
      <c r="E368" s="5"/>
      <c r="F368" s="5"/>
    </row>
    <row r="369" ht="13.5" customHeight="1" spans="1:6">
      <c r="A369" s="2"/>
      <c r="D369" s="4"/>
      <c r="E369" s="5"/>
      <c r="F369" s="5"/>
    </row>
    <row r="370" ht="13.5" customHeight="1" spans="1:6">
      <c r="A370" s="2"/>
      <c r="D370" s="4"/>
      <c r="E370" s="5"/>
      <c r="F370" s="5"/>
    </row>
    <row r="371" ht="13.5" customHeight="1" spans="1:6">
      <c r="A371" s="2"/>
      <c r="D371" s="4"/>
      <c r="E371" s="5"/>
      <c r="F371" s="5"/>
    </row>
    <row r="372" ht="13.5" customHeight="1" spans="1:6">
      <c r="A372" s="2"/>
      <c r="D372" s="4"/>
      <c r="E372" s="5"/>
      <c r="F372" s="5"/>
    </row>
    <row r="373" ht="13.5" customHeight="1" spans="1:6">
      <c r="A373" s="2"/>
      <c r="D373" s="4"/>
      <c r="E373" s="5"/>
      <c r="F373" s="5"/>
    </row>
    <row r="374" ht="13.5" customHeight="1" spans="1:6">
      <c r="A374" s="2"/>
      <c r="D374" s="4"/>
      <c r="E374" s="5"/>
      <c r="F374" s="5"/>
    </row>
    <row r="375" ht="13.5" customHeight="1" spans="1:6">
      <c r="A375" s="2"/>
      <c r="D375" s="4"/>
      <c r="E375" s="5"/>
      <c r="F375" s="5"/>
    </row>
    <row r="376" ht="13.5" customHeight="1" spans="1:6">
      <c r="A376" s="2"/>
      <c r="D376" s="4"/>
      <c r="E376" s="5"/>
      <c r="F376" s="5"/>
    </row>
    <row r="377" ht="13.5" customHeight="1" spans="1:6">
      <c r="A377" s="2"/>
      <c r="D377" s="4"/>
      <c r="E377" s="5"/>
      <c r="F377" s="5"/>
    </row>
    <row r="378" ht="13.5" customHeight="1" spans="1:6">
      <c r="A378" s="2"/>
      <c r="D378" s="4"/>
      <c r="E378" s="5"/>
      <c r="F378" s="5"/>
    </row>
    <row r="379" ht="13.5" customHeight="1" spans="1:6">
      <c r="A379" s="2"/>
      <c r="D379" s="4"/>
      <c r="E379" s="5"/>
      <c r="F379" s="5"/>
    </row>
    <row r="380" ht="13.5" customHeight="1" spans="1:6">
      <c r="A380" s="2"/>
      <c r="D380" s="4"/>
      <c r="E380" s="5"/>
      <c r="F380" s="5"/>
    </row>
    <row r="381" ht="13.5" customHeight="1" spans="1:6">
      <c r="A381" s="2"/>
      <c r="D381" s="4"/>
      <c r="E381" s="5"/>
      <c r="F381" s="5"/>
    </row>
    <row r="382" ht="13.5" customHeight="1" spans="1:6">
      <c r="A382" s="2"/>
      <c r="D382" s="4"/>
      <c r="E382" s="5"/>
      <c r="F382" s="5"/>
    </row>
    <row r="383" ht="13.5" customHeight="1" spans="1:6">
      <c r="A383" s="2"/>
      <c r="D383" s="4"/>
      <c r="E383" s="5"/>
      <c r="F383" s="5"/>
    </row>
    <row r="384" ht="13.5" customHeight="1" spans="1:6">
      <c r="A384" s="2"/>
      <c r="D384" s="4"/>
      <c r="E384" s="5"/>
      <c r="F384" s="5"/>
    </row>
    <row r="385" ht="13.5" customHeight="1" spans="1:6">
      <c r="A385" s="2"/>
      <c r="D385" s="4"/>
      <c r="E385" s="5"/>
      <c r="F385" s="5"/>
    </row>
    <row r="386" ht="13.5" customHeight="1" spans="1:6">
      <c r="A386" s="2"/>
      <c r="D386" s="4"/>
      <c r="E386" s="5"/>
      <c r="F386" s="5"/>
    </row>
    <row r="387" ht="13.5" customHeight="1" spans="1:6">
      <c r="A387" s="2"/>
      <c r="D387" s="4"/>
      <c r="E387" s="5"/>
      <c r="F387" s="5"/>
    </row>
    <row r="388" ht="13.5" customHeight="1" spans="1:6">
      <c r="A388" s="2"/>
      <c r="D388" s="4"/>
      <c r="E388" s="5"/>
      <c r="F388" s="5"/>
    </row>
    <row r="389" ht="13.5" customHeight="1" spans="1:6">
      <c r="A389" s="2"/>
      <c r="D389" s="4"/>
      <c r="E389" s="5"/>
      <c r="F389" s="5"/>
    </row>
    <row r="390" ht="13.5" customHeight="1" spans="1:6">
      <c r="A390" s="2"/>
      <c r="D390" s="4"/>
      <c r="E390" s="5"/>
      <c r="F390" s="5"/>
    </row>
    <row r="391" ht="13.5" customHeight="1" spans="1:6">
      <c r="A391" s="2"/>
      <c r="D391" s="4"/>
      <c r="E391" s="5"/>
      <c r="F391" s="5"/>
    </row>
    <row r="392" ht="13.5" customHeight="1" spans="1:6">
      <c r="A392" s="2"/>
      <c r="D392" s="4"/>
      <c r="E392" s="5"/>
      <c r="F392" s="5"/>
    </row>
    <row r="393" ht="13.5" customHeight="1" spans="1:6">
      <c r="A393" s="2"/>
      <c r="D393" s="4"/>
      <c r="E393" s="5"/>
      <c r="F393" s="5"/>
    </row>
    <row r="394" ht="13.5" customHeight="1" spans="1:6">
      <c r="A394" s="2"/>
      <c r="D394" s="4"/>
      <c r="E394" s="5"/>
      <c r="F394" s="5"/>
    </row>
    <row r="395" ht="13.5" customHeight="1" spans="1:6">
      <c r="A395" s="2"/>
      <c r="D395" s="4"/>
      <c r="E395" s="5"/>
      <c r="F395" s="5"/>
    </row>
    <row r="396" ht="13.5" customHeight="1" spans="1:6">
      <c r="A396" s="2"/>
      <c r="D396" s="4"/>
      <c r="E396" s="5"/>
      <c r="F396" s="5"/>
    </row>
    <row r="397" ht="13.5" customHeight="1" spans="1:6">
      <c r="A397" s="2"/>
      <c r="D397" s="4"/>
      <c r="E397" s="5"/>
      <c r="F397" s="5"/>
    </row>
    <row r="398" ht="13.5" customHeight="1" spans="1:6">
      <c r="A398" s="2"/>
      <c r="D398" s="4"/>
      <c r="E398" s="5"/>
      <c r="F398" s="5"/>
    </row>
    <row r="399" ht="13.5" customHeight="1" spans="1:6">
      <c r="A399" s="2"/>
      <c r="D399" s="4"/>
      <c r="E399" s="5"/>
      <c r="F399" s="5"/>
    </row>
    <row r="400" ht="13.5" customHeight="1" spans="1:6">
      <c r="A400" s="2"/>
      <c r="D400" s="4"/>
      <c r="E400" s="5"/>
      <c r="F400" s="5"/>
    </row>
    <row r="401" ht="13.5" customHeight="1" spans="1:6">
      <c r="A401" s="2"/>
      <c r="D401" s="4"/>
      <c r="E401" s="5"/>
      <c r="F401" s="5"/>
    </row>
    <row r="402" ht="13.5" customHeight="1" spans="1:6">
      <c r="A402" s="2"/>
      <c r="D402" s="4"/>
      <c r="E402" s="5"/>
      <c r="F402" s="5"/>
    </row>
    <row r="403" ht="13.5" customHeight="1" spans="1:6">
      <c r="A403" s="2"/>
      <c r="D403" s="4"/>
      <c r="E403" s="5"/>
      <c r="F403" s="5"/>
    </row>
    <row r="404" ht="13.5" customHeight="1" spans="1:6">
      <c r="A404" s="2"/>
      <c r="D404" s="4"/>
      <c r="E404" s="5"/>
      <c r="F404" s="5"/>
    </row>
    <row r="405" ht="13.5" customHeight="1" spans="1:6">
      <c r="A405" s="2"/>
      <c r="D405" s="4"/>
      <c r="E405" s="5"/>
      <c r="F405" s="5"/>
    </row>
    <row r="406" ht="13.5" customHeight="1" spans="1:6">
      <c r="A406" s="2"/>
      <c r="D406" s="4"/>
      <c r="E406" s="5"/>
      <c r="F406" s="5"/>
    </row>
    <row r="407" ht="13.5" customHeight="1" spans="1:6">
      <c r="A407" s="2"/>
      <c r="D407" s="4"/>
      <c r="E407" s="5"/>
      <c r="F407" s="5"/>
    </row>
    <row r="408" ht="13.5" customHeight="1" spans="1:6">
      <c r="A408" s="2"/>
      <c r="D408" s="4"/>
      <c r="E408" s="5"/>
      <c r="F408" s="5"/>
    </row>
    <row r="409" ht="13.5" customHeight="1" spans="1:6">
      <c r="A409" s="2"/>
      <c r="D409" s="4"/>
      <c r="E409" s="5"/>
      <c r="F409" s="5"/>
    </row>
    <row r="410" ht="13.5" customHeight="1" spans="1:6">
      <c r="A410" s="2"/>
      <c r="D410" s="4"/>
      <c r="E410" s="5"/>
      <c r="F410" s="5"/>
    </row>
    <row r="411" ht="13.5" customHeight="1" spans="1:6">
      <c r="A411" s="2"/>
      <c r="D411" s="4"/>
      <c r="E411" s="5"/>
      <c r="F411" s="5"/>
    </row>
    <row r="412" ht="13.5" customHeight="1" spans="1:6">
      <c r="A412" s="2"/>
      <c r="D412" s="4"/>
      <c r="E412" s="5"/>
      <c r="F412" s="5"/>
    </row>
    <row r="413" ht="13.5" customHeight="1" spans="1:6">
      <c r="A413" s="2"/>
      <c r="D413" s="4"/>
      <c r="E413" s="5"/>
      <c r="F413" s="5"/>
    </row>
    <row r="414" ht="13.5" customHeight="1" spans="1:6">
      <c r="A414" s="2"/>
      <c r="D414" s="4"/>
      <c r="E414" s="5"/>
      <c r="F414" s="5"/>
    </row>
    <row r="415" ht="13.5" customHeight="1" spans="1:6">
      <c r="A415" s="2"/>
      <c r="D415" s="4"/>
      <c r="E415" s="5"/>
      <c r="F415" s="5"/>
    </row>
    <row r="416" ht="13.5" customHeight="1" spans="1:6">
      <c r="A416" s="2"/>
      <c r="D416" s="4"/>
      <c r="E416" s="5"/>
      <c r="F416" s="5"/>
    </row>
    <row r="417" ht="13.5" customHeight="1" spans="1:6">
      <c r="A417" s="2"/>
      <c r="D417" s="4"/>
      <c r="E417" s="5"/>
      <c r="F417" s="5"/>
    </row>
    <row r="418" ht="13.5" customHeight="1" spans="1:6">
      <c r="A418" s="2"/>
      <c r="D418" s="4"/>
      <c r="E418" s="5"/>
      <c r="F418" s="5"/>
    </row>
    <row r="419" ht="13.5" customHeight="1" spans="1:6">
      <c r="A419" s="2"/>
      <c r="D419" s="4"/>
      <c r="E419" s="5"/>
      <c r="F419" s="5"/>
    </row>
    <row r="420" ht="13.5" customHeight="1" spans="1:6">
      <c r="A420" s="2"/>
      <c r="D420" s="4"/>
      <c r="E420" s="5"/>
      <c r="F420" s="5"/>
    </row>
    <row r="421" ht="13.5" customHeight="1" spans="1:6">
      <c r="A421" s="2"/>
      <c r="D421" s="4"/>
      <c r="E421" s="5"/>
      <c r="F421" s="5"/>
    </row>
    <row r="422" ht="13.5" customHeight="1" spans="1:6">
      <c r="A422" s="2"/>
      <c r="D422" s="4"/>
      <c r="E422" s="5"/>
      <c r="F422" s="5"/>
    </row>
    <row r="423" ht="13.5" customHeight="1" spans="1:6">
      <c r="A423" s="2"/>
      <c r="D423" s="4"/>
      <c r="E423" s="5"/>
      <c r="F423" s="5"/>
    </row>
    <row r="424" ht="13.5" customHeight="1" spans="1:6">
      <c r="A424" s="2"/>
      <c r="D424" s="4"/>
      <c r="E424" s="5"/>
      <c r="F424" s="5"/>
    </row>
    <row r="425" ht="13.5" customHeight="1" spans="1:6">
      <c r="A425" s="2"/>
      <c r="D425" s="4"/>
      <c r="E425" s="5"/>
      <c r="F425" s="5"/>
    </row>
    <row r="426" ht="13.5" customHeight="1" spans="1:6">
      <c r="A426" s="2"/>
      <c r="D426" s="4"/>
      <c r="E426" s="5"/>
      <c r="F426" s="5"/>
    </row>
    <row r="427" ht="13.5" customHeight="1" spans="1:6">
      <c r="A427" s="2"/>
      <c r="D427" s="4"/>
      <c r="E427" s="5"/>
      <c r="F427" s="5"/>
    </row>
    <row r="428" ht="13.5" customHeight="1" spans="1:6">
      <c r="A428" s="2"/>
      <c r="D428" s="4"/>
      <c r="E428" s="5"/>
      <c r="F428" s="5"/>
    </row>
    <row r="429" ht="13.5" customHeight="1" spans="1:6">
      <c r="A429" s="2"/>
      <c r="D429" s="4"/>
      <c r="E429" s="5"/>
      <c r="F429" s="5"/>
    </row>
    <row r="430" ht="13.5" customHeight="1" spans="1:6">
      <c r="A430" s="2"/>
      <c r="D430" s="4"/>
      <c r="E430" s="5"/>
      <c r="F430" s="5"/>
    </row>
    <row r="431" ht="13.5" customHeight="1" spans="1:6">
      <c r="A431" s="2"/>
      <c r="D431" s="4"/>
      <c r="E431" s="5"/>
      <c r="F431" s="5"/>
    </row>
    <row r="432" ht="13.5" customHeight="1" spans="1:6">
      <c r="A432" s="2"/>
      <c r="D432" s="4"/>
      <c r="E432" s="5"/>
      <c r="F432" s="5"/>
    </row>
    <row r="433" ht="13.5" customHeight="1" spans="1:6">
      <c r="A433" s="2"/>
      <c r="D433" s="4"/>
      <c r="E433" s="5"/>
      <c r="F433" s="5"/>
    </row>
    <row r="434" ht="13.5" customHeight="1" spans="1:6">
      <c r="A434" s="2"/>
      <c r="D434" s="4"/>
      <c r="E434" s="5"/>
      <c r="F434" s="5"/>
    </row>
    <row r="435" ht="13.5" customHeight="1" spans="1:6">
      <c r="A435" s="2"/>
      <c r="D435" s="4"/>
      <c r="E435" s="5"/>
      <c r="F435" s="5"/>
    </row>
    <row r="436" ht="13.5" customHeight="1" spans="1:6">
      <c r="A436" s="2"/>
      <c r="D436" s="4"/>
      <c r="E436" s="5"/>
      <c r="F436" s="5"/>
    </row>
    <row r="437" ht="13.5" customHeight="1" spans="1:6">
      <c r="A437" s="2"/>
      <c r="D437" s="4"/>
      <c r="E437" s="5"/>
      <c r="F437" s="5"/>
    </row>
    <row r="438" ht="13.5" customHeight="1" spans="1:6">
      <c r="A438" s="2"/>
      <c r="D438" s="4"/>
      <c r="E438" s="5"/>
      <c r="F438" s="5"/>
    </row>
    <row r="439" ht="13.5" customHeight="1" spans="1:6">
      <c r="A439" s="2"/>
      <c r="D439" s="4"/>
      <c r="E439" s="5"/>
      <c r="F439" s="5"/>
    </row>
    <row r="440" ht="13.5" customHeight="1" spans="1:6">
      <c r="A440" s="2"/>
      <c r="D440" s="4"/>
      <c r="E440" s="5"/>
      <c r="F440" s="5"/>
    </row>
    <row r="441" ht="13.5" customHeight="1" spans="1:6">
      <c r="A441" s="2"/>
      <c r="D441" s="4"/>
      <c r="E441" s="5"/>
      <c r="F441" s="5"/>
    </row>
    <row r="442" ht="13.5" customHeight="1" spans="1:6">
      <c r="A442" s="2"/>
      <c r="D442" s="4"/>
      <c r="E442" s="5"/>
      <c r="F442" s="5"/>
    </row>
    <row r="443" ht="13.5" customHeight="1" spans="1:6">
      <c r="A443" s="2"/>
      <c r="D443" s="4"/>
      <c r="E443" s="5"/>
      <c r="F443" s="5"/>
    </row>
    <row r="444" ht="13.5" customHeight="1" spans="1:6">
      <c r="A444" s="2"/>
      <c r="D444" s="4"/>
      <c r="E444" s="5"/>
      <c r="F444" s="5"/>
    </row>
    <row r="445" ht="13.5" customHeight="1" spans="1:6">
      <c r="A445" s="2"/>
      <c r="D445" s="4"/>
      <c r="E445" s="5"/>
      <c r="F445" s="5"/>
    </row>
    <row r="446" ht="13.5" customHeight="1" spans="1:6">
      <c r="A446" s="2"/>
      <c r="D446" s="4"/>
      <c r="E446" s="5"/>
      <c r="F446" s="5"/>
    </row>
    <row r="447" ht="13.5" customHeight="1" spans="1:6">
      <c r="A447" s="2"/>
      <c r="D447" s="4"/>
      <c r="E447" s="5"/>
      <c r="F447" s="5"/>
    </row>
    <row r="448" ht="13.5" customHeight="1" spans="1:6">
      <c r="A448" s="2"/>
      <c r="D448" s="4"/>
      <c r="E448" s="5"/>
      <c r="F448" s="5"/>
    </row>
    <row r="449" ht="13.5" customHeight="1" spans="1:6">
      <c r="A449" s="2"/>
      <c r="D449" s="4"/>
      <c r="E449" s="5"/>
      <c r="F449" s="5"/>
    </row>
    <row r="450" ht="13.5" customHeight="1" spans="1:6">
      <c r="A450" s="2"/>
      <c r="D450" s="4"/>
      <c r="E450" s="5"/>
      <c r="F450" s="5"/>
    </row>
    <row r="451" ht="13.5" customHeight="1" spans="1:6">
      <c r="A451" s="2"/>
      <c r="D451" s="4"/>
      <c r="E451" s="5"/>
      <c r="F451" s="5"/>
    </row>
    <row r="452" ht="13.5" customHeight="1" spans="1:6">
      <c r="A452" s="2"/>
      <c r="D452" s="4"/>
      <c r="E452" s="5"/>
      <c r="F452" s="5"/>
    </row>
    <row r="453" ht="13.5" customHeight="1" spans="1:6">
      <c r="A453" s="2"/>
      <c r="D453" s="4"/>
      <c r="E453" s="5"/>
      <c r="F453" s="5"/>
    </row>
    <row r="454" ht="13.5" customHeight="1" spans="1:6">
      <c r="A454" s="2"/>
      <c r="D454" s="4"/>
      <c r="E454" s="5"/>
      <c r="F454" s="5"/>
    </row>
    <row r="455" ht="13.5" customHeight="1" spans="1:6">
      <c r="A455" s="2"/>
      <c r="D455" s="4"/>
      <c r="E455" s="5"/>
      <c r="F455" s="5"/>
    </row>
    <row r="456" ht="13.5" customHeight="1" spans="1:6">
      <c r="A456" s="2"/>
      <c r="D456" s="4"/>
      <c r="E456" s="5"/>
      <c r="F456" s="5"/>
    </row>
    <row r="457" ht="13.5" customHeight="1" spans="1:6">
      <c r="A457" s="2"/>
      <c r="D457" s="4"/>
      <c r="E457" s="5"/>
      <c r="F457" s="5"/>
    </row>
    <row r="458" ht="13.5" customHeight="1" spans="1:6">
      <c r="A458" s="2"/>
      <c r="D458" s="4"/>
      <c r="E458" s="5"/>
      <c r="F458" s="5"/>
    </row>
    <row r="459" ht="13.5" customHeight="1" spans="1:6">
      <c r="A459" s="2"/>
      <c r="D459" s="4"/>
      <c r="E459" s="5"/>
      <c r="F459" s="5"/>
    </row>
    <row r="460" ht="13.5" customHeight="1" spans="1:6">
      <c r="A460" s="2"/>
      <c r="D460" s="4"/>
      <c r="E460" s="5"/>
      <c r="F460" s="5"/>
    </row>
    <row r="461" ht="13.5" customHeight="1" spans="1:6">
      <c r="A461" s="2"/>
      <c r="D461" s="4"/>
      <c r="E461" s="5"/>
      <c r="F461" s="5"/>
    </row>
    <row r="462" ht="13.5" customHeight="1" spans="1:6">
      <c r="A462" s="2"/>
      <c r="D462" s="4"/>
      <c r="E462" s="5"/>
      <c r="F462" s="5"/>
    </row>
    <row r="463" ht="13.5" customHeight="1" spans="1:6">
      <c r="A463" s="2"/>
      <c r="D463" s="4"/>
      <c r="E463" s="5"/>
      <c r="F463" s="5"/>
    </row>
    <row r="464" ht="13.5" customHeight="1" spans="1:6">
      <c r="A464" s="2"/>
      <c r="D464" s="4"/>
      <c r="E464" s="5"/>
      <c r="F464" s="5"/>
    </row>
    <row r="465" ht="13.5" customHeight="1" spans="1:6">
      <c r="A465" s="2"/>
      <c r="D465" s="4"/>
      <c r="E465" s="5"/>
      <c r="F465" s="5"/>
    </row>
    <row r="466" ht="13.5" customHeight="1" spans="1:6">
      <c r="A466" s="2"/>
      <c r="D466" s="4"/>
      <c r="E466" s="5"/>
      <c r="F466" s="5"/>
    </row>
    <row r="467" ht="13.5" customHeight="1" spans="1:6">
      <c r="A467" s="2"/>
      <c r="D467" s="4"/>
      <c r="E467" s="5"/>
      <c r="F467" s="5"/>
    </row>
    <row r="468" ht="13.5" customHeight="1" spans="1:6">
      <c r="A468" s="2"/>
      <c r="D468" s="4"/>
      <c r="E468" s="5"/>
      <c r="F468" s="5"/>
    </row>
    <row r="469" ht="13.5" customHeight="1" spans="1:6">
      <c r="A469" s="2"/>
      <c r="D469" s="4"/>
      <c r="E469" s="5"/>
      <c r="F469" s="5"/>
    </row>
    <row r="470" ht="13.5" customHeight="1" spans="1:6">
      <c r="A470" s="2"/>
      <c r="D470" s="4"/>
      <c r="E470" s="5"/>
      <c r="F470" s="5"/>
    </row>
    <row r="471" ht="13.5" customHeight="1" spans="1:6">
      <c r="A471" s="2"/>
      <c r="D471" s="4"/>
      <c r="E471" s="5"/>
      <c r="F471" s="5"/>
    </row>
    <row r="472" ht="13.5" customHeight="1" spans="1:6">
      <c r="A472" s="2"/>
      <c r="D472" s="4"/>
      <c r="E472" s="5"/>
      <c r="F472" s="5"/>
    </row>
    <row r="473" ht="13.5" customHeight="1" spans="1:6">
      <c r="A473" s="2"/>
      <c r="D473" s="4"/>
      <c r="E473" s="5"/>
      <c r="F473" s="5"/>
    </row>
    <row r="474" ht="13.5" customHeight="1" spans="1:6">
      <c r="A474" s="2"/>
      <c r="D474" s="4"/>
      <c r="E474" s="5"/>
      <c r="F474" s="5"/>
    </row>
    <row r="475" ht="13.5" customHeight="1" spans="1:6">
      <c r="A475" s="2"/>
      <c r="D475" s="4"/>
      <c r="E475" s="5"/>
      <c r="F475" s="5"/>
    </row>
    <row r="476" ht="13.5" customHeight="1" spans="1:6">
      <c r="A476" s="2"/>
      <c r="D476" s="4"/>
      <c r="E476" s="5"/>
      <c r="F476" s="5"/>
    </row>
    <row r="477" ht="13.5" customHeight="1" spans="1:6">
      <c r="A477" s="2"/>
      <c r="D477" s="4"/>
      <c r="E477" s="5"/>
      <c r="F477" s="5"/>
    </row>
    <row r="478" ht="13.5" customHeight="1" spans="1:6">
      <c r="A478" s="2"/>
      <c r="D478" s="4"/>
      <c r="E478" s="5"/>
      <c r="F478" s="5"/>
    </row>
    <row r="479" ht="13.5" customHeight="1" spans="1:6">
      <c r="A479" s="2"/>
      <c r="D479" s="4"/>
      <c r="E479" s="5"/>
      <c r="F479" s="5"/>
    </row>
    <row r="480" ht="13.5" customHeight="1" spans="1:6">
      <c r="A480" s="2"/>
      <c r="D480" s="4"/>
      <c r="E480" s="5"/>
      <c r="F480" s="5"/>
    </row>
    <row r="481" ht="13.5" customHeight="1" spans="1:6">
      <c r="A481" s="2"/>
      <c r="D481" s="4"/>
      <c r="E481" s="5"/>
      <c r="F481" s="5"/>
    </row>
    <row r="482" ht="13.5" customHeight="1" spans="1:6">
      <c r="A482" s="2"/>
      <c r="D482" s="4"/>
      <c r="E482" s="5"/>
      <c r="F482" s="5"/>
    </row>
    <row r="483" ht="13.5" customHeight="1" spans="1:6">
      <c r="A483" s="2"/>
      <c r="D483" s="4"/>
      <c r="E483" s="5"/>
      <c r="F483" s="5"/>
    </row>
    <row r="484" ht="13.5" customHeight="1" spans="1:6">
      <c r="A484" s="2"/>
      <c r="D484" s="4"/>
      <c r="E484" s="5"/>
      <c r="F484" s="5"/>
    </row>
    <row r="485" ht="13.5" customHeight="1" spans="1:6">
      <c r="A485" s="2"/>
      <c r="D485" s="4"/>
      <c r="E485" s="5"/>
      <c r="F485" s="5"/>
    </row>
    <row r="486" ht="13.5" customHeight="1" spans="1:6">
      <c r="A486" s="2"/>
      <c r="D486" s="4"/>
      <c r="E486" s="5"/>
      <c r="F486" s="5"/>
    </row>
    <row r="487" ht="13.5" customHeight="1" spans="1:6">
      <c r="A487" s="2"/>
      <c r="D487" s="4"/>
      <c r="E487" s="5"/>
      <c r="F487" s="5"/>
    </row>
    <row r="488" ht="13.5" customHeight="1" spans="1:6">
      <c r="A488" s="2"/>
      <c r="D488" s="4"/>
      <c r="E488" s="5"/>
      <c r="F488" s="5"/>
    </row>
    <row r="489" ht="13.5" customHeight="1" spans="1:6">
      <c r="A489" s="2"/>
      <c r="D489" s="4"/>
      <c r="E489" s="5"/>
      <c r="F489" s="5"/>
    </row>
    <row r="490" ht="13.5" customHeight="1" spans="1:6">
      <c r="A490" s="2"/>
      <c r="D490" s="4"/>
      <c r="E490" s="5"/>
      <c r="F490" s="5"/>
    </row>
    <row r="491" ht="13.5" customHeight="1" spans="1:6">
      <c r="A491" s="2"/>
      <c r="D491" s="4"/>
      <c r="E491" s="5"/>
      <c r="F491" s="5"/>
    </row>
    <row r="492" ht="13.5" customHeight="1" spans="1:6">
      <c r="A492" s="2"/>
      <c r="D492" s="4"/>
      <c r="E492" s="5"/>
      <c r="F492" s="5"/>
    </row>
    <row r="493" ht="13.5" customHeight="1" spans="1:6">
      <c r="A493" s="2"/>
      <c r="D493" s="4"/>
      <c r="E493" s="5"/>
      <c r="F493" s="5"/>
    </row>
    <row r="494" ht="13.5" customHeight="1" spans="1:6">
      <c r="A494" s="2"/>
      <c r="D494" s="4"/>
      <c r="E494" s="5"/>
      <c r="F494" s="5"/>
    </row>
    <row r="495" ht="13.5" customHeight="1" spans="1:6">
      <c r="A495" s="2"/>
      <c r="D495" s="4"/>
      <c r="E495" s="5"/>
      <c r="F495" s="5"/>
    </row>
    <row r="496" ht="13.5" customHeight="1" spans="1:6">
      <c r="A496" s="2"/>
      <c r="D496" s="4"/>
      <c r="E496" s="5"/>
      <c r="F496" s="5"/>
    </row>
    <row r="497" ht="13.5" customHeight="1" spans="1:6">
      <c r="A497" s="2"/>
      <c r="D497" s="4"/>
      <c r="E497" s="5"/>
      <c r="F497" s="5"/>
    </row>
    <row r="498" ht="13.5" customHeight="1" spans="1:6">
      <c r="A498" s="2"/>
      <c r="D498" s="4"/>
      <c r="E498" s="5"/>
      <c r="F498" s="5"/>
    </row>
    <row r="499" ht="13.5" customHeight="1" spans="1:6">
      <c r="A499" s="2"/>
      <c r="D499" s="4"/>
      <c r="E499" s="5"/>
      <c r="F499" s="5"/>
    </row>
    <row r="500" ht="13.5" customHeight="1" spans="1:6">
      <c r="A500" s="2"/>
      <c r="D500" s="4"/>
      <c r="E500" s="5"/>
      <c r="F500" s="5"/>
    </row>
    <row r="501" ht="13.5" customHeight="1" spans="1:6">
      <c r="A501" s="2"/>
      <c r="D501" s="4"/>
      <c r="E501" s="5"/>
      <c r="F501" s="5"/>
    </row>
    <row r="502" ht="13.5" customHeight="1" spans="1:6">
      <c r="A502" s="2"/>
      <c r="D502" s="4"/>
      <c r="E502" s="5"/>
      <c r="F502" s="5"/>
    </row>
    <row r="503" ht="13.5" customHeight="1" spans="1:6">
      <c r="A503" s="2"/>
      <c r="D503" s="4"/>
      <c r="E503" s="5"/>
      <c r="F503" s="5"/>
    </row>
    <row r="504" ht="13.5" customHeight="1" spans="1:6">
      <c r="A504" s="2"/>
      <c r="D504" s="4"/>
      <c r="E504" s="5"/>
      <c r="F504" s="5"/>
    </row>
    <row r="505" ht="13.5" customHeight="1" spans="1:6">
      <c r="A505" s="2"/>
      <c r="D505" s="4"/>
      <c r="E505" s="5"/>
      <c r="F505" s="5"/>
    </row>
    <row r="506" ht="13.5" customHeight="1" spans="1:6">
      <c r="A506" s="2"/>
      <c r="D506" s="4"/>
      <c r="E506" s="5"/>
      <c r="F506" s="5"/>
    </row>
    <row r="507" ht="13.5" customHeight="1" spans="1:6">
      <c r="A507" s="2"/>
      <c r="D507" s="4"/>
      <c r="E507" s="5"/>
      <c r="F507" s="5"/>
    </row>
    <row r="508" ht="13.5" customHeight="1" spans="1:6">
      <c r="A508" s="2"/>
      <c r="D508" s="4"/>
      <c r="E508" s="5"/>
      <c r="F508" s="5"/>
    </row>
    <row r="509" ht="13.5" customHeight="1" spans="1:6">
      <c r="A509" s="2"/>
      <c r="D509" s="4"/>
      <c r="E509" s="5"/>
      <c r="F509" s="5"/>
    </row>
    <row r="510" ht="13.5" customHeight="1" spans="1:6">
      <c r="A510" s="2"/>
      <c r="D510" s="4"/>
      <c r="E510" s="5"/>
      <c r="F510" s="5"/>
    </row>
    <row r="511" ht="13.5" customHeight="1" spans="1:6">
      <c r="A511" s="2"/>
      <c r="D511" s="4"/>
      <c r="E511" s="5"/>
      <c r="F511" s="5"/>
    </row>
    <row r="512" ht="13.5" customHeight="1" spans="1:6">
      <c r="A512" s="2"/>
      <c r="D512" s="4"/>
      <c r="E512" s="5"/>
      <c r="F512" s="5"/>
    </row>
    <row r="513" ht="13.5" customHeight="1" spans="1:6">
      <c r="A513" s="2"/>
      <c r="D513" s="4"/>
      <c r="E513" s="5"/>
      <c r="F513" s="5"/>
    </row>
    <row r="514" ht="13.5" customHeight="1" spans="1:6">
      <c r="A514" s="2"/>
      <c r="D514" s="4"/>
      <c r="E514" s="5"/>
      <c r="F514" s="5"/>
    </row>
    <row r="515" ht="13.5" customHeight="1" spans="1:6">
      <c r="A515" s="2"/>
      <c r="D515" s="4"/>
      <c r="E515" s="5"/>
      <c r="F515" s="5"/>
    </row>
    <row r="516" ht="13.5" customHeight="1" spans="1:6">
      <c r="A516" s="2"/>
      <c r="D516" s="4"/>
      <c r="E516" s="5"/>
      <c r="F516" s="5"/>
    </row>
    <row r="517" ht="13.5" customHeight="1" spans="1:6">
      <c r="A517" s="2"/>
      <c r="D517" s="4"/>
      <c r="E517" s="5"/>
      <c r="F517" s="5"/>
    </row>
    <row r="518" ht="13.5" customHeight="1" spans="1:6">
      <c r="A518" s="2"/>
      <c r="D518" s="4"/>
      <c r="E518" s="5"/>
      <c r="F518" s="5"/>
    </row>
    <row r="519" ht="13.5" customHeight="1" spans="1:6">
      <c r="A519" s="2"/>
      <c r="D519" s="4"/>
      <c r="E519" s="5"/>
      <c r="F519" s="5"/>
    </row>
    <row r="520" ht="13.5" customHeight="1" spans="1:6">
      <c r="A520" s="2"/>
      <c r="D520" s="4"/>
      <c r="E520" s="5"/>
      <c r="F520" s="5"/>
    </row>
    <row r="521" ht="13.5" customHeight="1" spans="1:6">
      <c r="A521" s="2"/>
      <c r="D521" s="4"/>
      <c r="E521" s="5"/>
      <c r="F521" s="5"/>
    </row>
    <row r="522" ht="13.5" customHeight="1" spans="1:6">
      <c r="A522" s="2"/>
      <c r="D522" s="4"/>
      <c r="E522" s="5"/>
      <c r="F522" s="5"/>
    </row>
    <row r="523" ht="13.5" customHeight="1" spans="1:6">
      <c r="A523" s="2"/>
      <c r="D523" s="4"/>
      <c r="E523" s="5"/>
      <c r="F523" s="5"/>
    </row>
    <row r="524" ht="13.5" customHeight="1" spans="1:6">
      <c r="A524" s="2"/>
      <c r="D524" s="4"/>
      <c r="E524" s="5"/>
      <c r="F524" s="5"/>
    </row>
    <row r="525" ht="13.5" customHeight="1" spans="1:6">
      <c r="A525" s="2"/>
      <c r="D525" s="4"/>
      <c r="E525" s="5"/>
      <c r="F525" s="5"/>
    </row>
    <row r="526" ht="13.5" customHeight="1" spans="1:6">
      <c r="A526" s="2"/>
      <c r="D526" s="4"/>
      <c r="E526" s="5"/>
      <c r="F526" s="5"/>
    </row>
    <row r="527" ht="13.5" customHeight="1" spans="1:6">
      <c r="A527" s="2"/>
      <c r="D527" s="4"/>
      <c r="E527" s="5"/>
      <c r="F527" s="5"/>
    </row>
    <row r="528" ht="13.5" customHeight="1" spans="1:6">
      <c r="A528" s="2"/>
      <c r="D528" s="4"/>
      <c r="E528" s="5"/>
      <c r="F528" s="5"/>
    </row>
    <row r="529" ht="13.5" customHeight="1" spans="1:6">
      <c r="A529" s="2"/>
      <c r="D529" s="4"/>
      <c r="E529" s="5"/>
      <c r="F529" s="5"/>
    </row>
    <row r="530" ht="13.5" customHeight="1" spans="1:6">
      <c r="A530" s="2"/>
      <c r="D530" s="4"/>
      <c r="E530" s="5"/>
      <c r="F530" s="5"/>
    </row>
    <row r="531" ht="13.5" customHeight="1" spans="1:6">
      <c r="A531" s="2"/>
      <c r="D531" s="4"/>
      <c r="E531" s="5"/>
      <c r="F531" s="5"/>
    </row>
    <row r="532" ht="13.5" customHeight="1" spans="1:6">
      <c r="A532" s="2"/>
      <c r="D532" s="4"/>
      <c r="E532" s="5"/>
      <c r="F532" s="5"/>
    </row>
    <row r="533" ht="13.5" customHeight="1" spans="1:6">
      <c r="A533" s="2"/>
      <c r="D533" s="4"/>
      <c r="E533" s="5"/>
      <c r="F533" s="5"/>
    </row>
    <row r="534" ht="13.5" customHeight="1" spans="1:6">
      <c r="A534" s="2"/>
      <c r="D534" s="4"/>
      <c r="E534" s="5"/>
      <c r="F534" s="5"/>
    </row>
    <row r="535" ht="13.5" customHeight="1" spans="1:6">
      <c r="A535" s="2"/>
      <c r="D535" s="4"/>
      <c r="E535" s="5"/>
      <c r="F535" s="5"/>
    </row>
    <row r="536" ht="13.5" customHeight="1" spans="1:6">
      <c r="A536" s="2"/>
      <c r="D536" s="4"/>
      <c r="E536" s="5"/>
      <c r="F536" s="5"/>
    </row>
    <row r="537" ht="13.5" customHeight="1" spans="1:6">
      <c r="A537" s="2"/>
      <c r="D537" s="4"/>
      <c r="E537" s="5"/>
      <c r="F537" s="5"/>
    </row>
    <row r="538" ht="13.5" customHeight="1" spans="1:6">
      <c r="A538" s="2"/>
      <c r="D538" s="4"/>
      <c r="E538" s="5"/>
      <c r="F538" s="5"/>
    </row>
    <row r="539" ht="13.5" customHeight="1" spans="1:6">
      <c r="A539" s="2"/>
      <c r="D539" s="4"/>
      <c r="E539" s="5"/>
      <c r="F539" s="5"/>
    </row>
    <row r="540" ht="13.5" customHeight="1" spans="1:6">
      <c r="A540" s="2"/>
      <c r="D540" s="4"/>
      <c r="E540" s="5"/>
      <c r="F540" s="5"/>
    </row>
    <row r="541" ht="13.5" customHeight="1" spans="1:6">
      <c r="A541" s="2"/>
      <c r="D541" s="4"/>
      <c r="E541" s="5"/>
      <c r="F541" s="5"/>
    </row>
    <row r="542" ht="13.5" customHeight="1" spans="1:6">
      <c r="A542" s="2"/>
      <c r="D542" s="4"/>
      <c r="E542" s="5"/>
      <c r="F542" s="5"/>
    </row>
    <row r="543" ht="13.5" customHeight="1" spans="1:6">
      <c r="A543" s="2"/>
      <c r="D543" s="4"/>
      <c r="E543" s="5"/>
      <c r="F543" s="5"/>
    </row>
    <row r="544" ht="13.5" customHeight="1" spans="1:6">
      <c r="A544" s="2"/>
      <c r="D544" s="4"/>
      <c r="E544" s="5"/>
      <c r="F544" s="5"/>
    </row>
    <row r="545" ht="13.5" customHeight="1" spans="1:6">
      <c r="A545" s="2"/>
      <c r="D545" s="4"/>
      <c r="E545" s="5"/>
      <c r="F545" s="5"/>
    </row>
    <row r="546" ht="13.5" customHeight="1" spans="1:6">
      <c r="A546" s="2"/>
      <c r="D546" s="4"/>
      <c r="E546" s="5"/>
      <c r="F546" s="5"/>
    </row>
    <row r="547" ht="13.5" customHeight="1" spans="1:6">
      <c r="A547" s="2"/>
      <c r="D547" s="4"/>
      <c r="E547" s="5"/>
      <c r="F547" s="5"/>
    </row>
    <row r="548" ht="13.5" customHeight="1" spans="1:6">
      <c r="A548" s="2"/>
      <c r="D548" s="4"/>
      <c r="E548" s="5"/>
      <c r="F548" s="5"/>
    </row>
    <row r="549" ht="13.5" customHeight="1" spans="1:6">
      <c r="A549" s="2"/>
      <c r="D549" s="4"/>
      <c r="E549" s="5"/>
      <c r="F549" s="5"/>
    </row>
    <row r="550" ht="13.5" customHeight="1" spans="1:6">
      <c r="A550" s="2"/>
      <c r="D550" s="4"/>
      <c r="E550" s="5"/>
      <c r="F550" s="5"/>
    </row>
    <row r="551" ht="13.5" customHeight="1" spans="1:6">
      <c r="A551" s="2"/>
      <c r="D551" s="4"/>
      <c r="E551" s="5"/>
      <c r="F551" s="5"/>
    </row>
    <row r="552" ht="13.5" customHeight="1" spans="1:6">
      <c r="A552" s="2"/>
      <c r="D552" s="4"/>
      <c r="E552" s="5"/>
      <c r="F552" s="5"/>
    </row>
    <row r="553" ht="13.5" customHeight="1" spans="1:6">
      <c r="A553" s="2"/>
      <c r="D553" s="4"/>
      <c r="E553" s="5"/>
      <c r="F553" s="5"/>
    </row>
    <row r="554" ht="13.5" customHeight="1" spans="1:6">
      <c r="A554" s="2"/>
      <c r="D554" s="4"/>
      <c r="E554" s="5"/>
      <c r="F554" s="5"/>
    </row>
    <row r="555" ht="13.5" customHeight="1" spans="1:6">
      <c r="A555" s="2"/>
      <c r="D555" s="4"/>
      <c r="E555" s="5"/>
      <c r="F555" s="5"/>
    </row>
    <row r="556" ht="13.5" customHeight="1" spans="1:6">
      <c r="A556" s="2"/>
      <c r="D556" s="4"/>
      <c r="E556" s="5"/>
      <c r="F556" s="5"/>
    </row>
    <row r="557" ht="13.5" customHeight="1" spans="1:6">
      <c r="A557" s="2"/>
      <c r="D557" s="4"/>
      <c r="E557" s="5"/>
      <c r="F557" s="5"/>
    </row>
    <row r="558" ht="13.5" customHeight="1" spans="1:6">
      <c r="A558" s="2"/>
      <c r="D558" s="4"/>
      <c r="E558" s="5"/>
      <c r="F558" s="5"/>
    </row>
    <row r="559" ht="13.5" customHeight="1" spans="1:6">
      <c r="A559" s="2"/>
      <c r="D559" s="4"/>
      <c r="E559" s="5"/>
      <c r="F559" s="5"/>
    </row>
    <row r="560" ht="13.5" customHeight="1" spans="1:6">
      <c r="A560" s="2"/>
      <c r="D560" s="4"/>
      <c r="E560" s="5"/>
      <c r="F560" s="5"/>
    </row>
    <row r="561" ht="13.5" customHeight="1" spans="1:6">
      <c r="A561" s="2"/>
      <c r="D561" s="4"/>
      <c r="E561" s="5"/>
      <c r="F561" s="5"/>
    </row>
    <row r="562" ht="13.5" customHeight="1" spans="1:6">
      <c r="A562" s="2"/>
      <c r="D562" s="4"/>
      <c r="E562" s="5"/>
      <c r="F562" s="5"/>
    </row>
    <row r="563" ht="13.5" customHeight="1" spans="1:6">
      <c r="A563" s="2"/>
      <c r="D563" s="4"/>
      <c r="E563" s="5"/>
      <c r="F563" s="5"/>
    </row>
    <row r="564" ht="13.5" customHeight="1" spans="1:6">
      <c r="A564" s="2"/>
      <c r="D564" s="4"/>
      <c r="E564" s="5"/>
      <c r="F564" s="5"/>
    </row>
    <row r="565" ht="13.5" customHeight="1" spans="1:6">
      <c r="A565" s="2"/>
      <c r="D565" s="4"/>
      <c r="E565" s="5"/>
      <c r="F565" s="5"/>
    </row>
    <row r="566" ht="13.5" customHeight="1" spans="1:6">
      <c r="A566" s="2"/>
      <c r="D566" s="4"/>
      <c r="E566" s="5"/>
      <c r="F566" s="5"/>
    </row>
    <row r="567" ht="13.5" customHeight="1" spans="1:6">
      <c r="A567" s="2"/>
      <c r="D567" s="4"/>
      <c r="E567" s="5"/>
      <c r="F567" s="5"/>
    </row>
    <row r="568" ht="13.5" customHeight="1" spans="1:6">
      <c r="A568" s="2"/>
      <c r="D568" s="4"/>
      <c r="E568" s="5"/>
      <c r="F568" s="5"/>
    </row>
    <row r="569" ht="13.5" customHeight="1" spans="1:6">
      <c r="A569" s="2"/>
      <c r="D569" s="4"/>
      <c r="E569" s="5"/>
      <c r="F569" s="5"/>
    </row>
    <row r="570" ht="13.5" customHeight="1" spans="1:6">
      <c r="A570" s="2"/>
      <c r="D570" s="4"/>
      <c r="E570" s="5"/>
      <c r="F570" s="5"/>
    </row>
    <row r="571" ht="13.5" customHeight="1" spans="1:6">
      <c r="A571" s="2"/>
      <c r="D571" s="4"/>
      <c r="E571" s="5"/>
      <c r="F571" s="5"/>
    </row>
    <row r="572" ht="13.5" customHeight="1" spans="1:6">
      <c r="A572" s="2"/>
      <c r="D572" s="4"/>
      <c r="E572" s="5"/>
      <c r="F572" s="5"/>
    </row>
    <row r="573" ht="13.5" customHeight="1" spans="1:6">
      <c r="A573" s="2"/>
      <c r="D573" s="4"/>
      <c r="E573" s="5"/>
      <c r="F573" s="5"/>
    </row>
    <row r="574" ht="13.5" customHeight="1" spans="1:6">
      <c r="A574" s="2"/>
      <c r="D574" s="4"/>
      <c r="E574" s="5"/>
      <c r="F574" s="5"/>
    </row>
    <row r="575" ht="13.5" customHeight="1" spans="1:6">
      <c r="A575" s="2"/>
      <c r="D575" s="4"/>
      <c r="E575" s="5"/>
      <c r="F575" s="5"/>
    </row>
    <row r="576" ht="13.5" customHeight="1" spans="1:6">
      <c r="A576" s="2"/>
      <c r="D576" s="4"/>
      <c r="E576" s="5"/>
      <c r="F576" s="5"/>
    </row>
    <row r="577" ht="13.5" customHeight="1" spans="1:6">
      <c r="A577" s="2"/>
      <c r="D577" s="4"/>
      <c r="E577" s="5"/>
      <c r="F577" s="5"/>
    </row>
    <row r="578" ht="13.5" customHeight="1" spans="1:6">
      <c r="A578" s="2"/>
      <c r="D578" s="4"/>
      <c r="E578" s="5"/>
      <c r="F578" s="5"/>
    </row>
    <row r="579" ht="13.5" customHeight="1" spans="1:6">
      <c r="A579" s="2"/>
      <c r="D579" s="4"/>
      <c r="E579" s="5"/>
      <c r="F579" s="5"/>
    </row>
    <row r="580" ht="13.5" customHeight="1" spans="1:6">
      <c r="A580" s="2"/>
      <c r="D580" s="4"/>
      <c r="E580" s="5"/>
      <c r="F580" s="5"/>
    </row>
    <row r="581" ht="13.5" customHeight="1" spans="1:6">
      <c r="A581" s="2"/>
      <c r="D581" s="4"/>
      <c r="E581" s="5"/>
      <c r="F581" s="5"/>
    </row>
    <row r="582" ht="13.5" customHeight="1" spans="1:6">
      <c r="A582" s="2"/>
      <c r="D582" s="4"/>
      <c r="E582" s="5"/>
      <c r="F582" s="5"/>
    </row>
    <row r="583" ht="13.5" customHeight="1" spans="1:6">
      <c r="A583" s="2"/>
      <c r="D583" s="4"/>
      <c r="E583" s="5"/>
      <c r="F583" s="5"/>
    </row>
    <row r="584" ht="13.5" customHeight="1" spans="1:6">
      <c r="A584" s="2"/>
      <c r="D584" s="4"/>
      <c r="E584" s="5"/>
      <c r="F584" s="5"/>
    </row>
    <row r="585" ht="13.5" customHeight="1" spans="1:6">
      <c r="A585" s="2"/>
      <c r="D585" s="4"/>
      <c r="E585" s="5"/>
      <c r="F585" s="5"/>
    </row>
    <row r="586" ht="13.5" customHeight="1" spans="1:6">
      <c r="A586" s="2"/>
      <c r="D586" s="4"/>
      <c r="E586" s="5"/>
      <c r="F586" s="5"/>
    </row>
    <row r="587" ht="13.5" customHeight="1" spans="1:6">
      <c r="A587" s="2"/>
      <c r="D587" s="4"/>
      <c r="E587" s="5"/>
      <c r="F587" s="5"/>
    </row>
    <row r="588" ht="13.5" customHeight="1" spans="1:6">
      <c r="A588" s="2"/>
      <c r="D588" s="4"/>
      <c r="E588" s="5"/>
      <c r="F588" s="5"/>
    </row>
    <row r="589" ht="13.5" customHeight="1" spans="1:6">
      <c r="A589" s="2"/>
      <c r="D589" s="4"/>
      <c r="E589" s="5"/>
      <c r="F589" s="5"/>
    </row>
    <row r="590" ht="13.5" customHeight="1" spans="1:6">
      <c r="A590" s="2"/>
      <c r="D590" s="4"/>
      <c r="E590" s="5"/>
      <c r="F590" s="5"/>
    </row>
    <row r="591" ht="13.5" customHeight="1" spans="1:6">
      <c r="A591" s="2"/>
      <c r="D591" s="4"/>
      <c r="E591" s="5"/>
      <c r="F591" s="5"/>
    </row>
    <row r="592" ht="13.5" customHeight="1" spans="1:6">
      <c r="A592" s="2"/>
      <c r="D592" s="4"/>
      <c r="E592" s="5"/>
      <c r="F592" s="5"/>
    </row>
    <row r="593" ht="13.5" customHeight="1" spans="1:6">
      <c r="A593" s="2"/>
      <c r="D593" s="4"/>
      <c r="E593" s="5"/>
      <c r="F593" s="5"/>
    </row>
    <row r="594" ht="13.5" customHeight="1" spans="1:6">
      <c r="A594" s="2"/>
      <c r="D594" s="4"/>
      <c r="E594" s="5"/>
      <c r="F594" s="5"/>
    </row>
    <row r="595" ht="13.5" customHeight="1" spans="1:6">
      <c r="A595" s="2"/>
      <c r="D595" s="4"/>
      <c r="E595" s="5"/>
      <c r="F595" s="5"/>
    </row>
    <row r="596" ht="13.5" customHeight="1" spans="1:6">
      <c r="A596" s="2"/>
      <c r="D596" s="4"/>
      <c r="E596" s="5"/>
      <c r="F596" s="5"/>
    </row>
    <row r="597" ht="13.5" customHeight="1" spans="1:6">
      <c r="A597" s="2"/>
      <c r="D597" s="4"/>
      <c r="E597" s="5"/>
      <c r="F597" s="5"/>
    </row>
    <row r="598" ht="13.5" customHeight="1" spans="1:6">
      <c r="A598" s="2"/>
      <c r="D598" s="4"/>
      <c r="E598" s="5"/>
      <c r="F598" s="5"/>
    </row>
    <row r="599" ht="13.5" customHeight="1" spans="1:6">
      <c r="A599" s="2"/>
      <c r="D599" s="4"/>
      <c r="E599" s="5"/>
      <c r="F599" s="5"/>
    </row>
    <row r="600" ht="13.5" customHeight="1" spans="1:6">
      <c r="A600" s="2"/>
      <c r="D600" s="4"/>
      <c r="E600" s="5"/>
      <c r="F600" s="5"/>
    </row>
    <row r="601" ht="13.5" customHeight="1" spans="1:6">
      <c r="A601" s="2"/>
      <c r="D601" s="4"/>
      <c r="E601" s="5"/>
      <c r="F601" s="5"/>
    </row>
    <row r="602" ht="13.5" customHeight="1" spans="1:6">
      <c r="A602" s="2"/>
      <c r="D602" s="4"/>
      <c r="E602" s="5"/>
      <c r="F602" s="5"/>
    </row>
    <row r="603" ht="13.5" customHeight="1" spans="1:6">
      <c r="A603" s="2"/>
      <c r="D603" s="4"/>
      <c r="E603" s="5"/>
      <c r="F603" s="5"/>
    </row>
    <row r="604" ht="13.5" customHeight="1" spans="1:6">
      <c r="A604" s="2"/>
      <c r="D604" s="4"/>
      <c r="E604" s="5"/>
      <c r="F604" s="5"/>
    </row>
    <row r="605" ht="13.5" customHeight="1" spans="1:6">
      <c r="A605" s="2"/>
      <c r="D605" s="4"/>
      <c r="E605" s="5"/>
      <c r="F605" s="5"/>
    </row>
    <row r="606" ht="13.5" customHeight="1" spans="1:6">
      <c r="A606" s="2"/>
      <c r="D606" s="4"/>
      <c r="E606" s="5"/>
      <c r="F606" s="5"/>
    </row>
    <row r="607" ht="13.5" customHeight="1" spans="1:6">
      <c r="A607" s="2"/>
      <c r="D607" s="4"/>
      <c r="E607" s="5"/>
      <c r="F607" s="5"/>
    </row>
    <row r="608" ht="13.5" customHeight="1" spans="1:6">
      <c r="A608" s="2"/>
      <c r="D608" s="4"/>
      <c r="E608" s="5"/>
      <c r="F608" s="5"/>
    </row>
    <row r="609" ht="13.5" customHeight="1" spans="1:6">
      <c r="A609" s="2"/>
      <c r="D609" s="4"/>
      <c r="E609" s="5"/>
      <c r="F609" s="5"/>
    </row>
    <row r="610" ht="13.5" customHeight="1" spans="1:6">
      <c r="A610" s="2"/>
      <c r="D610" s="4"/>
      <c r="E610" s="5"/>
      <c r="F610" s="5"/>
    </row>
    <row r="611" ht="13.5" customHeight="1" spans="1:6">
      <c r="A611" s="2"/>
      <c r="D611" s="4"/>
      <c r="E611" s="5"/>
      <c r="F611" s="5"/>
    </row>
    <row r="612" ht="13.5" customHeight="1" spans="1:6">
      <c r="A612" s="2"/>
      <c r="D612" s="4"/>
      <c r="E612" s="5"/>
      <c r="F612" s="5"/>
    </row>
    <row r="613" ht="13.5" customHeight="1" spans="1:6">
      <c r="A613" s="2"/>
      <c r="D613" s="4"/>
      <c r="E613" s="5"/>
      <c r="F613" s="5"/>
    </row>
    <row r="614" ht="13.5" customHeight="1" spans="1:6">
      <c r="A614" s="2"/>
      <c r="D614" s="4"/>
      <c r="E614" s="5"/>
      <c r="F614" s="5"/>
    </row>
    <row r="615" ht="13.5" customHeight="1" spans="1:6">
      <c r="A615" s="2"/>
      <c r="D615" s="4"/>
      <c r="E615" s="5"/>
      <c r="F615" s="5"/>
    </row>
    <row r="616" ht="13.5" customHeight="1" spans="1:6">
      <c r="A616" s="2"/>
      <c r="D616" s="4"/>
      <c r="E616" s="5"/>
      <c r="F616" s="5"/>
    </row>
    <row r="617" ht="13.5" customHeight="1" spans="1:6">
      <c r="A617" s="2"/>
      <c r="D617" s="4"/>
      <c r="E617" s="5"/>
      <c r="F617" s="5"/>
    </row>
    <row r="618" ht="13.5" customHeight="1" spans="1:6">
      <c r="A618" s="2"/>
      <c r="D618" s="4"/>
      <c r="E618" s="5"/>
      <c r="F618" s="5"/>
    </row>
    <row r="619" ht="13.5" customHeight="1" spans="1:6">
      <c r="A619" s="2"/>
      <c r="D619" s="4"/>
      <c r="E619" s="5"/>
      <c r="F619" s="5"/>
    </row>
    <row r="620" ht="13.5" customHeight="1" spans="1:6">
      <c r="A620" s="2"/>
      <c r="D620" s="4"/>
      <c r="E620" s="5"/>
      <c r="F620" s="5"/>
    </row>
    <row r="621" ht="13.5" customHeight="1" spans="1:6">
      <c r="A621" s="2"/>
      <c r="D621" s="4"/>
      <c r="E621" s="5"/>
      <c r="F621" s="5"/>
    </row>
    <row r="622" ht="13.5" customHeight="1" spans="1:6">
      <c r="A622" s="2"/>
      <c r="D622" s="4"/>
      <c r="E622" s="5"/>
      <c r="F622" s="5"/>
    </row>
    <row r="623" ht="13.5" customHeight="1" spans="1:6">
      <c r="A623" s="2"/>
      <c r="D623" s="4"/>
      <c r="E623" s="5"/>
      <c r="F623" s="5"/>
    </row>
    <row r="624" ht="13.5" customHeight="1" spans="1:6">
      <c r="A624" s="2"/>
      <c r="D624" s="4"/>
      <c r="E624" s="5"/>
      <c r="F624" s="5"/>
    </row>
    <row r="625" ht="13.5" customHeight="1" spans="1:6">
      <c r="A625" s="2"/>
      <c r="D625" s="4"/>
      <c r="E625" s="5"/>
      <c r="F625" s="5"/>
    </row>
    <row r="626" ht="13.5" customHeight="1" spans="1:6">
      <c r="A626" s="2"/>
      <c r="D626" s="4"/>
      <c r="E626" s="5"/>
      <c r="F626" s="5"/>
    </row>
    <row r="627" ht="13.5" customHeight="1" spans="1:6">
      <c r="A627" s="2"/>
      <c r="D627" s="4"/>
      <c r="E627" s="5"/>
      <c r="F627" s="5"/>
    </row>
    <row r="628" ht="13.5" customHeight="1" spans="1:6">
      <c r="A628" s="2"/>
      <c r="D628" s="4"/>
      <c r="E628" s="5"/>
      <c r="F628" s="5"/>
    </row>
    <row r="629" ht="13.5" customHeight="1" spans="1:6">
      <c r="A629" s="2"/>
      <c r="D629" s="4"/>
      <c r="E629" s="5"/>
      <c r="F629" s="5"/>
    </row>
    <row r="630" ht="13.5" customHeight="1" spans="1:6">
      <c r="A630" s="2"/>
      <c r="D630" s="4"/>
      <c r="E630" s="5"/>
      <c r="F630" s="5"/>
    </row>
    <row r="631" ht="13.5" customHeight="1" spans="1:6">
      <c r="A631" s="2"/>
      <c r="D631" s="4"/>
      <c r="E631" s="5"/>
      <c r="F631" s="5"/>
    </row>
    <row r="632" ht="13.5" customHeight="1" spans="1:6">
      <c r="A632" s="2"/>
      <c r="D632" s="4"/>
      <c r="E632" s="5"/>
      <c r="F632" s="5"/>
    </row>
    <row r="633" ht="13.5" customHeight="1" spans="1:6">
      <c r="A633" s="2"/>
      <c r="D633" s="4"/>
      <c r="E633" s="5"/>
      <c r="F633" s="5"/>
    </row>
    <row r="634" ht="13.5" customHeight="1" spans="1:6">
      <c r="A634" s="2"/>
      <c r="D634" s="4"/>
      <c r="E634" s="5"/>
      <c r="F634" s="5"/>
    </row>
    <row r="635" ht="13.5" customHeight="1" spans="1:6">
      <c r="A635" s="2"/>
      <c r="D635" s="4"/>
      <c r="E635" s="5"/>
      <c r="F635" s="5"/>
    </row>
    <row r="636" ht="13.5" customHeight="1" spans="1:6">
      <c r="A636" s="2"/>
      <c r="D636" s="4"/>
      <c r="E636" s="5"/>
      <c r="F636" s="5"/>
    </row>
    <row r="637" ht="13.5" customHeight="1" spans="1:6">
      <c r="A637" s="2"/>
      <c r="D637" s="4"/>
      <c r="E637" s="5"/>
      <c r="F637" s="5"/>
    </row>
    <row r="638" ht="13.5" customHeight="1" spans="1:6">
      <c r="A638" s="2"/>
      <c r="D638" s="4"/>
      <c r="E638" s="5"/>
      <c r="F638" s="5"/>
    </row>
    <row r="639" ht="13.5" customHeight="1" spans="1:6">
      <c r="A639" s="2"/>
      <c r="D639" s="4"/>
      <c r="E639" s="5"/>
      <c r="F639" s="5"/>
    </row>
    <row r="640" ht="13.5" customHeight="1" spans="1:6">
      <c r="A640" s="2"/>
      <c r="D640" s="4"/>
      <c r="E640" s="5"/>
      <c r="F640" s="5"/>
    </row>
    <row r="641" ht="13.5" customHeight="1" spans="1:6">
      <c r="A641" s="2"/>
      <c r="D641" s="4"/>
      <c r="E641" s="5"/>
      <c r="F641" s="5"/>
    </row>
    <row r="642" ht="13.5" customHeight="1" spans="1:6">
      <c r="A642" s="2"/>
      <c r="D642" s="4"/>
      <c r="E642" s="5"/>
      <c r="F642" s="5"/>
    </row>
    <row r="643" ht="13.5" customHeight="1" spans="1:6">
      <c r="A643" s="2"/>
      <c r="D643" s="4"/>
      <c r="E643" s="5"/>
      <c r="F643" s="5"/>
    </row>
    <row r="644" ht="13.5" customHeight="1" spans="1:6">
      <c r="A644" s="2"/>
      <c r="D644" s="4"/>
      <c r="E644" s="5"/>
      <c r="F644" s="5"/>
    </row>
    <row r="645" ht="13.5" customHeight="1" spans="1:6">
      <c r="A645" s="2"/>
      <c r="D645" s="4"/>
      <c r="E645" s="5"/>
      <c r="F645" s="5"/>
    </row>
    <row r="646" ht="13.5" customHeight="1" spans="1:6">
      <c r="A646" s="2"/>
      <c r="D646" s="4"/>
      <c r="E646" s="5"/>
      <c r="F646" s="5"/>
    </row>
    <row r="647" ht="13.5" customHeight="1" spans="1:6">
      <c r="A647" s="2"/>
      <c r="D647" s="4"/>
      <c r="E647" s="5"/>
      <c r="F647" s="5"/>
    </row>
    <row r="648" ht="13.5" customHeight="1" spans="1:6">
      <c r="A648" s="2"/>
      <c r="D648" s="4"/>
      <c r="E648" s="5"/>
      <c r="F648" s="5"/>
    </row>
    <row r="649" ht="13.5" customHeight="1" spans="1:6">
      <c r="A649" s="2"/>
      <c r="D649" s="4"/>
      <c r="E649" s="5"/>
      <c r="F649" s="5"/>
    </row>
    <row r="650" ht="13.5" customHeight="1" spans="1:6">
      <c r="A650" s="2"/>
      <c r="D650" s="4"/>
      <c r="E650" s="5"/>
      <c r="F650" s="5"/>
    </row>
    <row r="651" ht="13.5" customHeight="1" spans="1:6">
      <c r="A651" s="2"/>
      <c r="D651" s="4"/>
      <c r="E651" s="5"/>
      <c r="F651" s="5"/>
    </row>
    <row r="652" ht="13.5" customHeight="1" spans="1:6">
      <c r="A652" s="2"/>
      <c r="D652" s="4"/>
      <c r="E652" s="5"/>
      <c r="F652" s="5"/>
    </row>
    <row r="653" ht="13.5" customHeight="1" spans="1:6">
      <c r="A653" s="2"/>
      <c r="D653" s="4"/>
      <c r="E653" s="5"/>
      <c r="F653" s="5"/>
    </row>
    <row r="654" ht="13.5" customHeight="1" spans="1:6">
      <c r="A654" s="2"/>
      <c r="D654" s="4"/>
      <c r="E654" s="5"/>
      <c r="F654" s="5"/>
    </row>
    <row r="655" ht="13.5" customHeight="1" spans="1:6">
      <c r="A655" s="2"/>
      <c r="D655" s="4"/>
      <c r="E655" s="5"/>
      <c r="F655" s="5"/>
    </row>
    <row r="656" ht="13.5" customHeight="1" spans="1:6">
      <c r="A656" s="2"/>
      <c r="D656" s="4"/>
      <c r="E656" s="5"/>
      <c r="F656" s="5"/>
    </row>
    <row r="657" ht="13.5" customHeight="1" spans="1:6">
      <c r="A657" s="2"/>
      <c r="D657" s="4"/>
      <c r="E657" s="5"/>
      <c r="F657" s="5"/>
    </row>
    <row r="658" ht="13.5" customHeight="1" spans="1:6">
      <c r="A658" s="2"/>
      <c r="D658" s="4"/>
      <c r="E658" s="5"/>
      <c r="F658" s="5"/>
    </row>
    <row r="659" ht="13.5" customHeight="1" spans="1:6">
      <c r="A659" s="2"/>
      <c r="D659" s="4"/>
      <c r="E659" s="5"/>
      <c r="F659" s="5"/>
    </row>
    <row r="660" ht="13.5" customHeight="1" spans="1:6">
      <c r="A660" s="2"/>
      <c r="D660" s="4"/>
      <c r="E660" s="5"/>
      <c r="F660" s="5"/>
    </row>
    <row r="661" ht="13.5" customHeight="1" spans="1:6">
      <c r="A661" s="2"/>
      <c r="D661" s="4"/>
      <c r="E661" s="5"/>
      <c r="F661" s="5"/>
    </row>
    <row r="662" ht="13.5" customHeight="1" spans="1:6">
      <c r="A662" s="2"/>
      <c r="D662" s="4"/>
      <c r="E662" s="5"/>
      <c r="F662" s="5"/>
    </row>
    <row r="663" ht="13.5" customHeight="1" spans="1:6">
      <c r="A663" s="2"/>
      <c r="D663" s="4"/>
      <c r="E663" s="5"/>
      <c r="F663" s="5"/>
    </row>
    <row r="664" ht="13.5" customHeight="1" spans="1:6">
      <c r="A664" s="2"/>
      <c r="D664" s="4"/>
      <c r="E664" s="5"/>
      <c r="F664" s="5"/>
    </row>
    <row r="665" ht="13.5" customHeight="1" spans="1:6">
      <c r="A665" s="2"/>
      <c r="D665" s="4"/>
      <c r="E665" s="5"/>
      <c r="F665" s="5"/>
    </row>
    <row r="666" ht="13.5" customHeight="1" spans="1:6">
      <c r="A666" s="2"/>
      <c r="D666" s="4"/>
      <c r="E666" s="5"/>
      <c r="F666" s="5"/>
    </row>
    <row r="667" ht="13.5" customHeight="1" spans="1:6">
      <c r="A667" s="2"/>
      <c r="D667" s="4"/>
      <c r="E667" s="5"/>
      <c r="F667" s="5"/>
    </row>
    <row r="668" ht="13.5" customHeight="1" spans="1:6">
      <c r="A668" s="2"/>
      <c r="D668" s="4"/>
      <c r="E668" s="5"/>
      <c r="F668" s="5"/>
    </row>
    <row r="669" ht="13.5" customHeight="1" spans="1:6">
      <c r="A669" s="2"/>
      <c r="D669" s="4"/>
      <c r="E669" s="5"/>
      <c r="F669" s="5"/>
    </row>
    <row r="670" ht="13.5" customHeight="1" spans="1:6">
      <c r="A670" s="2"/>
      <c r="D670" s="4"/>
      <c r="E670" s="5"/>
      <c r="F670" s="5"/>
    </row>
    <row r="671" ht="13.5" customHeight="1" spans="1:6">
      <c r="A671" s="2"/>
      <c r="D671" s="4"/>
      <c r="E671" s="5"/>
      <c r="F671" s="5"/>
    </row>
    <row r="672" ht="13.5" customHeight="1" spans="1:6">
      <c r="A672" s="2"/>
      <c r="D672" s="4"/>
      <c r="E672" s="5"/>
      <c r="F672" s="5"/>
    </row>
    <row r="673" ht="13.5" customHeight="1" spans="1:6">
      <c r="A673" s="2"/>
      <c r="D673" s="4"/>
      <c r="E673" s="5"/>
      <c r="F673" s="5"/>
    </row>
    <row r="674" ht="13.5" customHeight="1" spans="1:6">
      <c r="A674" s="2"/>
      <c r="D674" s="4"/>
      <c r="E674" s="5"/>
      <c r="F674" s="5"/>
    </row>
    <row r="675" ht="13.5" customHeight="1" spans="1:6">
      <c r="A675" s="2"/>
      <c r="D675" s="4"/>
      <c r="E675" s="5"/>
      <c r="F675" s="5"/>
    </row>
    <row r="676" ht="13.5" customHeight="1" spans="1:6">
      <c r="A676" s="2"/>
      <c r="D676" s="4"/>
      <c r="E676" s="5"/>
      <c r="F676" s="5"/>
    </row>
    <row r="677" ht="13.5" customHeight="1" spans="1:6">
      <c r="A677" s="2"/>
      <c r="D677" s="4"/>
      <c r="E677" s="5"/>
      <c r="F677" s="5"/>
    </row>
    <row r="678" ht="13.5" customHeight="1" spans="1:6">
      <c r="A678" s="2"/>
      <c r="D678" s="4"/>
      <c r="E678" s="5"/>
      <c r="F678" s="5"/>
    </row>
    <row r="679" ht="13.5" customHeight="1" spans="1:6">
      <c r="A679" s="2"/>
      <c r="D679" s="4"/>
      <c r="E679" s="5"/>
      <c r="F679" s="5"/>
    </row>
    <row r="680" ht="13.5" customHeight="1" spans="1:6">
      <c r="A680" s="2"/>
      <c r="D680" s="4"/>
      <c r="E680" s="5"/>
      <c r="F680" s="5"/>
    </row>
    <row r="681" ht="13.5" customHeight="1" spans="1:6">
      <c r="A681" s="2"/>
      <c r="D681" s="4"/>
      <c r="E681" s="5"/>
      <c r="F681" s="5"/>
    </row>
    <row r="682" ht="13.5" customHeight="1" spans="1:6">
      <c r="A682" s="2"/>
      <c r="D682" s="4"/>
      <c r="E682" s="5"/>
      <c r="F682" s="5"/>
    </row>
    <row r="683" ht="13.5" customHeight="1" spans="1:6">
      <c r="A683" s="2"/>
      <c r="D683" s="4"/>
      <c r="E683" s="5"/>
      <c r="F683" s="5"/>
    </row>
    <row r="684" ht="13.5" customHeight="1" spans="1:6">
      <c r="A684" s="2"/>
      <c r="D684" s="4"/>
      <c r="E684" s="5"/>
      <c r="F684" s="5"/>
    </row>
    <row r="685" ht="13.5" customHeight="1" spans="1:6">
      <c r="A685" s="2"/>
      <c r="D685" s="4"/>
      <c r="E685" s="5"/>
      <c r="F685" s="5"/>
    </row>
    <row r="686" ht="13.5" customHeight="1" spans="1:6">
      <c r="A686" s="2"/>
      <c r="D686" s="4"/>
      <c r="E686" s="5"/>
      <c r="F686" s="5"/>
    </row>
    <row r="687" ht="13.5" customHeight="1" spans="1:6">
      <c r="A687" s="2"/>
      <c r="D687" s="4"/>
      <c r="E687" s="5"/>
      <c r="F687" s="5"/>
    </row>
    <row r="688" ht="13.5" customHeight="1" spans="1:6">
      <c r="A688" s="2"/>
      <c r="D688" s="4"/>
      <c r="E688" s="5"/>
      <c r="F688" s="5"/>
    </row>
    <row r="689" ht="13.5" customHeight="1" spans="1:6">
      <c r="A689" s="2"/>
      <c r="D689" s="4"/>
      <c r="E689" s="5"/>
      <c r="F689" s="5"/>
    </row>
    <row r="690" ht="13.5" customHeight="1" spans="1:6">
      <c r="A690" s="2"/>
      <c r="D690" s="4"/>
      <c r="E690" s="5"/>
      <c r="F690" s="5"/>
    </row>
    <row r="691" ht="13.5" customHeight="1" spans="1:6">
      <c r="A691" s="2"/>
      <c r="D691" s="4"/>
      <c r="E691" s="5"/>
      <c r="F691" s="5"/>
    </row>
    <row r="692" ht="13.5" customHeight="1" spans="1:6">
      <c r="A692" s="2"/>
      <c r="D692" s="4"/>
      <c r="E692" s="5"/>
      <c r="F692" s="5"/>
    </row>
    <row r="693" ht="13.5" customHeight="1" spans="1:6">
      <c r="A693" s="2"/>
      <c r="D693" s="4"/>
      <c r="E693" s="5"/>
      <c r="F693" s="5"/>
    </row>
    <row r="694" ht="13.5" customHeight="1" spans="1:6">
      <c r="A694" s="2"/>
      <c r="D694" s="4"/>
      <c r="E694" s="5"/>
      <c r="F694" s="5"/>
    </row>
    <row r="695" ht="13.5" customHeight="1" spans="1:6">
      <c r="A695" s="2"/>
      <c r="D695" s="4"/>
      <c r="E695" s="5"/>
      <c r="F695" s="5"/>
    </row>
    <row r="696" ht="13.5" customHeight="1" spans="1:6">
      <c r="A696" s="2"/>
      <c r="D696" s="4"/>
      <c r="E696" s="5"/>
      <c r="F696" s="5"/>
    </row>
    <row r="697" ht="13.5" customHeight="1" spans="1:6">
      <c r="A697" s="2"/>
      <c r="D697" s="4"/>
      <c r="E697" s="5"/>
      <c r="F697" s="5"/>
    </row>
    <row r="698" ht="13.5" customHeight="1" spans="1:6">
      <c r="A698" s="2"/>
      <c r="D698" s="4"/>
      <c r="E698" s="5"/>
      <c r="F698" s="5"/>
    </row>
    <row r="699" ht="13.5" customHeight="1" spans="1:6">
      <c r="A699" s="2"/>
      <c r="D699" s="4"/>
      <c r="E699" s="5"/>
      <c r="F699" s="5"/>
    </row>
    <row r="700" ht="13.5" customHeight="1" spans="1:6">
      <c r="A700" s="2"/>
      <c r="D700" s="4"/>
      <c r="E700" s="5"/>
      <c r="F700" s="5"/>
    </row>
    <row r="701" ht="13.5" customHeight="1" spans="1:6">
      <c r="A701" s="2"/>
      <c r="D701" s="4"/>
      <c r="E701" s="5"/>
      <c r="F701" s="5"/>
    </row>
    <row r="702" ht="13.5" customHeight="1" spans="1:6">
      <c r="A702" s="2"/>
      <c r="D702" s="4"/>
      <c r="E702" s="5"/>
      <c r="F702" s="5"/>
    </row>
    <row r="703" ht="13.5" customHeight="1" spans="1:6">
      <c r="A703" s="2"/>
      <c r="D703" s="4"/>
      <c r="E703" s="5"/>
      <c r="F703" s="5"/>
    </row>
    <row r="704" ht="13.5" customHeight="1" spans="1:6">
      <c r="A704" s="2"/>
      <c r="D704" s="4"/>
      <c r="E704" s="5"/>
      <c r="F704" s="5"/>
    </row>
    <row r="705" ht="13.5" customHeight="1" spans="1:6">
      <c r="A705" s="2"/>
      <c r="D705" s="4"/>
      <c r="E705" s="5"/>
      <c r="F705" s="5"/>
    </row>
    <row r="706" ht="13.5" customHeight="1" spans="1:6">
      <c r="A706" s="2"/>
      <c r="D706" s="4"/>
      <c r="E706" s="5"/>
      <c r="F706" s="5"/>
    </row>
    <row r="707" ht="13.5" customHeight="1" spans="1:6">
      <c r="A707" s="2"/>
      <c r="D707" s="4"/>
      <c r="E707" s="5"/>
      <c r="F707" s="5"/>
    </row>
    <row r="708" ht="13.5" customHeight="1" spans="1:6">
      <c r="A708" s="2"/>
      <c r="D708" s="4"/>
      <c r="E708" s="5"/>
      <c r="F708" s="5"/>
    </row>
    <row r="709" ht="13.5" customHeight="1" spans="1:6">
      <c r="A709" s="2"/>
      <c r="D709" s="4"/>
      <c r="E709" s="5"/>
      <c r="F709" s="5"/>
    </row>
    <row r="710" ht="13.5" customHeight="1" spans="1:6">
      <c r="A710" s="2"/>
      <c r="D710" s="4"/>
      <c r="E710" s="5"/>
      <c r="F710" s="5"/>
    </row>
    <row r="711" ht="13.5" customHeight="1" spans="1:6">
      <c r="A711" s="2"/>
      <c r="D711" s="4"/>
      <c r="E711" s="5"/>
      <c r="F711" s="5"/>
    </row>
    <row r="712" ht="13.5" customHeight="1" spans="1:6">
      <c r="A712" s="2"/>
      <c r="D712" s="4"/>
      <c r="E712" s="5"/>
      <c r="F712" s="5"/>
    </row>
    <row r="713" ht="13.5" customHeight="1" spans="1:6">
      <c r="A713" s="2"/>
      <c r="D713" s="4"/>
      <c r="E713" s="5"/>
      <c r="F713" s="5"/>
    </row>
    <row r="714" ht="13.5" customHeight="1" spans="1:6">
      <c r="A714" s="2"/>
      <c r="D714" s="4"/>
      <c r="E714" s="5"/>
      <c r="F714" s="5"/>
    </row>
    <row r="715" ht="13.5" customHeight="1" spans="1:6">
      <c r="A715" s="2"/>
      <c r="D715" s="4"/>
      <c r="E715" s="5"/>
      <c r="F715" s="5"/>
    </row>
    <row r="716" ht="13.5" customHeight="1" spans="1:6">
      <c r="A716" s="2"/>
      <c r="D716" s="4"/>
      <c r="E716" s="5"/>
      <c r="F716" s="5"/>
    </row>
    <row r="717" ht="13.5" customHeight="1" spans="1:6">
      <c r="A717" s="2"/>
      <c r="D717" s="4"/>
      <c r="E717" s="5"/>
      <c r="F717" s="5"/>
    </row>
    <row r="718" ht="13.5" customHeight="1" spans="1:6">
      <c r="A718" s="2"/>
      <c r="D718" s="4"/>
      <c r="E718" s="5"/>
      <c r="F718" s="5"/>
    </row>
    <row r="719" ht="13.5" customHeight="1" spans="1:6">
      <c r="A719" s="2"/>
      <c r="D719" s="4"/>
      <c r="E719" s="5"/>
      <c r="F719" s="5"/>
    </row>
    <row r="720" ht="13.5" customHeight="1" spans="1:6">
      <c r="A720" s="2"/>
      <c r="D720" s="4"/>
      <c r="E720" s="5"/>
      <c r="F720" s="5"/>
    </row>
    <row r="721" ht="13.5" customHeight="1" spans="1:6">
      <c r="A721" s="2"/>
      <c r="D721" s="4"/>
      <c r="E721" s="5"/>
      <c r="F721" s="5"/>
    </row>
    <row r="722" ht="13.5" customHeight="1" spans="1:6">
      <c r="A722" s="2"/>
      <c r="D722" s="4"/>
      <c r="E722" s="5"/>
      <c r="F722" s="5"/>
    </row>
    <row r="723" ht="13.5" customHeight="1" spans="1:6">
      <c r="A723" s="2"/>
      <c r="D723" s="4"/>
      <c r="E723" s="5"/>
      <c r="F723" s="5"/>
    </row>
    <row r="724" ht="13.5" customHeight="1" spans="1:6">
      <c r="A724" s="2"/>
      <c r="D724" s="4"/>
      <c r="E724" s="5"/>
      <c r="F724" s="5"/>
    </row>
    <row r="725" ht="13.5" customHeight="1" spans="1:6">
      <c r="A725" s="2"/>
      <c r="D725" s="4"/>
      <c r="E725" s="5"/>
      <c r="F725" s="5"/>
    </row>
    <row r="726" ht="13.5" customHeight="1" spans="1:6">
      <c r="A726" s="2"/>
      <c r="D726" s="4"/>
      <c r="E726" s="5"/>
      <c r="F726" s="5"/>
    </row>
    <row r="727" ht="13.5" customHeight="1" spans="1:6">
      <c r="A727" s="2"/>
      <c r="D727" s="4"/>
      <c r="E727" s="5"/>
      <c r="F727" s="5"/>
    </row>
    <row r="728" ht="13.5" customHeight="1" spans="1:6">
      <c r="A728" s="2"/>
      <c r="D728" s="4"/>
      <c r="E728" s="5"/>
      <c r="F728" s="5"/>
    </row>
    <row r="729" ht="13.5" customHeight="1" spans="1:6">
      <c r="A729" s="2"/>
      <c r="D729" s="4"/>
      <c r="E729" s="5"/>
      <c r="F729" s="5"/>
    </row>
    <row r="730" ht="13.5" customHeight="1" spans="1:6">
      <c r="A730" s="2"/>
      <c r="D730" s="4"/>
      <c r="E730" s="5"/>
      <c r="F730" s="5"/>
    </row>
    <row r="731" ht="13.5" customHeight="1" spans="1:6">
      <c r="A731" s="2"/>
      <c r="D731" s="4"/>
      <c r="E731" s="5"/>
      <c r="F731" s="5"/>
    </row>
    <row r="732" ht="13.5" customHeight="1" spans="1:6">
      <c r="A732" s="2"/>
      <c r="D732" s="4"/>
      <c r="E732" s="5"/>
      <c r="F732" s="5"/>
    </row>
    <row r="733" ht="13.5" customHeight="1" spans="1:6">
      <c r="A733" s="2"/>
      <c r="D733" s="4"/>
      <c r="E733" s="5"/>
      <c r="F733" s="5"/>
    </row>
    <row r="734" ht="13.5" customHeight="1" spans="1:6">
      <c r="A734" s="2"/>
      <c r="D734" s="4"/>
      <c r="E734" s="5"/>
      <c r="F734" s="5"/>
    </row>
    <row r="735" ht="13.5" customHeight="1" spans="1:6">
      <c r="A735" s="2"/>
      <c r="D735" s="4"/>
      <c r="E735" s="5"/>
      <c r="F735" s="5"/>
    </row>
    <row r="736" ht="13.5" customHeight="1" spans="1:6">
      <c r="A736" s="2"/>
      <c r="D736" s="4"/>
      <c r="E736" s="5"/>
      <c r="F736" s="5"/>
    </row>
    <row r="737" ht="13.5" customHeight="1" spans="1:6">
      <c r="A737" s="2"/>
      <c r="D737" s="4"/>
      <c r="E737" s="5"/>
      <c r="F737" s="5"/>
    </row>
    <row r="738" ht="13.5" customHeight="1" spans="1:6">
      <c r="A738" s="2"/>
      <c r="D738" s="4"/>
      <c r="E738" s="5"/>
      <c r="F738" s="5"/>
    </row>
    <row r="739" ht="13.5" customHeight="1" spans="1:6">
      <c r="A739" s="2"/>
      <c r="D739" s="4"/>
      <c r="E739" s="5"/>
      <c r="F739" s="5"/>
    </row>
    <row r="740" ht="13.5" customHeight="1" spans="1:6">
      <c r="A740" s="2"/>
      <c r="D740" s="4"/>
      <c r="E740" s="5"/>
      <c r="F740" s="5"/>
    </row>
    <row r="741" ht="13.5" customHeight="1" spans="1:6">
      <c r="A741" s="2"/>
      <c r="D741" s="4"/>
      <c r="E741" s="5"/>
      <c r="F741" s="5"/>
    </row>
    <row r="742" ht="13.5" customHeight="1" spans="1:6">
      <c r="A742" s="2"/>
      <c r="D742" s="4"/>
      <c r="E742" s="5"/>
      <c r="F742" s="5"/>
    </row>
    <row r="743" ht="13.5" customHeight="1" spans="1:6">
      <c r="A743" s="2"/>
      <c r="D743" s="4"/>
      <c r="E743" s="5"/>
      <c r="F743" s="5"/>
    </row>
    <row r="744" ht="13.5" customHeight="1" spans="1:6">
      <c r="A744" s="2"/>
      <c r="D744" s="4"/>
      <c r="E744" s="5"/>
      <c r="F744" s="5"/>
    </row>
    <row r="745" ht="13.5" customHeight="1" spans="1:6">
      <c r="A745" s="2"/>
      <c r="D745" s="4"/>
      <c r="E745" s="5"/>
      <c r="F745" s="5"/>
    </row>
    <row r="746" ht="13.5" customHeight="1" spans="1:6">
      <c r="A746" s="2"/>
      <c r="D746" s="4"/>
      <c r="E746" s="5"/>
      <c r="F746" s="5"/>
    </row>
    <row r="747" ht="13.5" customHeight="1" spans="1:6">
      <c r="A747" s="2"/>
      <c r="D747" s="4"/>
      <c r="E747" s="5"/>
      <c r="F747" s="5"/>
    </row>
    <row r="748" ht="13.5" customHeight="1" spans="1:6">
      <c r="A748" s="2"/>
      <c r="D748" s="4"/>
      <c r="E748" s="5"/>
      <c r="F748" s="5"/>
    </row>
    <row r="749" ht="13.5" customHeight="1" spans="1:6">
      <c r="A749" s="2"/>
      <c r="D749" s="4"/>
      <c r="E749" s="5"/>
      <c r="F749" s="5"/>
    </row>
    <row r="750" ht="13.5" customHeight="1" spans="1:6">
      <c r="A750" s="2"/>
      <c r="D750" s="4"/>
      <c r="E750" s="5"/>
      <c r="F750" s="5"/>
    </row>
    <row r="751" ht="13.5" customHeight="1" spans="1:6">
      <c r="A751" s="2"/>
      <c r="D751" s="4"/>
      <c r="E751" s="5"/>
      <c r="F751" s="5"/>
    </row>
    <row r="752" ht="13.5" customHeight="1" spans="1:6">
      <c r="A752" s="2"/>
      <c r="D752" s="4"/>
      <c r="E752" s="5"/>
      <c r="F752" s="5"/>
    </row>
    <row r="753" ht="13.5" customHeight="1" spans="1:6">
      <c r="A753" s="2"/>
      <c r="D753" s="4"/>
      <c r="E753" s="5"/>
      <c r="F753" s="5"/>
    </row>
    <row r="754" ht="13.5" customHeight="1" spans="1:6">
      <c r="A754" s="2"/>
      <c r="D754" s="4"/>
      <c r="E754" s="5"/>
      <c r="F754" s="5"/>
    </row>
    <row r="755" ht="13.5" customHeight="1" spans="1:6">
      <c r="A755" s="2"/>
      <c r="D755" s="4"/>
      <c r="E755" s="5"/>
      <c r="F755" s="5"/>
    </row>
    <row r="756" ht="13.5" customHeight="1" spans="1:6">
      <c r="A756" s="2"/>
      <c r="D756" s="4"/>
      <c r="E756" s="5"/>
      <c r="F756" s="5"/>
    </row>
    <row r="757" ht="13.5" customHeight="1" spans="1:6">
      <c r="A757" s="2"/>
      <c r="D757" s="4"/>
      <c r="E757" s="5"/>
      <c r="F757" s="5"/>
    </row>
    <row r="758" ht="13.5" customHeight="1" spans="1:6">
      <c r="A758" s="2"/>
      <c r="D758" s="4"/>
      <c r="E758" s="5"/>
      <c r="F758" s="5"/>
    </row>
    <row r="759" ht="13.5" customHeight="1" spans="1:6">
      <c r="A759" s="2"/>
      <c r="D759" s="4"/>
      <c r="E759" s="5"/>
      <c r="F759" s="5"/>
    </row>
    <row r="760" ht="13.5" customHeight="1" spans="1:6">
      <c r="A760" s="2"/>
      <c r="D760" s="4"/>
      <c r="E760" s="5"/>
      <c r="F760" s="5"/>
    </row>
    <row r="761" ht="13.5" customHeight="1" spans="1:6">
      <c r="A761" s="2"/>
      <c r="D761" s="4"/>
      <c r="E761" s="5"/>
      <c r="F761" s="5"/>
    </row>
    <row r="762" ht="13.5" customHeight="1" spans="1:6">
      <c r="A762" s="2"/>
      <c r="D762" s="4"/>
      <c r="E762" s="5"/>
      <c r="F762" s="5"/>
    </row>
    <row r="763" ht="13.5" customHeight="1" spans="1:6">
      <c r="A763" s="2"/>
      <c r="D763" s="4"/>
      <c r="E763" s="5"/>
      <c r="F763" s="5"/>
    </row>
    <row r="764" ht="13.5" customHeight="1" spans="1:6">
      <c r="A764" s="2"/>
      <c r="D764" s="4"/>
      <c r="E764" s="5"/>
      <c r="F764" s="5"/>
    </row>
    <row r="765" ht="13.5" customHeight="1" spans="1:6">
      <c r="A765" s="2"/>
      <c r="D765" s="4"/>
      <c r="E765" s="5"/>
      <c r="F765" s="5"/>
    </row>
    <row r="766" ht="13.5" customHeight="1" spans="1:6">
      <c r="A766" s="2"/>
      <c r="D766" s="4"/>
      <c r="E766" s="5"/>
      <c r="F766" s="5"/>
    </row>
    <row r="767" ht="13.5" customHeight="1" spans="1:6">
      <c r="A767" s="2"/>
      <c r="D767" s="4"/>
      <c r="E767" s="5"/>
      <c r="F767" s="5"/>
    </row>
    <row r="768" ht="13.5" customHeight="1" spans="1:6">
      <c r="A768" s="2"/>
      <c r="D768" s="4"/>
      <c r="E768" s="5"/>
      <c r="F768" s="5"/>
    </row>
    <row r="769" ht="13.5" customHeight="1" spans="1:6">
      <c r="A769" s="2"/>
      <c r="D769" s="4"/>
      <c r="E769" s="5"/>
      <c r="F769" s="5"/>
    </row>
    <row r="770" ht="13.5" customHeight="1" spans="1:6">
      <c r="A770" s="2"/>
      <c r="D770" s="4"/>
      <c r="E770" s="5"/>
      <c r="F770" s="5"/>
    </row>
    <row r="771" ht="13.5" customHeight="1" spans="1:6">
      <c r="A771" s="2"/>
      <c r="D771" s="4"/>
      <c r="E771" s="5"/>
      <c r="F771" s="5"/>
    </row>
    <row r="772" ht="13.5" customHeight="1" spans="1:6">
      <c r="A772" s="2"/>
      <c r="D772" s="4"/>
      <c r="E772" s="5"/>
      <c r="F772" s="5"/>
    </row>
    <row r="773" ht="13.5" customHeight="1" spans="1:6">
      <c r="A773" s="2"/>
      <c r="D773" s="4"/>
      <c r="E773" s="5"/>
      <c r="F773" s="5"/>
    </row>
    <row r="774" ht="13.5" customHeight="1" spans="1:6">
      <c r="A774" s="2"/>
      <c r="D774" s="4"/>
      <c r="E774" s="5"/>
      <c r="F774" s="5"/>
    </row>
    <row r="775" ht="13.5" customHeight="1" spans="1:6">
      <c r="A775" s="2"/>
      <c r="D775" s="4"/>
      <c r="E775" s="5"/>
      <c r="F775" s="5"/>
    </row>
    <row r="776" ht="13.5" customHeight="1" spans="1:6">
      <c r="A776" s="2"/>
      <c r="D776" s="4"/>
      <c r="E776" s="5"/>
      <c r="F776" s="5"/>
    </row>
    <row r="777" ht="13.5" customHeight="1" spans="1:6">
      <c r="A777" s="2"/>
      <c r="D777" s="4"/>
      <c r="E777" s="5"/>
      <c r="F777" s="5"/>
    </row>
    <row r="778" ht="13.5" customHeight="1" spans="1:6">
      <c r="A778" s="2"/>
      <c r="D778" s="4"/>
      <c r="E778" s="5"/>
      <c r="F778" s="5"/>
    </row>
    <row r="779" ht="13.5" customHeight="1" spans="1:6">
      <c r="A779" s="2"/>
      <c r="D779" s="4"/>
      <c r="E779" s="5"/>
      <c r="F779" s="5"/>
    </row>
    <row r="780" ht="13.5" customHeight="1" spans="1:6">
      <c r="A780" s="2"/>
      <c r="D780" s="4"/>
      <c r="E780" s="5"/>
      <c r="F780" s="5"/>
    </row>
    <row r="781" ht="13.5" customHeight="1" spans="1:6">
      <c r="A781" s="2"/>
      <c r="D781" s="4"/>
      <c r="E781" s="5"/>
      <c r="F781" s="5"/>
    </row>
    <row r="782" ht="13.5" customHeight="1" spans="1:6">
      <c r="A782" s="2"/>
      <c r="D782" s="4"/>
      <c r="E782" s="5"/>
      <c r="F782" s="5"/>
    </row>
    <row r="783" ht="13.5" customHeight="1" spans="1:6">
      <c r="A783" s="2"/>
      <c r="D783" s="4"/>
      <c r="E783" s="5"/>
      <c r="F783" s="5"/>
    </row>
    <row r="784" ht="13.5" customHeight="1" spans="1:6">
      <c r="A784" s="2"/>
      <c r="D784" s="4"/>
      <c r="E784" s="5"/>
      <c r="F784" s="5"/>
    </row>
    <row r="785" ht="13.5" customHeight="1" spans="1:6">
      <c r="A785" s="2"/>
      <c r="D785" s="4"/>
      <c r="E785" s="5"/>
      <c r="F785" s="5"/>
    </row>
    <row r="786" ht="13.5" customHeight="1" spans="1:6">
      <c r="A786" s="2"/>
      <c r="D786" s="4"/>
      <c r="E786" s="5"/>
      <c r="F786" s="5"/>
    </row>
    <row r="787" ht="13.5" customHeight="1" spans="1:6">
      <c r="A787" s="2"/>
      <c r="D787" s="4"/>
      <c r="E787" s="5"/>
      <c r="F787" s="5"/>
    </row>
    <row r="788" ht="13.5" customHeight="1" spans="1:6">
      <c r="A788" s="2"/>
      <c r="D788" s="4"/>
      <c r="E788" s="5"/>
      <c r="F788" s="5"/>
    </row>
    <row r="789" ht="13.5" customHeight="1" spans="1:6">
      <c r="A789" s="2"/>
      <c r="D789" s="4"/>
      <c r="E789" s="5"/>
      <c r="F789" s="5"/>
    </row>
    <row r="790" ht="13.5" customHeight="1" spans="1:6">
      <c r="A790" s="2"/>
      <c r="D790" s="4"/>
      <c r="E790" s="5"/>
      <c r="F790" s="5"/>
    </row>
    <row r="791" ht="13.5" customHeight="1" spans="1:6">
      <c r="A791" s="2"/>
      <c r="D791" s="4"/>
      <c r="E791" s="5"/>
      <c r="F791" s="5"/>
    </row>
    <row r="792" ht="13.5" customHeight="1" spans="1:6">
      <c r="A792" s="2"/>
      <c r="D792" s="4"/>
      <c r="E792" s="5"/>
      <c r="F792" s="5"/>
    </row>
    <row r="793" ht="13.5" customHeight="1" spans="1:6">
      <c r="A793" s="2"/>
      <c r="D793" s="4"/>
      <c r="E793" s="5"/>
      <c r="F793" s="5"/>
    </row>
    <row r="794" ht="13.5" customHeight="1" spans="1:6">
      <c r="A794" s="2"/>
      <c r="D794" s="4"/>
      <c r="E794" s="5"/>
      <c r="F794" s="5"/>
    </row>
    <row r="795" ht="13.5" customHeight="1" spans="1:6">
      <c r="A795" s="2"/>
      <c r="D795" s="4"/>
      <c r="E795" s="5"/>
      <c r="F795" s="5"/>
    </row>
    <row r="796" ht="13.5" customHeight="1" spans="1:6">
      <c r="A796" s="2"/>
      <c r="D796" s="4"/>
      <c r="E796" s="5"/>
      <c r="F796" s="5"/>
    </row>
    <row r="797" ht="13.5" customHeight="1" spans="1:6">
      <c r="A797" s="2"/>
      <c r="D797" s="4"/>
      <c r="E797" s="5"/>
      <c r="F797" s="5"/>
    </row>
    <row r="798" ht="13.5" customHeight="1" spans="1:6">
      <c r="A798" s="2"/>
      <c r="D798" s="4"/>
      <c r="E798" s="5"/>
      <c r="F798" s="5"/>
    </row>
    <row r="799" ht="13.5" customHeight="1" spans="1:6">
      <c r="A799" s="2"/>
      <c r="D799" s="4"/>
      <c r="E799" s="5"/>
      <c r="F799" s="5"/>
    </row>
    <row r="800" ht="13.5" customHeight="1" spans="1:6">
      <c r="A800" s="2"/>
      <c r="D800" s="4"/>
      <c r="E800" s="5"/>
      <c r="F800" s="5"/>
    </row>
    <row r="801" ht="13.5" customHeight="1" spans="1:6">
      <c r="A801" s="2"/>
      <c r="D801" s="4"/>
      <c r="E801" s="5"/>
      <c r="F801" s="5"/>
    </row>
    <row r="802" ht="13.5" customHeight="1" spans="1:6">
      <c r="A802" s="2"/>
      <c r="D802" s="4"/>
      <c r="E802" s="5"/>
      <c r="F802" s="5"/>
    </row>
    <row r="803" ht="13.5" customHeight="1" spans="1:6">
      <c r="A803" s="2"/>
      <c r="D803" s="4"/>
      <c r="E803" s="5"/>
      <c r="F803" s="5"/>
    </row>
    <row r="804" ht="13.5" customHeight="1" spans="1:6">
      <c r="A804" s="2"/>
      <c r="D804" s="4"/>
      <c r="E804" s="5"/>
      <c r="F804" s="5"/>
    </row>
    <row r="805" ht="13.5" customHeight="1" spans="1:6">
      <c r="A805" s="2"/>
      <c r="D805" s="4"/>
      <c r="E805" s="5"/>
      <c r="F805" s="5"/>
    </row>
    <row r="806" ht="13.5" customHeight="1" spans="1:6">
      <c r="A806" s="2"/>
      <c r="D806" s="4"/>
      <c r="E806" s="5"/>
      <c r="F806" s="5"/>
    </row>
    <row r="807" ht="13.5" customHeight="1" spans="1:6">
      <c r="A807" s="2"/>
      <c r="D807" s="4"/>
      <c r="E807" s="5"/>
      <c r="F807" s="5"/>
    </row>
    <row r="808" ht="13.5" customHeight="1" spans="1:6">
      <c r="A808" s="2"/>
      <c r="D808" s="4"/>
      <c r="E808" s="5"/>
      <c r="F808" s="5"/>
    </row>
    <row r="809" ht="13.5" customHeight="1" spans="1:6">
      <c r="A809" s="2"/>
      <c r="D809" s="4"/>
      <c r="E809" s="5"/>
      <c r="F809" s="5"/>
    </row>
    <row r="810" ht="13.5" customHeight="1" spans="1:6">
      <c r="A810" s="2"/>
      <c r="D810" s="4"/>
      <c r="E810" s="5"/>
      <c r="F810" s="5"/>
    </row>
    <row r="811" ht="13.5" customHeight="1" spans="1:6">
      <c r="A811" s="2"/>
      <c r="D811" s="4"/>
      <c r="E811" s="5"/>
      <c r="F811" s="5"/>
    </row>
    <row r="812" ht="13.5" customHeight="1" spans="1:6">
      <c r="A812" s="2"/>
      <c r="D812" s="4"/>
      <c r="E812" s="5"/>
      <c r="F812" s="5"/>
    </row>
    <row r="813" ht="13.5" customHeight="1" spans="1:6">
      <c r="A813" s="2"/>
      <c r="D813" s="4"/>
      <c r="E813" s="5"/>
      <c r="F813" s="5"/>
    </row>
    <row r="814" ht="13.5" customHeight="1" spans="1:6">
      <c r="A814" s="2"/>
      <c r="D814" s="4"/>
      <c r="E814" s="5"/>
      <c r="F814" s="5"/>
    </row>
    <row r="815" ht="13.5" customHeight="1" spans="1:6">
      <c r="A815" s="2"/>
      <c r="D815" s="4"/>
      <c r="E815" s="5"/>
      <c r="F815" s="5"/>
    </row>
    <row r="816" ht="13.5" customHeight="1" spans="1:6">
      <c r="A816" s="2"/>
      <c r="D816" s="4"/>
      <c r="E816" s="5"/>
      <c r="F816" s="5"/>
    </row>
    <row r="817" ht="13.5" customHeight="1" spans="1:6">
      <c r="A817" s="2"/>
      <c r="D817" s="4"/>
      <c r="E817" s="5"/>
      <c r="F817" s="5"/>
    </row>
    <row r="818" ht="13.5" customHeight="1" spans="1:6">
      <c r="A818" s="2"/>
      <c r="D818" s="4"/>
      <c r="E818" s="5"/>
      <c r="F818" s="5"/>
    </row>
    <row r="819" ht="13.5" customHeight="1" spans="1:6">
      <c r="A819" s="2"/>
      <c r="D819" s="4"/>
      <c r="E819" s="5"/>
      <c r="F819" s="5"/>
    </row>
    <row r="820" ht="13.5" customHeight="1" spans="1:6">
      <c r="A820" s="2"/>
      <c r="D820" s="4"/>
      <c r="E820" s="5"/>
      <c r="F820" s="5"/>
    </row>
    <row r="821" ht="13.5" customHeight="1" spans="1:6">
      <c r="A821" s="2"/>
      <c r="D821" s="4"/>
      <c r="E821" s="5"/>
      <c r="F821" s="5"/>
    </row>
    <row r="822" ht="13.5" customHeight="1" spans="1:6">
      <c r="A822" s="2"/>
      <c r="D822" s="4"/>
      <c r="E822" s="5"/>
      <c r="F822" s="5"/>
    </row>
    <row r="823" ht="13.5" customHeight="1" spans="1:6">
      <c r="A823" s="2"/>
      <c r="D823" s="4"/>
      <c r="E823" s="5"/>
      <c r="F823" s="5"/>
    </row>
    <row r="824" ht="13.5" customHeight="1" spans="1:6">
      <c r="A824" s="2"/>
      <c r="D824" s="4"/>
      <c r="E824" s="5"/>
      <c r="F824" s="5"/>
    </row>
    <row r="825" ht="13.5" customHeight="1" spans="1:6">
      <c r="A825" s="2"/>
      <c r="D825" s="4"/>
      <c r="E825" s="5"/>
      <c r="F825" s="5"/>
    </row>
    <row r="826" ht="13.5" customHeight="1" spans="1:6">
      <c r="A826" s="2"/>
      <c r="D826" s="4"/>
      <c r="E826" s="5"/>
      <c r="F826" s="5"/>
    </row>
    <row r="827" ht="13.5" customHeight="1" spans="1:6">
      <c r="A827" s="2"/>
      <c r="D827" s="4"/>
      <c r="E827" s="5"/>
      <c r="F827" s="5"/>
    </row>
    <row r="828" ht="13.5" customHeight="1" spans="1:6">
      <c r="A828" s="2"/>
      <c r="D828" s="4"/>
      <c r="E828" s="5"/>
      <c r="F828" s="5"/>
    </row>
    <row r="829" ht="13.5" customHeight="1" spans="1:6">
      <c r="A829" s="2"/>
      <c r="D829" s="4"/>
      <c r="E829" s="5"/>
      <c r="F829" s="5"/>
    </row>
    <row r="830" ht="13.5" customHeight="1" spans="1:6">
      <c r="A830" s="2"/>
      <c r="D830" s="4"/>
      <c r="E830" s="5"/>
      <c r="F830" s="5"/>
    </row>
    <row r="831" ht="13.5" customHeight="1" spans="1:6">
      <c r="A831" s="2"/>
      <c r="D831" s="4"/>
      <c r="E831" s="5"/>
      <c r="F831" s="5"/>
    </row>
    <row r="832" ht="13.5" customHeight="1" spans="1:6">
      <c r="A832" s="2"/>
      <c r="D832" s="4"/>
      <c r="E832" s="5"/>
      <c r="F832" s="5"/>
    </row>
    <row r="833" ht="13.5" customHeight="1" spans="1:6">
      <c r="A833" s="2"/>
      <c r="D833" s="4"/>
      <c r="E833" s="5"/>
      <c r="F833" s="5"/>
    </row>
    <row r="834" ht="13.5" customHeight="1" spans="1:6">
      <c r="A834" s="2"/>
      <c r="D834" s="4"/>
      <c r="E834" s="5"/>
      <c r="F834" s="5"/>
    </row>
    <row r="835" ht="13.5" customHeight="1" spans="1:6">
      <c r="A835" s="2"/>
      <c r="D835" s="4"/>
      <c r="E835" s="5"/>
      <c r="F835" s="5"/>
    </row>
    <row r="836" ht="13.5" customHeight="1" spans="1:6">
      <c r="A836" s="2"/>
      <c r="D836" s="4"/>
      <c r="E836" s="5"/>
      <c r="F836" s="5"/>
    </row>
    <row r="837" ht="13.5" customHeight="1" spans="1:6">
      <c r="A837" s="2"/>
      <c r="D837" s="4"/>
      <c r="E837" s="5"/>
      <c r="F837" s="5"/>
    </row>
    <row r="838" ht="13.5" customHeight="1" spans="1:6">
      <c r="A838" s="2"/>
      <c r="D838" s="4"/>
      <c r="E838" s="5"/>
      <c r="F838" s="5"/>
    </row>
    <row r="839" ht="13.5" customHeight="1" spans="1:6">
      <c r="A839" s="2"/>
      <c r="D839" s="4"/>
      <c r="E839" s="5"/>
      <c r="F839" s="5"/>
    </row>
    <row r="840" ht="13.5" customHeight="1" spans="1:6">
      <c r="A840" s="2"/>
      <c r="D840" s="4"/>
      <c r="E840" s="5"/>
      <c r="F840" s="5"/>
    </row>
    <row r="841" ht="13.5" customHeight="1" spans="1:6">
      <c r="A841" s="2"/>
      <c r="D841" s="4"/>
      <c r="E841" s="5"/>
      <c r="F841" s="5"/>
    </row>
    <row r="842" ht="13.5" customHeight="1" spans="1:6">
      <c r="A842" s="2"/>
      <c r="D842" s="4"/>
      <c r="E842" s="5"/>
      <c r="F842" s="5"/>
    </row>
    <row r="843" ht="13.5" customHeight="1" spans="1:6">
      <c r="A843" s="2"/>
      <c r="D843" s="4"/>
      <c r="E843" s="5"/>
      <c r="F843" s="5"/>
    </row>
    <row r="844" ht="13.5" customHeight="1" spans="1:6">
      <c r="A844" s="2"/>
      <c r="D844" s="4"/>
      <c r="E844" s="5"/>
      <c r="F844" s="5"/>
    </row>
    <row r="845" ht="13.5" customHeight="1" spans="1:6">
      <c r="A845" s="2"/>
      <c r="D845" s="4"/>
      <c r="E845" s="5"/>
      <c r="F845" s="5"/>
    </row>
    <row r="846" ht="13.5" customHeight="1" spans="1:6">
      <c r="A846" s="2"/>
      <c r="D846" s="4"/>
      <c r="E846" s="5"/>
      <c r="F846" s="5"/>
    </row>
    <row r="847" ht="13.5" customHeight="1" spans="1:6">
      <c r="A847" s="2"/>
      <c r="D847" s="4"/>
      <c r="E847" s="5"/>
      <c r="F847" s="5"/>
    </row>
    <row r="848" ht="13.5" customHeight="1" spans="1:6">
      <c r="A848" s="2"/>
      <c r="D848" s="4"/>
      <c r="E848" s="5"/>
      <c r="F848" s="5"/>
    </row>
    <row r="849" ht="13.5" customHeight="1" spans="1:6">
      <c r="A849" s="2"/>
      <c r="D849" s="4"/>
      <c r="E849" s="5"/>
      <c r="F849" s="5"/>
    </row>
    <row r="850" ht="13.5" customHeight="1" spans="1:6">
      <c r="A850" s="2"/>
      <c r="D850" s="4"/>
      <c r="E850" s="5"/>
      <c r="F850" s="5"/>
    </row>
    <row r="851" ht="13.5" customHeight="1" spans="1:6">
      <c r="A851" s="2"/>
      <c r="D851" s="4"/>
      <c r="E851" s="5"/>
      <c r="F851" s="5"/>
    </row>
    <row r="852" ht="13.5" customHeight="1" spans="1:6">
      <c r="A852" s="2"/>
      <c r="D852" s="4"/>
      <c r="E852" s="5"/>
      <c r="F852" s="5"/>
    </row>
    <row r="853" ht="13.5" customHeight="1" spans="1:6">
      <c r="A853" s="2"/>
      <c r="D853" s="4"/>
      <c r="E853" s="5"/>
      <c r="F853" s="5"/>
    </row>
    <row r="854" ht="13.5" customHeight="1" spans="1:6">
      <c r="A854" s="2"/>
      <c r="D854" s="4"/>
      <c r="E854" s="5"/>
      <c r="F854" s="5"/>
    </row>
    <row r="855" ht="13.5" customHeight="1" spans="1:6">
      <c r="A855" s="2"/>
      <c r="D855" s="4"/>
      <c r="E855" s="5"/>
      <c r="F855" s="5"/>
    </row>
    <row r="856" ht="13.5" customHeight="1" spans="1:6">
      <c r="A856" s="2"/>
      <c r="D856" s="4"/>
      <c r="E856" s="5"/>
      <c r="F856" s="5"/>
    </row>
    <row r="857" ht="13.5" customHeight="1" spans="1:6">
      <c r="A857" s="2"/>
      <c r="D857" s="4"/>
      <c r="E857" s="5"/>
      <c r="F857" s="5"/>
    </row>
    <row r="858" ht="13.5" customHeight="1" spans="1:6">
      <c r="A858" s="2"/>
      <c r="D858" s="4"/>
      <c r="E858" s="5"/>
      <c r="F858" s="5"/>
    </row>
    <row r="859" ht="13.5" customHeight="1" spans="1:6">
      <c r="A859" s="2"/>
      <c r="D859" s="4"/>
      <c r="E859" s="5"/>
      <c r="F859" s="5"/>
    </row>
    <row r="860" ht="13.5" customHeight="1" spans="1:6">
      <c r="A860" s="2"/>
      <c r="D860" s="4"/>
      <c r="E860" s="5"/>
      <c r="F860" s="5"/>
    </row>
    <row r="861" ht="13.5" customHeight="1" spans="1:6">
      <c r="A861" s="2"/>
      <c r="D861" s="4"/>
      <c r="E861" s="5"/>
      <c r="F861" s="5"/>
    </row>
    <row r="862" ht="13.5" customHeight="1" spans="1:6">
      <c r="A862" s="2"/>
      <c r="D862" s="4"/>
      <c r="E862" s="5"/>
      <c r="F862" s="5"/>
    </row>
    <row r="863" ht="13.5" customHeight="1" spans="1:6">
      <c r="A863" s="2"/>
      <c r="D863" s="4"/>
      <c r="E863" s="5"/>
      <c r="F863" s="5"/>
    </row>
    <row r="864" ht="13.5" customHeight="1" spans="1:6">
      <c r="A864" s="2"/>
      <c r="D864" s="4"/>
      <c r="E864" s="5"/>
      <c r="F864" s="5"/>
    </row>
    <row r="865" ht="13.5" customHeight="1" spans="1:6">
      <c r="A865" s="2"/>
      <c r="D865" s="4"/>
      <c r="E865" s="5"/>
      <c r="F865" s="5"/>
    </row>
    <row r="866" ht="13.5" customHeight="1" spans="1:6">
      <c r="A866" s="2"/>
      <c r="D866" s="4"/>
      <c r="E866" s="5"/>
      <c r="F866" s="5"/>
    </row>
    <row r="867" ht="13.5" customHeight="1" spans="1:6">
      <c r="A867" s="2"/>
      <c r="D867" s="4"/>
      <c r="E867" s="5"/>
      <c r="F867" s="5"/>
    </row>
    <row r="868" ht="13.5" customHeight="1" spans="1:6">
      <c r="A868" s="2"/>
      <c r="D868" s="4"/>
      <c r="E868" s="5"/>
      <c r="F868" s="5"/>
    </row>
    <row r="869" ht="13.5" customHeight="1" spans="1:6">
      <c r="A869" s="2"/>
      <c r="D869" s="4"/>
      <c r="E869" s="5"/>
      <c r="F869" s="5"/>
    </row>
    <row r="870" ht="13.5" customHeight="1" spans="1:6">
      <c r="A870" s="2"/>
      <c r="D870" s="4"/>
      <c r="E870" s="5"/>
      <c r="F870" s="5"/>
    </row>
    <row r="871" ht="13.5" customHeight="1" spans="1:6">
      <c r="A871" s="2"/>
      <c r="D871" s="4"/>
      <c r="E871" s="5"/>
      <c r="F871" s="5"/>
    </row>
    <row r="872" ht="13.5" customHeight="1" spans="1:6">
      <c r="A872" s="2"/>
      <c r="D872" s="4"/>
      <c r="E872" s="5"/>
      <c r="F872" s="5"/>
    </row>
    <row r="873" ht="13.5" customHeight="1" spans="1:6">
      <c r="A873" s="2"/>
      <c r="D873" s="4"/>
      <c r="E873" s="5"/>
      <c r="F873" s="5"/>
    </row>
    <row r="874" ht="13.5" customHeight="1" spans="1:6">
      <c r="A874" s="2"/>
      <c r="D874" s="4"/>
      <c r="E874" s="5"/>
      <c r="F874" s="5"/>
    </row>
    <row r="875" ht="13.5" customHeight="1" spans="1:6">
      <c r="A875" s="2"/>
      <c r="D875" s="4"/>
      <c r="E875" s="5"/>
      <c r="F875" s="5"/>
    </row>
    <row r="876" ht="13.5" customHeight="1" spans="1:6">
      <c r="A876" s="2"/>
      <c r="D876" s="4"/>
      <c r="E876" s="5"/>
      <c r="F876" s="5"/>
    </row>
    <row r="877" ht="13.5" customHeight="1" spans="1:6">
      <c r="A877" s="2"/>
      <c r="D877" s="4"/>
      <c r="E877" s="5"/>
      <c r="F877" s="5"/>
    </row>
    <row r="878" ht="13.5" customHeight="1" spans="1:6">
      <c r="A878" s="2"/>
      <c r="D878" s="4"/>
      <c r="E878" s="5"/>
      <c r="F878" s="5"/>
    </row>
    <row r="879" ht="13.5" customHeight="1" spans="1:6">
      <c r="A879" s="2"/>
      <c r="D879" s="4"/>
      <c r="E879" s="5"/>
      <c r="F879" s="5"/>
    </row>
    <row r="880" ht="13.5" customHeight="1" spans="1:6">
      <c r="A880" s="2"/>
      <c r="D880" s="4"/>
      <c r="E880" s="5"/>
      <c r="F880" s="5"/>
    </row>
    <row r="881" ht="13.5" customHeight="1" spans="1:6">
      <c r="A881" s="2"/>
      <c r="D881" s="4"/>
      <c r="E881" s="5"/>
      <c r="F881" s="5"/>
    </row>
    <row r="882" ht="13.5" customHeight="1" spans="1:6">
      <c r="A882" s="2"/>
      <c r="D882" s="4"/>
      <c r="E882" s="5"/>
      <c r="F882" s="5"/>
    </row>
    <row r="883" ht="13.5" customHeight="1" spans="1:6">
      <c r="A883" s="2"/>
      <c r="D883" s="4"/>
      <c r="E883" s="5"/>
      <c r="F883" s="5"/>
    </row>
    <row r="884" ht="13.5" customHeight="1" spans="1:6">
      <c r="A884" s="2"/>
      <c r="D884" s="4"/>
      <c r="E884" s="5"/>
      <c r="F884" s="5"/>
    </row>
    <row r="885" ht="13.5" customHeight="1" spans="1:6">
      <c r="A885" s="2"/>
      <c r="D885" s="4"/>
      <c r="E885" s="5"/>
      <c r="F885" s="5"/>
    </row>
    <row r="886" ht="13.5" customHeight="1" spans="1:6">
      <c r="A886" s="2"/>
      <c r="D886" s="4"/>
      <c r="E886" s="5"/>
      <c r="F886" s="5"/>
    </row>
    <row r="887" ht="13.5" customHeight="1" spans="1:6">
      <c r="A887" s="2"/>
      <c r="D887" s="4"/>
      <c r="E887" s="5"/>
      <c r="F887" s="5"/>
    </row>
    <row r="888" ht="13.5" customHeight="1" spans="1:6">
      <c r="A888" s="2"/>
      <c r="D888" s="4"/>
      <c r="E888" s="5"/>
      <c r="F888" s="5"/>
    </row>
    <row r="889" ht="13.5" customHeight="1" spans="1:6">
      <c r="A889" s="2"/>
      <c r="D889" s="4"/>
      <c r="E889" s="5"/>
      <c r="F889" s="5"/>
    </row>
    <row r="890" ht="13.5" customHeight="1" spans="1:6">
      <c r="A890" s="2"/>
      <c r="D890" s="4"/>
      <c r="E890" s="5"/>
      <c r="F890" s="5"/>
    </row>
    <row r="891" ht="13.5" customHeight="1" spans="1:6">
      <c r="A891" s="2"/>
      <c r="D891" s="4"/>
      <c r="E891" s="5"/>
      <c r="F891" s="5"/>
    </row>
    <row r="892" ht="13.5" customHeight="1" spans="1:6">
      <c r="A892" s="2"/>
      <c r="D892" s="4"/>
      <c r="E892" s="5"/>
      <c r="F892" s="5"/>
    </row>
    <row r="893" ht="13.5" customHeight="1" spans="1:6">
      <c r="A893" s="2"/>
      <c r="D893" s="4"/>
      <c r="E893" s="5"/>
      <c r="F893" s="5"/>
    </row>
    <row r="894" ht="13.5" customHeight="1" spans="1:6">
      <c r="A894" s="2"/>
      <c r="D894" s="4"/>
      <c r="E894" s="5"/>
      <c r="F894" s="5"/>
    </row>
    <row r="895" ht="13.5" customHeight="1" spans="1:6">
      <c r="A895" s="2"/>
      <c r="D895" s="4"/>
      <c r="E895" s="5"/>
      <c r="F895" s="5"/>
    </row>
    <row r="896" ht="13.5" customHeight="1" spans="1:6">
      <c r="A896" s="2"/>
      <c r="D896" s="4"/>
      <c r="E896" s="5"/>
      <c r="F896" s="5"/>
    </row>
    <row r="897" ht="13.5" customHeight="1" spans="1:6">
      <c r="A897" s="2"/>
      <c r="D897" s="4"/>
      <c r="E897" s="5"/>
      <c r="F897" s="5"/>
    </row>
    <row r="898" ht="13.5" customHeight="1" spans="1:6">
      <c r="A898" s="2"/>
      <c r="D898" s="4"/>
      <c r="E898" s="5"/>
      <c r="F898" s="5"/>
    </row>
    <row r="899" ht="13.5" customHeight="1" spans="1:6">
      <c r="A899" s="2"/>
      <c r="D899" s="4"/>
      <c r="E899" s="5"/>
      <c r="F899" s="5"/>
    </row>
    <row r="900" ht="13.5" customHeight="1" spans="1:6">
      <c r="A900" s="2"/>
      <c r="D900" s="4"/>
      <c r="E900" s="5"/>
      <c r="F900" s="5"/>
    </row>
    <row r="901" ht="13.5" customHeight="1" spans="1:6">
      <c r="A901" s="2"/>
      <c r="D901" s="4"/>
      <c r="E901" s="5"/>
      <c r="F901" s="5"/>
    </row>
    <row r="902" ht="13.5" customHeight="1" spans="1:6">
      <c r="A902" s="2"/>
      <c r="D902" s="4"/>
      <c r="E902" s="5"/>
      <c r="F902" s="5"/>
    </row>
    <row r="903" ht="13.5" customHeight="1" spans="1:6">
      <c r="A903" s="2"/>
      <c r="D903" s="4"/>
      <c r="E903" s="5"/>
      <c r="F903" s="5"/>
    </row>
    <row r="904" ht="13.5" customHeight="1" spans="1:6">
      <c r="A904" s="2"/>
      <c r="D904" s="4"/>
      <c r="E904" s="5"/>
      <c r="F904" s="5"/>
    </row>
    <row r="905" ht="13.5" customHeight="1" spans="1:6">
      <c r="A905" s="2"/>
      <c r="D905" s="4"/>
      <c r="E905" s="5"/>
      <c r="F905" s="5"/>
    </row>
    <row r="906" ht="13.5" customHeight="1" spans="1:6">
      <c r="A906" s="2"/>
      <c r="D906" s="4"/>
      <c r="E906" s="5"/>
      <c r="F906" s="5"/>
    </row>
    <row r="907" ht="13.5" customHeight="1" spans="1:6">
      <c r="A907" s="2"/>
      <c r="D907" s="4"/>
      <c r="E907" s="5"/>
      <c r="F907" s="5"/>
    </row>
    <row r="908" ht="13.5" customHeight="1" spans="1:6">
      <c r="A908" s="2"/>
      <c r="D908" s="4"/>
      <c r="E908" s="5"/>
      <c r="F908" s="5"/>
    </row>
    <row r="909" ht="13.5" customHeight="1" spans="1:6">
      <c r="A909" s="2"/>
      <c r="D909" s="4"/>
      <c r="E909" s="5"/>
      <c r="F909" s="5"/>
    </row>
    <row r="910" ht="13.5" customHeight="1" spans="1:6">
      <c r="A910" s="2"/>
      <c r="D910" s="4"/>
      <c r="E910" s="5"/>
      <c r="F910" s="5"/>
    </row>
    <row r="911" ht="13.5" customHeight="1" spans="1:6">
      <c r="A911" s="2"/>
      <c r="D911" s="4"/>
      <c r="E911" s="5"/>
      <c r="F911" s="5"/>
    </row>
    <row r="912" ht="13.5" customHeight="1" spans="1:6">
      <c r="A912" s="2"/>
      <c r="D912" s="4"/>
      <c r="E912" s="5"/>
      <c r="F912" s="5"/>
    </row>
    <row r="913" ht="13.5" customHeight="1" spans="1:6">
      <c r="A913" s="2"/>
      <c r="D913" s="4"/>
      <c r="E913" s="5"/>
      <c r="F913" s="5"/>
    </row>
    <row r="914" ht="13.5" customHeight="1" spans="1:6">
      <c r="A914" s="2"/>
      <c r="D914" s="4"/>
      <c r="E914" s="5"/>
      <c r="F914" s="5"/>
    </row>
    <row r="915" ht="13.5" customHeight="1" spans="1:6">
      <c r="A915" s="2"/>
      <c r="D915" s="4"/>
      <c r="E915" s="5"/>
      <c r="F915" s="5"/>
    </row>
    <row r="916" ht="13.5" customHeight="1" spans="1:6">
      <c r="A916" s="2"/>
      <c r="D916" s="4"/>
      <c r="E916" s="5"/>
      <c r="F916" s="5"/>
    </row>
    <row r="917" ht="13.5" customHeight="1" spans="1:6">
      <c r="A917" s="2"/>
      <c r="D917" s="4"/>
      <c r="E917" s="5"/>
      <c r="F917" s="5"/>
    </row>
    <row r="918" ht="13.5" customHeight="1" spans="1:6">
      <c r="A918" s="2"/>
      <c r="D918" s="4"/>
      <c r="E918" s="5"/>
      <c r="F918" s="5"/>
    </row>
    <row r="919" ht="13.5" customHeight="1" spans="1:6">
      <c r="A919" s="2"/>
      <c r="D919" s="4"/>
      <c r="E919" s="5"/>
      <c r="F919" s="5"/>
    </row>
    <row r="920" ht="13.5" customHeight="1" spans="1:6">
      <c r="A920" s="2"/>
      <c r="D920" s="4"/>
      <c r="E920" s="5"/>
      <c r="F920" s="5"/>
    </row>
    <row r="921" ht="13.5" customHeight="1" spans="1:6">
      <c r="A921" s="2"/>
      <c r="D921" s="4"/>
      <c r="E921" s="5"/>
      <c r="F921" s="5"/>
    </row>
    <row r="922" ht="13.5" customHeight="1" spans="1:6">
      <c r="A922" s="2"/>
      <c r="D922" s="4"/>
      <c r="E922" s="5"/>
      <c r="F922" s="5"/>
    </row>
    <row r="923" ht="13.5" customHeight="1" spans="1:6">
      <c r="A923" s="2"/>
      <c r="D923" s="4"/>
      <c r="E923" s="5"/>
      <c r="F923" s="5"/>
    </row>
    <row r="924" ht="13.5" customHeight="1" spans="1:6">
      <c r="A924" s="2"/>
      <c r="D924" s="4"/>
      <c r="E924" s="5"/>
      <c r="F924" s="5"/>
    </row>
    <row r="925" ht="13.5" customHeight="1" spans="1:6">
      <c r="A925" s="2"/>
      <c r="D925" s="4"/>
      <c r="E925" s="5"/>
      <c r="F925" s="5"/>
    </row>
    <row r="926" ht="13.5" customHeight="1" spans="1:6">
      <c r="A926" s="2"/>
      <c r="D926" s="4"/>
      <c r="E926" s="5"/>
      <c r="F926" s="5"/>
    </row>
    <row r="927" ht="13.5" customHeight="1" spans="1:6">
      <c r="A927" s="2"/>
      <c r="D927" s="4"/>
      <c r="E927" s="5"/>
      <c r="F927" s="5"/>
    </row>
    <row r="928" ht="13.5" customHeight="1" spans="1:6">
      <c r="A928" s="2"/>
      <c r="D928" s="4"/>
      <c r="E928" s="5"/>
      <c r="F928" s="5"/>
    </row>
    <row r="929" ht="13.5" customHeight="1" spans="1:6">
      <c r="A929" s="2"/>
      <c r="D929" s="4"/>
      <c r="E929" s="5"/>
      <c r="F929" s="5"/>
    </row>
    <row r="930" ht="13.5" customHeight="1" spans="1:6">
      <c r="A930" s="2"/>
      <c r="D930" s="4"/>
      <c r="E930" s="5"/>
      <c r="F930" s="5"/>
    </row>
    <row r="931" ht="13.5" customHeight="1" spans="1:6">
      <c r="A931" s="2"/>
      <c r="D931" s="4"/>
      <c r="E931" s="5"/>
      <c r="F931" s="5"/>
    </row>
    <row r="932" ht="13.5" customHeight="1" spans="1:6">
      <c r="A932" s="2"/>
      <c r="D932" s="4"/>
      <c r="E932" s="5"/>
      <c r="F932" s="5"/>
    </row>
    <row r="933" ht="13.5" customHeight="1" spans="1:6">
      <c r="A933" s="2"/>
      <c r="D933" s="4"/>
      <c r="E933" s="5"/>
      <c r="F933" s="5"/>
    </row>
    <row r="934" ht="13.5" customHeight="1" spans="1:6">
      <c r="A934" s="2"/>
      <c r="D934" s="4"/>
      <c r="E934" s="5"/>
      <c r="F934" s="5"/>
    </row>
    <row r="935" ht="13.5" customHeight="1" spans="1:6">
      <c r="A935" s="2"/>
      <c r="D935" s="4"/>
      <c r="E935" s="5"/>
      <c r="F935" s="5"/>
    </row>
    <row r="936" ht="13.5" customHeight="1" spans="1:6">
      <c r="A936" s="2"/>
      <c r="D936" s="4"/>
      <c r="E936" s="5"/>
      <c r="F936" s="5"/>
    </row>
    <row r="937" ht="13.5" customHeight="1" spans="1:6">
      <c r="A937" s="2"/>
      <c r="D937" s="4"/>
      <c r="E937" s="5"/>
      <c r="F937" s="5"/>
    </row>
    <row r="938" ht="13.5" customHeight="1" spans="1:6">
      <c r="A938" s="2"/>
      <c r="D938" s="4"/>
      <c r="E938" s="5"/>
      <c r="F938" s="5"/>
    </row>
    <row r="939" ht="13.5" customHeight="1" spans="1:6">
      <c r="A939" s="2"/>
      <c r="D939" s="4"/>
      <c r="E939" s="5"/>
      <c r="F939" s="5"/>
    </row>
    <row r="940" ht="13.5" customHeight="1" spans="1:6">
      <c r="A940" s="2"/>
      <c r="D940" s="4"/>
      <c r="E940" s="5"/>
      <c r="F940" s="5"/>
    </row>
    <row r="941" ht="13.5" customHeight="1" spans="1:6">
      <c r="A941" s="2"/>
      <c r="D941" s="4"/>
      <c r="E941" s="5"/>
      <c r="F941" s="5"/>
    </row>
    <row r="942" ht="13.5" customHeight="1" spans="1:6">
      <c r="A942" s="2"/>
      <c r="D942" s="4"/>
      <c r="E942" s="5"/>
      <c r="F942" s="5"/>
    </row>
    <row r="943" ht="13.5" customHeight="1" spans="1:6">
      <c r="A943" s="2"/>
      <c r="D943" s="4"/>
      <c r="E943" s="5"/>
      <c r="F943" s="5"/>
    </row>
    <row r="944" ht="13.5" customHeight="1" spans="1:6">
      <c r="A944" s="2"/>
      <c r="D944" s="4"/>
      <c r="E944" s="5"/>
      <c r="F944" s="5"/>
    </row>
    <row r="945" ht="13.5" customHeight="1" spans="1:6">
      <c r="A945" s="2"/>
      <c r="D945" s="4"/>
      <c r="E945" s="5"/>
      <c r="F945" s="5"/>
    </row>
    <row r="946" ht="13.5" customHeight="1" spans="1:6">
      <c r="A946" s="2"/>
      <c r="D946" s="4"/>
      <c r="E946" s="5"/>
      <c r="F946" s="5"/>
    </row>
    <row r="947" ht="13.5" customHeight="1" spans="1:6">
      <c r="A947" s="2"/>
      <c r="D947" s="4"/>
      <c r="E947" s="5"/>
      <c r="F947" s="5"/>
    </row>
    <row r="948" ht="13.5" customHeight="1" spans="1:6">
      <c r="A948" s="2"/>
      <c r="D948" s="4"/>
      <c r="E948" s="5"/>
      <c r="F948" s="5"/>
    </row>
    <row r="949" ht="13.5" customHeight="1" spans="1:6">
      <c r="A949" s="2"/>
      <c r="D949" s="4"/>
      <c r="E949" s="5"/>
      <c r="F949" s="5"/>
    </row>
    <row r="950" ht="13.5" customHeight="1" spans="1:6">
      <c r="A950" s="2"/>
      <c r="D950" s="4"/>
      <c r="E950" s="5"/>
      <c r="F950" s="5"/>
    </row>
    <row r="951" ht="13.5" customHeight="1" spans="1:6">
      <c r="A951" s="2"/>
      <c r="D951" s="4"/>
      <c r="E951" s="5"/>
      <c r="F951" s="5"/>
    </row>
    <row r="952" ht="13.5" customHeight="1" spans="1:6">
      <c r="A952" s="2"/>
      <c r="D952" s="4"/>
      <c r="E952" s="5"/>
      <c r="F952" s="5"/>
    </row>
    <row r="953" ht="13.5" customHeight="1" spans="1:6">
      <c r="A953" s="2"/>
      <c r="D953" s="4"/>
      <c r="E953" s="5"/>
      <c r="F953" s="5"/>
    </row>
    <row r="954" ht="13.5" customHeight="1" spans="1:6">
      <c r="A954" s="2"/>
      <c r="D954" s="4"/>
      <c r="E954" s="5"/>
      <c r="F954" s="5"/>
    </row>
    <row r="955" ht="13.5" customHeight="1" spans="1:6">
      <c r="A955" s="2"/>
      <c r="D955" s="4"/>
      <c r="E955" s="5"/>
      <c r="F955" s="5"/>
    </row>
    <row r="956" ht="13.5" customHeight="1" spans="1:6">
      <c r="A956" s="2"/>
      <c r="D956" s="4"/>
      <c r="E956" s="5"/>
      <c r="F956" s="5"/>
    </row>
    <row r="957" ht="13.5" customHeight="1" spans="1:6">
      <c r="A957" s="2"/>
      <c r="D957" s="4"/>
      <c r="E957" s="5"/>
      <c r="F957" s="5"/>
    </row>
    <row r="958" ht="13.5" customHeight="1" spans="1:6">
      <c r="A958" s="2"/>
      <c r="D958" s="4"/>
      <c r="E958" s="5"/>
      <c r="F958" s="5"/>
    </row>
    <row r="959" ht="13.5" customHeight="1" spans="1:6">
      <c r="A959" s="2"/>
      <c r="D959" s="4"/>
      <c r="E959" s="5"/>
      <c r="F959" s="5"/>
    </row>
    <row r="960" ht="13.5" customHeight="1" spans="1:6">
      <c r="A960" s="2"/>
      <c r="D960" s="4"/>
      <c r="E960" s="5"/>
      <c r="F960" s="5"/>
    </row>
    <row r="961" ht="13.5" customHeight="1" spans="1:6">
      <c r="A961" s="2"/>
      <c r="D961" s="4"/>
      <c r="E961" s="5"/>
      <c r="F961" s="5"/>
    </row>
    <row r="962" ht="13.5" customHeight="1" spans="1:6">
      <c r="A962" s="2"/>
      <c r="D962" s="4"/>
      <c r="E962" s="5"/>
      <c r="F962" s="5"/>
    </row>
    <row r="963" ht="13.5" customHeight="1" spans="1:6">
      <c r="A963" s="2"/>
      <c r="D963" s="4"/>
      <c r="E963" s="5"/>
      <c r="F963" s="5"/>
    </row>
    <row r="964" ht="13.5" customHeight="1" spans="1:6">
      <c r="A964" s="2"/>
      <c r="D964" s="4"/>
      <c r="E964" s="5"/>
      <c r="F964" s="5"/>
    </row>
    <row r="965" ht="13.5" customHeight="1" spans="1:6">
      <c r="A965" s="2"/>
      <c r="D965" s="4"/>
      <c r="E965" s="5"/>
      <c r="F965" s="5"/>
    </row>
    <row r="966" ht="13.5" customHeight="1" spans="1:6">
      <c r="A966" s="2"/>
      <c r="D966" s="4"/>
      <c r="E966" s="5"/>
      <c r="F966" s="5"/>
    </row>
    <row r="967" ht="13.5" customHeight="1" spans="1:6">
      <c r="A967" s="2"/>
      <c r="D967" s="4"/>
      <c r="E967" s="5"/>
      <c r="F967" s="5"/>
    </row>
    <row r="968" ht="13.5" customHeight="1" spans="1:6">
      <c r="A968" s="2"/>
      <c r="D968" s="4"/>
      <c r="E968" s="5"/>
      <c r="F968" s="5"/>
    </row>
    <row r="969" ht="13.5" customHeight="1" spans="1:6">
      <c r="A969" s="2"/>
      <c r="D969" s="4"/>
      <c r="E969" s="5"/>
      <c r="F969" s="5"/>
    </row>
    <row r="970" ht="13.5" customHeight="1" spans="1:6">
      <c r="A970" s="2"/>
      <c r="D970" s="4"/>
      <c r="E970" s="5"/>
      <c r="F970" s="5"/>
    </row>
    <row r="971" ht="13.5" customHeight="1" spans="1:6">
      <c r="A971" s="2"/>
      <c r="D971" s="4"/>
      <c r="E971" s="5"/>
      <c r="F971" s="5"/>
    </row>
    <row r="972" ht="13.5" customHeight="1" spans="1:6">
      <c r="A972" s="2"/>
      <c r="D972" s="4"/>
      <c r="E972" s="5"/>
      <c r="F972" s="5"/>
    </row>
    <row r="973" ht="13.5" customHeight="1" spans="1:6">
      <c r="A973" s="2"/>
      <c r="D973" s="4"/>
      <c r="E973" s="5"/>
      <c r="F973" s="5"/>
    </row>
    <row r="974" ht="13.5" customHeight="1" spans="1:6">
      <c r="A974" s="2"/>
      <c r="D974" s="4"/>
      <c r="E974" s="5"/>
      <c r="F974" s="5"/>
    </row>
    <row r="975" ht="13.5" customHeight="1" spans="1:6">
      <c r="A975" s="2"/>
      <c r="D975" s="4"/>
      <c r="E975" s="5"/>
      <c r="F975" s="5"/>
    </row>
    <row r="976" ht="13.5" customHeight="1" spans="1:6">
      <c r="A976" s="2"/>
      <c r="D976" s="4"/>
      <c r="E976" s="5"/>
      <c r="F976" s="5"/>
    </row>
    <row r="977" ht="13.5" customHeight="1" spans="1:6">
      <c r="A977" s="2"/>
      <c r="D977" s="4"/>
      <c r="E977" s="5"/>
      <c r="F977" s="5"/>
    </row>
    <row r="978" ht="13.5" customHeight="1" spans="1:6">
      <c r="A978" s="2"/>
      <c r="D978" s="4"/>
      <c r="E978" s="5"/>
      <c r="F978" s="5"/>
    </row>
    <row r="979" ht="13.5" customHeight="1" spans="1:6">
      <c r="A979" s="2"/>
      <c r="D979" s="4"/>
      <c r="E979" s="5"/>
      <c r="F979" s="5"/>
    </row>
    <row r="980" ht="13.5" customHeight="1" spans="1:6">
      <c r="A980" s="2"/>
      <c r="D980" s="4"/>
      <c r="E980" s="5"/>
      <c r="F980" s="5"/>
    </row>
    <row r="981" ht="13.5" customHeight="1" spans="1:6">
      <c r="A981" s="2"/>
      <c r="D981" s="4"/>
      <c r="E981" s="5"/>
      <c r="F981" s="5"/>
    </row>
    <row r="982" ht="13.5" customHeight="1" spans="1:6">
      <c r="A982" s="2"/>
      <c r="D982" s="4"/>
      <c r="E982" s="5"/>
      <c r="F982" s="5"/>
    </row>
    <row r="983" ht="13.5" customHeight="1" spans="1:6">
      <c r="A983" s="2"/>
      <c r="D983" s="4"/>
      <c r="E983" s="5"/>
      <c r="F983" s="5"/>
    </row>
    <row r="984" ht="13.5" customHeight="1" spans="1:6">
      <c r="A984" s="2"/>
      <c r="D984" s="4"/>
      <c r="E984" s="5"/>
      <c r="F984" s="5"/>
    </row>
    <row r="985" ht="13.5" customHeight="1" spans="1:6">
      <c r="A985" s="2"/>
      <c r="D985" s="4"/>
      <c r="E985" s="5"/>
      <c r="F985" s="5"/>
    </row>
    <row r="986" ht="13.5" customHeight="1" spans="1:6">
      <c r="A986" s="2"/>
      <c r="D986" s="4"/>
      <c r="E986" s="5"/>
      <c r="F986" s="5"/>
    </row>
    <row r="987" ht="13.5" customHeight="1" spans="1:6">
      <c r="A987" s="2"/>
      <c r="D987" s="4"/>
      <c r="E987" s="5"/>
      <c r="F987" s="5"/>
    </row>
    <row r="988" ht="13.5" customHeight="1" spans="1:6">
      <c r="A988" s="2"/>
      <c r="D988" s="4"/>
      <c r="E988" s="5"/>
      <c r="F988" s="5"/>
    </row>
    <row r="989" ht="13.5" customHeight="1" spans="1:6">
      <c r="A989" s="2"/>
      <c r="D989" s="4"/>
      <c r="E989" s="5"/>
      <c r="F989" s="5"/>
    </row>
    <row r="990" ht="13.5" customHeight="1" spans="1:6">
      <c r="A990" s="2"/>
      <c r="D990" s="4"/>
      <c r="E990" s="5"/>
      <c r="F990" s="5"/>
    </row>
    <row r="991" ht="13.5" customHeight="1" spans="1:6">
      <c r="A991" s="2"/>
      <c r="D991" s="4"/>
      <c r="E991" s="5"/>
      <c r="F991" s="5"/>
    </row>
    <row r="992" ht="13.5" customHeight="1" spans="1:6">
      <c r="A992" s="2"/>
      <c r="D992" s="4"/>
      <c r="E992" s="5"/>
      <c r="F992" s="5"/>
    </row>
    <row r="993" ht="13.5" customHeight="1" spans="1:6">
      <c r="A993" s="2"/>
      <c r="D993" s="4"/>
      <c r="E993" s="5"/>
      <c r="F993" s="5"/>
    </row>
    <row r="994" ht="13.5" customHeight="1" spans="1:6">
      <c r="A994" s="2"/>
      <c r="D994" s="4"/>
      <c r="E994" s="5"/>
      <c r="F994" s="5"/>
    </row>
    <row r="995" ht="13.5" customHeight="1" spans="1:6">
      <c r="A995" s="2"/>
      <c r="D995" s="4"/>
      <c r="E995" s="5"/>
      <c r="F995" s="5"/>
    </row>
    <row r="996" ht="13.5" customHeight="1" spans="1:6">
      <c r="A996" s="2"/>
      <c r="D996" s="4"/>
      <c r="E996" s="5"/>
      <c r="F996" s="5"/>
    </row>
    <row r="997" ht="13.5" customHeight="1" spans="1:6">
      <c r="A997" s="2"/>
      <c r="D997" s="4"/>
      <c r="E997" s="5"/>
      <c r="F997" s="5"/>
    </row>
    <row r="998" ht="13.5" customHeight="1" spans="1:6">
      <c r="A998" s="2"/>
      <c r="D998" s="4"/>
      <c r="E998" s="5"/>
      <c r="F998" s="5"/>
    </row>
    <row r="999" ht="13.5" customHeight="1" spans="1:6">
      <c r="A999" s="2"/>
      <c r="D999" s="4"/>
      <c r="E999" s="5"/>
      <c r="F999" s="5"/>
    </row>
    <row r="1000" ht="13.5" customHeight="1" spans="1:6">
      <c r="A1000" s="2"/>
      <c r="D1000" s="4"/>
      <c r="E1000" s="5"/>
      <c r="F1000" s="5"/>
    </row>
    <row r="1001" ht="13.5" customHeight="1" spans="1:6">
      <c r="A1001" s="2"/>
      <c r="D1001" s="4"/>
      <c r="E1001" s="5"/>
      <c r="F1001" s="5"/>
    </row>
    <row r="1002" ht="13.5" customHeight="1" spans="1:6">
      <c r="A1002" s="2"/>
      <c r="D1002" s="4"/>
      <c r="E1002" s="5"/>
      <c r="F1002" s="5"/>
    </row>
    <row r="1003" ht="13.5" customHeight="1" spans="1:6">
      <c r="A1003" s="2"/>
      <c r="D1003" s="4"/>
      <c r="E1003" s="5"/>
      <c r="F1003" s="5"/>
    </row>
    <row r="1004" ht="13.5" customHeight="1" spans="1:6">
      <c r="A1004" s="2"/>
      <c r="D1004" s="4"/>
      <c r="E1004" s="5"/>
      <c r="F1004" s="5"/>
    </row>
    <row r="1005" ht="13.5" customHeight="1" spans="1:6">
      <c r="A1005" s="2"/>
      <c r="D1005" s="4"/>
      <c r="E1005" s="5"/>
      <c r="F1005" s="5"/>
    </row>
    <row r="1006" ht="13.5" customHeight="1" spans="1:6">
      <c r="A1006" s="2"/>
      <c r="D1006" s="4"/>
      <c r="E1006" s="5"/>
      <c r="F1006" s="5"/>
    </row>
    <row r="1007" ht="13.5" customHeight="1" spans="1:6">
      <c r="A1007" s="2"/>
      <c r="D1007" s="4"/>
      <c r="E1007" s="5"/>
      <c r="F1007" s="5"/>
    </row>
    <row r="1008" ht="13.5" customHeight="1" spans="1:6">
      <c r="A1008" s="2"/>
      <c r="D1008" s="4"/>
      <c r="E1008" s="5"/>
      <c r="F1008" s="5"/>
    </row>
    <row r="1009" ht="13.5" customHeight="1" spans="1:6">
      <c r="A1009" s="2"/>
      <c r="D1009" s="4"/>
      <c r="E1009" s="5"/>
      <c r="F1009" s="5"/>
    </row>
    <row r="1010" ht="13.5" customHeight="1" spans="1:6">
      <c r="A1010" s="2"/>
      <c r="D1010" s="4"/>
      <c r="E1010" s="5"/>
      <c r="F1010" s="5"/>
    </row>
    <row r="1011" ht="13.5" customHeight="1" spans="1:6">
      <c r="A1011" s="2"/>
      <c r="D1011" s="4"/>
      <c r="E1011" s="5"/>
      <c r="F1011" s="5"/>
    </row>
    <row r="1012" ht="13.5" customHeight="1" spans="1:6">
      <c r="A1012" s="2"/>
      <c r="D1012" s="4"/>
      <c r="E1012" s="5"/>
      <c r="F1012" s="5"/>
    </row>
    <row r="1013" ht="13.5" customHeight="1" spans="1:6">
      <c r="A1013" s="2"/>
      <c r="D1013" s="4"/>
      <c r="E1013" s="5"/>
      <c r="F1013" s="5"/>
    </row>
    <row r="1014" ht="13.5" customHeight="1" spans="1:6">
      <c r="A1014" s="2"/>
      <c r="D1014" s="4"/>
      <c r="E1014" s="5"/>
      <c r="F1014" s="5"/>
    </row>
    <row r="1015" ht="13.5" customHeight="1" spans="1:6">
      <c r="A1015" s="2"/>
      <c r="D1015" s="4"/>
      <c r="E1015" s="5"/>
      <c r="F1015" s="5"/>
    </row>
    <row r="1016" ht="13.5" customHeight="1" spans="1:6">
      <c r="A1016" s="2"/>
      <c r="D1016" s="4"/>
      <c r="E1016" s="5"/>
      <c r="F1016" s="5"/>
    </row>
    <row r="1017" ht="13.5" customHeight="1" spans="1:6">
      <c r="A1017" s="2"/>
      <c r="D1017" s="4"/>
      <c r="E1017" s="5"/>
      <c r="F1017" s="5"/>
    </row>
    <row r="1018" ht="13.5" customHeight="1" spans="1:6">
      <c r="A1018" s="2"/>
      <c r="D1018" s="4"/>
      <c r="E1018" s="5"/>
      <c r="F1018" s="5"/>
    </row>
    <row r="1019" ht="13.5" customHeight="1" spans="1:6">
      <c r="A1019" s="2"/>
      <c r="D1019" s="4"/>
      <c r="E1019" s="5"/>
      <c r="F1019" s="5"/>
    </row>
    <row r="1020" ht="13.5" customHeight="1" spans="1:6">
      <c r="A1020" s="2"/>
      <c r="D1020" s="4"/>
      <c r="E1020" s="5"/>
      <c r="F1020" s="5"/>
    </row>
    <row r="1021" ht="13.5" customHeight="1" spans="1:6">
      <c r="A1021" s="2"/>
      <c r="D1021" s="4"/>
      <c r="E1021" s="5"/>
      <c r="F1021" s="5"/>
    </row>
    <row r="1022" ht="13.5" customHeight="1" spans="1:6">
      <c r="A1022" s="2"/>
      <c r="D1022" s="4"/>
      <c r="E1022" s="5"/>
      <c r="F1022" s="5"/>
    </row>
    <row r="1023" ht="13.5" customHeight="1" spans="1:6">
      <c r="A1023" s="2"/>
      <c r="D1023" s="4"/>
      <c r="E1023" s="5"/>
      <c r="F1023" s="5"/>
    </row>
    <row r="1024" ht="13.5" customHeight="1" spans="1:6">
      <c r="A1024" s="2"/>
      <c r="D1024" s="4"/>
      <c r="E1024" s="5"/>
      <c r="F1024" s="5"/>
    </row>
    <row r="1025" ht="13.5" customHeight="1" spans="1:6">
      <c r="A1025" s="2"/>
      <c r="D1025" s="4"/>
      <c r="E1025" s="5"/>
      <c r="F1025" s="5"/>
    </row>
    <row r="1026" ht="13.5" customHeight="1" spans="1:6">
      <c r="A1026" s="2"/>
      <c r="D1026" s="4"/>
      <c r="E1026" s="5"/>
      <c r="F1026" s="5"/>
    </row>
    <row r="1027" ht="13.5" customHeight="1" spans="1:6">
      <c r="A1027" s="2"/>
      <c r="D1027" s="4"/>
      <c r="E1027" s="5"/>
      <c r="F1027" s="5"/>
    </row>
    <row r="1028" ht="13.5" customHeight="1" spans="1:6">
      <c r="A1028" s="2"/>
      <c r="D1028" s="4"/>
      <c r="E1028" s="5"/>
      <c r="F1028" s="5"/>
    </row>
    <row r="1029" ht="13.5" customHeight="1" spans="1:6">
      <c r="A1029" s="2"/>
      <c r="D1029" s="4"/>
      <c r="E1029" s="5"/>
      <c r="F1029" s="5"/>
    </row>
    <row r="1030" ht="13.5" customHeight="1" spans="1:6">
      <c r="A1030" s="2"/>
      <c r="D1030" s="4"/>
      <c r="E1030" s="5"/>
      <c r="F1030" s="5"/>
    </row>
    <row r="1031" ht="13.5" customHeight="1" spans="1:6">
      <c r="A1031" s="2"/>
      <c r="D1031" s="4"/>
      <c r="E1031" s="5"/>
      <c r="F1031" s="5"/>
    </row>
    <row r="1032" ht="13.5" customHeight="1" spans="1:6">
      <c r="A1032" s="2"/>
      <c r="D1032" s="4"/>
      <c r="E1032" s="5"/>
      <c r="F1032" s="5"/>
    </row>
    <row r="1033" ht="13.5" customHeight="1" spans="5:6">
      <c r="E1033" s="5"/>
      <c r="F1033" s="5"/>
    </row>
    <row r="1034" ht="13.5" customHeight="1" spans="5:6">
      <c r="E1034" s="5"/>
      <c r="F1034" s="5"/>
    </row>
  </sheetData>
  <pageMargins left="0.7" right="0.7" top="0.75" bottom="0.75" header="0" footer="0"/>
  <pageSetup paperSize="1" orientation="landscape"/>
  <headerFooter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32"/>
  <sheetViews>
    <sheetView topLeftCell="A4" workbookViewId="0">
      <selection activeCell="D17" sqref="D17"/>
    </sheetView>
  </sheetViews>
  <sheetFormatPr defaultColWidth="14.4285714285714" defaultRowHeight="15" customHeight="1"/>
  <cols>
    <col min="1" max="1" width="13.2857142857143" customWidth="1"/>
    <col min="2" max="2" width="16.2857142857143" customWidth="1"/>
    <col min="3" max="3" width="36.4285714285714" customWidth="1"/>
    <col min="4" max="4" width="14.4285714285714" customWidth="1"/>
    <col min="5" max="5" width="10.2857142857143" customWidth="1"/>
    <col min="6" max="6" width="13" customWidth="1"/>
    <col min="7" max="7" width="13.2857142857143" customWidth="1"/>
    <col min="8" max="8" width="10.7142857142857" customWidth="1"/>
    <col min="9" max="26" width="9.14285714285714" customWidth="1"/>
  </cols>
  <sheetData>
    <row r="1" ht="13.5" customHeight="1" spans="1:6">
      <c r="A1" s="2" t="s">
        <v>0</v>
      </c>
      <c r="B1" s="3" t="s">
        <v>1</v>
      </c>
      <c r="C1" s="3" t="s">
        <v>2</v>
      </c>
      <c r="D1" s="4" t="s">
        <v>3</v>
      </c>
      <c r="E1" s="5"/>
      <c r="F1" s="5"/>
    </row>
    <row r="2" ht="13.5" customHeight="1" spans="1:6">
      <c r="A2" s="6">
        <v>45139</v>
      </c>
      <c r="B2" s="5" t="s">
        <v>11</v>
      </c>
      <c r="C2" s="5" t="s">
        <v>777</v>
      </c>
      <c r="D2" s="4">
        <v>180</v>
      </c>
      <c r="E2" s="5"/>
      <c r="F2" s="5"/>
    </row>
    <row r="3" ht="13.5" customHeight="1" spans="1:6">
      <c r="A3" s="6">
        <v>45139</v>
      </c>
      <c r="B3" s="5" t="s">
        <v>125</v>
      </c>
      <c r="C3" s="5" t="s">
        <v>640</v>
      </c>
      <c r="D3" s="4">
        <v>60</v>
      </c>
      <c r="E3" s="5"/>
      <c r="F3" s="5"/>
    </row>
    <row r="4" ht="13.5" customHeight="1" spans="1:6">
      <c r="A4" s="6">
        <v>45139</v>
      </c>
      <c r="B4" s="5" t="s">
        <v>125</v>
      </c>
      <c r="C4" s="5" t="s">
        <v>641</v>
      </c>
      <c r="D4" s="4">
        <v>750</v>
      </c>
      <c r="E4" s="5"/>
      <c r="F4" s="5"/>
    </row>
    <row r="5" ht="13.5" customHeight="1" spans="1:7">
      <c r="A5" s="6">
        <v>45139</v>
      </c>
      <c r="B5" s="5" t="s">
        <v>644</v>
      </c>
      <c r="C5" s="5" t="s">
        <v>684</v>
      </c>
      <c r="D5" s="4">
        <v>100</v>
      </c>
      <c r="E5" s="5"/>
      <c r="F5" s="5"/>
      <c r="G5" s="3" t="s">
        <v>286</v>
      </c>
    </row>
    <row r="6" ht="13.5" customHeight="1" spans="1:8">
      <c r="A6" s="6">
        <v>45139</v>
      </c>
      <c r="B6" s="5" t="s">
        <v>646</v>
      </c>
      <c r="C6" s="5" t="s">
        <v>1145</v>
      </c>
      <c r="D6" s="4">
        <v>1177</v>
      </c>
      <c r="E6" s="5"/>
      <c r="F6" s="5"/>
      <c r="G6" s="3" t="s">
        <v>44</v>
      </c>
      <c r="H6" s="4" t="e">
        <f>SUMIF(B:B,G6,D:D)</f>
        <v>#REF!</v>
      </c>
    </row>
    <row r="7" ht="13.5" customHeight="1" spans="1:8">
      <c r="A7" s="6">
        <v>45139</v>
      </c>
      <c r="B7" s="5" t="s">
        <v>36</v>
      </c>
      <c r="C7" s="5" t="s">
        <v>37</v>
      </c>
      <c r="D7" s="4">
        <v>600</v>
      </c>
      <c r="E7" s="5"/>
      <c r="F7" s="5" t="s">
        <v>1362</v>
      </c>
      <c r="G7" s="3" t="s">
        <v>294</v>
      </c>
      <c r="H7" s="4" t="e">
        <f>SUMIF(B:B,G7,D:D)</f>
        <v>#REF!</v>
      </c>
    </row>
    <row r="8" ht="13.5" customHeight="1" spans="1:8">
      <c r="A8" s="6">
        <v>45139</v>
      </c>
      <c r="B8" s="5" t="s">
        <v>36</v>
      </c>
      <c r="C8" s="5" t="s">
        <v>38</v>
      </c>
      <c r="D8" s="4">
        <v>400</v>
      </c>
      <c r="E8" s="5"/>
      <c r="F8" s="5"/>
      <c r="G8" s="3" t="s">
        <v>11</v>
      </c>
      <c r="H8" s="4">
        <f>SUMIF(B:B,G8,D:D)</f>
        <v>203.18</v>
      </c>
    </row>
    <row r="9" ht="13.5" customHeight="1" spans="1:8">
      <c r="A9" s="6">
        <v>45139</v>
      </c>
      <c r="B9" s="5" t="s">
        <v>375</v>
      </c>
      <c r="C9" s="5" t="s">
        <v>547</v>
      </c>
      <c r="D9" s="4">
        <v>200</v>
      </c>
      <c r="E9" s="5"/>
      <c r="F9" s="5"/>
      <c r="G9" s="3" t="s">
        <v>68</v>
      </c>
      <c r="H9" s="4">
        <f>SUMIF(B:B,G9,D:D)</f>
        <v>614.05</v>
      </c>
    </row>
    <row r="10" ht="13.5" customHeight="1" spans="1:8">
      <c r="A10" s="6">
        <v>45139</v>
      </c>
      <c r="B10" s="5" t="s">
        <v>375</v>
      </c>
      <c r="C10" s="5" t="s">
        <v>548</v>
      </c>
      <c r="D10" s="4">
        <v>25</v>
      </c>
      <c r="E10" s="5"/>
      <c r="F10" s="5"/>
      <c r="G10" s="3" t="s">
        <v>197</v>
      </c>
      <c r="H10" s="4">
        <f>SUMIF(B:B,G10,D:D)</f>
        <v>47.59</v>
      </c>
    </row>
    <row r="11" ht="13.5" customHeight="1" spans="1:8">
      <c r="A11" s="6">
        <v>45139</v>
      </c>
      <c r="B11" s="5" t="s">
        <v>375</v>
      </c>
      <c r="C11" s="5" t="s">
        <v>549</v>
      </c>
      <c r="D11" s="4">
        <v>44</v>
      </c>
      <c r="E11" s="5"/>
      <c r="F11" s="5"/>
      <c r="G11" s="3" t="s">
        <v>125</v>
      </c>
      <c r="H11" s="4">
        <f>SUMIF(B:B,G11,D:D)</f>
        <v>815.5</v>
      </c>
    </row>
    <row r="12" ht="13.5" customHeight="1" spans="1:8">
      <c r="A12" s="6">
        <v>45139</v>
      </c>
      <c r="B12" s="5" t="s">
        <v>375</v>
      </c>
      <c r="C12" s="5" t="s">
        <v>550</v>
      </c>
      <c r="D12" s="4">
        <v>20</v>
      </c>
      <c r="E12" s="5"/>
      <c r="F12" s="5"/>
      <c r="G12" s="3" t="s">
        <v>644</v>
      </c>
      <c r="H12" s="4">
        <f>SUMIF(B:B,G12,D:D)</f>
        <v>350</v>
      </c>
    </row>
    <row r="13" ht="13.5" customHeight="1" spans="1:8">
      <c r="A13" s="6">
        <v>45139</v>
      </c>
      <c r="B13" s="5" t="s">
        <v>375</v>
      </c>
      <c r="C13" s="5" t="s">
        <v>1319</v>
      </c>
      <c r="D13" s="4">
        <v>5</v>
      </c>
      <c r="E13" s="5"/>
      <c r="F13" s="5"/>
      <c r="G13" s="3" t="s">
        <v>646</v>
      </c>
      <c r="H13" s="4">
        <f>SUMIF(B:B,G13,D:D)</f>
        <v>1177</v>
      </c>
    </row>
    <row r="14" ht="13.5" customHeight="1" spans="1:8">
      <c r="A14" s="6">
        <v>45139</v>
      </c>
      <c r="B14" s="5" t="s">
        <v>36</v>
      </c>
      <c r="C14" s="5" t="s">
        <v>1366</v>
      </c>
      <c r="D14" s="4">
        <v>700</v>
      </c>
      <c r="E14" s="5"/>
      <c r="F14" s="5"/>
      <c r="G14" s="3" t="s">
        <v>163</v>
      </c>
      <c r="H14" s="4">
        <f>SUMIF(B:B,G14,D:D)</f>
        <v>86.4</v>
      </c>
    </row>
    <row r="15" ht="13.5" customHeight="1" spans="1:8">
      <c r="A15" s="6">
        <v>45139</v>
      </c>
      <c r="B15" s="5" t="s">
        <v>36</v>
      </c>
      <c r="C15" s="5" t="s">
        <v>1597</v>
      </c>
      <c r="D15" s="4">
        <v>1570</v>
      </c>
      <c r="E15" s="5"/>
      <c r="F15" s="5"/>
      <c r="G15" s="3" t="s">
        <v>134</v>
      </c>
      <c r="H15" s="4">
        <f>SUMIF(B:B,G15,D:D)</f>
        <v>54</v>
      </c>
    </row>
    <row r="16" ht="13.5" customHeight="1" spans="1:8">
      <c r="A16" s="6">
        <v>45139</v>
      </c>
      <c r="B16" s="5" t="s">
        <v>36</v>
      </c>
      <c r="C16" s="5" t="s">
        <v>1591</v>
      </c>
      <c r="D16" s="4">
        <v>1174</v>
      </c>
      <c r="E16" s="5"/>
      <c r="F16" s="5"/>
      <c r="G16" s="3" t="s">
        <v>34</v>
      </c>
      <c r="H16" s="4">
        <f>SUMIF(B:B,G16,D:D)</f>
        <v>89.16</v>
      </c>
    </row>
    <row r="17" ht="13.5" customHeight="1" spans="1:8">
      <c r="A17" s="6">
        <v>45139</v>
      </c>
      <c r="B17" s="5" t="s">
        <v>44</v>
      </c>
      <c r="C17" s="5" t="s">
        <v>1685</v>
      </c>
      <c r="D17" s="4" t="e">
        <f>#REF!</f>
        <v>#REF!</v>
      </c>
      <c r="E17" s="5"/>
      <c r="F17" s="5"/>
      <c r="G17" s="3" t="s">
        <v>36</v>
      </c>
      <c r="H17" s="4">
        <f>SUMIF(B:B,G17,D:D)</f>
        <v>4487.4</v>
      </c>
    </row>
    <row r="18" ht="13.5" customHeight="1" spans="1:8">
      <c r="A18" s="6">
        <v>45139</v>
      </c>
      <c r="B18" s="5" t="s">
        <v>294</v>
      </c>
      <c r="C18" s="5" t="s">
        <v>1685</v>
      </c>
      <c r="D18" s="4" t="e">
        <f>#REF!</f>
        <v>#REF!</v>
      </c>
      <c r="E18" s="5"/>
      <c r="F18" s="5"/>
      <c r="H18" s="4"/>
    </row>
    <row r="19" ht="13.5" customHeight="1" spans="1:8">
      <c r="A19" s="6">
        <v>45139</v>
      </c>
      <c r="B19" s="5" t="s">
        <v>644</v>
      </c>
      <c r="C19" s="5" t="s">
        <v>1724</v>
      </c>
      <c r="D19" s="4">
        <v>250</v>
      </c>
      <c r="E19" s="5"/>
      <c r="F19" s="5"/>
      <c r="H19" s="4"/>
    </row>
    <row r="20" ht="13.5" customHeight="1" spans="1:8">
      <c r="A20" s="7">
        <v>45140</v>
      </c>
      <c r="B20" s="8" t="s">
        <v>39</v>
      </c>
      <c r="C20" s="8" t="s">
        <v>1723</v>
      </c>
      <c r="D20" s="9">
        <v>180</v>
      </c>
      <c r="E20" s="5"/>
      <c r="F20" s="5"/>
      <c r="G20" s="3" t="s">
        <v>39</v>
      </c>
      <c r="H20" s="4">
        <f>SUMIF(B:B,G20,D:D)</f>
        <v>274.08</v>
      </c>
    </row>
    <row r="21" ht="13.5" customHeight="1" spans="1:8">
      <c r="A21" s="7">
        <v>45141</v>
      </c>
      <c r="B21" s="8" t="s">
        <v>39</v>
      </c>
      <c r="C21" s="8" t="s">
        <v>1719</v>
      </c>
      <c r="D21" s="9">
        <v>94.08</v>
      </c>
      <c r="E21" s="5"/>
      <c r="F21" s="5"/>
      <c r="G21" s="3" t="s">
        <v>375</v>
      </c>
      <c r="H21" s="4">
        <f>SUMIF(B:B,G21,D:D)</f>
        <v>294</v>
      </c>
    </row>
    <row r="22" ht="13.5" customHeight="1" spans="1:26">
      <c r="A22" s="7">
        <v>45142</v>
      </c>
      <c r="B22" s="8" t="s">
        <v>34</v>
      </c>
      <c r="C22" s="8" t="s">
        <v>1725</v>
      </c>
      <c r="D22" s="9">
        <v>5.46</v>
      </c>
      <c r="E22" s="10"/>
      <c r="F22" s="10"/>
      <c r="G22" s="10" t="s">
        <v>841</v>
      </c>
      <c r="H22" s="4">
        <f>SUMIF(B:B,G22,D:D)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3.5" customHeight="1" spans="1:26">
      <c r="A23" s="7">
        <v>45142</v>
      </c>
      <c r="B23" s="8" t="s">
        <v>11</v>
      </c>
      <c r="C23" s="8" t="s">
        <v>1726</v>
      </c>
      <c r="D23" s="9">
        <v>14.08</v>
      </c>
      <c r="E23" s="11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3.5" customHeight="1" spans="1:26">
      <c r="A24" s="12">
        <v>45143</v>
      </c>
      <c r="B24" s="8" t="s">
        <v>34</v>
      </c>
      <c r="C24" s="8" t="s">
        <v>1727</v>
      </c>
      <c r="D24" s="9">
        <v>8</v>
      </c>
      <c r="E24" s="4"/>
      <c r="F24" s="5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3.5" customHeight="1" spans="1:26">
      <c r="A25" s="12">
        <v>45143</v>
      </c>
      <c r="B25" s="8" t="s">
        <v>68</v>
      </c>
      <c r="C25" s="8" t="s">
        <v>1728</v>
      </c>
      <c r="D25" s="9">
        <v>18.85</v>
      </c>
      <c r="E25" s="11"/>
      <c r="F25" s="5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3.5" customHeight="1" spans="1:26">
      <c r="A26" s="12">
        <v>45143</v>
      </c>
      <c r="B26" s="8" t="s">
        <v>11</v>
      </c>
      <c r="C26" s="8" t="s">
        <v>1729</v>
      </c>
      <c r="D26" s="9">
        <v>9.1</v>
      </c>
      <c r="E26" s="11"/>
      <c r="F26" s="5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3.5" customHeight="1" spans="1:26">
      <c r="A27" s="12">
        <v>45144</v>
      </c>
      <c r="B27" s="8" t="s">
        <v>68</v>
      </c>
      <c r="C27" s="8" t="s">
        <v>372</v>
      </c>
      <c r="D27" s="9">
        <v>29.69</v>
      </c>
      <c r="E27" s="11"/>
      <c r="F27" s="5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3.5" customHeight="1" spans="1:26">
      <c r="A28" s="12">
        <v>45144</v>
      </c>
      <c r="B28" s="8" t="s">
        <v>197</v>
      </c>
      <c r="C28" s="8" t="s">
        <v>124</v>
      </c>
      <c r="D28" s="9">
        <v>22.65</v>
      </c>
      <c r="E28" s="4"/>
      <c r="F28" s="5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3.5" customHeight="1" spans="1:26">
      <c r="A29" s="12">
        <v>45144</v>
      </c>
      <c r="B29" s="8" t="s">
        <v>134</v>
      </c>
      <c r="C29" s="8" t="s">
        <v>1730</v>
      </c>
      <c r="D29" s="9">
        <v>10</v>
      </c>
      <c r="E29" s="4"/>
      <c r="F29" s="5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3.5" customHeight="1" spans="1:26">
      <c r="A30" s="12">
        <v>45144</v>
      </c>
      <c r="B30" s="8" t="s">
        <v>44</v>
      </c>
      <c r="C30" s="8" t="s">
        <v>1548</v>
      </c>
      <c r="D30" s="9">
        <v>625</v>
      </c>
      <c r="E30" s="10"/>
      <c r="F30" s="5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3.5" customHeight="1" spans="1:26">
      <c r="A31" s="12">
        <v>45144</v>
      </c>
      <c r="B31" s="8" t="s">
        <v>44</v>
      </c>
      <c r="C31" s="8" t="s">
        <v>1731</v>
      </c>
      <c r="D31" s="9">
        <v>15</v>
      </c>
      <c r="E31" s="10"/>
      <c r="F31" s="4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3.5" customHeight="1" spans="1:26">
      <c r="A32" s="12">
        <v>45144</v>
      </c>
      <c r="B32" s="8" t="s">
        <v>125</v>
      </c>
      <c r="C32" s="8" t="s">
        <v>1732</v>
      </c>
      <c r="D32" s="9">
        <v>5.5</v>
      </c>
      <c r="E32" s="10"/>
      <c r="F32" s="4"/>
      <c r="G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3.5" customHeight="1" spans="1:26">
      <c r="A33" s="12">
        <v>45145</v>
      </c>
      <c r="B33" s="8" t="s">
        <v>68</v>
      </c>
      <c r="C33" s="8" t="s">
        <v>1733</v>
      </c>
      <c r="D33" s="9">
        <v>49.75</v>
      </c>
      <c r="E33" s="10"/>
      <c r="F33" s="4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3.5" customHeight="1" spans="1:26">
      <c r="A34" s="12">
        <v>45145</v>
      </c>
      <c r="B34" s="13" t="s">
        <v>34</v>
      </c>
      <c r="C34" s="13" t="s">
        <v>1722</v>
      </c>
      <c r="D34" s="9">
        <v>9.5</v>
      </c>
      <c r="E34" s="10"/>
      <c r="F34" s="4"/>
      <c r="G34" s="5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 spans="1:26">
      <c r="A35" s="12">
        <v>45146</v>
      </c>
      <c r="B35" s="13" t="s">
        <v>36</v>
      </c>
      <c r="C35" s="13" t="s">
        <v>1734</v>
      </c>
      <c r="D35" s="9">
        <v>43.4</v>
      </c>
      <c r="E35" s="10"/>
      <c r="F35" s="4"/>
      <c r="G35" s="5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3.5" customHeight="1" spans="1:26">
      <c r="A36" s="12">
        <v>45147</v>
      </c>
      <c r="B36" s="8" t="s">
        <v>44</v>
      </c>
      <c r="C36" s="8" t="s">
        <v>1735</v>
      </c>
      <c r="D36" s="9">
        <v>75.7</v>
      </c>
      <c r="E36" s="10"/>
      <c r="F36" s="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3.5" customHeight="1" spans="1:26">
      <c r="A37" s="12">
        <v>45147</v>
      </c>
      <c r="B37" s="8" t="s">
        <v>34</v>
      </c>
      <c r="C37" s="8" t="s">
        <v>1736</v>
      </c>
      <c r="D37" s="9">
        <v>11.4</v>
      </c>
      <c r="E37" s="10"/>
      <c r="F37" s="4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3.5" customHeight="1" spans="1:26">
      <c r="A38" s="12">
        <v>45147</v>
      </c>
      <c r="B38" s="8" t="s">
        <v>163</v>
      </c>
      <c r="C38" s="8" t="s">
        <v>1737</v>
      </c>
      <c r="D38" s="9">
        <v>86.4</v>
      </c>
      <c r="E38" s="10"/>
      <c r="F38" s="4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3.5" customHeight="1" spans="1:26">
      <c r="A39" s="12">
        <v>45149</v>
      </c>
      <c r="B39" s="8" t="s">
        <v>34</v>
      </c>
      <c r="C39" s="8" t="s">
        <v>1738</v>
      </c>
      <c r="D39" s="9">
        <v>18.8</v>
      </c>
      <c r="E39" s="10"/>
      <c r="F39" s="4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3.5" customHeight="1" spans="1:26">
      <c r="A40" s="12">
        <v>45149</v>
      </c>
      <c r="B40" s="8" t="s">
        <v>68</v>
      </c>
      <c r="C40" s="8" t="s">
        <v>1739</v>
      </c>
      <c r="D40" s="9">
        <v>55.83</v>
      </c>
      <c r="E40" s="10"/>
      <c r="F40" s="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3.5" customHeight="1" spans="1:26">
      <c r="A41" s="12">
        <v>45149</v>
      </c>
      <c r="B41" s="8" t="s">
        <v>68</v>
      </c>
      <c r="C41" s="8" t="s">
        <v>1739</v>
      </c>
      <c r="D41" s="9">
        <v>162.19</v>
      </c>
      <c r="E41" s="10"/>
      <c r="F41" s="4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3.5" customHeight="1" spans="1:26">
      <c r="A42" s="12">
        <v>45139</v>
      </c>
      <c r="B42" s="8" t="s">
        <v>34</v>
      </c>
      <c r="C42" s="8" t="s">
        <v>1740</v>
      </c>
      <c r="D42" s="9">
        <v>36</v>
      </c>
      <c r="E42" s="10"/>
      <c r="F42" s="4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3.5" customHeight="1" spans="1:26">
      <c r="A43" s="12">
        <v>45139</v>
      </c>
      <c r="B43" s="8" t="s">
        <v>134</v>
      </c>
      <c r="C43" s="8" t="s">
        <v>1741</v>
      </c>
      <c r="D43" s="9">
        <v>44</v>
      </c>
      <c r="E43" s="10"/>
      <c r="F43" s="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3.5" customHeight="1" spans="1:26">
      <c r="A44" s="12">
        <v>45139</v>
      </c>
      <c r="B44" s="8" t="s">
        <v>68</v>
      </c>
      <c r="C44" s="8" t="s">
        <v>1739</v>
      </c>
      <c r="D44" s="9">
        <v>8.1</v>
      </c>
      <c r="E44" s="10"/>
      <c r="F44" s="4"/>
      <c r="G44" s="3" t="s">
        <v>1082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3.5" customHeight="1" spans="1:26">
      <c r="A45" s="12">
        <v>45139</v>
      </c>
      <c r="B45" s="8" t="s">
        <v>197</v>
      </c>
      <c r="C45" s="8" t="s">
        <v>124</v>
      </c>
      <c r="D45" s="9">
        <v>8.44</v>
      </c>
      <c r="E45" s="10"/>
      <c r="F45" s="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3.5" customHeight="1" spans="1:26">
      <c r="A46" s="12">
        <v>45139</v>
      </c>
      <c r="B46" s="8" t="s">
        <v>197</v>
      </c>
      <c r="C46" s="8" t="s">
        <v>124</v>
      </c>
      <c r="D46" s="9">
        <v>16.5</v>
      </c>
      <c r="E46" s="10"/>
      <c r="F46" s="5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3.5" customHeight="1" spans="1:26">
      <c r="A47" s="12">
        <v>45142</v>
      </c>
      <c r="B47" s="8" t="s">
        <v>68</v>
      </c>
      <c r="C47" s="8" t="s">
        <v>1739</v>
      </c>
      <c r="D47" s="9">
        <v>289.64</v>
      </c>
      <c r="E47" s="10"/>
      <c r="F47" s="5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3.5" customHeight="1" spans="1:26">
      <c r="A48" s="2"/>
      <c r="D48" s="4"/>
      <c r="E48" s="10"/>
      <c r="F48" s="5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3.5" customHeight="1" spans="1:26">
      <c r="A49" s="2"/>
      <c r="D49" s="4"/>
      <c r="E49" s="10"/>
      <c r="F49" s="5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3.5" customHeight="1" spans="1:26">
      <c r="A50" s="2"/>
      <c r="D50" s="4"/>
      <c r="E50" s="10"/>
      <c r="F50" s="5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3.5" customHeight="1" spans="1:26">
      <c r="A51" s="2"/>
      <c r="D51" s="4"/>
      <c r="E51" s="10"/>
      <c r="F51" s="5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3.5" customHeight="1" spans="1:26">
      <c r="A52" s="2"/>
      <c r="D52" s="4"/>
      <c r="E52" s="10"/>
      <c r="F52" s="5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3.5" customHeight="1" spans="1:26">
      <c r="A53" s="2"/>
      <c r="D53" s="4"/>
      <c r="E53" s="10"/>
      <c r="F53" s="5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3.5" customHeight="1" spans="1:26">
      <c r="A54" s="2"/>
      <c r="D54" s="4"/>
      <c r="E54" s="10"/>
      <c r="F54" s="5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3.5" customHeight="1" spans="1:26">
      <c r="A55" s="2"/>
      <c r="D55" s="4"/>
      <c r="E55" s="10"/>
      <c r="F55" s="5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3.5" customHeight="1" spans="1:26">
      <c r="A56" s="2"/>
      <c r="D56" s="4"/>
      <c r="E56" s="10"/>
      <c r="F56" s="5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3.5" customHeight="1" spans="1:26">
      <c r="A57" s="2"/>
      <c r="D57" s="4"/>
      <c r="E57" s="10"/>
      <c r="F57" s="5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3.5" customHeight="1" spans="1:26">
      <c r="A58" s="2"/>
      <c r="D58" s="4"/>
      <c r="E58" s="10"/>
      <c r="F58" s="5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3.5" customHeight="1" spans="1:26">
      <c r="A59" s="2"/>
      <c r="D59" s="4"/>
      <c r="E59" s="10"/>
      <c r="F59" s="5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3.5" customHeight="1" spans="1:26">
      <c r="A60" s="2"/>
      <c r="D60" s="4"/>
      <c r="E60" s="10"/>
      <c r="F60" s="5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3.5" customHeight="1" spans="1:26">
      <c r="A61" s="2"/>
      <c r="D61" s="4"/>
      <c r="E61" s="10"/>
      <c r="F61" s="5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3.5" customHeight="1" spans="1:26">
      <c r="A62" s="2"/>
      <c r="D62" s="4"/>
      <c r="E62" s="10"/>
      <c r="F62" s="5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3.5" customHeight="1" spans="1:26">
      <c r="A63" s="2"/>
      <c r="D63" s="4"/>
      <c r="E63" s="10"/>
      <c r="F63" s="5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3.5" customHeight="1" spans="1:26">
      <c r="A64" s="2"/>
      <c r="D64" s="4"/>
      <c r="E64" s="10"/>
      <c r="F64" s="5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3.5" customHeight="1" spans="1:26">
      <c r="A65" s="2"/>
      <c r="D65" s="4"/>
      <c r="E65" s="10"/>
      <c r="F65" s="5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3.5" customHeight="1" spans="1:26">
      <c r="A66" s="2"/>
      <c r="D66" s="4"/>
      <c r="E66" s="10"/>
      <c r="F66" s="5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3.5" customHeight="1" spans="1:26">
      <c r="A67" s="2"/>
      <c r="D67" s="4"/>
      <c r="E67" s="10"/>
      <c r="F67" s="5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3.5" customHeight="1" spans="1:26">
      <c r="A68" s="2"/>
      <c r="D68" s="4"/>
      <c r="E68" s="10"/>
      <c r="F68" s="5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3.5" customHeight="1" spans="1:26">
      <c r="A69" s="2"/>
      <c r="D69" s="4"/>
      <c r="E69" s="10"/>
      <c r="F69" s="5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3.5" customHeight="1" spans="1:26">
      <c r="A70" s="2"/>
      <c r="D70" s="4"/>
      <c r="E70" s="10"/>
      <c r="F70" s="5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3.5" customHeight="1" spans="1:26">
      <c r="A71" s="2"/>
      <c r="D71" s="4"/>
      <c r="E71" s="10"/>
      <c r="F71" s="5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3.5" customHeight="1" spans="1:26">
      <c r="A72" s="2"/>
      <c r="D72" s="4" t="e">
        <f>SUM(D2:D71)</f>
        <v>#REF!</v>
      </c>
      <c r="E72" s="10"/>
      <c r="F72" s="5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3.5" customHeight="1" spans="1:26">
      <c r="A73" s="2"/>
      <c r="D73" s="4"/>
      <c r="E73" s="10"/>
      <c r="F73" s="5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3.5" customHeight="1" spans="1:26">
      <c r="A74" s="2"/>
      <c r="D74" s="4"/>
      <c r="E74" s="5"/>
      <c r="F74" s="5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3.5" customHeight="1" spans="1:26">
      <c r="A75" s="2"/>
      <c r="D75" s="4"/>
      <c r="E75" s="5"/>
      <c r="F75" s="5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3.5" customHeight="1" spans="1:26">
      <c r="A76" s="2"/>
      <c r="D76" s="4"/>
      <c r="E76" s="5"/>
      <c r="F76" s="5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3.5" customHeight="1" spans="1:26">
      <c r="A77" s="2"/>
      <c r="D77" s="4"/>
      <c r="E77" s="5"/>
      <c r="F77" s="5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3.5" customHeight="1" spans="1:6">
      <c r="A78" s="2"/>
      <c r="D78" s="4"/>
      <c r="E78" s="5"/>
      <c r="F78" s="5"/>
    </row>
    <row r="79" ht="13.5" customHeight="1" spans="1:6">
      <c r="A79" s="2"/>
      <c r="D79" s="4"/>
      <c r="E79" s="5"/>
      <c r="F79" s="5"/>
    </row>
    <row r="80" ht="13.5" customHeight="1" spans="1:6">
      <c r="A80" s="2"/>
      <c r="D80" s="4"/>
      <c r="E80" s="5"/>
      <c r="F80" s="5"/>
    </row>
    <row r="81" ht="13.5" customHeight="1" spans="1:6">
      <c r="A81" s="2"/>
      <c r="D81" s="4"/>
      <c r="E81" s="5"/>
      <c r="F81" s="5"/>
    </row>
    <row r="82" ht="13.5" customHeight="1" spans="1:6">
      <c r="A82" s="2"/>
      <c r="D82" s="4"/>
      <c r="E82" s="5"/>
      <c r="F82" s="5"/>
    </row>
    <row r="83" ht="13.5" customHeight="1" spans="1:6">
      <c r="A83" s="2"/>
      <c r="D83" s="4"/>
      <c r="E83" s="5"/>
      <c r="F83" s="5"/>
    </row>
    <row r="84" ht="13.5" customHeight="1" spans="1:6">
      <c r="A84" s="2"/>
      <c r="D84" s="4"/>
      <c r="E84" s="5"/>
      <c r="F84" s="5"/>
    </row>
    <row r="85" ht="13.5" customHeight="1" spans="1:6">
      <c r="A85" s="2"/>
      <c r="D85" s="4"/>
      <c r="E85" s="5"/>
      <c r="F85" s="5"/>
    </row>
    <row r="86" ht="13.5" customHeight="1" spans="1:6">
      <c r="A86" s="2"/>
      <c r="D86" s="4"/>
      <c r="E86" s="5"/>
      <c r="F86" s="5"/>
    </row>
    <row r="87" ht="13.5" customHeight="1" spans="1:6">
      <c r="A87" s="2"/>
      <c r="D87" s="4"/>
      <c r="E87" s="5"/>
      <c r="F87" s="5"/>
    </row>
    <row r="88" ht="13.5" customHeight="1" spans="1:6">
      <c r="A88" s="2"/>
      <c r="D88" s="4"/>
      <c r="E88" s="5"/>
      <c r="F88" s="5"/>
    </row>
    <row r="89" ht="13.5" customHeight="1" spans="1:6">
      <c r="A89" s="2"/>
      <c r="D89" s="4"/>
      <c r="E89" s="5"/>
      <c r="F89" s="5"/>
    </row>
    <row r="90" ht="13.5" customHeight="1" spans="1:6">
      <c r="A90" s="2"/>
      <c r="D90" s="4"/>
      <c r="E90" s="5"/>
      <c r="F90" s="5"/>
    </row>
    <row r="91" ht="13.5" customHeight="1" spans="1:6">
      <c r="A91" s="2"/>
      <c r="D91" s="4"/>
      <c r="E91" s="5"/>
      <c r="F91" s="5"/>
    </row>
    <row r="92" ht="13.5" customHeight="1" spans="1:6">
      <c r="A92" s="2"/>
      <c r="D92" s="4"/>
      <c r="E92" s="5"/>
      <c r="F92" s="5"/>
    </row>
    <row r="93" ht="13.5" customHeight="1" spans="1:6">
      <c r="A93" s="2"/>
      <c r="D93" s="4"/>
      <c r="E93" s="5"/>
      <c r="F93" s="5"/>
    </row>
    <row r="94" ht="13.5" customHeight="1" spans="1:6">
      <c r="A94" s="2"/>
      <c r="D94" s="4"/>
      <c r="E94" s="5"/>
      <c r="F94" s="5"/>
    </row>
    <row r="95" ht="13.5" customHeight="1" spans="1:6">
      <c r="A95" s="2"/>
      <c r="D95" s="4"/>
      <c r="E95" s="5"/>
      <c r="F95" s="5"/>
    </row>
    <row r="96" ht="13.5" customHeight="1" spans="1:6">
      <c r="A96" s="2"/>
      <c r="D96" s="4"/>
      <c r="E96" s="5"/>
      <c r="F96" s="5"/>
    </row>
    <row r="97" ht="13.5" customHeight="1" spans="1:6">
      <c r="A97" s="2"/>
      <c r="D97" s="4"/>
      <c r="E97" s="5"/>
      <c r="F97" s="5"/>
    </row>
    <row r="98" ht="13.5" customHeight="1" spans="1:6">
      <c r="A98" s="2"/>
      <c r="D98" s="4"/>
      <c r="E98" s="5"/>
      <c r="F98" s="5"/>
    </row>
    <row r="99" ht="13.5" customHeight="1" spans="1:6">
      <c r="A99" s="2"/>
      <c r="D99" s="4"/>
      <c r="E99" s="5"/>
      <c r="F99" s="5"/>
    </row>
    <row r="100" ht="13.5" customHeight="1" spans="1:6">
      <c r="A100" s="2"/>
      <c r="D100" s="4"/>
      <c r="E100" s="5"/>
      <c r="F100" s="5"/>
    </row>
    <row r="101" ht="13.5" customHeight="1" spans="1:6">
      <c r="A101" s="2"/>
      <c r="D101" s="4"/>
      <c r="E101" s="5"/>
      <c r="F101" s="5"/>
    </row>
    <row r="102" ht="13.5" customHeight="1" spans="1:6">
      <c r="A102" s="2"/>
      <c r="D102" s="4"/>
      <c r="E102" s="5"/>
      <c r="F102" s="5"/>
    </row>
    <row r="103" ht="13.5" customHeight="1" spans="1:6">
      <c r="A103" s="2"/>
      <c r="D103" s="4"/>
      <c r="E103" s="5"/>
      <c r="F103" s="5"/>
    </row>
    <row r="104" ht="13.5" customHeight="1" spans="1:6">
      <c r="A104" s="2"/>
      <c r="D104" s="4"/>
      <c r="E104" s="5"/>
      <c r="F104" s="5"/>
    </row>
    <row r="105" ht="13.5" customHeight="1" spans="1:6">
      <c r="A105" s="2"/>
      <c r="D105" s="4"/>
      <c r="E105" s="5"/>
      <c r="F105" s="5"/>
    </row>
    <row r="106" ht="13.5" customHeight="1" spans="1:6">
      <c r="A106" s="2"/>
      <c r="D106" s="4"/>
      <c r="E106" s="5"/>
      <c r="F106" s="5"/>
    </row>
    <row r="107" ht="13.5" customHeight="1" spans="1:6">
      <c r="A107" s="2"/>
      <c r="D107" s="4"/>
      <c r="E107" s="5"/>
      <c r="F107" s="5"/>
    </row>
    <row r="108" ht="13.5" customHeight="1" spans="1:6">
      <c r="A108" s="2"/>
      <c r="D108" s="4"/>
      <c r="E108" s="5"/>
      <c r="F108" s="5"/>
    </row>
    <row r="109" ht="13.5" customHeight="1" spans="1:6">
      <c r="A109" s="2"/>
      <c r="D109" s="4"/>
      <c r="E109" s="5"/>
      <c r="F109" s="5"/>
    </row>
    <row r="110" ht="13.5" customHeight="1" spans="1:6">
      <c r="A110" s="2"/>
      <c r="D110" s="4"/>
      <c r="E110" s="5"/>
      <c r="F110" s="5"/>
    </row>
    <row r="111" ht="13.5" customHeight="1" spans="1:6">
      <c r="A111" s="2"/>
      <c r="D111" s="4"/>
      <c r="E111" s="5"/>
      <c r="F111" s="5"/>
    </row>
    <row r="112" ht="13.5" customHeight="1" spans="1:6">
      <c r="A112" s="2"/>
      <c r="D112" s="4"/>
      <c r="E112" s="5"/>
      <c r="F112" s="5"/>
    </row>
    <row r="113" ht="13.5" customHeight="1" spans="1:6">
      <c r="A113" s="2"/>
      <c r="D113" s="4"/>
      <c r="E113" s="5"/>
      <c r="F113" s="5"/>
    </row>
    <row r="114" ht="13.5" customHeight="1" spans="1:6">
      <c r="A114" s="2"/>
      <c r="D114" s="4"/>
      <c r="E114" s="5"/>
      <c r="F114" s="5"/>
    </row>
    <row r="115" ht="13.5" customHeight="1" spans="1:6">
      <c r="A115" s="2"/>
      <c r="D115" s="4"/>
      <c r="E115" s="5"/>
      <c r="F115" s="5"/>
    </row>
    <row r="116" ht="13.5" customHeight="1" spans="1:6">
      <c r="A116" s="2"/>
      <c r="D116" s="4"/>
      <c r="E116" s="5"/>
      <c r="F116" s="5"/>
    </row>
    <row r="117" ht="13.5" customHeight="1" spans="1:6">
      <c r="A117" s="2"/>
      <c r="D117" s="4"/>
      <c r="E117" s="5"/>
      <c r="F117" s="5"/>
    </row>
    <row r="118" ht="13.5" customHeight="1" spans="1:6">
      <c r="A118" s="2"/>
      <c r="D118" s="4"/>
      <c r="E118" s="5"/>
      <c r="F118" s="5"/>
    </row>
    <row r="119" ht="13.5" customHeight="1" spans="1:6">
      <c r="A119" s="2"/>
      <c r="D119" s="4"/>
      <c r="E119" s="5"/>
      <c r="F119" s="5"/>
    </row>
    <row r="120" ht="13.5" customHeight="1" spans="1:6">
      <c r="A120" s="2"/>
      <c r="D120" s="4"/>
      <c r="E120" s="5"/>
      <c r="F120" s="5"/>
    </row>
    <row r="121" ht="13.5" customHeight="1" spans="1:6">
      <c r="A121" s="2"/>
      <c r="D121" s="4"/>
      <c r="E121" s="5"/>
      <c r="F121" s="5"/>
    </row>
    <row r="122" ht="13.5" customHeight="1" spans="1:6">
      <c r="A122" s="2"/>
      <c r="D122" s="4"/>
      <c r="E122" s="5"/>
      <c r="F122" s="5"/>
    </row>
    <row r="123" ht="13.5" customHeight="1" spans="1:6">
      <c r="A123" s="2"/>
      <c r="D123" s="4"/>
      <c r="E123" s="5"/>
      <c r="F123" s="5"/>
    </row>
    <row r="124" ht="13.5" customHeight="1" spans="1:6">
      <c r="A124" s="2"/>
      <c r="D124" s="4"/>
      <c r="E124" s="5"/>
      <c r="F124" s="5"/>
    </row>
    <row r="125" ht="13.5" customHeight="1" spans="1:6">
      <c r="A125" s="2"/>
      <c r="D125" s="4"/>
      <c r="E125" s="5"/>
      <c r="F125" s="5"/>
    </row>
    <row r="126" ht="13.5" customHeight="1" spans="1:6">
      <c r="A126" s="2"/>
      <c r="D126" s="4"/>
      <c r="E126" s="5"/>
      <c r="F126" s="5"/>
    </row>
    <row r="127" ht="13.5" customHeight="1" spans="1:6">
      <c r="A127" s="2"/>
      <c r="D127" s="4"/>
      <c r="E127" s="5"/>
      <c r="F127" s="5"/>
    </row>
    <row r="128" ht="13.5" customHeight="1" spans="1:6">
      <c r="A128" s="2"/>
      <c r="D128" s="4"/>
      <c r="E128" s="5"/>
      <c r="F128" s="5"/>
    </row>
    <row r="129" ht="13.5" customHeight="1" spans="1:6">
      <c r="A129" s="2"/>
      <c r="D129" s="4"/>
      <c r="E129" s="5"/>
      <c r="F129" s="5"/>
    </row>
    <row r="130" ht="13.5" customHeight="1" spans="1:6">
      <c r="A130" s="2"/>
      <c r="D130" s="4"/>
      <c r="E130" s="5"/>
      <c r="F130" s="5"/>
    </row>
    <row r="131" ht="13.5" customHeight="1" spans="1:6">
      <c r="A131" s="2"/>
      <c r="D131" s="4"/>
      <c r="E131" s="5"/>
      <c r="F131" s="5"/>
    </row>
    <row r="132" ht="13.5" customHeight="1" spans="1:6">
      <c r="A132" s="2"/>
      <c r="D132" s="4"/>
      <c r="E132" s="5"/>
      <c r="F132" s="5"/>
    </row>
    <row r="133" ht="13.5" customHeight="1" spans="1:6">
      <c r="A133" s="2"/>
      <c r="D133" s="4"/>
      <c r="E133" s="5"/>
      <c r="F133" s="5"/>
    </row>
    <row r="134" ht="13.5" customHeight="1" spans="1:6">
      <c r="A134" s="2"/>
      <c r="D134" s="4"/>
      <c r="E134" s="5"/>
      <c r="F134" s="5"/>
    </row>
    <row r="135" ht="13.5" customHeight="1" spans="1:6">
      <c r="A135" s="2"/>
      <c r="D135" s="4"/>
      <c r="E135" s="5"/>
      <c r="F135" s="5"/>
    </row>
    <row r="136" ht="13.5" customHeight="1" spans="1:6">
      <c r="A136" s="2"/>
      <c r="D136" s="4"/>
      <c r="E136" s="5"/>
      <c r="F136" s="5"/>
    </row>
    <row r="137" ht="13.5" customHeight="1" spans="1:6">
      <c r="A137" s="2"/>
      <c r="D137" s="4"/>
      <c r="E137" s="5"/>
      <c r="F137" s="5"/>
    </row>
    <row r="138" ht="13.5" customHeight="1" spans="1:6">
      <c r="A138" s="2"/>
      <c r="D138" s="4"/>
      <c r="E138" s="5"/>
      <c r="F138" s="5"/>
    </row>
    <row r="139" ht="13.5" customHeight="1" spans="1:6">
      <c r="A139" s="2"/>
      <c r="D139" s="4"/>
      <c r="E139" s="5"/>
      <c r="F139" s="5"/>
    </row>
    <row r="140" ht="13.5" customHeight="1" spans="1:6">
      <c r="A140" s="2"/>
      <c r="D140" s="4"/>
      <c r="E140" s="5"/>
      <c r="F140" s="5"/>
    </row>
    <row r="141" ht="13.5" customHeight="1" spans="1:6">
      <c r="A141" s="2"/>
      <c r="D141" s="4"/>
      <c r="E141" s="5"/>
      <c r="F141" s="5"/>
    </row>
    <row r="142" ht="13.5" customHeight="1" spans="1:6">
      <c r="A142" s="2"/>
      <c r="D142" s="4"/>
      <c r="E142" s="5"/>
      <c r="F142" s="5"/>
    </row>
    <row r="143" ht="13.5" customHeight="1" spans="1:6">
      <c r="A143" s="2"/>
      <c r="D143" s="4"/>
      <c r="E143" s="5"/>
      <c r="F143" s="5"/>
    </row>
    <row r="144" ht="13.5" customHeight="1" spans="1:6">
      <c r="A144" s="2"/>
      <c r="D144" s="4"/>
      <c r="E144" s="5"/>
      <c r="F144" s="5"/>
    </row>
    <row r="145" ht="13.5" customHeight="1" spans="1:6">
      <c r="A145" s="2"/>
      <c r="D145" s="4"/>
      <c r="E145" s="5"/>
      <c r="F145" s="5"/>
    </row>
    <row r="146" ht="13.5" customHeight="1" spans="1:6">
      <c r="A146" s="2"/>
      <c r="D146" s="4"/>
      <c r="E146" s="5"/>
      <c r="F146" s="5"/>
    </row>
    <row r="147" ht="13.5" customHeight="1" spans="1:6">
      <c r="A147" s="2"/>
      <c r="D147" s="4"/>
      <c r="E147" s="5"/>
      <c r="F147" s="5"/>
    </row>
    <row r="148" ht="13.5" customHeight="1" spans="1:6">
      <c r="A148" s="2"/>
      <c r="D148" s="4"/>
      <c r="E148" s="5"/>
      <c r="F148" s="5"/>
    </row>
    <row r="149" ht="13.5" customHeight="1" spans="1:6">
      <c r="A149" s="2"/>
      <c r="D149" s="4"/>
      <c r="E149" s="5"/>
      <c r="F149" s="5"/>
    </row>
    <row r="150" ht="13.5" customHeight="1" spans="1:6">
      <c r="A150" s="2"/>
      <c r="D150" s="4"/>
      <c r="E150" s="5"/>
      <c r="F150" s="5"/>
    </row>
    <row r="151" ht="13.5" customHeight="1" spans="1:6">
      <c r="A151" s="2"/>
      <c r="D151" s="4"/>
      <c r="E151" s="5"/>
      <c r="F151" s="5"/>
    </row>
    <row r="152" ht="13.5" customHeight="1" spans="1:6">
      <c r="A152" s="2"/>
      <c r="D152" s="4"/>
      <c r="E152" s="5"/>
      <c r="F152" s="5"/>
    </row>
    <row r="153" ht="13.5" customHeight="1" spans="1:6">
      <c r="A153" s="2"/>
      <c r="D153" s="4"/>
      <c r="E153" s="5"/>
      <c r="F153" s="5"/>
    </row>
    <row r="154" ht="13.5" customHeight="1" spans="1:6">
      <c r="A154" s="2"/>
      <c r="D154" s="4"/>
      <c r="E154" s="5"/>
      <c r="F154" s="5"/>
    </row>
    <row r="155" ht="13.5" customHeight="1" spans="1:6">
      <c r="A155" s="2"/>
      <c r="D155" s="4"/>
      <c r="E155" s="5"/>
      <c r="F155" s="5"/>
    </row>
    <row r="156" ht="13.5" customHeight="1" spans="1:6">
      <c r="A156" s="2"/>
      <c r="D156" s="4"/>
      <c r="E156" s="5"/>
      <c r="F156" s="5"/>
    </row>
    <row r="157" ht="13.5" customHeight="1" spans="1:6">
      <c r="A157" s="2"/>
      <c r="D157" s="4"/>
      <c r="E157" s="5"/>
      <c r="F157" s="5"/>
    </row>
    <row r="158" ht="13.5" customHeight="1" spans="1:6">
      <c r="A158" s="2"/>
      <c r="D158" s="4"/>
      <c r="E158" s="5"/>
      <c r="F158" s="5"/>
    </row>
    <row r="159" ht="13.5" customHeight="1" spans="1:6">
      <c r="A159" s="2"/>
      <c r="D159" s="4"/>
      <c r="E159" s="5"/>
      <c r="F159" s="5"/>
    </row>
    <row r="160" ht="13.5" customHeight="1" spans="1:6">
      <c r="A160" s="2"/>
      <c r="D160" s="4"/>
      <c r="E160" s="5"/>
      <c r="F160" s="5"/>
    </row>
    <row r="161" ht="13.5" customHeight="1" spans="1:6">
      <c r="A161" s="2"/>
      <c r="D161" s="4"/>
      <c r="E161" s="5"/>
      <c r="F161" s="5"/>
    </row>
    <row r="162" ht="13.5" customHeight="1" spans="1:6">
      <c r="A162" s="2"/>
      <c r="D162" s="4"/>
      <c r="E162" s="5"/>
      <c r="F162" s="5"/>
    </row>
    <row r="163" ht="13.5" customHeight="1" spans="1:6">
      <c r="A163" s="2"/>
      <c r="D163" s="4"/>
      <c r="E163" s="5"/>
      <c r="F163" s="5"/>
    </row>
    <row r="164" ht="13.5" customHeight="1" spans="1:6">
      <c r="A164" s="2"/>
      <c r="D164" s="4"/>
      <c r="E164" s="5"/>
      <c r="F164" s="5"/>
    </row>
    <row r="165" ht="13.5" customHeight="1" spans="1:6">
      <c r="A165" s="2"/>
      <c r="D165" s="4"/>
      <c r="E165" s="5"/>
      <c r="F165" s="5"/>
    </row>
    <row r="166" ht="13.5" customHeight="1" spans="1:6">
      <c r="A166" s="2"/>
      <c r="D166" s="4"/>
      <c r="E166" s="5"/>
      <c r="F166" s="5"/>
    </row>
    <row r="167" ht="13.5" customHeight="1" spans="1:6">
      <c r="A167" s="2"/>
      <c r="D167" s="4"/>
      <c r="E167" s="5"/>
      <c r="F167" s="5"/>
    </row>
    <row r="168" ht="13.5" customHeight="1" spans="1:6">
      <c r="A168" s="2"/>
      <c r="D168" s="4"/>
      <c r="E168" s="5"/>
      <c r="F168" s="5"/>
    </row>
    <row r="169" ht="13.5" customHeight="1" spans="1:6">
      <c r="A169" s="2"/>
      <c r="D169" s="4"/>
      <c r="E169" s="5"/>
      <c r="F169" s="5"/>
    </row>
    <row r="170" ht="13.5" customHeight="1" spans="1:6">
      <c r="A170" s="2"/>
      <c r="D170" s="4"/>
      <c r="E170" s="5"/>
      <c r="F170" s="5"/>
    </row>
    <row r="171" ht="13.5" customHeight="1" spans="1:6">
      <c r="A171" s="2"/>
      <c r="D171" s="4"/>
      <c r="E171" s="5"/>
      <c r="F171" s="5"/>
    </row>
    <row r="172" ht="13.5" customHeight="1" spans="1:6">
      <c r="A172" s="2"/>
      <c r="D172" s="4"/>
      <c r="E172" s="5"/>
      <c r="F172" s="5"/>
    </row>
    <row r="173" ht="13.5" customHeight="1" spans="1:6">
      <c r="A173" s="2"/>
      <c r="D173" s="4"/>
      <c r="E173" s="5"/>
      <c r="F173" s="5"/>
    </row>
    <row r="174" ht="13.5" customHeight="1" spans="1:6">
      <c r="A174" s="2"/>
      <c r="D174" s="4"/>
      <c r="E174" s="5"/>
      <c r="F174" s="5"/>
    </row>
    <row r="175" ht="13.5" customHeight="1" spans="1:6">
      <c r="A175" s="2"/>
      <c r="D175" s="4"/>
      <c r="E175" s="5"/>
      <c r="F175" s="5"/>
    </row>
    <row r="176" ht="13.5" customHeight="1" spans="1:6">
      <c r="A176" s="2"/>
      <c r="D176" s="4"/>
      <c r="E176" s="5"/>
      <c r="F176" s="5"/>
    </row>
    <row r="177" ht="13.5" customHeight="1" spans="1:6">
      <c r="A177" s="2"/>
      <c r="D177" s="4"/>
      <c r="E177" s="5"/>
      <c r="F177" s="5"/>
    </row>
    <row r="178" ht="13.5" customHeight="1" spans="1:6">
      <c r="A178" s="2"/>
      <c r="D178" s="4"/>
      <c r="E178" s="5"/>
      <c r="F178" s="5"/>
    </row>
    <row r="179" ht="13.5" customHeight="1" spans="1:6">
      <c r="A179" s="2"/>
      <c r="D179" s="4"/>
      <c r="E179" s="5"/>
      <c r="F179" s="5"/>
    </row>
    <row r="180" ht="13.5" customHeight="1" spans="1:6">
      <c r="A180" s="2"/>
      <c r="D180" s="4"/>
      <c r="E180" s="5"/>
      <c r="F180" s="5"/>
    </row>
    <row r="181" ht="13.5" customHeight="1" spans="1:6">
      <c r="A181" s="2"/>
      <c r="D181" s="4"/>
      <c r="E181" s="5"/>
      <c r="F181" s="5"/>
    </row>
    <row r="182" ht="13.5" customHeight="1" spans="1:6">
      <c r="A182" s="2"/>
      <c r="D182" s="4"/>
      <c r="E182" s="5"/>
      <c r="F182" s="5"/>
    </row>
    <row r="183" ht="13.5" customHeight="1" spans="1:6">
      <c r="A183" s="2"/>
      <c r="D183" s="4"/>
      <c r="E183" s="5"/>
      <c r="F183" s="5"/>
    </row>
    <row r="184" ht="13.5" customHeight="1" spans="1:6">
      <c r="A184" s="2"/>
      <c r="D184" s="4"/>
      <c r="E184" s="5"/>
      <c r="F184" s="5"/>
    </row>
    <row r="185" ht="13.5" customHeight="1" spans="1:6">
      <c r="A185" s="2"/>
      <c r="D185" s="4"/>
      <c r="E185" s="5"/>
      <c r="F185" s="5"/>
    </row>
    <row r="186" ht="13.5" customHeight="1" spans="1:6">
      <c r="A186" s="2"/>
      <c r="D186" s="4"/>
      <c r="E186" s="5"/>
      <c r="F186" s="5"/>
    </row>
    <row r="187" ht="13.5" customHeight="1" spans="1:6">
      <c r="A187" s="2"/>
      <c r="D187" s="4"/>
      <c r="E187" s="5"/>
      <c r="F187" s="5"/>
    </row>
    <row r="188" ht="13.5" customHeight="1" spans="1:6">
      <c r="A188" s="2"/>
      <c r="D188" s="4"/>
      <c r="E188" s="5"/>
      <c r="F188" s="5"/>
    </row>
    <row r="189" ht="13.5" customHeight="1" spans="1:6">
      <c r="A189" s="2"/>
      <c r="D189" s="4"/>
      <c r="E189" s="5"/>
      <c r="F189" s="5"/>
    </row>
    <row r="190" ht="13.5" customHeight="1" spans="1:6">
      <c r="A190" s="2"/>
      <c r="D190" s="4"/>
      <c r="E190" s="5"/>
      <c r="F190" s="5"/>
    </row>
    <row r="191" ht="13.5" customHeight="1" spans="1:6">
      <c r="A191" s="2"/>
      <c r="D191" s="4"/>
      <c r="E191" s="5"/>
      <c r="F191" s="5"/>
    </row>
    <row r="192" ht="13.5" customHeight="1" spans="1:6">
      <c r="A192" s="2"/>
      <c r="D192" s="4"/>
      <c r="E192" s="5"/>
      <c r="F192" s="5"/>
    </row>
    <row r="193" ht="13.5" customHeight="1" spans="1:6">
      <c r="A193" s="2"/>
      <c r="D193" s="4"/>
      <c r="E193" s="5"/>
      <c r="F193" s="5"/>
    </row>
    <row r="194" ht="13.5" customHeight="1" spans="1:6">
      <c r="A194" s="2"/>
      <c r="D194" s="4"/>
      <c r="E194" s="5"/>
      <c r="F194" s="5"/>
    </row>
    <row r="195" ht="13.5" customHeight="1" spans="1:6">
      <c r="A195" s="2"/>
      <c r="D195" s="4"/>
      <c r="E195" s="5"/>
      <c r="F195" s="5"/>
    </row>
    <row r="196" ht="13.5" customHeight="1" spans="1:6">
      <c r="A196" s="2"/>
      <c r="D196" s="4"/>
      <c r="E196" s="5"/>
      <c r="F196" s="5"/>
    </row>
    <row r="197" ht="13.5" customHeight="1" spans="1:6">
      <c r="A197" s="2"/>
      <c r="D197" s="4"/>
      <c r="E197" s="5"/>
      <c r="F197" s="5"/>
    </row>
    <row r="198" ht="13.5" customHeight="1" spans="1:6">
      <c r="A198" s="2"/>
      <c r="D198" s="4"/>
      <c r="E198" s="5"/>
      <c r="F198" s="5"/>
    </row>
    <row r="199" ht="13.5" customHeight="1" spans="1:6">
      <c r="A199" s="2"/>
      <c r="D199" s="4"/>
      <c r="E199" s="5"/>
      <c r="F199" s="5"/>
    </row>
    <row r="200" ht="13.5" customHeight="1" spans="1:6">
      <c r="A200" s="2"/>
      <c r="D200" s="4"/>
      <c r="E200" s="5"/>
      <c r="F200" s="5"/>
    </row>
    <row r="201" ht="13.5" customHeight="1" spans="1:6">
      <c r="A201" s="2"/>
      <c r="D201" s="4"/>
      <c r="E201" s="5"/>
      <c r="F201" s="5"/>
    </row>
    <row r="202" ht="13.5" customHeight="1" spans="1:6">
      <c r="A202" s="2"/>
      <c r="D202" s="4"/>
      <c r="E202" s="5"/>
      <c r="F202" s="5"/>
    </row>
    <row r="203" ht="13.5" customHeight="1" spans="1:6">
      <c r="A203" s="2"/>
      <c r="D203" s="4"/>
      <c r="E203" s="5"/>
      <c r="F203" s="5"/>
    </row>
    <row r="204" ht="13.5" customHeight="1" spans="1:6">
      <c r="A204" s="2"/>
      <c r="D204" s="4"/>
      <c r="E204" s="5"/>
      <c r="F204" s="5"/>
    </row>
    <row r="205" ht="13.5" customHeight="1" spans="1:6">
      <c r="A205" s="2"/>
      <c r="D205" s="4"/>
      <c r="E205" s="5"/>
      <c r="F205" s="5"/>
    </row>
    <row r="206" ht="13.5" customHeight="1" spans="1:6">
      <c r="A206" s="2"/>
      <c r="D206" s="4"/>
      <c r="E206" s="5"/>
      <c r="F206" s="5"/>
    </row>
    <row r="207" ht="13.5" customHeight="1" spans="1:6">
      <c r="A207" s="2"/>
      <c r="D207" s="4"/>
      <c r="E207" s="5"/>
      <c r="F207" s="5"/>
    </row>
    <row r="208" ht="13.5" customHeight="1" spans="1:6">
      <c r="A208" s="2"/>
      <c r="D208" s="4"/>
      <c r="E208" s="5"/>
      <c r="F208" s="5"/>
    </row>
    <row r="209" ht="13.5" customHeight="1" spans="1:6">
      <c r="A209" s="2"/>
      <c r="D209" s="4"/>
      <c r="E209" s="5"/>
      <c r="F209" s="5"/>
    </row>
    <row r="210" ht="13.5" customHeight="1" spans="1:6">
      <c r="A210" s="2"/>
      <c r="D210" s="4"/>
      <c r="E210" s="5"/>
      <c r="F210" s="5"/>
    </row>
    <row r="211" ht="13.5" customHeight="1" spans="1:6">
      <c r="A211" s="2"/>
      <c r="D211" s="4"/>
      <c r="E211" s="5"/>
      <c r="F211" s="5"/>
    </row>
    <row r="212" ht="13.5" customHeight="1" spans="1:6">
      <c r="A212" s="2"/>
      <c r="D212" s="4"/>
      <c r="E212" s="5"/>
      <c r="F212" s="5"/>
    </row>
    <row r="213" ht="13.5" customHeight="1" spans="1:6">
      <c r="A213" s="2"/>
      <c r="D213" s="4"/>
      <c r="E213" s="5"/>
      <c r="F213" s="5"/>
    </row>
    <row r="214" ht="13.5" customHeight="1" spans="1:6">
      <c r="A214" s="2"/>
      <c r="D214" s="4"/>
      <c r="E214" s="5"/>
      <c r="F214" s="5"/>
    </row>
    <row r="215" ht="13.5" customHeight="1" spans="1:6">
      <c r="A215" s="2"/>
      <c r="D215" s="4"/>
      <c r="E215" s="5"/>
      <c r="F215" s="5"/>
    </row>
    <row r="216" ht="13.5" customHeight="1" spans="1:6">
      <c r="A216" s="2"/>
      <c r="D216" s="4"/>
      <c r="E216" s="5"/>
      <c r="F216" s="5"/>
    </row>
    <row r="217" ht="13.5" customHeight="1" spans="1:6">
      <c r="A217" s="2"/>
      <c r="D217" s="4"/>
      <c r="E217" s="5"/>
      <c r="F217" s="5"/>
    </row>
    <row r="218" ht="13.5" customHeight="1" spans="1:6">
      <c r="A218" s="2"/>
      <c r="D218" s="4"/>
      <c r="E218" s="5"/>
      <c r="F218" s="5"/>
    </row>
    <row r="219" ht="13.5" customHeight="1" spans="1:6">
      <c r="A219" s="2"/>
      <c r="D219" s="4"/>
      <c r="E219" s="5"/>
      <c r="F219" s="5"/>
    </row>
    <row r="220" ht="13.5" customHeight="1" spans="1:6">
      <c r="A220" s="2"/>
      <c r="D220" s="4"/>
      <c r="E220" s="5"/>
      <c r="F220" s="5"/>
    </row>
    <row r="221" ht="13.5" customHeight="1" spans="1:6">
      <c r="A221" s="2"/>
      <c r="D221" s="4"/>
      <c r="E221" s="5"/>
      <c r="F221" s="5"/>
    </row>
    <row r="222" ht="13.5" customHeight="1" spans="1:6">
      <c r="A222" s="2"/>
      <c r="D222" s="4"/>
      <c r="E222" s="5"/>
      <c r="F222" s="5"/>
    </row>
    <row r="223" ht="13.5" customHeight="1" spans="1:6">
      <c r="A223" s="2"/>
      <c r="D223" s="4"/>
      <c r="E223" s="5"/>
      <c r="F223" s="5"/>
    </row>
    <row r="224" ht="13.5" customHeight="1" spans="1:6">
      <c r="A224" s="2"/>
      <c r="D224" s="4"/>
      <c r="E224" s="5"/>
      <c r="F224" s="5"/>
    </row>
    <row r="225" ht="13.5" customHeight="1" spans="1:6">
      <c r="A225" s="2"/>
      <c r="D225" s="4"/>
      <c r="E225" s="5"/>
      <c r="F225" s="5"/>
    </row>
    <row r="226" ht="13.5" customHeight="1" spans="1:6">
      <c r="A226" s="2"/>
      <c r="D226" s="4"/>
      <c r="E226" s="5"/>
      <c r="F226" s="5"/>
    </row>
    <row r="227" ht="13.5" customHeight="1" spans="1:6">
      <c r="A227" s="2"/>
      <c r="D227" s="4"/>
      <c r="E227" s="5"/>
      <c r="F227" s="5"/>
    </row>
    <row r="228" ht="13.5" customHeight="1" spans="1:6">
      <c r="A228" s="2"/>
      <c r="D228" s="4"/>
      <c r="E228" s="5"/>
      <c r="F228" s="5"/>
    </row>
    <row r="229" ht="13.5" customHeight="1" spans="1:6">
      <c r="A229" s="2"/>
      <c r="D229" s="4"/>
      <c r="E229" s="5"/>
      <c r="F229" s="5"/>
    </row>
    <row r="230" ht="13.5" customHeight="1" spans="1:6">
      <c r="A230" s="2"/>
      <c r="D230" s="4"/>
      <c r="E230" s="5"/>
      <c r="F230" s="5"/>
    </row>
    <row r="231" ht="13.5" customHeight="1" spans="1:6">
      <c r="A231" s="2"/>
      <c r="D231" s="4"/>
      <c r="E231" s="5"/>
      <c r="F231" s="5"/>
    </row>
    <row r="232" ht="13.5" customHeight="1" spans="1:6">
      <c r="A232" s="2"/>
      <c r="D232" s="4"/>
      <c r="E232" s="5"/>
      <c r="F232" s="5"/>
    </row>
    <row r="233" ht="13.5" customHeight="1" spans="1:6">
      <c r="A233" s="2"/>
      <c r="D233" s="4"/>
      <c r="E233" s="5"/>
      <c r="F233" s="5"/>
    </row>
    <row r="234" ht="13.5" customHeight="1" spans="1:6">
      <c r="A234" s="2"/>
      <c r="D234" s="4"/>
      <c r="E234" s="5"/>
      <c r="F234" s="5"/>
    </row>
    <row r="235" ht="13.5" customHeight="1" spans="1:6">
      <c r="A235" s="2"/>
      <c r="D235" s="4"/>
      <c r="E235" s="5"/>
      <c r="F235" s="5"/>
    </row>
    <row r="236" ht="13.5" customHeight="1" spans="1:6">
      <c r="A236" s="2"/>
      <c r="D236" s="4"/>
      <c r="E236" s="5"/>
      <c r="F236" s="5"/>
    </row>
    <row r="237" ht="13.5" customHeight="1" spans="1:6">
      <c r="A237" s="2"/>
      <c r="D237" s="4"/>
      <c r="E237" s="5"/>
      <c r="F237" s="5"/>
    </row>
    <row r="238" ht="13.5" customHeight="1" spans="1:6">
      <c r="A238" s="2"/>
      <c r="D238" s="4"/>
      <c r="E238" s="5"/>
      <c r="F238" s="5"/>
    </row>
    <row r="239" ht="13.5" customHeight="1" spans="1:6">
      <c r="A239" s="2"/>
      <c r="D239" s="4"/>
      <c r="E239" s="5"/>
      <c r="F239" s="5"/>
    </row>
    <row r="240" ht="13.5" customHeight="1" spans="1:6">
      <c r="A240" s="2"/>
      <c r="D240" s="4"/>
      <c r="E240" s="5"/>
      <c r="F240" s="5"/>
    </row>
    <row r="241" ht="13.5" customHeight="1" spans="1:6">
      <c r="A241" s="2"/>
      <c r="D241" s="4"/>
      <c r="E241" s="5"/>
      <c r="F241" s="5"/>
    </row>
    <row r="242" ht="13.5" customHeight="1" spans="1:6">
      <c r="A242" s="2"/>
      <c r="D242" s="4"/>
      <c r="E242" s="5"/>
      <c r="F242" s="5"/>
    </row>
    <row r="243" ht="13.5" customHeight="1" spans="1:6">
      <c r="A243" s="2"/>
      <c r="D243" s="4"/>
      <c r="E243" s="5"/>
      <c r="F243" s="5"/>
    </row>
    <row r="244" ht="13.5" customHeight="1" spans="1:6">
      <c r="A244" s="2"/>
      <c r="D244" s="4"/>
      <c r="E244" s="5"/>
      <c r="F244" s="5"/>
    </row>
    <row r="245" ht="13.5" customHeight="1" spans="1:6">
      <c r="A245" s="2"/>
      <c r="D245" s="4"/>
      <c r="E245" s="5"/>
      <c r="F245" s="5"/>
    </row>
    <row r="246" ht="13.5" customHeight="1" spans="1:6">
      <c r="A246" s="2"/>
      <c r="D246" s="4"/>
      <c r="E246" s="5"/>
      <c r="F246" s="5"/>
    </row>
    <row r="247" ht="13.5" customHeight="1" spans="1:6">
      <c r="A247" s="2"/>
      <c r="D247" s="4"/>
      <c r="E247" s="5"/>
      <c r="F247" s="5"/>
    </row>
    <row r="248" ht="13.5" customHeight="1" spans="1:6">
      <c r="A248" s="2"/>
      <c r="D248" s="4"/>
      <c r="E248" s="5"/>
      <c r="F248" s="5"/>
    </row>
    <row r="249" ht="13.5" customHeight="1" spans="1:6">
      <c r="A249" s="2"/>
      <c r="D249" s="4"/>
      <c r="E249" s="5"/>
      <c r="F249" s="5"/>
    </row>
    <row r="250" ht="13.5" customHeight="1" spans="1:6">
      <c r="A250" s="2"/>
      <c r="D250" s="4"/>
      <c r="E250" s="5"/>
      <c r="F250" s="5"/>
    </row>
    <row r="251" ht="13.5" customHeight="1" spans="1:6">
      <c r="A251" s="2"/>
      <c r="D251" s="4"/>
      <c r="E251" s="5"/>
      <c r="F251" s="5"/>
    </row>
    <row r="252" ht="13.5" customHeight="1" spans="1:6">
      <c r="A252" s="2"/>
      <c r="D252" s="4"/>
      <c r="E252" s="5"/>
      <c r="F252" s="5"/>
    </row>
    <row r="253" ht="13.5" customHeight="1" spans="1:6">
      <c r="A253" s="2"/>
      <c r="D253" s="4"/>
      <c r="E253" s="5"/>
      <c r="F253" s="5"/>
    </row>
    <row r="254" ht="13.5" customHeight="1" spans="1:6">
      <c r="A254" s="2"/>
      <c r="D254" s="4"/>
      <c r="E254" s="5"/>
      <c r="F254" s="5"/>
    </row>
    <row r="255" ht="13.5" customHeight="1" spans="1:6">
      <c r="A255" s="2"/>
      <c r="D255" s="4"/>
      <c r="E255" s="5"/>
      <c r="F255" s="5"/>
    </row>
    <row r="256" ht="13.5" customHeight="1" spans="1:6">
      <c r="A256" s="2"/>
      <c r="D256" s="4"/>
      <c r="E256" s="5"/>
      <c r="F256" s="5"/>
    </row>
    <row r="257" ht="13.5" customHeight="1" spans="1:6">
      <c r="A257" s="2"/>
      <c r="D257" s="4"/>
      <c r="E257" s="5"/>
      <c r="F257" s="5"/>
    </row>
    <row r="258" ht="13.5" customHeight="1" spans="1:6">
      <c r="A258" s="2"/>
      <c r="D258" s="4"/>
      <c r="E258" s="5"/>
      <c r="F258" s="5"/>
    </row>
    <row r="259" ht="13.5" customHeight="1" spans="1:6">
      <c r="A259" s="2"/>
      <c r="D259" s="4"/>
      <c r="E259" s="5"/>
      <c r="F259" s="5"/>
    </row>
    <row r="260" ht="13.5" customHeight="1" spans="1:6">
      <c r="A260" s="2"/>
      <c r="D260" s="4"/>
      <c r="E260" s="5"/>
      <c r="F260" s="5"/>
    </row>
    <row r="261" ht="13.5" customHeight="1" spans="1:6">
      <c r="A261" s="2"/>
      <c r="D261" s="4"/>
      <c r="E261" s="5"/>
      <c r="F261" s="5"/>
    </row>
    <row r="262" ht="13.5" customHeight="1" spans="1:6">
      <c r="A262" s="2"/>
      <c r="D262" s="4"/>
      <c r="E262" s="5"/>
      <c r="F262" s="5"/>
    </row>
    <row r="263" ht="13.5" customHeight="1" spans="1:6">
      <c r="A263" s="2"/>
      <c r="D263" s="4"/>
      <c r="E263" s="5"/>
      <c r="F263" s="5"/>
    </row>
    <row r="264" ht="13.5" customHeight="1" spans="1:6">
      <c r="A264" s="2"/>
      <c r="D264" s="4"/>
      <c r="E264" s="5"/>
      <c r="F264" s="5"/>
    </row>
    <row r="265" ht="13.5" customHeight="1" spans="1:6">
      <c r="A265" s="2"/>
      <c r="D265" s="4"/>
      <c r="E265" s="5"/>
      <c r="F265" s="5"/>
    </row>
    <row r="266" ht="13.5" customHeight="1" spans="1:6">
      <c r="A266" s="2"/>
      <c r="D266" s="4"/>
      <c r="E266" s="5"/>
      <c r="F266" s="5"/>
    </row>
    <row r="267" ht="13.5" customHeight="1" spans="1:6">
      <c r="A267" s="2"/>
      <c r="D267" s="4"/>
      <c r="E267" s="5"/>
      <c r="F267" s="5"/>
    </row>
    <row r="268" ht="13.5" customHeight="1" spans="1:6">
      <c r="A268" s="2"/>
      <c r="D268" s="4"/>
      <c r="E268" s="5"/>
      <c r="F268" s="5"/>
    </row>
    <row r="269" ht="13.5" customHeight="1" spans="1:6">
      <c r="A269" s="2"/>
      <c r="D269" s="4"/>
      <c r="E269" s="5"/>
      <c r="F269" s="5"/>
    </row>
    <row r="270" ht="13.5" customHeight="1" spans="1:6">
      <c r="A270" s="2"/>
      <c r="D270" s="4"/>
      <c r="E270" s="5"/>
      <c r="F270" s="5"/>
    </row>
    <row r="271" ht="13.5" customHeight="1" spans="1:6">
      <c r="A271" s="2"/>
      <c r="D271" s="4"/>
      <c r="E271" s="5"/>
      <c r="F271" s="5"/>
    </row>
    <row r="272" ht="13.5" customHeight="1" spans="1:6">
      <c r="A272" s="2"/>
      <c r="D272" s="4"/>
      <c r="E272" s="5"/>
      <c r="F272" s="5"/>
    </row>
    <row r="273" ht="13.5" customHeight="1" spans="1:6">
      <c r="A273" s="2"/>
      <c r="D273" s="4"/>
      <c r="E273" s="5"/>
      <c r="F273" s="5"/>
    </row>
    <row r="274" ht="13.5" customHeight="1" spans="1:6">
      <c r="A274" s="2"/>
      <c r="D274" s="4"/>
      <c r="E274" s="5"/>
      <c r="F274" s="5"/>
    </row>
    <row r="275" ht="13.5" customHeight="1" spans="1:6">
      <c r="A275" s="2"/>
      <c r="D275" s="4"/>
      <c r="E275" s="5"/>
      <c r="F275" s="5"/>
    </row>
    <row r="276" ht="13.5" customHeight="1" spans="1:6">
      <c r="A276" s="2"/>
      <c r="D276" s="4"/>
      <c r="E276" s="5"/>
      <c r="F276" s="5"/>
    </row>
    <row r="277" ht="13.5" customHeight="1" spans="1:6">
      <c r="A277" s="2"/>
      <c r="D277" s="4"/>
      <c r="E277" s="5"/>
      <c r="F277" s="5"/>
    </row>
    <row r="278" ht="13.5" customHeight="1" spans="1:6">
      <c r="A278" s="2"/>
      <c r="D278" s="4"/>
      <c r="E278" s="5"/>
      <c r="F278" s="5"/>
    </row>
    <row r="279" ht="13.5" customHeight="1" spans="1:6">
      <c r="A279" s="2"/>
      <c r="D279" s="4"/>
      <c r="E279" s="5"/>
      <c r="F279" s="5"/>
    </row>
    <row r="280" ht="13.5" customHeight="1" spans="1:6">
      <c r="A280" s="2"/>
      <c r="D280" s="4"/>
      <c r="E280" s="5"/>
      <c r="F280" s="5"/>
    </row>
    <row r="281" ht="13.5" customHeight="1" spans="1:6">
      <c r="A281" s="2"/>
      <c r="D281" s="4"/>
      <c r="E281" s="5"/>
      <c r="F281" s="5"/>
    </row>
    <row r="282" ht="13.5" customHeight="1" spans="1:6">
      <c r="A282" s="2"/>
      <c r="D282" s="4"/>
      <c r="E282" s="5"/>
      <c r="F282" s="5"/>
    </row>
    <row r="283" ht="13.5" customHeight="1" spans="1:6">
      <c r="A283" s="2"/>
      <c r="D283" s="4"/>
      <c r="E283" s="5"/>
      <c r="F283" s="5"/>
    </row>
    <row r="284" ht="13.5" customHeight="1" spans="1:6">
      <c r="A284" s="2"/>
      <c r="D284" s="4"/>
      <c r="E284" s="5"/>
      <c r="F284" s="5"/>
    </row>
    <row r="285" ht="13.5" customHeight="1" spans="1:6">
      <c r="A285" s="2"/>
      <c r="D285" s="4"/>
      <c r="E285" s="5"/>
      <c r="F285" s="5"/>
    </row>
    <row r="286" ht="13.5" customHeight="1" spans="1:6">
      <c r="A286" s="2"/>
      <c r="D286" s="4"/>
      <c r="E286" s="5"/>
      <c r="F286" s="5"/>
    </row>
    <row r="287" ht="13.5" customHeight="1" spans="1:6">
      <c r="A287" s="2"/>
      <c r="D287" s="4"/>
      <c r="E287" s="5"/>
      <c r="F287" s="5"/>
    </row>
    <row r="288" ht="13.5" customHeight="1" spans="1:6">
      <c r="A288" s="2"/>
      <c r="D288" s="4"/>
      <c r="E288" s="5"/>
      <c r="F288" s="5"/>
    </row>
    <row r="289" ht="13.5" customHeight="1" spans="1:6">
      <c r="A289" s="2"/>
      <c r="D289" s="4"/>
      <c r="E289" s="5"/>
      <c r="F289" s="5"/>
    </row>
    <row r="290" ht="13.5" customHeight="1" spans="1:6">
      <c r="A290" s="2"/>
      <c r="D290" s="4"/>
      <c r="E290" s="5"/>
      <c r="F290" s="5"/>
    </row>
    <row r="291" ht="13.5" customHeight="1" spans="1:6">
      <c r="A291" s="2"/>
      <c r="D291" s="4"/>
      <c r="E291" s="5"/>
      <c r="F291" s="5"/>
    </row>
    <row r="292" ht="13.5" customHeight="1" spans="1:6">
      <c r="A292" s="2"/>
      <c r="D292" s="4"/>
      <c r="E292" s="5"/>
      <c r="F292" s="5"/>
    </row>
    <row r="293" ht="13.5" customHeight="1" spans="1:6">
      <c r="A293" s="2"/>
      <c r="D293" s="4"/>
      <c r="E293" s="5"/>
      <c r="F293" s="5"/>
    </row>
    <row r="294" ht="13.5" customHeight="1" spans="1:6">
      <c r="A294" s="2"/>
      <c r="D294" s="4"/>
      <c r="E294" s="5"/>
      <c r="F294" s="5"/>
    </row>
    <row r="295" ht="13.5" customHeight="1" spans="1:6">
      <c r="A295" s="2"/>
      <c r="D295" s="4"/>
      <c r="E295" s="5"/>
      <c r="F295" s="5"/>
    </row>
    <row r="296" ht="13.5" customHeight="1" spans="1:6">
      <c r="A296" s="2"/>
      <c r="D296" s="4"/>
      <c r="E296" s="5"/>
      <c r="F296" s="5"/>
    </row>
    <row r="297" ht="13.5" customHeight="1" spans="1:6">
      <c r="A297" s="2"/>
      <c r="D297" s="4"/>
      <c r="E297" s="5"/>
      <c r="F297" s="5"/>
    </row>
    <row r="298" ht="13.5" customHeight="1" spans="1:6">
      <c r="A298" s="2"/>
      <c r="D298" s="4"/>
      <c r="E298" s="5"/>
      <c r="F298" s="5"/>
    </row>
    <row r="299" ht="13.5" customHeight="1" spans="1:6">
      <c r="A299" s="2"/>
      <c r="D299" s="4"/>
      <c r="E299" s="5"/>
      <c r="F299" s="5"/>
    </row>
    <row r="300" ht="13.5" customHeight="1" spans="1:6">
      <c r="A300" s="2"/>
      <c r="D300" s="4"/>
      <c r="E300" s="5"/>
      <c r="F300" s="5"/>
    </row>
    <row r="301" ht="13.5" customHeight="1" spans="1:6">
      <c r="A301" s="2"/>
      <c r="D301" s="4"/>
      <c r="E301" s="5"/>
      <c r="F301" s="5"/>
    </row>
    <row r="302" ht="13.5" customHeight="1" spans="1:6">
      <c r="A302" s="2"/>
      <c r="D302" s="4"/>
      <c r="E302" s="5"/>
      <c r="F302" s="5"/>
    </row>
    <row r="303" ht="13.5" customHeight="1" spans="1:6">
      <c r="A303" s="2"/>
      <c r="D303" s="4"/>
      <c r="E303" s="5"/>
      <c r="F303" s="5"/>
    </row>
    <row r="304" ht="13.5" customHeight="1" spans="1:6">
      <c r="A304" s="2"/>
      <c r="D304" s="4"/>
      <c r="E304" s="5"/>
      <c r="F304" s="5"/>
    </row>
    <row r="305" ht="13.5" customHeight="1" spans="1:6">
      <c r="A305" s="2"/>
      <c r="D305" s="4"/>
      <c r="E305" s="5"/>
      <c r="F305" s="5"/>
    </row>
    <row r="306" ht="13.5" customHeight="1" spans="1:6">
      <c r="A306" s="2"/>
      <c r="D306" s="4"/>
      <c r="E306" s="5"/>
      <c r="F306" s="5"/>
    </row>
    <row r="307" ht="13.5" customHeight="1" spans="1:6">
      <c r="A307" s="2"/>
      <c r="D307" s="4"/>
      <c r="E307" s="5"/>
      <c r="F307" s="5"/>
    </row>
    <row r="308" ht="13.5" customHeight="1" spans="1:6">
      <c r="A308" s="2"/>
      <c r="D308" s="4"/>
      <c r="E308" s="5"/>
      <c r="F308" s="5"/>
    </row>
    <row r="309" ht="13.5" customHeight="1" spans="1:6">
      <c r="A309" s="2"/>
      <c r="D309" s="4"/>
      <c r="E309" s="5"/>
      <c r="F309" s="5"/>
    </row>
    <row r="310" ht="13.5" customHeight="1" spans="1:6">
      <c r="A310" s="2"/>
      <c r="D310" s="4"/>
      <c r="E310" s="5"/>
      <c r="F310" s="5"/>
    </row>
    <row r="311" ht="13.5" customHeight="1" spans="1:6">
      <c r="A311" s="2"/>
      <c r="D311" s="4"/>
      <c r="E311" s="5"/>
      <c r="F311" s="5"/>
    </row>
    <row r="312" ht="13.5" customHeight="1" spans="1:6">
      <c r="A312" s="2"/>
      <c r="D312" s="4"/>
      <c r="E312" s="5"/>
      <c r="F312" s="5"/>
    </row>
    <row r="313" ht="13.5" customHeight="1" spans="1:6">
      <c r="A313" s="2"/>
      <c r="D313" s="4"/>
      <c r="E313" s="5"/>
      <c r="F313" s="5"/>
    </row>
    <row r="314" ht="13.5" customHeight="1" spans="1:6">
      <c r="A314" s="2"/>
      <c r="D314" s="4"/>
      <c r="E314" s="5"/>
      <c r="F314" s="5"/>
    </row>
    <row r="315" ht="13.5" customHeight="1" spans="1:6">
      <c r="A315" s="2"/>
      <c r="D315" s="4"/>
      <c r="E315" s="5"/>
      <c r="F315" s="5"/>
    </row>
    <row r="316" ht="13.5" customHeight="1" spans="1:6">
      <c r="A316" s="2"/>
      <c r="D316" s="4"/>
      <c r="E316" s="5"/>
      <c r="F316" s="5"/>
    </row>
    <row r="317" ht="13.5" customHeight="1" spans="1:6">
      <c r="A317" s="2"/>
      <c r="D317" s="4"/>
      <c r="E317" s="5"/>
      <c r="F317" s="5"/>
    </row>
    <row r="318" ht="13.5" customHeight="1" spans="1:6">
      <c r="A318" s="2"/>
      <c r="D318" s="4"/>
      <c r="E318" s="5"/>
      <c r="F318" s="5"/>
    </row>
    <row r="319" ht="13.5" customHeight="1" spans="1:6">
      <c r="A319" s="2"/>
      <c r="D319" s="4"/>
      <c r="E319" s="5"/>
      <c r="F319" s="5"/>
    </row>
    <row r="320" ht="13.5" customHeight="1" spans="1:6">
      <c r="A320" s="2"/>
      <c r="D320" s="4"/>
      <c r="E320" s="5"/>
      <c r="F320" s="5"/>
    </row>
    <row r="321" ht="13.5" customHeight="1" spans="1:6">
      <c r="A321" s="2"/>
      <c r="D321" s="4"/>
      <c r="E321" s="5"/>
      <c r="F321" s="5"/>
    </row>
    <row r="322" ht="13.5" customHeight="1" spans="1:6">
      <c r="A322" s="2"/>
      <c r="D322" s="4"/>
      <c r="E322" s="5"/>
      <c r="F322" s="5"/>
    </row>
    <row r="323" ht="13.5" customHeight="1" spans="1:6">
      <c r="A323" s="2"/>
      <c r="D323" s="4"/>
      <c r="E323" s="5"/>
      <c r="F323" s="5"/>
    </row>
    <row r="324" ht="13.5" customHeight="1" spans="1:6">
      <c r="A324" s="2"/>
      <c r="D324" s="4"/>
      <c r="E324" s="5"/>
      <c r="F324" s="5"/>
    </row>
    <row r="325" ht="13.5" customHeight="1" spans="1:6">
      <c r="A325" s="2"/>
      <c r="D325" s="4"/>
      <c r="E325" s="5"/>
      <c r="F325" s="5"/>
    </row>
    <row r="326" ht="13.5" customHeight="1" spans="1:6">
      <c r="A326" s="2"/>
      <c r="D326" s="4"/>
      <c r="E326" s="5"/>
      <c r="F326" s="5"/>
    </row>
    <row r="327" ht="13.5" customHeight="1" spans="1:6">
      <c r="A327" s="2"/>
      <c r="D327" s="4"/>
      <c r="E327" s="5"/>
      <c r="F327" s="5"/>
    </row>
    <row r="328" ht="13.5" customHeight="1" spans="1:6">
      <c r="A328" s="2"/>
      <c r="D328" s="4"/>
      <c r="E328" s="5"/>
      <c r="F328" s="5"/>
    </row>
    <row r="329" ht="13.5" customHeight="1" spans="1:6">
      <c r="A329" s="2"/>
      <c r="D329" s="4"/>
      <c r="E329" s="5"/>
      <c r="F329" s="5"/>
    </row>
    <row r="330" ht="13.5" customHeight="1" spans="1:6">
      <c r="A330" s="2"/>
      <c r="D330" s="4"/>
      <c r="E330" s="5"/>
      <c r="F330" s="5"/>
    </row>
    <row r="331" ht="13.5" customHeight="1" spans="1:6">
      <c r="A331" s="2"/>
      <c r="D331" s="4"/>
      <c r="E331" s="5"/>
      <c r="F331" s="5"/>
    </row>
    <row r="332" ht="13.5" customHeight="1" spans="1:6">
      <c r="A332" s="2"/>
      <c r="D332" s="4"/>
      <c r="E332" s="5"/>
      <c r="F332" s="5"/>
    </row>
    <row r="333" ht="13.5" customHeight="1" spans="1:6">
      <c r="A333" s="2"/>
      <c r="D333" s="4"/>
      <c r="E333" s="5"/>
      <c r="F333" s="5"/>
    </row>
    <row r="334" ht="13.5" customHeight="1" spans="1:6">
      <c r="A334" s="2"/>
      <c r="D334" s="4"/>
      <c r="E334" s="5"/>
      <c r="F334" s="5"/>
    </row>
    <row r="335" ht="13.5" customHeight="1" spans="1:6">
      <c r="A335" s="2"/>
      <c r="D335" s="4"/>
      <c r="E335" s="5"/>
      <c r="F335" s="5"/>
    </row>
    <row r="336" ht="13.5" customHeight="1" spans="1:6">
      <c r="A336" s="2"/>
      <c r="D336" s="4"/>
      <c r="E336" s="5"/>
      <c r="F336" s="5"/>
    </row>
    <row r="337" ht="13.5" customHeight="1" spans="1:6">
      <c r="A337" s="2"/>
      <c r="D337" s="4"/>
      <c r="E337" s="5"/>
      <c r="F337" s="5"/>
    </row>
    <row r="338" ht="13.5" customHeight="1" spans="1:6">
      <c r="A338" s="2"/>
      <c r="D338" s="4"/>
      <c r="E338" s="5"/>
      <c r="F338" s="5"/>
    </row>
    <row r="339" ht="13.5" customHeight="1" spans="1:6">
      <c r="A339" s="2"/>
      <c r="D339" s="4"/>
      <c r="E339" s="5"/>
      <c r="F339" s="5"/>
    </row>
    <row r="340" ht="13.5" customHeight="1" spans="1:6">
      <c r="A340" s="2"/>
      <c r="D340" s="4"/>
      <c r="E340" s="5"/>
      <c r="F340" s="5"/>
    </row>
    <row r="341" ht="13.5" customHeight="1" spans="1:6">
      <c r="A341" s="2"/>
      <c r="D341" s="4"/>
      <c r="E341" s="5"/>
      <c r="F341" s="5"/>
    </row>
    <row r="342" ht="13.5" customHeight="1" spans="1:6">
      <c r="A342" s="2"/>
      <c r="D342" s="4"/>
      <c r="E342" s="5"/>
      <c r="F342" s="5"/>
    </row>
    <row r="343" ht="13.5" customHeight="1" spans="1:6">
      <c r="A343" s="2"/>
      <c r="D343" s="4"/>
      <c r="E343" s="5"/>
      <c r="F343" s="5"/>
    </row>
    <row r="344" ht="13.5" customHeight="1" spans="1:6">
      <c r="A344" s="2"/>
      <c r="D344" s="4"/>
      <c r="E344" s="5"/>
      <c r="F344" s="5"/>
    </row>
    <row r="345" ht="13.5" customHeight="1" spans="1:6">
      <c r="A345" s="2"/>
      <c r="D345" s="4"/>
      <c r="E345" s="5"/>
      <c r="F345" s="5"/>
    </row>
    <row r="346" ht="13.5" customHeight="1" spans="1:6">
      <c r="A346" s="2"/>
      <c r="D346" s="4"/>
      <c r="E346" s="5"/>
      <c r="F346" s="5"/>
    </row>
    <row r="347" ht="13.5" customHeight="1" spans="1:6">
      <c r="A347" s="2"/>
      <c r="D347" s="4"/>
      <c r="E347" s="5"/>
      <c r="F347" s="5"/>
    </row>
    <row r="348" ht="13.5" customHeight="1" spans="1:6">
      <c r="A348" s="2"/>
      <c r="D348" s="4"/>
      <c r="E348" s="5"/>
      <c r="F348" s="5"/>
    </row>
    <row r="349" ht="13.5" customHeight="1" spans="1:6">
      <c r="A349" s="2"/>
      <c r="D349" s="4"/>
      <c r="E349" s="5"/>
      <c r="F349" s="5"/>
    </row>
    <row r="350" ht="13.5" customHeight="1" spans="1:6">
      <c r="A350" s="2"/>
      <c r="D350" s="4"/>
      <c r="E350" s="5"/>
      <c r="F350" s="5"/>
    </row>
    <row r="351" ht="13.5" customHeight="1" spans="1:6">
      <c r="A351" s="2"/>
      <c r="D351" s="4"/>
      <c r="E351" s="5"/>
      <c r="F351" s="5"/>
    </row>
    <row r="352" ht="13.5" customHeight="1" spans="1:6">
      <c r="A352" s="2"/>
      <c r="D352" s="4"/>
      <c r="E352" s="5"/>
      <c r="F352" s="5"/>
    </row>
    <row r="353" ht="13.5" customHeight="1" spans="1:6">
      <c r="A353" s="2"/>
      <c r="D353" s="4"/>
      <c r="E353" s="5"/>
      <c r="F353" s="5"/>
    </row>
    <row r="354" ht="13.5" customHeight="1" spans="1:6">
      <c r="A354" s="2"/>
      <c r="D354" s="4"/>
      <c r="E354" s="5"/>
      <c r="F354" s="5"/>
    </row>
    <row r="355" ht="13.5" customHeight="1" spans="1:6">
      <c r="A355" s="2"/>
      <c r="D355" s="4"/>
      <c r="E355" s="5"/>
      <c r="F355" s="5"/>
    </row>
    <row r="356" ht="13.5" customHeight="1" spans="1:6">
      <c r="A356" s="2"/>
      <c r="D356" s="4"/>
      <c r="E356" s="5"/>
      <c r="F356" s="5"/>
    </row>
    <row r="357" ht="13.5" customHeight="1" spans="1:6">
      <c r="A357" s="2"/>
      <c r="D357" s="4"/>
      <c r="E357" s="5"/>
      <c r="F357" s="5"/>
    </row>
    <row r="358" ht="13.5" customHeight="1" spans="1:6">
      <c r="A358" s="2"/>
      <c r="D358" s="4"/>
      <c r="E358" s="5"/>
      <c r="F358" s="5"/>
    </row>
    <row r="359" ht="13.5" customHeight="1" spans="1:6">
      <c r="A359" s="2"/>
      <c r="D359" s="4"/>
      <c r="E359" s="5"/>
      <c r="F359" s="5"/>
    </row>
    <row r="360" ht="13.5" customHeight="1" spans="1:6">
      <c r="A360" s="2"/>
      <c r="D360" s="4"/>
      <c r="E360" s="5"/>
      <c r="F360" s="5"/>
    </row>
    <row r="361" ht="13.5" customHeight="1" spans="1:6">
      <c r="A361" s="2"/>
      <c r="D361" s="4"/>
      <c r="E361" s="5"/>
      <c r="F361" s="5"/>
    </row>
    <row r="362" ht="13.5" customHeight="1" spans="1:6">
      <c r="A362" s="2"/>
      <c r="D362" s="4"/>
      <c r="E362" s="5"/>
      <c r="F362" s="5"/>
    </row>
    <row r="363" ht="13.5" customHeight="1" spans="1:6">
      <c r="A363" s="2"/>
      <c r="D363" s="4"/>
      <c r="E363" s="5"/>
      <c r="F363" s="5"/>
    </row>
    <row r="364" ht="13.5" customHeight="1" spans="1:6">
      <c r="A364" s="2"/>
      <c r="D364" s="4"/>
      <c r="E364" s="5"/>
      <c r="F364" s="5"/>
    </row>
    <row r="365" ht="13.5" customHeight="1" spans="1:6">
      <c r="A365" s="2"/>
      <c r="D365" s="4"/>
      <c r="E365" s="5"/>
      <c r="F365" s="5"/>
    </row>
    <row r="366" ht="13.5" customHeight="1" spans="1:6">
      <c r="A366" s="2"/>
      <c r="D366" s="4"/>
      <c r="E366" s="5"/>
      <c r="F366" s="5"/>
    </row>
    <row r="367" ht="13.5" customHeight="1" spans="1:6">
      <c r="A367" s="2"/>
      <c r="D367" s="4"/>
      <c r="E367" s="5"/>
      <c r="F367" s="5"/>
    </row>
    <row r="368" ht="13.5" customHeight="1" spans="1:6">
      <c r="A368" s="2"/>
      <c r="D368" s="4"/>
      <c r="E368" s="5"/>
      <c r="F368" s="5"/>
    </row>
    <row r="369" ht="13.5" customHeight="1" spans="1:6">
      <c r="A369" s="2"/>
      <c r="D369" s="4"/>
      <c r="E369" s="5"/>
      <c r="F369" s="5"/>
    </row>
    <row r="370" ht="13.5" customHeight="1" spans="1:6">
      <c r="A370" s="2"/>
      <c r="D370" s="4"/>
      <c r="E370" s="5"/>
      <c r="F370" s="5"/>
    </row>
    <row r="371" ht="13.5" customHeight="1" spans="1:6">
      <c r="A371" s="2"/>
      <c r="D371" s="4"/>
      <c r="E371" s="5"/>
      <c r="F371" s="5"/>
    </row>
    <row r="372" ht="13.5" customHeight="1" spans="1:6">
      <c r="A372" s="2"/>
      <c r="D372" s="4"/>
      <c r="E372" s="5"/>
      <c r="F372" s="5"/>
    </row>
    <row r="373" ht="13.5" customHeight="1" spans="1:6">
      <c r="A373" s="2"/>
      <c r="D373" s="4"/>
      <c r="E373" s="5"/>
      <c r="F373" s="5"/>
    </row>
    <row r="374" ht="13.5" customHeight="1" spans="1:6">
      <c r="A374" s="2"/>
      <c r="D374" s="4"/>
      <c r="E374" s="5"/>
      <c r="F374" s="5"/>
    </row>
    <row r="375" ht="13.5" customHeight="1" spans="1:6">
      <c r="A375" s="2"/>
      <c r="D375" s="4"/>
      <c r="E375" s="5"/>
      <c r="F375" s="5"/>
    </row>
    <row r="376" ht="13.5" customHeight="1" spans="1:6">
      <c r="A376" s="2"/>
      <c r="D376" s="4"/>
      <c r="E376" s="5"/>
      <c r="F376" s="5"/>
    </row>
    <row r="377" ht="13.5" customHeight="1" spans="1:6">
      <c r="A377" s="2"/>
      <c r="D377" s="4"/>
      <c r="E377" s="5"/>
      <c r="F377" s="5"/>
    </row>
    <row r="378" ht="13.5" customHeight="1" spans="1:6">
      <c r="A378" s="2"/>
      <c r="D378" s="4"/>
      <c r="E378" s="5"/>
      <c r="F378" s="5"/>
    </row>
    <row r="379" ht="13.5" customHeight="1" spans="1:6">
      <c r="A379" s="2"/>
      <c r="D379" s="4"/>
      <c r="E379" s="5"/>
      <c r="F379" s="5"/>
    </row>
    <row r="380" ht="13.5" customHeight="1" spans="1:6">
      <c r="A380" s="2"/>
      <c r="D380" s="4"/>
      <c r="E380" s="5"/>
      <c r="F380" s="5"/>
    </row>
    <row r="381" ht="13.5" customHeight="1" spans="1:6">
      <c r="A381" s="2"/>
      <c r="D381" s="4"/>
      <c r="E381" s="5"/>
      <c r="F381" s="5"/>
    </row>
    <row r="382" ht="13.5" customHeight="1" spans="1:6">
      <c r="A382" s="2"/>
      <c r="D382" s="4"/>
      <c r="E382" s="5"/>
      <c r="F382" s="5"/>
    </row>
    <row r="383" ht="13.5" customHeight="1" spans="1:6">
      <c r="A383" s="2"/>
      <c r="D383" s="4"/>
      <c r="E383" s="5"/>
      <c r="F383" s="5"/>
    </row>
    <row r="384" ht="13.5" customHeight="1" spans="1:6">
      <c r="A384" s="2"/>
      <c r="D384" s="4"/>
      <c r="E384" s="5"/>
      <c r="F384" s="5"/>
    </row>
    <row r="385" ht="13.5" customHeight="1" spans="1:6">
      <c r="A385" s="2"/>
      <c r="D385" s="4"/>
      <c r="E385" s="5"/>
      <c r="F385" s="5"/>
    </row>
    <row r="386" ht="13.5" customHeight="1" spans="1:6">
      <c r="A386" s="2"/>
      <c r="D386" s="4"/>
      <c r="E386" s="5"/>
      <c r="F386" s="5"/>
    </row>
    <row r="387" ht="13.5" customHeight="1" spans="1:6">
      <c r="A387" s="2"/>
      <c r="D387" s="4"/>
      <c r="E387" s="5"/>
      <c r="F387" s="5"/>
    </row>
    <row r="388" ht="13.5" customHeight="1" spans="1:6">
      <c r="A388" s="2"/>
      <c r="D388" s="4"/>
      <c r="E388" s="5"/>
      <c r="F388" s="5"/>
    </row>
    <row r="389" ht="13.5" customHeight="1" spans="1:6">
      <c r="A389" s="2"/>
      <c r="D389" s="4"/>
      <c r="E389" s="5"/>
      <c r="F389" s="5"/>
    </row>
    <row r="390" ht="13.5" customHeight="1" spans="1:6">
      <c r="A390" s="2"/>
      <c r="D390" s="4"/>
      <c r="E390" s="5"/>
      <c r="F390" s="5"/>
    </row>
    <row r="391" ht="13.5" customHeight="1" spans="1:6">
      <c r="A391" s="2"/>
      <c r="D391" s="4"/>
      <c r="E391" s="5"/>
      <c r="F391" s="5"/>
    </row>
    <row r="392" ht="13.5" customHeight="1" spans="1:6">
      <c r="A392" s="2"/>
      <c r="D392" s="4"/>
      <c r="E392" s="5"/>
      <c r="F392" s="5"/>
    </row>
    <row r="393" ht="13.5" customHeight="1" spans="1:6">
      <c r="A393" s="2"/>
      <c r="D393" s="4"/>
      <c r="E393" s="5"/>
      <c r="F393" s="5"/>
    </row>
    <row r="394" ht="13.5" customHeight="1" spans="1:6">
      <c r="A394" s="2"/>
      <c r="D394" s="4"/>
      <c r="E394" s="5"/>
      <c r="F394" s="5"/>
    </row>
    <row r="395" ht="13.5" customHeight="1" spans="1:6">
      <c r="A395" s="2"/>
      <c r="D395" s="4"/>
      <c r="E395" s="5"/>
      <c r="F395" s="5"/>
    </row>
    <row r="396" ht="13.5" customHeight="1" spans="1:6">
      <c r="A396" s="2"/>
      <c r="D396" s="4"/>
      <c r="E396" s="5"/>
      <c r="F396" s="5"/>
    </row>
    <row r="397" ht="13.5" customHeight="1" spans="1:6">
      <c r="A397" s="2"/>
      <c r="D397" s="4"/>
      <c r="E397" s="5"/>
      <c r="F397" s="5"/>
    </row>
    <row r="398" ht="13.5" customHeight="1" spans="1:6">
      <c r="A398" s="2"/>
      <c r="D398" s="4"/>
      <c r="E398" s="5"/>
      <c r="F398" s="5"/>
    </row>
    <row r="399" ht="13.5" customHeight="1" spans="1:6">
      <c r="A399" s="2"/>
      <c r="D399" s="4"/>
      <c r="E399" s="5"/>
      <c r="F399" s="5"/>
    </row>
    <row r="400" ht="13.5" customHeight="1" spans="1:6">
      <c r="A400" s="2"/>
      <c r="D400" s="4"/>
      <c r="E400" s="5"/>
      <c r="F400" s="5"/>
    </row>
    <row r="401" ht="13.5" customHeight="1" spans="1:6">
      <c r="A401" s="2"/>
      <c r="D401" s="4"/>
      <c r="E401" s="5"/>
      <c r="F401" s="5"/>
    </row>
    <row r="402" ht="13.5" customHeight="1" spans="1:6">
      <c r="A402" s="2"/>
      <c r="D402" s="4"/>
      <c r="E402" s="5"/>
      <c r="F402" s="5"/>
    </row>
    <row r="403" ht="13.5" customHeight="1" spans="1:6">
      <c r="A403" s="2"/>
      <c r="D403" s="4"/>
      <c r="E403" s="5"/>
      <c r="F403" s="5"/>
    </row>
    <row r="404" ht="13.5" customHeight="1" spans="1:6">
      <c r="A404" s="2"/>
      <c r="D404" s="4"/>
      <c r="E404" s="5"/>
      <c r="F404" s="5"/>
    </row>
    <row r="405" ht="13.5" customHeight="1" spans="1:6">
      <c r="A405" s="2"/>
      <c r="D405" s="4"/>
      <c r="E405" s="5"/>
      <c r="F405" s="5"/>
    </row>
    <row r="406" ht="13.5" customHeight="1" spans="1:6">
      <c r="A406" s="2"/>
      <c r="D406" s="4"/>
      <c r="E406" s="5"/>
      <c r="F406" s="5"/>
    </row>
    <row r="407" ht="13.5" customHeight="1" spans="1:6">
      <c r="A407" s="2"/>
      <c r="D407" s="4"/>
      <c r="E407" s="5"/>
      <c r="F407" s="5"/>
    </row>
    <row r="408" ht="13.5" customHeight="1" spans="1:6">
      <c r="A408" s="2"/>
      <c r="D408" s="4"/>
      <c r="E408" s="5"/>
      <c r="F408" s="5"/>
    </row>
    <row r="409" ht="13.5" customHeight="1" spans="1:6">
      <c r="A409" s="2"/>
      <c r="D409" s="4"/>
      <c r="E409" s="5"/>
      <c r="F409" s="5"/>
    </row>
    <row r="410" ht="13.5" customHeight="1" spans="1:6">
      <c r="A410" s="2"/>
      <c r="D410" s="4"/>
      <c r="E410" s="5"/>
      <c r="F410" s="5"/>
    </row>
    <row r="411" ht="13.5" customHeight="1" spans="1:6">
      <c r="A411" s="2"/>
      <c r="D411" s="4"/>
      <c r="E411" s="5"/>
      <c r="F411" s="5"/>
    </row>
    <row r="412" ht="13.5" customHeight="1" spans="1:6">
      <c r="A412" s="2"/>
      <c r="D412" s="4"/>
      <c r="E412" s="5"/>
      <c r="F412" s="5"/>
    </row>
    <row r="413" ht="13.5" customHeight="1" spans="1:6">
      <c r="A413" s="2"/>
      <c r="D413" s="4"/>
      <c r="E413" s="5"/>
      <c r="F413" s="5"/>
    </row>
    <row r="414" ht="13.5" customHeight="1" spans="1:6">
      <c r="A414" s="2"/>
      <c r="D414" s="4"/>
      <c r="E414" s="5"/>
      <c r="F414" s="5"/>
    </row>
    <row r="415" ht="13.5" customHeight="1" spans="1:6">
      <c r="A415" s="2"/>
      <c r="D415" s="4"/>
      <c r="E415" s="5"/>
      <c r="F415" s="5"/>
    </row>
    <row r="416" ht="13.5" customHeight="1" spans="1:6">
      <c r="A416" s="2"/>
      <c r="D416" s="4"/>
      <c r="E416" s="5"/>
      <c r="F416" s="5"/>
    </row>
    <row r="417" ht="13.5" customHeight="1" spans="1:6">
      <c r="A417" s="2"/>
      <c r="D417" s="4"/>
      <c r="E417" s="5"/>
      <c r="F417" s="5"/>
    </row>
    <row r="418" ht="13.5" customHeight="1" spans="1:6">
      <c r="A418" s="2"/>
      <c r="D418" s="4"/>
      <c r="E418" s="5"/>
      <c r="F418" s="5"/>
    </row>
    <row r="419" ht="13.5" customHeight="1" spans="1:6">
      <c r="A419" s="2"/>
      <c r="D419" s="4"/>
      <c r="E419" s="5"/>
      <c r="F419" s="5"/>
    </row>
    <row r="420" ht="13.5" customHeight="1" spans="1:6">
      <c r="A420" s="2"/>
      <c r="D420" s="4"/>
      <c r="E420" s="5"/>
      <c r="F420" s="5"/>
    </row>
    <row r="421" ht="13.5" customHeight="1" spans="1:6">
      <c r="A421" s="2"/>
      <c r="D421" s="4"/>
      <c r="E421" s="5"/>
      <c r="F421" s="5"/>
    </row>
    <row r="422" ht="13.5" customHeight="1" spans="1:6">
      <c r="A422" s="2"/>
      <c r="D422" s="4"/>
      <c r="E422" s="5"/>
      <c r="F422" s="5"/>
    </row>
    <row r="423" ht="13.5" customHeight="1" spans="1:6">
      <c r="A423" s="2"/>
      <c r="D423" s="4"/>
      <c r="E423" s="5"/>
      <c r="F423" s="5"/>
    </row>
    <row r="424" ht="13.5" customHeight="1" spans="1:6">
      <c r="A424" s="2"/>
      <c r="D424" s="4"/>
      <c r="E424" s="5"/>
      <c r="F424" s="5"/>
    </row>
    <row r="425" ht="13.5" customHeight="1" spans="1:6">
      <c r="A425" s="2"/>
      <c r="D425" s="4"/>
      <c r="E425" s="5"/>
      <c r="F425" s="5"/>
    </row>
    <row r="426" ht="13.5" customHeight="1" spans="1:6">
      <c r="A426" s="2"/>
      <c r="D426" s="4"/>
      <c r="E426" s="5"/>
      <c r="F426" s="5"/>
    </row>
    <row r="427" ht="13.5" customHeight="1" spans="1:6">
      <c r="A427" s="2"/>
      <c r="D427" s="4"/>
      <c r="E427" s="5"/>
      <c r="F427" s="5"/>
    </row>
    <row r="428" ht="13.5" customHeight="1" spans="1:6">
      <c r="A428" s="2"/>
      <c r="D428" s="4"/>
      <c r="E428" s="5"/>
      <c r="F428" s="5"/>
    </row>
    <row r="429" ht="13.5" customHeight="1" spans="1:6">
      <c r="A429" s="2"/>
      <c r="D429" s="4"/>
      <c r="E429" s="5"/>
      <c r="F429" s="5"/>
    </row>
    <row r="430" ht="13.5" customHeight="1" spans="1:6">
      <c r="A430" s="2"/>
      <c r="D430" s="4"/>
      <c r="E430" s="5"/>
      <c r="F430" s="5"/>
    </row>
    <row r="431" ht="13.5" customHeight="1" spans="1:6">
      <c r="A431" s="2"/>
      <c r="D431" s="4"/>
      <c r="E431" s="5"/>
      <c r="F431" s="5"/>
    </row>
    <row r="432" ht="13.5" customHeight="1" spans="1:6">
      <c r="A432" s="2"/>
      <c r="D432" s="4"/>
      <c r="E432" s="5"/>
      <c r="F432" s="5"/>
    </row>
    <row r="433" ht="13.5" customHeight="1" spans="1:6">
      <c r="A433" s="2"/>
      <c r="D433" s="4"/>
      <c r="E433" s="5"/>
      <c r="F433" s="5"/>
    </row>
    <row r="434" ht="13.5" customHeight="1" spans="1:6">
      <c r="A434" s="2"/>
      <c r="D434" s="4"/>
      <c r="E434" s="5"/>
      <c r="F434" s="5"/>
    </row>
    <row r="435" ht="13.5" customHeight="1" spans="1:6">
      <c r="A435" s="2"/>
      <c r="D435" s="4"/>
      <c r="E435" s="5"/>
      <c r="F435" s="5"/>
    </row>
    <row r="436" ht="13.5" customHeight="1" spans="1:6">
      <c r="A436" s="2"/>
      <c r="D436" s="4"/>
      <c r="E436" s="5"/>
      <c r="F436" s="5"/>
    </row>
    <row r="437" ht="13.5" customHeight="1" spans="1:6">
      <c r="A437" s="2"/>
      <c r="D437" s="4"/>
      <c r="E437" s="5"/>
      <c r="F437" s="5"/>
    </row>
    <row r="438" ht="13.5" customHeight="1" spans="1:6">
      <c r="A438" s="2"/>
      <c r="D438" s="4"/>
      <c r="E438" s="5"/>
      <c r="F438" s="5"/>
    </row>
    <row r="439" ht="13.5" customHeight="1" spans="1:6">
      <c r="A439" s="2"/>
      <c r="D439" s="4"/>
      <c r="E439" s="5"/>
      <c r="F439" s="5"/>
    </row>
    <row r="440" ht="13.5" customHeight="1" spans="1:6">
      <c r="A440" s="2"/>
      <c r="D440" s="4"/>
      <c r="E440" s="5"/>
      <c r="F440" s="5"/>
    </row>
    <row r="441" ht="13.5" customHeight="1" spans="1:6">
      <c r="A441" s="2"/>
      <c r="D441" s="4"/>
      <c r="E441" s="5"/>
      <c r="F441" s="5"/>
    </row>
    <row r="442" ht="13.5" customHeight="1" spans="1:6">
      <c r="A442" s="2"/>
      <c r="D442" s="4"/>
      <c r="E442" s="5"/>
      <c r="F442" s="5"/>
    </row>
    <row r="443" ht="13.5" customHeight="1" spans="1:6">
      <c r="A443" s="2"/>
      <c r="D443" s="4"/>
      <c r="E443" s="5"/>
      <c r="F443" s="5"/>
    </row>
    <row r="444" ht="13.5" customHeight="1" spans="1:6">
      <c r="A444" s="2"/>
      <c r="D444" s="4"/>
      <c r="E444" s="5"/>
      <c r="F444" s="5"/>
    </row>
    <row r="445" ht="13.5" customHeight="1" spans="1:6">
      <c r="A445" s="2"/>
      <c r="D445" s="4"/>
      <c r="E445" s="5"/>
      <c r="F445" s="5"/>
    </row>
    <row r="446" ht="13.5" customHeight="1" spans="1:6">
      <c r="A446" s="2"/>
      <c r="D446" s="4"/>
      <c r="E446" s="5"/>
      <c r="F446" s="5"/>
    </row>
    <row r="447" ht="13.5" customHeight="1" spans="1:6">
      <c r="A447" s="2"/>
      <c r="D447" s="4"/>
      <c r="E447" s="5"/>
      <c r="F447" s="5"/>
    </row>
    <row r="448" ht="13.5" customHeight="1" spans="1:6">
      <c r="A448" s="2"/>
      <c r="D448" s="4"/>
      <c r="E448" s="5"/>
      <c r="F448" s="5"/>
    </row>
    <row r="449" ht="13.5" customHeight="1" spans="1:6">
      <c r="A449" s="2"/>
      <c r="D449" s="4"/>
      <c r="E449" s="5"/>
      <c r="F449" s="5"/>
    </row>
    <row r="450" ht="13.5" customHeight="1" spans="1:6">
      <c r="A450" s="2"/>
      <c r="D450" s="4"/>
      <c r="E450" s="5"/>
      <c r="F450" s="5"/>
    </row>
    <row r="451" ht="13.5" customHeight="1" spans="1:6">
      <c r="A451" s="2"/>
      <c r="D451" s="4"/>
      <c r="E451" s="5"/>
      <c r="F451" s="5"/>
    </row>
    <row r="452" ht="13.5" customHeight="1" spans="1:6">
      <c r="A452" s="2"/>
      <c r="D452" s="4"/>
      <c r="E452" s="5"/>
      <c r="F452" s="5"/>
    </row>
    <row r="453" ht="13.5" customHeight="1" spans="1:6">
      <c r="A453" s="2"/>
      <c r="D453" s="4"/>
      <c r="E453" s="5"/>
      <c r="F453" s="5"/>
    </row>
    <row r="454" ht="13.5" customHeight="1" spans="1:6">
      <c r="A454" s="2"/>
      <c r="D454" s="4"/>
      <c r="E454" s="5"/>
      <c r="F454" s="5"/>
    </row>
    <row r="455" ht="13.5" customHeight="1" spans="1:6">
      <c r="A455" s="2"/>
      <c r="D455" s="4"/>
      <c r="E455" s="5"/>
      <c r="F455" s="5"/>
    </row>
    <row r="456" ht="13.5" customHeight="1" spans="1:6">
      <c r="A456" s="2"/>
      <c r="D456" s="4"/>
      <c r="E456" s="5"/>
      <c r="F456" s="5"/>
    </row>
    <row r="457" ht="13.5" customHeight="1" spans="1:6">
      <c r="A457" s="2"/>
      <c r="D457" s="4"/>
      <c r="E457" s="5"/>
      <c r="F457" s="5"/>
    </row>
    <row r="458" ht="13.5" customHeight="1" spans="1:6">
      <c r="A458" s="2"/>
      <c r="D458" s="4"/>
      <c r="E458" s="5"/>
      <c r="F458" s="5"/>
    </row>
    <row r="459" ht="13.5" customHeight="1" spans="1:6">
      <c r="A459" s="2"/>
      <c r="D459" s="4"/>
      <c r="E459" s="5"/>
      <c r="F459" s="5"/>
    </row>
    <row r="460" ht="13.5" customHeight="1" spans="1:6">
      <c r="A460" s="2"/>
      <c r="D460" s="4"/>
      <c r="E460" s="5"/>
      <c r="F460" s="5"/>
    </row>
    <row r="461" ht="13.5" customHeight="1" spans="1:6">
      <c r="A461" s="2"/>
      <c r="D461" s="4"/>
      <c r="E461" s="5"/>
      <c r="F461" s="5"/>
    </row>
    <row r="462" ht="13.5" customHeight="1" spans="1:6">
      <c r="A462" s="2"/>
      <c r="D462" s="4"/>
      <c r="E462" s="5"/>
      <c r="F462" s="5"/>
    </row>
    <row r="463" ht="13.5" customHeight="1" spans="1:6">
      <c r="A463" s="2"/>
      <c r="D463" s="4"/>
      <c r="E463" s="5"/>
      <c r="F463" s="5"/>
    </row>
    <row r="464" ht="13.5" customHeight="1" spans="1:6">
      <c r="A464" s="2"/>
      <c r="D464" s="4"/>
      <c r="E464" s="5"/>
      <c r="F464" s="5"/>
    </row>
    <row r="465" ht="13.5" customHeight="1" spans="1:6">
      <c r="A465" s="2"/>
      <c r="D465" s="4"/>
      <c r="E465" s="5"/>
      <c r="F465" s="5"/>
    </row>
    <row r="466" ht="13.5" customHeight="1" spans="1:6">
      <c r="A466" s="2"/>
      <c r="D466" s="4"/>
      <c r="E466" s="5"/>
      <c r="F466" s="5"/>
    </row>
    <row r="467" ht="13.5" customHeight="1" spans="1:6">
      <c r="A467" s="2"/>
      <c r="D467" s="4"/>
      <c r="E467" s="5"/>
      <c r="F467" s="5"/>
    </row>
    <row r="468" ht="13.5" customHeight="1" spans="1:6">
      <c r="A468" s="2"/>
      <c r="D468" s="4"/>
      <c r="E468" s="5"/>
      <c r="F468" s="5"/>
    </row>
    <row r="469" ht="13.5" customHeight="1" spans="1:6">
      <c r="A469" s="2"/>
      <c r="D469" s="4"/>
      <c r="E469" s="5"/>
      <c r="F469" s="5"/>
    </row>
    <row r="470" ht="13.5" customHeight="1" spans="1:6">
      <c r="A470" s="2"/>
      <c r="D470" s="4"/>
      <c r="E470" s="5"/>
      <c r="F470" s="5"/>
    </row>
    <row r="471" ht="13.5" customHeight="1" spans="1:6">
      <c r="A471" s="2"/>
      <c r="D471" s="4"/>
      <c r="E471" s="5"/>
      <c r="F471" s="5"/>
    </row>
    <row r="472" ht="13.5" customHeight="1" spans="1:6">
      <c r="A472" s="2"/>
      <c r="D472" s="4"/>
      <c r="E472" s="5"/>
      <c r="F472" s="5"/>
    </row>
    <row r="473" ht="13.5" customHeight="1" spans="1:6">
      <c r="A473" s="2"/>
      <c r="D473" s="4"/>
      <c r="E473" s="5"/>
      <c r="F473" s="5"/>
    </row>
    <row r="474" ht="13.5" customHeight="1" spans="1:6">
      <c r="A474" s="2"/>
      <c r="D474" s="4"/>
      <c r="E474" s="5"/>
      <c r="F474" s="5"/>
    </row>
    <row r="475" ht="13.5" customHeight="1" spans="1:6">
      <c r="A475" s="2"/>
      <c r="D475" s="4"/>
      <c r="E475" s="5"/>
      <c r="F475" s="5"/>
    </row>
    <row r="476" ht="13.5" customHeight="1" spans="1:6">
      <c r="A476" s="2"/>
      <c r="D476" s="4"/>
      <c r="E476" s="5"/>
      <c r="F476" s="5"/>
    </row>
    <row r="477" ht="13.5" customHeight="1" spans="1:6">
      <c r="A477" s="2"/>
      <c r="D477" s="4"/>
      <c r="E477" s="5"/>
      <c r="F477" s="5"/>
    </row>
    <row r="478" ht="13.5" customHeight="1" spans="1:6">
      <c r="A478" s="2"/>
      <c r="D478" s="4"/>
      <c r="E478" s="5"/>
      <c r="F478" s="5"/>
    </row>
    <row r="479" ht="13.5" customHeight="1" spans="1:6">
      <c r="A479" s="2"/>
      <c r="D479" s="4"/>
      <c r="E479" s="5"/>
      <c r="F479" s="5"/>
    </row>
    <row r="480" ht="13.5" customHeight="1" spans="1:6">
      <c r="A480" s="2"/>
      <c r="D480" s="4"/>
      <c r="E480" s="5"/>
      <c r="F480" s="5"/>
    </row>
    <row r="481" ht="13.5" customHeight="1" spans="1:6">
      <c r="A481" s="2"/>
      <c r="D481" s="4"/>
      <c r="E481" s="5"/>
      <c r="F481" s="5"/>
    </row>
    <row r="482" ht="13.5" customHeight="1" spans="1:6">
      <c r="A482" s="2"/>
      <c r="D482" s="4"/>
      <c r="E482" s="5"/>
      <c r="F482" s="5"/>
    </row>
    <row r="483" ht="13.5" customHeight="1" spans="1:6">
      <c r="A483" s="2"/>
      <c r="D483" s="4"/>
      <c r="E483" s="5"/>
      <c r="F483" s="5"/>
    </row>
    <row r="484" ht="13.5" customHeight="1" spans="1:6">
      <c r="A484" s="2"/>
      <c r="D484" s="4"/>
      <c r="E484" s="5"/>
      <c r="F484" s="5"/>
    </row>
    <row r="485" ht="13.5" customHeight="1" spans="1:6">
      <c r="A485" s="2"/>
      <c r="D485" s="4"/>
      <c r="E485" s="5"/>
      <c r="F485" s="5"/>
    </row>
    <row r="486" ht="13.5" customHeight="1" spans="1:6">
      <c r="A486" s="2"/>
      <c r="D486" s="4"/>
      <c r="E486" s="5"/>
      <c r="F486" s="5"/>
    </row>
    <row r="487" ht="13.5" customHeight="1" spans="1:6">
      <c r="A487" s="2"/>
      <c r="D487" s="4"/>
      <c r="E487" s="5"/>
      <c r="F487" s="5"/>
    </row>
    <row r="488" ht="13.5" customHeight="1" spans="1:6">
      <c r="A488" s="2"/>
      <c r="D488" s="4"/>
      <c r="E488" s="5"/>
      <c r="F488" s="5"/>
    </row>
    <row r="489" ht="13.5" customHeight="1" spans="1:6">
      <c r="A489" s="2"/>
      <c r="D489" s="4"/>
      <c r="E489" s="5"/>
      <c r="F489" s="5"/>
    </row>
    <row r="490" ht="13.5" customHeight="1" spans="1:6">
      <c r="A490" s="2"/>
      <c r="D490" s="4"/>
      <c r="E490" s="5"/>
      <c r="F490" s="5"/>
    </row>
    <row r="491" ht="13.5" customHeight="1" spans="1:6">
      <c r="A491" s="2"/>
      <c r="D491" s="4"/>
      <c r="E491" s="5"/>
      <c r="F491" s="5"/>
    </row>
    <row r="492" ht="13.5" customHeight="1" spans="1:6">
      <c r="A492" s="2"/>
      <c r="D492" s="4"/>
      <c r="E492" s="5"/>
      <c r="F492" s="5"/>
    </row>
    <row r="493" ht="13.5" customHeight="1" spans="1:6">
      <c r="A493" s="2"/>
      <c r="D493" s="4"/>
      <c r="E493" s="5"/>
      <c r="F493" s="5"/>
    </row>
    <row r="494" ht="13.5" customHeight="1" spans="1:6">
      <c r="A494" s="2"/>
      <c r="D494" s="4"/>
      <c r="E494" s="5"/>
      <c r="F494" s="5"/>
    </row>
    <row r="495" ht="13.5" customHeight="1" spans="1:6">
      <c r="A495" s="2"/>
      <c r="D495" s="4"/>
      <c r="E495" s="5"/>
      <c r="F495" s="5"/>
    </row>
    <row r="496" ht="13.5" customHeight="1" spans="1:6">
      <c r="A496" s="2"/>
      <c r="D496" s="4"/>
      <c r="E496" s="5"/>
      <c r="F496" s="5"/>
    </row>
    <row r="497" ht="13.5" customHeight="1" spans="1:6">
      <c r="A497" s="2"/>
      <c r="D497" s="4"/>
      <c r="E497" s="5"/>
      <c r="F497" s="5"/>
    </row>
    <row r="498" ht="13.5" customHeight="1" spans="1:6">
      <c r="A498" s="2"/>
      <c r="D498" s="4"/>
      <c r="E498" s="5"/>
      <c r="F498" s="5"/>
    </row>
    <row r="499" ht="13.5" customHeight="1" spans="1:6">
      <c r="A499" s="2"/>
      <c r="D499" s="4"/>
      <c r="E499" s="5"/>
      <c r="F499" s="5"/>
    </row>
    <row r="500" ht="13.5" customHeight="1" spans="1:6">
      <c r="A500" s="2"/>
      <c r="D500" s="4"/>
      <c r="E500" s="5"/>
      <c r="F500" s="5"/>
    </row>
    <row r="501" ht="13.5" customHeight="1" spans="1:6">
      <c r="A501" s="2"/>
      <c r="D501" s="4"/>
      <c r="E501" s="5"/>
      <c r="F501" s="5"/>
    </row>
    <row r="502" ht="13.5" customHeight="1" spans="1:6">
      <c r="A502" s="2"/>
      <c r="D502" s="4"/>
      <c r="E502" s="5"/>
      <c r="F502" s="5"/>
    </row>
    <row r="503" ht="13.5" customHeight="1" spans="1:6">
      <c r="A503" s="2"/>
      <c r="D503" s="4"/>
      <c r="E503" s="5"/>
      <c r="F503" s="5"/>
    </row>
    <row r="504" ht="13.5" customHeight="1" spans="1:6">
      <c r="A504" s="2"/>
      <c r="D504" s="4"/>
      <c r="E504" s="5"/>
      <c r="F504" s="5"/>
    </row>
    <row r="505" ht="13.5" customHeight="1" spans="1:6">
      <c r="A505" s="2"/>
      <c r="D505" s="4"/>
      <c r="E505" s="5"/>
      <c r="F505" s="5"/>
    </row>
    <row r="506" ht="13.5" customHeight="1" spans="1:6">
      <c r="A506" s="2"/>
      <c r="D506" s="4"/>
      <c r="E506" s="5"/>
      <c r="F506" s="5"/>
    </row>
    <row r="507" ht="13.5" customHeight="1" spans="1:6">
      <c r="A507" s="2"/>
      <c r="D507" s="4"/>
      <c r="E507" s="5"/>
      <c r="F507" s="5"/>
    </row>
    <row r="508" ht="13.5" customHeight="1" spans="1:6">
      <c r="A508" s="2"/>
      <c r="D508" s="4"/>
      <c r="E508" s="5"/>
      <c r="F508" s="5"/>
    </row>
    <row r="509" ht="13.5" customHeight="1" spans="1:6">
      <c r="A509" s="2"/>
      <c r="D509" s="4"/>
      <c r="E509" s="5"/>
      <c r="F509" s="5"/>
    </row>
    <row r="510" ht="13.5" customHeight="1" spans="1:6">
      <c r="A510" s="2"/>
      <c r="D510" s="4"/>
      <c r="E510" s="5"/>
      <c r="F510" s="5"/>
    </row>
    <row r="511" ht="13.5" customHeight="1" spans="1:6">
      <c r="A511" s="2"/>
      <c r="D511" s="4"/>
      <c r="E511" s="5"/>
      <c r="F511" s="5"/>
    </row>
    <row r="512" ht="13.5" customHeight="1" spans="1:6">
      <c r="A512" s="2"/>
      <c r="D512" s="4"/>
      <c r="E512" s="5"/>
      <c r="F512" s="5"/>
    </row>
    <row r="513" ht="13.5" customHeight="1" spans="1:6">
      <c r="A513" s="2"/>
      <c r="D513" s="4"/>
      <c r="E513" s="5"/>
      <c r="F513" s="5"/>
    </row>
    <row r="514" ht="13.5" customHeight="1" spans="1:6">
      <c r="A514" s="2"/>
      <c r="D514" s="4"/>
      <c r="E514" s="5"/>
      <c r="F514" s="5"/>
    </row>
    <row r="515" ht="13.5" customHeight="1" spans="1:6">
      <c r="A515" s="2"/>
      <c r="D515" s="4"/>
      <c r="E515" s="5"/>
      <c r="F515" s="5"/>
    </row>
    <row r="516" ht="13.5" customHeight="1" spans="1:6">
      <c r="A516" s="2"/>
      <c r="D516" s="4"/>
      <c r="E516" s="5"/>
      <c r="F516" s="5"/>
    </row>
    <row r="517" ht="13.5" customHeight="1" spans="1:6">
      <c r="A517" s="2"/>
      <c r="D517" s="4"/>
      <c r="E517" s="5"/>
      <c r="F517" s="5"/>
    </row>
    <row r="518" ht="13.5" customHeight="1" spans="1:6">
      <c r="A518" s="2"/>
      <c r="D518" s="4"/>
      <c r="E518" s="5"/>
      <c r="F518" s="5"/>
    </row>
    <row r="519" ht="13.5" customHeight="1" spans="1:6">
      <c r="A519" s="2"/>
      <c r="D519" s="4"/>
      <c r="E519" s="5"/>
      <c r="F519" s="5"/>
    </row>
    <row r="520" ht="13.5" customHeight="1" spans="1:6">
      <c r="A520" s="2"/>
      <c r="D520" s="4"/>
      <c r="E520" s="5"/>
      <c r="F520" s="5"/>
    </row>
    <row r="521" ht="13.5" customHeight="1" spans="1:6">
      <c r="A521" s="2"/>
      <c r="D521" s="4"/>
      <c r="E521" s="5"/>
      <c r="F521" s="5"/>
    </row>
    <row r="522" ht="13.5" customHeight="1" spans="1:6">
      <c r="A522" s="2"/>
      <c r="D522" s="4"/>
      <c r="E522" s="5"/>
      <c r="F522" s="5"/>
    </row>
    <row r="523" ht="13.5" customHeight="1" spans="1:6">
      <c r="A523" s="2"/>
      <c r="D523" s="4"/>
      <c r="E523" s="5"/>
      <c r="F523" s="5"/>
    </row>
    <row r="524" ht="13.5" customHeight="1" spans="1:6">
      <c r="A524" s="2"/>
      <c r="D524" s="4"/>
      <c r="E524" s="5"/>
      <c r="F524" s="5"/>
    </row>
    <row r="525" ht="13.5" customHeight="1" spans="1:6">
      <c r="A525" s="2"/>
      <c r="D525" s="4"/>
      <c r="E525" s="5"/>
      <c r="F525" s="5"/>
    </row>
    <row r="526" ht="13.5" customHeight="1" spans="1:6">
      <c r="A526" s="2"/>
      <c r="D526" s="4"/>
      <c r="E526" s="5"/>
      <c r="F526" s="5"/>
    </row>
    <row r="527" ht="13.5" customHeight="1" spans="1:6">
      <c r="A527" s="2"/>
      <c r="D527" s="4"/>
      <c r="E527" s="5"/>
      <c r="F527" s="5"/>
    </row>
    <row r="528" ht="13.5" customHeight="1" spans="1:6">
      <c r="A528" s="2"/>
      <c r="D528" s="4"/>
      <c r="E528" s="5"/>
      <c r="F528" s="5"/>
    </row>
    <row r="529" ht="13.5" customHeight="1" spans="1:6">
      <c r="A529" s="2"/>
      <c r="D529" s="4"/>
      <c r="E529" s="5"/>
      <c r="F529" s="5"/>
    </row>
    <row r="530" ht="13.5" customHeight="1" spans="1:6">
      <c r="A530" s="2"/>
      <c r="D530" s="4"/>
      <c r="E530" s="5"/>
      <c r="F530" s="5"/>
    </row>
    <row r="531" ht="13.5" customHeight="1" spans="1:6">
      <c r="A531" s="2"/>
      <c r="D531" s="4"/>
      <c r="E531" s="5"/>
      <c r="F531" s="5"/>
    </row>
    <row r="532" ht="13.5" customHeight="1" spans="1:6">
      <c r="A532" s="2"/>
      <c r="D532" s="4"/>
      <c r="E532" s="5"/>
      <c r="F532" s="5"/>
    </row>
    <row r="533" ht="13.5" customHeight="1" spans="1:6">
      <c r="A533" s="2"/>
      <c r="D533" s="4"/>
      <c r="E533" s="5"/>
      <c r="F533" s="5"/>
    </row>
    <row r="534" ht="13.5" customHeight="1" spans="1:6">
      <c r="A534" s="2"/>
      <c r="D534" s="4"/>
      <c r="E534" s="5"/>
      <c r="F534" s="5"/>
    </row>
    <row r="535" ht="13.5" customHeight="1" spans="1:6">
      <c r="A535" s="2"/>
      <c r="D535" s="4"/>
      <c r="E535" s="5"/>
      <c r="F535" s="5"/>
    </row>
    <row r="536" ht="13.5" customHeight="1" spans="1:6">
      <c r="A536" s="2"/>
      <c r="D536" s="4"/>
      <c r="E536" s="5"/>
      <c r="F536" s="5"/>
    </row>
    <row r="537" ht="13.5" customHeight="1" spans="1:6">
      <c r="A537" s="2"/>
      <c r="D537" s="4"/>
      <c r="E537" s="5"/>
      <c r="F537" s="5"/>
    </row>
    <row r="538" ht="13.5" customHeight="1" spans="1:6">
      <c r="A538" s="2"/>
      <c r="D538" s="4"/>
      <c r="E538" s="5"/>
      <c r="F538" s="5"/>
    </row>
    <row r="539" ht="13.5" customHeight="1" spans="1:6">
      <c r="A539" s="2"/>
      <c r="D539" s="4"/>
      <c r="E539" s="5"/>
      <c r="F539" s="5"/>
    </row>
    <row r="540" ht="13.5" customHeight="1" spans="1:6">
      <c r="A540" s="2"/>
      <c r="D540" s="4"/>
      <c r="E540" s="5"/>
      <c r="F540" s="5"/>
    </row>
    <row r="541" ht="13.5" customHeight="1" spans="1:6">
      <c r="A541" s="2"/>
      <c r="D541" s="4"/>
      <c r="E541" s="5"/>
      <c r="F541" s="5"/>
    </row>
    <row r="542" ht="13.5" customHeight="1" spans="1:6">
      <c r="A542" s="2"/>
      <c r="D542" s="4"/>
      <c r="E542" s="5"/>
      <c r="F542" s="5"/>
    </row>
    <row r="543" ht="13.5" customHeight="1" spans="1:6">
      <c r="A543" s="2"/>
      <c r="D543" s="4"/>
      <c r="E543" s="5"/>
      <c r="F543" s="5"/>
    </row>
    <row r="544" ht="13.5" customHeight="1" spans="1:6">
      <c r="A544" s="2"/>
      <c r="D544" s="4"/>
      <c r="E544" s="5"/>
      <c r="F544" s="5"/>
    </row>
    <row r="545" ht="13.5" customHeight="1" spans="1:6">
      <c r="A545" s="2"/>
      <c r="D545" s="4"/>
      <c r="E545" s="5"/>
      <c r="F545" s="5"/>
    </row>
    <row r="546" ht="13.5" customHeight="1" spans="1:6">
      <c r="A546" s="2"/>
      <c r="D546" s="4"/>
      <c r="E546" s="5"/>
      <c r="F546" s="5"/>
    </row>
    <row r="547" ht="13.5" customHeight="1" spans="1:6">
      <c r="A547" s="2"/>
      <c r="D547" s="4"/>
      <c r="E547" s="5"/>
      <c r="F547" s="5"/>
    </row>
    <row r="548" ht="13.5" customHeight="1" spans="1:6">
      <c r="A548" s="2"/>
      <c r="D548" s="4"/>
      <c r="E548" s="5"/>
      <c r="F548" s="5"/>
    </row>
    <row r="549" ht="13.5" customHeight="1" spans="1:6">
      <c r="A549" s="2"/>
      <c r="D549" s="4"/>
      <c r="E549" s="5"/>
      <c r="F549" s="5"/>
    </row>
    <row r="550" ht="13.5" customHeight="1" spans="1:6">
      <c r="A550" s="2"/>
      <c r="D550" s="4"/>
      <c r="E550" s="5"/>
      <c r="F550" s="5"/>
    </row>
    <row r="551" ht="13.5" customHeight="1" spans="1:6">
      <c r="A551" s="2"/>
      <c r="D551" s="4"/>
      <c r="E551" s="5"/>
      <c r="F551" s="5"/>
    </row>
    <row r="552" ht="13.5" customHeight="1" spans="1:6">
      <c r="A552" s="2"/>
      <c r="D552" s="4"/>
      <c r="E552" s="5"/>
      <c r="F552" s="5"/>
    </row>
    <row r="553" ht="13.5" customHeight="1" spans="1:6">
      <c r="A553" s="2"/>
      <c r="D553" s="4"/>
      <c r="E553" s="5"/>
      <c r="F553" s="5"/>
    </row>
    <row r="554" ht="13.5" customHeight="1" spans="1:6">
      <c r="A554" s="2"/>
      <c r="D554" s="4"/>
      <c r="E554" s="5"/>
      <c r="F554" s="5"/>
    </row>
    <row r="555" ht="13.5" customHeight="1" spans="1:6">
      <c r="A555" s="2"/>
      <c r="D555" s="4"/>
      <c r="E555" s="5"/>
      <c r="F555" s="5"/>
    </row>
    <row r="556" ht="13.5" customHeight="1" spans="1:6">
      <c r="A556" s="2"/>
      <c r="D556" s="4"/>
      <c r="E556" s="5"/>
      <c r="F556" s="5"/>
    </row>
    <row r="557" ht="13.5" customHeight="1" spans="1:6">
      <c r="A557" s="2"/>
      <c r="D557" s="4"/>
      <c r="E557" s="5"/>
      <c r="F557" s="5"/>
    </row>
    <row r="558" ht="13.5" customHeight="1" spans="1:6">
      <c r="A558" s="2"/>
      <c r="D558" s="4"/>
      <c r="E558" s="5"/>
      <c r="F558" s="5"/>
    </row>
    <row r="559" ht="13.5" customHeight="1" spans="1:6">
      <c r="A559" s="2"/>
      <c r="D559" s="4"/>
      <c r="E559" s="5"/>
      <c r="F559" s="5"/>
    </row>
    <row r="560" ht="13.5" customHeight="1" spans="1:6">
      <c r="A560" s="2"/>
      <c r="D560" s="4"/>
      <c r="E560" s="5"/>
      <c r="F560" s="5"/>
    </row>
    <row r="561" ht="13.5" customHeight="1" spans="1:6">
      <c r="A561" s="2"/>
      <c r="D561" s="4"/>
      <c r="E561" s="5"/>
      <c r="F561" s="5"/>
    </row>
    <row r="562" ht="13.5" customHeight="1" spans="1:6">
      <c r="A562" s="2"/>
      <c r="D562" s="4"/>
      <c r="E562" s="5"/>
      <c r="F562" s="5"/>
    </row>
    <row r="563" ht="13.5" customHeight="1" spans="1:6">
      <c r="A563" s="2"/>
      <c r="D563" s="4"/>
      <c r="E563" s="5"/>
      <c r="F563" s="5"/>
    </row>
    <row r="564" ht="13.5" customHeight="1" spans="1:6">
      <c r="A564" s="2"/>
      <c r="D564" s="4"/>
      <c r="E564" s="5"/>
      <c r="F564" s="5"/>
    </row>
    <row r="565" ht="13.5" customHeight="1" spans="1:6">
      <c r="A565" s="2"/>
      <c r="D565" s="4"/>
      <c r="E565" s="5"/>
      <c r="F565" s="5"/>
    </row>
    <row r="566" ht="13.5" customHeight="1" spans="1:6">
      <c r="A566" s="2"/>
      <c r="D566" s="4"/>
      <c r="E566" s="5"/>
      <c r="F566" s="5"/>
    </row>
    <row r="567" ht="13.5" customHeight="1" spans="1:6">
      <c r="A567" s="2"/>
      <c r="D567" s="4"/>
      <c r="E567" s="5"/>
      <c r="F567" s="5"/>
    </row>
    <row r="568" ht="13.5" customHeight="1" spans="1:6">
      <c r="A568" s="2"/>
      <c r="D568" s="4"/>
      <c r="E568" s="5"/>
      <c r="F568" s="5"/>
    </row>
    <row r="569" ht="13.5" customHeight="1" spans="1:6">
      <c r="A569" s="2"/>
      <c r="D569" s="4"/>
      <c r="E569" s="5"/>
      <c r="F569" s="5"/>
    </row>
    <row r="570" ht="13.5" customHeight="1" spans="1:6">
      <c r="A570" s="2"/>
      <c r="D570" s="4"/>
      <c r="E570" s="5"/>
      <c r="F570" s="5"/>
    </row>
    <row r="571" ht="13.5" customHeight="1" spans="1:6">
      <c r="A571" s="2"/>
      <c r="D571" s="4"/>
      <c r="E571" s="5"/>
      <c r="F571" s="5"/>
    </row>
    <row r="572" ht="13.5" customHeight="1" spans="1:6">
      <c r="A572" s="2"/>
      <c r="D572" s="4"/>
      <c r="E572" s="5"/>
      <c r="F572" s="5"/>
    </row>
    <row r="573" ht="13.5" customHeight="1" spans="1:6">
      <c r="A573" s="2"/>
      <c r="D573" s="4"/>
      <c r="E573" s="5"/>
      <c r="F573" s="5"/>
    </row>
    <row r="574" ht="13.5" customHeight="1" spans="1:6">
      <c r="A574" s="2"/>
      <c r="D574" s="4"/>
      <c r="E574" s="5"/>
      <c r="F574" s="5"/>
    </row>
    <row r="575" ht="13.5" customHeight="1" spans="1:6">
      <c r="A575" s="2"/>
      <c r="D575" s="4"/>
      <c r="E575" s="5"/>
      <c r="F575" s="5"/>
    </row>
    <row r="576" ht="13.5" customHeight="1" spans="1:6">
      <c r="A576" s="2"/>
      <c r="D576" s="4"/>
      <c r="E576" s="5"/>
      <c r="F576" s="5"/>
    </row>
    <row r="577" ht="13.5" customHeight="1" spans="1:6">
      <c r="A577" s="2"/>
      <c r="D577" s="4"/>
      <c r="E577" s="5"/>
      <c r="F577" s="5"/>
    </row>
    <row r="578" ht="13.5" customHeight="1" spans="1:6">
      <c r="A578" s="2"/>
      <c r="D578" s="4"/>
      <c r="E578" s="5"/>
      <c r="F578" s="5"/>
    </row>
    <row r="579" ht="13.5" customHeight="1" spans="1:6">
      <c r="A579" s="2"/>
      <c r="D579" s="4"/>
      <c r="E579" s="5"/>
      <c r="F579" s="5"/>
    </row>
    <row r="580" ht="13.5" customHeight="1" spans="1:6">
      <c r="A580" s="2"/>
      <c r="D580" s="4"/>
      <c r="E580" s="5"/>
      <c r="F580" s="5"/>
    </row>
    <row r="581" ht="13.5" customHeight="1" spans="1:6">
      <c r="A581" s="2"/>
      <c r="D581" s="4"/>
      <c r="E581" s="5"/>
      <c r="F581" s="5"/>
    </row>
    <row r="582" ht="13.5" customHeight="1" spans="1:6">
      <c r="A582" s="2"/>
      <c r="D582" s="4"/>
      <c r="E582" s="5"/>
      <c r="F582" s="5"/>
    </row>
    <row r="583" ht="13.5" customHeight="1" spans="1:6">
      <c r="A583" s="2"/>
      <c r="D583" s="4"/>
      <c r="E583" s="5"/>
      <c r="F583" s="5"/>
    </row>
    <row r="584" ht="13.5" customHeight="1" spans="1:6">
      <c r="A584" s="2"/>
      <c r="D584" s="4"/>
      <c r="E584" s="5"/>
      <c r="F584" s="5"/>
    </row>
    <row r="585" ht="13.5" customHeight="1" spans="1:6">
      <c r="A585" s="2"/>
      <c r="D585" s="4"/>
      <c r="E585" s="5"/>
      <c r="F585" s="5"/>
    </row>
    <row r="586" ht="13.5" customHeight="1" spans="1:6">
      <c r="A586" s="2"/>
      <c r="D586" s="4"/>
      <c r="E586" s="5"/>
      <c r="F586" s="5"/>
    </row>
    <row r="587" ht="13.5" customHeight="1" spans="1:6">
      <c r="A587" s="2"/>
      <c r="D587" s="4"/>
      <c r="E587" s="5"/>
      <c r="F587" s="5"/>
    </row>
    <row r="588" ht="13.5" customHeight="1" spans="1:6">
      <c r="A588" s="2"/>
      <c r="D588" s="4"/>
      <c r="E588" s="5"/>
      <c r="F588" s="5"/>
    </row>
    <row r="589" ht="13.5" customHeight="1" spans="1:6">
      <c r="A589" s="2"/>
      <c r="D589" s="4"/>
      <c r="E589" s="5"/>
      <c r="F589" s="5"/>
    </row>
    <row r="590" ht="13.5" customHeight="1" spans="1:6">
      <c r="A590" s="2"/>
      <c r="D590" s="4"/>
      <c r="E590" s="5"/>
      <c r="F590" s="5"/>
    </row>
    <row r="591" ht="13.5" customHeight="1" spans="1:6">
      <c r="A591" s="2"/>
      <c r="D591" s="4"/>
      <c r="E591" s="5"/>
      <c r="F591" s="5"/>
    </row>
    <row r="592" ht="13.5" customHeight="1" spans="1:6">
      <c r="A592" s="2"/>
      <c r="D592" s="4"/>
      <c r="E592" s="5"/>
      <c r="F592" s="5"/>
    </row>
    <row r="593" ht="13.5" customHeight="1" spans="1:6">
      <c r="A593" s="2"/>
      <c r="D593" s="4"/>
      <c r="E593" s="5"/>
      <c r="F593" s="5"/>
    </row>
    <row r="594" ht="13.5" customHeight="1" spans="1:6">
      <c r="A594" s="2"/>
      <c r="D594" s="4"/>
      <c r="E594" s="5"/>
      <c r="F594" s="5"/>
    </row>
    <row r="595" ht="13.5" customHeight="1" spans="1:6">
      <c r="A595" s="2"/>
      <c r="D595" s="4"/>
      <c r="E595" s="5"/>
      <c r="F595" s="5"/>
    </row>
    <row r="596" ht="13.5" customHeight="1" spans="1:6">
      <c r="A596" s="2"/>
      <c r="D596" s="4"/>
      <c r="E596" s="5"/>
      <c r="F596" s="5"/>
    </row>
    <row r="597" ht="13.5" customHeight="1" spans="1:6">
      <c r="A597" s="2"/>
      <c r="D597" s="4"/>
      <c r="E597" s="5"/>
      <c r="F597" s="5"/>
    </row>
    <row r="598" ht="13.5" customHeight="1" spans="1:6">
      <c r="A598" s="2"/>
      <c r="D598" s="4"/>
      <c r="E598" s="5"/>
      <c r="F598" s="5"/>
    </row>
    <row r="599" ht="13.5" customHeight="1" spans="1:6">
      <c r="A599" s="2"/>
      <c r="D599" s="4"/>
      <c r="E599" s="5"/>
      <c r="F599" s="5"/>
    </row>
    <row r="600" ht="13.5" customHeight="1" spans="1:6">
      <c r="A600" s="2"/>
      <c r="D600" s="4"/>
      <c r="E600" s="5"/>
      <c r="F600" s="5"/>
    </row>
    <row r="601" ht="13.5" customHeight="1" spans="1:6">
      <c r="A601" s="2"/>
      <c r="D601" s="4"/>
      <c r="E601" s="5"/>
      <c r="F601" s="5"/>
    </row>
    <row r="602" ht="13.5" customHeight="1" spans="1:6">
      <c r="A602" s="2"/>
      <c r="D602" s="4"/>
      <c r="E602" s="5"/>
      <c r="F602" s="5"/>
    </row>
    <row r="603" ht="13.5" customHeight="1" spans="1:6">
      <c r="A603" s="2"/>
      <c r="D603" s="4"/>
      <c r="E603" s="5"/>
      <c r="F603" s="5"/>
    </row>
    <row r="604" ht="13.5" customHeight="1" spans="1:6">
      <c r="A604" s="2"/>
      <c r="D604" s="4"/>
      <c r="E604" s="5"/>
      <c r="F604" s="5"/>
    </row>
    <row r="605" ht="13.5" customHeight="1" spans="1:6">
      <c r="A605" s="2"/>
      <c r="D605" s="4"/>
      <c r="E605" s="5"/>
      <c r="F605" s="5"/>
    </row>
    <row r="606" ht="13.5" customHeight="1" spans="1:6">
      <c r="A606" s="2"/>
      <c r="D606" s="4"/>
      <c r="E606" s="5"/>
      <c r="F606" s="5"/>
    </row>
    <row r="607" ht="13.5" customHeight="1" spans="1:6">
      <c r="A607" s="2"/>
      <c r="D607" s="4"/>
      <c r="E607" s="5"/>
      <c r="F607" s="5"/>
    </row>
    <row r="608" ht="13.5" customHeight="1" spans="1:6">
      <c r="A608" s="2"/>
      <c r="D608" s="4"/>
      <c r="E608" s="5"/>
      <c r="F608" s="5"/>
    </row>
    <row r="609" ht="13.5" customHeight="1" spans="1:6">
      <c r="A609" s="2"/>
      <c r="D609" s="4"/>
      <c r="E609" s="5"/>
      <c r="F609" s="5"/>
    </row>
    <row r="610" ht="13.5" customHeight="1" spans="1:6">
      <c r="A610" s="2"/>
      <c r="D610" s="4"/>
      <c r="E610" s="5"/>
      <c r="F610" s="5"/>
    </row>
    <row r="611" ht="13.5" customHeight="1" spans="1:6">
      <c r="A611" s="2"/>
      <c r="D611" s="4"/>
      <c r="E611" s="5"/>
      <c r="F611" s="5"/>
    </row>
    <row r="612" ht="13.5" customHeight="1" spans="1:6">
      <c r="A612" s="2"/>
      <c r="D612" s="4"/>
      <c r="E612" s="5"/>
      <c r="F612" s="5"/>
    </row>
    <row r="613" ht="13.5" customHeight="1" spans="1:6">
      <c r="A613" s="2"/>
      <c r="D613" s="4"/>
      <c r="E613" s="5"/>
      <c r="F613" s="5"/>
    </row>
    <row r="614" ht="13.5" customHeight="1" spans="1:6">
      <c r="A614" s="2"/>
      <c r="D614" s="4"/>
      <c r="E614" s="5"/>
      <c r="F614" s="5"/>
    </row>
    <row r="615" ht="13.5" customHeight="1" spans="1:6">
      <c r="A615" s="2"/>
      <c r="D615" s="4"/>
      <c r="E615" s="5"/>
      <c r="F615" s="5"/>
    </row>
    <row r="616" ht="13.5" customHeight="1" spans="1:6">
      <c r="A616" s="2"/>
      <c r="D616" s="4"/>
      <c r="E616" s="5"/>
      <c r="F616" s="5"/>
    </row>
    <row r="617" ht="13.5" customHeight="1" spans="1:6">
      <c r="A617" s="2"/>
      <c r="D617" s="4"/>
      <c r="E617" s="5"/>
      <c r="F617" s="5"/>
    </row>
    <row r="618" ht="13.5" customHeight="1" spans="1:6">
      <c r="A618" s="2"/>
      <c r="D618" s="4"/>
      <c r="E618" s="5"/>
      <c r="F618" s="5"/>
    </row>
    <row r="619" ht="13.5" customHeight="1" spans="1:6">
      <c r="A619" s="2"/>
      <c r="D619" s="4"/>
      <c r="E619" s="5"/>
      <c r="F619" s="5"/>
    </row>
    <row r="620" ht="13.5" customHeight="1" spans="1:6">
      <c r="A620" s="2"/>
      <c r="D620" s="4"/>
      <c r="E620" s="5"/>
      <c r="F620" s="5"/>
    </row>
    <row r="621" ht="13.5" customHeight="1" spans="1:6">
      <c r="A621" s="2"/>
      <c r="D621" s="4"/>
      <c r="E621" s="5"/>
      <c r="F621" s="5"/>
    </row>
    <row r="622" ht="13.5" customHeight="1" spans="1:6">
      <c r="A622" s="2"/>
      <c r="D622" s="4"/>
      <c r="E622" s="5"/>
      <c r="F622" s="5"/>
    </row>
    <row r="623" ht="13.5" customHeight="1" spans="1:6">
      <c r="A623" s="2"/>
      <c r="D623" s="4"/>
      <c r="E623" s="5"/>
      <c r="F623" s="5"/>
    </row>
    <row r="624" ht="13.5" customHeight="1" spans="1:6">
      <c r="A624" s="2"/>
      <c r="D624" s="4"/>
      <c r="E624" s="5"/>
      <c r="F624" s="5"/>
    </row>
    <row r="625" ht="13.5" customHeight="1" spans="1:6">
      <c r="A625" s="2"/>
      <c r="D625" s="4"/>
      <c r="E625" s="5"/>
      <c r="F625" s="5"/>
    </row>
    <row r="626" ht="13.5" customHeight="1" spans="1:6">
      <c r="A626" s="2"/>
      <c r="D626" s="4"/>
      <c r="E626" s="5"/>
      <c r="F626" s="5"/>
    </row>
    <row r="627" ht="13.5" customHeight="1" spans="1:6">
      <c r="A627" s="2"/>
      <c r="D627" s="4"/>
      <c r="E627" s="5"/>
      <c r="F627" s="5"/>
    </row>
    <row r="628" ht="13.5" customHeight="1" spans="1:6">
      <c r="A628" s="2"/>
      <c r="D628" s="4"/>
      <c r="E628" s="5"/>
      <c r="F628" s="5"/>
    </row>
    <row r="629" ht="13.5" customHeight="1" spans="1:6">
      <c r="A629" s="2"/>
      <c r="D629" s="4"/>
      <c r="E629" s="5"/>
      <c r="F629" s="5"/>
    </row>
    <row r="630" ht="13.5" customHeight="1" spans="1:6">
      <c r="A630" s="2"/>
      <c r="D630" s="4"/>
      <c r="E630" s="5"/>
      <c r="F630" s="5"/>
    </row>
    <row r="631" ht="13.5" customHeight="1" spans="1:6">
      <c r="A631" s="2"/>
      <c r="D631" s="4"/>
      <c r="E631" s="5"/>
      <c r="F631" s="5"/>
    </row>
    <row r="632" ht="13.5" customHeight="1" spans="1:6">
      <c r="A632" s="2"/>
      <c r="D632" s="4"/>
      <c r="E632" s="5"/>
      <c r="F632" s="5"/>
    </row>
    <row r="633" ht="13.5" customHeight="1" spans="1:6">
      <c r="A633" s="2"/>
      <c r="D633" s="4"/>
      <c r="E633" s="5"/>
      <c r="F633" s="5"/>
    </row>
    <row r="634" ht="13.5" customHeight="1" spans="1:6">
      <c r="A634" s="2"/>
      <c r="D634" s="4"/>
      <c r="E634" s="5"/>
      <c r="F634" s="5"/>
    </row>
    <row r="635" ht="13.5" customHeight="1" spans="1:6">
      <c r="A635" s="2"/>
      <c r="D635" s="4"/>
      <c r="E635" s="5"/>
      <c r="F635" s="5"/>
    </row>
    <row r="636" ht="13.5" customHeight="1" spans="1:6">
      <c r="A636" s="2"/>
      <c r="D636" s="4"/>
      <c r="E636" s="5"/>
      <c r="F636" s="5"/>
    </row>
    <row r="637" ht="13.5" customHeight="1" spans="1:6">
      <c r="A637" s="2"/>
      <c r="D637" s="4"/>
      <c r="E637" s="5"/>
      <c r="F637" s="5"/>
    </row>
    <row r="638" ht="13.5" customHeight="1" spans="1:6">
      <c r="A638" s="2"/>
      <c r="D638" s="4"/>
      <c r="E638" s="5"/>
      <c r="F638" s="5"/>
    </row>
    <row r="639" ht="13.5" customHeight="1" spans="1:6">
      <c r="A639" s="2"/>
      <c r="D639" s="4"/>
      <c r="E639" s="5"/>
      <c r="F639" s="5"/>
    </row>
    <row r="640" ht="13.5" customHeight="1" spans="1:6">
      <c r="A640" s="2"/>
      <c r="D640" s="4"/>
      <c r="E640" s="5"/>
      <c r="F640" s="5"/>
    </row>
    <row r="641" ht="13.5" customHeight="1" spans="1:6">
      <c r="A641" s="2"/>
      <c r="D641" s="4"/>
      <c r="E641" s="5"/>
      <c r="F641" s="5"/>
    </row>
    <row r="642" ht="13.5" customHeight="1" spans="1:6">
      <c r="A642" s="2"/>
      <c r="D642" s="4"/>
      <c r="E642" s="5"/>
      <c r="F642" s="5"/>
    </row>
    <row r="643" ht="13.5" customHeight="1" spans="1:6">
      <c r="A643" s="2"/>
      <c r="D643" s="4"/>
      <c r="E643" s="5"/>
      <c r="F643" s="5"/>
    </row>
    <row r="644" ht="13.5" customHeight="1" spans="1:6">
      <c r="A644" s="2"/>
      <c r="D644" s="4"/>
      <c r="E644" s="5"/>
      <c r="F644" s="5"/>
    </row>
    <row r="645" ht="13.5" customHeight="1" spans="1:6">
      <c r="A645" s="2"/>
      <c r="D645" s="4"/>
      <c r="E645" s="5"/>
      <c r="F645" s="5"/>
    </row>
    <row r="646" ht="13.5" customHeight="1" spans="1:6">
      <c r="A646" s="2"/>
      <c r="D646" s="4"/>
      <c r="E646" s="5"/>
      <c r="F646" s="5"/>
    </row>
    <row r="647" ht="13.5" customHeight="1" spans="1:6">
      <c r="A647" s="2"/>
      <c r="D647" s="4"/>
      <c r="E647" s="5"/>
      <c r="F647" s="5"/>
    </row>
    <row r="648" ht="13.5" customHeight="1" spans="1:6">
      <c r="A648" s="2"/>
      <c r="D648" s="4"/>
      <c r="E648" s="5"/>
      <c r="F648" s="5"/>
    </row>
    <row r="649" ht="13.5" customHeight="1" spans="1:6">
      <c r="A649" s="2"/>
      <c r="D649" s="4"/>
      <c r="E649" s="5"/>
      <c r="F649" s="5"/>
    </row>
    <row r="650" ht="13.5" customHeight="1" spans="1:6">
      <c r="A650" s="2"/>
      <c r="D650" s="4"/>
      <c r="E650" s="5"/>
      <c r="F650" s="5"/>
    </row>
    <row r="651" ht="13.5" customHeight="1" spans="1:6">
      <c r="A651" s="2"/>
      <c r="D651" s="4"/>
      <c r="E651" s="5"/>
      <c r="F651" s="5"/>
    </row>
    <row r="652" ht="13.5" customHeight="1" spans="1:6">
      <c r="A652" s="2"/>
      <c r="D652" s="4"/>
      <c r="E652" s="5"/>
      <c r="F652" s="5"/>
    </row>
    <row r="653" ht="13.5" customHeight="1" spans="1:6">
      <c r="A653" s="2"/>
      <c r="D653" s="4"/>
      <c r="E653" s="5"/>
      <c r="F653" s="5"/>
    </row>
    <row r="654" ht="13.5" customHeight="1" spans="1:6">
      <c r="A654" s="2"/>
      <c r="D654" s="4"/>
      <c r="E654" s="5"/>
      <c r="F654" s="5"/>
    </row>
    <row r="655" ht="13.5" customHeight="1" spans="1:6">
      <c r="A655" s="2"/>
      <c r="D655" s="4"/>
      <c r="E655" s="5"/>
      <c r="F655" s="5"/>
    </row>
    <row r="656" ht="13.5" customHeight="1" spans="1:6">
      <c r="A656" s="2"/>
      <c r="D656" s="4"/>
      <c r="E656" s="5"/>
      <c r="F656" s="5"/>
    </row>
    <row r="657" ht="13.5" customHeight="1" spans="1:6">
      <c r="A657" s="2"/>
      <c r="D657" s="4"/>
      <c r="E657" s="5"/>
      <c r="F657" s="5"/>
    </row>
    <row r="658" ht="13.5" customHeight="1" spans="1:6">
      <c r="A658" s="2"/>
      <c r="D658" s="4"/>
      <c r="E658" s="5"/>
      <c r="F658" s="5"/>
    </row>
    <row r="659" ht="13.5" customHeight="1" spans="1:6">
      <c r="A659" s="2"/>
      <c r="D659" s="4"/>
      <c r="E659" s="5"/>
      <c r="F659" s="5"/>
    </row>
    <row r="660" ht="13.5" customHeight="1" spans="1:6">
      <c r="A660" s="2"/>
      <c r="D660" s="4"/>
      <c r="E660" s="5"/>
      <c r="F660" s="5"/>
    </row>
    <row r="661" ht="13.5" customHeight="1" spans="1:6">
      <c r="A661" s="2"/>
      <c r="D661" s="4"/>
      <c r="E661" s="5"/>
      <c r="F661" s="5"/>
    </row>
    <row r="662" ht="13.5" customHeight="1" spans="1:6">
      <c r="A662" s="2"/>
      <c r="D662" s="4"/>
      <c r="E662" s="5"/>
      <c r="F662" s="5"/>
    </row>
    <row r="663" ht="13.5" customHeight="1" spans="1:6">
      <c r="A663" s="2"/>
      <c r="D663" s="4"/>
      <c r="E663" s="5"/>
      <c r="F663" s="5"/>
    </row>
    <row r="664" ht="13.5" customHeight="1" spans="1:6">
      <c r="A664" s="2"/>
      <c r="D664" s="4"/>
      <c r="E664" s="5"/>
      <c r="F664" s="5"/>
    </row>
    <row r="665" ht="13.5" customHeight="1" spans="1:6">
      <c r="A665" s="2"/>
      <c r="D665" s="4"/>
      <c r="E665" s="5"/>
      <c r="F665" s="5"/>
    </row>
    <row r="666" ht="13.5" customHeight="1" spans="1:6">
      <c r="A666" s="2"/>
      <c r="D666" s="4"/>
      <c r="E666" s="5"/>
      <c r="F666" s="5"/>
    </row>
    <row r="667" ht="13.5" customHeight="1" spans="1:6">
      <c r="A667" s="2"/>
      <c r="D667" s="4"/>
      <c r="E667" s="5"/>
      <c r="F667" s="5"/>
    </row>
    <row r="668" ht="13.5" customHeight="1" spans="1:6">
      <c r="A668" s="2"/>
      <c r="D668" s="4"/>
      <c r="E668" s="5"/>
      <c r="F668" s="5"/>
    </row>
    <row r="669" ht="13.5" customHeight="1" spans="1:6">
      <c r="A669" s="2"/>
      <c r="D669" s="4"/>
      <c r="E669" s="5"/>
      <c r="F669" s="5"/>
    </row>
    <row r="670" ht="13.5" customHeight="1" spans="1:6">
      <c r="A670" s="2"/>
      <c r="D670" s="4"/>
      <c r="E670" s="5"/>
      <c r="F670" s="5"/>
    </row>
    <row r="671" ht="13.5" customHeight="1" spans="1:6">
      <c r="A671" s="2"/>
      <c r="D671" s="4"/>
      <c r="E671" s="5"/>
      <c r="F671" s="5"/>
    </row>
    <row r="672" ht="13.5" customHeight="1" spans="1:6">
      <c r="A672" s="2"/>
      <c r="D672" s="4"/>
      <c r="E672" s="5"/>
      <c r="F672" s="5"/>
    </row>
    <row r="673" ht="13.5" customHeight="1" spans="1:6">
      <c r="A673" s="2"/>
      <c r="D673" s="4"/>
      <c r="E673" s="5"/>
      <c r="F673" s="5"/>
    </row>
    <row r="674" ht="13.5" customHeight="1" spans="1:6">
      <c r="A674" s="2"/>
      <c r="D674" s="4"/>
      <c r="E674" s="5"/>
      <c r="F674" s="5"/>
    </row>
    <row r="675" ht="13.5" customHeight="1" spans="1:6">
      <c r="A675" s="2"/>
      <c r="D675" s="4"/>
      <c r="E675" s="5"/>
      <c r="F675" s="5"/>
    </row>
    <row r="676" ht="13.5" customHeight="1" spans="1:6">
      <c r="A676" s="2"/>
      <c r="D676" s="4"/>
      <c r="E676" s="5"/>
      <c r="F676" s="5"/>
    </row>
    <row r="677" ht="13.5" customHeight="1" spans="1:6">
      <c r="A677" s="2"/>
      <c r="D677" s="4"/>
      <c r="E677" s="5"/>
      <c r="F677" s="5"/>
    </row>
    <row r="678" ht="13.5" customHeight="1" spans="1:6">
      <c r="A678" s="2"/>
      <c r="D678" s="4"/>
      <c r="E678" s="5"/>
      <c r="F678" s="5"/>
    </row>
    <row r="679" ht="13.5" customHeight="1" spans="1:6">
      <c r="A679" s="2"/>
      <c r="D679" s="4"/>
      <c r="E679" s="5"/>
      <c r="F679" s="5"/>
    </row>
    <row r="680" ht="13.5" customHeight="1" spans="1:6">
      <c r="A680" s="2"/>
      <c r="D680" s="4"/>
      <c r="E680" s="5"/>
      <c r="F680" s="5"/>
    </row>
    <row r="681" ht="13.5" customHeight="1" spans="1:6">
      <c r="A681" s="2"/>
      <c r="D681" s="4"/>
      <c r="E681" s="5"/>
      <c r="F681" s="5"/>
    </row>
    <row r="682" ht="13.5" customHeight="1" spans="1:6">
      <c r="A682" s="2"/>
      <c r="D682" s="4"/>
      <c r="E682" s="5"/>
      <c r="F682" s="5"/>
    </row>
    <row r="683" ht="13.5" customHeight="1" spans="1:6">
      <c r="A683" s="2"/>
      <c r="D683" s="4"/>
      <c r="E683" s="5"/>
      <c r="F683" s="5"/>
    </row>
    <row r="684" ht="13.5" customHeight="1" spans="1:6">
      <c r="A684" s="2"/>
      <c r="D684" s="4"/>
      <c r="E684" s="5"/>
      <c r="F684" s="5"/>
    </row>
    <row r="685" ht="13.5" customHeight="1" spans="1:6">
      <c r="A685" s="2"/>
      <c r="D685" s="4"/>
      <c r="E685" s="5"/>
      <c r="F685" s="5"/>
    </row>
    <row r="686" ht="13.5" customHeight="1" spans="1:6">
      <c r="A686" s="2"/>
      <c r="D686" s="4"/>
      <c r="E686" s="5"/>
      <c r="F686" s="5"/>
    </row>
    <row r="687" ht="13.5" customHeight="1" spans="1:6">
      <c r="A687" s="2"/>
      <c r="D687" s="4"/>
      <c r="E687" s="5"/>
      <c r="F687" s="5"/>
    </row>
    <row r="688" ht="13.5" customHeight="1" spans="1:6">
      <c r="A688" s="2"/>
      <c r="D688" s="4"/>
      <c r="E688" s="5"/>
      <c r="F688" s="5"/>
    </row>
    <row r="689" ht="13.5" customHeight="1" spans="1:6">
      <c r="A689" s="2"/>
      <c r="D689" s="4"/>
      <c r="E689" s="5"/>
      <c r="F689" s="5"/>
    </row>
    <row r="690" ht="13.5" customHeight="1" spans="1:6">
      <c r="A690" s="2"/>
      <c r="D690" s="4"/>
      <c r="E690" s="5"/>
      <c r="F690" s="5"/>
    </row>
    <row r="691" ht="13.5" customHeight="1" spans="1:6">
      <c r="A691" s="2"/>
      <c r="D691" s="4"/>
      <c r="E691" s="5"/>
      <c r="F691" s="5"/>
    </row>
    <row r="692" ht="13.5" customHeight="1" spans="1:6">
      <c r="A692" s="2"/>
      <c r="D692" s="4"/>
      <c r="E692" s="5"/>
      <c r="F692" s="5"/>
    </row>
    <row r="693" ht="13.5" customHeight="1" spans="1:6">
      <c r="A693" s="2"/>
      <c r="D693" s="4"/>
      <c r="E693" s="5"/>
      <c r="F693" s="5"/>
    </row>
    <row r="694" ht="13.5" customHeight="1" spans="1:6">
      <c r="A694" s="2"/>
      <c r="D694" s="4"/>
      <c r="E694" s="5"/>
      <c r="F694" s="5"/>
    </row>
    <row r="695" ht="13.5" customHeight="1" spans="1:6">
      <c r="A695" s="2"/>
      <c r="D695" s="4"/>
      <c r="E695" s="5"/>
      <c r="F695" s="5"/>
    </row>
    <row r="696" ht="13.5" customHeight="1" spans="1:6">
      <c r="A696" s="2"/>
      <c r="D696" s="4"/>
      <c r="E696" s="5"/>
      <c r="F696" s="5"/>
    </row>
    <row r="697" ht="13.5" customHeight="1" spans="1:6">
      <c r="A697" s="2"/>
      <c r="D697" s="4"/>
      <c r="E697" s="5"/>
      <c r="F697" s="5"/>
    </row>
    <row r="698" ht="13.5" customHeight="1" spans="1:6">
      <c r="A698" s="2"/>
      <c r="D698" s="4"/>
      <c r="E698" s="5"/>
      <c r="F698" s="5"/>
    </row>
    <row r="699" ht="13.5" customHeight="1" spans="1:6">
      <c r="A699" s="2"/>
      <c r="D699" s="4"/>
      <c r="E699" s="5"/>
      <c r="F699" s="5"/>
    </row>
    <row r="700" ht="13.5" customHeight="1" spans="1:6">
      <c r="A700" s="2"/>
      <c r="D700" s="4"/>
      <c r="E700" s="5"/>
      <c r="F700" s="5"/>
    </row>
    <row r="701" ht="13.5" customHeight="1" spans="1:6">
      <c r="A701" s="2"/>
      <c r="D701" s="4"/>
      <c r="E701" s="5"/>
      <c r="F701" s="5"/>
    </row>
    <row r="702" ht="13.5" customHeight="1" spans="1:6">
      <c r="A702" s="2"/>
      <c r="D702" s="4"/>
      <c r="E702" s="5"/>
      <c r="F702" s="5"/>
    </row>
    <row r="703" ht="13.5" customHeight="1" spans="1:6">
      <c r="A703" s="2"/>
      <c r="D703" s="4"/>
      <c r="E703" s="5"/>
      <c r="F703" s="5"/>
    </row>
    <row r="704" ht="13.5" customHeight="1" spans="1:6">
      <c r="A704" s="2"/>
      <c r="D704" s="4"/>
      <c r="E704" s="5"/>
      <c r="F704" s="5"/>
    </row>
    <row r="705" ht="13.5" customHeight="1" spans="1:6">
      <c r="A705" s="2"/>
      <c r="D705" s="4"/>
      <c r="E705" s="5"/>
      <c r="F705" s="5"/>
    </row>
    <row r="706" ht="13.5" customHeight="1" spans="1:6">
      <c r="A706" s="2"/>
      <c r="D706" s="4"/>
      <c r="E706" s="5"/>
      <c r="F706" s="5"/>
    </row>
    <row r="707" ht="13.5" customHeight="1" spans="1:6">
      <c r="A707" s="2"/>
      <c r="D707" s="4"/>
      <c r="E707" s="5"/>
      <c r="F707" s="5"/>
    </row>
    <row r="708" ht="13.5" customHeight="1" spans="1:6">
      <c r="A708" s="2"/>
      <c r="D708" s="4"/>
      <c r="E708" s="5"/>
      <c r="F708" s="5"/>
    </row>
    <row r="709" ht="13.5" customHeight="1" spans="1:6">
      <c r="A709" s="2"/>
      <c r="D709" s="4"/>
      <c r="E709" s="5"/>
      <c r="F709" s="5"/>
    </row>
    <row r="710" ht="13.5" customHeight="1" spans="1:6">
      <c r="A710" s="2"/>
      <c r="D710" s="4"/>
      <c r="E710" s="5"/>
      <c r="F710" s="5"/>
    </row>
    <row r="711" ht="13.5" customHeight="1" spans="1:6">
      <c r="A711" s="2"/>
      <c r="D711" s="4"/>
      <c r="E711" s="5"/>
      <c r="F711" s="5"/>
    </row>
    <row r="712" ht="13.5" customHeight="1" spans="1:6">
      <c r="A712" s="2"/>
      <c r="D712" s="4"/>
      <c r="E712" s="5"/>
      <c r="F712" s="5"/>
    </row>
    <row r="713" ht="13.5" customHeight="1" spans="1:6">
      <c r="A713" s="2"/>
      <c r="D713" s="4"/>
      <c r="E713" s="5"/>
      <c r="F713" s="5"/>
    </row>
    <row r="714" ht="13.5" customHeight="1" spans="1:6">
      <c r="A714" s="2"/>
      <c r="D714" s="4"/>
      <c r="E714" s="5"/>
      <c r="F714" s="5"/>
    </row>
    <row r="715" ht="13.5" customHeight="1" spans="1:6">
      <c r="A715" s="2"/>
      <c r="D715" s="4"/>
      <c r="E715" s="5"/>
      <c r="F715" s="5"/>
    </row>
    <row r="716" ht="13.5" customHeight="1" spans="1:6">
      <c r="A716" s="2"/>
      <c r="D716" s="4"/>
      <c r="E716" s="5"/>
      <c r="F716" s="5"/>
    </row>
    <row r="717" ht="13.5" customHeight="1" spans="1:6">
      <c r="A717" s="2"/>
      <c r="D717" s="4"/>
      <c r="E717" s="5"/>
      <c r="F717" s="5"/>
    </row>
    <row r="718" ht="13.5" customHeight="1" spans="1:6">
      <c r="A718" s="2"/>
      <c r="D718" s="4"/>
      <c r="E718" s="5"/>
      <c r="F718" s="5"/>
    </row>
    <row r="719" ht="13.5" customHeight="1" spans="1:6">
      <c r="A719" s="2"/>
      <c r="D719" s="4"/>
      <c r="E719" s="5"/>
      <c r="F719" s="5"/>
    </row>
    <row r="720" ht="13.5" customHeight="1" spans="1:6">
      <c r="A720" s="2"/>
      <c r="D720" s="4"/>
      <c r="E720" s="5"/>
      <c r="F720" s="5"/>
    </row>
    <row r="721" ht="13.5" customHeight="1" spans="1:6">
      <c r="A721" s="2"/>
      <c r="D721" s="4"/>
      <c r="E721" s="5"/>
      <c r="F721" s="5"/>
    </row>
    <row r="722" ht="13.5" customHeight="1" spans="1:6">
      <c r="A722" s="2"/>
      <c r="D722" s="4"/>
      <c r="E722" s="5"/>
      <c r="F722" s="5"/>
    </row>
    <row r="723" ht="13.5" customHeight="1" spans="1:6">
      <c r="A723" s="2"/>
      <c r="D723" s="4"/>
      <c r="E723" s="5"/>
      <c r="F723" s="5"/>
    </row>
    <row r="724" ht="13.5" customHeight="1" spans="1:6">
      <c r="A724" s="2"/>
      <c r="D724" s="4"/>
      <c r="E724" s="5"/>
      <c r="F724" s="5"/>
    </row>
    <row r="725" ht="13.5" customHeight="1" spans="1:6">
      <c r="A725" s="2"/>
      <c r="D725" s="4"/>
      <c r="E725" s="5"/>
      <c r="F725" s="5"/>
    </row>
    <row r="726" ht="13.5" customHeight="1" spans="1:6">
      <c r="A726" s="2"/>
      <c r="D726" s="4"/>
      <c r="E726" s="5"/>
      <c r="F726" s="5"/>
    </row>
    <row r="727" ht="13.5" customHeight="1" spans="1:6">
      <c r="A727" s="2"/>
      <c r="D727" s="4"/>
      <c r="E727" s="5"/>
      <c r="F727" s="5"/>
    </row>
    <row r="728" ht="13.5" customHeight="1" spans="1:6">
      <c r="A728" s="2"/>
      <c r="D728" s="4"/>
      <c r="E728" s="5"/>
      <c r="F728" s="5"/>
    </row>
    <row r="729" ht="13.5" customHeight="1" spans="1:6">
      <c r="A729" s="2"/>
      <c r="D729" s="4"/>
      <c r="E729" s="5"/>
      <c r="F729" s="5"/>
    </row>
    <row r="730" ht="13.5" customHeight="1" spans="1:6">
      <c r="A730" s="2"/>
      <c r="D730" s="4"/>
      <c r="E730" s="5"/>
      <c r="F730" s="5"/>
    </row>
    <row r="731" ht="13.5" customHeight="1" spans="1:6">
      <c r="A731" s="2"/>
      <c r="D731" s="4"/>
      <c r="E731" s="5"/>
      <c r="F731" s="5"/>
    </row>
    <row r="732" ht="13.5" customHeight="1" spans="1:6">
      <c r="A732" s="2"/>
      <c r="D732" s="4"/>
      <c r="E732" s="5"/>
      <c r="F732" s="5"/>
    </row>
    <row r="733" ht="13.5" customHeight="1" spans="1:6">
      <c r="A733" s="2"/>
      <c r="D733" s="4"/>
      <c r="E733" s="5"/>
      <c r="F733" s="5"/>
    </row>
    <row r="734" ht="13.5" customHeight="1" spans="1:6">
      <c r="A734" s="2"/>
      <c r="D734" s="4"/>
      <c r="E734" s="5"/>
      <c r="F734" s="5"/>
    </row>
    <row r="735" ht="13.5" customHeight="1" spans="1:6">
      <c r="A735" s="2"/>
      <c r="D735" s="4"/>
      <c r="E735" s="5"/>
      <c r="F735" s="5"/>
    </row>
    <row r="736" ht="13.5" customHeight="1" spans="1:6">
      <c r="A736" s="2"/>
      <c r="D736" s="4"/>
      <c r="E736" s="5"/>
      <c r="F736" s="5"/>
    </row>
    <row r="737" ht="13.5" customHeight="1" spans="1:6">
      <c r="A737" s="2"/>
      <c r="D737" s="4"/>
      <c r="E737" s="5"/>
      <c r="F737" s="5"/>
    </row>
    <row r="738" ht="13.5" customHeight="1" spans="1:6">
      <c r="A738" s="2"/>
      <c r="D738" s="4"/>
      <c r="E738" s="5"/>
      <c r="F738" s="5"/>
    </row>
    <row r="739" ht="13.5" customHeight="1" spans="1:6">
      <c r="A739" s="2"/>
      <c r="D739" s="4"/>
      <c r="E739" s="5"/>
      <c r="F739" s="5"/>
    </row>
    <row r="740" ht="13.5" customHeight="1" spans="1:6">
      <c r="A740" s="2"/>
      <c r="D740" s="4"/>
      <c r="E740" s="5"/>
      <c r="F740" s="5"/>
    </row>
    <row r="741" ht="13.5" customHeight="1" spans="1:6">
      <c r="A741" s="2"/>
      <c r="D741" s="4"/>
      <c r="E741" s="5"/>
      <c r="F741" s="5"/>
    </row>
    <row r="742" ht="13.5" customHeight="1" spans="1:6">
      <c r="A742" s="2"/>
      <c r="D742" s="4"/>
      <c r="E742" s="5"/>
      <c r="F742" s="5"/>
    </row>
    <row r="743" ht="13.5" customHeight="1" spans="1:6">
      <c r="A743" s="2"/>
      <c r="D743" s="4"/>
      <c r="E743" s="5"/>
      <c r="F743" s="5"/>
    </row>
    <row r="744" ht="13.5" customHeight="1" spans="1:6">
      <c r="A744" s="2"/>
      <c r="D744" s="4"/>
      <c r="E744" s="5"/>
      <c r="F744" s="5"/>
    </row>
    <row r="745" ht="13.5" customHeight="1" spans="1:6">
      <c r="A745" s="2"/>
      <c r="D745" s="4"/>
      <c r="E745" s="5"/>
      <c r="F745" s="5"/>
    </row>
    <row r="746" ht="13.5" customHeight="1" spans="1:6">
      <c r="A746" s="2"/>
      <c r="D746" s="4"/>
      <c r="E746" s="5"/>
      <c r="F746" s="5"/>
    </row>
    <row r="747" ht="13.5" customHeight="1" spans="1:6">
      <c r="A747" s="2"/>
      <c r="D747" s="4"/>
      <c r="E747" s="5"/>
      <c r="F747" s="5"/>
    </row>
    <row r="748" ht="13.5" customHeight="1" spans="1:6">
      <c r="A748" s="2"/>
      <c r="D748" s="4"/>
      <c r="E748" s="5"/>
      <c r="F748" s="5"/>
    </row>
    <row r="749" ht="13.5" customHeight="1" spans="1:6">
      <c r="A749" s="2"/>
      <c r="D749" s="4"/>
      <c r="E749" s="5"/>
      <c r="F749" s="5"/>
    </row>
    <row r="750" ht="13.5" customHeight="1" spans="1:6">
      <c r="A750" s="2"/>
      <c r="D750" s="4"/>
      <c r="E750" s="5"/>
      <c r="F750" s="5"/>
    </row>
    <row r="751" ht="13.5" customHeight="1" spans="1:6">
      <c r="A751" s="2"/>
      <c r="D751" s="4"/>
      <c r="E751" s="5"/>
      <c r="F751" s="5"/>
    </row>
    <row r="752" ht="13.5" customHeight="1" spans="1:6">
      <c r="A752" s="2"/>
      <c r="D752" s="4"/>
      <c r="E752" s="5"/>
      <c r="F752" s="5"/>
    </row>
    <row r="753" ht="13.5" customHeight="1" spans="1:6">
      <c r="A753" s="2"/>
      <c r="D753" s="4"/>
      <c r="E753" s="5"/>
      <c r="F753" s="5"/>
    </row>
    <row r="754" ht="13.5" customHeight="1" spans="1:6">
      <c r="A754" s="2"/>
      <c r="D754" s="4"/>
      <c r="E754" s="5"/>
      <c r="F754" s="5"/>
    </row>
    <row r="755" ht="13.5" customHeight="1" spans="1:6">
      <c r="A755" s="2"/>
      <c r="D755" s="4"/>
      <c r="E755" s="5"/>
      <c r="F755" s="5"/>
    </row>
    <row r="756" ht="13.5" customHeight="1" spans="1:6">
      <c r="A756" s="2"/>
      <c r="D756" s="4"/>
      <c r="E756" s="5"/>
      <c r="F756" s="5"/>
    </row>
    <row r="757" ht="13.5" customHeight="1" spans="1:6">
      <c r="A757" s="2"/>
      <c r="D757" s="4"/>
      <c r="E757" s="5"/>
      <c r="F757" s="5"/>
    </row>
    <row r="758" ht="13.5" customHeight="1" spans="1:6">
      <c r="A758" s="2"/>
      <c r="D758" s="4"/>
      <c r="E758" s="5"/>
      <c r="F758" s="5"/>
    </row>
    <row r="759" ht="13.5" customHeight="1" spans="1:6">
      <c r="A759" s="2"/>
      <c r="D759" s="4"/>
      <c r="E759" s="5"/>
      <c r="F759" s="5"/>
    </row>
    <row r="760" ht="13.5" customHeight="1" spans="1:6">
      <c r="A760" s="2"/>
      <c r="D760" s="4"/>
      <c r="E760" s="5"/>
      <c r="F760" s="5"/>
    </row>
    <row r="761" ht="13.5" customHeight="1" spans="1:6">
      <c r="A761" s="2"/>
      <c r="D761" s="4"/>
      <c r="E761" s="5"/>
      <c r="F761" s="5"/>
    </row>
    <row r="762" ht="13.5" customHeight="1" spans="1:6">
      <c r="A762" s="2"/>
      <c r="D762" s="4"/>
      <c r="E762" s="5"/>
      <c r="F762" s="5"/>
    </row>
    <row r="763" ht="13.5" customHeight="1" spans="1:6">
      <c r="A763" s="2"/>
      <c r="D763" s="4"/>
      <c r="E763" s="5"/>
      <c r="F763" s="5"/>
    </row>
    <row r="764" ht="13.5" customHeight="1" spans="1:6">
      <c r="A764" s="2"/>
      <c r="D764" s="4"/>
      <c r="E764" s="5"/>
      <c r="F764" s="5"/>
    </row>
    <row r="765" ht="13.5" customHeight="1" spans="1:6">
      <c r="A765" s="2"/>
      <c r="D765" s="4"/>
      <c r="E765" s="5"/>
      <c r="F765" s="5"/>
    </row>
    <row r="766" ht="13.5" customHeight="1" spans="1:6">
      <c r="A766" s="2"/>
      <c r="D766" s="4"/>
      <c r="E766" s="5"/>
      <c r="F766" s="5"/>
    </row>
    <row r="767" ht="13.5" customHeight="1" spans="1:6">
      <c r="A767" s="2"/>
      <c r="D767" s="4"/>
      <c r="E767" s="5"/>
      <c r="F767" s="5"/>
    </row>
    <row r="768" ht="13.5" customHeight="1" spans="1:6">
      <c r="A768" s="2"/>
      <c r="D768" s="4"/>
      <c r="E768" s="5"/>
      <c r="F768" s="5"/>
    </row>
    <row r="769" ht="13.5" customHeight="1" spans="1:6">
      <c r="A769" s="2"/>
      <c r="D769" s="4"/>
      <c r="E769" s="5"/>
      <c r="F769" s="5"/>
    </row>
    <row r="770" ht="13.5" customHeight="1" spans="1:6">
      <c r="A770" s="2"/>
      <c r="D770" s="4"/>
      <c r="E770" s="5"/>
      <c r="F770" s="5"/>
    </row>
    <row r="771" ht="13.5" customHeight="1" spans="1:6">
      <c r="A771" s="2"/>
      <c r="D771" s="4"/>
      <c r="E771" s="5"/>
      <c r="F771" s="5"/>
    </row>
    <row r="772" ht="13.5" customHeight="1" spans="1:6">
      <c r="A772" s="2"/>
      <c r="D772" s="4"/>
      <c r="E772" s="5"/>
      <c r="F772" s="5"/>
    </row>
    <row r="773" ht="13.5" customHeight="1" spans="1:6">
      <c r="A773" s="2"/>
      <c r="D773" s="4"/>
      <c r="E773" s="5"/>
      <c r="F773" s="5"/>
    </row>
    <row r="774" ht="13.5" customHeight="1" spans="1:6">
      <c r="A774" s="2"/>
      <c r="D774" s="4"/>
      <c r="E774" s="5"/>
      <c r="F774" s="5"/>
    </row>
    <row r="775" ht="13.5" customHeight="1" spans="1:6">
      <c r="A775" s="2"/>
      <c r="D775" s="4"/>
      <c r="E775" s="5"/>
      <c r="F775" s="5"/>
    </row>
    <row r="776" ht="13.5" customHeight="1" spans="1:6">
      <c r="A776" s="2"/>
      <c r="D776" s="4"/>
      <c r="E776" s="5"/>
      <c r="F776" s="5"/>
    </row>
    <row r="777" ht="13.5" customHeight="1" spans="1:6">
      <c r="A777" s="2"/>
      <c r="D777" s="4"/>
      <c r="E777" s="5"/>
      <c r="F777" s="5"/>
    </row>
    <row r="778" ht="13.5" customHeight="1" spans="1:6">
      <c r="A778" s="2"/>
      <c r="D778" s="4"/>
      <c r="E778" s="5"/>
      <c r="F778" s="5"/>
    </row>
    <row r="779" ht="13.5" customHeight="1" spans="1:6">
      <c r="A779" s="2"/>
      <c r="D779" s="4"/>
      <c r="E779" s="5"/>
      <c r="F779" s="5"/>
    </row>
    <row r="780" ht="13.5" customHeight="1" spans="1:6">
      <c r="A780" s="2"/>
      <c r="D780" s="4"/>
      <c r="E780" s="5"/>
      <c r="F780" s="5"/>
    </row>
    <row r="781" ht="13.5" customHeight="1" spans="1:6">
      <c r="A781" s="2"/>
      <c r="D781" s="4"/>
      <c r="E781" s="5"/>
      <c r="F781" s="5"/>
    </row>
    <row r="782" ht="13.5" customHeight="1" spans="1:6">
      <c r="A782" s="2"/>
      <c r="D782" s="4"/>
      <c r="E782" s="5"/>
      <c r="F782" s="5"/>
    </row>
    <row r="783" ht="13.5" customHeight="1" spans="1:6">
      <c r="A783" s="2"/>
      <c r="D783" s="4"/>
      <c r="E783" s="5"/>
      <c r="F783" s="5"/>
    </row>
    <row r="784" ht="13.5" customHeight="1" spans="1:6">
      <c r="A784" s="2"/>
      <c r="D784" s="4"/>
      <c r="E784" s="5"/>
      <c r="F784" s="5"/>
    </row>
    <row r="785" ht="13.5" customHeight="1" spans="1:6">
      <c r="A785" s="2"/>
      <c r="D785" s="4"/>
      <c r="E785" s="5"/>
      <c r="F785" s="5"/>
    </row>
    <row r="786" ht="13.5" customHeight="1" spans="1:6">
      <c r="A786" s="2"/>
      <c r="D786" s="4"/>
      <c r="E786" s="5"/>
      <c r="F786" s="5"/>
    </row>
    <row r="787" ht="13.5" customHeight="1" spans="1:6">
      <c r="A787" s="2"/>
      <c r="D787" s="4"/>
      <c r="E787" s="5"/>
      <c r="F787" s="5"/>
    </row>
    <row r="788" ht="13.5" customHeight="1" spans="1:6">
      <c r="A788" s="2"/>
      <c r="D788" s="4"/>
      <c r="E788" s="5"/>
      <c r="F788" s="5"/>
    </row>
    <row r="789" ht="13.5" customHeight="1" spans="1:6">
      <c r="A789" s="2"/>
      <c r="D789" s="4"/>
      <c r="E789" s="5"/>
      <c r="F789" s="5"/>
    </row>
    <row r="790" ht="13.5" customHeight="1" spans="1:6">
      <c r="A790" s="2"/>
      <c r="D790" s="4"/>
      <c r="E790" s="5"/>
      <c r="F790" s="5"/>
    </row>
    <row r="791" ht="13.5" customHeight="1" spans="1:6">
      <c r="A791" s="2"/>
      <c r="D791" s="4"/>
      <c r="E791" s="5"/>
      <c r="F791" s="5"/>
    </row>
    <row r="792" ht="13.5" customHeight="1" spans="1:6">
      <c r="A792" s="2"/>
      <c r="D792" s="4"/>
      <c r="E792" s="5"/>
      <c r="F792" s="5"/>
    </row>
    <row r="793" ht="13.5" customHeight="1" spans="1:6">
      <c r="A793" s="2"/>
      <c r="D793" s="4"/>
      <c r="E793" s="5"/>
      <c r="F793" s="5"/>
    </row>
    <row r="794" ht="13.5" customHeight="1" spans="1:6">
      <c r="A794" s="2"/>
      <c r="D794" s="4"/>
      <c r="E794" s="5"/>
      <c r="F794" s="5"/>
    </row>
    <row r="795" ht="13.5" customHeight="1" spans="1:6">
      <c r="A795" s="2"/>
      <c r="D795" s="4"/>
      <c r="E795" s="5"/>
      <c r="F795" s="5"/>
    </row>
    <row r="796" ht="13.5" customHeight="1" spans="1:6">
      <c r="A796" s="2"/>
      <c r="D796" s="4"/>
      <c r="E796" s="5"/>
      <c r="F796" s="5"/>
    </row>
    <row r="797" ht="13.5" customHeight="1" spans="1:6">
      <c r="A797" s="2"/>
      <c r="D797" s="4"/>
      <c r="E797" s="5"/>
      <c r="F797" s="5"/>
    </row>
    <row r="798" ht="13.5" customHeight="1" spans="1:6">
      <c r="A798" s="2"/>
      <c r="D798" s="4"/>
      <c r="E798" s="5"/>
      <c r="F798" s="5"/>
    </row>
    <row r="799" ht="13.5" customHeight="1" spans="1:6">
      <c r="A799" s="2"/>
      <c r="D799" s="4"/>
      <c r="E799" s="5"/>
      <c r="F799" s="5"/>
    </row>
    <row r="800" ht="13.5" customHeight="1" spans="1:6">
      <c r="A800" s="2"/>
      <c r="D800" s="4"/>
      <c r="E800" s="5"/>
      <c r="F800" s="5"/>
    </row>
    <row r="801" ht="13.5" customHeight="1" spans="1:6">
      <c r="A801" s="2"/>
      <c r="D801" s="4"/>
      <c r="E801" s="5"/>
      <c r="F801" s="5"/>
    </row>
    <row r="802" ht="13.5" customHeight="1" spans="1:6">
      <c r="A802" s="2"/>
      <c r="D802" s="4"/>
      <c r="E802" s="5"/>
      <c r="F802" s="5"/>
    </row>
    <row r="803" ht="13.5" customHeight="1" spans="1:6">
      <c r="A803" s="2"/>
      <c r="D803" s="4"/>
      <c r="E803" s="5"/>
      <c r="F803" s="5"/>
    </row>
    <row r="804" ht="13.5" customHeight="1" spans="1:6">
      <c r="A804" s="2"/>
      <c r="D804" s="4"/>
      <c r="E804" s="5"/>
      <c r="F804" s="5"/>
    </row>
    <row r="805" ht="13.5" customHeight="1" spans="1:6">
      <c r="A805" s="2"/>
      <c r="D805" s="4"/>
      <c r="E805" s="5"/>
      <c r="F805" s="5"/>
    </row>
    <row r="806" ht="13.5" customHeight="1" spans="1:6">
      <c r="A806" s="2"/>
      <c r="D806" s="4"/>
      <c r="E806" s="5"/>
      <c r="F806" s="5"/>
    </row>
    <row r="807" ht="13.5" customHeight="1" spans="1:6">
      <c r="A807" s="2"/>
      <c r="D807" s="4"/>
      <c r="E807" s="5"/>
      <c r="F807" s="5"/>
    </row>
    <row r="808" ht="13.5" customHeight="1" spans="1:6">
      <c r="A808" s="2"/>
      <c r="D808" s="4"/>
      <c r="E808" s="5"/>
      <c r="F808" s="5"/>
    </row>
    <row r="809" ht="13.5" customHeight="1" spans="1:6">
      <c r="A809" s="2"/>
      <c r="D809" s="4"/>
      <c r="E809" s="5"/>
      <c r="F809" s="5"/>
    </row>
    <row r="810" ht="13.5" customHeight="1" spans="1:6">
      <c r="A810" s="2"/>
      <c r="D810" s="4"/>
      <c r="E810" s="5"/>
      <c r="F810" s="5"/>
    </row>
    <row r="811" ht="13.5" customHeight="1" spans="1:6">
      <c r="A811" s="2"/>
      <c r="D811" s="4"/>
      <c r="E811" s="5"/>
      <c r="F811" s="5"/>
    </row>
    <row r="812" ht="13.5" customHeight="1" spans="1:6">
      <c r="A812" s="2"/>
      <c r="D812" s="4"/>
      <c r="E812" s="5"/>
      <c r="F812" s="5"/>
    </row>
    <row r="813" ht="13.5" customHeight="1" spans="1:6">
      <c r="A813" s="2"/>
      <c r="D813" s="4"/>
      <c r="E813" s="5"/>
      <c r="F813" s="5"/>
    </row>
    <row r="814" ht="13.5" customHeight="1" spans="1:6">
      <c r="A814" s="2"/>
      <c r="D814" s="4"/>
      <c r="E814" s="5"/>
      <c r="F814" s="5"/>
    </row>
    <row r="815" ht="13.5" customHeight="1" spans="1:6">
      <c r="A815" s="2"/>
      <c r="D815" s="4"/>
      <c r="E815" s="5"/>
      <c r="F815" s="5"/>
    </row>
    <row r="816" ht="13.5" customHeight="1" spans="1:6">
      <c r="A816" s="2"/>
      <c r="D816" s="4"/>
      <c r="E816" s="5"/>
      <c r="F816" s="5"/>
    </row>
    <row r="817" ht="13.5" customHeight="1" spans="1:6">
      <c r="A817" s="2"/>
      <c r="D817" s="4"/>
      <c r="E817" s="5"/>
      <c r="F817" s="5"/>
    </row>
    <row r="818" ht="13.5" customHeight="1" spans="1:6">
      <c r="A818" s="2"/>
      <c r="D818" s="4"/>
      <c r="E818" s="5"/>
      <c r="F818" s="5"/>
    </row>
    <row r="819" ht="13.5" customHeight="1" spans="1:6">
      <c r="A819" s="2"/>
      <c r="D819" s="4"/>
      <c r="E819" s="5"/>
      <c r="F819" s="5"/>
    </row>
    <row r="820" ht="13.5" customHeight="1" spans="1:6">
      <c r="A820" s="2"/>
      <c r="D820" s="4"/>
      <c r="E820" s="5"/>
      <c r="F820" s="5"/>
    </row>
    <row r="821" ht="13.5" customHeight="1" spans="1:6">
      <c r="A821" s="2"/>
      <c r="D821" s="4"/>
      <c r="E821" s="5"/>
      <c r="F821" s="5"/>
    </row>
    <row r="822" ht="13.5" customHeight="1" spans="1:6">
      <c r="A822" s="2"/>
      <c r="D822" s="4"/>
      <c r="E822" s="5"/>
      <c r="F822" s="5"/>
    </row>
    <row r="823" ht="13.5" customHeight="1" spans="1:6">
      <c r="A823" s="2"/>
      <c r="D823" s="4"/>
      <c r="E823" s="5"/>
      <c r="F823" s="5"/>
    </row>
    <row r="824" ht="13.5" customHeight="1" spans="1:6">
      <c r="A824" s="2"/>
      <c r="D824" s="4"/>
      <c r="E824" s="5"/>
      <c r="F824" s="5"/>
    </row>
    <row r="825" ht="13.5" customHeight="1" spans="1:6">
      <c r="A825" s="2"/>
      <c r="D825" s="4"/>
      <c r="E825" s="5"/>
      <c r="F825" s="5"/>
    </row>
    <row r="826" ht="13.5" customHeight="1" spans="1:6">
      <c r="A826" s="2"/>
      <c r="D826" s="4"/>
      <c r="E826" s="5"/>
      <c r="F826" s="5"/>
    </row>
    <row r="827" ht="13.5" customHeight="1" spans="1:6">
      <c r="A827" s="2"/>
      <c r="D827" s="4"/>
      <c r="E827" s="5"/>
      <c r="F827" s="5"/>
    </row>
    <row r="828" ht="13.5" customHeight="1" spans="1:6">
      <c r="A828" s="2"/>
      <c r="D828" s="4"/>
      <c r="E828" s="5"/>
      <c r="F828" s="5"/>
    </row>
    <row r="829" ht="13.5" customHeight="1" spans="1:6">
      <c r="A829" s="2"/>
      <c r="D829" s="4"/>
      <c r="E829" s="5"/>
      <c r="F829" s="5"/>
    </row>
    <row r="830" ht="13.5" customHeight="1" spans="1:6">
      <c r="A830" s="2"/>
      <c r="D830" s="4"/>
      <c r="E830" s="5"/>
      <c r="F830" s="5"/>
    </row>
    <row r="831" ht="13.5" customHeight="1" spans="1:6">
      <c r="A831" s="2"/>
      <c r="D831" s="4"/>
      <c r="E831" s="5"/>
      <c r="F831" s="5"/>
    </row>
    <row r="832" ht="13.5" customHeight="1" spans="1:6">
      <c r="A832" s="2"/>
      <c r="D832" s="4"/>
      <c r="E832" s="5"/>
      <c r="F832" s="5"/>
    </row>
    <row r="833" ht="13.5" customHeight="1" spans="1:6">
      <c r="A833" s="2"/>
      <c r="D833" s="4"/>
      <c r="E833" s="5"/>
      <c r="F833" s="5"/>
    </row>
    <row r="834" ht="13.5" customHeight="1" spans="1:6">
      <c r="A834" s="2"/>
      <c r="D834" s="4"/>
      <c r="E834" s="5"/>
      <c r="F834" s="5"/>
    </row>
    <row r="835" ht="13.5" customHeight="1" spans="1:6">
      <c r="A835" s="2"/>
      <c r="D835" s="4"/>
      <c r="E835" s="5"/>
      <c r="F835" s="5"/>
    </row>
    <row r="836" ht="13.5" customHeight="1" spans="1:6">
      <c r="A836" s="2"/>
      <c r="D836" s="4"/>
      <c r="E836" s="5"/>
      <c r="F836" s="5"/>
    </row>
    <row r="837" ht="13.5" customHeight="1" spans="1:6">
      <c r="A837" s="2"/>
      <c r="D837" s="4"/>
      <c r="E837" s="5"/>
      <c r="F837" s="5"/>
    </row>
    <row r="838" ht="13.5" customHeight="1" spans="1:6">
      <c r="A838" s="2"/>
      <c r="D838" s="4"/>
      <c r="E838" s="5"/>
      <c r="F838" s="5"/>
    </row>
    <row r="839" ht="13.5" customHeight="1" spans="1:6">
      <c r="A839" s="2"/>
      <c r="D839" s="4"/>
      <c r="E839" s="5"/>
      <c r="F839" s="5"/>
    </row>
    <row r="840" ht="13.5" customHeight="1" spans="1:6">
      <c r="A840" s="2"/>
      <c r="D840" s="4"/>
      <c r="E840" s="5"/>
      <c r="F840" s="5"/>
    </row>
    <row r="841" ht="13.5" customHeight="1" spans="1:6">
      <c r="A841" s="2"/>
      <c r="D841" s="4"/>
      <c r="E841" s="5"/>
      <c r="F841" s="5"/>
    </row>
    <row r="842" ht="13.5" customHeight="1" spans="1:6">
      <c r="A842" s="2"/>
      <c r="D842" s="4"/>
      <c r="E842" s="5"/>
      <c r="F842" s="5"/>
    </row>
    <row r="843" ht="13.5" customHeight="1" spans="1:6">
      <c r="A843" s="2"/>
      <c r="D843" s="4"/>
      <c r="E843" s="5"/>
      <c r="F843" s="5"/>
    </row>
    <row r="844" ht="13.5" customHeight="1" spans="1:6">
      <c r="A844" s="2"/>
      <c r="D844" s="4"/>
      <c r="E844" s="5"/>
      <c r="F844" s="5"/>
    </row>
    <row r="845" ht="13.5" customHeight="1" spans="1:6">
      <c r="A845" s="2"/>
      <c r="D845" s="4"/>
      <c r="E845" s="5"/>
      <c r="F845" s="5"/>
    </row>
    <row r="846" ht="13.5" customHeight="1" spans="1:6">
      <c r="A846" s="2"/>
      <c r="D846" s="4"/>
      <c r="E846" s="5"/>
      <c r="F846" s="5"/>
    </row>
    <row r="847" ht="13.5" customHeight="1" spans="1:6">
      <c r="A847" s="2"/>
      <c r="D847" s="4"/>
      <c r="E847" s="5"/>
      <c r="F847" s="5"/>
    </row>
    <row r="848" ht="13.5" customHeight="1" spans="1:6">
      <c r="A848" s="2"/>
      <c r="D848" s="4"/>
      <c r="E848" s="5"/>
      <c r="F848" s="5"/>
    </row>
    <row r="849" ht="13.5" customHeight="1" spans="1:6">
      <c r="A849" s="2"/>
      <c r="D849" s="4"/>
      <c r="E849" s="5"/>
      <c r="F849" s="5"/>
    </row>
    <row r="850" ht="13.5" customHeight="1" spans="1:6">
      <c r="A850" s="2"/>
      <c r="D850" s="4"/>
      <c r="E850" s="5"/>
      <c r="F850" s="5"/>
    </row>
    <row r="851" ht="13.5" customHeight="1" spans="1:6">
      <c r="A851" s="2"/>
      <c r="D851" s="4"/>
      <c r="E851" s="5"/>
      <c r="F851" s="5"/>
    </row>
    <row r="852" ht="13.5" customHeight="1" spans="1:6">
      <c r="A852" s="2"/>
      <c r="D852" s="4"/>
      <c r="E852" s="5"/>
      <c r="F852" s="5"/>
    </row>
    <row r="853" ht="13.5" customHeight="1" spans="1:6">
      <c r="A853" s="2"/>
      <c r="D853" s="4"/>
      <c r="E853" s="5"/>
      <c r="F853" s="5"/>
    </row>
    <row r="854" ht="13.5" customHeight="1" spans="1:6">
      <c r="A854" s="2"/>
      <c r="D854" s="4"/>
      <c r="E854" s="5"/>
      <c r="F854" s="5"/>
    </row>
    <row r="855" ht="13.5" customHeight="1" spans="1:6">
      <c r="A855" s="2"/>
      <c r="D855" s="4"/>
      <c r="E855" s="5"/>
      <c r="F855" s="5"/>
    </row>
    <row r="856" ht="13.5" customHeight="1" spans="1:6">
      <c r="A856" s="2"/>
      <c r="D856" s="4"/>
      <c r="E856" s="5"/>
      <c r="F856" s="5"/>
    </row>
    <row r="857" ht="13.5" customHeight="1" spans="1:6">
      <c r="A857" s="2"/>
      <c r="D857" s="4"/>
      <c r="E857" s="5"/>
      <c r="F857" s="5"/>
    </row>
    <row r="858" ht="13.5" customHeight="1" spans="1:6">
      <c r="A858" s="2"/>
      <c r="D858" s="4"/>
      <c r="E858" s="5"/>
      <c r="F858" s="5"/>
    </row>
    <row r="859" ht="13.5" customHeight="1" spans="1:6">
      <c r="A859" s="2"/>
      <c r="D859" s="4"/>
      <c r="E859" s="5"/>
      <c r="F859" s="5"/>
    </row>
    <row r="860" ht="13.5" customHeight="1" spans="1:6">
      <c r="A860" s="2"/>
      <c r="D860" s="4"/>
      <c r="E860" s="5"/>
      <c r="F860" s="5"/>
    </row>
    <row r="861" ht="13.5" customHeight="1" spans="1:6">
      <c r="A861" s="2"/>
      <c r="D861" s="4"/>
      <c r="E861" s="5"/>
      <c r="F861" s="5"/>
    </row>
    <row r="862" ht="13.5" customHeight="1" spans="1:6">
      <c r="A862" s="2"/>
      <c r="D862" s="4"/>
      <c r="E862" s="5"/>
      <c r="F862" s="5"/>
    </row>
    <row r="863" ht="13.5" customHeight="1" spans="1:6">
      <c r="A863" s="2"/>
      <c r="D863" s="4"/>
      <c r="E863" s="5"/>
      <c r="F863" s="5"/>
    </row>
    <row r="864" ht="13.5" customHeight="1" spans="1:6">
      <c r="A864" s="2"/>
      <c r="D864" s="4"/>
      <c r="E864" s="5"/>
      <c r="F864" s="5"/>
    </row>
    <row r="865" ht="13.5" customHeight="1" spans="1:6">
      <c r="A865" s="2"/>
      <c r="D865" s="4"/>
      <c r="E865" s="5"/>
      <c r="F865" s="5"/>
    </row>
    <row r="866" ht="13.5" customHeight="1" spans="1:6">
      <c r="A866" s="2"/>
      <c r="D866" s="4"/>
      <c r="E866" s="5"/>
      <c r="F866" s="5"/>
    </row>
    <row r="867" ht="13.5" customHeight="1" spans="1:6">
      <c r="A867" s="2"/>
      <c r="D867" s="4"/>
      <c r="E867" s="5"/>
      <c r="F867" s="5"/>
    </row>
    <row r="868" ht="13.5" customHeight="1" spans="1:6">
      <c r="A868" s="2"/>
      <c r="D868" s="4"/>
      <c r="E868" s="5"/>
      <c r="F868" s="5"/>
    </row>
    <row r="869" ht="13.5" customHeight="1" spans="1:6">
      <c r="A869" s="2"/>
      <c r="D869" s="4"/>
      <c r="E869" s="5"/>
      <c r="F869" s="5"/>
    </row>
    <row r="870" ht="13.5" customHeight="1" spans="1:6">
      <c r="A870" s="2"/>
      <c r="D870" s="4"/>
      <c r="E870" s="5"/>
      <c r="F870" s="5"/>
    </row>
    <row r="871" ht="13.5" customHeight="1" spans="1:6">
      <c r="A871" s="2"/>
      <c r="D871" s="4"/>
      <c r="E871" s="5"/>
      <c r="F871" s="5"/>
    </row>
    <row r="872" ht="13.5" customHeight="1" spans="1:6">
      <c r="A872" s="2"/>
      <c r="D872" s="4"/>
      <c r="E872" s="5"/>
      <c r="F872" s="5"/>
    </row>
    <row r="873" ht="13.5" customHeight="1" spans="1:6">
      <c r="A873" s="2"/>
      <c r="D873" s="4"/>
      <c r="E873" s="5"/>
      <c r="F873" s="5"/>
    </row>
    <row r="874" ht="13.5" customHeight="1" spans="1:6">
      <c r="A874" s="2"/>
      <c r="D874" s="4"/>
      <c r="E874" s="5"/>
      <c r="F874" s="5"/>
    </row>
    <row r="875" ht="13.5" customHeight="1" spans="1:6">
      <c r="A875" s="2"/>
      <c r="D875" s="4"/>
      <c r="E875" s="5"/>
      <c r="F875" s="5"/>
    </row>
    <row r="876" ht="13.5" customHeight="1" spans="1:6">
      <c r="A876" s="2"/>
      <c r="D876" s="4"/>
      <c r="E876" s="5"/>
      <c r="F876" s="5"/>
    </row>
    <row r="877" ht="13.5" customHeight="1" spans="1:6">
      <c r="A877" s="2"/>
      <c r="D877" s="4"/>
      <c r="E877" s="5"/>
      <c r="F877" s="5"/>
    </row>
    <row r="878" ht="13.5" customHeight="1" spans="1:6">
      <c r="A878" s="2"/>
      <c r="D878" s="4"/>
      <c r="E878" s="5"/>
      <c r="F878" s="5"/>
    </row>
    <row r="879" ht="13.5" customHeight="1" spans="1:6">
      <c r="A879" s="2"/>
      <c r="D879" s="4"/>
      <c r="E879" s="5"/>
      <c r="F879" s="5"/>
    </row>
    <row r="880" ht="13.5" customHeight="1" spans="1:6">
      <c r="A880" s="2"/>
      <c r="D880" s="4"/>
      <c r="E880" s="5"/>
      <c r="F880" s="5"/>
    </row>
    <row r="881" ht="13.5" customHeight="1" spans="1:6">
      <c r="A881" s="2"/>
      <c r="D881" s="4"/>
      <c r="E881" s="5"/>
      <c r="F881" s="5"/>
    </row>
    <row r="882" ht="13.5" customHeight="1" spans="1:6">
      <c r="A882" s="2"/>
      <c r="D882" s="4"/>
      <c r="E882" s="5"/>
      <c r="F882" s="5"/>
    </row>
    <row r="883" ht="13.5" customHeight="1" spans="1:6">
      <c r="A883" s="2"/>
      <c r="D883" s="4"/>
      <c r="E883" s="5"/>
      <c r="F883" s="5"/>
    </row>
    <row r="884" ht="13.5" customHeight="1" spans="1:6">
      <c r="A884" s="2"/>
      <c r="D884" s="4"/>
      <c r="E884" s="5"/>
      <c r="F884" s="5"/>
    </row>
    <row r="885" ht="13.5" customHeight="1" spans="1:6">
      <c r="A885" s="2"/>
      <c r="D885" s="4"/>
      <c r="E885" s="5"/>
      <c r="F885" s="5"/>
    </row>
    <row r="886" ht="13.5" customHeight="1" spans="1:6">
      <c r="A886" s="2"/>
      <c r="D886" s="4"/>
      <c r="E886" s="5"/>
      <c r="F886" s="5"/>
    </row>
    <row r="887" ht="13.5" customHeight="1" spans="1:6">
      <c r="A887" s="2"/>
      <c r="D887" s="4"/>
      <c r="E887" s="5"/>
      <c r="F887" s="5"/>
    </row>
    <row r="888" ht="13.5" customHeight="1" spans="1:6">
      <c r="A888" s="2"/>
      <c r="D888" s="4"/>
      <c r="E888" s="5"/>
      <c r="F888" s="5"/>
    </row>
    <row r="889" ht="13.5" customHeight="1" spans="1:6">
      <c r="A889" s="2"/>
      <c r="D889" s="4"/>
      <c r="E889" s="5"/>
      <c r="F889" s="5"/>
    </row>
    <row r="890" ht="13.5" customHeight="1" spans="1:6">
      <c r="A890" s="2"/>
      <c r="D890" s="4"/>
      <c r="E890" s="5"/>
      <c r="F890" s="5"/>
    </row>
    <row r="891" ht="13.5" customHeight="1" spans="1:6">
      <c r="A891" s="2"/>
      <c r="D891" s="4"/>
      <c r="E891" s="5"/>
      <c r="F891" s="5"/>
    </row>
    <row r="892" ht="13.5" customHeight="1" spans="1:6">
      <c r="A892" s="2"/>
      <c r="D892" s="4"/>
      <c r="E892" s="5"/>
      <c r="F892" s="5"/>
    </row>
    <row r="893" ht="13.5" customHeight="1" spans="1:6">
      <c r="A893" s="2"/>
      <c r="D893" s="4"/>
      <c r="E893" s="5"/>
      <c r="F893" s="5"/>
    </row>
    <row r="894" ht="13.5" customHeight="1" spans="1:6">
      <c r="A894" s="2"/>
      <c r="D894" s="4"/>
      <c r="E894" s="5"/>
      <c r="F894" s="5"/>
    </row>
    <row r="895" ht="13.5" customHeight="1" spans="1:6">
      <c r="A895" s="2"/>
      <c r="D895" s="4"/>
      <c r="E895" s="5"/>
      <c r="F895" s="5"/>
    </row>
    <row r="896" ht="13.5" customHeight="1" spans="1:6">
      <c r="A896" s="2"/>
      <c r="D896" s="4"/>
      <c r="E896" s="5"/>
      <c r="F896" s="5"/>
    </row>
    <row r="897" ht="13.5" customHeight="1" spans="1:6">
      <c r="A897" s="2"/>
      <c r="D897" s="4"/>
      <c r="E897" s="5"/>
      <c r="F897" s="5"/>
    </row>
    <row r="898" ht="13.5" customHeight="1" spans="1:6">
      <c r="A898" s="2"/>
      <c r="D898" s="4"/>
      <c r="E898" s="5"/>
      <c r="F898" s="5"/>
    </row>
    <row r="899" ht="13.5" customHeight="1" spans="1:6">
      <c r="A899" s="2"/>
      <c r="D899" s="4"/>
      <c r="E899" s="5"/>
      <c r="F899" s="5"/>
    </row>
    <row r="900" ht="13.5" customHeight="1" spans="1:6">
      <c r="A900" s="2"/>
      <c r="D900" s="4"/>
      <c r="E900" s="5"/>
      <c r="F900" s="5"/>
    </row>
    <row r="901" ht="13.5" customHeight="1" spans="1:6">
      <c r="A901" s="2"/>
      <c r="D901" s="4"/>
      <c r="E901" s="5"/>
      <c r="F901" s="5"/>
    </row>
    <row r="902" ht="13.5" customHeight="1" spans="1:6">
      <c r="A902" s="2"/>
      <c r="D902" s="4"/>
      <c r="E902" s="5"/>
      <c r="F902" s="5"/>
    </row>
    <row r="903" ht="13.5" customHeight="1" spans="1:6">
      <c r="A903" s="2"/>
      <c r="D903" s="4"/>
      <c r="E903" s="5"/>
      <c r="F903" s="5"/>
    </row>
    <row r="904" ht="13.5" customHeight="1" spans="1:6">
      <c r="A904" s="2"/>
      <c r="D904" s="4"/>
      <c r="E904" s="5"/>
      <c r="F904" s="5"/>
    </row>
    <row r="905" ht="13.5" customHeight="1" spans="1:6">
      <c r="A905" s="2"/>
      <c r="D905" s="4"/>
      <c r="E905" s="5"/>
      <c r="F905" s="5"/>
    </row>
    <row r="906" ht="13.5" customHeight="1" spans="1:6">
      <c r="A906" s="2"/>
      <c r="D906" s="4"/>
      <c r="E906" s="5"/>
      <c r="F906" s="5"/>
    </row>
    <row r="907" ht="13.5" customHeight="1" spans="1:6">
      <c r="A907" s="2"/>
      <c r="D907" s="4"/>
      <c r="E907" s="5"/>
      <c r="F907" s="5"/>
    </row>
    <row r="908" ht="13.5" customHeight="1" spans="1:6">
      <c r="A908" s="2"/>
      <c r="D908" s="4"/>
      <c r="E908" s="5"/>
      <c r="F908" s="5"/>
    </row>
    <row r="909" ht="13.5" customHeight="1" spans="1:6">
      <c r="A909" s="2"/>
      <c r="D909" s="4"/>
      <c r="E909" s="5"/>
      <c r="F909" s="5"/>
    </row>
    <row r="910" ht="13.5" customHeight="1" spans="1:6">
      <c r="A910" s="2"/>
      <c r="D910" s="4"/>
      <c r="E910" s="5"/>
      <c r="F910" s="5"/>
    </row>
    <row r="911" ht="13.5" customHeight="1" spans="1:6">
      <c r="A911" s="2"/>
      <c r="D911" s="4"/>
      <c r="E911" s="5"/>
      <c r="F911" s="5"/>
    </row>
    <row r="912" ht="13.5" customHeight="1" spans="1:6">
      <c r="A912" s="2"/>
      <c r="D912" s="4"/>
      <c r="E912" s="5"/>
      <c r="F912" s="5"/>
    </row>
    <row r="913" ht="13.5" customHeight="1" spans="1:6">
      <c r="A913" s="2"/>
      <c r="D913" s="4"/>
      <c r="E913" s="5"/>
      <c r="F913" s="5"/>
    </row>
    <row r="914" ht="13.5" customHeight="1" spans="1:6">
      <c r="A914" s="2"/>
      <c r="D914" s="4"/>
      <c r="E914" s="5"/>
      <c r="F914" s="5"/>
    </row>
    <row r="915" ht="13.5" customHeight="1" spans="1:6">
      <c r="A915" s="2"/>
      <c r="D915" s="4"/>
      <c r="E915" s="5"/>
      <c r="F915" s="5"/>
    </row>
    <row r="916" ht="13.5" customHeight="1" spans="1:6">
      <c r="A916" s="2"/>
      <c r="D916" s="4"/>
      <c r="E916" s="5"/>
      <c r="F916" s="5"/>
    </row>
    <row r="917" ht="13.5" customHeight="1" spans="1:6">
      <c r="A917" s="2"/>
      <c r="D917" s="4"/>
      <c r="E917" s="5"/>
      <c r="F917" s="5"/>
    </row>
    <row r="918" ht="13.5" customHeight="1" spans="1:6">
      <c r="A918" s="2"/>
      <c r="D918" s="4"/>
      <c r="E918" s="5"/>
      <c r="F918" s="5"/>
    </row>
    <row r="919" ht="13.5" customHeight="1" spans="1:6">
      <c r="A919" s="2"/>
      <c r="D919" s="4"/>
      <c r="E919" s="5"/>
      <c r="F919" s="5"/>
    </row>
    <row r="920" ht="13.5" customHeight="1" spans="1:6">
      <c r="A920" s="2"/>
      <c r="D920" s="4"/>
      <c r="E920" s="5"/>
      <c r="F920" s="5"/>
    </row>
    <row r="921" ht="13.5" customHeight="1" spans="1:6">
      <c r="A921" s="2"/>
      <c r="D921" s="4"/>
      <c r="E921" s="5"/>
      <c r="F921" s="5"/>
    </row>
    <row r="922" ht="13.5" customHeight="1" spans="1:6">
      <c r="A922" s="2"/>
      <c r="D922" s="4"/>
      <c r="E922" s="5"/>
      <c r="F922" s="5"/>
    </row>
    <row r="923" ht="13.5" customHeight="1" spans="1:6">
      <c r="A923" s="2"/>
      <c r="D923" s="4"/>
      <c r="E923" s="5"/>
      <c r="F923" s="5"/>
    </row>
    <row r="924" ht="13.5" customHeight="1" spans="1:6">
      <c r="A924" s="2"/>
      <c r="D924" s="4"/>
      <c r="E924" s="5"/>
      <c r="F924" s="5"/>
    </row>
    <row r="925" ht="13.5" customHeight="1" spans="1:6">
      <c r="A925" s="2"/>
      <c r="D925" s="4"/>
      <c r="E925" s="5"/>
      <c r="F925" s="5"/>
    </row>
    <row r="926" ht="13.5" customHeight="1" spans="1:6">
      <c r="A926" s="2"/>
      <c r="D926" s="4"/>
      <c r="E926" s="5"/>
      <c r="F926" s="5"/>
    </row>
    <row r="927" ht="13.5" customHeight="1" spans="1:6">
      <c r="A927" s="2"/>
      <c r="D927" s="4"/>
      <c r="E927" s="5"/>
      <c r="F927" s="5"/>
    </row>
    <row r="928" ht="13.5" customHeight="1" spans="1:6">
      <c r="A928" s="2"/>
      <c r="D928" s="4"/>
      <c r="E928" s="5"/>
      <c r="F928" s="5"/>
    </row>
    <row r="929" ht="13.5" customHeight="1" spans="1:6">
      <c r="A929" s="2"/>
      <c r="D929" s="4"/>
      <c r="E929" s="5"/>
      <c r="F929" s="5"/>
    </row>
    <row r="930" ht="13.5" customHeight="1" spans="1:6">
      <c r="A930" s="2"/>
      <c r="D930" s="4"/>
      <c r="E930" s="5"/>
      <c r="F930" s="5"/>
    </row>
    <row r="931" ht="13.5" customHeight="1" spans="1:6">
      <c r="A931" s="2"/>
      <c r="D931" s="4"/>
      <c r="E931" s="5"/>
      <c r="F931" s="5"/>
    </row>
    <row r="932" ht="13.5" customHeight="1" spans="1:6">
      <c r="A932" s="2"/>
      <c r="D932" s="4"/>
      <c r="E932" s="5"/>
      <c r="F932" s="5"/>
    </row>
    <row r="933" ht="13.5" customHeight="1" spans="1:6">
      <c r="A933" s="2"/>
      <c r="D933" s="4"/>
      <c r="E933" s="5"/>
      <c r="F933" s="5"/>
    </row>
    <row r="934" ht="13.5" customHeight="1" spans="1:6">
      <c r="A934" s="2"/>
      <c r="D934" s="4"/>
      <c r="E934" s="5"/>
      <c r="F934" s="5"/>
    </row>
    <row r="935" ht="13.5" customHeight="1" spans="1:6">
      <c r="A935" s="2"/>
      <c r="D935" s="4"/>
      <c r="E935" s="5"/>
      <c r="F935" s="5"/>
    </row>
    <row r="936" ht="13.5" customHeight="1" spans="1:6">
      <c r="A936" s="2"/>
      <c r="D936" s="4"/>
      <c r="E936" s="5"/>
      <c r="F936" s="5"/>
    </row>
    <row r="937" ht="13.5" customHeight="1" spans="1:6">
      <c r="A937" s="2"/>
      <c r="D937" s="4"/>
      <c r="E937" s="5"/>
      <c r="F937" s="5"/>
    </row>
    <row r="938" ht="13.5" customHeight="1" spans="1:6">
      <c r="A938" s="2"/>
      <c r="D938" s="4"/>
      <c r="E938" s="5"/>
      <c r="F938" s="5"/>
    </row>
    <row r="939" ht="13.5" customHeight="1" spans="1:6">
      <c r="A939" s="2"/>
      <c r="D939" s="4"/>
      <c r="E939" s="5"/>
      <c r="F939" s="5"/>
    </row>
    <row r="940" ht="13.5" customHeight="1" spans="1:6">
      <c r="A940" s="2"/>
      <c r="D940" s="4"/>
      <c r="E940" s="5"/>
      <c r="F940" s="5"/>
    </row>
    <row r="941" ht="13.5" customHeight="1" spans="1:6">
      <c r="A941" s="2"/>
      <c r="D941" s="4"/>
      <c r="E941" s="5"/>
      <c r="F941" s="5"/>
    </row>
    <row r="942" ht="13.5" customHeight="1" spans="1:6">
      <c r="A942" s="2"/>
      <c r="D942" s="4"/>
      <c r="E942" s="5"/>
      <c r="F942" s="5"/>
    </row>
    <row r="943" ht="13.5" customHeight="1" spans="1:6">
      <c r="A943" s="2"/>
      <c r="D943" s="4"/>
      <c r="E943" s="5"/>
      <c r="F943" s="5"/>
    </row>
    <row r="944" ht="13.5" customHeight="1" spans="1:6">
      <c r="A944" s="2"/>
      <c r="D944" s="4"/>
      <c r="E944" s="5"/>
      <c r="F944" s="5"/>
    </row>
    <row r="945" ht="13.5" customHeight="1" spans="1:6">
      <c r="A945" s="2"/>
      <c r="D945" s="4"/>
      <c r="E945" s="5"/>
      <c r="F945" s="5"/>
    </row>
    <row r="946" ht="13.5" customHeight="1" spans="1:6">
      <c r="A946" s="2"/>
      <c r="D946" s="4"/>
      <c r="E946" s="5"/>
      <c r="F946" s="5"/>
    </row>
    <row r="947" ht="13.5" customHeight="1" spans="1:6">
      <c r="A947" s="2"/>
      <c r="D947" s="4"/>
      <c r="E947" s="5"/>
      <c r="F947" s="5"/>
    </row>
    <row r="948" ht="13.5" customHeight="1" spans="1:6">
      <c r="A948" s="2"/>
      <c r="D948" s="4"/>
      <c r="E948" s="5"/>
      <c r="F948" s="5"/>
    </row>
    <row r="949" ht="13.5" customHeight="1" spans="1:6">
      <c r="A949" s="2"/>
      <c r="D949" s="4"/>
      <c r="E949" s="5"/>
      <c r="F949" s="5"/>
    </row>
    <row r="950" ht="13.5" customHeight="1" spans="1:6">
      <c r="A950" s="2"/>
      <c r="D950" s="4"/>
      <c r="E950" s="5"/>
      <c r="F950" s="5"/>
    </row>
    <row r="951" ht="13.5" customHeight="1" spans="1:6">
      <c r="A951" s="2"/>
      <c r="D951" s="4"/>
      <c r="E951" s="5"/>
      <c r="F951" s="5"/>
    </row>
    <row r="952" ht="13.5" customHeight="1" spans="1:6">
      <c r="A952" s="2"/>
      <c r="D952" s="4"/>
      <c r="E952" s="5"/>
      <c r="F952" s="5"/>
    </row>
    <row r="953" ht="13.5" customHeight="1" spans="1:6">
      <c r="A953" s="2"/>
      <c r="D953" s="4"/>
      <c r="E953" s="5"/>
      <c r="F953" s="5"/>
    </row>
    <row r="954" ht="13.5" customHeight="1" spans="1:6">
      <c r="A954" s="2"/>
      <c r="D954" s="4"/>
      <c r="E954" s="5"/>
      <c r="F954" s="5"/>
    </row>
    <row r="955" ht="13.5" customHeight="1" spans="1:6">
      <c r="A955" s="2"/>
      <c r="D955" s="4"/>
      <c r="E955" s="5"/>
      <c r="F955" s="5"/>
    </row>
    <row r="956" ht="13.5" customHeight="1" spans="1:6">
      <c r="A956" s="2"/>
      <c r="D956" s="4"/>
      <c r="E956" s="5"/>
      <c r="F956" s="5"/>
    </row>
    <row r="957" ht="13.5" customHeight="1" spans="1:6">
      <c r="A957" s="2"/>
      <c r="D957" s="4"/>
      <c r="E957" s="5"/>
      <c r="F957" s="5"/>
    </row>
    <row r="958" ht="13.5" customHeight="1" spans="1:6">
      <c r="A958" s="2"/>
      <c r="D958" s="4"/>
      <c r="E958" s="5"/>
      <c r="F958" s="5"/>
    </row>
    <row r="959" ht="13.5" customHeight="1" spans="1:6">
      <c r="A959" s="2"/>
      <c r="D959" s="4"/>
      <c r="E959" s="5"/>
      <c r="F959" s="5"/>
    </row>
    <row r="960" ht="13.5" customHeight="1" spans="1:6">
      <c r="A960" s="2"/>
      <c r="D960" s="4"/>
      <c r="E960" s="5"/>
      <c r="F960" s="5"/>
    </row>
    <row r="961" ht="13.5" customHeight="1" spans="1:6">
      <c r="A961" s="2"/>
      <c r="D961" s="4"/>
      <c r="E961" s="5"/>
      <c r="F961" s="5"/>
    </row>
    <row r="962" ht="13.5" customHeight="1" spans="1:6">
      <c r="A962" s="2"/>
      <c r="D962" s="4"/>
      <c r="E962" s="5"/>
      <c r="F962" s="5"/>
    </row>
    <row r="963" ht="13.5" customHeight="1" spans="1:6">
      <c r="A963" s="2"/>
      <c r="D963" s="4"/>
      <c r="E963" s="5"/>
      <c r="F963" s="5"/>
    </row>
    <row r="964" ht="13.5" customHeight="1" spans="1:6">
      <c r="A964" s="2"/>
      <c r="D964" s="4"/>
      <c r="E964" s="5"/>
      <c r="F964" s="5"/>
    </row>
    <row r="965" ht="13.5" customHeight="1" spans="1:6">
      <c r="A965" s="2"/>
      <c r="D965" s="4"/>
      <c r="E965" s="5"/>
      <c r="F965" s="5"/>
    </row>
    <row r="966" ht="13.5" customHeight="1" spans="1:6">
      <c r="A966" s="2"/>
      <c r="D966" s="4"/>
      <c r="E966" s="5"/>
      <c r="F966" s="5"/>
    </row>
    <row r="967" ht="13.5" customHeight="1" spans="1:6">
      <c r="A967" s="2"/>
      <c r="D967" s="4"/>
      <c r="E967" s="5"/>
      <c r="F967" s="5"/>
    </row>
    <row r="968" ht="13.5" customHeight="1" spans="1:6">
      <c r="A968" s="2"/>
      <c r="D968" s="4"/>
      <c r="E968" s="5"/>
      <c r="F968" s="5"/>
    </row>
    <row r="969" ht="13.5" customHeight="1" spans="1:6">
      <c r="A969" s="2"/>
      <c r="D969" s="4"/>
      <c r="E969" s="5"/>
      <c r="F969" s="5"/>
    </row>
    <row r="970" ht="13.5" customHeight="1" spans="1:6">
      <c r="A970" s="2"/>
      <c r="D970" s="4"/>
      <c r="E970" s="5"/>
      <c r="F970" s="5"/>
    </row>
    <row r="971" ht="13.5" customHeight="1" spans="1:6">
      <c r="A971" s="2"/>
      <c r="D971" s="4"/>
      <c r="E971" s="5"/>
      <c r="F971" s="5"/>
    </row>
    <row r="972" ht="13.5" customHeight="1" spans="1:6">
      <c r="A972" s="2"/>
      <c r="D972" s="4"/>
      <c r="E972" s="5"/>
      <c r="F972" s="5"/>
    </row>
    <row r="973" ht="13.5" customHeight="1" spans="1:6">
      <c r="A973" s="2"/>
      <c r="D973" s="4"/>
      <c r="E973" s="5"/>
      <c r="F973" s="5"/>
    </row>
    <row r="974" ht="13.5" customHeight="1" spans="1:6">
      <c r="A974" s="2"/>
      <c r="D974" s="4"/>
      <c r="E974" s="5"/>
      <c r="F974" s="5"/>
    </row>
    <row r="975" ht="13.5" customHeight="1" spans="1:6">
      <c r="A975" s="2"/>
      <c r="D975" s="4"/>
      <c r="E975" s="5"/>
      <c r="F975" s="5"/>
    </row>
    <row r="976" ht="13.5" customHeight="1" spans="1:6">
      <c r="A976" s="2"/>
      <c r="D976" s="4"/>
      <c r="E976" s="5"/>
      <c r="F976" s="5"/>
    </row>
    <row r="977" ht="13.5" customHeight="1" spans="1:6">
      <c r="A977" s="2"/>
      <c r="D977" s="4"/>
      <c r="E977" s="5"/>
      <c r="F977" s="5"/>
    </row>
    <row r="978" ht="13.5" customHeight="1" spans="1:6">
      <c r="A978" s="2"/>
      <c r="D978" s="4"/>
      <c r="E978" s="5"/>
      <c r="F978" s="5"/>
    </row>
    <row r="979" ht="13.5" customHeight="1" spans="1:6">
      <c r="A979" s="2"/>
      <c r="D979" s="4"/>
      <c r="E979" s="5"/>
      <c r="F979" s="5"/>
    </row>
    <row r="980" ht="13.5" customHeight="1" spans="1:6">
      <c r="A980" s="2"/>
      <c r="D980" s="4"/>
      <c r="E980" s="5"/>
      <c r="F980" s="5"/>
    </row>
    <row r="981" ht="13.5" customHeight="1" spans="1:6">
      <c r="A981" s="2"/>
      <c r="D981" s="4"/>
      <c r="E981" s="5"/>
      <c r="F981" s="5"/>
    </row>
    <row r="982" ht="13.5" customHeight="1" spans="1:6">
      <c r="A982" s="2"/>
      <c r="D982" s="4"/>
      <c r="E982" s="5"/>
      <c r="F982" s="5"/>
    </row>
    <row r="983" ht="13.5" customHeight="1" spans="1:6">
      <c r="A983" s="2"/>
      <c r="D983" s="4"/>
      <c r="E983" s="5"/>
      <c r="F983" s="5"/>
    </row>
    <row r="984" ht="13.5" customHeight="1" spans="1:6">
      <c r="A984" s="2"/>
      <c r="D984" s="4"/>
      <c r="E984" s="5"/>
      <c r="F984" s="5"/>
    </row>
    <row r="985" ht="13.5" customHeight="1" spans="1:6">
      <c r="A985" s="2"/>
      <c r="D985" s="4"/>
      <c r="E985" s="5"/>
      <c r="F985" s="5"/>
    </row>
    <row r="986" ht="13.5" customHeight="1" spans="1:6">
      <c r="A986" s="2"/>
      <c r="D986" s="4"/>
      <c r="E986" s="5"/>
      <c r="F986" s="5"/>
    </row>
    <row r="987" ht="13.5" customHeight="1" spans="1:6">
      <c r="A987" s="2"/>
      <c r="D987" s="4"/>
      <c r="E987" s="5"/>
      <c r="F987" s="5"/>
    </row>
    <row r="988" ht="13.5" customHeight="1" spans="1:6">
      <c r="A988" s="2"/>
      <c r="D988" s="4"/>
      <c r="E988" s="5"/>
      <c r="F988" s="5"/>
    </row>
    <row r="989" ht="13.5" customHeight="1" spans="1:6">
      <c r="A989" s="2"/>
      <c r="D989" s="4"/>
      <c r="E989" s="5"/>
      <c r="F989" s="5"/>
    </row>
    <row r="990" ht="13.5" customHeight="1" spans="1:6">
      <c r="A990" s="2"/>
      <c r="D990" s="4"/>
      <c r="E990" s="5"/>
      <c r="F990" s="5"/>
    </row>
    <row r="991" ht="13.5" customHeight="1" spans="1:6">
      <c r="A991" s="2"/>
      <c r="D991" s="4"/>
      <c r="E991" s="5"/>
      <c r="F991" s="5"/>
    </row>
    <row r="992" ht="13.5" customHeight="1" spans="1:6">
      <c r="A992" s="2"/>
      <c r="D992" s="4"/>
      <c r="E992" s="5"/>
      <c r="F992" s="5"/>
    </row>
    <row r="993" ht="13.5" customHeight="1" spans="1:6">
      <c r="A993" s="2"/>
      <c r="D993" s="4"/>
      <c r="E993" s="5"/>
      <c r="F993" s="5"/>
    </row>
    <row r="994" ht="13.5" customHeight="1" spans="1:6">
      <c r="A994" s="2"/>
      <c r="D994" s="4"/>
      <c r="E994" s="5"/>
      <c r="F994" s="5"/>
    </row>
    <row r="995" ht="13.5" customHeight="1" spans="1:6">
      <c r="A995" s="2"/>
      <c r="D995" s="4"/>
      <c r="E995" s="5"/>
      <c r="F995" s="5"/>
    </row>
    <row r="996" ht="13.5" customHeight="1" spans="1:6">
      <c r="A996" s="2"/>
      <c r="D996" s="4"/>
      <c r="E996" s="5"/>
      <c r="F996" s="5"/>
    </row>
    <row r="997" ht="13.5" customHeight="1" spans="1:6">
      <c r="A997" s="2"/>
      <c r="D997" s="4"/>
      <c r="E997" s="5"/>
      <c r="F997" s="5"/>
    </row>
    <row r="998" ht="13.5" customHeight="1" spans="1:6">
      <c r="A998" s="2"/>
      <c r="D998" s="4"/>
      <c r="E998" s="5"/>
      <c r="F998" s="5"/>
    </row>
    <row r="999" ht="13.5" customHeight="1" spans="1:6">
      <c r="A999" s="2"/>
      <c r="D999" s="4"/>
      <c r="E999" s="5"/>
      <c r="F999" s="5"/>
    </row>
    <row r="1000" ht="13.5" customHeight="1" spans="1:6">
      <c r="A1000" s="2"/>
      <c r="D1000" s="4"/>
      <c r="E1000" s="5"/>
      <c r="F1000" s="5"/>
    </row>
    <row r="1001" ht="13.5" customHeight="1" spans="1:6">
      <c r="A1001" s="2"/>
      <c r="D1001" s="4"/>
      <c r="E1001" s="5"/>
      <c r="F1001" s="5"/>
    </row>
    <row r="1002" ht="13.5" customHeight="1" spans="1:6">
      <c r="A1002" s="2"/>
      <c r="D1002" s="4"/>
      <c r="E1002" s="5"/>
      <c r="F1002" s="5"/>
    </row>
    <row r="1003" ht="13.5" customHeight="1" spans="1:6">
      <c r="A1003" s="2"/>
      <c r="D1003" s="4"/>
      <c r="E1003" s="5"/>
      <c r="F1003" s="5"/>
    </row>
    <row r="1004" ht="13.5" customHeight="1" spans="1:6">
      <c r="A1004" s="2"/>
      <c r="D1004" s="4"/>
      <c r="E1004" s="5"/>
      <c r="F1004" s="5"/>
    </row>
    <row r="1005" ht="13.5" customHeight="1" spans="1:6">
      <c r="A1005" s="2"/>
      <c r="D1005" s="4"/>
      <c r="E1005" s="5"/>
      <c r="F1005" s="5"/>
    </row>
    <row r="1006" ht="13.5" customHeight="1" spans="1:6">
      <c r="A1006" s="2"/>
      <c r="D1006" s="4"/>
      <c r="E1006" s="5"/>
      <c r="F1006" s="5"/>
    </row>
    <row r="1007" ht="13.5" customHeight="1" spans="1:6">
      <c r="A1007" s="2"/>
      <c r="D1007" s="4"/>
      <c r="E1007" s="5"/>
      <c r="F1007" s="5"/>
    </row>
    <row r="1008" ht="13.5" customHeight="1" spans="1:6">
      <c r="A1008" s="2"/>
      <c r="D1008" s="4"/>
      <c r="E1008" s="5"/>
      <c r="F1008" s="5"/>
    </row>
    <row r="1009" ht="13.5" customHeight="1" spans="1:6">
      <c r="A1009" s="2"/>
      <c r="D1009" s="4"/>
      <c r="E1009" s="5"/>
      <c r="F1009" s="5"/>
    </row>
    <row r="1010" ht="13.5" customHeight="1" spans="1:6">
      <c r="A1010" s="2"/>
      <c r="D1010" s="4"/>
      <c r="E1010" s="5"/>
      <c r="F1010" s="5"/>
    </row>
    <row r="1011" ht="13.5" customHeight="1" spans="1:6">
      <c r="A1011" s="2"/>
      <c r="D1011" s="4"/>
      <c r="E1011" s="5"/>
      <c r="F1011" s="5"/>
    </row>
    <row r="1012" ht="13.5" customHeight="1" spans="1:6">
      <c r="A1012" s="2"/>
      <c r="D1012" s="4"/>
      <c r="E1012" s="5"/>
      <c r="F1012" s="5"/>
    </row>
    <row r="1013" ht="13.5" customHeight="1" spans="1:6">
      <c r="A1013" s="2"/>
      <c r="D1013" s="4"/>
      <c r="E1013" s="5"/>
      <c r="F1013" s="5"/>
    </row>
    <row r="1014" ht="13.5" customHeight="1" spans="1:6">
      <c r="A1014" s="2"/>
      <c r="D1014" s="4"/>
      <c r="E1014" s="5"/>
      <c r="F1014" s="5"/>
    </row>
    <row r="1015" ht="13.5" customHeight="1" spans="1:6">
      <c r="A1015" s="2"/>
      <c r="D1015" s="4"/>
      <c r="E1015" s="5"/>
      <c r="F1015" s="5"/>
    </row>
    <row r="1016" ht="13.5" customHeight="1" spans="1:6">
      <c r="A1016" s="2"/>
      <c r="D1016" s="4"/>
      <c r="E1016" s="5"/>
      <c r="F1016" s="5"/>
    </row>
    <row r="1017" ht="13.5" customHeight="1" spans="1:6">
      <c r="A1017" s="2"/>
      <c r="D1017" s="4"/>
      <c r="E1017" s="5"/>
      <c r="F1017" s="5"/>
    </row>
    <row r="1018" ht="13.5" customHeight="1" spans="1:6">
      <c r="A1018" s="2"/>
      <c r="D1018" s="4"/>
      <c r="E1018" s="5"/>
      <c r="F1018" s="5"/>
    </row>
    <row r="1019" ht="13.5" customHeight="1" spans="1:6">
      <c r="A1019" s="2"/>
      <c r="D1019" s="4"/>
      <c r="E1019" s="5"/>
      <c r="F1019" s="5"/>
    </row>
    <row r="1020" ht="13.5" customHeight="1" spans="1:6">
      <c r="A1020" s="2"/>
      <c r="D1020" s="4"/>
      <c r="E1020" s="5"/>
      <c r="F1020" s="5"/>
    </row>
    <row r="1021" ht="13.5" customHeight="1" spans="1:6">
      <c r="A1021" s="2"/>
      <c r="D1021" s="4"/>
      <c r="E1021" s="5"/>
      <c r="F1021" s="5"/>
    </row>
    <row r="1022" ht="13.5" customHeight="1" spans="1:6">
      <c r="A1022" s="2"/>
      <c r="D1022" s="4"/>
      <c r="E1022" s="5"/>
      <c r="F1022" s="5"/>
    </row>
    <row r="1023" ht="13.5" customHeight="1" spans="1:6">
      <c r="A1023" s="2"/>
      <c r="D1023" s="4"/>
      <c r="E1023" s="5"/>
      <c r="F1023" s="5"/>
    </row>
    <row r="1024" ht="13.5" customHeight="1" spans="1:6">
      <c r="A1024" s="2"/>
      <c r="D1024" s="4"/>
      <c r="E1024" s="5"/>
      <c r="F1024" s="5"/>
    </row>
    <row r="1025" ht="13.5" customHeight="1" spans="1:6">
      <c r="A1025" s="2"/>
      <c r="D1025" s="4"/>
      <c r="E1025" s="5"/>
      <c r="F1025" s="5"/>
    </row>
    <row r="1026" ht="13.5" customHeight="1" spans="1:6">
      <c r="A1026" s="2"/>
      <c r="D1026" s="4"/>
      <c r="E1026" s="5"/>
      <c r="F1026" s="5"/>
    </row>
    <row r="1027" ht="13.5" customHeight="1" spans="1:6">
      <c r="A1027" s="2"/>
      <c r="D1027" s="4"/>
      <c r="E1027" s="5"/>
      <c r="F1027" s="5"/>
    </row>
    <row r="1028" ht="13.5" customHeight="1" spans="1:6">
      <c r="A1028" s="2"/>
      <c r="D1028" s="4"/>
      <c r="E1028" s="5"/>
      <c r="F1028" s="5"/>
    </row>
    <row r="1029" ht="13.5" customHeight="1" spans="1:6">
      <c r="A1029" s="2"/>
      <c r="D1029" s="4"/>
      <c r="E1029" s="5"/>
      <c r="F1029" s="5"/>
    </row>
    <row r="1030" ht="13.5" customHeight="1" spans="1:6">
      <c r="A1030" s="2"/>
      <c r="D1030" s="4"/>
      <c r="E1030" s="5"/>
      <c r="F1030" s="5"/>
    </row>
    <row r="1031" ht="13.5" customHeight="1" spans="5:6">
      <c r="E1031" s="5"/>
      <c r="F1031" s="5"/>
    </row>
    <row r="1032" ht="13.5" customHeight="1" spans="5:6">
      <c r="E1032" s="5"/>
      <c r="F1032" s="5"/>
    </row>
  </sheetData>
  <pageMargins left="0.7" right="0.7" top="0.75" bottom="0.75" header="0" footer="0"/>
  <pageSetup paperSize="1" orientation="landscape"/>
  <headerFooter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634"/>
  <sheetViews>
    <sheetView workbookViewId="0">
      <selection activeCell="A1" sqref="A1"/>
    </sheetView>
  </sheetViews>
  <sheetFormatPr defaultColWidth="9" defaultRowHeight="15" outlineLevelCol="3"/>
  <sheetData>
    <row r="1" spans="1:4">
      <c r="A1" s="1">
        <v>41789</v>
      </c>
      <c r="B1" t="s">
        <v>4</v>
      </c>
      <c r="C1" t="s">
        <v>5</v>
      </c>
      <c r="D1">
        <v>38.4</v>
      </c>
    </row>
    <row r="2" spans="1:4">
      <c r="A2" s="1">
        <v>41784</v>
      </c>
      <c r="B2" t="s">
        <v>4</v>
      </c>
      <c r="C2" t="s">
        <v>6</v>
      </c>
      <c r="D2">
        <v>7.8</v>
      </c>
    </row>
    <row r="3" spans="1:4">
      <c r="A3" s="1">
        <v>41778</v>
      </c>
      <c r="B3" t="s">
        <v>1538</v>
      </c>
      <c r="C3" t="s">
        <v>8</v>
      </c>
      <c r="D3">
        <v>29</v>
      </c>
    </row>
    <row r="4" spans="1:4">
      <c r="A4" s="1">
        <v>41789</v>
      </c>
      <c r="B4" t="s">
        <v>9</v>
      </c>
      <c r="C4" t="s">
        <v>10</v>
      </c>
      <c r="D4">
        <v>16.1</v>
      </c>
    </row>
    <row r="5" spans="1:4">
      <c r="A5" s="1">
        <v>41779</v>
      </c>
      <c r="B5" t="s">
        <v>11</v>
      </c>
      <c r="C5" t="s">
        <v>12</v>
      </c>
      <c r="D5">
        <v>21.7</v>
      </c>
    </row>
    <row r="6" spans="1:4">
      <c r="A6" s="1">
        <v>41790</v>
      </c>
      <c r="B6" t="s">
        <v>13</v>
      </c>
      <c r="C6" t="s">
        <v>14</v>
      </c>
      <c r="D6">
        <v>130.41</v>
      </c>
    </row>
    <row r="7" spans="1:4">
      <c r="A7" s="1">
        <v>41775</v>
      </c>
      <c r="B7" t="s">
        <v>13</v>
      </c>
      <c r="C7" t="s">
        <v>15</v>
      </c>
      <c r="D7">
        <v>66</v>
      </c>
    </row>
    <row r="8" spans="1:4">
      <c r="A8" s="1">
        <v>41773</v>
      </c>
      <c r="B8" t="s">
        <v>13</v>
      </c>
      <c r="C8" t="s">
        <v>16</v>
      </c>
      <c r="D8">
        <v>14.5</v>
      </c>
    </row>
    <row r="9" spans="1:4">
      <c r="A9" s="1">
        <v>41772</v>
      </c>
      <c r="B9" t="s">
        <v>13</v>
      </c>
      <c r="C9" t="s">
        <v>17</v>
      </c>
      <c r="D9">
        <v>22.9</v>
      </c>
    </row>
    <row r="10" spans="1:4">
      <c r="A10" s="1">
        <v>41790</v>
      </c>
      <c r="B10" t="s">
        <v>18</v>
      </c>
      <c r="C10" t="s">
        <v>19</v>
      </c>
      <c r="D10">
        <v>40.85</v>
      </c>
    </row>
    <row r="11" spans="1:4">
      <c r="A11" s="1">
        <v>41789</v>
      </c>
      <c r="B11" t="s">
        <v>18</v>
      </c>
      <c r="C11" t="s">
        <v>20</v>
      </c>
      <c r="D11">
        <v>39.55</v>
      </c>
    </row>
    <row r="12" spans="1:4">
      <c r="A12" s="1">
        <v>41789</v>
      </c>
      <c r="B12" t="s">
        <v>18</v>
      </c>
      <c r="C12" t="s">
        <v>21</v>
      </c>
      <c r="D12">
        <v>15.05</v>
      </c>
    </row>
    <row r="13" spans="1:4">
      <c r="A13" s="1">
        <v>41783</v>
      </c>
      <c r="B13" t="s">
        <v>18</v>
      </c>
      <c r="C13" t="s">
        <v>22</v>
      </c>
      <c r="D13">
        <v>58</v>
      </c>
    </row>
    <row r="14" spans="1:4">
      <c r="A14" s="1">
        <v>41776</v>
      </c>
      <c r="B14" t="s">
        <v>18</v>
      </c>
      <c r="C14" t="s">
        <v>23</v>
      </c>
      <c r="D14">
        <v>70.05</v>
      </c>
    </row>
    <row r="15" spans="1:4">
      <c r="A15" s="1">
        <v>41789</v>
      </c>
      <c r="B15" t="s">
        <v>24</v>
      </c>
      <c r="C15" t="s">
        <v>25</v>
      </c>
      <c r="D15">
        <v>23.9</v>
      </c>
    </row>
    <row r="16" spans="1:4">
      <c r="A16" s="1">
        <v>41773</v>
      </c>
      <c r="B16" t="s">
        <v>24</v>
      </c>
      <c r="C16" t="s">
        <v>26</v>
      </c>
      <c r="D16">
        <v>30</v>
      </c>
    </row>
    <row r="17" spans="1:4">
      <c r="A17" s="1">
        <v>41783</v>
      </c>
      <c r="B17" t="s">
        <v>125</v>
      </c>
      <c r="C17" t="s">
        <v>28</v>
      </c>
      <c r="D17">
        <v>3000</v>
      </c>
    </row>
    <row r="18" spans="1:4">
      <c r="A18" s="1">
        <v>41783</v>
      </c>
      <c r="B18" t="s">
        <v>125</v>
      </c>
      <c r="C18" t="s">
        <v>29</v>
      </c>
      <c r="D18">
        <v>600</v>
      </c>
    </row>
    <row r="19" spans="1:4">
      <c r="A19" s="1">
        <v>41789</v>
      </c>
      <c r="B19" t="s">
        <v>30</v>
      </c>
      <c r="C19" t="s">
        <v>31</v>
      </c>
      <c r="D19">
        <v>42.45</v>
      </c>
    </row>
    <row r="20" spans="1:4">
      <c r="A20" s="1">
        <v>41789</v>
      </c>
      <c r="B20" t="s">
        <v>30</v>
      </c>
      <c r="C20" t="s">
        <v>32</v>
      </c>
      <c r="D20">
        <v>6.9</v>
      </c>
    </row>
    <row r="21" spans="1:4">
      <c r="A21" s="1">
        <v>41788</v>
      </c>
      <c r="B21" t="s">
        <v>30</v>
      </c>
      <c r="C21" t="s">
        <v>33</v>
      </c>
      <c r="D21">
        <v>22</v>
      </c>
    </row>
    <row r="22" spans="1:4">
      <c r="A22" s="1">
        <v>41790</v>
      </c>
      <c r="B22" t="s">
        <v>34</v>
      </c>
      <c r="C22" t="s">
        <v>35</v>
      </c>
      <c r="D22">
        <v>30.6</v>
      </c>
    </row>
    <row r="23" spans="1:4">
      <c r="A23" s="1">
        <v>41760</v>
      </c>
      <c r="B23" t="s">
        <v>36</v>
      </c>
      <c r="C23" t="s">
        <v>37</v>
      </c>
      <c r="D23">
        <v>700</v>
      </c>
    </row>
    <row r="24" spans="1:4">
      <c r="A24" s="1">
        <v>41760</v>
      </c>
      <c r="B24" t="s">
        <v>36</v>
      </c>
      <c r="C24" t="s">
        <v>38</v>
      </c>
      <c r="D24">
        <v>400</v>
      </c>
    </row>
    <row r="25" spans="1:4">
      <c r="A25" s="1">
        <v>41790</v>
      </c>
      <c r="B25" t="s">
        <v>39</v>
      </c>
      <c r="C25" t="s">
        <v>40</v>
      </c>
      <c r="D25">
        <v>47.99</v>
      </c>
    </row>
    <row r="26" spans="1:4">
      <c r="A26" s="1">
        <v>41789</v>
      </c>
      <c r="B26" t="s">
        <v>39</v>
      </c>
      <c r="C26" t="s">
        <v>40</v>
      </c>
      <c r="D26">
        <v>45.08</v>
      </c>
    </row>
    <row r="27" spans="1:4">
      <c r="A27" s="1">
        <v>41778</v>
      </c>
      <c r="B27" t="s">
        <v>39</v>
      </c>
      <c r="C27" t="s">
        <v>40</v>
      </c>
      <c r="D27">
        <v>77.37</v>
      </c>
    </row>
    <row r="28" spans="1:4">
      <c r="A28" s="1">
        <v>41760</v>
      </c>
      <c r="B28" t="s">
        <v>39</v>
      </c>
      <c r="C28" t="s">
        <v>41</v>
      </c>
      <c r="D28">
        <v>80</v>
      </c>
    </row>
    <row r="29" spans="1:4">
      <c r="A29" s="1">
        <v>41760</v>
      </c>
      <c r="B29" t="s">
        <v>39</v>
      </c>
      <c r="C29" t="s">
        <v>42</v>
      </c>
      <c r="D29">
        <v>90</v>
      </c>
    </row>
    <row r="30" spans="1:4">
      <c r="A30" s="1">
        <v>41793</v>
      </c>
      <c r="B30" t="s">
        <v>1538</v>
      </c>
      <c r="C30" t="s">
        <v>45</v>
      </c>
      <c r="D30">
        <v>78.4</v>
      </c>
    </row>
    <row r="31" spans="1:4">
      <c r="A31" s="1">
        <v>41796</v>
      </c>
      <c r="B31" t="s">
        <v>1538</v>
      </c>
      <c r="C31" t="s">
        <v>46</v>
      </c>
      <c r="D31">
        <v>33.4</v>
      </c>
    </row>
    <row r="32" spans="1:4">
      <c r="A32" s="1">
        <v>41796</v>
      </c>
      <c r="B32" t="s">
        <v>1538</v>
      </c>
      <c r="C32" t="s">
        <v>47</v>
      </c>
      <c r="D32">
        <v>26.64</v>
      </c>
    </row>
    <row r="33" spans="1:4">
      <c r="A33" s="1">
        <v>41798</v>
      </c>
      <c r="B33" t="s">
        <v>1538</v>
      </c>
      <c r="C33" t="s">
        <v>48</v>
      </c>
      <c r="D33">
        <v>45.2</v>
      </c>
    </row>
    <row r="34" spans="1:4">
      <c r="A34" s="1">
        <v>41800</v>
      </c>
      <c r="B34" t="s">
        <v>1538</v>
      </c>
      <c r="C34" t="s">
        <v>49</v>
      </c>
      <c r="D34">
        <v>25</v>
      </c>
    </row>
    <row r="35" spans="1:4">
      <c r="A35" s="1">
        <v>41805</v>
      </c>
      <c r="B35" t="s">
        <v>1538</v>
      </c>
      <c r="C35" t="s">
        <v>50</v>
      </c>
      <c r="D35">
        <v>11.9</v>
      </c>
    </row>
    <row r="36" spans="1:4">
      <c r="A36" s="1">
        <v>41810</v>
      </c>
      <c r="B36" t="s">
        <v>1538</v>
      </c>
      <c r="C36" t="s">
        <v>51</v>
      </c>
      <c r="D36">
        <v>13</v>
      </c>
    </row>
    <row r="37" spans="1:4">
      <c r="A37" s="1">
        <v>41810</v>
      </c>
      <c r="B37" t="s">
        <v>1538</v>
      </c>
      <c r="C37" t="s">
        <v>52</v>
      </c>
      <c r="D37">
        <v>28.6</v>
      </c>
    </row>
    <row r="38" spans="1:4">
      <c r="A38" s="1">
        <v>41810</v>
      </c>
      <c r="B38" t="s">
        <v>1538</v>
      </c>
      <c r="C38" t="s">
        <v>53</v>
      </c>
      <c r="D38">
        <v>80</v>
      </c>
    </row>
    <row r="39" spans="1:4">
      <c r="A39" s="1">
        <v>41808</v>
      </c>
      <c r="B39" t="s">
        <v>1538</v>
      </c>
      <c r="C39" t="s">
        <v>54</v>
      </c>
      <c r="D39">
        <v>40.1</v>
      </c>
    </row>
    <row r="40" spans="1:4">
      <c r="A40" s="1">
        <v>41807</v>
      </c>
      <c r="B40" t="s">
        <v>1538</v>
      </c>
      <c r="C40" t="s">
        <v>55</v>
      </c>
      <c r="D40">
        <v>51.2</v>
      </c>
    </row>
    <row r="41" spans="1:4">
      <c r="A41" s="1">
        <v>41805</v>
      </c>
      <c r="B41" t="s">
        <v>1538</v>
      </c>
      <c r="C41" t="s">
        <v>56</v>
      </c>
      <c r="D41">
        <v>20.4</v>
      </c>
    </row>
    <row r="42" spans="1:4">
      <c r="A42" s="1">
        <v>41795</v>
      </c>
      <c r="B42" t="s">
        <v>11</v>
      </c>
      <c r="C42" t="s">
        <v>57</v>
      </c>
      <c r="D42">
        <v>18.6</v>
      </c>
    </row>
    <row r="43" spans="1:4">
      <c r="A43" s="1">
        <v>41796</v>
      </c>
      <c r="B43" t="s">
        <v>11</v>
      </c>
      <c r="C43" t="s">
        <v>58</v>
      </c>
      <c r="D43">
        <v>17.2</v>
      </c>
    </row>
    <row r="44" spans="1:4">
      <c r="A44" s="1">
        <v>41795</v>
      </c>
      <c r="B44" t="s">
        <v>11</v>
      </c>
      <c r="C44" t="s">
        <v>59</v>
      </c>
      <c r="D44">
        <v>8</v>
      </c>
    </row>
    <row r="45" spans="1:4">
      <c r="A45" s="1">
        <v>41805</v>
      </c>
      <c r="B45" t="s">
        <v>11</v>
      </c>
      <c r="C45" t="s">
        <v>60</v>
      </c>
      <c r="D45">
        <v>35</v>
      </c>
    </row>
    <row r="46" spans="1:4">
      <c r="A46" s="1">
        <v>41805</v>
      </c>
      <c r="B46" t="s">
        <v>11</v>
      </c>
      <c r="C46" t="s">
        <v>61</v>
      </c>
      <c r="D46">
        <v>28.4</v>
      </c>
    </row>
    <row r="47" spans="1:4">
      <c r="A47" s="1">
        <v>41805</v>
      </c>
      <c r="B47" t="s">
        <v>11</v>
      </c>
      <c r="C47" t="s">
        <v>62</v>
      </c>
      <c r="D47">
        <v>10</v>
      </c>
    </row>
    <row r="48" spans="1:4">
      <c r="A48" s="1">
        <v>41811</v>
      </c>
      <c r="B48" t="s">
        <v>11</v>
      </c>
      <c r="C48" t="s">
        <v>63</v>
      </c>
      <c r="D48">
        <v>41.45</v>
      </c>
    </row>
    <row r="49" spans="1:4">
      <c r="A49" s="1">
        <v>41812</v>
      </c>
      <c r="B49" t="s">
        <v>11</v>
      </c>
      <c r="C49" t="s">
        <v>60</v>
      </c>
      <c r="D49">
        <v>35</v>
      </c>
    </row>
    <row r="50" spans="1:4">
      <c r="A50" s="1">
        <v>41811</v>
      </c>
      <c r="B50" t="s">
        <v>11</v>
      </c>
      <c r="C50" t="s">
        <v>64</v>
      </c>
      <c r="D50">
        <v>11</v>
      </c>
    </row>
    <row r="51" spans="1:4">
      <c r="A51" s="1">
        <v>41805</v>
      </c>
      <c r="B51" t="s">
        <v>11</v>
      </c>
      <c r="C51" t="s">
        <v>65</v>
      </c>
      <c r="D51">
        <v>34.6</v>
      </c>
    </row>
    <row r="52" spans="1:4">
      <c r="A52" s="1">
        <v>41791</v>
      </c>
      <c r="B52" t="s">
        <v>13</v>
      </c>
      <c r="C52" t="s">
        <v>66</v>
      </c>
      <c r="D52">
        <v>186</v>
      </c>
    </row>
    <row r="53" spans="1:4">
      <c r="A53" s="1">
        <v>41795</v>
      </c>
      <c r="B53" t="s">
        <v>13</v>
      </c>
      <c r="C53" t="s">
        <v>67</v>
      </c>
      <c r="D53">
        <v>665</v>
      </c>
    </row>
    <row r="54" spans="1:4">
      <c r="A54" s="1">
        <v>41797</v>
      </c>
      <c r="B54" t="s">
        <v>68</v>
      </c>
      <c r="C54" t="s">
        <v>69</v>
      </c>
      <c r="D54">
        <v>87.3</v>
      </c>
    </row>
    <row r="55" spans="1:4">
      <c r="A55" s="1">
        <v>41805</v>
      </c>
      <c r="B55" t="s">
        <v>68</v>
      </c>
      <c r="C55" t="s">
        <v>20</v>
      </c>
      <c r="D55">
        <v>98.55</v>
      </c>
    </row>
    <row r="56" spans="1:4">
      <c r="A56" s="1">
        <v>41805</v>
      </c>
      <c r="B56" t="s">
        <v>68</v>
      </c>
      <c r="C56" t="s">
        <v>69</v>
      </c>
      <c r="D56">
        <v>15.05</v>
      </c>
    </row>
    <row r="57" spans="1:4">
      <c r="A57" s="1">
        <v>41812</v>
      </c>
      <c r="B57" t="s">
        <v>68</v>
      </c>
      <c r="C57" t="s">
        <v>69</v>
      </c>
      <c r="D57">
        <v>29.25</v>
      </c>
    </row>
    <row r="58" spans="1:4">
      <c r="A58" s="1">
        <v>41817</v>
      </c>
      <c r="B58" t="s">
        <v>68</v>
      </c>
      <c r="C58" t="s">
        <v>69</v>
      </c>
      <c r="D58">
        <v>36.35</v>
      </c>
    </row>
    <row r="59" spans="1:4">
      <c r="A59" s="1">
        <v>41797</v>
      </c>
      <c r="B59" t="s">
        <v>197</v>
      </c>
      <c r="C59" t="s">
        <v>71</v>
      </c>
      <c r="D59">
        <v>53.5</v>
      </c>
    </row>
    <row r="60" spans="1:4">
      <c r="A60" s="1">
        <v>41809</v>
      </c>
      <c r="B60" t="s">
        <v>197</v>
      </c>
      <c r="C60" t="s">
        <v>71</v>
      </c>
      <c r="D60">
        <v>42</v>
      </c>
    </row>
    <row r="61" spans="1:4">
      <c r="A61" s="1">
        <v>41811</v>
      </c>
      <c r="B61" t="s">
        <v>197</v>
      </c>
      <c r="C61" t="s">
        <v>72</v>
      </c>
      <c r="D61">
        <v>3.95</v>
      </c>
    </row>
    <row r="62" spans="1:4">
      <c r="A62" s="1">
        <v>41819</v>
      </c>
      <c r="B62" t="s">
        <v>197</v>
      </c>
      <c r="C62" t="s">
        <v>73</v>
      </c>
      <c r="D62">
        <v>50.4</v>
      </c>
    </row>
    <row r="63" spans="1:4">
      <c r="A63" s="1">
        <v>41796</v>
      </c>
      <c r="B63" t="s">
        <v>30</v>
      </c>
      <c r="C63" t="s">
        <v>74</v>
      </c>
      <c r="D63">
        <v>76.3</v>
      </c>
    </row>
    <row r="64" spans="1:4">
      <c r="A64" s="1">
        <v>41798</v>
      </c>
      <c r="B64" t="s">
        <v>30</v>
      </c>
      <c r="C64" t="s">
        <v>75</v>
      </c>
      <c r="D64">
        <v>35</v>
      </c>
    </row>
    <row r="65" spans="1:4">
      <c r="A65" s="1">
        <v>41810</v>
      </c>
      <c r="B65" t="s">
        <v>30</v>
      </c>
      <c r="C65" t="s">
        <v>76</v>
      </c>
      <c r="D65">
        <v>44.9</v>
      </c>
    </row>
    <row r="66" spans="1:4">
      <c r="A66" s="1">
        <v>41810</v>
      </c>
      <c r="B66" t="s">
        <v>30</v>
      </c>
      <c r="C66" t="s">
        <v>77</v>
      </c>
      <c r="D66">
        <v>38.75</v>
      </c>
    </row>
    <row r="67" spans="1:4">
      <c r="A67" s="1">
        <v>41812</v>
      </c>
      <c r="B67" t="s">
        <v>30</v>
      </c>
      <c r="C67" t="s">
        <v>78</v>
      </c>
      <c r="D67">
        <v>84.8</v>
      </c>
    </row>
    <row r="68" spans="1:4">
      <c r="A68" s="1">
        <v>41813</v>
      </c>
      <c r="B68" t="s">
        <v>30</v>
      </c>
      <c r="C68" t="s">
        <v>79</v>
      </c>
      <c r="D68">
        <v>315.4</v>
      </c>
    </row>
    <row r="69" spans="1:4">
      <c r="A69" s="1">
        <v>41797</v>
      </c>
      <c r="B69" t="s">
        <v>80</v>
      </c>
      <c r="C69" t="s">
        <v>81</v>
      </c>
      <c r="D69">
        <v>13.4</v>
      </c>
    </row>
    <row r="70" spans="1:4">
      <c r="A70" s="1">
        <v>41805</v>
      </c>
      <c r="B70" t="s">
        <v>80</v>
      </c>
      <c r="C70" t="s">
        <v>81</v>
      </c>
      <c r="D70">
        <v>24.1</v>
      </c>
    </row>
    <row r="71" spans="1:4">
      <c r="A71" s="1">
        <v>41812</v>
      </c>
      <c r="B71" t="s">
        <v>80</v>
      </c>
      <c r="C71" t="s">
        <v>81</v>
      </c>
      <c r="D71">
        <v>18.05</v>
      </c>
    </row>
    <row r="72" spans="1:4">
      <c r="A72" s="1">
        <v>41791</v>
      </c>
      <c r="B72" t="s">
        <v>36</v>
      </c>
      <c r="C72" t="s">
        <v>37</v>
      </c>
      <c r="D72">
        <v>700</v>
      </c>
    </row>
    <row r="73" spans="1:4">
      <c r="A73" s="1">
        <v>41791</v>
      </c>
      <c r="B73" t="s">
        <v>36</v>
      </c>
      <c r="C73" t="s">
        <v>38</v>
      </c>
      <c r="D73">
        <v>400</v>
      </c>
    </row>
    <row r="74" spans="1:4">
      <c r="A74" s="1">
        <v>41791</v>
      </c>
      <c r="B74" t="s">
        <v>39</v>
      </c>
      <c r="C74" t="s">
        <v>41</v>
      </c>
      <c r="D74">
        <v>80</v>
      </c>
    </row>
    <row r="75" spans="1:4">
      <c r="A75" s="1">
        <v>41791</v>
      </c>
      <c r="B75" t="s">
        <v>39</v>
      </c>
      <c r="C75" t="s">
        <v>42</v>
      </c>
      <c r="D75">
        <v>90</v>
      </c>
    </row>
    <row r="76" spans="1:4">
      <c r="A76" s="1">
        <v>41804</v>
      </c>
      <c r="B76" t="s">
        <v>39</v>
      </c>
      <c r="C76" t="s">
        <v>82</v>
      </c>
      <c r="D76">
        <v>50</v>
      </c>
    </row>
    <row r="77" spans="1:4">
      <c r="A77" s="1">
        <v>41801</v>
      </c>
      <c r="B77" t="s">
        <v>39</v>
      </c>
      <c r="C77" t="s">
        <v>83</v>
      </c>
      <c r="D77">
        <v>80.66</v>
      </c>
    </row>
    <row r="78" spans="1:4">
      <c r="A78" s="1">
        <v>41811</v>
      </c>
      <c r="B78" t="s">
        <v>39</v>
      </c>
      <c r="C78" t="s">
        <v>83</v>
      </c>
      <c r="D78">
        <v>89.84</v>
      </c>
    </row>
    <row r="79" spans="1:4">
      <c r="A79" s="1">
        <v>41813</v>
      </c>
      <c r="B79" t="s">
        <v>39</v>
      </c>
      <c r="C79" t="s">
        <v>82</v>
      </c>
      <c r="D79">
        <v>50</v>
      </c>
    </row>
    <row r="80" spans="1:4">
      <c r="A80" s="1">
        <v>41825</v>
      </c>
      <c r="B80" t="s">
        <v>1538</v>
      </c>
      <c r="C80" t="s">
        <v>84</v>
      </c>
      <c r="D80">
        <v>69</v>
      </c>
    </row>
    <row r="81" spans="1:4">
      <c r="A81" s="1">
        <v>41825</v>
      </c>
      <c r="B81" t="s">
        <v>1538</v>
      </c>
      <c r="C81" t="s">
        <v>85</v>
      </c>
      <c r="D81">
        <v>36.9</v>
      </c>
    </row>
    <row r="82" spans="1:4">
      <c r="A82" s="1">
        <v>41827</v>
      </c>
      <c r="B82" t="s">
        <v>1538</v>
      </c>
      <c r="C82" t="s">
        <v>85</v>
      </c>
      <c r="D82">
        <v>33.8</v>
      </c>
    </row>
    <row r="83" spans="1:4">
      <c r="A83" s="1">
        <v>41832</v>
      </c>
      <c r="B83" t="s">
        <v>1538</v>
      </c>
      <c r="C83" t="s">
        <v>85</v>
      </c>
      <c r="D83">
        <v>16.6</v>
      </c>
    </row>
    <row r="84" spans="1:4">
      <c r="A84" s="1">
        <v>41846</v>
      </c>
      <c r="B84" t="s">
        <v>1538</v>
      </c>
      <c r="C84" t="s">
        <v>86</v>
      </c>
      <c r="D84">
        <v>74.3</v>
      </c>
    </row>
    <row r="85" spans="1:4">
      <c r="A85" s="1">
        <v>41825</v>
      </c>
      <c r="B85" t="s">
        <v>11</v>
      </c>
      <c r="C85" t="s">
        <v>87</v>
      </c>
      <c r="D85">
        <v>50.02</v>
      </c>
    </row>
    <row r="86" spans="1:4">
      <c r="A86" s="1">
        <v>41826</v>
      </c>
      <c r="B86" t="s">
        <v>11</v>
      </c>
      <c r="C86" t="s">
        <v>88</v>
      </c>
      <c r="D86">
        <v>37.25</v>
      </c>
    </row>
    <row r="87" spans="1:4">
      <c r="A87" s="1">
        <v>41838</v>
      </c>
      <c r="B87" t="s">
        <v>11</v>
      </c>
      <c r="C87" t="s">
        <v>89</v>
      </c>
      <c r="D87">
        <v>36.8</v>
      </c>
    </row>
    <row r="88" spans="1:4">
      <c r="A88" s="1">
        <v>41839</v>
      </c>
      <c r="B88" t="s">
        <v>11</v>
      </c>
      <c r="C88" t="s">
        <v>90</v>
      </c>
      <c r="D88">
        <v>27.1</v>
      </c>
    </row>
    <row r="89" spans="1:4">
      <c r="A89" s="1">
        <v>41821</v>
      </c>
      <c r="B89" t="s">
        <v>11</v>
      </c>
      <c r="C89" t="s">
        <v>60</v>
      </c>
      <c r="D89">
        <v>35</v>
      </c>
    </row>
    <row r="90" spans="1:4">
      <c r="A90" s="1">
        <v>41827</v>
      </c>
      <c r="B90" t="s">
        <v>11</v>
      </c>
      <c r="C90" t="s">
        <v>60</v>
      </c>
      <c r="D90">
        <v>35</v>
      </c>
    </row>
    <row r="91" spans="1:4">
      <c r="A91" s="1">
        <v>41834</v>
      </c>
      <c r="B91" t="s">
        <v>11</v>
      </c>
      <c r="C91" t="s">
        <v>60</v>
      </c>
      <c r="D91">
        <v>35</v>
      </c>
    </row>
    <row r="92" spans="1:4">
      <c r="A92" s="1">
        <v>41847</v>
      </c>
      <c r="B92" t="s">
        <v>11</v>
      </c>
      <c r="C92" t="s">
        <v>91</v>
      </c>
      <c r="D92">
        <v>39</v>
      </c>
    </row>
    <row r="93" spans="1:4">
      <c r="A93" s="1">
        <v>41846</v>
      </c>
      <c r="B93" t="s">
        <v>11</v>
      </c>
      <c r="C93" t="s">
        <v>92</v>
      </c>
      <c r="D93">
        <v>7.45</v>
      </c>
    </row>
    <row r="94" spans="1:4">
      <c r="A94" s="1">
        <v>41846</v>
      </c>
      <c r="B94" t="s">
        <v>11</v>
      </c>
      <c r="C94" t="s">
        <v>93</v>
      </c>
      <c r="D94">
        <v>60</v>
      </c>
    </row>
    <row r="95" spans="1:4">
      <c r="A95" s="1">
        <v>41841</v>
      </c>
      <c r="B95" t="s">
        <v>11</v>
      </c>
      <c r="C95" t="s">
        <v>60</v>
      </c>
      <c r="D95">
        <v>35</v>
      </c>
    </row>
    <row r="96" spans="1:4">
      <c r="A96" s="1">
        <v>41848</v>
      </c>
      <c r="B96" t="s">
        <v>11</v>
      </c>
      <c r="C96" t="s">
        <v>60</v>
      </c>
      <c r="D96">
        <v>35</v>
      </c>
    </row>
    <row r="97" spans="1:4">
      <c r="A97" s="1">
        <v>41825</v>
      </c>
      <c r="B97" t="s">
        <v>13</v>
      </c>
      <c r="C97" t="s">
        <v>94</v>
      </c>
      <c r="D97">
        <v>23</v>
      </c>
    </row>
    <row r="98" spans="1:4">
      <c r="A98" s="1">
        <v>41825</v>
      </c>
      <c r="B98" t="s">
        <v>13</v>
      </c>
      <c r="C98" t="s">
        <v>95</v>
      </c>
      <c r="D98">
        <v>350</v>
      </c>
    </row>
    <row r="99" spans="1:4">
      <c r="A99" s="1">
        <v>41824</v>
      </c>
      <c r="B99" t="s">
        <v>68</v>
      </c>
      <c r="C99" t="s">
        <v>96</v>
      </c>
      <c r="D99">
        <v>39.36</v>
      </c>
    </row>
    <row r="100" spans="1:4">
      <c r="A100" s="1">
        <v>41831</v>
      </c>
      <c r="B100" t="s">
        <v>68</v>
      </c>
      <c r="C100" t="s">
        <v>20</v>
      </c>
      <c r="D100">
        <v>74</v>
      </c>
    </row>
    <row r="101" spans="1:4">
      <c r="A101" s="1">
        <v>41838</v>
      </c>
      <c r="B101" t="s">
        <v>68</v>
      </c>
      <c r="C101" t="s">
        <v>20</v>
      </c>
      <c r="D101">
        <v>52.6</v>
      </c>
    </row>
    <row r="102" spans="1:4">
      <c r="A102" s="1">
        <v>41836</v>
      </c>
      <c r="B102" t="s">
        <v>68</v>
      </c>
      <c r="C102" t="s">
        <v>19</v>
      </c>
      <c r="D102">
        <v>10.3</v>
      </c>
    </row>
    <row r="103" spans="1:4">
      <c r="A103" s="1">
        <v>41846</v>
      </c>
      <c r="B103" t="s">
        <v>68</v>
      </c>
      <c r="C103" t="s">
        <v>23</v>
      </c>
      <c r="D103">
        <v>50.7</v>
      </c>
    </row>
    <row r="104" spans="1:4">
      <c r="A104" s="1">
        <v>41851</v>
      </c>
      <c r="B104" t="s">
        <v>68</v>
      </c>
      <c r="C104" t="s">
        <v>19</v>
      </c>
      <c r="D104">
        <v>27.45</v>
      </c>
    </row>
    <row r="105" spans="1:4">
      <c r="A105" s="1">
        <v>41831</v>
      </c>
      <c r="B105" t="s">
        <v>134</v>
      </c>
      <c r="C105" t="s">
        <v>98</v>
      </c>
      <c r="D105">
        <v>136.75</v>
      </c>
    </row>
    <row r="106" spans="1:4">
      <c r="A106" s="1">
        <v>41831</v>
      </c>
      <c r="B106" t="s">
        <v>134</v>
      </c>
      <c r="C106" t="s">
        <v>99</v>
      </c>
      <c r="D106">
        <v>26</v>
      </c>
    </row>
    <row r="107" spans="1:4">
      <c r="A107" s="1">
        <v>41824</v>
      </c>
      <c r="B107" t="s">
        <v>80</v>
      </c>
      <c r="C107" t="s">
        <v>81</v>
      </c>
      <c r="D107">
        <v>10.4</v>
      </c>
    </row>
    <row r="108" spans="1:4">
      <c r="A108" s="1">
        <v>41839</v>
      </c>
      <c r="B108" t="s">
        <v>80</v>
      </c>
      <c r="C108" t="s">
        <v>81</v>
      </c>
      <c r="D108">
        <v>20.55</v>
      </c>
    </row>
    <row r="109" spans="1:4">
      <c r="A109" s="1">
        <v>41846</v>
      </c>
      <c r="B109" t="s">
        <v>80</v>
      </c>
      <c r="C109" t="s">
        <v>100</v>
      </c>
      <c r="D109">
        <v>4.7</v>
      </c>
    </row>
    <row r="110" spans="1:4">
      <c r="A110" s="1">
        <v>41821</v>
      </c>
      <c r="B110" t="s">
        <v>36</v>
      </c>
      <c r="C110" t="s">
        <v>37</v>
      </c>
      <c r="D110">
        <v>700</v>
      </c>
    </row>
    <row r="111" spans="1:4">
      <c r="A111" s="1">
        <v>41821</v>
      </c>
      <c r="B111" t="s">
        <v>36</v>
      </c>
      <c r="C111" t="s">
        <v>38</v>
      </c>
      <c r="D111">
        <v>400</v>
      </c>
    </row>
    <row r="112" spans="1:4">
      <c r="A112" s="1">
        <v>41821</v>
      </c>
      <c r="B112" t="s">
        <v>39</v>
      </c>
      <c r="C112" t="s">
        <v>41</v>
      </c>
      <c r="D112">
        <v>80</v>
      </c>
    </row>
    <row r="113" spans="1:4">
      <c r="A113" s="1">
        <v>41821</v>
      </c>
      <c r="B113" t="s">
        <v>39</v>
      </c>
      <c r="C113" t="s">
        <v>42</v>
      </c>
      <c r="D113">
        <v>90</v>
      </c>
    </row>
    <row r="114" spans="1:4">
      <c r="A114" s="1">
        <v>41821</v>
      </c>
      <c r="B114" t="s">
        <v>39</v>
      </c>
      <c r="C114" t="s">
        <v>83</v>
      </c>
      <c r="D114">
        <v>85.94</v>
      </c>
    </row>
    <row r="115" spans="1:4">
      <c r="A115" s="1">
        <v>41832</v>
      </c>
      <c r="B115" t="s">
        <v>39</v>
      </c>
      <c r="C115" t="s">
        <v>83</v>
      </c>
      <c r="D115">
        <v>85.11</v>
      </c>
    </row>
    <row r="116" spans="1:4">
      <c r="A116" s="1">
        <v>41836</v>
      </c>
      <c r="B116" t="s">
        <v>39</v>
      </c>
      <c r="C116" t="s">
        <v>101</v>
      </c>
      <c r="D116">
        <v>50</v>
      </c>
    </row>
    <row r="117" spans="1:4">
      <c r="A117" s="1">
        <v>41840</v>
      </c>
      <c r="B117" t="s">
        <v>39</v>
      </c>
      <c r="C117" t="s">
        <v>83</v>
      </c>
      <c r="D117">
        <v>45</v>
      </c>
    </row>
    <row r="118" spans="1:4">
      <c r="A118" s="1">
        <v>41851</v>
      </c>
      <c r="B118" t="s">
        <v>39</v>
      </c>
      <c r="C118" t="s">
        <v>101</v>
      </c>
      <c r="D118">
        <v>50</v>
      </c>
    </row>
    <row r="119" spans="1:4">
      <c r="A119" s="1">
        <v>41846</v>
      </c>
      <c r="B119" t="s">
        <v>39</v>
      </c>
      <c r="C119" t="s">
        <v>83</v>
      </c>
      <c r="D119">
        <v>81.83</v>
      </c>
    </row>
    <row r="120" spans="1:4">
      <c r="A120" s="1">
        <v>41856</v>
      </c>
      <c r="B120" t="s">
        <v>1538</v>
      </c>
      <c r="C120" t="s">
        <v>102</v>
      </c>
      <c r="D120">
        <v>50.6</v>
      </c>
    </row>
    <row r="121" spans="1:4">
      <c r="A121" s="1">
        <v>41860</v>
      </c>
      <c r="B121" t="s">
        <v>1538</v>
      </c>
      <c r="C121" t="s">
        <v>103</v>
      </c>
      <c r="D121">
        <v>17.9</v>
      </c>
    </row>
    <row r="122" spans="1:4">
      <c r="A122" s="1">
        <v>41863</v>
      </c>
      <c r="B122" t="s">
        <v>1538</v>
      </c>
      <c r="C122" t="s">
        <v>104</v>
      </c>
      <c r="D122">
        <v>22</v>
      </c>
    </row>
    <row r="123" spans="1:4">
      <c r="A123" s="1">
        <v>41875</v>
      </c>
      <c r="B123" t="s">
        <v>1538</v>
      </c>
      <c r="C123" t="s">
        <v>52</v>
      </c>
      <c r="D123">
        <v>47</v>
      </c>
    </row>
    <row r="124" spans="1:4">
      <c r="A124" s="1">
        <v>41869</v>
      </c>
      <c r="B124" t="s">
        <v>1538</v>
      </c>
      <c r="C124" t="s">
        <v>48</v>
      </c>
      <c r="D124">
        <v>93.35</v>
      </c>
    </row>
    <row r="125" spans="1:4">
      <c r="A125" s="1">
        <v>41878</v>
      </c>
      <c r="B125" t="s">
        <v>1538</v>
      </c>
      <c r="C125" t="s">
        <v>105</v>
      </c>
      <c r="D125">
        <v>5.2</v>
      </c>
    </row>
    <row r="126" spans="1:4">
      <c r="A126" s="1">
        <v>41854</v>
      </c>
      <c r="B126" t="s">
        <v>106</v>
      </c>
      <c r="C126" t="s">
        <v>107</v>
      </c>
      <c r="D126">
        <v>20.9</v>
      </c>
    </row>
    <row r="127" spans="1:4">
      <c r="A127" s="1">
        <v>41882</v>
      </c>
      <c r="B127" t="s">
        <v>106</v>
      </c>
      <c r="C127" t="s">
        <v>108</v>
      </c>
      <c r="D127">
        <v>20.9</v>
      </c>
    </row>
    <row r="128" spans="1:4">
      <c r="A128" s="1">
        <v>41852</v>
      </c>
      <c r="B128" t="s">
        <v>11</v>
      </c>
      <c r="C128" t="s">
        <v>109</v>
      </c>
      <c r="D128">
        <v>26</v>
      </c>
    </row>
    <row r="129" spans="1:4">
      <c r="A129" s="1">
        <v>41859</v>
      </c>
      <c r="B129" t="s">
        <v>11</v>
      </c>
      <c r="C129" t="s">
        <v>110</v>
      </c>
      <c r="D129">
        <v>43.2</v>
      </c>
    </row>
    <row r="130" spans="1:4">
      <c r="A130" s="1">
        <v>41864</v>
      </c>
      <c r="B130" t="s">
        <v>11</v>
      </c>
      <c r="C130" t="s">
        <v>111</v>
      </c>
      <c r="D130">
        <v>43.55</v>
      </c>
    </row>
    <row r="131" spans="1:4">
      <c r="A131" s="1">
        <v>41866</v>
      </c>
      <c r="B131" t="s">
        <v>11</v>
      </c>
      <c r="C131" t="s">
        <v>112</v>
      </c>
      <c r="D131">
        <v>19.7</v>
      </c>
    </row>
    <row r="132" spans="1:4">
      <c r="A132" s="1">
        <v>41855</v>
      </c>
      <c r="B132" t="s">
        <v>11</v>
      </c>
      <c r="C132" t="s">
        <v>60</v>
      </c>
      <c r="D132">
        <v>35</v>
      </c>
    </row>
    <row r="133" spans="1:4">
      <c r="A133" s="1">
        <v>41862</v>
      </c>
      <c r="B133" t="s">
        <v>11</v>
      </c>
      <c r="C133" t="s">
        <v>60</v>
      </c>
      <c r="D133">
        <v>35</v>
      </c>
    </row>
    <row r="134" spans="1:4">
      <c r="A134" s="1">
        <v>41874</v>
      </c>
      <c r="B134" t="s">
        <v>11</v>
      </c>
      <c r="C134" t="s">
        <v>113</v>
      </c>
      <c r="D134">
        <v>28.95</v>
      </c>
    </row>
    <row r="135" spans="1:4">
      <c r="A135" s="1">
        <v>41875</v>
      </c>
      <c r="B135" t="s">
        <v>11</v>
      </c>
      <c r="C135" t="s">
        <v>114</v>
      </c>
      <c r="D135">
        <v>23</v>
      </c>
    </row>
    <row r="136" spans="1:4">
      <c r="A136" s="1">
        <v>41869</v>
      </c>
      <c r="B136" t="s">
        <v>11</v>
      </c>
      <c r="C136" t="s">
        <v>115</v>
      </c>
      <c r="D136">
        <v>46.15</v>
      </c>
    </row>
    <row r="137" spans="1:4">
      <c r="A137" s="1">
        <v>41876</v>
      </c>
      <c r="B137" t="s">
        <v>11</v>
      </c>
      <c r="C137" t="s">
        <v>116</v>
      </c>
      <c r="D137">
        <v>17.1</v>
      </c>
    </row>
    <row r="138" spans="1:4">
      <c r="A138" s="1">
        <v>41880</v>
      </c>
      <c r="B138" t="s">
        <v>11</v>
      </c>
      <c r="C138" t="s">
        <v>117</v>
      </c>
      <c r="D138">
        <v>47.05</v>
      </c>
    </row>
    <row r="139" spans="1:4">
      <c r="A139" s="1">
        <v>41869</v>
      </c>
      <c r="B139" t="s">
        <v>11</v>
      </c>
      <c r="C139" t="s">
        <v>60</v>
      </c>
      <c r="D139">
        <v>35</v>
      </c>
    </row>
    <row r="140" spans="1:4">
      <c r="A140" s="1">
        <v>41876</v>
      </c>
      <c r="B140" t="s">
        <v>11</v>
      </c>
      <c r="C140" t="s">
        <v>60</v>
      </c>
      <c r="D140">
        <v>35</v>
      </c>
    </row>
    <row r="141" spans="1:4">
      <c r="A141" s="1">
        <v>41881</v>
      </c>
      <c r="B141" t="s">
        <v>11</v>
      </c>
      <c r="C141" t="s">
        <v>118</v>
      </c>
      <c r="D141">
        <v>16</v>
      </c>
    </row>
    <row r="142" spans="1:4">
      <c r="A142" s="1">
        <v>41853</v>
      </c>
      <c r="B142" t="s">
        <v>68</v>
      </c>
      <c r="C142" t="s">
        <v>119</v>
      </c>
      <c r="D142">
        <v>45</v>
      </c>
    </row>
    <row r="143" spans="1:4">
      <c r="A143" s="1">
        <v>41854</v>
      </c>
      <c r="B143" t="s">
        <v>68</v>
      </c>
      <c r="C143" t="s">
        <v>20</v>
      </c>
      <c r="D143">
        <v>37.35</v>
      </c>
    </row>
    <row r="144" spans="1:4">
      <c r="A144" s="1">
        <v>41859</v>
      </c>
      <c r="B144" t="s">
        <v>68</v>
      </c>
      <c r="C144" t="s">
        <v>20</v>
      </c>
      <c r="D144">
        <v>43.15</v>
      </c>
    </row>
    <row r="145" spans="1:4">
      <c r="A145" s="1">
        <v>41868</v>
      </c>
      <c r="B145" t="s">
        <v>68</v>
      </c>
      <c r="C145" t="s">
        <v>69</v>
      </c>
      <c r="D145">
        <v>94.5</v>
      </c>
    </row>
    <row r="146" spans="1:4">
      <c r="A146" s="1">
        <v>41874</v>
      </c>
      <c r="B146" t="s">
        <v>68</v>
      </c>
      <c r="C146" t="s">
        <v>69</v>
      </c>
      <c r="D146">
        <v>8.35</v>
      </c>
    </row>
    <row r="147" spans="1:4">
      <c r="A147" s="1">
        <v>41875</v>
      </c>
      <c r="B147" t="s">
        <v>68</v>
      </c>
      <c r="C147" t="s">
        <v>119</v>
      </c>
      <c r="D147">
        <v>47</v>
      </c>
    </row>
    <row r="148" spans="1:4">
      <c r="A148" s="1">
        <v>41871</v>
      </c>
      <c r="B148" t="s">
        <v>68</v>
      </c>
      <c r="C148" t="s">
        <v>120</v>
      </c>
      <c r="D148">
        <v>23.1</v>
      </c>
    </row>
    <row r="149" spans="1:4">
      <c r="A149" s="1">
        <v>41869</v>
      </c>
      <c r="B149" t="s">
        <v>68</v>
      </c>
      <c r="C149" t="s">
        <v>121</v>
      </c>
      <c r="D149">
        <v>48.4</v>
      </c>
    </row>
    <row r="150" spans="1:4">
      <c r="A150" s="1">
        <v>41880</v>
      </c>
      <c r="B150" t="s">
        <v>68</v>
      </c>
      <c r="C150" t="s">
        <v>122</v>
      </c>
      <c r="D150">
        <v>18.15</v>
      </c>
    </row>
    <row r="151" spans="1:4">
      <c r="A151" s="1">
        <v>41881</v>
      </c>
      <c r="B151" t="s">
        <v>68</v>
      </c>
      <c r="C151" t="s">
        <v>69</v>
      </c>
      <c r="D151">
        <v>66.8</v>
      </c>
    </row>
    <row r="152" spans="1:4">
      <c r="A152" s="1">
        <v>41866</v>
      </c>
      <c r="B152" t="s">
        <v>197</v>
      </c>
      <c r="C152" t="s">
        <v>123</v>
      </c>
      <c r="D152">
        <v>37.2</v>
      </c>
    </row>
    <row r="153" spans="1:4">
      <c r="A153" s="1">
        <v>41882</v>
      </c>
      <c r="B153" t="s">
        <v>197</v>
      </c>
      <c r="C153" t="s">
        <v>124</v>
      </c>
      <c r="D153">
        <v>42.15</v>
      </c>
    </row>
    <row r="154" spans="1:4">
      <c r="A154" s="1">
        <v>41866</v>
      </c>
      <c r="B154" t="s">
        <v>125</v>
      </c>
      <c r="C154" t="s">
        <v>126</v>
      </c>
      <c r="D154">
        <v>13.7</v>
      </c>
    </row>
    <row r="155" spans="1:4">
      <c r="A155" s="1">
        <v>41853</v>
      </c>
      <c r="B155" t="s">
        <v>157</v>
      </c>
      <c r="C155" t="s">
        <v>128</v>
      </c>
      <c r="D155">
        <v>60.95</v>
      </c>
    </row>
    <row r="156" spans="1:4">
      <c r="A156" s="1">
        <v>41860</v>
      </c>
      <c r="B156" t="s">
        <v>157</v>
      </c>
      <c r="C156" t="s">
        <v>129</v>
      </c>
      <c r="D156">
        <v>8</v>
      </c>
    </row>
    <row r="157" spans="1:4">
      <c r="A157" s="1">
        <v>41867</v>
      </c>
      <c r="B157" t="s">
        <v>157</v>
      </c>
      <c r="C157" t="s">
        <v>130</v>
      </c>
      <c r="D157">
        <v>327</v>
      </c>
    </row>
    <row r="158" spans="1:4">
      <c r="A158" s="1">
        <v>41866</v>
      </c>
      <c r="B158" t="s">
        <v>157</v>
      </c>
      <c r="C158" t="s">
        <v>131</v>
      </c>
      <c r="D158">
        <v>420</v>
      </c>
    </row>
    <row r="159" spans="1:4">
      <c r="A159" s="1">
        <v>41875</v>
      </c>
      <c r="B159" t="s">
        <v>157</v>
      </c>
      <c r="C159" t="s">
        <v>132</v>
      </c>
      <c r="D159">
        <v>14000</v>
      </c>
    </row>
    <row r="160" spans="1:4">
      <c r="A160" s="1">
        <v>41875</v>
      </c>
      <c r="B160" t="s">
        <v>157</v>
      </c>
      <c r="C160" t="s">
        <v>133</v>
      </c>
      <c r="D160">
        <v>873.99</v>
      </c>
    </row>
    <row r="161" spans="1:4">
      <c r="A161" s="1">
        <v>41866</v>
      </c>
      <c r="B161" t="s">
        <v>134</v>
      </c>
      <c r="C161" t="s">
        <v>98</v>
      </c>
      <c r="D161">
        <v>257.75</v>
      </c>
    </row>
    <row r="162" spans="1:4">
      <c r="A162" s="1">
        <v>41869</v>
      </c>
      <c r="B162" t="s">
        <v>134</v>
      </c>
      <c r="C162" t="s">
        <v>135</v>
      </c>
      <c r="D162">
        <v>125.8</v>
      </c>
    </row>
    <row r="163" spans="1:4">
      <c r="A163" s="1">
        <v>41854</v>
      </c>
      <c r="B163" t="s">
        <v>34</v>
      </c>
      <c r="C163" t="s">
        <v>136</v>
      </c>
      <c r="D163">
        <v>17.1</v>
      </c>
    </row>
    <row r="164" spans="1:4">
      <c r="A164" s="1">
        <v>41868</v>
      </c>
      <c r="B164" t="s">
        <v>34</v>
      </c>
      <c r="C164" t="s">
        <v>137</v>
      </c>
      <c r="D164">
        <v>22.7</v>
      </c>
    </row>
    <row r="165" spans="1:4">
      <c r="A165" s="1">
        <v>41874</v>
      </c>
      <c r="B165" t="s">
        <v>34</v>
      </c>
      <c r="C165" t="s">
        <v>138</v>
      </c>
      <c r="D165">
        <v>4.7</v>
      </c>
    </row>
    <row r="166" spans="1:4">
      <c r="A166" s="1">
        <v>41882</v>
      </c>
      <c r="B166" t="s">
        <v>34</v>
      </c>
      <c r="C166" t="s">
        <v>81</v>
      </c>
      <c r="D166">
        <v>13.85</v>
      </c>
    </row>
    <row r="167" spans="1:4">
      <c r="A167" s="1">
        <v>41852</v>
      </c>
      <c r="B167" t="s">
        <v>36</v>
      </c>
      <c r="C167" t="s">
        <v>37</v>
      </c>
      <c r="D167">
        <v>700</v>
      </c>
    </row>
    <row r="168" spans="1:4">
      <c r="A168" s="1">
        <v>41852</v>
      </c>
      <c r="B168" t="s">
        <v>36</v>
      </c>
      <c r="C168" t="s">
        <v>38</v>
      </c>
      <c r="D168">
        <v>400</v>
      </c>
    </row>
    <row r="169" spans="1:4">
      <c r="A169" s="1">
        <v>41852</v>
      </c>
      <c r="B169" t="s">
        <v>39</v>
      </c>
      <c r="C169" t="s">
        <v>41</v>
      </c>
      <c r="D169">
        <v>80</v>
      </c>
    </row>
    <row r="170" spans="1:4">
      <c r="A170" s="1">
        <v>41852</v>
      </c>
      <c r="B170" t="s">
        <v>39</v>
      </c>
      <c r="C170" t="s">
        <v>42</v>
      </c>
      <c r="D170">
        <v>90</v>
      </c>
    </row>
    <row r="171" spans="1:4">
      <c r="A171" s="1">
        <v>41854</v>
      </c>
      <c r="B171" t="s">
        <v>39</v>
      </c>
      <c r="C171" t="s">
        <v>139</v>
      </c>
      <c r="D171">
        <v>80.58</v>
      </c>
    </row>
    <row r="172" spans="1:4">
      <c r="A172" s="1">
        <v>41862</v>
      </c>
      <c r="B172" t="s">
        <v>39</v>
      </c>
      <c r="C172" t="s">
        <v>140</v>
      </c>
      <c r="D172">
        <v>50</v>
      </c>
    </row>
    <row r="173" spans="1:4">
      <c r="A173" s="1">
        <v>41852</v>
      </c>
      <c r="B173" t="s">
        <v>39</v>
      </c>
      <c r="C173" t="s">
        <v>141</v>
      </c>
      <c r="D173">
        <v>90</v>
      </c>
    </row>
    <row r="174" spans="1:4">
      <c r="A174" s="1">
        <v>41862</v>
      </c>
      <c r="B174" t="s">
        <v>39</v>
      </c>
      <c r="C174" t="s">
        <v>83</v>
      </c>
      <c r="D174">
        <v>79.86</v>
      </c>
    </row>
    <row r="175" spans="1:4">
      <c r="A175" s="1">
        <v>41872</v>
      </c>
      <c r="B175" t="s">
        <v>39</v>
      </c>
      <c r="C175" t="s">
        <v>83</v>
      </c>
      <c r="D175">
        <v>86.85</v>
      </c>
    </row>
    <row r="176" spans="1:4">
      <c r="A176" s="1">
        <v>41881</v>
      </c>
      <c r="B176" t="s">
        <v>39</v>
      </c>
      <c r="C176" t="s">
        <v>83</v>
      </c>
      <c r="D176">
        <v>108.14</v>
      </c>
    </row>
    <row r="177" spans="1:4">
      <c r="A177" s="1">
        <v>41881</v>
      </c>
      <c r="B177" t="s">
        <v>39</v>
      </c>
      <c r="C177" t="s">
        <v>83</v>
      </c>
      <c r="D177">
        <v>44.05</v>
      </c>
    </row>
    <row r="178" spans="1:4">
      <c r="A178" s="1">
        <v>41877</v>
      </c>
      <c r="B178" t="s">
        <v>39</v>
      </c>
      <c r="C178" t="s">
        <v>140</v>
      </c>
      <c r="D178">
        <v>50</v>
      </c>
    </row>
    <row r="179" spans="1:4">
      <c r="A179" s="1">
        <v>41879</v>
      </c>
      <c r="B179" t="s">
        <v>39</v>
      </c>
      <c r="C179" t="s">
        <v>83</v>
      </c>
      <c r="D179">
        <v>80.38</v>
      </c>
    </row>
    <row r="180" spans="1:4">
      <c r="A180" s="1">
        <v>41896</v>
      </c>
      <c r="B180" t="s">
        <v>1538</v>
      </c>
      <c r="C180" t="s">
        <v>86</v>
      </c>
      <c r="D180">
        <v>71.35</v>
      </c>
    </row>
    <row r="181" spans="1:4">
      <c r="A181" s="1">
        <v>41897</v>
      </c>
      <c r="B181" t="s">
        <v>1538</v>
      </c>
      <c r="C181" t="s">
        <v>102</v>
      </c>
      <c r="D181">
        <v>38.7</v>
      </c>
    </row>
    <row r="182" spans="1:4">
      <c r="A182" s="1">
        <v>41909</v>
      </c>
      <c r="B182" t="s">
        <v>1538</v>
      </c>
      <c r="C182" t="s">
        <v>142</v>
      </c>
      <c r="D182">
        <v>13.7</v>
      </c>
    </row>
    <row r="183" spans="1:4">
      <c r="A183" s="1">
        <v>41896</v>
      </c>
      <c r="B183" t="s">
        <v>1538</v>
      </c>
      <c r="C183" t="s">
        <v>143</v>
      </c>
      <c r="D183">
        <v>353.5</v>
      </c>
    </row>
    <row r="184" spans="1:4">
      <c r="A184" s="1">
        <v>41889</v>
      </c>
      <c r="B184" t="s">
        <v>106</v>
      </c>
      <c r="C184" t="s">
        <v>144</v>
      </c>
      <c r="D184">
        <v>102</v>
      </c>
    </row>
    <row r="185" spans="1:4">
      <c r="A185" s="1">
        <v>41894</v>
      </c>
      <c r="B185" t="s">
        <v>1538</v>
      </c>
      <c r="C185" t="s">
        <v>145</v>
      </c>
      <c r="D185">
        <v>27.5</v>
      </c>
    </row>
    <row r="186" spans="1:4">
      <c r="A186" s="1">
        <v>41890</v>
      </c>
      <c r="B186" t="s">
        <v>11</v>
      </c>
      <c r="C186" t="s">
        <v>146</v>
      </c>
      <c r="D186">
        <v>50.61</v>
      </c>
    </row>
    <row r="187" spans="1:4">
      <c r="A187" s="1">
        <v>41888</v>
      </c>
      <c r="B187" t="s">
        <v>11</v>
      </c>
      <c r="C187" t="s">
        <v>147</v>
      </c>
      <c r="D187">
        <v>40.72</v>
      </c>
    </row>
    <row r="188" spans="1:4">
      <c r="A188" s="1">
        <v>41892</v>
      </c>
      <c r="B188" t="s">
        <v>11</v>
      </c>
      <c r="C188" t="s">
        <v>148</v>
      </c>
      <c r="D188">
        <v>28.55</v>
      </c>
    </row>
    <row r="189" spans="1:4">
      <c r="A189" s="1">
        <v>41901</v>
      </c>
      <c r="B189" t="s">
        <v>11</v>
      </c>
      <c r="C189" t="s">
        <v>149</v>
      </c>
      <c r="D189">
        <v>28.1</v>
      </c>
    </row>
    <row r="190" spans="1:4">
      <c r="A190" s="1">
        <v>41896</v>
      </c>
      <c r="B190" t="s">
        <v>11</v>
      </c>
      <c r="C190" t="s">
        <v>150</v>
      </c>
      <c r="D190">
        <v>12.4</v>
      </c>
    </row>
    <row r="191" spans="1:4">
      <c r="A191" s="1">
        <v>41883</v>
      </c>
      <c r="B191" t="s">
        <v>11</v>
      </c>
      <c r="C191" t="s">
        <v>151</v>
      </c>
      <c r="D191">
        <v>22.9</v>
      </c>
    </row>
    <row r="192" spans="1:4">
      <c r="A192" s="1">
        <v>41901</v>
      </c>
      <c r="B192" t="s">
        <v>11</v>
      </c>
      <c r="C192" t="s">
        <v>152</v>
      </c>
      <c r="D192">
        <v>25.3</v>
      </c>
    </row>
    <row r="193" spans="1:4">
      <c r="A193" s="1">
        <v>41909</v>
      </c>
      <c r="B193" t="s">
        <v>11</v>
      </c>
      <c r="C193" t="s">
        <v>153</v>
      </c>
      <c r="D193">
        <v>43.31</v>
      </c>
    </row>
    <row r="194" spans="1:4">
      <c r="A194" s="1">
        <v>41908</v>
      </c>
      <c r="B194" t="s">
        <v>11</v>
      </c>
      <c r="C194" t="s">
        <v>154</v>
      </c>
      <c r="D194">
        <v>23.9</v>
      </c>
    </row>
    <row r="195" spans="1:4">
      <c r="A195" s="1">
        <v>41912</v>
      </c>
      <c r="B195" t="s">
        <v>11</v>
      </c>
      <c r="C195" t="s">
        <v>60</v>
      </c>
      <c r="D195">
        <v>140</v>
      </c>
    </row>
    <row r="196" spans="1:4">
      <c r="A196" s="1">
        <v>41889</v>
      </c>
      <c r="B196" t="s">
        <v>13</v>
      </c>
      <c r="C196" t="s">
        <v>155</v>
      </c>
      <c r="D196">
        <v>300</v>
      </c>
    </row>
    <row r="197" spans="1:4">
      <c r="A197" s="1">
        <v>41893</v>
      </c>
      <c r="B197" t="s">
        <v>68</v>
      </c>
      <c r="C197" t="s">
        <v>69</v>
      </c>
      <c r="D197">
        <v>16.7</v>
      </c>
    </row>
    <row r="198" spans="1:4">
      <c r="A198" s="1">
        <v>41896</v>
      </c>
      <c r="B198" t="s">
        <v>68</v>
      </c>
      <c r="C198" t="s">
        <v>20</v>
      </c>
      <c r="D198">
        <v>39.85</v>
      </c>
    </row>
    <row r="199" spans="1:4">
      <c r="A199" s="1">
        <v>41887</v>
      </c>
      <c r="B199" t="s">
        <v>68</v>
      </c>
      <c r="C199" t="s">
        <v>20</v>
      </c>
      <c r="D199">
        <v>19.35</v>
      </c>
    </row>
    <row r="200" spans="1:4">
      <c r="A200" s="1">
        <v>41902</v>
      </c>
      <c r="B200" t="s">
        <v>68</v>
      </c>
      <c r="C200" t="s">
        <v>156</v>
      </c>
      <c r="D200">
        <v>68.55</v>
      </c>
    </row>
    <row r="201" spans="1:4">
      <c r="A201" s="1">
        <v>41908</v>
      </c>
      <c r="B201" t="s">
        <v>68</v>
      </c>
      <c r="C201" t="s">
        <v>20</v>
      </c>
      <c r="D201">
        <v>35.5</v>
      </c>
    </row>
    <row r="202" spans="1:4">
      <c r="A202" s="1">
        <v>41912</v>
      </c>
      <c r="B202" t="s">
        <v>68</v>
      </c>
      <c r="C202" t="s">
        <v>19</v>
      </c>
      <c r="D202">
        <v>37.7</v>
      </c>
    </row>
    <row r="203" spans="1:4">
      <c r="A203" s="1">
        <v>41893</v>
      </c>
      <c r="B203" t="s">
        <v>157</v>
      </c>
      <c r="C203" t="s">
        <v>158</v>
      </c>
      <c r="D203">
        <v>546</v>
      </c>
    </row>
    <row r="204" spans="1:4">
      <c r="A204" s="1">
        <v>41886</v>
      </c>
      <c r="B204" t="s">
        <v>157</v>
      </c>
      <c r="C204" t="s">
        <v>159</v>
      </c>
      <c r="D204">
        <v>400</v>
      </c>
    </row>
    <row r="205" spans="1:4">
      <c r="A205" s="1">
        <v>41889</v>
      </c>
      <c r="B205" t="s">
        <v>157</v>
      </c>
      <c r="C205" t="s">
        <v>160</v>
      </c>
      <c r="D205">
        <v>120</v>
      </c>
    </row>
    <row r="206" spans="1:4">
      <c r="A206" s="1">
        <v>41894</v>
      </c>
      <c r="B206" t="s">
        <v>157</v>
      </c>
      <c r="C206" t="s">
        <v>161</v>
      </c>
      <c r="D206">
        <v>1052.88</v>
      </c>
    </row>
    <row r="207" spans="1:4">
      <c r="A207" s="1">
        <v>41898</v>
      </c>
      <c r="B207" t="s">
        <v>157</v>
      </c>
      <c r="C207" t="s">
        <v>162</v>
      </c>
      <c r="D207">
        <v>80.1</v>
      </c>
    </row>
    <row r="208" spans="1:4">
      <c r="A208" s="1">
        <v>41887</v>
      </c>
      <c r="B208" t="s">
        <v>163</v>
      </c>
      <c r="C208" t="s">
        <v>164</v>
      </c>
      <c r="D208">
        <v>14</v>
      </c>
    </row>
    <row r="209" spans="1:4">
      <c r="A209" s="1">
        <v>41902</v>
      </c>
      <c r="B209" t="s">
        <v>163</v>
      </c>
      <c r="C209" t="s">
        <v>165</v>
      </c>
      <c r="D209">
        <v>8</v>
      </c>
    </row>
    <row r="210" spans="1:4">
      <c r="A210" s="1">
        <v>41910</v>
      </c>
      <c r="B210" t="s">
        <v>134</v>
      </c>
      <c r="C210" t="s">
        <v>166</v>
      </c>
      <c r="D210">
        <v>232.4</v>
      </c>
    </row>
    <row r="211" spans="1:4">
      <c r="A211" s="1">
        <v>41889</v>
      </c>
      <c r="B211" t="s">
        <v>34</v>
      </c>
      <c r="C211" t="s">
        <v>167</v>
      </c>
      <c r="D211">
        <v>8.7</v>
      </c>
    </row>
    <row r="212" spans="1:4">
      <c r="A212" s="1">
        <v>41902</v>
      </c>
      <c r="B212" t="s">
        <v>34</v>
      </c>
      <c r="C212" t="s">
        <v>168</v>
      </c>
      <c r="D212">
        <v>27.75</v>
      </c>
    </row>
    <row r="213" spans="1:4">
      <c r="A213" s="1">
        <v>41883</v>
      </c>
      <c r="B213" t="s">
        <v>36</v>
      </c>
      <c r="C213" t="s">
        <v>37</v>
      </c>
      <c r="D213">
        <v>700</v>
      </c>
    </row>
    <row r="214" spans="1:4">
      <c r="A214" s="1">
        <v>41883</v>
      </c>
      <c r="B214" t="s">
        <v>36</v>
      </c>
      <c r="C214" t="s">
        <v>38</v>
      </c>
      <c r="D214">
        <v>400</v>
      </c>
    </row>
    <row r="215" spans="1:4">
      <c r="A215" s="1">
        <v>41883</v>
      </c>
      <c r="B215" t="s">
        <v>39</v>
      </c>
      <c r="C215" t="s">
        <v>41</v>
      </c>
      <c r="D215">
        <v>80</v>
      </c>
    </row>
    <row r="216" spans="1:4">
      <c r="A216" s="1">
        <v>41883</v>
      </c>
      <c r="B216" t="s">
        <v>39</v>
      </c>
      <c r="C216" t="s">
        <v>42</v>
      </c>
      <c r="D216">
        <v>90</v>
      </c>
    </row>
    <row r="217" spans="1:4">
      <c r="A217" s="1">
        <v>41888</v>
      </c>
      <c r="B217" t="s">
        <v>39</v>
      </c>
      <c r="C217" t="s">
        <v>83</v>
      </c>
      <c r="D217">
        <v>79.24</v>
      </c>
    </row>
    <row r="218" spans="1:4">
      <c r="A218" s="1">
        <v>41894</v>
      </c>
      <c r="B218" t="s">
        <v>39</v>
      </c>
      <c r="C218" t="s">
        <v>169</v>
      </c>
      <c r="D218">
        <v>734</v>
      </c>
    </row>
    <row r="219" spans="1:4">
      <c r="A219" s="1">
        <v>41896</v>
      </c>
      <c r="B219" t="s">
        <v>39</v>
      </c>
      <c r="C219" t="s">
        <v>83</v>
      </c>
      <c r="D219">
        <v>77.51</v>
      </c>
    </row>
    <row r="220" spans="1:4">
      <c r="A220" s="1">
        <v>41902</v>
      </c>
      <c r="B220" t="s">
        <v>39</v>
      </c>
      <c r="C220" t="s">
        <v>170</v>
      </c>
      <c r="D220">
        <v>50</v>
      </c>
    </row>
    <row r="221" spans="1:4">
      <c r="A221" s="1">
        <v>41893</v>
      </c>
      <c r="B221" t="s">
        <v>39</v>
      </c>
      <c r="C221" t="s">
        <v>140</v>
      </c>
      <c r="D221">
        <v>50</v>
      </c>
    </row>
    <row r="222" spans="1:4">
      <c r="A222" s="1">
        <v>41902</v>
      </c>
      <c r="B222" t="s">
        <v>39</v>
      </c>
      <c r="C222" t="s">
        <v>171</v>
      </c>
      <c r="D222">
        <v>20</v>
      </c>
    </row>
    <row r="223" spans="1:4">
      <c r="A223" s="1">
        <v>41910</v>
      </c>
      <c r="B223" t="s">
        <v>39</v>
      </c>
      <c r="C223" t="s">
        <v>83</v>
      </c>
      <c r="D223">
        <v>92.88</v>
      </c>
    </row>
    <row r="224" spans="1:4">
      <c r="A224" s="1">
        <v>41904</v>
      </c>
      <c r="B224" t="s">
        <v>39</v>
      </c>
      <c r="C224" t="s">
        <v>140</v>
      </c>
      <c r="D224">
        <v>50</v>
      </c>
    </row>
    <row r="225" spans="1:4">
      <c r="A225" s="1">
        <v>41909</v>
      </c>
      <c r="B225" t="s">
        <v>39</v>
      </c>
      <c r="C225" t="s">
        <v>172</v>
      </c>
      <c r="D225">
        <v>132</v>
      </c>
    </row>
    <row r="226" spans="1:4">
      <c r="A226" s="1">
        <v>41903</v>
      </c>
      <c r="B226" t="s">
        <v>39</v>
      </c>
      <c r="C226" t="s">
        <v>83</v>
      </c>
      <c r="D226">
        <v>77.17</v>
      </c>
    </row>
    <row r="227" spans="1:4">
      <c r="A227" s="1">
        <v>41907</v>
      </c>
      <c r="B227" t="s">
        <v>39</v>
      </c>
      <c r="C227" t="s">
        <v>173</v>
      </c>
      <c r="D227">
        <v>20</v>
      </c>
    </row>
    <row r="228" spans="1:4">
      <c r="A228" s="1">
        <v>41910</v>
      </c>
      <c r="B228" t="s">
        <v>39</v>
      </c>
      <c r="C228" t="s">
        <v>140</v>
      </c>
      <c r="D228">
        <v>50</v>
      </c>
    </row>
    <row r="229" spans="1:4">
      <c r="A229" s="1">
        <v>41884</v>
      </c>
      <c r="B229" t="s">
        <v>39</v>
      </c>
      <c r="C229" t="s">
        <v>174</v>
      </c>
      <c r="D229">
        <v>1491</v>
      </c>
    </row>
    <row r="230" spans="1:4">
      <c r="A230" s="1">
        <v>41918</v>
      </c>
      <c r="B230" t="s">
        <v>1538</v>
      </c>
      <c r="C230" t="s">
        <v>86</v>
      </c>
      <c r="D230">
        <v>75.1</v>
      </c>
    </row>
    <row r="231" spans="1:4">
      <c r="A231" s="1">
        <v>41917</v>
      </c>
      <c r="B231" t="s">
        <v>1538</v>
      </c>
      <c r="C231" t="s">
        <v>175</v>
      </c>
      <c r="D231">
        <v>59</v>
      </c>
    </row>
    <row r="232" spans="1:4">
      <c r="A232" s="1">
        <v>41914</v>
      </c>
      <c r="B232" t="s">
        <v>1538</v>
      </c>
      <c r="C232" t="s">
        <v>176</v>
      </c>
      <c r="D232">
        <v>100</v>
      </c>
    </row>
    <row r="233" spans="1:4">
      <c r="A233" s="1">
        <v>41930</v>
      </c>
      <c r="B233" t="s">
        <v>1538</v>
      </c>
      <c r="C233" t="s">
        <v>20</v>
      </c>
      <c r="D233">
        <v>94.25</v>
      </c>
    </row>
    <row r="234" spans="1:4">
      <c r="A234" s="1">
        <v>41933</v>
      </c>
      <c r="B234" t="s">
        <v>1538</v>
      </c>
      <c r="C234" t="s">
        <v>177</v>
      </c>
      <c r="D234">
        <v>124.9</v>
      </c>
    </row>
    <row r="235" spans="1:4">
      <c r="A235" s="1">
        <v>41913</v>
      </c>
      <c r="B235" t="s">
        <v>11</v>
      </c>
      <c r="C235" t="s">
        <v>60</v>
      </c>
      <c r="D235">
        <v>140</v>
      </c>
    </row>
    <row r="236" spans="1:4">
      <c r="A236" s="1">
        <v>41916</v>
      </c>
      <c r="B236" t="s">
        <v>11</v>
      </c>
      <c r="C236" t="s">
        <v>178</v>
      </c>
      <c r="D236">
        <v>76.74</v>
      </c>
    </row>
    <row r="237" spans="1:4">
      <c r="A237" s="1">
        <v>41916</v>
      </c>
      <c r="B237" t="s">
        <v>11</v>
      </c>
      <c r="C237" t="s">
        <v>179</v>
      </c>
      <c r="D237">
        <v>21.5</v>
      </c>
    </row>
    <row r="238" spans="1:4">
      <c r="A238" s="1">
        <v>41917</v>
      </c>
      <c r="B238" t="s">
        <v>11</v>
      </c>
      <c r="C238" t="s">
        <v>180</v>
      </c>
      <c r="D238">
        <v>42</v>
      </c>
    </row>
    <row r="239" spans="1:4">
      <c r="A239" s="1">
        <v>41922</v>
      </c>
      <c r="B239" t="s">
        <v>11</v>
      </c>
      <c r="C239" t="s">
        <v>181</v>
      </c>
      <c r="D239">
        <v>26</v>
      </c>
    </row>
    <row r="240" spans="1:4">
      <c r="A240" s="1">
        <v>41924</v>
      </c>
      <c r="B240" t="s">
        <v>11</v>
      </c>
      <c r="C240" t="s">
        <v>182</v>
      </c>
      <c r="D240">
        <v>26</v>
      </c>
    </row>
    <row r="241" spans="1:4">
      <c r="A241" s="1">
        <v>41923</v>
      </c>
      <c r="B241" t="s">
        <v>11</v>
      </c>
      <c r="C241" t="s">
        <v>183</v>
      </c>
      <c r="D241">
        <v>19.4</v>
      </c>
    </row>
    <row r="242" spans="1:4">
      <c r="A242" s="1">
        <v>41918</v>
      </c>
      <c r="B242" t="s">
        <v>11</v>
      </c>
      <c r="C242" t="s">
        <v>184</v>
      </c>
      <c r="D242">
        <v>16</v>
      </c>
    </row>
    <row r="243" spans="1:4">
      <c r="A243" s="1">
        <v>41923</v>
      </c>
      <c r="B243" t="s">
        <v>11</v>
      </c>
      <c r="C243" t="s">
        <v>185</v>
      </c>
      <c r="D243">
        <v>8</v>
      </c>
    </row>
    <row r="244" spans="1:4">
      <c r="A244" s="1">
        <v>41923</v>
      </c>
      <c r="B244" t="s">
        <v>11</v>
      </c>
      <c r="C244" t="s">
        <v>186</v>
      </c>
      <c r="D244">
        <v>8</v>
      </c>
    </row>
    <row r="245" spans="1:4">
      <c r="A245" s="1">
        <v>41924</v>
      </c>
      <c r="B245" t="s">
        <v>11</v>
      </c>
      <c r="C245" t="s">
        <v>34</v>
      </c>
      <c r="D245">
        <v>28.05</v>
      </c>
    </row>
    <row r="246" spans="1:4">
      <c r="A246" s="1">
        <v>41931</v>
      </c>
      <c r="B246" t="s">
        <v>11</v>
      </c>
      <c r="C246" t="s">
        <v>187</v>
      </c>
      <c r="D246">
        <v>27</v>
      </c>
    </row>
    <row r="247" spans="1:4">
      <c r="A247" s="1">
        <v>41925</v>
      </c>
      <c r="B247" t="s">
        <v>11</v>
      </c>
      <c r="C247" t="s">
        <v>188</v>
      </c>
      <c r="D247">
        <v>20</v>
      </c>
    </row>
    <row r="248" spans="1:4">
      <c r="A248" s="1">
        <v>41930</v>
      </c>
      <c r="B248" t="s">
        <v>11</v>
      </c>
      <c r="C248" t="s">
        <v>114</v>
      </c>
      <c r="D248">
        <v>26.4</v>
      </c>
    </row>
    <row r="249" spans="1:4">
      <c r="A249" s="1">
        <v>41936</v>
      </c>
      <c r="B249" t="s">
        <v>11</v>
      </c>
      <c r="C249" t="s">
        <v>147</v>
      </c>
      <c r="D249">
        <v>40.66</v>
      </c>
    </row>
    <row r="250" spans="1:4">
      <c r="A250" s="1">
        <v>41935</v>
      </c>
      <c r="B250" t="s">
        <v>11</v>
      </c>
      <c r="C250" t="s">
        <v>189</v>
      </c>
      <c r="D250">
        <v>53.79</v>
      </c>
    </row>
    <row r="251" spans="1:4">
      <c r="A251" s="1">
        <v>41937</v>
      </c>
      <c r="B251" t="s">
        <v>11</v>
      </c>
      <c r="C251" t="s">
        <v>190</v>
      </c>
      <c r="D251">
        <v>16</v>
      </c>
    </row>
    <row r="252" spans="1:4">
      <c r="A252" s="1">
        <v>41938</v>
      </c>
      <c r="B252" t="s">
        <v>11</v>
      </c>
      <c r="C252" t="s">
        <v>191</v>
      </c>
      <c r="D252">
        <v>18.1</v>
      </c>
    </row>
    <row r="253" spans="1:4">
      <c r="A253" s="1">
        <v>41929</v>
      </c>
      <c r="B253" t="s">
        <v>11</v>
      </c>
      <c r="C253" t="s">
        <v>192</v>
      </c>
      <c r="D253">
        <v>32.95</v>
      </c>
    </row>
    <row r="254" spans="1:4">
      <c r="A254" s="1">
        <v>41939</v>
      </c>
      <c r="B254" t="s">
        <v>11</v>
      </c>
      <c r="C254" t="s">
        <v>114</v>
      </c>
      <c r="D254">
        <v>20</v>
      </c>
    </row>
    <row r="255" spans="1:4">
      <c r="A255" s="1">
        <v>41940</v>
      </c>
      <c r="B255" t="s">
        <v>11</v>
      </c>
      <c r="C255" t="s">
        <v>193</v>
      </c>
      <c r="D255">
        <v>30</v>
      </c>
    </row>
    <row r="256" spans="1:4">
      <c r="A256" s="1">
        <v>41938</v>
      </c>
      <c r="B256" t="s">
        <v>11</v>
      </c>
      <c r="C256" t="s">
        <v>187</v>
      </c>
      <c r="D256">
        <v>17</v>
      </c>
    </row>
    <row r="257" spans="1:4">
      <c r="A257" s="1">
        <v>41943</v>
      </c>
      <c r="B257" t="s">
        <v>11</v>
      </c>
      <c r="C257" t="s">
        <v>194</v>
      </c>
      <c r="D257">
        <v>22.95</v>
      </c>
    </row>
    <row r="258" spans="1:4">
      <c r="A258" s="1">
        <v>41922</v>
      </c>
      <c r="B258" t="s">
        <v>68</v>
      </c>
      <c r="C258" t="s">
        <v>23</v>
      </c>
      <c r="D258">
        <v>20.9</v>
      </c>
    </row>
    <row r="259" spans="1:4">
      <c r="A259" s="1">
        <v>41923</v>
      </c>
      <c r="B259" t="s">
        <v>68</v>
      </c>
      <c r="C259" t="s">
        <v>195</v>
      </c>
      <c r="D259">
        <v>10.5</v>
      </c>
    </row>
    <row r="260" spans="1:4">
      <c r="A260" s="1">
        <v>41924</v>
      </c>
      <c r="B260" t="s">
        <v>68</v>
      </c>
      <c r="C260" t="s">
        <v>20</v>
      </c>
      <c r="D260">
        <v>30.75</v>
      </c>
    </row>
    <row r="261" spans="1:4">
      <c r="A261" s="1">
        <v>41924</v>
      </c>
      <c r="B261" t="s">
        <v>68</v>
      </c>
      <c r="C261" t="s">
        <v>19</v>
      </c>
      <c r="D261">
        <v>114.4</v>
      </c>
    </row>
    <row r="262" spans="1:4">
      <c r="A262" s="1">
        <v>41936</v>
      </c>
      <c r="B262" t="s">
        <v>68</v>
      </c>
      <c r="C262" t="s">
        <v>20</v>
      </c>
      <c r="D262">
        <v>19.15</v>
      </c>
    </row>
    <row r="263" spans="1:4">
      <c r="A263" s="1">
        <v>41938</v>
      </c>
      <c r="B263" t="s">
        <v>68</v>
      </c>
      <c r="C263" t="s">
        <v>19</v>
      </c>
      <c r="D263">
        <v>71.5</v>
      </c>
    </row>
    <row r="264" spans="1:4">
      <c r="A264" s="1">
        <v>41943</v>
      </c>
      <c r="B264" t="s">
        <v>68</v>
      </c>
      <c r="C264" t="s">
        <v>196</v>
      </c>
      <c r="D264">
        <v>37.35</v>
      </c>
    </row>
    <row r="265" spans="1:4">
      <c r="A265" s="1">
        <v>41943</v>
      </c>
      <c r="B265" t="s">
        <v>68</v>
      </c>
      <c r="C265" t="s">
        <v>20</v>
      </c>
      <c r="D265">
        <v>9.85</v>
      </c>
    </row>
    <row r="266" spans="1:4">
      <c r="A266" s="1">
        <v>41932</v>
      </c>
      <c r="B266" t="s">
        <v>68</v>
      </c>
      <c r="C266" t="s">
        <v>20</v>
      </c>
      <c r="D266">
        <v>22.05</v>
      </c>
    </row>
    <row r="267" spans="1:4">
      <c r="A267" s="1">
        <v>41943</v>
      </c>
      <c r="B267" t="s">
        <v>68</v>
      </c>
      <c r="C267" t="s">
        <v>19</v>
      </c>
      <c r="D267">
        <v>41.85</v>
      </c>
    </row>
    <row r="268" spans="1:4">
      <c r="A268" s="1">
        <v>41929</v>
      </c>
      <c r="B268" t="s">
        <v>197</v>
      </c>
      <c r="C268" t="s">
        <v>198</v>
      </c>
      <c r="D268">
        <v>299.6</v>
      </c>
    </row>
    <row r="269" spans="1:4">
      <c r="A269" s="1">
        <v>41937</v>
      </c>
      <c r="B269" t="s">
        <v>157</v>
      </c>
      <c r="C269" t="s">
        <v>200</v>
      </c>
      <c r="D269">
        <v>1151</v>
      </c>
    </row>
    <row r="270" spans="1:4">
      <c r="A270" s="1">
        <v>41943</v>
      </c>
      <c r="B270" t="s">
        <v>157</v>
      </c>
      <c r="C270" t="s">
        <v>201</v>
      </c>
      <c r="D270">
        <v>1472</v>
      </c>
    </row>
    <row r="271" spans="1:4">
      <c r="A271" s="1">
        <v>41914</v>
      </c>
      <c r="B271" t="s">
        <v>163</v>
      </c>
      <c r="C271" t="s">
        <v>202</v>
      </c>
      <c r="D271">
        <v>16</v>
      </c>
    </row>
    <row r="272" spans="1:4">
      <c r="A272" s="1">
        <v>41914</v>
      </c>
      <c r="B272" t="s">
        <v>163</v>
      </c>
      <c r="C272" t="s">
        <v>176</v>
      </c>
      <c r="D272">
        <v>50</v>
      </c>
    </row>
    <row r="273" spans="1:4">
      <c r="A273" s="1">
        <v>41917</v>
      </c>
      <c r="B273" t="s">
        <v>134</v>
      </c>
      <c r="C273" t="s">
        <v>203</v>
      </c>
      <c r="D273">
        <v>38</v>
      </c>
    </row>
    <row r="274" spans="1:4">
      <c r="A274" s="1">
        <v>41936</v>
      </c>
      <c r="B274" t="s">
        <v>134</v>
      </c>
      <c r="C274" t="s">
        <v>205</v>
      </c>
      <c r="D274">
        <v>49</v>
      </c>
    </row>
    <row r="275" spans="1:4">
      <c r="A275" s="1">
        <v>41930</v>
      </c>
      <c r="B275" t="s">
        <v>134</v>
      </c>
      <c r="C275" t="s">
        <v>206</v>
      </c>
      <c r="D275">
        <v>8.9</v>
      </c>
    </row>
    <row r="276" spans="1:4">
      <c r="A276" s="1">
        <v>41930</v>
      </c>
      <c r="B276" t="s">
        <v>134</v>
      </c>
      <c r="C276" t="s">
        <v>207</v>
      </c>
      <c r="D276">
        <v>39.9</v>
      </c>
    </row>
    <row r="277" spans="1:4">
      <c r="A277" s="1">
        <v>41938</v>
      </c>
      <c r="B277" t="s">
        <v>34</v>
      </c>
      <c r="C277" t="s">
        <v>81</v>
      </c>
      <c r="D277">
        <v>11.05</v>
      </c>
    </row>
    <row r="278" spans="1:4">
      <c r="A278" s="1">
        <v>41943</v>
      </c>
      <c r="B278" t="s">
        <v>34</v>
      </c>
      <c r="C278" t="s">
        <v>81</v>
      </c>
      <c r="D278">
        <v>12.7</v>
      </c>
    </row>
    <row r="279" spans="1:4">
      <c r="A279" s="1">
        <v>41913</v>
      </c>
      <c r="B279" t="s">
        <v>36</v>
      </c>
      <c r="C279" t="s">
        <v>37</v>
      </c>
      <c r="D279">
        <v>700</v>
      </c>
    </row>
    <row r="280" spans="1:4">
      <c r="A280" s="1">
        <v>41913</v>
      </c>
      <c r="B280" t="s">
        <v>36</v>
      </c>
      <c r="C280" t="s">
        <v>38</v>
      </c>
      <c r="D280">
        <v>400</v>
      </c>
    </row>
    <row r="281" spans="1:4">
      <c r="A281" s="1">
        <v>41941</v>
      </c>
      <c r="B281" t="s">
        <v>197</v>
      </c>
      <c r="C281" t="s">
        <v>209</v>
      </c>
      <c r="D281">
        <v>22.1</v>
      </c>
    </row>
    <row r="282" spans="1:4">
      <c r="A282" s="1">
        <v>41913</v>
      </c>
      <c r="B282" t="s">
        <v>39</v>
      </c>
      <c r="C282" t="s">
        <v>41</v>
      </c>
      <c r="D282">
        <v>80</v>
      </c>
    </row>
    <row r="283" spans="1:4">
      <c r="A283" s="1">
        <v>41913</v>
      </c>
      <c r="B283" t="s">
        <v>39</v>
      </c>
      <c r="C283" t="s">
        <v>42</v>
      </c>
      <c r="D283">
        <v>90</v>
      </c>
    </row>
    <row r="284" spans="1:4">
      <c r="A284" s="1">
        <v>41918</v>
      </c>
      <c r="B284" t="s">
        <v>39</v>
      </c>
      <c r="C284" t="s">
        <v>210</v>
      </c>
      <c r="D284">
        <v>100</v>
      </c>
    </row>
    <row r="285" spans="1:4">
      <c r="A285" s="1">
        <v>41918</v>
      </c>
      <c r="B285" t="s">
        <v>39</v>
      </c>
      <c r="C285" t="s">
        <v>211</v>
      </c>
      <c r="D285">
        <v>20</v>
      </c>
    </row>
    <row r="286" spans="1:4">
      <c r="A286" s="1">
        <v>41918</v>
      </c>
      <c r="B286" t="s">
        <v>39</v>
      </c>
      <c r="C286" t="s">
        <v>83</v>
      </c>
      <c r="D286">
        <v>74.19</v>
      </c>
    </row>
    <row r="287" spans="1:4">
      <c r="A287" s="1">
        <v>41936</v>
      </c>
      <c r="B287" t="s">
        <v>39</v>
      </c>
      <c r="C287" t="s">
        <v>83</v>
      </c>
      <c r="D287">
        <v>83.38</v>
      </c>
    </row>
    <row r="288" spans="1:4">
      <c r="A288" s="1">
        <v>41927</v>
      </c>
      <c r="B288" t="s">
        <v>39</v>
      </c>
      <c r="C288" t="s">
        <v>83</v>
      </c>
      <c r="D288">
        <v>73</v>
      </c>
    </row>
    <row r="289" spans="1:4">
      <c r="A289" s="1">
        <v>41971</v>
      </c>
      <c r="B289" t="s">
        <v>1538</v>
      </c>
      <c r="C289" t="s">
        <v>212</v>
      </c>
      <c r="D289">
        <v>16.9</v>
      </c>
    </row>
    <row r="290" spans="1:4">
      <c r="A290" s="1">
        <v>41944</v>
      </c>
      <c r="B290" t="s">
        <v>11</v>
      </c>
      <c r="C290" t="s">
        <v>60</v>
      </c>
      <c r="D290">
        <v>140</v>
      </c>
    </row>
    <row r="291" spans="1:4">
      <c r="A291" s="1">
        <v>41944</v>
      </c>
      <c r="B291" t="s">
        <v>11</v>
      </c>
      <c r="C291" t="s">
        <v>213</v>
      </c>
      <c r="D291">
        <v>34.5</v>
      </c>
    </row>
    <row r="292" spans="1:4">
      <c r="A292" s="1">
        <v>41945</v>
      </c>
      <c r="B292" t="s">
        <v>11</v>
      </c>
      <c r="C292" t="s">
        <v>214</v>
      </c>
      <c r="D292">
        <v>11.65</v>
      </c>
    </row>
    <row r="293" spans="1:4">
      <c r="A293" s="1">
        <v>41954</v>
      </c>
      <c r="B293" t="s">
        <v>11</v>
      </c>
      <c r="C293" t="s">
        <v>215</v>
      </c>
      <c r="D293">
        <v>4.5</v>
      </c>
    </row>
    <row r="294" spans="1:4">
      <c r="A294" s="1">
        <v>41952</v>
      </c>
      <c r="B294" t="s">
        <v>11</v>
      </c>
      <c r="C294" t="s">
        <v>187</v>
      </c>
      <c r="D294">
        <v>25</v>
      </c>
    </row>
    <row r="295" spans="1:4">
      <c r="A295" s="1">
        <v>41958</v>
      </c>
      <c r="B295" t="s">
        <v>11</v>
      </c>
      <c r="C295" t="s">
        <v>118</v>
      </c>
      <c r="D295">
        <v>13</v>
      </c>
    </row>
    <row r="296" spans="1:4">
      <c r="A296" s="1">
        <v>41964</v>
      </c>
      <c r="B296" t="s">
        <v>11</v>
      </c>
      <c r="C296" t="s">
        <v>118</v>
      </c>
      <c r="D296">
        <v>12.6</v>
      </c>
    </row>
    <row r="297" spans="1:4">
      <c r="A297" s="1">
        <v>41971</v>
      </c>
      <c r="B297" t="s">
        <v>11</v>
      </c>
      <c r="C297" t="s">
        <v>216</v>
      </c>
      <c r="D297">
        <v>12.5</v>
      </c>
    </row>
    <row r="298" spans="1:4">
      <c r="A298" s="1">
        <v>41962</v>
      </c>
      <c r="B298" t="s">
        <v>11</v>
      </c>
      <c r="C298" t="s">
        <v>217</v>
      </c>
      <c r="D298">
        <v>53.8</v>
      </c>
    </row>
    <row r="299" spans="1:4">
      <c r="A299" s="1">
        <v>41944</v>
      </c>
      <c r="B299" t="s">
        <v>68</v>
      </c>
      <c r="C299" t="s">
        <v>218</v>
      </c>
      <c r="D299">
        <v>47</v>
      </c>
    </row>
    <row r="300" spans="1:4">
      <c r="A300" s="1">
        <v>41958</v>
      </c>
      <c r="B300" t="s">
        <v>68</v>
      </c>
      <c r="C300" t="s">
        <v>19</v>
      </c>
      <c r="D300">
        <v>57.4</v>
      </c>
    </row>
    <row r="301" spans="1:4">
      <c r="A301" s="1">
        <v>41970</v>
      </c>
      <c r="B301" t="s">
        <v>68</v>
      </c>
      <c r="C301" t="s">
        <v>20</v>
      </c>
      <c r="D301">
        <v>136.35</v>
      </c>
    </row>
    <row r="302" spans="1:4">
      <c r="A302" s="1">
        <v>41973</v>
      </c>
      <c r="B302" t="s">
        <v>68</v>
      </c>
      <c r="C302" t="s">
        <v>19</v>
      </c>
      <c r="D302">
        <v>106.8</v>
      </c>
    </row>
    <row r="303" spans="1:4">
      <c r="A303" s="1">
        <v>41973</v>
      </c>
      <c r="B303" t="s">
        <v>68</v>
      </c>
      <c r="C303" t="s">
        <v>20</v>
      </c>
      <c r="D303">
        <v>83.83</v>
      </c>
    </row>
    <row r="304" spans="1:4">
      <c r="A304" s="1">
        <v>41965</v>
      </c>
      <c r="B304" t="s">
        <v>68</v>
      </c>
      <c r="C304" t="s">
        <v>19</v>
      </c>
      <c r="D304">
        <v>32.2</v>
      </c>
    </row>
    <row r="305" spans="1:4">
      <c r="A305" s="1">
        <v>41967</v>
      </c>
      <c r="B305" t="s">
        <v>68</v>
      </c>
      <c r="C305" t="s">
        <v>19</v>
      </c>
      <c r="D305">
        <v>16.05</v>
      </c>
    </row>
    <row r="306" spans="1:4">
      <c r="A306" s="1">
        <v>41954</v>
      </c>
      <c r="B306" t="s">
        <v>197</v>
      </c>
      <c r="C306" t="s">
        <v>219</v>
      </c>
      <c r="D306">
        <v>99</v>
      </c>
    </row>
    <row r="307" spans="1:4">
      <c r="A307" s="1">
        <v>41955</v>
      </c>
      <c r="B307" t="s">
        <v>197</v>
      </c>
      <c r="C307" t="s">
        <v>220</v>
      </c>
      <c r="D307">
        <v>600</v>
      </c>
    </row>
    <row r="308" spans="1:4">
      <c r="A308" s="1">
        <v>41951</v>
      </c>
      <c r="B308" t="s">
        <v>197</v>
      </c>
      <c r="C308" t="s">
        <v>221</v>
      </c>
      <c r="D308">
        <v>50.9</v>
      </c>
    </row>
    <row r="309" spans="1:4">
      <c r="A309" s="1">
        <v>41960</v>
      </c>
      <c r="B309" t="s">
        <v>125</v>
      </c>
      <c r="C309" t="s">
        <v>222</v>
      </c>
      <c r="D309">
        <v>44.35</v>
      </c>
    </row>
    <row r="310" spans="1:4">
      <c r="A310" s="1">
        <v>41960</v>
      </c>
      <c r="B310" t="s">
        <v>125</v>
      </c>
      <c r="C310" t="s">
        <v>223</v>
      </c>
      <c r="D310">
        <v>27.7</v>
      </c>
    </row>
    <row r="311" spans="1:4">
      <c r="A311" s="1">
        <v>41971</v>
      </c>
      <c r="B311" t="s">
        <v>125</v>
      </c>
      <c r="C311" t="s">
        <v>224</v>
      </c>
      <c r="D311">
        <v>59.5</v>
      </c>
    </row>
    <row r="312" spans="1:4">
      <c r="A312" s="1">
        <v>41966</v>
      </c>
      <c r="B312" t="s">
        <v>11</v>
      </c>
      <c r="C312" t="s">
        <v>200</v>
      </c>
      <c r="D312">
        <v>28.5</v>
      </c>
    </row>
    <row r="313" spans="1:4">
      <c r="A313" s="1">
        <v>41960</v>
      </c>
      <c r="B313" t="s">
        <v>225</v>
      </c>
      <c r="C313" t="s">
        <v>226</v>
      </c>
      <c r="D313">
        <v>39.9</v>
      </c>
    </row>
    <row r="314" spans="1:4">
      <c r="A314" s="1">
        <v>41954</v>
      </c>
      <c r="B314" t="s">
        <v>157</v>
      </c>
      <c r="C314" t="s">
        <v>227</v>
      </c>
      <c r="D314">
        <v>140</v>
      </c>
    </row>
    <row r="315" spans="1:4">
      <c r="A315" s="1">
        <v>41954</v>
      </c>
      <c r="B315" t="s">
        <v>157</v>
      </c>
      <c r="C315" t="s">
        <v>228</v>
      </c>
      <c r="D315">
        <v>800</v>
      </c>
    </row>
    <row r="316" spans="1:4">
      <c r="A316" s="1">
        <v>41958</v>
      </c>
      <c r="B316" t="s">
        <v>157</v>
      </c>
      <c r="C316" t="s">
        <v>200</v>
      </c>
      <c r="D316">
        <v>263.4</v>
      </c>
    </row>
    <row r="317" spans="1:4">
      <c r="A317" s="1">
        <v>41966</v>
      </c>
      <c r="B317" t="s">
        <v>157</v>
      </c>
      <c r="C317" t="s">
        <v>200</v>
      </c>
      <c r="D317">
        <v>406.7</v>
      </c>
    </row>
    <row r="318" spans="1:4">
      <c r="A318" s="1">
        <v>41959</v>
      </c>
      <c r="B318" t="s">
        <v>157</v>
      </c>
      <c r="C318" t="s">
        <v>229</v>
      </c>
      <c r="D318">
        <v>34</v>
      </c>
    </row>
    <row r="319" spans="1:4">
      <c r="A319" s="1">
        <v>41968</v>
      </c>
      <c r="B319" t="s">
        <v>157</v>
      </c>
      <c r="C319" t="s">
        <v>230</v>
      </c>
      <c r="D319">
        <v>90</v>
      </c>
    </row>
    <row r="320" spans="1:4">
      <c r="A320" s="1">
        <v>41973</v>
      </c>
      <c r="B320" t="s">
        <v>157</v>
      </c>
      <c r="C320" t="s">
        <v>165</v>
      </c>
      <c r="D320">
        <v>28</v>
      </c>
    </row>
    <row r="321" spans="1:4">
      <c r="A321" s="1">
        <v>41972</v>
      </c>
      <c r="B321" t="s">
        <v>157</v>
      </c>
      <c r="C321" t="s">
        <v>229</v>
      </c>
      <c r="D321">
        <v>43.6</v>
      </c>
    </row>
    <row r="322" spans="1:4">
      <c r="A322" s="1">
        <v>41970</v>
      </c>
      <c r="B322" t="s">
        <v>157</v>
      </c>
      <c r="C322" t="s">
        <v>231</v>
      </c>
      <c r="D322">
        <v>138.3</v>
      </c>
    </row>
    <row r="323" spans="1:4">
      <c r="A323" s="1">
        <v>41970</v>
      </c>
      <c r="B323" t="s">
        <v>157</v>
      </c>
      <c r="C323" t="s">
        <v>231</v>
      </c>
      <c r="D323">
        <v>102.2</v>
      </c>
    </row>
    <row r="324" spans="1:4">
      <c r="A324" s="1">
        <v>41959</v>
      </c>
      <c r="B324" t="s">
        <v>163</v>
      </c>
      <c r="C324" t="s">
        <v>232</v>
      </c>
      <c r="D324">
        <v>58</v>
      </c>
    </row>
    <row r="325" spans="1:4">
      <c r="A325" s="1">
        <v>41951</v>
      </c>
      <c r="B325" t="s">
        <v>163</v>
      </c>
      <c r="C325" t="s">
        <v>233</v>
      </c>
      <c r="D325">
        <v>300</v>
      </c>
    </row>
    <row r="326" spans="1:4">
      <c r="A326" s="1">
        <v>41945</v>
      </c>
      <c r="B326" t="s">
        <v>134</v>
      </c>
      <c r="C326" t="s">
        <v>234</v>
      </c>
      <c r="D326">
        <v>17.9</v>
      </c>
    </row>
    <row r="327" spans="1:4">
      <c r="A327" s="1">
        <v>41960</v>
      </c>
      <c r="B327" t="s">
        <v>134</v>
      </c>
      <c r="C327" t="s">
        <v>235</v>
      </c>
      <c r="D327">
        <v>57.8</v>
      </c>
    </row>
    <row r="328" spans="1:4">
      <c r="A328" s="1">
        <v>41972</v>
      </c>
      <c r="B328" t="s">
        <v>163</v>
      </c>
      <c r="C328" t="s">
        <v>237</v>
      </c>
      <c r="D328">
        <v>50</v>
      </c>
    </row>
    <row r="329" spans="1:4">
      <c r="A329" s="1">
        <v>41967</v>
      </c>
      <c r="B329" t="s">
        <v>134</v>
      </c>
      <c r="C329" t="s">
        <v>238</v>
      </c>
      <c r="D329">
        <v>94.5</v>
      </c>
    </row>
    <row r="330" spans="1:4">
      <c r="A330" s="1">
        <v>41973</v>
      </c>
      <c r="B330" t="s">
        <v>34</v>
      </c>
      <c r="C330" t="s">
        <v>81</v>
      </c>
      <c r="D330">
        <v>37.05</v>
      </c>
    </row>
    <row r="331" spans="1:4">
      <c r="A331" s="1">
        <v>41944</v>
      </c>
      <c r="B331" t="s">
        <v>36</v>
      </c>
      <c r="C331" t="s">
        <v>37</v>
      </c>
      <c r="D331">
        <v>700</v>
      </c>
    </row>
    <row r="332" spans="1:4">
      <c r="A332" s="1">
        <v>41944</v>
      </c>
      <c r="B332" t="s">
        <v>36</v>
      </c>
      <c r="C332" t="s">
        <v>38</v>
      </c>
      <c r="D332">
        <v>400</v>
      </c>
    </row>
    <row r="333" spans="1:4">
      <c r="A333" s="1">
        <v>41944</v>
      </c>
      <c r="B333" t="s">
        <v>39</v>
      </c>
      <c r="C333" t="s">
        <v>41</v>
      </c>
      <c r="D333">
        <v>80</v>
      </c>
    </row>
    <row r="334" spans="1:4">
      <c r="A334" s="1">
        <v>41944</v>
      </c>
      <c r="B334" t="s">
        <v>39</v>
      </c>
      <c r="C334" t="s">
        <v>42</v>
      </c>
      <c r="D334">
        <v>90</v>
      </c>
    </row>
    <row r="335" spans="1:4">
      <c r="A335" s="1">
        <v>41944</v>
      </c>
      <c r="B335" t="s">
        <v>39</v>
      </c>
      <c r="C335" t="s">
        <v>101</v>
      </c>
      <c r="D335">
        <v>50</v>
      </c>
    </row>
    <row r="336" spans="1:4">
      <c r="A336" s="1">
        <v>41945</v>
      </c>
      <c r="B336" t="s">
        <v>39</v>
      </c>
      <c r="C336" t="s">
        <v>170</v>
      </c>
      <c r="D336">
        <v>50</v>
      </c>
    </row>
    <row r="337" spans="1:4">
      <c r="A337" s="1">
        <v>41946</v>
      </c>
      <c r="B337" t="s">
        <v>39</v>
      </c>
      <c r="C337" t="s">
        <v>83</v>
      </c>
      <c r="D337">
        <v>105.3</v>
      </c>
    </row>
    <row r="338" spans="1:4">
      <c r="A338" s="1">
        <v>41952</v>
      </c>
      <c r="B338" t="s">
        <v>39</v>
      </c>
      <c r="C338" t="s">
        <v>83</v>
      </c>
      <c r="D338">
        <v>70.2</v>
      </c>
    </row>
    <row r="339" spans="1:4">
      <c r="A339" s="1">
        <v>41958</v>
      </c>
      <c r="B339" t="s">
        <v>39</v>
      </c>
      <c r="C339" t="s">
        <v>83</v>
      </c>
      <c r="D339">
        <v>82.75</v>
      </c>
    </row>
    <row r="340" spans="1:4">
      <c r="A340" s="1">
        <v>41948</v>
      </c>
      <c r="B340" t="s">
        <v>39</v>
      </c>
      <c r="C340" t="s">
        <v>101</v>
      </c>
      <c r="D340">
        <v>50</v>
      </c>
    </row>
    <row r="341" spans="1:4">
      <c r="A341" s="1">
        <v>41965</v>
      </c>
      <c r="B341" t="s">
        <v>39</v>
      </c>
      <c r="C341" t="s">
        <v>83</v>
      </c>
      <c r="D341">
        <v>71.15</v>
      </c>
    </row>
    <row r="342" spans="1:4">
      <c r="A342" s="1">
        <v>41974</v>
      </c>
      <c r="B342" t="s">
        <v>1538</v>
      </c>
      <c r="C342" t="s">
        <v>239</v>
      </c>
      <c r="D342">
        <v>350</v>
      </c>
    </row>
    <row r="343" spans="1:4">
      <c r="A343" s="1">
        <v>41978</v>
      </c>
      <c r="B343" t="s">
        <v>1538</v>
      </c>
      <c r="C343" t="s">
        <v>105</v>
      </c>
      <c r="D343">
        <v>56.5</v>
      </c>
    </row>
    <row r="344" spans="1:4">
      <c r="A344" s="1">
        <v>41978</v>
      </c>
      <c r="B344" t="s">
        <v>1538</v>
      </c>
      <c r="C344" t="s">
        <v>72</v>
      </c>
      <c r="D344">
        <v>74.5</v>
      </c>
    </row>
    <row r="345" spans="1:4">
      <c r="A345" s="1">
        <v>41988</v>
      </c>
      <c r="B345" t="s">
        <v>1538</v>
      </c>
      <c r="C345" t="s">
        <v>240</v>
      </c>
      <c r="D345">
        <v>89</v>
      </c>
    </row>
    <row r="346" spans="1:4">
      <c r="A346" s="1">
        <v>41994</v>
      </c>
      <c r="B346" t="s">
        <v>1538</v>
      </c>
      <c r="C346" t="s">
        <v>241</v>
      </c>
      <c r="D346">
        <v>19.05</v>
      </c>
    </row>
    <row r="347" spans="1:4">
      <c r="A347" s="1">
        <v>42004</v>
      </c>
      <c r="B347" t="s">
        <v>1538</v>
      </c>
      <c r="C347" t="s">
        <v>103</v>
      </c>
      <c r="D347">
        <v>82</v>
      </c>
    </row>
    <row r="348" spans="1:4">
      <c r="A348" s="1">
        <v>42004</v>
      </c>
      <c r="B348" t="s">
        <v>1538</v>
      </c>
      <c r="C348" t="s">
        <v>242</v>
      </c>
      <c r="D348">
        <v>43.5</v>
      </c>
    </row>
    <row r="349" spans="1:4">
      <c r="A349" s="1">
        <v>41974</v>
      </c>
      <c r="B349" t="s">
        <v>11</v>
      </c>
      <c r="C349" t="s">
        <v>60</v>
      </c>
      <c r="D349">
        <v>140</v>
      </c>
    </row>
    <row r="350" spans="1:4">
      <c r="A350" s="1">
        <v>41979</v>
      </c>
      <c r="B350" t="s">
        <v>11</v>
      </c>
      <c r="C350" t="s">
        <v>243</v>
      </c>
      <c r="D350">
        <v>30</v>
      </c>
    </row>
    <row r="351" spans="1:4">
      <c r="A351" s="1">
        <v>41978</v>
      </c>
      <c r="B351" t="s">
        <v>11</v>
      </c>
      <c r="C351" t="s">
        <v>244</v>
      </c>
      <c r="D351">
        <v>15</v>
      </c>
    </row>
    <row r="352" spans="1:4">
      <c r="A352" s="1">
        <v>41979</v>
      </c>
      <c r="B352" t="s">
        <v>11</v>
      </c>
      <c r="C352" t="s">
        <v>245</v>
      </c>
      <c r="D352">
        <v>6.5</v>
      </c>
    </row>
    <row r="353" spans="1:4">
      <c r="A353" s="1">
        <v>41978</v>
      </c>
      <c r="B353" t="s">
        <v>11</v>
      </c>
      <c r="C353" t="s">
        <v>246</v>
      </c>
      <c r="D353">
        <v>16</v>
      </c>
    </row>
    <row r="354" spans="1:4">
      <c r="A354" s="1">
        <v>41984</v>
      </c>
      <c r="B354" t="s">
        <v>11</v>
      </c>
      <c r="C354" t="s">
        <v>246</v>
      </c>
      <c r="D354">
        <v>28.1</v>
      </c>
    </row>
    <row r="355" spans="1:4">
      <c r="A355" s="1">
        <v>41988</v>
      </c>
      <c r="B355" t="s">
        <v>11</v>
      </c>
      <c r="C355" t="s">
        <v>247</v>
      </c>
      <c r="D355">
        <v>21</v>
      </c>
    </row>
    <row r="356" spans="1:4">
      <c r="A356" s="1">
        <v>41993</v>
      </c>
      <c r="B356" t="s">
        <v>11</v>
      </c>
      <c r="C356" t="s">
        <v>248</v>
      </c>
      <c r="D356">
        <v>20</v>
      </c>
    </row>
    <row r="357" spans="1:4">
      <c r="A357" s="1">
        <v>41992</v>
      </c>
      <c r="B357" t="s">
        <v>11</v>
      </c>
      <c r="C357" t="s">
        <v>246</v>
      </c>
      <c r="D357">
        <v>26.5</v>
      </c>
    </row>
    <row r="358" spans="1:4">
      <c r="A358" s="1">
        <v>41995</v>
      </c>
      <c r="B358" t="s">
        <v>11</v>
      </c>
      <c r="C358" t="s">
        <v>118</v>
      </c>
      <c r="D358">
        <v>15</v>
      </c>
    </row>
    <row r="359" spans="1:4">
      <c r="A359" s="1">
        <v>41993</v>
      </c>
      <c r="B359" t="s">
        <v>11</v>
      </c>
      <c r="C359" t="s">
        <v>249</v>
      </c>
      <c r="D359">
        <v>15</v>
      </c>
    </row>
    <row r="360" spans="1:4">
      <c r="A360" s="1">
        <v>41992</v>
      </c>
      <c r="B360" t="s">
        <v>11</v>
      </c>
      <c r="C360" t="s">
        <v>250</v>
      </c>
      <c r="D360">
        <v>15</v>
      </c>
    </row>
    <row r="361" spans="1:4">
      <c r="A361" s="1">
        <v>41985</v>
      </c>
      <c r="B361" t="s">
        <v>11</v>
      </c>
      <c r="C361" t="s">
        <v>244</v>
      </c>
      <c r="D361">
        <v>10</v>
      </c>
    </row>
    <row r="362" spans="1:4">
      <c r="A362" s="1">
        <v>42004</v>
      </c>
      <c r="B362" t="s">
        <v>11</v>
      </c>
      <c r="C362" t="s">
        <v>251</v>
      </c>
      <c r="D362">
        <v>26.4</v>
      </c>
    </row>
    <row r="363" spans="1:4">
      <c r="A363" s="1">
        <v>42002</v>
      </c>
      <c r="B363" t="s">
        <v>11</v>
      </c>
      <c r="C363" t="s">
        <v>252</v>
      </c>
      <c r="D363">
        <v>18</v>
      </c>
    </row>
    <row r="364" spans="1:4">
      <c r="A364" s="1">
        <v>41978</v>
      </c>
      <c r="B364" t="s">
        <v>68</v>
      </c>
      <c r="C364" t="s">
        <v>20</v>
      </c>
      <c r="D364">
        <v>43.5</v>
      </c>
    </row>
    <row r="365" spans="1:4">
      <c r="A365" s="1">
        <v>41974</v>
      </c>
      <c r="B365" t="s">
        <v>68</v>
      </c>
      <c r="C365" t="s">
        <v>22</v>
      </c>
      <c r="D365">
        <v>13.55</v>
      </c>
    </row>
    <row r="366" spans="1:4">
      <c r="A366" s="1">
        <v>41986</v>
      </c>
      <c r="B366" t="s">
        <v>68</v>
      </c>
      <c r="C366" t="s">
        <v>20</v>
      </c>
      <c r="D366">
        <v>73.7</v>
      </c>
    </row>
    <row r="367" spans="1:4">
      <c r="A367" s="1">
        <v>41975</v>
      </c>
      <c r="B367" t="s">
        <v>68</v>
      </c>
      <c r="C367" t="s">
        <v>253</v>
      </c>
      <c r="D367">
        <v>44.7</v>
      </c>
    </row>
    <row r="368" spans="1:4">
      <c r="A368" s="1">
        <v>41987</v>
      </c>
      <c r="B368" t="s">
        <v>68</v>
      </c>
      <c r="C368" t="s">
        <v>20</v>
      </c>
      <c r="D368">
        <v>26.5</v>
      </c>
    </row>
    <row r="369" spans="1:4">
      <c r="A369" s="1">
        <v>41985</v>
      </c>
      <c r="B369" t="s">
        <v>68</v>
      </c>
      <c r="C369" t="s">
        <v>20</v>
      </c>
      <c r="D369">
        <v>77</v>
      </c>
    </row>
    <row r="370" spans="1:4">
      <c r="A370" s="1">
        <v>41987</v>
      </c>
      <c r="B370" t="s">
        <v>68</v>
      </c>
      <c r="C370" t="s">
        <v>165</v>
      </c>
      <c r="D370">
        <v>6</v>
      </c>
    </row>
    <row r="371" spans="1:4">
      <c r="A371" s="1">
        <v>41991</v>
      </c>
      <c r="B371" t="s">
        <v>68</v>
      </c>
      <c r="C371" t="s">
        <v>253</v>
      </c>
      <c r="D371">
        <v>42.1</v>
      </c>
    </row>
    <row r="372" spans="1:4">
      <c r="A372" s="1">
        <v>42000</v>
      </c>
      <c r="B372" t="s">
        <v>68</v>
      </c>
      <c r="C372" t="s">
        <v>20</v>
      </c>
      <c r="D372">
        <v>52.7</v>
      </c>
    </row>
    <row r="373" spans="1:4">
      <c r="A373" s="1">
        <v>42001</v>
      </c>
      <c r="B373" t="s">
        <v>68</v>
      </c>
      <c r="C373" t="s">
        <v>20</v>
      </c>
      <c r="D373">
        <v>18.25</v>
      </c>
    </row>
    <row r="374" spans="1:4">
      <c r="A374" s="1">
        <v>41974</v>
      </c>
      <c r="B374" t="s">
        <v>125</v>
      </c>
      <c r="C374" t="s">
        <v>254</v>
      </c>
      <c r="D374">
        <v>128.6</v>
      </c>
    </row>
    <row r="375" spans="1:4">
      <c r="A375" s="1">
        <v>41979</v>
      </c>
      <c r="B375" t="s">
        <v>125</v>
      </c>
      <c r="C375" t="s">
        <v>255</v>
      </c>
      <c r="D375">
        <v>119</v>
      </c>
    </row>
    <row r="376" spans="1:4">
      <c r="A376" s="1">
        <v>41991</v>
      </c>
      <c r="B376" t="s">
        <v>125</v>
      </c>
      <c r="C376" t="s">
        <v>229</v>
      </c>
      <c r="D376">
        <v>15</v>
      </c>
    </row>
    <row r="377" spans="1:4">
      <c r="A377" s="1">
        <v>42000</v>
      </c>
      <c r="B377" t="s">
        <v>125</v>
      </c>
      <c r="C377" t="s">
        <v>200</v>
      </c>
      <c r="D377">
        <v>70.5</v>
      </c>
    </row>
    <row r="378" spans="1:4">
      <c r="A378" s="1">
        <v>42000</v>
      </c>
      <c r="B378" t="s">
        <v>125</v>
      </c>
      <c r="C378" t="s">
        <v>256</v>
      </c>
      <c r="D378">
        <v>65.7</v>
      </c>
    </row>
    <row r="379" spans="1:4">
      <c r="A379" s="1">
        <v>41983</v>
      </c>
      <c r="B379" t="s">
        <v>125</v>
      </c>
      <c r="C379" t="s">
        <v>257</v>
      </c>
      <c r="D379">
        <v>16.15</v>
      </c>
    </row>
    <row r="380" spans="1:4">
      <c r="A380" s="1">
        <v>42001</v>
      </c>
      <c r="B380" t="s">
        <v>125</v>
      </c>
      <c r="C380" t="s">
        <v>258</v>
      </c>
      <c r="D380">
        <v>55.5</v>
      </c>
    </row>
    <row r="381" spans="1:4">
      <c r="A381" s="1">
        <v>42001</v>
      </c>
      <c r="B381" t="s">
        <v>125</v>
      </c>
      <c r="C381" t="s">
        <v>259</v>
      </c>
      <c r="D381">
        <v>240</v>
      </c>
    </row>
    <row r="382" spans="1:4">
      <c r="A382" s="1">
        <v>42001</v>
      </c>
      <c r="B382" t="s">
        <v>260</v>
      </c>
      <c r="C382" t="s">
        <v>261</v>
      </c>
      <c r="D382">
        <v>22.9</v>
      </c>
    </row>
    <row r="383" spans="1:4">
      <c r="A383" s="1">
        <v>41974</v>
      </c>
      <c r="B383" t="s">
        <v>157</v>
      </c>
      <c r="C383" t="s">
        <v>262</v>
      </c>
      <c r="D383">
        <v>100</v>
      </c>
    </row>
    <row r="384" spans="1:4">
      <c r="A384" s="1">
        <v>41986</v>
      </c>
      <c r="B384" t="s">
        <v>157</v>
      </c>
      <c r="C384" t="s">
        <v>263</v>
      </c>
      <c r="D384">
        <v>38.61</v>
      </c>
    </row>
    <row r="385" spans="1:4">
      <c r="A385" s="1">
        <v>42000</v>
      </c>
      <c r="B385" t="s">
        <v>157</v>
      </c>
      <c r="C385" t="s">
        <v>264</v>
      </c>
      <c r="D385">
        <v>1385.25</v>
      </c>
    </row>
    <row r="386" spans="1:4">
      <c r="A386" s="1">
        <v>41986</v>
      </c>
      <c r="B386" t="s">
        <v>134</v>
      </c>
      <c r="C386" t="s">
        <v>265</v>
      </c>
      <c r="D386">
        <v>408</v>
      </c>
    </row>
    <row r="387" spans="1:4">
      <c r="A387" s="1">
        <v>41986</v>
      </c>
      <c r="B387" t="s">
        <v>134</v>
      </c>
      <c r="C387" t="s">
        <v>25</v>
      </c>
      <c r="D387">
        <v>53.25</v>
      </c>
    </row>
    <row r="388" spans="1:4">
      <c r="A388" s="1">
        <v>41993</v>
      </c>
      <c r="B388" t="s">
        <v>134</v>
      </c>
      <c r="C388" t="s">
        <v>266</v>
      </c>
      <c r="D388">
        <v>30.55</v>
      </c>
    </row>
    <row r="389" spans="1:4">
      <c r="A389" s="1">
        <v>42002</v>
      </c>
      <c r="B389" t="s">
        <v>134</v>
      </c>
      <c r="C389" t="s">
        <v>166</v>
      </c>
      <c r="D389">
        <v>70.2</v>
      </c>
    </row>
    <row r="390" spans="1:4">
      <c r="A390" s="1">
        <v>42002</v>
      </c>
      <c r="B390" t="s">
        <v>134</v>
      </c>
      <c r="C390" t="s">
        <v>108</v>
      </c>
      <c r="D390">
        <v>182.2</v>
      </c>
    </row>
    <row r="391" spans="1:4">
      <c r="A391" s="1">
        <v>41990</v>
      </c>
      <c r="B391" t="s">
        <v>34</v>
      </c>
      <c r="C391" t="s">
        <v>267</v>
      </c>
      <c r="D391">
        <v>8.4</v>
      </c>
    </row>
    <row r="392" spans="1:4">
      <c r="A392" s="1">
        <v>41986</v>
      </c>
      <c r="B392" t="s">
        <v>34</v>
      </c>
      <c r="C392" t="s">
        <v>268</v>
      </c>
      <c r="D392">
        <v>30</v>
      </c>
    </row>
    <row r="393" spans="1:4">
      <c r="A393" s="1">
        <v>41991</v>
      </c>
      <c r="B393" t="s">
        <v>34</v>
      </c>
      <c r="C393" t="s">
        <v>81</v>
      </c>
      <c r="D393">
        <v>11.6</v>
      </c>
    </row>
    <row r="394" spans="1:4">
      <c r="A394" s="1">
        <v>41974</v>
      </c>
      <c r="B394" t="s">
        <v>36</v>
      </c>
      <c r="C394" t="s">
        <v>37</v>
      </c>
      <c r="D394">
        <v>600</v>
      </c>
    </row>
    <row r="395" spans="1:4">
      <c r="A395" s="1">
        <v>41974</v>
      </c>
      <c r="B395" t="s">
        <v>36</v>
      </c>
      <c r="C395" t="s">
        <v>38</v>
      </c>
      <c r="D395">
        <v>400</v>
      </c>
    </row>
    <row r="396" spans="1:4">
      <c r="A396" s="1">
        <v>41991</v>
      </c>
      <c r="B396" t="s">
        <v>36</v>
      </c>
      <c r="C396" t="s">
        <v>269</v>
      </c>
      <c r="D396">
        <v>363.8</v>
      </c>
    </row>
    <row r="397" spans="1:4">
      <c r="A397" s="1">
        <v>41991</v>
      </c>
      <c r="B397" t="s">
        <v>36</v>
      </c>
      <c r="C397" t="s">
        <v>270</v>
      </c>
      <c r="D397">
        <v>71</v>
      </c>
    </row>
    <row r="398" spans="1:4">
      <c r="A398" s="1">
        <v>41991</v>
      </c>
      <c r="B398" t="s">
        <v>36</v>
      </c>
      <c r="C398" t="s">
        <v>271</v>
      </c>
      <c r="D398">
        <v>155</v>
      </c>
    </row>
    <row r="399" spans="1:4">
      <c r="A399" s="1">
        <v>41991</v>
      </c>
      <c r="B399" t="s">
        <v>36</v>
      </c>
      <c r="C399" t="s">
        <v>272</v>
      </c>
      <c r="D399">
        <v>88</v>
      </c>
    </row>
    <row r="400" spans="1:4">
      <c r="A400" s="1">
        <v>41993</v>
      </c>
      <c r="B400" t="s">
        <v>36</v>
      </c>
      <c r="C400" t="s">
        <v>273</v>
      </c>
      <c r="D400">
        <v>104.9</v>
      </c>
    </row>
    <row r="401" spans="1:4">
      <c r="A401" s="1">
        <v>41994</v>
      </c>
      <c r="B401" t="s">
        <v>36</v>
      </c>
      <c r="C401" t="s">
        <v>274</v>
      </c>
      <c r="D401">
        <v>41.6</v>
      </c>
    </row>
    <row r="402" spans="1:4">
      <c r="A402" s="1">
        <v>42004</v>
      </c>
      <c r="B402" t="s">
        <v>36</v>
      </c>
      <c r="C402" t="s">
        <v>275</v>
      </c>
      <c r="D402">
        <v>26</v>
      </c>
    </row>
    <row r="403" spans="1:4">
      <c r="A403" s="1">
        <v>41994</v>
      </c>
      <c r="B403" t="s">
        <v>36</v>
      </c>
      <c r="C403" t="s">
        <v>276</v>
      </c>
      <c r="D403">
        <v>20</v>
      </c>
    </row>
    <row r="404" spans="1:4">
      <c r="A404" s="1">
        <v>41994</v>
      </c>
      <c r="B404" t="s">
        <v>36</v>
      </c>
      <c r="C404" t="s">
        <v>277</v>
      </c>
      <c r="D404">
        <v>23</v>
      </c>
    </row>
    <row r="405" spans="1:4">
      <c r="A405" s="1">
        <v>41994</v>
      </c>
      <c r="B405" t="s">
        <v>36</v>
      </c>
      <c r="C405" t="s">
        <v>278</v>
      </c>
      <c r="D405">
        <v>12.5</v>
      </c>
    </row>
    <row r="406" spans="1:4">
      <c r="A406" s="1">
        <v>41994</v>
      </c>
      <c r="B406" t="s">
        <v>36</v>
      </c>
      <c r="C406" t="s">
        <v>279</v>
      </c>
      <c r="D406">
        <v>30</v>
      </c>
    </row>
    <row r="407" spans="1:4">
      <c r="A407" s="1">
        <v>41974</v>
      </c>
      <c r="B407" t="s">
        <v>39</v>
      </c>
      <c r="C407" t="s">
        <v>41</v>
      </c>
      <c r="D407">
        <v>80</v>
      </c>
    </row>
    <row r="408" spans="1:4">
      <c r="A408" s="1">
        <v>41974</v>
      </c>
      <c r="B408" t="s">
        <v>39</v>
      </c>
      <c r="C408" t="s">
        <v>42</v>
      </c>
      <c r="D408">
        <v>90</v>
      </c>
    </row>
    <row r="409" spans="1:4">
      <c r="A409" s="1">
        <v>41979</v>
      </c>
      <c r="B409" t="s">
        <v>39</v>
      </c>
      <c r="C409" t="s">
        <v>83</v>
      </c>
      <c r="D409">
        <v>65.24</v>
      </c>
    </row>
    <row r="410" spans="1:4">
      <c r="A410" s="1">
        <v>41975</v>
      </c>
      <c r="B410" t="s">
        <v>39</v>
      </c>
      <c r="C410" t="s">
        <v>101</v>
      </c>
      <c r="D410">
        <v>50</v>
      </c>
    </row>
    <row r="411" spans="1:4">
      <c r="A411" s="1">
        <v>41987</v>
      </c>
      <c r="B411" t="s">
        <v>39</v>
      </c>
      <c r="C411" t="s">
        <v>83</v>
      </c>
      <c r="D411">
        <v>64.63</v>
      </c>
    </row>
    <row r="412" spans="1:4">
      <c r="A412" s="1">
        <v>41986</v>
      </c>
      <c r="B412" t="s">
        <v>39</v>
      </c>
      <c r="C412" t="s">
        <v>101</v>
      </c>
      <c r="D412">
        <v>50</v>
      </c>
    </row>
    <row r="413" spans="1:4">
      <c r="A413" s="1">
        <v>41998</v>
      </c>
      <c r="B413" t="s">
        <v>39</v>
      </c>
      <c r="C413" t="s">
        <v>83</v>
      </c>
      <c r="D413">
        <v>17.2</v>
      </c>
    </row>
    <row r="414" spans="1:4">
      <c r="A414" s="1">
        <v>42002</v>
      </c>
      <c r="B414" t="s">
        <v>39</v>
      </c>
      <c r="C414" t="s">
        <v>101</v>
      </c>
      <c r="D414">
        <v>50</v>
      </c>
    </row>
    <row r="415" spans="1:4">
      <c r="A415" s="1">
        <v>42002</v>
      </c>
      <c r="B415" t="s">
        <v>39</v>
      </c>
      <c r="C415" t="s">
        <v>83</v>
      </c>
      <c r="D415">
        <v>67.5</v>
      </c>
    </row>
    <row r="416" spans="1:4">
      <c r="A416" s="1">
        <v>42005</v>
      </c>
      <c r="B416" t="s">
        <v>1538</v>
      </c>
      <c r="C416" t="s">
        <v>239</v>
      </c>
      <c r="D416">
        <v>700</v>
      </c>
    </row>
    <row r="417" spans="1:4">
      <c r="A417" s="1">
        <v>42008</v>
      </c>
      <c r="B417" t="s">
        <v>1538</v>
      </c>
      <c r="C417" t="s">
        <v>280</v>
      </c>
      <c r="D417">
        <v>1043.25</v>
      </c>
    </row>
    <row r="418" spans="1:4">
      <c r="A418" s="1">
        <v>42020</v>
      </c>
      <c r="B418" t="s">
        <v>1538</v>
      </c>
      <c r="C418" t="s">
        <v>281</v>
      </c>
      <c r="D418">
        <v>39.2</v>
      </c>
    </row>
    <row r="419" spans="1:4">
      <c r="A419" s="1">
        <v>42023</v>
      </c>
      <c r="B419" t="s">
        <v>1538</v>
      </c>
      <c r="C419" t="s">
        <v>282</v>
      </c>
      <c r="D419">
        <v>43.3</v>
      </c>
    </row>
    <row r="420" spans="1:4">
      <c r="A420" s="1">
        <v>42025</v>
      </c>
      <c r="B420" t="s">
        <v>1538</v>
      </c>
      <c r="C420" t="s">
        <v>54</v>
      </c>
      <c r="D420">
        <v>57.7</v>
      </c>
    </row>
    <row r="421" spans="1:4">
      <c r="A421" s="1">
        <v>42028</v>
      </c>
      <c r="B421" t="s">
        <v>1538</v>
      </c>
      <c r="C421" t="s">
        <v>283</v>
      </c>
      <c r="D421">
        <v>20</v>
      </c>
    </row>
    <row r="422" spans="1:4">
      <c r="A422" s="1">
        <v>42029</v>
      </c>
      <c r="B422" t="s">
        <v>1538</v>
      </c>
      <c r="C422" t="s">
        <v>284</v>
      </c>
      <c r="D422">
        <v>6.9</v>
      </c>
    </row>
    <row r="423" spans="1:4">
      <c r="A423" s="1">
        <v>42005</v>
      </c>
      <c r="B423" t="s">
        <v>11</v>
      </c>
      <c r="C423" t="s">
        <v>60</v>
      </c>
      <c r="D423">
        <v>140</v>
      </c>
    </row>
    <row r="424" spans="1:4">
      <c r="A424" s="1">
        <v>42007</v>
      </c>
      <c r="B424" t="s">
        <v>11</v>
      </c>
      <c r="C424" t="s">
        <v>285</v>
      </c>
      <c r="D424">
        <v>26.25</v>
      </c>
    </row>
    <row r="425" spans="1:4">
      <c r="A425" s="1">
        <v>42026</v>
      </c>
      <c r="B425" t="s">
        <v>11</v>
      </c>
      <c r="C425" t="s">
        <v>287</v>
      </c>
      <c r="D425">
        <v>24.48</v>
      </c>
    </row>
    <row r="426" spans="1:4">
      <c r="A426" s="1">
        <v>42016</v>
      </c>
      <c r="B426" t="s">
        <v>11</v>
      </c>
      <c r="C426" t="s">
        <v>288</v>
      </c>
      <c r="D426">
        <v>15</v>
      </c>
    </row>
    <row r="427" spans="1:4">
      <c r="A427" s="1">
        <v>42009</v>
      </c>
      <c r="B427" t="s">
        <v>11</v>
      </c>
      <c r="C427" t="s">
        <v>288</v>
      </c>
      <c r="D427">
        <v>15</v>
      </c>
    </row>
    <row r="428" spans="1:4">
      <c r="A428" s="1">
        <v>42015</v>
      </c>
      <c r="B428" t="s">
        <v>11</v>
      </c>
      <c r="C428" t="s">
        <v>289</v>
      </c>
      <c r="D428">
        <v>15.2</v>
      </c>
    </row>
    <row r="429" spans="1:4">
      <c r="A429" s="1">
        <v>42021</v>
      </c>
      <c r="B429" t="s">
        <v>11</v>
      </c>
      <c r="C429" t="s">
        <v>290</v>
      </c>
      <c r="D429">
        <v>41.1</v>
      </c>
    </row>
    <row r="430" spans="1:4">
      <c r="A430" s="1">
        <v>42020</v>
      </c>
      <c r="B430" t="s">
        <v>11</v>
      </c>
      <c r="C430" t="s">
        <v>34</v>
      </c>
      <c r="D430">
        <v>22.6</v>
      </c>
    </row>
    <row r="431" spans="1:4">
      <c r="A431" s="1">
        <v>42023</v>
      </c>
      <c r="B431" t="s">
        <v>11</v>
      </c>
      <c r="C431" t="s">
        <v>215</v>
      </c>
      <c r="D431">
        <v>10.3</v>
      </c>
    </row>
    <row r="432" spans="1:4">
      <c r="A432" s="1">
        <v>42020</v>
      </c>
      <c r="B432" t="s">
        <v>11</v>
      </c>
      <c r="C432" t="s">
        <v>291</v>
      </c>
      <c r="D432">
        <v>66.6</v>
      </c>
    </row>
    <row r="433" spans="1:4">
      <c r="A433" s="1">
        <v>42021</v>
      </c>
      <c r="B433" t="s">
        <v>11</v>
      </c>
      <c r="C433" t="s">
        <v>215</v>
      </c>
      <c r="D433">
        <v>9.9</v>
      </c>
    </row>
    <row r="434" spans="1:4">
      <c r="A434" s="1">
        <v>42028</v>
      </c>
      <c r="B434" t="s">
        <v>11</v>
      </c>
      <c r="C434" t="s">
        <v>292</v>
      </c>
      <c r="D434">
        <v>47.35</v>
      </c>
    </row>
    <row r="435" spans="1:4">
      <c r="A435" s="1">
        <v>42035</v>
      </c>
      <c r="B435" t="s">
        <v>11</v>
      </c>
      <c r="C435" t="s">
        <v>215</v>
      </c>
      <c r="D435">
        <v>13.7</v>
      </c>
    </row>
    <row r="436" spans="1:4">
      <c r="A436" s="1">
        <v>42030</v>
      </c>
      <c r="B436" t="s">
        <v>11</v>
      </c>
      <c r="C436" t="s">
        <v>293</v>
      </c>
      <c r="D436">
        <v>31.66</v>
      </c>
    </row>
    <row r="437" spans="1:4">
      <c r="A437" s="1">
        <v>42007</v>
      </c>
      <c r="B437" t="s">
        <v>68</v>
      </c>
      <c r="C437" t="s">
        <v>20</v>
      </c>
      <c r="D437">
        <v>47.8</v>
      </c>
    </row>
    <row r="438" spans="1:4">
      <c r="A438" s="1">
        <v>42028</v>
      </c>
      <c r="B438" t="s">
        <v>68</v>
      </c>
      <c r="C438" t="s">
        <v>292</v>
      </c>
      <c r="D438">
        <v>16.3</v>
      </c>
    </row>
    <row r="439" spans="1:4">
      <c r="A439" s="1">
        <v>42014</v>
      </c>
      <c r="B439" t="s">
        <v>68</v>
      </c>
      <c r="C439" t="s">
        <v>20</v>
      </c>
      <c r="D439">
        <v>77.7</v>
      </c>
    </row>
    <row r="440" spans="1:4">
      <c r="A440" s="1">
        <v>42015</v>
      </c>
      <c r="B440" t="s">
        <v>68</v>
      </c>
      <c r="C440" t="s">
        <v>295</v>
      </c>
      <c r="D440">
        <v>12.6</v>
      </c>
    </row>
    <row r="441" spans="1:4">
      <c r="A441" s="1">
        <v>42021</v>
      </c>
      <c r="B441" t="s">
        <v>68</v>
      </c>
      <c r="C441" t="s">
        <v>20</v>
      </c>
      <c r="D441">
        <v>74.8</v>
      </c>
    </row>
    <row r="442" spans="1:4">
      <c r="A442" s="1">
        <v>42028</v>
      </c>
      <c r="B442" t="s">
        <v>68</v>
      </c>
      <c r="C442" t="s">
        <v>20</v>
      </c>
      <c r="D442">
        <v>60.3</v>
      </c>
    </row>
    <row r="443" spans="1:4">
      <c r="A443" s="1">
        <v>42035</v>
      </c>
      <c r="B443" t="s">
        <v>68</v>
      </c>
      <c r="C443" t="s">
        <v>20</v>
      </c>
      <c r="D443">
        <v>57.45</v>
      </c>
    </row>
    <row r="444" spans="1:4">
      <c r="A444" s="1">
        <v>42014</v>
      </c>
      <c r="B444" t="s">
        <v>197</v>
      </c>
      <c r="C444" t="s">
        <v>126</v>
      </c>
      <c r="D444">
        <v>10.1</v>
      </c>
    </row>
    <row r="445" spans="1:4">
      <c r="A445" s="1">
        <v>42005</v>
      </c>
      <c r="B445" t="s">
        <v>125</v>
      </c>
      <c r="C445" t="s">
        <v>296</v>
      </c>
      <c r="D445">
        <v>8.7</v>
      </c>
    </row>
    <row r="446" spans="1:4">
      <c r="A446" s="1">
        <v>42023</v>
      </c>
      <c r="B446" t="s">
        <v>125</v>
      </c>
      <c r="C446" t="s">
        <v>297</v>
      </c>
      <c r="D446">
        <v>55.5</v>
      </c>
    </row>
    <row r="447" spans="1:4">
      <c r="A447" s="1">
        <v>42035</v>
      </c>
      <c r="B447" t="s">
        <v>125</v>
      </c>
      <c r="C447" t="s">
        <v>298</v>
      </c>
      <c r="D447">
        <v>58.8</v>
      </c>
    </row>
    <row r="448" spans="1:4">
      <c r="A448" s="1">
        <v>42035</v>
      </c>
      <c r="B448" t="s">
        <v>125</v>
      </c>
      <c r="C448" t="s">
        <v>165</v>
      </c>
      <c r="D448">
        <v>16</v>
      </c>
    </row>
    <row r="449" spans="1:4">
      <c r="A449" s="1">
        <v>42029</v>
      </c>
      <c r="B449" t="s">
        <v>125</v>
      </c>
      <c r="C449" t="s">
        <v>167</v>
      </c>
      <c r="D449">
        <v>55.57</v>
      </c>
    </row>
    <row r="450" spans="1:4">
      <c r="A450" s="1">
        <v>42034</v>
      </c>
      <c r="B450" t="s">
        <v>125</v>
      </c>
      <c r="C450" t="s">
        <v>299</v>
      </c>
      <c r="D450">
        <v>55.5</v>
      </c>
    </row>
    <row r="451" spans="1:4">
      <c r="A451" s="1">
        <v>42034</v>
      </c>
      <c r="B451" t="s">
        <v>125</v>
      </c>
      <c r="C451" t="s">
        <v>259</v>
      </c>
      <c r="D451">
        <v>240</v>
      </c>
    </row>
    <row r="452" spans="1:4">
      <c r="A452" s="1">
        <v>42026</v>
      </c>
      <c r="B452" t="s">
        <v>157</v>
      </c>
      <c r="C452" t="s">
        <v>161</v>
      </c>
      <c r="D452">
        <v>190.46</v>
      </c>
    </row>
    <row r="453" spans="1:4">
      <c r="A453" s="1">
        <v>42005</v>
      </c>
      <c r="B453" t="s">
        <v>134</v>
      </c>
      <c r="C453" t="s">
        <v>98</v>
      </c>
      <c r="D453">
        <v>133.3</v>
      </c>
    </row>
    <row r="454" spans="1:4">
      <c r="A454" s="1">
        <v>42008</v>
      </c>
      <c r="B454" t="s">
        <v>134</v>
      </c>
      <c r="C454" t="s">
        <v>300</v>
      </c>
      <c r="D454">
        <v>149.8</v>
      </c>
    </row>
    <row r="455" spans="1:4">
      <c r="A455" s="1">
        <v>42015</v>
      </c>
      <c r="B455" t="s">
        <v>134</v>
      </c>
      <c r="C455" t="s">
        <v>301</v>
      </c>
      <c r="D455">
        <v>195</v>
      </c>
    </row>
    <row r="456" spans="1:4">
      <c r="A456" s="1">
        <v>42035</v>
      </c>
      <c r="B456" t="s">
        <v>134</v>
      </c>
      <c r="C456" t="s">
        <v>98</v>
      </c>
      <c r="D456">
        <v>279.25</v>
      </c>
    </row>
    <row r="457" spans="1:4">
      <c r="A457" s="1">
        <v>42008</v>
      </c>
      <c r="B457" t="s">
        <v>34</v>
      </c>
      <c r="C457" t="s">
        <v>302</v>
      </c>
      <c r="D457">
        <v>4.4</v>
      </c>
    </row>
    <row r="458" spans="1:4">
      <c r="A458" s="1">
        <v>42028</v>
      </c>
      <c r="B458" t="s">
        <v>34</v>
      </c>
      <c r="C458" t="s">
        <v>81</v>
      </c>
      <c r="D458">
        <v>36.9</v>
      </c>
    </row>
    <row r="459" spans="1:4">
      <c r="A459" s="1">
        <v>42005</v>
      </c>
      <c r="B459" t="s">
        <v>36</v>
      </c>
      <c r="C459" t="s">
        <v>37</v>
      </c>
      <c r="D459">
        <v>600</v>
      </c>
    </row>
    <row r="460" spans="1:4">
      <c r="A460" s="1">
        <v>42005</v>
      </c>
      <c r="B460" t="s">
        <v>36</v>
      </c>
      <c r="C460" t="s">
        <v>38</v>
      </c>
      <c r="D460">
        <v>400</v>
      </c>
    </row>
    <row r="461" spans="1:4">
      <c r="A461" s="1">
        <v>42031</v>
      </c>
      <c r="B461" t="s">
        <v>36</v>
      </c>
      <c r="C461" t="s">
        <v>303</v>
      </c>
      <c r="D461">
        <v>80</v>
      </c>
    </row>
    <row r="462" spans="1:4">
      <c r="A462" s="1">
        <v>42029</v>
      </c>
      <c r="B462" t="s">
        <v>36</v>
      </c>
      <c r="C462" t="s">
        <v>304</v>
      </c>
      <c r="D462">
        <v>94</v>
      </c>
    </row>
    <row r="463" spans="1:4">
      <c r="A463" s="1">
        <v>42005</v>
      </c>
      <c r="B463" t="s">
        <v>39</v>
      </c>
      <c r="C463" t="s">
        <v>41</v>
      </c>
      <c r="D463">
        <v>80</v>
      </c>
    </row>
    <row r="464" spans="1:4">
      <c r="A464" s="1">
        <v>42005</v>
      </c>
      <c r="B464" t="s">
        <v>39</v>
      </c>
      <c r="C464" t="s">
        <v>42</v>
      </c>
      <c r="D464">
        <v>90</v>
      </c>
    </row>
    <row r="465" spans="1:4">
      <c r="A465" s="1">
        <v>42006</v>
      </c>
      <c r="B465" t="s">
        <v>39</v>
      </c>
      <c r="C465" t="s">
        <v>305</v>
      </c>
      <c r="D465">
        <v>21.7</v>
      </c>
    </row>
    <row r="466" spans="1:4">
      <c r="A466" s="1">
        <v>42025</v>
      </c>
      <c r="B466" t="s">
        <v>39</v>
      </c>
      <c r="C466" t="s">
        <v>306</v>
      </c>
      <c r="D466">
        <v>7.56</v>
      </c>
    </row>
    <row r="467" spans="1:4">
      <c r="A467" s="1">
        <v>42013</v>
      </c>
      <c r="B467" t="s">
        <v>39</v>
      </c>
      <c r="C467" t="s">
        <v>83</v>
      </c>
      <c r="D467">
        <v>62.9</v>
      </c>
    </row>
    <row r="468" spans="1:4">
      <c r="A468" s="1">
        <v>42024</v>
      </c>
      <c r="B468" t="s">
        <v>39</v>
      </c>
      <c r="C468" t="s">
        <v>307</v>
      </c>
      <c r="D468">
        <v>16.04</v>
      </c>
    </row>
    <row r="469" spans="1:4">
      <c r="A469" s="1">
        <v>42026</v>
      </c>
      <c r="B469" t="s">
        <v>39</v>
      </c>
      <c r="C469" t="s">
        <v>308</v>
      </c>
      <c r="D469">
        <v>18.6</v>
      </c>
    </row>
    <row r="470" spans="1:4">
      <c r="A470" s="1">
        <v>42032</v>
      </c>
      <c r="B470" t="s">
        <v>39</v>
      </c>
      <c r="C470" t="s">
        <v>140</v>
      </c>
      <c r="D470">
        <v>50</v>
      </c>
    </row>
    <row r="471" spans="1:4">
      <c r="A471" s="1">
        <v>42033</v>
      </c>
      <c r="B471" t="s">
        <v>39</v>
      </c>
      <c r="C471" t="s">
        <v>83</v>
      </c>
      <c r="D471">
        <v>73.82</v>
      </c>
    </row>
    <row r="472" spans="1:4">
      <c r="A472" s="1">
        <v>42024</v>
      </c>
      <c r="B472" t="s">
        <v>39</v>
      </c>
      <c r="C472" t="s">
        <v>83</v>
      </c>
      <c r="D472">
        <v>78.69</v>
      </c>
    </row>
    <row r="473" spans="1:4">
      <c r="A473" s="1">
        <v>42036</v>
      </c>
      <c r="B473" t="s">
        <v>1538</v>
      </c>
      <c r="C473" t="s">
        <v>239</v>
      </c>
      <c r="D473">
        <v>700</v>
      </c>
    </row>
    <row r="474" spans="1:4">
      <c r="A474" s="1">
        <v>42042</v>
      </c>
      <c r="B474" t="s">
        <v>1538</v>
      </c>
      <c r="C474" t="s">
        <v>309</v>
      </c>
      <c r="D474">
        <v>21.8</v>
      </c>
    </row>
    <row r="475" spans="1:4">
      <c r="A475" s="1">
        <v>42043</v>
      </c>
      <c r="B475" t="s">
        <v>11</v>
      </c>
      <c r="C475" t="s">
        <v>310</v>
      </c>
      <c r="D475">
        <v>11.4</v>
      </c>
    </row>
    <row r="476" spans="1:4">
      <c r="A476" s="1">
        <v>42041</v>
      </c>
      <c r="B476" t="s">
        <v>11</v>
      </c>
      <c r="C476" t="s">
        <v>311</v>
      </c>
      <c r="D476">
        <v>29.2</v>
      </c>
    </row>
    <row r="477" spans="1:4">
      <c r="A477" s="1">
        <v>42041</v>
      </c>
      <c r="B477" t="s">
        <v>11</v>
      </c>
      <c r="C477" t="s">
        <v>312</v>
      </c>
      <c r="D477">
        <v>16</v>
      </c>
    </row>
    <row r="478" spans="1:4">
      <c r="A478" s="1">
        <v>42036</v>
      </c>
      <c r="B478" t="s">
        <v>11</v>
      </c>
      <c r="C478" t="s">
        <v>313</v>
      </c>
      <c r="D478">
        <v>94.25</v>
      </c>
    </row>
    <row r="479" spans="1:4">
      <c r="A479" s="1">
        <v>42037</v>
      </c>
      <c r="B479" t="s">
        <v>11</v>
      </c>
      <c r="C479" t="s">
        <v>314</v>
      </c>
      <c r="D479">
        <v>16</v>
      </c>
    </row>
    <row r="480" spans="1:4">
      <c r="A480" s="1">
        <v>42042</v>
      </c>
      <c r="B480" t="s">
        <v>11</v>
      </c>
      <c r="C480" t="s">
        <v>114</v>
      </c>
      <c r="D480">
        <v>37</v>
      </c>
    </row>
    <row r="481" spans="1:4">
      <c r="A481" s="1">
        <v>42047</v>
      </c>
      <c r="B481" t="s">
        <v>11</v>
      </c>
      <c r="C481" t="s">
        <v>315</v>
      </c>
      <c r="D481">
        <v>27.3</v>
      </c>
    </row>
    <row r="482" spans="1:4">
      <c r="A482" s="1">
        <v>42053</v>
      </c>
      <c r="B482" t="s">
        <v>11</v>
      </c>
      <c r="C482" t="s">
        <v>316</v>
      </c>
      <c r="D482">
        <v>81.8</v>
      </c>
    </row>
    <row r="483" spans="1:4">
      <c r="A483" s="1">
        <v>42055</v>
      </c>
      <c r="B483" t="s">
        <v>11</v>
      </c>
      <c r="C483" t="s">
        <v>317</v>
      </c>
      <c r="D483">
        <f>39/2.5</f>
        <v>15.6</v>
      </c>
    </row>
    <row r="484" spans="1:4">
      <c r="A484" s="1">
        <v>42062</v>
      </c>
      <c r="B484" t="s">
        <v>11</v>
      </c>
      <c r="C484" t="s">
        <v>318</v>
      </c>
      <c r="D484">
        <v>45.9</v>
      </c>
    </row>
    <row r="485" spans="1:4">
      <c r="A485" s="1">
        <v>42063</v>
      </c>
      <c r="B485" t="s">
        <v>11</v>
      </c>
      <c r="C485" t="s">
        <v>319</v>
      </c>
      <c r="D485">
        <v>30</v>
      </c>
    </row>
    <row r="486" spans="1:4">
      <c r="A486" s="1">
        <v>42063</v>
      </c>
      <c r="B486" t="s">
        <v>11</v>
      </c>
      <c r="C486" t="s">
        <v>320</v>
      </c>
      <c r="D486">
        <v>7.4</v>
      </c>
    </row>
    <row r="487" spans="1:4">
      <c r="A487" s="1">
        <v>42036</v>
      </c>
      <c r="B487" t="s">
        <v>11</v>
      </c>
      <c r="C487" t="s">
        <v>60</v>
      </c>
      <c r="D487">
        <v>140</v>
      </c>
    </row>
    <row r="488" spans="1:4">
      <c r="A488" s="1">
        <v>42042</v>
      </c>
      <c r="B488" t="s">
        <v>68</v>
      </c>
      <c r="C488" t="s">
        <v>20</v>
      </c>
      <c r="D488">
        <v>56.6</v>
      </c>
    </row>
    <row r="489" spans="1:4">
      <c r="A489" s="1">
        <v>42048</v>
      </c>
      <c r="B489" t="s">
        <v>68</v>
      </c>
      <c r="C489" t="s">
        <v>20</v>
      </c>
      <c r="D489">
        <v>54.2</v>
      </c>
    </row>
    <row r="490" spans="1:4">
      <c r="A490" s="1">
        <v>42049</v>
      </c>
      <c r="B490" t="s">
        <v>68</v>
      </c>
      <c r="C490" t="s">
        <v>295</v>
      </c>
      <c r="D490">
        <v>20.9</v>
      </c>
    </row>
    <row r="491" spans="1:4">
      <c r="A491" s="1">
        <v>42044</v>
      </c>
      <c r="B491" t="s">
        <v>68</v>
      </c>
      <c r="C491" t="s">
        <v>20</v>
      </c>
      <c r="D491">
        <v>47.2</v>
      </c>
    </row>
    <row r="492" spans="1:4">
      <c r="A492" s="1">
        <v>42049</v>
      </c>
      <c r="B492" t="s">
        <v>68</v>
      </c>
      <c r="C492" t="s">
        <v>20</v>
      </c>
      <c r="D492">
        <v>80.25</v>
      </c>
    </row>
    <row r="493" spans="1:4">
      <c r="A493" s="1">
        <v>42056</v>
      </c>
      <c r="B493" t="s">
        <v>68</v>
      </c>
      <c r="C493" t="s">
        <v>19</v>
      </c>
      <c r="D493">
        <v>47.6</v>
      </c>
    </row>
    <row r="494" spans="1:4">
      <c r="A494" s="1">
        <v>42063</v>
      </c>
      <c r="B494" t="s">
        <v>68</v>
      </c>
      <c r="C494" t="s">
        <v>20</v>
      </c>
      <c r="D494">
        <v>66</v>
      </c>
    </row>
    <row r="495" spans="1:4">
      <c r="A495" s="1">
        <v>42036</v>
      </c>
      <c r="B495" t="s">
        <v>125</v>
      </c>
      <c r="C495" t="s">
        <v>297</v>
      </c>
      <c r="D495">
        <v>55.5</v>
      </c>
    </row>
    <row r="496" spans="1:4">
      <c r="A496" s="1">
        <v>42041</v>
      </c>
      <c r="B496" t="s">
        <v>125</v>
      </c>
      <c r="C496" t="s">
        <v>321</v>
      </c>
      <c r="D496">
        <v>8.5</v>
      </c>
    </row>
    <row r="497" spans="1:4">
      <c r="A497" s="1">
        <v>42055</v>
      </c>
      <c r="B497" t="s">
        <v>125</v>
      </c>
      <c r="C497" t="s">
        <v>322</v>
      </c>
      <c r="D497">
        <f>179.95/2.5</f>
        <v>71.98</v>
      </c>
    </row>
    <row r="498" spans="1:4">
      <c r="A498" s="1">
        <v>42063</v>
      </c>
      <c r="B498" t="s">
        <v>125</v>
      </c>
      <c r="C498" t="s">
        <v>259</v>
      </c>
      <c r="D498">
        <v>240</v>
      </c>
    </row>
    <row r="499" spans="1:4">
      <c r="A499" s="1">
        <v>42042</v>
      </c>
      <c r="B499" t="s">
        <v>225</v>
      </c>
      <c r="C499" t="s">
        <v>323</v>
      </c>
      <c r="D499">
        <v>28.6</v>
      </c>
    </row>
    <row r="500" spans="1:4">
      <c r="A500" s="1">
        <v>42050</v>
      </c>
      <c r="B500" t="s">
        <v>225</v>
      </c>
      <c r="C500" t="s">
        <v>324</v>
      </c>
      <c r="D500">
        <v>34.8</v>
      </c>
    </row>
    <row r="501" spans="1:4">
      <c r="A501" s="1">
        <v>42046</v>
      </c>
      <c r="B501" t="s">
        <v>225</v>
      </c>
      <c r="C501" t="s">
        <v>325</v>
      </c>
      <c r="D501">
        <v>50</v>
      </c>
    </row>
    <row r="502" spans="1:4">
      <c r="A502" s="1">
        <v>42041</v>
      </c>
      <c r="B502" t="s">
        <v>30</v>
      </c>
      <c r="C502" t="s">
        <v>326</v>
      </c>
      <c r="D502">
        <v>26</v>
      </c>
    </row>
    <row r="503" spans="1:4">
      <c r="A503" s="1">
        <v>42055</v>
      </c>
      <c r="B503" t="s">
        <v>30</v>
      </c>
      <c r="C503" t="s">
        <v>327</v>
      </c>
      <c r="D503">
        <f>123.4/2.5</f>
        <v>49.36</v>
      </c>
    </row>
    <row r="504" spans="1:4">
      <c r="A504" s="1">
        <v>42041</v>
      </c>
      <c r="B504" t="s">
        <v>134</v>
      </c>
      <c r="C504" t="s">
        <v>328</v>
      </c>
      <c r="D504">
        <v>39</v>
      </c>
    </row>
    <row r="505" spans="1:4">
      <c r="A505" s="1">
        <v>42055</v>
      </c>
      <c r="B505" t="s">
        <v>134</v>
      </c>
      <c r="C505" t="s">
        <v>329</v>
      </c>
      <c r="D505">
        <f>80/2.5</f>
        <v>32</v>
      </c>
    </row>
    <row r="506" spans="1:4">
      <c r="A506" s="1">
        <v>42055</v>
      </c>
      <c r="B506" t="s">
        <v>134</v>
      </c>
      <c r="C506" t="s">
        <v>330</v>
      </c>
      <c r="D506">
        <f>41/2.5</f>
        <v>16.4</v>
      </c>
    </row>
    <row r="507" spans="1:4">
      <c r="A507" s="1">
        <v>42055</v>
      </c>
      <c r="B507" t="s">
        <v>134</v>
      </c>
      <c r="C507" t="s">
        <v>331</v>
      </c>
      <c r="D507">
        <f>180.2/2.5</f>
        <v>72.08</v>
      </c>
    </row>
    <row r="508" spans="1:4">
      <c r="A508" s="1">
        <v>42050</v>
      </c>
      <c r="B508" t="s">
        <v>134</v>
      </c>
      <c r="C508" t="s">
        <v>332</v>
      </c>
      <c r="D508">
        <v>30</v>
      </c>
    </row>
    <row r="509" spans="1:4">
      <c r="A509" s="1">
        <v>42053</v>
      </c>
      <c r="B509" t="s">
        <v>34</v>
      </c>
      <c r="C509" t="s">
        <v>81</v>
      </c>
      <c r="D509">
        <v>17.75</v>
      </c>
    </row>
    <row r="510" spans="1:4">
      <c r="A510" s="1">
        <v>42036</v>
      </c>
      <c r="B510" t="s">
        <v>36</v>
      </c>
      <c r="C510" t="s">
        <v>37</v>
      </c>
      <c r="D510">
        <v>600</v>
      </c>
    </row>
    <row r="511" spans="1:4">
      <c r="A511" s="1">
        <v>42036</v>
      </c>
      <c r="B511" t="s">
        <v>36</v>
      </c>
      <c r="C511" t="s">
        <v>38</v>
      </c>
      <c r="D511">
        <v>400</v>
      </c>
    </row>
    <row r="512" spans="1:4">
      <c r="A512" s="1">
        <v>42063</v>
      </c>
      <c r="B512" t="s">
        <v>36</v>
      </c>
      <c r="C512" t="s">
        <v>333</v>
      </c>
      <c r="D512">
        <v>560</v>
      </c>
    </row>
    <row r="513" spans="1:4">
      <c r="A513" s="1">
        <v>42036</v>
      </c>
      <c r="B513" t="s">
        <v>39</v>
      </c>
      <c r="C513" t="s">
        <v>41</v>
      </c>
      <c r="D513">
        <v>80</v>
      </c>
    </row>
    <row r="514" spans="1:4">
      <c r="A514" s="1">
        <v>42036</v>
      </c>
      <c r="B514" t="s">
        <v>39</v>
      </c>
      <c r="C514" t="s">
        <v>42</v>
      </c>
      <c r="D514">
        <v>90</v>
      </c>
    </row>
    <row r="515" spans="1:4">
      <c r="A515" s="1">
        <v>42039</v>
      </c>
      <c r="B515" t="s">
        <v>39</v>
      </c>
      <c r="C515" t="s">
        <v>334</v>
      </c>
      <c r="D515">
        <v>22.53</v>
      </c>
    </row>
    <row r="516" spans="1:4">
      <c r="A516" s="1">
        <v>42037</v>
      </c>
      <c r="B516" t="s">
        <v>39</v>
      </c>
      <c r="C516" t="s">
        <v>335</v>
      </c>
      <c r="D516">
        <v>50</v>
      </c>
    </row>
    <row r="517" spans="1:4">
      <c r="A517" s="1">
        <v>42039</v>
      </c>
      <c r="B517" t="s">
        <v>39</v>
      </c>
      <c r="C517" t="s">
        <v>336</v>
      </c>
      <c r="D517">
        <v>13.3</v>
      </c>
    </row>
    <row r="518" spans="1:4">
      <c r="A518" s="1">
        <v>42045</v>
      </c>
      <c r="B518" t="s">
        <v>39</v>
      </c>
      <c r="C518" t="s">
        <v>336</v>
      </c>
      <c r="D518">
        <v>16</v>
      </c>
    </row>
    <row r="519" spans="1:4">
      <c r="A519" s="1">
        <v>42047</v>
      </c>
      <c r="B519" t="s">
        <v>39</v>
      </c>
      <c r="C519" t="s">
        <v>337</v>
      </c>
      <c r="D519">
        <v>5.8</v>
      </c>
    </row>
    <row r="520" spans="1:4">
      <c r="A520" s="1">
        <v>42043</v>
      </c>
      <c r="B520" t="s">
        <v>39</v>
      </c>
      <c r="C520" t="s">
        <v>83</v>
      </c>
      <c r="D520">
        <v>56.79</v>
      </c>
    </row>
    <row r="521" spans="1:4">
      <c r="A521" s="1">
        <v>42053</v>
      </c>
      <c r="B521" t="s">
        <v>39</v>
      </c>
      <c r="C521" t="s">
        <v>83</v>
      </c>
      <c r="D521">
        <v>58.4</v>
      </c>
    </row>
    <row r="522" spans="1:4">
      <c r="A522" s="1">
        <v>42063</v>
      </c>
      <c r="B522" t="s">
        <v>39</v>
      </c>
      <c r="C522" t="s">
        <v>83</v>
      </c>
      <c r="D522">
        <v>71.4</v>
      </c>
    </row>
    <row r="523" spans="1:4">
      <c r="A523" s="1">
        <v>42055</v>
      </c>
      <c r="B523" t="s">
        <v>39</v>
      </c>
      <c r="C523" t="s">
        <v>83</v>
      </c>
      <c r="D523">
        <f>70/2.5</f>
        <v>28</v>
      </c>
    </row>
    <row r="524" spans="1:4">
      <c r="A524" s="1">
        <v>42055</v>
      </c>
      <c r="B524" t="s">
        <v>39</v>
      </c>
      <c r="C524" t="s">
        <v>338</v>
      </c>
      <c r="D524">
        <v>15</v>
      </c>
    </row>
    <row r="525" spans="1:4">
      <c r="A525" s="1">
        <v>42062</v>
      </c>
      <c r="B525" t="s">
        <v>39</v>
      </c>
      <c r="C525" t="s">
        <v>210</v>
      </c>
      <c r="D525">
        <v>50</v>
      </c>
    </row>
    <row r="526" spans="1:4">
      <c r="A526" s="1">
        <v>42050</v>
      </c>
      <c r="B526" t="s">
        <v>39</v>
      </c>
      <c r="C526" t="s">
        <v>339</v>
      </c>
      <c r="D526">
        <v>180</v>
      </c>
    </row>
    <row r="527" spans="1:4">
      <c r="A527" s="1">
        <v>42064</v>
      </c>
      <c r="B527" t="s">
        <v>1538</v>
      </c>
      <c r="C527" t="s">
        <v>239</v>
      </c>
      <c r="D527">
        <v>700</v>
      </c>
    </row>
    <row r="528" spans="1:4">
      <c r="A528" s="1">
        <v>42073</v>
      </c>
      <c r="B528" t="s">
        <v>1538</v>
      </c>
      <c r="C528" t="s">
        <v>340</v>
      </c>
      <c r="D528">
        <v>33.2</v>
      </c>
    </row>
    <row r="529" spans="1:4">
      <c r="A529" s="1">
        <v>42081</v>
      </c>
      <c r="B529" t="s">
        <v>1538</v>
      </c>
      <c r="C529" t="s">
        <v>341</v>
      </c>
      <c r="D529">
        <v>13.1</v>
      </c>
    </row>
    <row r="530" spans="1:4">
      <c r="A530" s="1">
        <v>42084</v>
      </c>
      <c r="B530" t="s">
        <v>1538</v>
      </c>
      <c r="C530" t="s">
        <v>342</v>
      </c>
      <c r="D530">
        <f>69/2.5</f>
        <v>27.6</v>
      </c>
    </row>
    <row r="531" spans="1:4">
      <c r="A531" s="1">
        <v>42089</v>
      </c>
      <c r="B531" t="s">
        <v>1538</v>
      </c>
      <c r="C531" t="s">
        <v>85</v>
      </c>
      <c r="D531">
        <v>31.4</v>
      </c>
    </row>
    <row r="532" spans="1:4">
      <c r="A532" s="1">
        <v>42091</v>
      </c>
      <c r="B532" t="s">
        <v>1538</v>
      </c>
      <c r="C532" t="s">
        <v>85</v>
      </c>
      <c r="D532">
        <v>66.5</v>
      </c>
    </row>
    <row r="533" spans="1:4">
      <c r="A533" s="1">
        <v>42084</v>
      </c>
      <c r="B533" t="s">
        <v>1538</v>
      </c>
      <c r="C533" t="s">
        <v>108</v>
      </c>
      <c r="D533">
        <v>10.5</v>
      </c>
    </row>
    <row r="534" spans="1:4">
      <c r="A534" s="1">
        <v>42070</v>
      </c>
      <c r="B534" t="s">
        <v>11</v>
      </c>
      <c r="C534" t="s">
        <v>343</v>
      </c>
      <c r="D534">
        <v>32</v>
      </c>
    </row>
    <row r="535" spans="1:4">
      <c r="A535" s="1">
        <v>42076</v>
      </c>
      <c r="B535" t="s">
        <v>11</v>
      </c>
      <c r="C535" t="s">
        <v>344</v>
      </c>
      <c r="D535">
        <v>15.8</v>
      </c>
    </row>
    <row r="536" spans="1:4">
      <c r="A536" s="1">
        <v>42082</v>
      </c>
      <c r="B536" t="s">
        <v>11</v>
      </c>
      <c r="C536" t="s">
        <v>345</v>
      </c>
      <c r="D536">
        <v>24</v>
      </c>
    </row>
    <row r="537" spans="1:4">
      <c r="A537" s="1">
        <v>42078</v>
      </c>
      <c r="B537" t="s">
        <v>11</v>
      </c>
      <c r="C537" t="s">
        <v>246</v>
      </c>
      <c r="D537">
        <v>20</v>
      </c>
    </row>
    <row r="538" spans="1:4">
      <c r="A538" s="1">
        <v>42078</v>
      </c>
      <c r="B538" t="s">
        <v>11</v>
      </c>
      <c r="C538" t="s">
        <v>289</v>
      </c>
      <c r="D538">
        <v>12.8</v>
      </c>
    </row>
    <row r="539" spans="1:4">
      <c r="A539" s="1">
        <v>42080</v>
      </c>
      <c r="B539" t="s">
        <v>11</v>
      </c>
      <c r="C539" t="s">
        <v>346</v>
      </c>
      <c r="D539">
        <v>21</v>
      </c>
    </row>
    <row r="540" spans="1:4">
      <c r="A540" s="1">
        <v>42092</v>
      </c>
      <c r="B540" t="s">
        <v>11</v>
      </c>
      <c r="C540" t="s">
        <v>347</v>
      </c>
      <c r="D540">
        <v>18.9</v>
      </c>
    </row>
    <row r="541" spans="1:4">
      <c r="A541" s="1">
        <v>42092</v>
      </c>
      <c r="B541" t="s">
        <v>11</v>
      </c>
      <c r="C541" t="s">
        <v>118</v>
      </c>
      <c r="D541">
        <v>5.7</v>
      </c>
    </row>
    <row r="542" spans="1:4">
      <c r="A542" s="1">
        <v>42064</v>
      </c>
      <c r="B542" t="s">
        <v>11</v>
      </c>
      <c r="C542" t="s">
        <v>60</v>
      </c>
      <c r="D542">
        <v>140</v>
      </c>
    </row>
    <row r="543" spans="1:4">
      <c r="A543" s="1">
        <v>42070</v>
      </c>
      <c r="B543" t="s">
        <v>68</v>
      </c>
      <c r="C543" t="s">
        <v>20</v>
      </c>
      <c r="D543">
        <v>73.8</v>
      </c>
    </row>
    <row r="544" spans="1:4">
      <c r="A544" s="1">
        <v>42076</v>
      </c>
      <c r="B544" t="s">
        <v>68</v>
      </c>
      <c r="C544" t="s">
        <v>348</v>
      </c>
      <c r="D544">
        <v>20.4</v>
      </c>
    </row>
    <row r="545" spans="1:4">
      <c r="A545" s="1">
        <v>42078</v>
      </c>
      <c r="B545" t="s">
        <v>68</v>
      </c>
      <c r="C545" t="s">
        <v>22</v>
      </c>
      <c r="D545">
        <v>44.64</v>
      </c>
    </row>
    <row r="546" spans="1:4">
      <c r="A546" s="1">
        <v>42091</v>
      </c>
      <c r="B546" t="s">
        <v>68</v>
      </c>
      <c r="C546" t="s">
        <v>19</v>
      </c>
      <c r="D546">
        <v>42.95</v>
      </c>
    </row>
    <row r="547" spans="1:4">
      <c r="A547" s="1">
        <v>42078</v>
      </c>
      <c r="B547" t="s">
        <v>68</v>
      </c>
      <c r="C547" t="s">
        <v>20</v>
      </c>
      <c r="D547">
        <v>52.35</v>
      </c>
    </row>
    <row r="548" spans="1:4">
      <c r="A548" s="1">
        <v>42084</v>
      </c>
      <c r="B548" t="s">
        <v>68</v>
      </c>
      <c r="C548" t="s">
        <v>20</v>
      </c>
      <c r="D548">
        <v>34.6</v>
      </c>
    </row>
    <row r="549" spans="1:4">
      <c r="A549" s="1">
        <v>42087</v>
      </c>
      <c r="B549" t="s">
        <v>197</v>
      </c>
      <c r="C549" t="s">
        <v>71</v>
      </c>
      <c r="D549">
        <v>42.9</v>
      </c>
    </row>
    <row r="550" spans="1:4">
      <c r="A550" s="1">
        <v>42084</v>
      </c>
      <c r="B550" t="s">
        <v>197</v>
      </c>
      <c r="C550" t="s">
        <v>349</v>
      </c>
      <c r="D550">
        <v>17.9</v>
      </c>
    </row>
    <row r="551" spans="1:4">
      <c r="A551" s="1">
        <v>42064</v>
      </c>
      <c r="B551" t="s">
        <v>125</v>
      </c>
      <c r="C551" t="s">
        <v>297</v>
      </c>
      <c r="D551">
        <v>55.5</v>
      </c>
    </row>
    <row r="552" spans="1:4">
      <c r="A552" s="1">
        <v>42064</v>
      </c>
      <c r="B552" t="s">
        <v>125</v>
      </c>
      <c r="C552" t="s">
        <v>259</v>
      </c>
      <c r="D552">
        <v>240</v>
      </c>
    </row>
    <row r="553" spans="1:4">
      <c r="A553" s="1">
        <v>42084</v>
      </c>
      <c r="B553" t="s">
        <v>163</v>
      </c>
      <c r="C553" t="s">
        <v>350</v>
      </c>
      <c r="D553">
        <f>146.3/2.5</f>
        <v>58.52</v>
      </c>
    </row>
    <row r="554" spans="1:4">
      <c r="A554" s="1">
        <v>42085</v>
      </c>
      <c r="B554" t="s">
        <v>134</v>
      </c>
      <c r="C554" t="s">
        <v>332</v>
      </c>
      <c r="D554">
        <v>50</v>
      </c>
    </row>
    <row r="555" spans="1:4">
      <c r="A555" s="1">
        <v>42071</v>
      </c>
      <c r="B555" t="s">
        <v>34</v>
      </c>
      <c r="C555" t="s">
        <v>351</v>
      </c>
      <c r="D555">
        <v>18.8</v>
      </c>
    </row>
    <row r="556" spans="1:4">
      <c r="A556" s="1">
        <v>42069</v>
      </c>
      <c r="B556" t="s">
        <v>34</v>
      </c>
      <c r="C556" t="s">
        <v>352</v>
      </c>
      <c r="D556">
        <v>13.1</v>
      </c>
    </row>
    <row r="557" spans="1:4">
      <c r="A557" s="1">
        <v>42070</v>
      </c>
      <c r="B557" t="s">
        <v>34</v>
      </c>
      <c r="C557" t="s">
        <v>138</v>
      </c>
      <c r="D557">
        <v>18.36</v>
      </c>
    </row>
    <row r="558" spans="1:4">
      <c r="A558" s="1">
        <v>42078</v>
      </c>
      <c r="B558" t="s">
        <v>34</v>
      </c>
      <c r="C558" t="s">
        <v>353</v>
      </c>
      <c r="D558">
        <v>11.42</v>
      </c>
    </row>
    <row r="559" spans="1:4">
      <c r="A559" s="1">
        <v>42077</v>
      </c>
      <c r="B559" t="s">
        <v>34</v>
      </c>
      <c r="C559" t="s">
        <v>94</v>
      </c>
      <c r="D559">
        <v>12</v>
      </c>
    </row>
    <row r="560" spans="1:4">
      <c r="A560" s="1">
        <v>42077</v>
      </c>
      <c r="B560" t="s">
        <v>34</v>
      </c>
      <c r="C560" t="s">
        <v>81</v>
      </c>
      <c r="D560">
        <v>7.5</v>
      </c>
    </row>
    <row r="561" spans="1:4">
      <c r="A561" s="1">
        <v>42072</v>
      </c>
      <c r="B561" t="s">
        <v>34</v>
      </c>
      <c r="C561" t="s">
        <v>136</v>
      </c>
      <c r="D561">
        <v>6.5</v>
      </c>
    </row>
    <row r="562" spans="1:4">
      <c r="A562" s="1">
        <v>42064</v>
      </c>
      <c r="B562" t="s">
        <v>36</v>
      </c>
      <c r="C562" t="s">
        <v>37</v>
      </c>
      <c r="D562">
        <v>600</v>
      </c>
    </row>
    <row r="563" spans="1:4">
      <c r="A563" s="1">
        <v>42064</v>
      </c>
      <c r="B563" t="s">
        <v>36</v>
      </c>
      <c r="C563" t="s">
        <v>38</v>
      </c>
      <c r="D563">
        <v>400</v>
      </c>
    </row>
    <row r="564" spans="1:4">
      <c r="A564" s="1">
        <v>42069</v>
      </c>
      <c r="B564" t="s">
        <v>36</v>
      </c>
      <c r="C564" t="s">
        <v>354</v>
      </c>
      <c r="D564">
        <v>52.02</v>
      </c>
    </row>
    <row r="565" spans="1:4">
      <c r="A565" s="1">
        <v>42076</v>
      </c>
      <c r="B565" t="s">
        <v>36</v>
      </c>
      <c r="C565" t="s">
        <v>355</v>
      </c>
      <c r="D565">
        <v>115.35</v>
      </c>
    </row>
    <row r="566" spans="1:4">
      <c r="A566" s="1">
        <v>42084</v>
      </c>
      <c r="B566" t="s">
        <v>36</v>
      </c>
      <c r="C566" t="s">
        <v>356</v>
      </c>
      <c r="D566">
        <f>344.15/2.5</f>
        <v>137.66</v>
      </c>
    </row>
    <row r="567" spans="1:4">
      <c r="A567" s="1">
        <v>42090</v>
      </c>
      <c r="B567" t="s">
        <v>36</v>
      </c>
      <c r="C567" t="s">
        <v>357</v>
      </c>
      <c r="D567">
        <v>249.42</v>
      </c>
    </row>
    <row r="568" spans="1:4">
      <c r="A568" s="1">
        <v>42064</v>
      </c>
      <c r="B568" t="s">
        <v>39</v>
      </c>
      <c r="C568" t="s">
        <v>41</v>
      </c>
      <c r="D568">
        <v>80</v>
      </c>
    </row>
    <row r="569" spans="1:4">
      <c r="A569" s="1">
        <v>42064</v>
      </c>
      <c r="B569" t="s">
        <v>39</v>
      </c>
      <c r="C569" t="s">
        <v>42</v>
      </c>
      <c r="D569">
        <v>90</v>
      </c>
    </row>
    <row r="570" spans="1:4">
      <c r="A570" s="1">
        <v>42070</v>
      </c>
      <c r="B570" t="s">
        <v>39</v>
      </c>
      <c r="C570" t="s">
        <v>83</v>
      </c>
      <c r="D570">
        <v>42.89</v>
      </c>
    </row>
    <row r="571" spans="1:4">
      <c r="A571" s="1">
        <v>42070</v>
      </c>
      <c r="B571" t="s">
        <v>39</v>
      </c>
      <c r="C571" t="s">
        <v>358</v>
      </c>
      <c r="D571">
        <v>15</v>
      </c>
    </row>
    <row r="572" spans="1:4">
      <c r="A572" s="1">
        <v>42084</v>
      </c>
      <c r="B572" t="s">
        <v>39</v>
      </c>
      <c r="C572" t="s">
        <v>83</v>
      </c>
      <c r="D572">
        <v>39.9</v>
      </c>
    </row>
    <row r="573" spans="1:4">
      <c r="A573" s="1">
        <v>42079</v>
      </c>
      <c r="B573" t="s">
        <v>39</v>
      </c>
      <c r="C573" t="s">
        <v>83</v>
      </c>
      <c r="D573">
        <v>67.38</v>
      </c>
    </row>
    <row r="574" spans="1:4">
      <c r="A574" s="1">
        <v>42083</v>
      </c>
      <c r="B574" t="s">
        <v>39</v>
      </c>
      <c r="C574" t="s">
        <v>306</v>
      </c>
      <c r="D574">
        <v>17</v>
      </c>
    </row>
    <row r="575" spans="1:4">
      <c r="A575" s="1">
        <v>42082</v>
      </c>
      <c r="B575" t="s">
        <v>39</v>
      </c>
      <c r="C575" t="s">
        <v>359</v>
      </c>
      <c r="D575">
        <v>12.4</v>
      </c>
    </row>
    <row r="576" spans="1:4">
      <c r="A576" s="1">
        <v>42091</v>
      </c>
      <c r="B576" t="s">
        <v>39</v>
      </c>
      <c r="C576" t="s">
        <v>83</v>
      </c>
      <c r="D576">
        <v>68.85</v>
      </c>
    </row>
    <row r="577" spans="1:4">
      <c r="A577" s="1">
        <v>42075</v>
      </c>
      <c r="B577" t="s">
        <v>39</v>
      </c>
      <c r="C577" t="s">
        <v>360</v>
      </c>
      <c r="D577">
        <v>50</v>
      </c>
    </row>
    <row r="578" spans="1:4">
      <c r="A578" s="1">
        <v>42091</v>
      </c>
      <c r="B578" t="s">
        <v>39</v>
      </c>
      <c r="C578" t="s">
        <v>361</v>
      </c>
      <c r="D578">
        <v>20</v>
      </c>
    </row>
    <row r="579" spans="1:4">
      <c r="A579" s="1">
        <v>42087</v>
      </c>
      <c r="B579" t="s">
        <v>39</v>
      </c>
      <c r="C579" t="s">
        <v>362</v>
      </c>
      <c r="D579">
        <v>16.3</v>
      </c>
    </row>
    <row r="580" spans="1:4">
      <c r="A580" s="1">
        <v>42095</v>
      </c>
      <c r="B580" t="s">
        <v>1538</v>
      </c>
      <c r="C580" t="s">
        <v>239</v>
      </c>
      <c r="D580">
        <v>700</v>
      </c>
    </row>
    <row r="581" spans="1:4">
      <c r="A581" s="1">
        <v>42096</v>
      </c>
      <c r="B581" t="s">
        <v>1538</v>
      </c>
      <c r="C581" t="s">
        <v>86</v>
      </c>
      <c r="D581">
        <v>150.84</v>
      </c>
    </row>
    <row r="582" spans="1:4">
      <c r="A582" s="1">
        <v>42096</v>
      </c>
      <c r="B582" t="s">
        <v>1538</v>
      </c>
      <c r="C582" t="s">
        <v>196</v>
      </c>
      <c r="D582">
        <v>14.45</v>
      </c>
    </row>
    <row r="583" spans="1:4">
      <c r="A583" s="1">
        <v>42099</v>
      </c>
      <c r="B583" t="s">
        <v>1538</v>
      </c>
      <c r="C583" t="s">
        <v>363</v>
      </c>
      <c r="D583">
        <v>51.8</v>
      </c>
    </row>
    <row r="584" spans="1:4">
      <c r="A584" s="1">
        <v>42099</v>
      </c>
      <c r="B584" t="s">
        <v>1538</v>
      </c>
      <c r="C584" t="s">
        <v>11</v>
      </c>
      <c r="D584">
        <v>27.85</v>
      </c>
    </row>
    <row r="585" spans="1:4">
      <c r="A585" s="1">
        <v>42099</v>
      </c>
      <c r="B585" t="s">
        <v>1538</v>
      </c>
      <c r="C585" t="s">
        <v>103</v>
      </c>
      <c r="D585">
        <v>11.5</v>
      </c>
    </row>
    <row r="586" spans="1:4">
      <c r="A586" s="1">
        <v>42106</v>
      </c>
      <c r="B586" t="s">
        <v>1538</v>
      </c>
      <c r="C586" t="s">
        <v>364</v>
      </c>
      <c r="D586">
        <v>12</v>
      </c>
    </row>
    <row r="587" spans="1:4">
      <c r="A587" s="1">
        <v>42112</v>
      </c>
      <c r="B587" t="s">
        <v>1538</v>
      </c>
      <c r="C587" t="s">
        <v>365</v>
      </c>
      <c r="D587">
        <v>31.4</v>
      </c>
    </row>
    <row r="588" spans="1:4">
      <c r="A588" s="1">
        <v>42114</v>
      </c>
      <c r="B588" t="s">
        <v>1538</v>
      </c>
      <c r="C588" t="s">
        <v>85</v>
      </c>
      <c r="D588">
        <v>56.8</v>
      </c>
    </row>
    <row r="589" spans="1:4">
      <c r="A589" s="1">
        <v>42106</v>
      </c>
      <c r="B589" t="s">
        <v>1538</v>
      </c>
      <c r="C589" t="s">
        <v>366</v>
      </c>
      <c r="D589">
        <v>22.27</v>
      </c>
    </row>
    <row r="590" spans="1:4">
      <c r="A590" s="1">
        <v>42097</v>
      </c>
      <c r="B590" t="s">
        <v>11</v>
      </c>
      <c r="C590" t="s">
        <v>367</v>
      </c>
      <c r="D590">
        <v>42.35</v>
      </c>
    </row>
    <row r="591" spans="1:4">
      <c r="A591" s="1">
        <v>42099</v>
      </c>
      <c r="B591" t="s">
        <v>11</v>
      </c>
      <c r="C591" t="s">
        <v>65</v>
      </c>
      <c r="D591">
        <v>28.3</v>
      </c>
    </row>
    <row r="592" spans="1:4">
      <c r="A592" s="1">
        <v>42098</v>
      </c>
      <c r="B592" t="s">
        <v>11</v>
      </c>
      <c r="C592" t="s">
        <v>368</v>
      </c>
      <c r="D592">
        <v>20</v>
      </c>
    </row>
    <row r="593" spans="1:4">
      <c r="A593" s="1">
        <v>42104</v>
      </c>
      <c r="B593" t="s">
        <v>11</v>
      </c>
      <c r="C593" t="s">
        <v>215</v>
      </c>
      <c r="D593">
        <v>7.2</v>
      </c>
    </row>
    <row r="594" spans="1:4">
      <c r="A594" s="1">
        <v>42105</v>
      </c>
      <c r="B594" t="s">
        <v>11</v>
      </c>
      <c r="C594" t="s">
        <v>215</v>
      </c>
      <c r="D594">
        <v>15.3</v>
      </c>
    </row>
    <row r="595" spans="1:4">
      <c r="A595" s="1">
        <v>42096</v>
      </c>
      <c r="B595" t="s">
        <v>11</v>
      </c>
      <c r="C595" t="s">
        <v>112</v>
      </c>
      <c r="D595">
        <v>28</v>
      </c>
    </row>
    <row r="596" spans="1:4">
      <c r="A596" s="1">
        <v>42106</v>
      </c>
      <c r="B596" t="s">
        <v>11</v>
      </c>
      <c r="C596" t="s">
        <v>369</v>
      </c>
      <c r="D596">
        <v>23.9</v>
      </c>
    </row>
    <row r="597" spans="1:4">
      <c r="A597" s="1">
        <v>42099</v>
      </c>
      <c r="B597" t="s">
        <v>11</v>
      </c>
      <c r="C597" t="s">
        <v>118</v>
      </c>
      <c r="D597">
        <v>11.9</v>
      </c>
    </row>
    <row r="598" spans="1:4">
      <c r="A598" s="1">
        <v>42095</v>
      </c>
      <c r="B598" t="s">
        <v>11</v>
      </c>
      <c r="C598" t="s">
        <v>60</v>
      </c>
      <c r="D598">
        <v>140</v>
      </c>
    </row>
    <row r="599" spans="1:4">
      <c r="A599" s="1">
        <v>42124</v>
      </c>
      <c r="B599" t="s">
        <v>11</v>
      </c>
      <c r="C599" t="s">
        <v>148</v>
      </c>
      <c r="D599">
        <v>43.3</v>
      </c>
    </row>
    <row r="600" spans="1:4">
      <c r="A600" s="1">
        <v>42111</v>
      </c>
      <c r="B600" t="s">
        <v>11</v>
      </c>
      <c r="C600" t="s">
        <v>370</v>
      </c>
      <c r="D600">
        <v>18</v>
      </c>
    </row>
    <row r="601" spans="1:4">
      <c r="A601" s="1">
        <v>42113</v>
      </c>
      <c r="B601" t="s">
        <v>11</v>
      </c>
      <c r="C601" t="s">
        <v>187</v>
      </c>
      <c r="D601">
        <v>27</v>
      </c>
    </row>
    <row r="602" spans="1:4">
      <c r="A602" s="1">
        <v>42114</v>
      </c>
      <c r="B602" t="s">
        <v>11</v>
      </c>
      <c r="C602" t="s">
        <v>252</v>
      </c>
      <c r="D602">
        <v>9.8</v>
      </c>
    </row>
    <row r="603" spans="1:4">
      <c r="A603" s="1">
        <v>42116</v>
      </c>
      <c r="B603" t="s">
        <v>11</v>
      </c>
      <c r="C603" t="s">
        <v>371</v>
      </c>
      <c r="D603">
        <v>28.5</v>
      </c>
    </row>
    <row r="604" spans="1:4">
      <c r="A604" s="1">
        <v>42128</v>
      </c>
      <c r="B604" t="s">
        <v>11</v>
      </c>
      <c r="C604" t="s">
        <v>215</v>
      </c>
      <c r="D604">
        <v>4.68</v>
      </c>
    </row>
    <row r="605" spans="1:4">
      <c r="A605" s="1">
        <v>42106</v>
      </c>
      <c r="B605" t="s">
        <v>11</v>
      </c>
      <c r="C605" t="s">
        <v>215</v>
      </c>
      <c r="D605">
        <v>11.65</v>
      </c>
    </row>
    <row r="606" spans="1:4">
      <c r="A606" s="1">
        <v>42106</v>
      </c>
      <c r="B606" t="s">
        <v>68</v>
      </c>
      <c r="C606" t="s">
        <v>20</v>
      </c>
      <c r="D606">
        <v>68.1</v>
      </c>
    </row>
    <row r="607" spans="1:4">
      <c r="A607" s="1">
        <v>42104</v>
      </c>
      <c r="B607" t="s">
        <v>68</v>
      </c>
      <c r="C607" t="s">
        <v>349</v>
      </c>
      <c r="D607">
        <v>63.55</v>
      </c>
    </row>
    <row r="608" spans="1:4">
      <c r="A608" s="1">
        <v>42099</v>
      </c>
      <c r="B608" t="s">
        <v>68</v>
      </c>
      <c r="C608" t="s">
        <v>22</v>
      </c>
      <c r="D608">
        <v>12.35</v>
      </c>
    </row>
    <row r="609" spans="1:4">
      <c r="A609" s="1">
        <v>42098</v>
      </c>
      <c r="B609" t="s">
        <v>68</v>
      </c>
      <c r="C609" t="s">
        <v>20</v>
      </c>
      <c r="D609">
        <v>77.2</v>
      </c>
    </row>
    <row r="610" spans="1:4">
      <c r="A610" s="1">
        <v>42121</v>
      </c>
      <c r="B610" t="s">
        <v>68</v>
      </c>
      <c r="C610" t="s">
        <v>372</v>
      </c>
      <c r="D610">
        <v>16.25</v>
      </c>
    </row>
    <row r="611" spans="1:4">
      <c r="A611" s="1">
        <v>42121</v>
      </c>
      <c r="B611" t="s">
        <v>68</v>
      </c>
      <c r="C611" t="s">
        <v>20</v>
      </c>
      <c r="D611">
        <v>76.65</v>
      </c>
    </row>
    <row r="612" spans="1:4">
      <c r="A612" s="1">
        <v>42113</v>
      </c>
      <c r="B612" t="s">
        <v>68</v>
      </c>
      <c r="C612" t="s">
        <v>20</v>
      </c>
      <c r="D612">
        <v>93.15</v>
      </c>
    </row>
    <row r="613" spans="1:4">
      <c r="A613" s="1">
        <v>42099</v>
      </c>
      <c r="B613" t="s">
        <v>373</v>
      </c>
      <c r="C613" t="s">
        <v>374</v>
      </c>
      <c r="D613">
        <v>72.76</v>
      </c>
    </row>
    <row r="614" spans="1:4">
      <c r="A614" s="1">
        <v>42095</v>
      </c>
      <c r="B614" t="s">
        <v>125</v>
      </c>
      <c r="C614" t="s">
        <v>297</v>
      </c>
      <c r="D614">
        <v>55.5</v>
      </c>
    </row>
    <row r="615" spans="1:4">
      <c r="A615" s="1">
        <v>42095</v>
      </c>
      <c r="B615" t="s">
        <v>125</v>
      </c>
      <c r="C615" t="s">
        <v>259</v>
      </c>
      <c r="D615">
        <v>240</v>
      </c>
    </row>
    <row r="616" spans="1:4">
      <c r="A616" s="1">
        <v>42124</v>
      </c>
      <c r="B616" t="s">
        <v>125</v>
      </c>
      <c r="C616" t="s">
        <v>375</v>
      </c>
      <c r="D616">
        <v>162.07</v>
      </c>
    </row>
    <row r="617" spans="1:4">
      <c r="A617" s="1">
        <v>42124</v>
      </c>
      <c r="B617" t="s">
        <v>163</v>
      </c>
      <c r="C617" t="s">
        <v>376</v>
      </c>
      <c r="D617">
        <v>145</v>
      </c>
    </row>
    <row r="618" spans="1:4">
      <c r="A618" s="1">
        <v>42098</v>
      </c>
      <c r="B618" t="s">
        <v>134</v>
      </c>
      <c r="C618" t="s">
        <v>377</v>
      </c>
      <c r="D618">
        <v>59</v>
      </c>
    </row>
    <row r="619" spans="1:4">
      <c r="A619" s="1">
        <v>42098</v>
      </c>
      <c r="B619" t="s">
        <v>134</v>
      </c>
      <c r="C619" t="s">
        <v>98</v>
      </c>
      <c r="D619">
        <v>69</v>
      </c>
    </row>
    <row r="620" spans="1:4">
      <c r="A620" s="1">
        <v>42112</v>
      </c>
      <c r="B620" t="s">
        <v>134</v>
      </c>
      <c r="C620" t="s">
        <v>77</v>
      </c>
      <c r="D620">
        <v>40</v>
      </c>
    </row>
    <row r="621" spans="1:4">
      <c r="A621" s="1">
        <v>42105</v>
      </c>
      <c r="B621" t="s">
        <v>134</v>
      </c>
      <c r="C621" t="s">
        <v>378</v>
      </c>
      <c r="D621">
        <v>200.4</v>
      </c>
    </row>
    <row r="622" spans="1:4">
      <c r="A622" s="1">
        <v>42106</v>
      </c>
      <c r="B622" t="s">
        <v>34</v>
      </c>
      <c r="C622" t="s">
        <v>81</v>
      </c>
      <c r="D622">
        <v>52.44</v>
      </c>
    </row>
    <row r="623" spans="1:4">
      <c r="A623" s="1">
        <v>42113</v>
      </c>
      <c r="B623" t="s">
        <v>34</v>
      </c>
      <c r="C623" t="s">
        <v>379</v>
      </c>
      <c r="D623">
        <v>10.83</v>
      </c>
    </row>
    <row r="624" spans="1:4">
      <c r="A624" s="1">
        <v>42124</v>
      </c>
      <c r="B624" t="s">
        <v>34</v>
      </c>
      <c r="C624" t="s">
        <v>81</v>
      </c>
      <c r="D624">
        <v>32.2</v>
      </c>
    </row>
    <row r="625" spans="1:4">
      <c r="A625" s="1">
        <v>42111</v>
      </c>
      <c r="B625" t="s">
        <v>34</v>
      </c>
      <c r="C625" t="s">
        <v>380</v>
      </c>
      <c r="D625">
        <v>23.2</v>
      </c>
    </row>
    <row r="626" spans="1:4">
      <c r="A626" s="1">
        <v>42095</v>
      </c>
      <c r="B626" t="s">
        <v>36</v>
      </c>
      <c r="C626" t="s">
        <v>37</v>
      </c>
      <c r="D626">
        <v>600</v>
      </c>
    </row>
    <row r="627" spans="1:4">
      <c r="A627" s="1">
        <v>42095</v>
      </c>
      <c r="B627" t="s">
        <v>36</v>
      </c>
      <c r="C627" t="s">
        <v>38</v>
      </c>
      <c r="D627">
        <v>400</v>
      </c>
    </row>
    <row r="628" spans="1:4">
      <c r="A628" s="1">
        <v>42099</v>
      </c>
      <c r="B628" t="s">
        <v>36</v>
      </c>
      <c r="C628" t="s">
        <v>381</v>
      </c>
      <c r="D628">
        <v>35</v>
      </c>
    </row>
    <row r="629" spans="1:4">
      <c r="A629" s="1">
        <v>42124</v>
      </c>
      <c r="B629" t="s">
        <v>36</v>
      </c>
      <c r="C629" t="s">
        <v>382</v>
      </c>
      <c r="D629">
        <v>959.04</v>
      </c>
    </row>
    <row r="630" spans="1:4">
      <c r="A630" s="1">
        <v>42124</v>
      </c>
      <c r="B630" t="s">
        <v>36</v>
      </c>
      <c r="C630" t="s">
        <v>383</v>
      </c>
      <c r="D630">
        <f>745.8+164.9*3</f>
        <v>1240.5</v>
      </c>
    </row>
    <row r="631" spans="1:4">
      <c r="A631" s="1">
        <v>42124</v>
      </c>
      <c r="B631" t="s">
        <v>36</v>
      </c>
      <c r="C631" t="s">
        <v>384</v>
      </c>
      <c r="D631">
        <v>600</v>
      </c>
    </row>
    <row r="632" spans="1:4">
      <c r="A632" s="1">
        <v>42124</v>
      </c>
      <c r="B632" t="s">
        <v>36</v>
      </c>
      <c r="C632" t="s">
        <v>385</v>
      </c>
      <c r="D632">
        <v>67</v>
      </c>
    </row>
    <row r="633" spans="1:4">
      <c r="A633" s="1">
        <v>42124</v>
      </c>
      <c r="B633" t="s">
        <v>36</v>
      </c>
      <c r="C633" t="s">
        <v>386</v>
      </c>
      <c r="D633">
        <v>115.41</v>
      </c>
    </row>
    <row r="634" spans="1:4">
      <c r="A634" s="1">
        <v>42124</v>
      </c>
      <c r="B634" t="s">
        <v>36</v>
      </c>
      <c r="C634" t="s">
        <v>387</v>
      </c>
      <c r="D634">
        <f>425*3/25</f>
        <v>51</v>
      </c>
    </row>
    <row r="635" spans="1:4">
      <c r="A635" s="1">
        <v>42124</v>
      </c>
      <c r="B635" t="s">
        <v>36</v>
      </c>
      <c r="C635" t="s">
        <v>388</v>
      </c>
      <c r="D635">
        <v>19.8</v>
      </c>
    </row>
    <row r="636" spans="1:4">
      <c r="A636" s="1">
        <v>42124</v>
      </c>
      <c r="B636" t="s">
        <v>36</v>
      </c>
      <c r="C636" t="s">
        <v>389</v>
      </c>
      <c r="D636">
        <f>1399/25</f>
        <v>55.96</v>
      </c>
    </row>
    <row r="637" spans="1:4">
      <c r="A637" s="1">
        <v>42124</v>
      </c>
      <c r="B637" t="s">
        <v>36</v>
      </c>
      <c r="C637" t="s">
        <v>390</v>
      </c>
      <c r="D637">
        <f>718/25</f>
        <v>28.72</v>
      </c>
    </row>
    <row r="638" spans="1:4">
      <c r="A638" s="1">
        <v>42095</v>
      </c>
      <c r="B638" t="s">
        <v>39</v>
      </c>
      <c r="C638" t="s">
        <v>41</v>
      </c>
      <c r="D638">
        <v>80</v>
      </c>
    </row>
    <row r="639" spans="1:4">
      <c r="A639" s="1">
        <v>42095</v>
      </c>
      <c r="B639" t="s">
        <v>39</v>
      </c>
      <c r="C639" t="s">
        <v>42</v>
      </c>
      <c r="D639">
        <v>90</v>
      </c>
    </row>
    <row r="640" spans="1:4">
      <c r="A640" s="1">
        <v>42099</v>
      </c>
      <c r="B640" t="s">
        <v>39</v>
      </c>
      <c r="C640" t="s">
        <v>391</v>
      </c>
      <c r="D640">
        <v>50</v>
      </c>
    </row>
    <row r="641" spans="1:4">
      <c r="A641" s="1">
        <v>42102</v>
      </c>
      <c r="B641" t="s">
        <v>39</v>
      </c>
      <c r="C641" t="s">
        <v>83</v>
      </c>
      <c r="D641">
        <v>69.5</v>
      </c>
    </row>
    <row r="642" spans="1:4">
      <c r="A642" s="1">
        <v>42109</v>
      </c>
      <c r="B642" t="s">
        <v>39</v>
      </c>
      <c r="C642" t="s">
        <v>391</v>
      </c>
      <c r="D642">
        <v>50</v>
      </c>
    </row>
    <row r="643" spans="1:4">
      <c r="A643" s="1">
        <v>42110</v>
      </c>
      <c r="B643" t="s">
        <v>39</v>
      </c>
      <c r="C643" t="s">
        <v>83</v>
      </c>
      <c r="D643">
        <v>72.83</v>
      </c>
    </row>
    <row r="644" spans="1:4">
      <c r="A644" s="1">
        <v>42109</v>
      </c>
      <c r="B644" t="s">
        <v>39</v>
      </c>
      <c r="C644" t="s">
        <v>391</v>
      </c>
      <c r="D644">
        <v>50.5</v>
      </c>
    </row>
    <row r="645" spans="1:4">
      <c r="A645" s="1">
        <v>42124</v>
      </c>
      <c r="B645" t="s">
        <v>39</v>
      </c>
      <c r="C645" t="s">
        <v>83</v>
      </c>
      <c r="D645">
        <v>74.23</v>
      </c>
    </row>
    <row r="646" spans="1:4">
      <c r="A646" s="1">
        <v>42132</v>
      </c>
      <c r="B646" t="s">
        <v>1538</v>
      </c>
      <c r="C646" t="s">
        <v>366</v>
      </c>
      <c r="D646">
        <v>30.5</v>
      </c>
    </row>
    <row r="647" spans="1:4">
      <c r="A647" s="1">
        <v>42132</v>
      </c>
      <c r="B647" t="s">
        <v>1538</v>
      </c>
      <c r="C647" t="s">
        <v>392</v>
      </c>
      <c r="D647">
        <v>20.7</v>
      </c>
    </row>
    <row r="648" spans="1:4">
      <c r="A648" s="1">
        <v>42146</v>
      </c>
      <c r="B648" t="s">
        <v>1538</v>
      </c>
      <c r="C648" t="s">
        <v>393</v>
      </c>
      <c r="D648">
        <v>12</v>
      </c>
    </row>
    <row r="649" spans="1:4">
      <c r="A649" s="1">
        <v>42140</v>
      </c>
      <c r="B649" t="s">
        <v>1538</v>
      </c>
      <c r="C649" t="s">
        <v>394</v>
      </c>
      <c r="D649">
        <v>8.6</v>
      </c>
    </row>
    <row r="650" spans="1:4">
      <c r="A650" s="1">
        <v>42125</v>
      </c>
      <c r="B650" t="s">
        <v>1538</v>
      </c>
      <c r="C650" t="s">
        <v>239</v>
      </c>
      <c r="D650">
        <v>700</v>
      </c>
    </row>
    <row r="651" spans="1:4">
      <c r="A651" s="1">
        <v>42148</v>
      </c>
      <c r="B651" t="s">
        <v>1538</v>
      </c>
      <c r="C651" t="s">
        <v>395</v>
      </c>
      <c r="D651">
        <v>834.6</v>
      </c>
    </row>
    <row r="652" spans="1:4">
      <c r="A652" s="1">
        <v>42148</v>
      </c>
      <c r="B652" t="s">
        <v>1538</v>
      </c>
      <c r="C652" t="s">
        <v>396</v>
      </c>
      <c r="D652">
        <v>25.95</v>
      </c>
    </row>
    <row r="653" spans="1:4">
      <c r="A653" s="1">
        <v>42147</v>
      </c>
      <c r="B653" t="s">
        <v>1538</v>
      </c>
      <c r="C653" t="s">
        <v>103</v>
      </c>
      <c r="D653">
        <v>88.33</v>
      </c>
    </row>
    <row r="654" spans="1:4">
      <c r="A654" s="1">
        <v>42155</v>
      </c>
      <c r="B654" t="s">
        <v>1538</v>
      </c>
      <c r="C654" t="s">
        <v>177</v>
      </c>
      <c r="D654">
        <v>126.6</v>
      </c>
    </row>
    <row r="655" spans="1:4">
      <c r="A655" s="1">
        <v>42143</v>
      </c>
      <c r="B655" t="s">
        <v>1538</v>
      </c>
      <c r="C655" t="s">
        <v>397</v>
      </c>
      <c r="D655">
        <v>43.8</v>
      </c>
    </row>
    <row r="656" spans="1:4">
      <c r="A656" s="1">
        <v>42143</v>
      </c>
      <c r="B656" t="s">
        <v>1538</v>
      </c>
      <c r="C656" t="s">
        <v>398</v>
      </c>
      <c r="D656">
        <v>33.2</v>
      </c>
    </row>
    <row r="657" spans="1:4">
      <c r="A657" s="1">
        <v>42129</v>
      </c>
      <c r="B657" t="s">
        <v>294</v>
      </c>
      <c r="C657" t="s">
        <v>399</v>
      </c>
      <c r="D657">
        <v>96.05</v>
      </c>
    </row>
    <row r="658" spans="1:4">
      <c r="A658" s="1">
        <v>42125</v>
      </c>
      <c r="B658" t="s">
        <v>11</v>
      </c>
      <c r="C658" t="s">
        <v>60</v>
      </c>
      <c r="D658">
        <v>140</v>
      </c>
    </row>
    <row r="659" spans="1:4">
      <c r="A659" s="1">
        <v>42126</v>
      </c>
      <c r="B659" t="s">
        <v>11</v>
      </c>
      <c r="C659" t="s">
        <v>400</v>
      </c>
      <c r="D659">
        <v>26.7</v>
      </c>
    </row>
    <row r="660" spans="1:4">
      <c r="A660" s="1">
        <v>42125</v>
      </c>
      <c r="B660" t="s">
        <v>11</v>
      </c>
      <c r="C660" t="s">
        <v>401</v>
      </c>
      <c r="D660">
        <v>24.9</v>
      </c>
    </row>
    <row r="661" spans="1:4">
      <c r="A661" s="1">
        <v>42130</v>
      </c>
      <c r="B661" t="s">
        <v>11</v>
      </c>
      <c r="C661" t="s">
        <v>402</v>
      </c>
      <c r="D661">
        <v>37.9</v>
      </c>
    </row>
    <row r="662" spans="1:4">
      <c r="A662" s="1">
        <v>42127</v>
      </c>
      <c r="B662" t="s">
        <v>11</v>
      </c>
      <c r="C662" t="s">
        <v>345</v>
      </c>
      <c r="D662">
        <v>17</v>
      </c>
    </row>
    <row r="663" spans="1:4">
      <c r="A663" s="1">
        <v>42132</v>
      </c>
      <c r="B663" t="s">
        <v>11</v>
      </c>
      <c r="C663" t="s">
        <v>403</v>
      </c>
      <c r="D663">
        <v>25</v>
      </c>
    </row>
    <row r="664" spans="1:4">
      <c r="A664" s="1">
        <v>42125</v>
      </c>
      <c r="B664" t="s">
        <v>11</v>
      </c>
      <c r="C664" t="s">
        <v>404</v>
      </c>
      <c r="D664">
        <v>20</v>
      </c>
    </row>
    <row r="665" spans="1:4">
      <c r="A665" s="1">
        <v>42133</v>
      </c>
      <c r="B665" t="s">
        <v>11</v>
      </c>
      <c r="C665" t="s">
        <v>405</v>
      </c>
      <c r="D665">
        <v>30.75</v>
      </c>
    </row>
    <row r="666" spans="1:4">
      <c r="A666" s="1">
        <v>42134</v>
      </c>
      <c r="B666" t="s">
        <v>11</v>
      </c>
      <c r="C666" t="s">
        <v>406</v>
      </c>
      <c r="D666">
        <v>10.5</v>
      </c>
    </row>
    <row r="667" spans="1:4">
      <c r="A667" s="1">
        <v>42141</v>
      </c>
      <c r="B667" t="s">
        <v>11</v>
      </c>
      <c r="C667" t="s">
        <v>407</v>
      </c>
      <c r="D667">
        <v>20</v>
      </c>
    </row>
    <row r="668" spans="1:4">
      <c r="A668" s="1">
        <v>42147</v>
      </c>
      <c r="B668" t="s">
        <v>11</v>
      </c>
      <c r="C668" t="s">
        <v>215</v>
      </c>
      <c r="D668">
        <v>16</v>
      </c>
    </row>
    <row r="669" spans="1:4">
      <c r="A669" s="1">
        <v>42146</v>
      </c>
      <c r="B669" t="s">
        <v>11</v>
      </c>
      <c r="C669" t="s">
        <v>246</v>
      </c>
      <c r="D669">
        <v>26</v>
      </c>
    </row>
    <row r="670" spans="1:4">
      <c r="A670" s="1">
        <v>42134</v>
      </c>
      <c r="B670" t="s">
        <v>11</v>
      </c>
      <c r="C670" t="s">
        <v>408</v>
      </c>
      <c r="D670">
        <v>20.9</v>
      </c>
    </row>
    <row r="671" spans="1:4">
      <c r="A671" s="1">
        <v>42140</v>
      </c>
      <c r="B671" t="s">
        <v>11</v>
      </c>
      <c r="C671" t="s">
        <v>409</v>
      </c>
      <c r="D671">
        <v>13.1</v>
      </c>
    </row>
    <row r="672" spans="1:4">
      <c r="A672" s="1">
        <v>42139</v>
      </c>
      <c r="B672" t="s">
        <v>11</v>
      </c>
      <c r="C672" t="s">
        <v>410</v>
      </c>
      <c r="D672">
        <v>36.7</v>
      </c>
    </row>
    <row r="673" spans="1:4">
      <c r="A673" s="1">
        <v>42136</v>
      </c>
      <c r="B673" t="s">
        <v>11</v>
      </c>
      <c r="C673" t="s">
        <v>411</v>
      </c>
      <c r="D673">
        <v>14.8</v>
      </c>
    </row>
    <row r="674" spans="1:4">
      <c r="A674" s="1">
        <v>42153</v>
      </c>
      <c r="B674" t="s">
        <v>11</v>
      </c>
      <c r="C674" t="s">
        <v>412</v>
      </c>
      <c r="D674">
        <v>30.6</v>
      </c>
    </row>
    <row r="675" spans="1:4">
      <c r="A675" s="1">
        <v>42147</v>
      </c>
      <c r="B675" t="s">
        <v>11</v>
      </c>
      <c r="C675" t="s">
        <v>413</v>
      </c>
      <c r="D675">
        <v>25</v>
      </c>
    </row>
    <row r="676" spans="1:4">
      <c r="A676" s="1">
        <v>42148</v>
      </c>
      <c r="B676" t="s">
        <v>11</v>
      </c>
      <c r="C676" t="s">
        <v>187</v>
      </c>
      <c r="D676">
        <v>20.5</v>
      </c>
    </row>
    <row r="677" spans="1:4">
      <c r="A677" s="1">
        <v>42151</v>
      </c>
      <c r="B677" t="s">
        <v>11</v>
      </c>
      <c r="C677" t="s">
        <v>414</v>
      </c>
      <c r="D677">
        <v>15</v>
      </c>
    </row>
    <row r="678" spans="1:4">
      <c r="A678" s="1">
        <v>42154</v>
      </c>
      <c r="B678" t="s">
        <v>11</v>
      </c>
      <c r="C678" t="s">
        <v>187</v>
      </c>
      <c r="D678">
        <v>17</v>
      </c>
    </row>
    <row r="679" spans="1:4">
      <c r="A679" s="1">
        <v>42155</v>
      </c>
      <c r="B679" t="s">
        <v>11</v>
      </c>
      <c r="C679" t="s">
        <v>415</v>
      </c>
      <c r="D679">
        <v>40</v>
      </c>
    </row>
    <row r="680" spans="1:4">
      <c r="A680" s="1">
        <v>42155</v>
      </c>
      <c r="B680" t="s">
        <v>11</v>
      </c>
      <c r="C680" t="s">
        <v>416</v>
      </c>
      <c r="D680">
        <v>24.6</v>
      </c>
    </row>
    <row r="681" spans="1:4">
      <c r="A681" s="1">
        <v>42126</v>
      </c>
      <c r="B681" t="s">
        <v>68</v>
      </c>
      <c r="C681" t="s">
        <v>20</v>
      </c>
      <c r="D681">
        <v>65.05</v>
      </c>
    </row>
    <row r="682" spans="1:4">
      <c r="A682" s="1">
        <v>42133</v>
      </c>
      <c r="B682" t="s">
        <v>68</v>
      </c>
      <c r="C682" t="s">
        <v>19</v>
      </c>
      <c r="D682">
        <v>65.45</v>
      </c>
    </row>
    <row r="683" spans="1:4">
      <c r="A683" s="1">
        <v>42132</v>
      </c>
      <c r="B683" t="s">
        <v>68</v>
      </c>
      <c r="C683" t="s">
        <v>417</v>
      </c>
      <c r="D683">
        <v>14.9</v>
      </c>
    </row>
    <row r="684" spans="1:4">
      <c r="A684" s="1">
        <v>42133</v>
      </c>
      <c r="B684" t="s">
        <v>68</v>
      </c>
      <c r="C684" t="s">
        <v>418</v>
      </c>
      <c r="D684">
        <v>6.95</v>
      </c>
    </row>
    <row r="685" spans="1:4">
      <c r="A685" s="1">
        <v>42140</v>
      </c>
      <c r="B685" t="s">
        <v>68</v>
      </c>
      <c r="C685" t="s">
        <v>20</v>
      </c>
      <c r="D685">
        <v>81.25</v>
      </c>
    </row>
    <row r="686" spans="1:4">
      <c r="A686" s="1">
        <v>42149</v>
      </c>
      <c r="B686" t="s">
        <v>68</v>
      </c>
      <c r="C686" t="s">
        <v>419</v>
      </c>
      <c r="D686">
        <v>12.4</v>
      </c>
    </row>
    <row r="687" spans="1:4">
      <c r="A687" s="1">
        <v>42147</v>
      </c>
      <c r="B687" t="s">
        <v>68</v>
      </c>
      <c r="C687" t="s">
        <v>20</v>
      </c>
      <c r="D687">
        <v>75.65</v>
      </c>
    </row>
    <row r="688" spans="1:4">
      <c r="A688" s="1">
        <v>42154</v>
      </c>
      <c r="B688" t="s">
        <v>68</v>
      </c>
      <c r="C688" t="s">
        <v>20</v>
      </c>
      <c r="D688">
        <v>72.6</v>
      </c>
    </row>
    <row r="689" spans="1:4">
      <c r="A689" s="1">
        <v>42143</v>
      </c>
      <c r="B689" t="s">
        <v>68</v>
      </c>
      <c r="C689" t="s">
        <v>20</v>
      </c>
      <c r="D689">
        <v>22.85</v>
      </c>
    </row>
    <row r="690" spans="1:4">
      <c r="A690" s="1">
        <v>42140</v>
      </c>
      <c r="B690" t="s">
        <v>197</v>
      </c>
      <c r="C690" t="s">
        <v>394</v>
      </c>
      <c r="D690">
        <v>33.1</v>
      </c>
    </row>
    <row r="691" spans="1:4">
      <c r="A691" s="1">
        <v>42134</v>
      </c>
      <c r="B691" t="s">
        <v>125</v>
      </c>
      <c r="C691" t="s">
        <v>200</v>
      </c>
      <c r="D691">
        <v>54.8</v>
      </c>
    </row>
    <row r="692" spans="1:4">
      <c r="A692" s="1">
        <v>42136</v>
      </c>
      <c r="B692" t="s">
        <v>125</v>
      </c>
      <c r="C692" t="s">
        <v>297</v>
      </c>
      <c r="D692">
        <v>55.5</v>
      </c>
    </row>
    <row r="693" spans="1:4">
      <c r="A693" s="1">
        <v>42144</v>
      </c>
      <c r="B693" t="s">
        <v>125</v>
      </c>
      <c r="C693" t="s">
        <v>297</v>
      </c>
      <c r="D693">
        <v>55.5</v>
      </c>
    </row>
    <row r="694" spans="1:4">
      <c r="A694" s="1">
        <v>42155</v>
      </c>
      <c r="B694" t="s">
        <v>125</v>
      </c>
      <c r="C694" t="s">
        <v>259</v>
      </c>
      <c r="D694">
        <v>240</v>
      </c>
    </row>
    <row r="695" spans="1:4">
      <c r="A695" s="1">
        <v>42125</v>
      </c>
      <c r="B695" t="s">
        <v>163</v>
      </c>
      <c r="C695" t="s">
        <v>420</v>
      </c>
      <c r="D695">
        <v>119.49</v>
      </c>
    </row>
    <row r="696" spans="1:4">
      <c r="A696" s="1">
        <v>42133</v>
      </c>
      <c r="B696" t="s">
        <v>163</v>
      </c>
      <c r="C696" t="s">
        <v>421</v>
      </c>
      <c r="D696">
        <v>50</v>
      </c>
    </row>
    <row r="697" spans="1:4">
      <c r="A697" s="1">
        <v>42177</v>
      </c>
      <c r="B697" t="s">
        <v>163</v>
      </c>
      <c r="C697" t="s">
        <v>422</v>
      </c>
      <c r="D697">
        <v>12</v>
      </c>
    </row>
    <row r="698" spans="1:4">
      <c r="A698" s="1">
        <v>42140</v>
      </c>
      <c r="B698" t="s">
        <v>134</v>
      </c>
      <c r="C698" t="s">
        <v>98</v>
      </c>
      <c r="D698">
        <v>138</v>
      </c>
    </row>
    <row r="699" spans="1:4">
      <c r="A699" s="1">
        <v>42147</v>
      </c>
      <c r="B699" t="s">
        <v>134</v>
      </c>
      <c r="C699" t="s">
        <v>423</v>
      </c>
      <c r="D699">
        <v>39.9</v>
      </c>
    </row>
    <row r="700" spans="1:4">
      <c r="A700" s="1">
        <v>42135</v>
      </c>
      <c r="B700" t="s">
        <v>34</v>
      </c>
      <c r="C700" t="s">
        <v>424</v>
      </c>
      <c r="D700">
        <v>24.64</v>
      </c>
    </row>
    <row r="701" spans="1:4">
      <c r="A701" s="1">
        <v>42138</v>
      </c>
      <c r="B701" t="s">
        <v>34</v>
      </c>
      <c r="C701" t="s">
        <v>425</v>
      </c>
      <c r="D701">
        <v>20</v>
      </c>
    </row>
    <row r="702" spans="1:4">
      <c r="A702" s="1">
        <v>42136</v>
      </c>
      <c r="B702" t="s">
        <v>34</v>
      </c>
      <c r="C702" t="s">
        <v>81</v>
      </c>
      <c r="D702">
        <v>17</v>
      </c>
    </row>
    <row r="703" spans="1:4">
      <c r="A703" s="1">
        <v>42148</v>
      </c>
      <c r="B703" t="s">
        <v>34</v>
      </c>
      <c r="C703" t="s">
        <v>426</v>
      </c>
      <c r="D703">
        <v>11.1</v>
      </c>
    </row>
    <row r="704" spans="1:4">
      <c r="A704" s="1">
        <v>42148</v>
      </c>
      <c r="B704" t="s">
        <v>34</v>
      </c>
      <c r="C704" t="s">
        <v>427</v>
      </c>
      <c r="D704">
        <v>12.83</v>
      </c>
    </row>
    <row r="705" spans="1:4">
      <c r="A705" s="1">
        <v>42154</v>
      </c>
      <c r="B705" t="s">
        <v>34</v>
      </c>
      <c r="C705" t="s">
        <v>191</v>
      </c>
      <c r="D705">
        <v>19.7</v>
      </c>
    </row>
    <row r="706" spans="1:4">
      <c r="A706" s="1">
        <v>42154</v>
      </c>
      <c r="B706" t="s">
        <v>34</v>
      </c>
      <c r="C706" t="s">
        <v>138</v>
      </c>
      <c r="D706">
        <v>17.35</v>
      </c>
    </row>
    <row r="707" spans="1:4">
      <c r="A707" s="1">
        <v>42125</v>
      </c>
      <c r="B707" t="s">
        <v>36</v>
      </c>
      <c r="C707" t="s">
        <v>37</v>
      </c>
      <c r="D707">
        <v>600</v>
      </c>
    </row>
    <row r="708" spans="1:4">
      <c r="A708" s="1">
        <v>42125</v>
      </c>
      <c r="B708" t="s">
        <v>36</v>
      </c>
      <c r="C708" t="s">
        <v>38</v>
      </c>
      <c r="D708">
        <v>400</v>
      </c>
    </row>
    <row r="709" spans="1:4">
      <c r="A709" s="1">
        <v>42125</v>
      </c>
      <c r="B709" t="s">
        <v>36</v>
      </c>
      <c r="C709" t="s">
        <v>428</v>
      </c>
      <c r="D709">
        <v>24.5</v>
      </c>
    </row>
    <row r="710" spans="1:4">
      <c r="A710" s="1">
        <v>42125</v>
      </c>
      <c r="B710" t="s">
        <v>39</v>
      </c>
      <c r="C710" t="s">
        <v>42</v>
      </c>
      <c r="D710">
        <v>90</v>
      </c>
    </row>
    <row r="711" spans="1:4">
      <c r="A711" s="1">
        <v>42125</v>
      </c>
      <c r="B711" t="s">
        <v>39</v>
      </c>
      <c r="C711" t="s">
        <v>429</v>
      </c>
      <c r="D711">
        <v>90</v>
      </c>
    </row>
    <row r="712" spans="1:4">
      <c r="A712" s="1">
        <v>42126</v>
      </c>
      <c r="B712" t="s">
        <v>39</v>
      </c>
      <c r="C712" t="s">
        <v>101</v>
      </c>
      <c r="D712">
        <v>50</v>
      </c>
    </row>
    <row r="713" spans="1:4">
      <c r="A713" s="1">
        <v>42133</v>
      </c>
      <c r="B713" t="s">
        <v>39</v>
      </c>
      <c r="C713" t="s">
        <v>172</v>
      </c>
      <c r="D713">
        <v>130</v>
      </c>
    </row>
    <row r="714" spans="1:4">
      <c r="A714" s="1">
        <v>42144</v>
      </c>
      <c r="B714" t="s">
        <v>39</v>
      </c>
      <c r="C714" t="s">
        <v>83</v>
      </c>
      <c r="D714">
        <v>72.88</v>
      </c>
    </row>
    <row r="715" spans="1:4">
      <c r="A715" s="1">
        <v>42135</v>
      </c>
      <c r="B715" t="s">
        <v>39</v>
      </c>
      <c r="C715" t="s">
        <v>101</v>
      </c>
      <c r="D715">
        <v>60</v>
      </c>
    </row>
    <row r="716" spans="1:4">
      <c r="A716" s="1">
        <v>42135</v>
      </c>
      <c r="B716" t="s">
        <v>39</v>
      </c>
      <c r="C716" t="s">
        <v>83</v>
      </c>
      <c r="D716">
        <v>92.98</v>
      </c>
    </row>
    <row r="717" spans="1:4">
      <c r="A717" s="1">
        <v>42136</v>
      </c>
      <c r="B717" t="s">
        <v>39</v>
      </c>
      <c r="C717" t="s">
        <v>83</v>
      </c>
      <c r="D717">
        <v>117.97</v>
      </c>
    </row>
    <row r="718" spans="1:4">
      <c r="A718" s="1">
        <v>42154</v>
      </c>
      <c r="B718" t="s">
        <v>39</v>
      </c>
      <c r="C718" t="s">
        <v>83</v>
      </c>
      <c r="D718">
        <v>73.25</v>
      </c>
    </row>
    <row r="719" spans="1:4">
      <c r="A719" s="1">
        <v>42144</v>
      </c>
      <c r="B719" t="s">
        <v>39</v>
      </c>
      <c r="C719" t="s">
        <v>83</v>
      </c>
      <c r="D719">
        <v>72.88</v>
      </c>
    </row>
    <row r="720" spans="1:4">
      <c r="A720" s="1">
        <v>42135</v>
      </c>
      <c r="B720" t="s">
        <v>39</v>
      </c>
      <c r="C720" t="s">
        <v>83</v>
      </c>
      <c r="D720">
        <v>73.98</v>
      </c>
    </row>
    <row r="721" spans="1:4">
      <c r="A721" s="1">
        <v>42156</v>
      </c>
      <c r="B721" t="s">
        <v>1538</v>
      </c>
      <c r="C721" t="s">
        <v>239</v>
      </c>
      <c r="D721">
        <v>700</v>
      </c>
    </row>
    <row r="722" spans="1:4">
      <c r="A722" s="1">
        <v>42161</v>
      </c>
      <c r="B722" t="s">
        <v>1538</v>
      </c>
      <c r="C722" t="s">
        <v>430</v>
      </c>
      <c r="D722">
        <v>44</v>
      </c>
    </row>
    <row r="723" spans="1:4">
      <c r="A723" s="1">
        <v>42173</v>
      </c>
      <c r="B723" t="s">
        <v>1538</v>
      </c>
      <c r="C723" t="s">
        <v>431</v>
      </c>
      <c r="D723">
        <v>67.75</v>
      </c>
    </row>
    <row r="724" spans="1:4">
      <c r="A724" s="1">
        <v>42168</v>
      </c>
      <c r="B724" t="s">
        <v>1538</v>
      </c>
      <c r="C724" t="s">
        <v>432</v>
      </c>
      <c r="D724">
        <v>56.7</v>
      </c>
    </row>
    <row r="725" spans="1:4">
      <c r="A725" s="1">
        <v>42184</v>
      </c>
      <c r="B725" t="s">
        <v>1538</v>
      </c>
      <c r="C725" t="s">
        <v>85</v>
      </c>
      <c r="D725">
        <v>69.5</v>
      </c>
    </row>
    <row r="726" spans="1:4">
      <c r="A726" s="1">
        <v>42182</v>
      </c>
      <c r="B726" t="s">
        <v>1538</v>
      </c>
      <c r="C726" t="s">
        <v>433</v>
      </c>
      <c r="D726">
        <v>10</v>
      </c>
    </row>
    <row r="727" spans="1:4">
      <c r="A727" s="1">
        <v>42161</v>
      </c>
      <c r="B727" t="s">
        <v>294</v>
      </c>
      <c r="C727" t="s">
        <v>434</v>
      </c>
      <c r="D727">
        <v>27</v>
      </c>
    </row>
    <row r="728" spans="1:4">
      <c r="A728" s="1">
        <v>42170</v>
      </c>
      <c r="B728" t="s">
        <v>294</v>
      </c>
      <c r="C728" t="s">
        <v>435</v>
      </c>
      <c r="D728">
        <v>200</v>
      </c>
    </row>
    <row r="729" spans="1:4">
      <c r="A729" s="1">
        <v>42177</v>
      </c>
      <c r="B729" t="s">
        <v>294</v>
      </c>
      <c r="C729" t="s">
        <v>435</v>
      </c>
      <c r="D729">
        <v>200</v>
      </c>
    </row>
    <row r="730" spans="1:4">
      <c r="A730" s="1">
        <v>42156</v>
      </c>
      <c r="B730" t="s">
        <v>11</v>
      </c>
      <c r="C730" t="s">
        <v>60</v>
      </c>
      <c r="D730">
        <v>140</v>
      </c>
    </row>
    <row r="731" spans="1:4">
      <c r="A731" s="1">
        <v>42162</v>
      </c>
      <c r="B731" t="s">
        <v>11</v>
      </c>
      <c r="C731" t="s">
        <v>415</v>
      </c>
      <c r="D731">
        <v>44.3</v>
      </c>
    </row>
    <row r="732" spans="1:4">
      <c r="A732" s="1">
        <v>42158</v>
      </c>
      <c r="B732" t="s">
        <v>11</v>
      </c>
      <c r="C732" t="s">
        <v>436</v>
      </c>
      <c r="D732">
        <v>12.6</v>
      </c>
    </row>
    <row r="733" spans="1:4">
      <c r="A733" s="1">
        <v>42160</v>
      </c>
      <c r="B733" t="s">
        <v>11</v>
      </c>
      <c r="C733" t="s">
        <v>437</v>
      </c>
      <c r="D733">
        <v>37.45</v>
      </c>
    </row>
    <row r="734" spans="1:4">
      <c r="A734" s="1">
        <v>42161</v>
      </c>
      <c r="B734" t="s">
        <v>11</v>
      </c>
      <c r="C734" t="s">
        <v>438</v>
      </c>
      <c r="D734">
        <v>36</v>
      </c>
    </row>
    <row r="735" spans="1:4">
      <c r="A735" s="1">
        <v>42174</v>
      </c>
      <c r="B735" t="s">
        <v>11</v>
      </c>
      <c r="C735" t="s">
        <v>246</v>
      </c>
      <c r="D735">
        <v>25</v>
      </c>
    </row>
    <row r="736" spans="1:4">
      <c r="A736" s="1">
        <v>42172</v>
      </c>
      <c r="B736" t="s">
        <v>11</v>
      </c>
      <c r="C736" t="s">
        <v>439</v>
      </c>
      <c r="D736">
        <v>6.5</v>
      </c>
    </row>
    <row r="737" spans="1:4">
      <c r="A737" s="1">
        <v>42165</v>
      </c>
      <c r="B737" t="s">
        <v>11</v>
      </c>
      <c r="C737" t="s">
        <v>414</v>
      </c>
      <c r="D737">
        <v>7.8</v>
      </c>
    </row>
    <row r="738" spans="1:4">
      <c r="A738" s="1">
        <v>42176</v>
      </c>
      <c r="B738" t="s">
        <v>11</v>
      </c>
      <c r="C738" t="s">
        <v>440</v>
      </c>
      <c r="D738">
        <v>35</v>
      </c>
    </row>
    <row r="739" spans="1:4">
      <c r="A739" s="1">
        <v>42164</v>
      </c>
      <c r="B739" t="s">
        <v>11</v>
      </c>
      <c r="C739" t="s">
        <v>441</v>
      </c>
      <c r="D739">
        <v>14.8</v>
      </c>
    </row>
    <row r="740" spans="1:4">
      <c r="A740" s="1">
        <v>42168</v>
      </c>
      <c r="B740" t="s">
        <v>11</v>
      </c>
      <c r="C740" t="s">
        <v>345</v>
      </c>
      <c r="D740">
        <v>20</v>
      </c>
    </row>
    <row r="741" spans="1:4">
      <c r="A741" s="1">
        <v>42169</v>
      </c>
      <c r="B741" t="s">
        <v>11</v>
      </c>
      <c r="C741" t="s">
        <v>442</v>
      </c>
      <c r="D741">
        <v>6.2</v>
      </c>
    </row>
    <row r="742" spans="1:4">
      <c r="A742" s="1">
        <v>42183</v>
      </c>
      <c r="B742" t="s">
        <v>11</v>
      </c>
      <c r="C742" t="s">
        <v>415</v>
      </c>
      <c r="D742">
        <v>25</v>
      </c>
    </row>
    <row r="743" spans="1:4">
      <c r="A743" s="1">
        <v>42179</v>
      </c>
      <c r="B743" t="s">
        <v>11</v>
      </c>
      <c r="C743" t="s">
        <v>443</v>
      </c>
      <c r="D743">
        <v>28</v>
      </c>
    </row>
    <row r="744" spans="1:4">
      <c r="A744" s="1">
        <v>42183</v>
      </c>
      <c r="B744" t="s">
        <v>11</v>
      </c>
      <c r="C744" t="s">
        <v>442</v>
      </c>
      <c r="D744">
        <v>7.8</v>
      </c>
    </row>
    <row r="745" spans="1:4">
      <c r="A745" s="1">
        <v>42181</v>
      </c>
      <c r="B745" t="s">
        <v>11</v>
      </c>
      <c r="C745" t="s">
        <v>112</v>
      </c>
      <c r="D745">
        <v>12.8</v>
      </c>
    </row>
    <row r="746" spans="1:4">
      <c r="A746" s="1">
        <v>42182</v>
      </c>
      <c r="B746" t="s">
        <v>11</v>
      </c>
      <c r="C746" t="s">
        <v>444</v>
      </c>
      <c r="D746">
        <v>30</v>
      </c>
    </row>
    <row r="747" spans="1:4">
      <c r="A747" s="1">
        <v>42182</v>
      </c>
      <c r="B747" t="s">
        <v>11</v>
      </c>
      <c r="C747" t="s">
        <v>118</v>
      </c>
      <c r="D747">
        <v>25</v>
      </c>
    </row>
    <row r="748" spans="1:4">
      <c r="A748" s="1">
        <v>42161</v>
      </c>
      <c r="B748" t="s">
        <v>68</v>
      </c>
      <c r="C748" t="s">
        <v>20</v>
      </c>
      <c r="D748">
        <v>50.35</v>
      </c>
    </row>
    <row r="749" spans="1:4">
      <c r="A749" s="1">
        <v>42174</v>
      </c>
      <c r="B749" t="s">
        <v>68</v>
      </c>
      <c r="C749" t="s">
        <v>122</v>
      </c>
      <c r="D749">
        <v>62.4</v>
      </c>
    </row>
    <row r="750" spans="1:4">
      <c r="A750" s="1">
        <v>42175</v>
      </c>
      <c r="B750" t="s">
        <v>68</v>
      </c>
      <c r="C750" t="s">
        <v>445</v>
      </c>
      <c r="D750">
        <v>47.4</v>
      </c>
    </row>
    <row r="751" spans="1:4">
      <c r="A751" s="1">
        <v>42175</v>
      </c>
      <c r="B751" t="s">
        <v>68</v>
      </c>
      <c r="C751" t="s">
        <v>23</v>
      </c>
      <c r="D751">
        <v>12.8</v>
      </c>
    </row>
    <row r="752" spans="1:4">
      <c r="A752" s="1">
        <v>42168</v>
      </c>
      <c r="B752" t="s">
        <v>68</v>
      </c>
      <c r="C752" t="s">
        <v>20</v>
      </c>
      <c r="D752">
        <v>51.1</v>
      </c>
    </row>
    <row r="753" spans="1:4">
      <c r="A753" s="1">
        <v>42183</v>
      </c>
      <c r="B753" t="s">
        <v>68</v>
      </c>
      <c r="C753" t="s">
        <v>20</v>
      </c>
      <c r="D753">
        <v>28.65</v>
      </c>
    </row>
    <row r="754" spans="1:4">
      <c r="A754" s="1">
        <v>42182</v>
      </c>
      <c r="B754" t="s">
        <v>68</v>
      </c>
      <c r="C754" t="s">
        <v>22</v>
      </c>
      <c r="D754">
        <v>33.76</v>
      </c>
    </row>
    <row r="755" spans="1:4">
      <c r="A755" s="1">
        <v>42156</v>
      </c>
      <c r="B755" t="s">
        <v>125</v>
      </c>
      <c r="C755" t="s">
        <v>259</v>
      </c>
      <c r="D755">
        <v>240</v>
      </c>
    </row>
    <row r="756" spans="1:4">
      <c r="A756" s="1">
        <v>42175</v>
      </c>
      <c r="B756" t="s">
        <v>134</v>
      </c>
      <c r="C756" t="s">
        <v>446</v>
      </c>
      <c r="D756">
        <v>108.2</v>
      </c>
    </row>
    <row r="757" spans="1:4">
      <c r="A757" s="1">
        <v>42175</v>
      </c>
      <c r="B757" t="s">
        <v>134</v>
      </c>
      <c r="C757" t="s">
        <v>144</v>
      </c>
      <c r="D757">
        <v>35</v>
      </c>
    </row>
    <row r="758" spans="1:4">
      <c r="A758" s="1">
        <v>42162</v>
      </c>
      <c r="B758" t="s">
        <v>34</v>
      </c>
      <c r="C758" t="s">
        <v>81</v>
      </c>
      <c r="D758">
        <v>19.95</v>
      </c>
    </row>
    <row r="759" spans="1:4">
      <c r="A759" s="1">
        <v>42169</v>
      </c>
      <c r="B759" t="s">
        <v>34</v>
      </c>
      <c r="C759" t="s">
        <v>427</v>
      </c>
      <c r="D759">
        <v>12</v>
      </c>
    </row>
    <row r="760" spans="1:4">
      <c r="A760" s="1">
        <v>42183</v>
      </c>
      <c r="B760" t="s">
        <v>34</v>
      </c>
      <c r="C760" t="s">
        <v>427</v>
      </c>
      <c r="D760">
        <v>15</v>
      </c>
    </row>
    <row r="761" spans="1:4">
      <c r="A761" s="1">
        <v>42185</v>
      </c>
      <c r="B761" t="s">
        <v>34</v>
      </c>
      <c r="C761" t="s">
        <v>81</v>
      </c>
      <c r="D761">
        <v>40</v>
      </c>
    </row>
    <row r="762" spans="1:4">
      <c r="A762" s="1">
        <v>42156</v>
      </c>
      <c r="B762" t="s">
        <v>36</v>
      </c>
      <c r="C762" t="s">
        <v>37</v>
      </c>
      <c r="D762">
        <v>600</v>
      </c>
    </row>
    <row r="763" spans="1:4">
      <c r="A763" s="1">
        <v>42156</v>
      </c>
      <c r="B763" t="s">
        <v>36</v>
      </c>
      <c r="C763" t="s">
        <v>38</v>
      </c>
      <c r="D763">
        <v>400</v>
      </c>
    </row>
    <row r="764" spans="1:4">
      <c r="A764" s="1">
        <v>42175</v>
      </c>
      <c r="B764" t="s">
        <v>36</v>
      </c>
      <c r="C764" t="s">
        <v>447</v>
      </c>
      <c r="D764">
        <v>59</v>
      </c>
    </row>
    <row r="765" spans="1:4">
      <c r="A765" s="1">
        <v>42176</v>
      </c>
      <c r="B765" t="s">
        <v>36</v>
      </c>
      <c r="C765" t="s">
        <v>448</v>
      </c>
      <c r="D765">
        <v>288.05</v>
      </c>
    </row>
    <row r="766" spans="1:4">
      <c r="A766" s="1">
        <v>42176</v>
      </c>
      <c r="B766" t="s">
        <v>36</v>
      </c>
      <c r="C766" t="s">
        <v>449</v>
      </c>
      <c r="D766">
        <v>200</v>
      </c>
    </row>
    <row r="767" spans="1:4">
      <c r="A767" s="1">
        <v>42176</v>
      </c>
      <c r="B767" t="s">
        <v>36</v>
      </c>
      <c r="C767" t="s">
        <v>450</v>
      </c>
      <c r="D767">
        <v>1000</v>
      </c>
    </row>
    <row r="768" spans="1:4">
      <c r="A768" s="1">
        <v>42156</v>
      </c>
      <c r="B768" t="s">
        <v>39</v>
      </c>
      <c r="C768" t="s">
        <v>42</v>
      </c>
      <c r="D768">
        <v>90</v>
      </c>
    </row>
    <row r="769" spans="1:4">
      <c r="A769" s="1">
        <v>42158</v>
      </c>
      <c r="B769" t="s">
        <v>39</v>
      </c>
      <c r="C769" t="s">
        <v>451</v>
      </c>
      <c r="D769">
        <v>50</v>
      </c>
    </row>
    <row r="770" spans="1:4">
      <c r="A770" s="1">
        <v>42160</v>
      </c>
      <c r="B770" t="s">
        <v>39</v>
      </c>
      <c r="C770" t="s">
        <v>391</v>
      </c>
      <c r="D770">
        <v>50</v>
      </c>
    </row>
    <row r="771" spans="1:4">
      <c r="A771" s="1">
        <v>42158</v>
      </c>
      <c r="B771" t="s">
        <v>39</v>
      </c>
      <c r="C771" t="s">
        <v>362</v>
      </c>
      <c r="D771">
        <v>17.15</v>
      </c>
    </row>
    <row r="772" spans="1:4">
      <c r="A772" s="1">
        <v>42176</v>
      </c>
      <c r="B772" t="s">
        <v>39</v>
      </c>
      <c r="C772" t="s">
        <v>391</v>
      </c>
      <c r="D772">
        <v>50</v>
      </c>
    </row>
    <row r="773" spans="1:4">
      <c r="A773" s="1">
        <v>42164</v>
      </c>
      <c r="B773" t="s">
        <v>39</v>
      </c>
      <c r="C773" t="s">
        <v>362</v>
      </c>
      <c r="D773">
        <v>15.8</v>
      </c>
    </row>
    <row r="774" spans="1:4">
      <c r="A774" s="1">
        <v>42157</v>
      </c>
      <c r="B774" t="s">
        <v>39</v>
      </c>
      <c r="C774" t="s">
        <v>362</v>
      </c>
      <c r="D774">
        <v>15.75</v>
      </c>
    </row>
    <row r="775" spans="1:4">
      <c r="A775" s="1">
        <v>42159</v>
      </c>
      <c r="B775" t="s">
        <v>39</v>
      </c>
      <c r="C775" t="s">
        <v>362</v>
      </c>
      <c r="D775">
        <v>18.8</v>
      </c>
    </row>
    <row r="776" spans="1:4">
      <c r="A776" s="1">
        <v>42182</v>
      </c>
      <c r="B776" t="s">
        <v>39</v>
      </c>
      <c r="C776" t="s">
        <v>83</v>
      </c>
      <c r="D776">
        <v>77.44</v>
      </c>
    </row>
    <row r="777" spans="1:4">
      <c r="A777" s="1">
        <v>42175</v>
      </c>
      <c r="B777" t="s">
        <v>39</v>
      </c>
      <c r="C777" t="s">
        <v>83</v>
      </c>
      <c r="D777">
        <v>59.18</v>
      </c>
    </row>
    <row r="778" spans="1:4">
      <c r="A778" s="1">
        <v>42165</v>
      </c>
      <c r="B778" t="s">
        <v>39</v>
      </c>
      <c r="C778" t="s">
        <v>83</v>
      </c>
      <c r="D778">
        <v>67.2</v>
      </c>
    </row>
    <row r="779" spans="1:4">
      <c r="A779" s="1">
        <v>42190</v>
      </c>
      <c r="B779" t="s">
        <v>1538</v>
      </c>
      <c r="C779" t="s">
        <v>239</v>
      </c>
      <c r="D779">
        <v>700</v>
      </c>
    </row>
    <row r="780" spans="1:4">
      <c r="A780" s="1">
        <v>42188</v>
      </c>
      <c r="B780" t="s">
        <v>1538</v>
      </c>
      <c r="C780" t="s">
        <v>366</v>
      </c>
      <c r="D780">
        <v>22.8</v>
      </c>
    </row>
    <row r="781" spans="1:4">
      <c r="A781" s="1">
        <v>42196</v>
      </c>
      <c r="B781" t="s">
        <v>1538</v>
      </c>
      <c r="C781" t="s">
        <v>432</v>
      </c>
      <c r="D781">
        <v>29</v>
      </c>
    </row>
    <row r="782" spans="1:4">
      <c r="A782" s="1">
        <v>42203</v>
      </c>
      <c r="B782" t="s">
        <v>1538</v>
      </c>
      <c r="C782" t="s">
        <v>103</v>
      </c>
      <c r="D782">
        <v>109</v>
      </c>
    </row>
    <row r="783" spans="1:4">
      <c r="A783" s="1">
        <v>42207</v>
      </c>
      <c r="B783" t="s">
        <v>1538</v>
      </c>
      <c r="C783" t="s">
        <v>452</v>
      </c>
      <c r="D783">
        <v>57.57</v>
      </c>
    </row>
    <row r="784" spans="1:4">
      <c r="A784" s="1">
        <v>42204</v>
      </c>
      <c r="B784" t="s">
        <v>1538</v>
      </c>
      <c r="C784" t="s">
        <v>453</v>
      </c>
      <c r="D784">
        <v>76.1</v>
      </c>
    </row>
    <row r="785" spans="1:4">
      <c r="A785" s="1">
        <v>42205</v>
      </c>
      <c r="B785" t="s">
        <v>1538</v>
      </c>
      <c r="C785" t="s">
        <v>281</v>
      </c>
      <c r="D785">
        <v>98</v>
      </c>
    </row>
    <row r="786" spans="1:4">
      <c r="A786" s="1">
        <v>42205</v>
      </c>
      <c r="B786" t="s">
        <v>1538</v>
      </c>
      <c r="C786" t="s">
        <v>454</v>
      </c>
      <c r="D786">
        <v>24</v>
      </c>
    </row>
    <row r="787" spans="1:4">
      <c r="A787" s="1">
        <v>42205</v>
      </c>
      <c r="B787" t="s">
        <v>1538</v>
      </c>
      <c r="C787" t="s">
        <v>366</v>
      </c>
      <c r="D787">
        <v>62.7</v>
      </c>
    </row>
    <row r="788" spans="1:4">
      <c r="A788" s="1">
        <v>42188</v>
      </c>
      <c r="B788" t="s">
        <v>294</v>
      </c>
      <c r="C788" t="s">
        <v>455</v>
      </c>
      <c r="D788">
        <v>210.8</v>
      </c>
    </row>
    <row r="789" spans="1:4">
      <c r="A789" s="1">
        <v>42203</v>
      </c>
      <c r="B789" t="s">
        <v>294</v>
      </c>
      <c r="C789" t="s">
        <v>456</v>
      </c>
      <c r="D789">
        <v>87.42</v>
      </c>
    </row>
    <row r="790" spans="1:4">
      <c r="A790" s="1">
        <v>42207</v>
      </c>
      <c r="B790" t="s">
        <v>294</v>
      </c>
      <c r="C790" t="s">
        <v>457</v>
      </c>
      <c r="D790">
        <v>1750</v>
      </c>
    </row>
    <row r="791" spans="1:4">
      <c r="A791" s="1">
        <v>42205</v>
      </c>
      <c r="B791" t="s">
        <v>294</v>
      </c>
      <c r="C791" t="s">
        <v>458</v>
      </c>
      <c r="D791">
        <v>58.85</v>
      </c>
    </row>
    <row r="792" spans="1:4">
      <c r="A792" s="1">
        <v>42189</v>
      </c>
      <c r="B792" t="s">
        <v>11</v>
      </c>
      <c r="C792" t="s">
        <v>60</v>
      </c>
      <c r="D792">
        <v>140</v>
      </c>
    </row>
    <row r="793" spans="1:4">
      <c r="A793" s="1">
        <v>42197</v>
      </c>
      <c r="B793" t="s">
        <v>11</v>
      </c>
      <c r="C793" t="s">
        <v>459</v>
      </c>
      <c r="D793">
        <v>14</v>
      </c>
    </row>
    <row r="794" spans="1:4">
      <c r="A794" s="1">
        <v>42190</v>
      </c>
      <c r="B794" t="s">
        <v>11</v>
      </c>
      <c r="C794" t="s">
        <v>460</v>
      </c>
      <c r="D794">
        <v>10.8</v>
      </c>
    </row>
    <row r="795" spans="1:4">
      <c r="A795" s="1">
        <v>42195</v>
      </c>
      <c r="B795" t="s">
        <v>11</v>
      </c>
      <c r="C795" t="s">
        <v>461</v>
      </c>
      <c r="D795">
        <v>20.8</v>
      </c>
    </row>
    <row r="796" spans="1:4">
      <c r="A796" s="1">
        <v>42196</v>
      </c>
      <c r="B796" t="s">
        <v>11</v>
      </c>
      <c r="C796" t="s">
        <v>114</v>
      </c>
      <c r="D796">
        <v>24.7</v>
      </c>
    </row>
    <row r="797" spans="1:4">
      <c r="A797" s="1">
        <v>42196</v>
      </c>
      <c r="B797" t="s">
        <v>11</v>
      </c>
      <c r="C797" t="s">
        <v>462</v>
      </c>
      <c r="D797">
        <v>24.9</v>
      </c>
    </row>
    <row r="798" spans="1:4">
      <c r="A798" s="1">
        <v>42190</v>
      </c>
      <c r="B798" t="s">
        <v>11</v>
      </c>
      <c r="C798" t="s">
        <v>187</v>
      </c>
      <c r="D798">
        <v>39</v>
      </c>
    </row>
    <row r="799" spans="1:4">
      <c r="A799" s="1">
        <v>42189</v>
      </c>
      <c r="B799" t="s">
        <v>11</v>
      </c>
      <c r="C799" t="s">
        <v>463</v>
      </c>
      <c r="D799">
        <v>37.2</v>
      </c>
    </row>
    <row r="800" spans="1:4">
      <c r="A800" s="1">
        <v>42191</v>
      </c>
      <c r="B800" t="s">
        <v>11</v>
      </c>
      <c r="C800" t="s">
        <v>464</v>
      </c>
      <c r="D800">
        <v>20</v>
      </c>
    </row>
    <row r="801" spans="1:4">
      <c r="A801" s="1">
        <v>42189</v>
      </c>
      <c r="B801" t="s">
        <v>11</v>
      </c>
      <c r="C801" t="s">
        <v>465</v>
      </c>
      <c r="D801">
        <v>15</v>
      </c>
    </row>
    <row r="802" spans="1:4">
      <c r="A802" s="1">
        <v>42199</v>
      </c>
      <c r="B802" t="s">
        <v>11</v>
      </c>
      <c r="C802" t="s">
        <v>414</v>
      </c>
      <c r="D802">
        <v>8.5</v>
      </c>
    </row>
    <row r="803" spans="1:4">
      <c r="A803" s="1">
        <v>42198</v>
      </c>
      <c r="B803" t="s">
        <v>11</v>
      </c>
      <c r="C803" t="s">
        <v>466</v>
      </c>
      <c r="D803">
        <v>22.2</v>
      </c>
    </row>
    <row r="804" spans="1:4">
      <c r="A804" s="1">
        <v>42201</v>
      </c>
      <c r="B804" t="s">
        <v>11</v>
      </c>
      <c r="C804" t="s">
        <v>414</v>
      </c>
      <c r="D804">
        <v>6.8</v>
      </c>
    </row>
    <row r="805" spans="1:4">
      <c r="A805" s="1">
        <v>42201</v>
      </c>
      <c r="B805" t="s">
        <v>11</v>
      </c>
      <c r="C805" t="s">
        <v>467</v>
      </c>
      <c r="D805">
        <v>50.6</v>
      </c>
    </row>
    <row r="806" spans="1:4">
      <c r="A806" s="1">
        <v>42202</v>
      </c>
      <c r="B806" t="s">
        <v>11</v>
      </c>
      <c r="C806" t="s">
        <v>459</v>
      </c>
      <c r="D806">
        <v>11</v>
      </c>
    </row>
    <row r="807" spans="1:4">
      <c r="A807" s="1">
        <v>42207</v>
      </c>
      <c r="B807" t="s">
        <v>11</v>
      </c>
      <c r="C807" t="s">
        <v>468</v>
      </c>
      <c r="D807">
        <v>40.96</v>
      </c>
    </row>
    <row r="808" spans="1:4">
      <c r="A808" s="1">
        <v>42207</v>
      </c>
      <c r="B808" t="s">
        <v>11</v>
      </c>
      <c r="C808" t="s">
        <v>246</v>
      </c>
      <c r="D808">
        <v>9.9</v>
      </c>
    </row>
    <row r="809" spans="1:4">
      <c r="A809" s="1">
        <v>42210</v>
      </c>
      <c r="B809" t="s">
        <v>11</v>
      </c>
      <c r="C809" t="s">
        <v>114</v>
      </c>
      <c r="D809">
        <v>23.2</v>
      </c>
    </row>
    <row r="810" spans="1:4">
      <c r="A810" s="1">
        <v>42202</v>
      </c>
      <c r="B810" t="s">
        <v>11</v>
      </c>
      <c r="C810" t="s">
        <v>469</v>
      </c>
      <c r="D810">
        <v>27</v>
      </c>
    </row>
    <row r="811" spans="1:4">
      <c r="A811" s="1">
        <v>42211</v>
      </c>
      <c r="B811" t="s">
        <v>11</v>
      </c>
      <c r="C811" t="s">
        <v>459</v>
      </c>
      <c r="D811">
        <v>10</v>
      </c>
    </row>
    <row r="812" spans="1:4">
      <c r="A812" s="1">
        <v>42203</v>
      </c>
      <c r="B812" t="s">
        <v>11</v>
      </c>
      <c r="C812" t="s">
        <v>470</v>
      </c>
      <c r="D812">
        <v>17</v>
      </c>
    </row>
    <row r="813" spans="1:4">
      <c r="A813" s="1">
        <v>42212</v>
      </c>
      <c r="B813" t="s">
        <v>11</v>
      </c>
      <c r="C813" t="s">
        <v>252</v>
      </c>
      <c r="D813">
        <v>4</v>
      </c>
    </row>
    <row r="814" spans="1:4">
      <c r="A814" s="1">
        <v>42202</v>
      </c>
      <c r="B814" t="s">
        <v>11</v>
      </c>
      <c r="C814" t="s">
        <v>471</v>
      </c>
      <c r="D814">
        <v>17</v>
      </c>
    </row>
    <row r="815" spans="1:4">
      <c r="A815" s="1">
        <v>42216</v>
      </c>
      <c r="B815" t="s">
        <v>11</v>
      </c>
      <c r="C815" t="s">
        <v>472</v>
      </c>
      <c r="D815">
        <v>19</v>
      </c>
    </row>
    <row r="816" spans="1:4">
      <c r="A816" s="1">
        <v>42215</v>
      </c>
      <c r="B816" t="s">
        <v>11</v>
      </c>
      <c r="C816" t="s">
        <v>473</v>
      </c>
      <c r="D816">
        <v>22</v>
      </c>
    </row>
    <row r="817" spans="1:4">
      <c r="A817" s="1">
        <v>42189</v>
      </c>
      <c r="B817" t="s">
        <v>68</v>
      </c>
      <c r="C817" t="s">
        <v>372</v>
      </c>
      <c r="D817">
        <v>60.73</v>
      </c>
    </row>
    <row r="818" spans="1:4">
      <c r="A818" s="1">
        <v>42196</v>
      </c>
      <c r="B818" t="s">
        <v>68</v>
      </c>
      <c r="C818" t="s">
        <v>20</v>
      </c>
      <c r="D818">
        <v>79.1</v>
      </c>
    </row>
    <row r="819" spans="1:4">
      <c r="A819" s="1">
        <v>42190</v>
      </c>
      <c r="B819" t="s">
        <v>68</v>
      </c>
      <c r="C819" t="s">
        <v>22</v>
      </c>
      <c r="D819">
        <v>32.85</v>
      </c>
    </row>
    <row r="820" spans="1:4">
      <c r="A820" s="1">
        <v>42200</v>
      </c>
      <c r="B820" t="s">
        <v>68</v>
      </c>
      <c r="C820" t="s">
        <v>122</v>
      </c>
      <c r="D820">
        <v>8.8</v>
      </c>
    </row>
    <row r="821" spans="1:4">
      <c r="A821" s="1">
        <v>42197</v>
      </c>
      <c r="B821" t="s">
        <v>68</v>
      </c>
      <c r="C821" t="s">
        <v>20</v>
      </c>
      <c r="D821">
        <v>25.35</v>
      </c>
    </row>
    <row r="822" spans="1:4">
      <c r="A822" s="1">
        <v>42202</v>
      </c>
      <c r="B822" t="s">
        <v>68</v>
      </c>
      <c r="C822" t="s">
        <v>20</v>
      </c>
      <c r="D822">
        <v>89</v>
      </c>
    </row>
    <row r="823" spans="1:4">
      <c r="A823" s="1">
        <v>42211</v>
      </c>
      <c r="B823" t="s">
        <v>68</v>
      </c>
      <c r="C823" t="s">
        <v>22</v>
      </c>
      <c r="D823">
        <v>31.05</v>
      </c>
    </row>
    <row r="824" spans="1:4">
      <c r="A824" s="1">
        <v>42211</v>
      </c>
      <c r="B824" t="s">
        <v>68</v>
      </c>
      <c r="C824" t="s">
        <v>20</v>
      </c>
      <c r="D824">
        <v>66.35</v>
      </c>
    </row>
    <row r="825" spans="1:4">
      <c r="A825" s="1">
        <v>42191</v>
      </c>
      <c r="B825" t="s">
        <v>125</v>
      </c>
      <c r="C825" t="s">
        <v>259</v>
      </c>
      <c r="D825">
        <v>240</v>
      </c>
    </row>
    <row r="826" spans="1:4">
      <c r="A826" s="1">
        <v>42205</v>
      </c>
      <c r="B826" t="s">
        <v>125</v>
      </c>
      <c r="C826" t="s">
        <v>297</v>
      </c>
      <c r="D826">
        <v>27.75</v>
      </c>
    </row>
    <row r="827" spans="1:4">
      <c r="A827" s="1">
        <v>42201</v>
      </c>
      <c r="B827" t="s">
        <v>163</v>
      </c>
      <c r="C827" t="s">
        <v>474</v>
      </c>
      <c r="D827">
        <v>55.3</v>
      </c>
    </row>
    <row r="828" spans="1:4">
      <c r="A828" s="1">
        <v>42205</v>
      </c>
      <c r="B828" t="s">
        <v>134</v>
      </c>
      <c r="C828" t="s">
        <v>475</v>
      </c>
      <c r="D828">
        <v>89</v>
      </c>
    </row>
    <row r="829" spans="1:4">
      <c r="A829" s="1">
        <v>42196</v>
      </c>
      <c r="B829" t="s">
        <v>34</v>
      </c>
      <c r="C829" t="s">
        <v>476</v>
      </c>
      <c r="D829">
        <v>13.5</v>
      </c>
    </row>
    <row r="830" spans="1:4">
      <c r="A830" s="1">
        <v>42197</v>
      </c>
      <c r="B830" t="s">
        <v>34</v>
      </c>
      <c r="C830" t="s">
        <v>138</v>
      </c>
      <c r="D830">
        <v>20.3</v>
      </c>
    </row>
    <row r="831" spans="1:4">
      <c r="A831" s="1">
        <v>42211</v>
      </c>
      <c r="B831" t="s">
        <v>34</v>
      </c>
      <c r="C831" t="s">
        <v>138</v>
      </c>
      <c r="D831">
        <v>56.1</v>
      </c>
    </row>
    <row r="832" spans="1:4">
      <c r="A832" s="1">
        <v>42205</v>
      </c>
      <c r="B832" t="s">
        <v>34</v>
      </c>
      <c r="C832" t="s">
        <v>477</v>
      </c>
      <c r="D832">
        <v>25.7</v>
      </c>
    </row>
    <row r="833" spans="1:4">
      <c r="A833" s="1">
        <v>42186</v>
      </c>
      <c r="B833" t="s">
        <v>36</v>
      </c>
      <c r="C833" t="s">
        <v>37</v>
      </c>
      <c r="D833">
        <v>600</v>
      </c>
    </row>
    <row r="834" spans="1:4">
      <c r="A834" s="1">
        <v>42187</v>
      </c>
      <c r="B834" t="s">
        <v>36</v>
      </c>
      <c r="C834" t="s">
        <v>38</v>
      </c>
      <c r="D834">
        <v>400</v>
      </c>
    </row>
    <row r="835" spans="1:4">
      <c r="A835" s="1">
        <v>42189</v>
      </c>
      <c r="B835" t="s">
        <v>36</v>
      </c>
      <c r="C835" t="s">
        <v>478</v>
      </c>
      <c r="D835">
        <v>1117</v>
      </c>
    </row>
    <row r="836" spans="1:4">
      <c r="A836" s="1">
        <v>42193</v>
      </c>
      <c r="B836" t="s">
        <v>36</v>
      </c>
      <c r="C836" t="s">
        <v>479</v>
      </c>
      <c r="D836">
        <v>50</v>
      </c>
    </row>
    <row r="837" spans="1:4">
      <c r="A837" s="1">
        <v>42196</v>
      </c>
      <c r="B837" t="s">
        <v>36</v>
      </c>
      <c r="C837" t="s">
        <v>480</v>
      </c>
      <c r="D837">
        <v>30</v>
      </c>
    </row>
    <row r="838" spans="1:4">
      <c r="A838" s="1">
        <v>42193</v>
      </c>
      <c r="B838" t="s">
        <v>36</v>
      </c>
      <c r="C838" t="s">
        <v>481</v>
      </c>
      <c r="D838">
        <v>100</v>
      </c>
    </row>
    <row r="839" spans="1:4">
      <c r="A839" s="1">
        <v>42201</v>
      </c>
      <c r="B839" t="s">
        <v>36</v>
      </c>
      <c r="C839" t="s">
        <v>482</v>
      </c>
      <c r="D839">
        <v>85</v>
      </c>
    </row>
    <row r="840" spans="1:4">
      <c r="A840" s="1">
        <v>42193</v>
      </c>
      <c r="B840" t="s">
        <v>36</v>
      </c>
      <c r="C840" t="s">
        <v>483</v>
      </c>
      <c r="D840">
        <v>50</v>
      </c>
    </row>
    <row r="841" spans="1:4">
      <c r="A841" s="1">
        <v>42210</v>
      </c>
      <c r="B841" t="s">
        <v>36</v>
      </c>
      <c r="C841" t="s">
        <v>484</v>
      </c>
      <c r="D841">
        <v>218</v>
      </c>
    </row>
    <row r="842" spans="1:4">
      <c r="A842" s="1">
        <v>42188</v>
      </c>
      <c r="B842" t="s">
        <v>39</v>
      </c>
      <c r="C842" t="s">
        <v>42</v>
      </c>
      <c r="D842">
        <v>90</v>
      </c>
    </row>
    <row r="843" spans="1:4">
      <c r="A843" s="1">
        <v>42188</v>
      </c>
      <c r="B843" t="s">
        <v>39</v>
      </c>
      <c r="C843" t="s">
        <v>485</v>
      </c>
      <c r="D843">
        <v>6.5</v>
      </c>
    </row>
    <row r="844" spans="1:4">
      <c r="A844" s="1">
        <v>42193</v>
      </c>
      <c r="B844" t="s">
        <v>39</v>
      </c>
      <c r="C844" t="s">
        <v>210</v>
      </c>
      <c r="D844">
        <v>50</v>
      </c>
    </row>
    <row r="845" spans="1:4">
      <c r="A845" s="1">
        <v>42192</v>
      </c>
      <c r="B845" t="s">
        <v>39</v>
      </c>
      <c r="C845" t="s">
        <v>83</v>
      </c>
      <c r="D845">
        <v>66.86</v>
      </c>
    </row>
    <row r="846" spans="1:4">
      <c r="A846" s="1">
        <v>42204</v>
      </c>
      <c r="B846" t="s">
        <v>39</v>
      </c>
      <c r="C846" t="s">
        <v>83</v>
      </c>
      <c r="D846">
        <v>73</v>
      </c>
    </row>
    <row r="847" spans="1:4">
      <c r="A847" s="1">
        <v>42211</v>
      </c>
      <c r="B847" t="s">
        <v>39</v>
      </c>
      <c r="C847" t="s">
        <v>83</v>
      </c>
      <c r="D847">
        <v>61.58</v>
      </c>
    </row>
    <row r="848" spans="1:4">
      <c r="A848" s="1">
        <v>42217</v>
      </c>
      <c r="B848" t="s">
        <v>1538</v>
      </c>
      <c r="C848" t="s">
        <v>239</v>
      </c>
      <c r="D848">
        <v>700</v>
      </c>
    </row>
    <row r="849" spans="1:4">
      <c r="A849" s="1">
        <v>42224</v>
      </c>
      <c r="B849" t="s">
        <v>1538</v>
      </c>
      <c r="C849" t="s">
        <v>85</v>
      </c>
      <c r="D849">
        <v>45.5</v>
      </c>
    </row>
    <row r="850" spans="1:4">
      <c r="A850" s="1">
        <v>42226</v>
      </c>
      <c r="B850" t="s">
        <v>1538</v>
      </c>
      <c r="C850" t="s">
        <v>103</v>
      </c>
      <c r="D850">
        <v>25.92</v>
      </c>
    </row>
    <row r="851" spans="1:4">
      <c r="A851" s="1">
        <v>42226</v>
      </c>
      <c r="B851" t="s">
        <v>1538</v>
      </c>
      <c r="C851" t="s">
        <v>86</v>
      </c>
      <c r="D851">
        <v>23.38</v>
      </c>
    </row>
    <row r="852" spans="1:4">
      <c r="A852" s="1">
        <v>42235</v>
      </c>
      <c r="B852" t="s">
        <v>1538</v>
      </c>
      <c r="C852" t="s">
        <v>486</v>
      </c>
      <c r="D852">
        <v>38</v>
      </c>
    </row>
    <row r="853" spans="1:4">
      <c r="A853" s="1">
        <v>42237</v>
      </c>
      <c r="B853" t="s">
        <v>1538</v>
      </c>
      <c r="C853" t="s">
        <v>366</v>
      </c>
      <c r="D853">
        <v>90.82</v>
      </c>
    </row>
    <row r="854" spans="1:4">
      <c r="A854" s="1">
        <v>42240</v>
      </c>
      <c r="B854" t="s">
        <v>1538</v>
      </c>
      <c r="C854" t="s">
        <v>487</v>
      </c>
      <c r="D854">
        <v>67.8</v>
      </c>
    </row>
    <row r="855" spans="1:4">
      <c r="A855" s="1">
        <v>42240</v>
      </c>
      <c r="B855" t="s">
        <v>1538</v>
      </c>
      <c r="C855" t="s">
        <v>105</v>
      </c>
      <c r="D855">
        <v>24.9</v>
      </c>
    </row>
    <row r="856" spans="1:4">
      <c r="A856" s="1">
        <v>42241</v>
      </c>
      <c r="B856" t="s">
        <v>1538</v>
      </c>
      <c r="C856" t="s">
        <v>85</v>
      </c>
      <c r="D856">
        <v>19</v>
      </c>
    </row>
    <row r="857" spans="1:4">
      <c r="A857" s="1">
        <v>42234</v>
      </c>
      <c r="B857" t="s">
        <v>294</v>
      </c>
      <c r="C857" t="s">
        <v>488</v>
      </c>
      <c r="D857">
        <v>40</v>
      </c>
    </row>
    <row r="858" spans="1:4">
      <c r="A858" s="1">
        <v>42226</v>
      </c>
      <c r="B858" t="s">
        <v>294</v>
      </c>
      <c r="C858" t="s">
        <v>489</v>
      </c>
      <c r="D858">
        <v>85</v>
      </c>
    </row>
    <row r="859" spans="1:4">
      <c r="A859" s="1">
        <v>42235</v>
      </c>
      <c r="B859" t="s">
        <v>294</v>
      </c>
      <c r="C859" t="s">
        <v>490</v>
      </c>
      <c r="D859">
        <v>144.45</v>
      </c>
    </row>
    <row r="860" spans="1:4">
      <c r="A860" s="1">
        <v>42217</v>
      </c>
      <c r="B860" t="s">
        <v>11</v>
      </c>
      <c r="C860" t="s">
        <v>60</v>
      </c>
      <c r="D860">
        <v>140</v>
      </c>
    </row>
    <row r="861" spans="1:4">
      <c r="A861" s="1">
        <v>42223</v>
      </c>
      <c r="B861" t="s">
        <v>11</v>
      </c>
      <c r="C861" t="s">
        <v>491</v>
      </c>
      <c r="D861">
        <v>35.52</v>
      </c>
    </row>
    <row r="862" spans="1:4">
      <c r="A862" s="1">
        <v>42225</v>
      </c>
      <c r="B862" t="s">
        <v>11</v>
      </c>
      <c r="C862" t="s">
        <v>492</v>
      </c>
      <c r="D862">
        <v>15</v>
      </c>
    </row>
    <row r="863" spans="1:4">
      <c r="A863" s="1">
        <v>42232</v>
      </c>
      <c r="B863" t="s">
        <v>11</v>
      </c>
      <c r="C863" t="s">
        <v>493</v>
      </c>
      <c r="D863">
        <v>37</v>
      </c>
    </row>
    <row r="864" spans="1:4">
      <c r="A864" s="1">
        <v>42231</v>
      </c>
      <c r="B864" t="s">
        <v>11</v>
      </c>
      <c r="C864" t="s">
        <v>494</v>
      </c>
      <c r="D864">
        <v>100</v>
      </c>
    </row>
    <row r="865" spans="1:4">
      <c r="A865" s="1">
        <v>42222</v>
      </c>
      <c r="B865" t="s">
        <v>11</v>
      </c>
      <c r="C865" t="s">
        <v>495</v>
      </c>
      <c r="D865">
        <v>17.5</v>
      </c>
    </row>
    <row r="866" spans="1:4">
      <c r="A866" s="1">
        <v>42221</v>
      </c>
      <c r="B866" t="s">
        <v>11</v>
      </c>
      <c r="C866" t="s">
        <v>496</v>
      </c>
      <c r="D866">
        <v>10</v>
      </c>
    </row>
    <row r="867" spans="1:4">
      <c r="A867" s="1">
        <v>42218</v>
      </c>
      <c r="B867" t="s">
        <v>11</v>
      </c>
      <c r="C867" t="s">
        <v>187</v>
      </c>
      <c r="D867">
        <v>10</v>
      </c>
    </row>
    <row r="868" spans="1:4">
      <c r="A868" s="1">
        <v>42217</v>
      </c>
      <c r="B868" t="s">
        <v>11</v>
      </c>
      <c r="C868" t="s">
        <v>492</v>
      </c>
      <c r="D868">
        <v>18.5</v>
      </c>
    </row>
    <row r="869" spans="1:4">
      <c r="A869" s="1">
        <v>42218</v>
      </c>
      <c r="B869" t="s">
        <v>11</v>
      </c>
      <c r="C869" t="s">
        <v>492</v>
      </c>
      <c r="D869">
        <v>8</v>
      </c>
    </row>
    <row r="870" spans="1:4">
      <c r="A870" s="1">
        <v>42232</v>
      </c>
      <c r="B870" t="s">
        <v>11</v>
      </c>
      <c r="C870" t="s">
        <v>34</v>
      </c>
      <c r="D870">
        <v>34.9</v>
      </c>
    </row>
    <row r="871" spans="1:4">
      <c r="A871" s="1">
        <v>42241</v>
      </c>
      <c r="B871" t="s">
        <v>11</v>
      </c>
      <c r="C871" t="s">
        <v>497</v>
      </c>
      <c r="D871">
        <v>12</v>
      </c>
    </row>
    <row r="872" spans="1:4">
      <c r="A872" s="1">
        <v>42235</v>
      </c>
      <c r="B872" t="s">
        <v>11</v>
      </c>
      <c r="C872" t="s">
        <v>498</v>
      </c>
      <c r="D872">
        <v>15</v>
      </c>
    </row>
    <row r="873" spans="1:4">
      <c r="A873" s="1">
        <v>42238</v>
      </c>
      <c r="B873" t="s">
        <v>11</v>
      </c>
      <c r="C873" t="s">
        <v>499</v>
      </c>
      <c r="D873">
        <v>18.2</v>
      </c>
    </row>
    <row r="874" spans="1:4">
      <c r="A874" s="1">
        <v>42242</v>
      </c>
      <c r="B874" t="s">
        <v>11</v>
      </c>
      <c r="C874" t="s">
        <v>500</v>
      </c>
      <c r="D874">
        <v>32.4</v>
      </c>
    </row>
    <row r="875" spans="1:4">
      <c r="A875" s="1">
        <v>42221</v>
      </c>
      <c r="B875" t="s">
        <v>11</v>
      </c>
      <c r="C875" t="s">
        <v>501</v>
      </c>
      <c r="D875">
        <v>12.9</v>
      </c>
    </row>
    <row r="876" spans="1:4">
      <c r="A876" s="1">
        <v>42235</v>
      </c>
      <c r="B876" t="s">
        <v>11</v>
      </c>
      <c r="C876" t="s">
        <v>112</v>
      </c>
      <c r="D876">
        <v>8.5</v>
      </c>
    </row>
    <row r="877" spans="1:4">
      <c r="A877" s="1">
        <v>42245</v>
      </c>
      <c r="B877" t="s">
        <v>11</v>
      </c>
      <c r="C877" t="s">
        <v>502</v>
      </c>
      <c r="D877">
        <v>38.25</v>
      </c>
    </row>
    <row r="878" spans="1:4">
      <c r="A878" s="1">
        <v>42244</v>
      </c>
      <c r="B878" t="s">
        <v>11</v>
      </c>
      <c r="C878" t="s">
        <v>503</v>
      </c>
      <c r="D878">
        <v>21.3</v>
      </c>
    </row>
    <row r="879" spans="1:4">
      <c r="A879" s="1">
        <v>42225</v>
      </c>
      <c r="B879" t="s">
        <v>68</v>
      </c>
      <c r="C879" t="s">
        <v>20</v>
      </c>
      <c r="D879">
        <v>52.7</v>
      </c>
    </row>
    <row r="880" spans="1:4">
      <c r="A880" s="1">
        <v>42232</v>
      </c>
      <c r="B880" t="s">
        <v>68</v>
      </c>
      <c r="C880" t="s">
        <v>19</v>
      </c>
      <c r="D880">
        <v>32.35</v>
      </c>
    </row>
    <row r="881" spans="1:4">
      <c r="A881" s="1">
        <v>42218</v>
      </c>
      <c r="B881" t="s">
        <v>68</v>
      </c>
      <c r="C881" t="s">
        <v>20</v>
      </c>
      <c r="D881">
        <v>31.55</v>
      </c>
    </row>
    <row r="882" spans="1:4">
      <c r="A882" s="1">
        <v>42218</v>
      </c>
      <c r="B882" t="s">
        <v>68</v>
      </c>
      <c r="C882" t="s">
        <v>22</v>
      </c>
      <c r="D882">
        <v>25</v>
      </c>
    </row>
    <row r="883" spans="1:4">
      <c r="A883" s="1">
        <v>42246</v>
      </c>
      <c r="B883" t="s">
        <v>68</v>
      </c>
      <c r="C883" t="s">
        <v>22</v>
      </c>
      <c r="D883">
        <v>23.7</v>
      </c>
    </row>
    <row r="884" spans="1:4">
      <c r="A884" s="1">
        <v>42221</v>
      </c>
      <c r="B884" t="s">
        <v>68</v>
      </c>
      <c r="C884" t="s">
        <v>504</v>
      </c>
      <c r="D884">
        <v>40</v>
      </c>
    </row>
    <row r="885" spans="1:4">
      <c r="A885" s="1">
        <v>42226</v>
      </c>
      <c r="B885" t="s">
        <v>68</v>
      </c>
      <c r="C885" t="s">
        <v>445</v>
      </c>
      <c r="D885">
        <v>17</v>
      </c>
    </row>
    <row r="886" spans="1:4">
      <c r="A886" s="1">
        <v>42245</v>
      </c>
      <c r="B886" t="s">
        <v>68</v>
      </c>
      <c r="C886" t="s">
        <v>505</v>
      </c>
      <c r="D886">
        <v>27.55</v>
      </c>
    </row>
    <row r="887" spans="1:4">
      <c r="A887" s="1">
        <v>42239</v>
      </c>
      <c r="B887" t="s">
        <v>68</v>
      </c>
      <c r="C887" t="s">
        <v>20</v>
      </c>
      <c r="D887">
        <v>68</v>
      </c>
    </row>
    <row r="888" spans="1:4">
      <c r="A888" s="1">
        <v>42245</v>
      </c>
      <c r="B888" t="s">
        <v>68</v>
      </c>
      <c r="C888" t="s">
        <v>20</v>
      </c>
      <c r="D888">
        <v>66.35</v>
      </c>
    </row>
    <row r="889" spans="1:4">
      <c r="A889" s="1">
        <v>42245</v>
      </c>
      <c r="B889" t="s">
        <v>68</v>
      </c>
      <c r="C889" t="s">
        <v>218</v>
      </c>
      <c r="D889">
        <v>62</v>
      </c>
    </row>
    <row r="890" spans="1:4">
      <c r="A890" s="1">
        <v>42246</v>
      </c>
      <c r="B890" t="s">
        <v>68</v>
      </c>
      <c r="C890" t="s">
        <v>506</v>
      </c>
      <c r="D890">
        <v>20.35</v>
      </c>
    </row>
    <row r="891" spans="1:4">
      <c r="A891" s="1">
        <v>42239</v>
      </c>
      <c r="B891" t="s">
        <v>197</v>
      </c>
      <c r="C891" t="s">
        <v>507</v>
      </c>
      <c r="D891">
        <v>49</v>
      </c>
    </row>
    <row r="892" spans="1:4">
      <c r="A892" s="1">
        <v>42239</v>
      </c>
      <c r="B892" t="s">
        <v>197</v>
      </c>
      <c r="C892" t="s">
        <v>508</v>
      </c>
      <c r="D892">
        <v>31</v>
      </c>
    </row>
    <row r="893" spans="1:4">
      <c r="A893" s="1">
        <v>42217</v>
      </c>
      <c r="B893" t="s">
        <v>125</v>
      </c>
      <c r="C893" t="s">
        <v>259</v>
      </c>
      <c r="D893">
        <v>240</v>
      </c>
    </row>
    <row r="894" spans="1:4">
      <c r="A894" s="1">
        <v>42246</v>
      </c>
      <c r="B894" t="s">
        <v>125</v>
      </c>
      <c r="C894" t="s">
        <v>509</v>
      </c>
      <c r="D894">
        <v>55.5</v>
      </c>
    </row>
    <row r="895" spans="1:4">
      <c r="A895" s="1">
        <v>42240</v>
      </c>
      <c r="B895" t="s">
        <v>125</v>
      </c>
      <c r="C895" t="s">
        <v>510</v>
      </c>
      <c r="D895">
        <v>16</v>
      </c>
    </row>
    <row r="896" spans="1:4">
      <c r="A896" s="1">
        <v>37119</v>
      </c>
      <c r="B896" t="s">
        <v>125</v>
      </c>
      <c r="C896" t="s">
        <v>511</v>
      </c>
      <c r="D896">
        <v>6.9</v>
      </c>
    </row>
    <row r="897" spans="1:4">
      <c r="A897" s="1">
        <v>42231</v>
      </c>
      <c r="B897" t="s">
        <v>134</v>
      </c>
      <c r="C897" t="s">
        <v>512</v>
      </c>
      <c r="D897">
        <v>97.8</v>
      </c>
    </row>
    <row r="898" spans="1:4">
      <c r="A898" s="1">
        <v>42217</v>
      </c>
      <c r="B898" t="s">
        <v>134</v>
      </c>
      <c r="C898" t="s">
        <v>98</v>
      </c>
      <c r="D898">
        <v>119.05</v>
      </c>
    </row>
    <row r="899" spans="1:4">
      <c r="A899" s="1">
        <v>42245</v>
      </c>
      <c r="B899" t="s">
        <v>134</v>
      </c>
      <c r="C899" t="s">
        <v>513</v>
      </c>
      <c r="D899">
        <v>59</v>
      </c>
    </row>
    <row r="900" spans="1:4">
      <c r="A900" s="1">
        <v>42229</v>
      </c>
      <c r="B900" t="s">
        <v>80</v>
      </c>
      <c r="C900" t="s">
        <v>514</v>
      </c>
      <c r="D900">
        <v>18.5</v>
      </c>
    </row>
    <row r="901" spans="1:4">
      <c r="A901" s="1">
        <v>42246</v>
      </c>
      <c r="B901" t="s">
        <v>34</v>
      </c>
      <c r="C901" t="s">
        <v>81</v>
      </c>
      <c r="D901">
        <v>39.25</v>
      </c>
    </row>
    <row r="902" spans="1:4">
      <c r="A902" s="1">
        <v>42246</v>
      </c>
      <c r="B902" t="s">
        <v>34</v>
      </c>
      <c r="C902" t="s">
        <v>515</v>
      </c>
      <c r="D902">
        <v>12.8</v>
      </c>
    </row>
    <row r="903" spans="1:4">
      <c r="A903" s="1">
        <v>42217</v>
      </c>
      <c r="B903" t="s">
        <v>36</v>
      </c>
      <c r="C903" t="s">
        <v>37</v>
      </c>
      <c r="D903">
        <v>600</v>
      </c>
    </row>
    <row r="904" spans="1:4">
      <c r="A904" s="1">
        <v>42217</v>
      </c>
      <c r="B904" t="s">
        <v>36</v>
      </c>
      <c r="C904" t="s">
        <v>38</v>
      </c>
      <c r="D904">
        <v>400</v>
      </c>
    </row>
    <row r="905" spans="1:4">
      <c r="A905" s="1">
        <v>42223</v>
      </c>
      <c r="B905" t="s">
        <v>36</v>
      </c>
      <c r="C905" t="s">
        <v>516</v>
      </c>
      <c r="D905">
        <v>268</v>
      </c>
    </row>
    <row r="906" spans="1:4">
      <c r="A906" s="1">
        <v>42223</v>
      </c>
      <c r="B906" t="s">
        <v>36</v>
      </c>
      <c r="C906" t="s">
        <v>517</v>
      </c>
      <c r="D906">
        <v>22</v>
      </c>
    </row>
    <row r="907" spans="1:4">
      <c r="A907" s="1">
        <v>42222</v>
      </c>
      <c r="B907" t="s">
        <v>36</v>
      </c>
      <c r="C907" t="s">
        <v>518</v>
      </c>
      <c r="D907">
        <v>22.95</v>
      </c>
    </row>
    <row r="908" spans="1:4">
      <c r="A908" s="1">
        <v>42235</v>
      </c>
      <c r="B908" t="s">
        <v>36</v>
      </c>
      <c r="C908" t="s">
        <v>519</v>
      </c>
      <c r="D908">
        <v>11.75</v>
      </c>
    </row>
    <row r="909" spans="1:4">
      <c r="A909" s="1">
        <v>42217</v>
      </c>
      <c r="B909" t="s">
        <v>39</v>
      </c>
      <c r="C909" t="s">
        <v>42</v>
      </c>
      <c r="D909">
        <v>90</v>
      </c>
    </row>
    <row r="910" spans="1:4">
      <c r="A910" s="1">
        <v>42232</v>
      </c>
      <c r="B910" t="s">
        <v>39</v>
      </c>
      <c r="C910" t="s">
        <v>83</v>
      </c>
      <c r="D910">
        <v>77</v>
      </c>
    </row>
    <row r="911" spans="1:4">
      <c r="A911" s="1">
        <v>42217</v>
      </c>
      <c r="B911" t="s">
        <v>39</v>
      </c>
      <c r="C911" t="s">
        <v>520</v>
      </c>
      <c r="D911">
        <v>90</v>
      </c>
    </row>
    <row r="912" spans="1:4">
      <c r="A912" s="1">
        <v>42234</v>
      </c>
      <c r="B912" t="s">
        <v>39</v>
      </c>
      <c r="C912" t="s">
        <v>83</v>
      </c>
      <c r="D912">
        <v>124.1</v>
      </c>
    </row>
    <row r="913" spans="1:4">
      <c r="A913" s="1">
        <v>42246</v>
      </c>
      <c r="B913" t="s">
        <v>39</v>
      </c>
      <c r="C913" t="s">
        <v>83</v>
      </c>
      <c r="D913">
        <v>67.71</v>
      </c>
    </row>
    <row r="914" spans="1:4">
      <c r="A914" s="1">
        <v>42235</v>
      </c>
      <c r="B914" t="s">
        <v>39</v>
      </c>
      <c r="C914" t="s">
        <v>391</v>
      </c>
      <c r="D914">
        <v>50</v>
      </c>
    </row>
    <row r="915" spans="1:4">
      <c r="A915" s="1">
        <v>42236</v>
      </c>
      <c r="B915" t="s">
        <v>39</v>
      </c>
      <c r="C915" t="s">
        <v>521</v>
      </c>
      <c r="D915">
        <v>1402.65</v>
      </c>
    </row>
    <row r="916" spans="1:4">
      <c r="A916" s="1">
        <v>42236</v>
      </c>
      <c r="B916" t="s">
        <v>39</v>
      </c>
      <c r="C916" t="s">
        <v>522</v>
      </c>
      <c r="D916">
        <v>800</v>
      </c>
    </row>
    <row r="917" spans="1:4">
      <c r="A917" s="1">
        <v>42226</v>
      </c>
      <c r="B917" t="s">
        <v>39</v>
      </c>
      <c r="C917" t="s">
        <v>83</v>
      </c>
      <c r="D917">
        <v>32.26</v>
      </c>
    </row>
    <row r="918" spans="1:4">
      <c r="A918" s="1">
        <v>42248</v>
      </c>
      <c r="B918" t="s">
        <v>1538</v>
      </c>
      <c r="C918" t="s">
        <v>239</v>
      </c>
      <c r="D918">
        <v>700</v>
      </c>
    </row>
    <row r="919" spans="1:4">
      <c r="A919" s="1">
        <v>42267</v>
      </c>
      <c r="B919" t="s">
        <v>1538</v>
      </c>
      <c r="C919" t="s">
        <v>50</v>
      </c>
      <c r="D919">
        <v>15.9</v>
      </c>
    </row>
    <row r="920" spans="1:4">
      <c r="A920" s="1">
        <v>42267</v>
      </c>
      <c r="B920" t="s">
        <v>1538</v>
      </c>
      <c r="C920" t="s">
        <v>364</v>
      </c>
      <c r="D920">
        <v>14</v>
      </c>
    </row>
    <row r="921" spans="1:4">
      <c r="A921" s="1">
        <v>42276</v>
      </c>
      <c r="B921" t="s">
        <v>1538</v>
      </c>
      <c r="C921" t="s">
        <v>523</v>
      </c>
      <c r="D921">
        <v>16.7</v>
      </c>
    </row>
    <row r="922" spans="1:4">
      <c r="A922" s="1">
        <v>42271</v>
      </c>
      <c r="B922" t="s">
        <v>1538</v>
      </c>
      <c r="C922" t="s">
        <v>432</v>
      </c>
      <c r="D922">
        <v>58.2</v>
      </c>
    </row>
    <row r="923" spans="1:4">
      <c r="A923" s="1">
        <v>42265</v>
      </c>
      <c r="B923" t="s">
        <v>1538</v>
      </c>
      <c r="C923" t="s">
        <v>165</v>
      </c>
      <c r="D923">
        <v>14</v>
      </c>
    </row>
    <row r="924" spans="1:4">
      <c r="A924" s="1">
        <v>42277</v>
      </c>
      <c r="B924" t="s">
        <v>1538</v>
      </c>
      <c r="C924" t="s">
        <v>524</v>
      </c>
      <c r="D924">
        <v>32.7</v>
      </c>
    </row>
    <row r="925" spans="1:4">
      <c r="A925" s="1">
        <v>42268</v>
      </c>
      <c r="B925" t="s">
        <v>1538</v>
      </c>
      <c r="C925" t="s">
        <v>525</v>
      </c>
      <c r="D925">
        <v>30</v>
      </c>
    </row>
    <row r="926" spans="1:4">
      <c r="A926" s="1">
        <v>42257</v>
      </c>
      <c r="B926" t="s">
        <v>1538</v>
      </c>
      <c r="C926" t="s">
        <v>366</v>
      </c>
      <c r="D926">
        <v>9.7</v>
      </c>
    </row>
    <row r="927" spans="1:4">
      <c r="A927" s="1">
        <v>42259</v>
      </c>
      <c r="B927" t="s">
        <v>294</v>
      </c>
      <c r="C927" t="s">
        <v>105</v>
      </c>
      <c r="D927">
        <v>34.9</v>
      </c>
    </row>
    <row r="928" spans="1:4">
      <c r="A928" s="1">
        <v>42249</v>
      </c>
      <c r="B928" t="s">
        <v>294</v>
      </c>
      <c r="C928" t="s">
        <v>456</v>
      </c>
      <c r="D928">
        <v>189.9</v>
      </c>
    </row>
    <row r="929" spans="1:4">
      <c r="A929" s="1">
        <v>42261</v>
      </c>
      <c r="B929" t="s">
        <v>294</v>
      </c>
      <c r="C929" t="s">
        <v>526</v>
      </c>
      <c r="D929">
        <v>175.48</v>
      </c>
    </row>
    <row r="930" spans="1:4">
      <c r="A930" s="1">
        <v>42275</v>
      </c>
      <c r="B930" t="s">
        <v>294</v>
      </c>
      <c r="C930" t="s">
        <v>526</v>
      </c>
      <c r="D930">
        <v>101.65</v>
      </c>
    </row>
    <row r="931" spans="1:4">
      <c r="A931" s="1">
        <v>42273</v>
      </c>
      <c r="B931" t="s">
        <v>294</v>
      </c>
      <c r="C931" t="s">
        <v>527</v>
      </c>
      <c r="D931">
        <v>150</v>
      </c>
    </row>
    <row r="932" spans="1:4">
      <c r="A932" s="1">
        <v>42275</v>
      </c>
      <c r="B932" t="s">
        <v>294</v>
      </c>
      <c r="C932" t="s">
        <v>528</v>
      </c>
      <c r="D932">
        <v>214</v>
      </c>
    </row>
    <row r="933" spans="1:4">
      <c r="A933" s="1">
        <v>42274</v>
      </c>
      <c r="B933" t="s">
        <v>294</v>
      </c>
      <c r="C933" t="s">
        <v>523</v>
      </c>
      <c r="D933">
        <v>21</v>
      </c>
    </row>
    <row r="934" spans="1:4">
      <c r="A934" s="1">
        <v>42270</v>
      </c>
      <c r="B934" t="s">
        <v>11</v>
      </c>
      <c r="C934" t="s">
        <v>529</v>
      </c>
      <c r="D934">
        <v>15</v>
      </c>
    </row>
    <row r="935" spans="1:4">
      <c r="A935" s="1">
        <v>42248</v>
      </c>
      <c r="B935" t="s">
        <v>11</v>
      </c>
      <c r="C935" t="s">
        <v>60</v>
      </c>
      <c r="D935">
        <v>140</v>
      </c>
    </row>
    <row r="936" spans="1:4">
      <c r="A936" s="1">
        <v>42259</v>
      </c>
      <c r="B936" t="s">
        <v>11</v>
      </c>
      <c r="C936" t="s">
        <v>114</v>
      </c>
      <c r="D936">
        <v>30</v>
      </c>
    </row>
    <row r="937" spans="1:4">
      <c r="A937" s="1">
        <v>42253</v>
      </c>
      <c r="B937" t="s">
        <v>11</v>
      </c>
      <c r="C937" t="s">
        <v>530</v>
      </c>
      <c r="D937">
        <v>27</v>
      </c>
    </row>
    <row r="938" spans="1:4">
      <c r="A938" s="1">
        <v>42251</v>
      </c>
      <c r="B938" t="s">
        <v>11</v>
      </c>
      <c r="C938" t="s">
        <v>531</v>
      </c>
      <c r="D938">
        <v>20</v>
      </c>
    </row>
    <row r="939" spans="1:4">
      <c r="A939" s="1">
        <v>42250</v>
      </c>
      <c r="B939" t="s">
        <v>11</v>
      </c>
      <c r="C939" t="s">
        <v>531</v>
      </c>
      <c r="D939">
        <v>20</v>
      </c>
    </row>
    <row r="940" spans="1:4">
      <c r="A940" s="1">
        <v>42259</v>
      </c>
      <c r="B940" t="s">
        <v>11</v>
      </c>
      <c r="C940" t="s">
        <v>532</v>
      </c>
      <c r="D940">
        <v>17</v>
      </c>
    </row>
    <row r="941" spans="1:4">
      <c r="A941" s="1">
        <v>42258</v>
      </c>
      <c r="B941" t="s">
        <v>11</v>
      </c>
      <c r="C941" t="s">
        <v>459</v>
      </c>
      <c r="D941">
        <v>14</v>
      </c>
    </row>
    <row r="942" spans="1:4">
      <c r="A942" s="1">
        <v>42260</v>
      </c>
      <c r="B942" t="s">
        <v>11</v>
      </c>
      <c r="C942" t="s">
        <v>459</v>
      </c>
      <c r="D942">
        <v>15</v>
      </c>
    </row>
    <row r="943" spans="1:4">
      <c r="A943" s="1">
        <v>42265</v>
      </c>
      <c r="B943" t="s">
        <v>11</v>
      </c>
      <c r="C943" t="s">
        <v>187</v>
      </c>
      <c r="D943">
        <v>36.7</v>
      </c>
    </row>
    <row r="944" spans="1:4">
      <c r="A944" s="1">
        <v>42267</v>
      </c>
      <c r="B944" t="s">
        <v>11</v>
      </c>
      <c r="C944" t="s">
        <v>459</v>
      </c>
      <c r="D944">
        <v>12</v>
      </c>
    </row>
    <row r="945" spans="1:4">
      <c r="A945" s="1">
        <v>42266</v>
      </c>
      <c r="B945" t="s">
        <v>11</v>
      </c>
      <c r="C945" t="s">
        <v>533</v>
      </c>
      <c r="D945">
        <v>15</v>
      </c>
    </row>
    <row r="946" spans="1:4">
      <c r="A946" s="1">
        <v>42272</v>
      </c>
      <c r="B946" t="s">
        <v>11</v>
      </c>
      <c r="C946" t="s">
        <v>252</v>
      </c>
      <c r="D946">
        <v>10.2</v>
      </c>
    </row>
    <row r="947" spans="1:4">
      <c r="A947" s="1">
        <v>42269</v>
      </c>
      <c r="B947" t="s">
        <v>11</v>
      </c>
      <c r="C947" t="s">
        <v>534</v>
      </c>
      <c r="D947">
        <v>24.48</v>
      </c>
    </row>
    <row r="948" spans="1:4">
      <c r="A948" s="1">
        <v>42266</v>
      </c>
      <c r="B948" t="s">
        <v>11</v>
      </c>
      <c r="C948" t="s">
        <v>187</v>
      </c>
      <c r="D948">
        <v>14.4</v>
      </c>
    </row>
    <row r="949" spans="1:4">
      <c r="A949" s="1">
        <v>42273</v>
      </c>
      <c r="B949" t="s">
        <v>11</v>
      </c>
      <c r="C949" t="s">
        <v>533</v>
      </c>
      <c r="D949">
        <v>20</v>
      </c>
    </row>
    <row r="950" spans="1:4">
      <c r="A950" s="1">
        <v>42271</v>
      </c>
      <c r="B950" t="s">
        <v>11</v>
      </c>
      <c r="C950" t="s">
        <v>535</v>
      </c>
      <c r="D950">
        <v>20</v>
      </c>
    </row>
    <row r="951" spans="1:4">
      <c r="A951" s="1">
        <v>42277</v>
      </c>
      <c r="B951" t="s">
        <v>11</v>
      </c>
      <c r="C951" t="s">
        <v>536</v>
      </c>
      <c r="D951">
        <v>9.9</v>
      </c>
    </row>
    <row r="952" spans="1:4">
      <c r="A952" s="1">
        <v>42268</v>
      </c>
      <c r="B952" t="s">
        <v>11</v>
      </c>
      <c r="C952" t="s">
        <v>537</v>
      </c>
      <c r="D952">
        <v>6.85</v>
      </c>
    </row>
    <row r="953" spans="1:4">
      <c r="A953" s="1">
        <v>42258</v>
      </c>
      <c r="B953" t="s">
        <v>68</v>
      </c>
      <c r="C953" t="s">
        <v>20</v>
      </c>
      <c r="D953">
        <v>83.55</v>
      </c>
    </row>
    <row r="954" spans="1:4">
      <c r="A954" s="1">
        <v>42252</v>
      </c>
      <c r="B954" t="s">
        <v>68</v>
      </c>
      <c r="C954" t="s">
        <v>20</v>
      </c>
      <c r="D954">
        <v>45.4</v>
      </c>
    </row>
    <row r="955" spans="1:4">
      <c r="A955" s="1">
        <v>42266</v>
      </c>
      <c r="B955" t="s">
        <v>68</v>
      </c>
      <c r="C955" t="s">
        <v>20</v>
      </c>
      <c r="D955">
        <v>99.55</v>
      </c>
    </row>
    <row r="956" spans="1:4">
      <c r="A956" s="1">
        <v>42272</v>
      </c>
      <c r="B956" t="s">
        <v>68</v>
      </c>
      <c r="C956" t="s">
        <v>538</v>
      </c>
      <c r="D956">
        <v>15.65</v>
      </c>
    </row>
    <row r="957" spans="1:4">
      <c r="A957" s="1">
        <v>42274</v>
      </c>
      <c r="B957" t="s">
        <v>68</v>
      </c>
      <c r="C957" t="s">
        <v>20</v>
      </c>
      <c r="D957">
        <v>26.8</v>
      </c>
    </row>
    <row r="958" spans="1:4">
      <c r="A958" s="1">
        <v>42267</v>
      </c>
      <c r="B958" t="s">
        <v>68</v>
      </c>
      <c r="C958" t="s">
        <v>19</v>
      </c>
      <c r="D958">
        <v>9.65</v>
      </c>
    </row>
    <row r="959" spans="1:4">
      <c r="A959" s="1">
        <v>42276</v>
      </c>
      <c r="B959" t="s">
        <v>68</v>
      </c>
      <c r="C959" t="s">
        <v>539</v>
      </c>
      <c r="D959">
        <v>15</v>
      </c>
    </row>
    <row r="960" spans="1:4">
      <c r="A960" s="1">
        <v>42273</v>
      </c>
      <c r="B960" t="s">
        <v>68</v>
      </c>
      <c r="C960" t="s">
        <v>19</v>
      </c>
      <c r="D960">
        <v>40.3</v>
      </c>
    </row>
    <row r="961" spans="1:4">
      <c r="A961" s="1">
        <v>42262</v>
      </c>
      <c r="B961" t="s">
        <v>68</v>
      </c>
      <c r="C961" t="s">
        <v>19</v>
      </c>
      <c r="D961">
        <v>13.45</v>
      </c>
    </row>
    <row r="962" spans="1:4">
      <c r="A962" s="1">
        <v>42256</v>
      </c>
      <c r="B962" t="s">
        <v>197</v>
      </c>
      <c r="C962" t="s">
        <v>85</v>
      </c>
      <c r="D962">
        <v>24</v>
      </c>
    </row>
    <row r="963" spans="1:4">
      <c r="A963" s="1">
        <v>42248</v>
      </c>
      <c r="B963" t="s">
        <v>125</v>
      </c>
      <c r="C963" t="s">
        <v>259</v>
      </c>
      <c r="D963">
        <v>240</v>
      </c>
    </row>
    <row r="964" spans="1:4">
      <c r="A964" s="1">
        <v>42255</v>
      </c>
      <c r="B964" t="s">
        <v>125</v>
      </c>
      <c r="C964" t="s">
        <v>375</v>
      </c>
      <c r="D964">
        <v>149.69</v>
      </c>
    </row>
    <row r="965" spans="1:4">
      <c r="A965" s="1">
        <v>42277</v>
      </c>
      <c r="B965" t="s">
        <v>125</v>
      </c>
      <c r="C965" t="s">
        <v>540</v>
      </c>
      <c r="D965">
        <v>31.7</v>
      </c>
    </row>
    <row r="966" spans="1:4">
      <c r="A966" s="1">
        <v>42277</v>
      </c>
      <c r="B966" t="s">
        <v>125</v>
      </c>
      <c r="C966" t="s">
        <v>509</v>
      </c>
      <c r="D966">
        <v>55.5</v>
      </c>
    </row>
    <row r="967" spans="1:4">
      <c r="A967" s="1">
        <v>42266</v>
      </c>
      <c r="B967" t="s">
        <v>134</v>
      </c>
      <c r="C967" t="s">
        <v>25</v>
      </c>
      <c r="D967">
        <v>20.7</v>
      </c>
    </row>
    <row r="968" spans="1:4">
      <c r="A968" s="1">
        <v>42267</v>
      </c>
      <c r="B968" t="s">
        <v>34</v>
      </c>
      <c r="C968" t="s">
        <v>81</v>
      </c>
      <c r="D968">
        <v>18</v>
      </c>
    </row>
    <row r="969" spans="1:4">
      <c r="A969" s="1">
        <v>42277</v>
      </c>
      <c r="B969" t="s">
        <v>34</v>
      </c>
      <c r="C969" t="s">
        <v>81</v>
      </c>
      <c r="D969">
        <v>23.05</v>
      </c>
    </row>
    <row r="970" spans="1:4">
      <c r="A970" s="1">
        <v>42261</v>
      </c>
      <c r="B970" t="s">
        <v>34</v>
      </c>
      <c r="C970" t="s">
        <v>541</v>
      </c>
      <c r="D970">
        <v>30</v>
      </c>
    </row>
    <row r="971" spans="1:4">
      <c r="A971" s="1">
        <v>42261</v>
      </c>
      <c r="B971" t="s">
        <v>34</v>
      </c>
      <c r="C971" t="s">
        <v>542</v>
      </c>
      <c r="D971">
        <v>9.3</v>
      </c>
    </row>
    <row r="972" spans="1:4">
      <c r="A972" s="1">
        <v>42248</v>
      </c>
      <c r="B972" t="s">
        <v>36</v>
      </c>
      <c r="C972" t="s">
        <v>37</v>
      </c>
      <c r="D972">
        <v>600</v>
      </c>
    </row>
    <row r="973" spans="1:4">
      <c r="A973" s="1">
        <v>42248</v>
      </c>
      <c r="B973" t="s">
        <v>36</v>
      </c>
      <c r="C973" t="s">
        <v>38</v>
      </c>
      <c r="D973">
        <v>400</v>
      </c>
    </row>
    <row r="974" spans="1:4">
      <c r="A974" s="1">
        <v>42250</v>
      </c>
      <c r="B974" t="s">
        <v>36</v>
      </c>
      <c r="C974" t="s">
        <v>543</v>
      </c>
      <c r="D974">
        <v>20</v>
      </c>
    </row>
    <row r="975" spans="1:4">
      <c r="A975" s="1">
        <v>42257</v>
      </c>
      <c r="B975" t="s">
        <v>36</v>
      </c>
      <c r="C975" t="s">
        <v>544</v>
      </c>
      <c r="D975">
        <v>67</v>
      </c>
    </row>
    <row r="976" spans="1:4">
      <c r="A976" s="1">
        <v>42249</v>
      </c>
      <c r="B976" t="s">
        <v>36</v>
      </c>
      <c r="C976" t="s">
        <v>545</v>
      </c>
      <c r="D976">
        <v>34</v>
      </c>
    </row>
    <row r="977" spans="1:4">
      <c r="A977" s="1">
        <v>42267</v>
      </c>
      <c r="B977" t="s">
        <v>36</v>
      </c>
      <c r="C977" t="s">
        <v>546</v>
      </c>
      <c r="D977">
        <v>12</v>
      </c>
    </row>
    <row r="978" spans="1:4">
      <c r="A978" s="1">
        <v>42248</v>
      </c>
      <c r="B978" t="s">
        <v>39</v>
      </c>
      <c r="C978" t="s">
        <v>42</v>
      </c>
      <c r="D978">
        <v>90</v>
      </c>
    </row>
    <row r="979" spans="1:4">
      <c r="A979" s="1">
        <v>42249</v>
      </c>
      <c r="B979" t="s">
        <v>39</v>
      </c>
      <c r="C979" t="s">
        <v>101</v>
      </c>
      <c r="D979">
        <v>50</v>
      </c>
    </row>
    <row r="980" spans="1:4">
      <c r="A980" s="1">
        <v>42255</v>
      </c>
      <c r="B980" t="s">
        <v>39</v>
      </c>
      <c r="C980" t="s">
        <v>83</v>
      </c>
      <c r="D980">
        <v>121.21</v>
      </c>
    </row>
    <row r="981" spans="1:4">
      <c r="A981" s="1">
        <v>42259</v>
      </c>
      <c r="B981" t="s">
        <v>39</v>
      </c>
      <c r="C981" t="s">
        <v>83</v>
      </c>
      <c r="D981">
        <v>69.7</v>
      </c>
    </row>
    <row r="982" spans="1:4">
      <c r="A982" s="1">
        <v>42255</v>
      </c>
      <c r="B982" t="s">
        <v>39</v>
      </c>
      <c r="C982" t="s">
        <v>83</v>
      </c>
      <c r="D982">
        <v>121.21</v>
      </c>
    </row>
    <row r="983" spans="1:4">
      <c r="A983" s="1">
        <v>42255</v>
      </c>
      <c r="B983" t="s">
        <v>39</v>
      </c>
      <c r="C983" t="s">
        <v>101</v>
      </c>
      <c r="D983">
        <v>100</v>
      </c>
    </row>
    <row r="984" spans="1:4">
      <c r="A984" s="1">
        <v>42271</v>
      </c>
      <c r="B984" t="s">
        <v>39</v>
      </c>
      <c r="C984" t="s">
        <v>83</v>
      </c>
      <c r="D984">
        <v>72.72</v>
      </c>
    </row>
    <row r="985" spans="1:4">
      <c r="A985" s="1">
        <v>42248</v>
      </c>
      <c r="B985" t="s">
        <v>39</v>
      </c>
      <c r="C985" t="s">
        <v>520</v>
      </c>
      <c r="D985">
        <v>90</v>
      </c>
    </row>
    <row r="986" spans="1:4">
      <c r="A986" s="1">
        <v>42275</v>
      </c>
      <c r="B986" t="s">
        <v>39</v>
      </c>
      <c r="C986" t="s">
        <v>101</v>
      </c>
      <c r="D986">
        <v>50</v>
      </c>
    </row>
    <row r="987" spans="1:4">
      <c r="A987" s="1">
        <v>42264</v>
      </c>
      <c r="B987" t="s">
        <v>39</v>
      </c>
      <c r="C987" t="s">
        <v>101</v>
      </c>
      <c r="D987">
        <v>50</v>
      </c>
    </row>
    <row r="988" spans="1:4">
      <c r="A988" s="1">
        <v>42265</v>
      </c>
      <c r="B988" t="s">
        <v>375</v>
      </c>
      <c r="C988" t="s">
        <v>547</v>
      </c>
      <c r="D988">
        <v>200</v>
      </c>
    </row>
    <row r="989" spans="1:4">
      <c r="A989" s="1">
        <v>42266</v>
      </c>
      <c r="B989" t="s">
        <v>375</v>
      </c>
      <c r="C989" t="s">
        <v>548</v>
      </c>
      <c r="D989">
        <v>44</v>
      </c>
    </row>
    <row r="990" spans="1:4">
      <c r="A990" s="1">
        <v>42267</v>
      </c>
      <c r="B990" t="s">
        <v>375</v>
      </c>
      <c r="C990" t="s">
        <v>549</v>
      </c>
      <c r="D990">
        <v>44</v>
      </c>
    </row>
    <row r="991" spans="1:4">
      <c r="A991" s="1">
        <v>42268</v>
      </c>
      <c r="B991" t="s">
        <v>375</v>
      </c>
      <c r="C991" t="s">
        <v>550</v>
      </c>
      <c r="D991">
        <v>50</v>
      </c>
    </row>
    <row r="992" spans="1:4">
      <c r="A992" s="1">
        <v>42278</v>
      </c>
      <c r="B992" t="s">
        <v>1538</v>
      </c>
      <c r="C992" t="s">
        <v>239</v>
      </c>
      <c r="D992">
        <v>700</v>
      </c>
    </row>
    <row r="993" spans="1:4">
      <c r="A993" s="1">
        <v>42281</v>
      </c>
      <c r="B993" t="s">
        <v>1538</v>
      </c>
      <c r="C993" t="s">
        <v>523</v>
      </c>
      <c r="D993">
        <v>4.6</v>
      </c>
    </row>
    <row r="994" spans="1:4">
      <c r="A994" s="1">
        <v>42281</v>
      </c>
      <c r="B994" t="s">
        <v>1538</v>
      </c>
      <c r="C994" t="s">
        <v>551</v>
      </c>
      <c r="D994">
        <v>53.5</v>
      </c>
    </row>
    <row r="995" spans="1:4">
      <c r="A995" s="1">
        <v>42281</v>
      </c>
      <c r="B995" t="s">
        <v>1538</v>
      </c>
      <c r="C995" t="s">
        <v>392</v>
      </c>
      <c r="D995">
        <v>13.9</v>
      </c>
    </row>
    <row r="996" spans="1:4">
      <c r="A996" s="1">
        <v>42279</v>
      </c>
      <c r="B996" t="s">
        <v>1538</v>
      </c>
      <c r="C996" t="s">
        <v>392</v>
      </c>
      <c r="D996">
        <v>39.3</v>
      </c>
    </row>
    <row r="997" spans="1:4">
      <c r="A997" s="1">
        <v>42289</v>
      </c>
      <c r="B997" t="s">
        <v>1538</v>
      </c>
      <c r="C997" t="s">
        <v>552</v>
      </c>
      <c r="D997">
        <v>12</v>
      </c>
    </row>
    <row r="998" spans="1:4">
      <c r="A998" s="1">
        <v>42286</v>
      </c>
      <c r="B998" t="s">
        <v>1538</v>
      </c>
      <c r="C998" t="s">
        <v>523</v>
      </c>
      <c r="D998">
        <v>45.85</v>
      </c>
    </row>
    <row r="999" spans="1:4">
      <c r="A999" s="1">
        <v>42282</v>
      </c>
      <c r="B999" t="s">
        <v>1538</v>
      </c>
      <c r="C999" t="s">
        <v>552</v>
      </c>
      <c r="D999">
        <v>31</v>
      </c>
    </row>
    <row r="1000" spans="1:4">
      <c r="A1000" s="1">
        <v>42288</v>
      </c>
      <c r="B1000" t="s">
        <v>1538</v>
      </c>
      <c r="C1000" t="s">
        <v>392</v>
      </c>
      <c r="D1000">
        <v>14.4</v>
      </c>
    </row>
    <row r="1001" spans="1:4">
      <c r="A1001" s="1">
        <v>42308</v>
      </c>
      <c r="B1001" t="s">
        <v>1538</v>
      </c>
      <c r="C1001" t="s">
        <v>219</v>
      </c>
      <c r="D1001">
        <v>66.7</v>
      </c>
    </row>
    <row r="1002" spans="1:4">
      <c r="A1002" s="1">
        <v>42300</v>
      </c>
      <c r="B1002" t="s">
        <v>1538</v>
      </c>
      <c r="C1002" t="s">
        <v>553</v>
      </c>
      <c r="D1002">
        <v>11.6</v>
      </c>
    </row>
    <row r="1003" spans="1:4">
      <c r="A1003" s="1">
        <v>42302</v>
      </c>
      <c r="B1003" t="s">
        <v>1538</v>
      </c>
      <c r="C1003" t="s">
        <v>219</v>
      </c>
      <c r="D1003">
        <v>62.2</v>
      </c>
    </row>
    <row r="1004" spans="1:4">
      <c r="A1004" s="1">
        <v>42302</v>
      </c>
      <c r="B1004" t="s">
        <v>1538</v>
      </c>
      <c r="C1004" t="s">
        <v>524</v>
      </c>
      <c r="D1004">
        <v>26.05</v>
      </c>
    </row>
    <row r="1005" spans="1:4">
      <c r="A1005" s="1">
        <v>42295</v>
      </c>
      <c r="B1005" t="s">
        <v>1538</v>
      </c>
      <c r="C1005" t="s">
        <v>554</v>
      </c>
      <c r="D1005">
        <v>34.9</v>
      </c>
    </row>
    <row r="1006" spans="1:4">
      <c r="A1006" s="1">
        <v>42282</v>
      </c>
      <c r="B1006" t="s">
        <v>294</v>
      </c>
      <c r="C1006" t="s">
        <v>555</v>
      </c>
      <c r="D1006">
        <v>188.3</v>
      </c>
    </row>
    <row r="1007" spans="1:4">
      <c r="A1007" s="1">
        <v>42307</v>
      </c>
      <c r="B1007" t="s">
        <v>294</v>
      </c>
      <c r="C1007" t="s">
        <v>556</v>
      </c>
      <c r="D1007">
        <v>49.9</v>
      </c>
    </row>
    <row r="1008" spans="1:4">
      <c r="A1008" s="1">
        <v>42308</v>
      </c>
      <c r="B1008" t="s">
        <v>294</v>
      </c>
      <c r="C1008" t="s">
        <v>456</v>
      </c>
      <c r="D1008">
        <v>29</v>
      </c>
    </row>
    <row r="1009" spans="1:4">
      <c r="A1009" s="1">
        <v>42308</v>
      </c>
      <c r="B1009" t="s">
        <v>294</v>
      </c>
      <c r="C1009" t="s">
        <v>456</v>
      </c>
      <c r="D1009">
        <v>26.9</v>
      </c>
    </row>
    <row r="1010" spans="1:4">
      <c r="A1010" s="1">
        <v>42301</v>
      </c>
      <c r="B1010" t="s">
        <v>294</v>
      </c>
      <c r="C1010" t="s">
        <v>456</v>
      </c>
      <c r="D1010">
        <v>37.95</v>
      </c>
    </row>
    <row r="1011" spans="1:4">
      <c r="A1011" s="1">
        <v>42295</v>
      </c>
      <c r="B1011" t="s">
        <v>294</v>
      </c>
      <c r="C1011" t="s">
        <v>456</v>
      </c>
      <c r="D1011">
        <v>178</v>
      </c>
    </row>
    <row r="1012" spans="1:4">
      <c r="A1012" s="1">
        <v>42278</v>
      </c>
      <c r="B1012" t="s">
        <v>11</v>
      </c>
      <c r="C1012" t="s">
        <v>60</v>
      </c>
      <c r="D1012">
        <v>140</v>
      </c>
    </row>
    <row r="1013" spans="1:4">
      <c r="A1013" s="1">
        <v>42278</v>
      </c>
      <c r="B1013" t="s">
        <v>11</v>
      </c>
      <c r="C1013" t="s">
        <v>461</v>
      </c>
      <c r="D1013">
        <v>16.4</v>
      </c>
    </row>
    <row r="1014" spans="1:4">
      <c r="A1014" s="1">
        <v>42281</v>
      </c>
      <c r="B1014" t="s">
        <v>11</v>
      </c>
      <c r="C1014" t="s">
        <v>557</v>
      </c>
      <c r="D1014">
        <v>31</v>
      </c>
    </row>
    <row r="1015" spans="1:4">
      <c r="A1015" s="1">
        <v>42280</v>
      </c>
      <c r="B1015" t="s">
        <v>11</v>
      </c>
      <c r="C1015" t="s">
        <v>459</v>
      </c>
      <c r="D1015">
        <v>8.3</v>
      </c>
    </row>
    <row r="1016" spans="1:4">
      <c r="A1016" s="1">
        <v>42290</v>
      </c>
      <c r="B1016" t="s">
        <v>11</v>
      </c>
      <c r="C1016" t="s">
        <v>558</v>
      </c>
      <c r="D1016">
        <v>20.3</v>
      </c>
    </row>
    <row r="1017" spans="1:4">
      <c r="A1017" s="1">
        <v>42286</v>
      </c>
      <c r="B1017" t="s">
        <v>11</v>
      </c>
      <c r="C1017" t="s">
        <v>559</v>
      </c>
      <c r="D1017">
        <v>13.8</v>
      </c>
    </row>
    <row r="1018" spans="1:4">
      <c r="A1018" s="1">
        <v>42295</v>
      </c>
      <c r="B1018" t="s">
        <v>11</v>
      </c>
      <c r="C1018" t="s">
        <v>557</v>
      </c>
      <c r="D1018">
        <v>25</v>
      </c>
    </row>
    <row r="1019" spans="1:4">
      <c r="A1019" s="1">
        <v>42294</v>
      </c>
      <c r="B1019" t="s">
        <v>11</v>
      </c>
      <c r="C1019" t="s">
        <v>560</v>
      </c>
      <c r="D1019">
        <v>23</v>
      </c>
    </row>
    <row r="1020" spans="1:4">
      <c r="A1020" s="1">
        <v>42282</v>
      </c>
      <c r="B1020" t="s">
        <v>11</v>
      </c>
      <c r="C1020" t="s">
        <v>246</v>
      </c>
      <c r="D1020">
        <v>23.15</v>
      </c>
    </row>
    <row r="1021" spans="1:4">
      <c r="A1021" s="1">
        <v>42289</v>
      </c>
      <c r="B1021" t="s">
        <v>11</v>
      </c>
      <c r="C1021" t="s">
        <v>246</v>
      </c>
      <c r="D1021">
        <v>4.9</v>
      </c>
    </row>
    <row r="1022" spans="1:4">
      <c r="A1022" s="1">
        <v>42295</v>
      </c>
      <c r="B1022" t="s">
        <v>11</v>
      </c>
      <c r="C1022" t="s">
        <v>561</v>
      </c>
      <c r="D1022">
        <v>32.5</v>
      </c>
    </row>
    <row r="1023" spans="1:4">
      <c r="A1023" s="1">
        <v>42288</v>
      </c>
      <c r="B1023" t="s">
        <v>11</v>
      </c>
      <c r="C1023" t="s">
        <v>557</v>
      </c>
      <c r="D1023">
        <v>20</v>
      </c>
    </row>
    <row r="1024" spans="1:4">
      <c r="A1024" s="1">
        <v>42301</v>
      </c>
      <c r="B1024" t="s">
        <v>11</v>
      </c>
      <c r="C1024" t="s">
        <v>249</v>
      </c>
      <c r="D1024">
        <v>18.4</v>
      </c>
    </row>
    <row r="1025" spans="1:4">
      <c r="A1025" s="1">
        <v>42302</v>
      </c>
      <c r="B1025" t="s">
        <v>11</v>
      </c>
      <c r="C1025" t="s">
        <v>493</v>
      </c>
      <c r="D1025">
        <v>15</v>
      </c>
    </row>
    <row r="1026" spans="1:4">
      <c r="A1026" s="1">
        <v>42300</v>
      </c>
      <c r="B1026" t="s">
        <v>11</v>
      </c>
      <c r="C1026" t="s">
        <v>562</v>
      </c>
      <c r="D1026">
        <v>24.9</v>
      </c>
    </row>
    <row r="1027" spans="1:4">
      <c r="A1027" s="1">
        <v>42303</v>
      </c>
      <c r="B1027" t="s">
        <v>11</v>
      </c>
      <c r="C1027" t="s">
        <v>563</v>
      </c>
      <c r="D1027">
        <v>18</v>
      </c>
    </row>
    <row r="1028" spans="1:4">
      <c r="A1028" s="1">
        <v>42302</v>
      </c>
      <c r="B1028" t="s">
        <v>11</v>
      </c>
      <c r="C1028" t="s">
        <v>557</v>
      </c>
      <c r="D1028">
        <v>25</v>
      </c>
    </row>
    <row r="1029" spans="1:4">
      <c r="A1029" s="1">
        <v>42301</v>
      </c>
      <c r="B1029" t="s">
        <v>11</v>
      </c>
      <c r="C1029" t="s">
        <v>249</v>
      </c>
      <c r="D1029">
        <v>15</v>
      </c>
    </row>
    <row r="1030" spans="1:4">
      <c r="A1030" s="1">
        <v>42307</v>
      </c>
      <c r="B1030" t="s">
        <v>11</v>
      </c>
      <c r="C1030" t="s">
        <v>564</v>
      </c>
      <c r="D1030">
        <v>33.55</v>
      </c>
    </row>
    <row r="1031" spans="1:4">
      <c r="A1031" s="1">
        <v>42280</v>
      </c>
      <c r="B1031" t="s">
        <v>68</v>
      </c>
      <c r="C1031" t="s">
        <v>504</v>
      </c>
      <c r="D1031">
        <v>20.4</v>
      </c>
    </row>
    <row r="1032" spans="1:4">
      <c r="A1032" s="1">
        <v>42280</v>
      </c>
      <c r="B1032" t="s">
        <v>68</v>
      </c>
      <c r="C1032" t="s">
        <v>19</v>
      </c>
      <c r="D1032">
        <v>45.3</v>
      </c>
    </row>
    <row r="1033" spans="1:4">
      <c r="A1033" s="1">
        <v>42282</v>
      </c>
      <c r="B1033" t="s">
        <v>68</v>
      </c>
      <c r="C1033" t="s">
        <v>20</v>
      </c>
      <c r="D1033">
        <v>57.65</v>
      </c>
    </row>
    <row r="1034" spans="1:4">
      <c r="A1034" s="1">
        <v>42285</v>
      </c>
      <c r="B1034" t="s">
        <v>68</v>
      </c>
      <c r="C1034" t="s">
        <v>539</v>
      </c>
      <c r="D1034">
        <v>10.5</v>
      </c>
    </row>
    <row r="1035" spans="1:4">
      <c r="A1035" s="1">
        <v>42287</v>
      </c>
      <c r="B1035" t="s">
        <v>68</v>
      </c>
      <c r="C1035" t="s">
        <v>19</v>
      </c>
      <c r="D1035">
        <v>12.5</v>
      </c>
    </row>
    <row r="1036" spans="1:4">
      <c r="A1036" s="1">
        <v>42289</v>
      </c>
      <c r="B1036" t="s">
        <v>68</v>
      </c>
      <c r="C1036" t="s">
        <v>565</v>
      </c>
      <c r="D1036">
        <v>9</v>
      </c>
    </row>
    <row r="1037" spans="1:4">
      <c r="A1037" s="1">
        <v>42287</v>
      </c>
      <c r="B1037" t="s">
        <v>68</v>
      </c>
      <c r="C1037" t="s">
        <v>20</v>
      </c>
      <c r="D1037">
        <v>34.75</v>
      </c>
    </row>
    <row r="1038" spans="1:4">
      <c r="A1038" s="1">
        <v>42294</v>
      </c>
      <c r="B1038" t="s">
        <v>68</v>
      </c>
      <c r="C1038" t="s">
        <v>20</v>
      </c>
      <c r="D1038">
        <v>61.25</v>
      </c>
    </row>
    <row r="1039" spans="1:4">
      <c r="A1039" s="1">
        <v>42278</v>
      </c>
      <c r="B1039" t="s">
        <v>68</v>
      </c>
      <c r="C1039" t="s">
        <v>539</v>
      </c>
      <c r="D1039">
        <v>10.5</v>
      </c>
    </row>
    <row r="1040" spans="1:4">
      <c r="A1040" s="1">
        <v>42290</v>
      </c>
      <c r="B1040" t="s">
        <v>68</v>
      </c>
      <c r="C1040" t="s">
        <v>538</v>
      </c>
      <c r="D1040">
        <v>10.65</v>
      </c>
    </row>
    <row r="1041" spans="1:4">
      <c r="A1041" s="1">
        <v>42308</v>
      </c>
      <c r="B1041" t="s">
        <v>68</v>
      </c>
      <c r="C1041" t="s">
        <v>20</v>
      </c>
      <c r="D1041">
        <v>93.6</v>
      </c>
    </row>
    <row r="1042" spans="1:4">
      <c r="A1042" s="1">
        <v>42300</v>
      </c>
      <c r="B1042" t="s">
        <v>68</v>
      </c>
      <c r="C1042" t="s">
        <v>372</v>
      </c>
      <c r="D1042">
        <v>20</v>
      </c>
    </row>
    <row r="1043" spans="1:4">
      <c r="A1043" s="1">
        <v>42301</v>
      </c>
      <c r="B1043" t="s">
        <v>68</v>
      </c>
      <c r="C1043" t="s">
        <v>19</v>
      </c>
      <c r="D1043">
        <v>32.05</v>
      </c>
    </row>
    <row r="1044" spans="1:4">
      <c r="A1044" s="1">
        <v>42308</v>
      </c>
      <c r="B1044" t="s">
        <v>68</v>
      </c>
      <c r="C1044" t="s">
        <v>218</v>
      </c>
      <c r="D1044">
        <v>75.95</v>
      </c>
    </row>
    <row r="1045" spans="1:4">
      <c r="A1045" s="1">
        <v>42301</v>
      </c>
      <c r="B1045" t="s">
        <v>68</v>
      </c>
      <c r="C1045" t="s">
        <v>20</v>
      </c>
      <c r="D1045">
        <v>98.8</v>
      </c>
    </row>
    <row r="1046" spans="1:4">
      <c r="A1046" s="1">
        <v>42295</v>
      </c>
      <c r="B1046" t="s">
        <v>68</v>
      </c>
      <c r="C1046" t="s">
        <v>19</v>
      </c>
      <c r="D1046">
        <v>14.35</v>
      </c>
    </row>
    <row r="1047" spans="1:4">
      <c r="A1047" s="1">
        <v>42300</v>
      </c>
      <c r="B1047" t="s">
        <v>197</v>
      </c>
      <c r="C1047" t="s">
        <v>566</v>
      </c>
      <c r="D1047">
        <v>609.9</v>
      </c>
    </row>
    <row r="1048" spans="1:4">
      <c r="A1048" s="1">
        <v>42307</v>
      </c>
      <c r="B1048" t="s">
        <v>197</v>
      </c>
      <c r="C1048" t="s">
        <v>567</v>
      </c>
      <c r="D1048">
        <v>104.85</v>
      </c>
    </row>
    <row r="1049" spans="1:4">
      <c r="A1049" s="1">
        <v>42307</v>
      </c>
      <c r="B1049" t="s">
        <v>197</v>
      </c>
      <c r="C1049" t="s">
        <v>566</v>
      </c>
      <c r="D1049">
        <v>87</v>
      </c>
    </row>
    <row r="1050" spans="1:4">
      <c r="A1050" s="1">
        <v>42336</v>
      </c>
      <c r="B1050" t="s">
        <v>197</v>
      </c>
      <c r="C1050" t="s">
        <v>568</v>
      </c>
      <c r="D1050">
        <v>37.7</v>
      </c>
    </row>
    <row r="1051" spans="1:4">
      <c r="A1051" s="1">
        <v>42278</v>
      </c>
      <c r="B1051" t="s">
        <v>125</v>
      </c>
      <c r="C1051" t="s">
        <v>259</v>
      </c>
      <c r="D1051">
        <v>240</v>
      </c>
    </row>
    <row r="1052" spans="1:4">
      <c r="A1052" s="1">
        <v>42278</v>
      </c>
      <c r="B1052" t="s">
        <v>125</v>
      </c>
      <c r="C1052" t="s">
        <v>569</v>
      </c>
      <c r="D1052">
        <v>456</v>
      </c>
    </row>
    <row r="1053" spans="1:4">
      <c r="A1053" s="1">
        <v>42296</v>
      </c>
      <c r="B1053" t="s">
        <v>125</v>
      </c>
      <c r="C1053" t="s">
        <v>570</v>
      </c>
      <c r="D1053">
        <v>69</v>
      </c>
    </row>
    <row r="1054" spans="1:4">
      <c r="A1054" s="1">
        <v>42308</v>
      </c>
      <c r="B1054" t="s">
        <v>125</v>
      </c>
      <c r="C1054" t="s">
        <v>509</v>
      </c>
      <c r="D1054">
        <v>27.75</v>
      </c>
    </row>
    <row r="1055" spans="1:4">
      <c r="A1055" s="1">
        <v>42278</v>
      </c>
      <c r="B1055" t="s">
        <v>163</v>
      </c>
      <c r="C1055" t="s">
        <v>571</v>
      </c>
      <c r="D1055">
        <v>40</v>
      </c>
    </row>
    <row r="1056" spans="1:4">
      <c r="A1056" s="1">
        <v>42301</v>
      </c>
      <c r="B1056" t="s">
        <v>134</v>
      </c>
      <c r="C1056" t="s">
        <v>572</v>
      </c>
      <c r="D1056">
        <v>82.1</v>
      </c>
    </row>
    <row r="1057" spans="1:4">
      <c r="A1057" s="1">
        <v>42295</v>
      </c>
      <c r="B1057" t="s">
        <v>34</v>
      </c>
      <c r="C1057" t="s">
        <v>81</v>
      </c>
      <c r="D1057">
        <v>21.45</v>
      </c>
    </row>
    <row r="1058" spans="1:4">
      <c r="A1058" s="1">
        <v>42308</v>
      </c>
      <c r="B1058" t="s">
        <v>34</v>
      </c>
      <c r="C1058" t="s">
        <v>81</v>
      </c>
      <c r="D1058">
        <v>19.5</v>
      </c>
    </row>
    <row r="1059" spans="1:4">
      <c r="A1059" s="1">
        <v>42278</v>
      </c>
      <c r="B1059" t="s">
        <v>36</v>
      </c>
      <c r="C1059" t="s">
        <v>37</v>
      </c>
      <c r="D1059">
        <v>600</v>
      </c>
    </row>
    <row r="1060" spans="1:4">
      <c r="A1060" s="1">
        <v>42278</v>
      </c>
      <c r="B1060" t="s">
        <v>36</v>
      </c>
      <c r="C1060" t="s">
        <v>38</v>
      </c>
      <c r="D1060">
        <v>400</v>
      </c>
    </row>
    <row r="1061" spans="1:4">
      <c r="A1061" s="1">
        <v>42294</v>
      </c>
      <c r="B1061" t="s">
        <v>36</v>
      </c>
      <c r="C1061" t="s">
        <v>573</v>
      </c>
      <c r="D1061">
        <v>68</v>
      </c>
    </row>
    <row r="1062" spans="1:4">
      <c r="A1062" s="1">
        <v>42308</v>
      </c>
      <c r="B1062" t="s">
        <v>36</v>
      </c>
      <c r="C1062" t="s">
        <v>574</v>
      </c>
      <c r="D1062">
        <v>67.2</v>
      </c>
    </row>
    <row r="1063" spans="1:4">
      <c r="A1063" s="1">
        <v>42308</v>
      </c>
      <c r="B1063" t="s">
        <v>36</v>
      </c>
      <c r="C1063" t="s">
        <v>575</v>
      </c>
      <c r="D1063">
        <v>54</v>
      </c>
    </row>
    <row r="1064" spans="1:4">
      <c r="A1064" s="1">
        <v>42308</v>
      </c>
      <c r="B1064" t="s">
        <v>36</v>
      </c>
      <c r="C1064" t="s">
        <v>428</v>
      </c>
      <c r="D1064">
        <v>17.5</v>
      </c>
    </row>
    <row r="1065" spans="1:4">
      <c r="A1065" s="1">
        <v>42278</v>
      </c>
      <c r="B1065" t="s">
        <v>39</v>
      </c>
      <c r="C1065" t="s">
        <v>42</v>
      </c>
      <c r="D1065">
        <v>90</v>
      </c>
    </row>
    <row r="1066" spans="1:4">
      <c r="A1066" s="1">
        <v>42278</v>
      </c>
      <c r="B1066" t="s">
        <v>39</v>
      </c>
      <c r="C1066" t="s">
        <v>520</v>
      </c>
      <c r="D1066">
        <v>90</v>
      </c>
    </row>
    <row r="1067" spans="1:4">
      <c r="A1067" s="1">
        <v>42282</v>
      </c>
      <c r="B1067" t="s">
        <v>39</v>
      </c>
      <c r="C1067" t="s">
        <v>83</v>
      </c>
      <c r="D1067">
        <v>126.65</v>
      </c>
    </row>
    <row r="1068" spans="1:4">
      <c r="A1068" s="1">
        <v>42284</v>
      </c>
      <c r="B1068" t="s">
        <v>39</v>
      </c>
      <c r="C1068" t="s">
        <v>83</v>
      </c>
      <c r="D1068">
        <v>75.16</v>
      </c>
    </row>
    <row r="1069" spans="1:4">
      <c r="A1069" s="1">
        <v>42294</v>
      </c>
      <c r="B1069" t="s">
        <v>39</v>
      </c>
      <c r="C1069" t="s">
        <v>101</v>
      </c>
      <c r="D1069">
        <v>50</v>
      </c>
    </row>
    <row r="1070" spans="1:4">
      <c r="A1070" s="1">
        <v>42300</v>
      </c>
      <c r="B1070" t="s">
        <v>39</v>
      </c>
      <c r="C1070" t="s">
        <v>83</v>
      </c>
      <c r="D1070">
        <v>73.54</v>
      </c>
    </row>
    <row r="1071" spans="1:4">
      <c r="A1071" s="1">
        <v>42294</v>
      </c>
      <c r="B1071" t="s">
        <v>39</v>
      </c>
      <c r="C1071" t="s">
        <v>83</v>
      </c>
      <c r="D1071">
        <v>49</v>
      </c>
    </row>
    <row r="1072" spans="1:4">
      <c r="A1072" s="1">
        <v>42265</v>
      </c>
      <c r="B1072" t="s">
        <v>375</v>
      </c>
      <c r="C1072" t="s">
        <v>547</v>
      </c>
      <c r="D1072">
        <v>200</v>
      </c>
    </row>
    <row r="1073" spans="1:4">
      <c r="A1073" s="1">
        <v>42266</v>
      </c>
      <c r="B1073" t="s">
        <v>375</v>
      </c>
      <c r="C1073" t="s">
        <v>548</v>
      </c>
      <c r="D1073">
        <v>44</v>
      </c>
    </row>
    <row r="1074" spans="1:4">
      <c r="A1074" s="1">
        <v>42267</v>
      </c>
      <c r="B1074" t="s">
        <v>375</v>
      </c>
      <c r="C1074" t="s">
        <v>549</v>
      </c>
      <c r="D1074">
        <v>44</v>
      </c>
    </row>
    <row r="1075" spans="1:4">
      <c r="A1075" s="1">
        <v>42268</v>
      </c>
      <c r="B1075" t="s">
        <v>375</v>
      </c>
      <c r="C1075" t="s">
        <v>550</v>
      </c>
      <c r="D1075">
        <v>50</v>
      </c>
    </row>
    <row r="1076" spans="1:4">
      <c r="A1076" s="1">
        <v>42309</v>
      </c>
      <c r="B1076" t="s">
        <v>1538</v>
      </c>
      <c r="C1076" t="s">
        <v>239</v>
      </c>
      <c r="D1076">
        <v>700</v>
      </c>
    </row>
    <row r="1077" spans="1:4">
      <c r="A1077" s="1">
        <v>42329</v>
      </c>
      <c r="B1077" t="s">
        <v>1538</v>
      </c>
      <c r="C1077" t="s">
        <v>576</v>
      </c>
      <c r="D1077">
        <v>59.4</v>
      </c>
    </row>
    <row r="1078" spans="1:4">
      <c r="A1078" s="1">
        <v>42325</v>
      </c>
      <c r="B1078" t="s">
        <v>1538</v>
      </c>
      <c r="C1078" t="s">
        <v>195</v>
      </c>
      <c r="D1078">
        <v>6.45</v>
      </c>
    </row>
    <row r="1079" spans="1:4">
      <c r="A1079" s="1">
        <v>42337</v>
      </c>
      <c r="B1079" t="s">
        <v>1538</v>
      </c>
      <c r="C1079" t="s">
        <v>551</v>
      </c>
      <c r="D1079">
        <v>420.51</v>
      </c>
    </row>
    <row r="1080" spans="1:4">
      <c r="A1080" s="1">
        <v>42337</v>
      </c>
      <c r="B1080" t="s">
        <v>1538</v>
      </c>
      <c r="C1080" t="s">
        <v>577</v>
      </c>
      <c r="D1080">
        <v>90.5</v>
      </c>
    </row>
    <row r="1081" spans="1:4">
      <c r="A1081" s="1">
        <v>42330</v>
      </c>
      <c r="B1081" t="s">
        <v>1538</v>
      </c>
      <c r="C1081" t="s">
        <v>578</v>
      </c>
      <c r="D1081">
        <v>34</v>
      </c>
    </row>
    <row r="1082" spans="1:4">
      <c r="A1082" s="1">
        <v>42330</v>
      </c>
      <c r="B1082" t="s">
        <v>1538</v>
      </c>
      <c r="C1082" t="s">
        <v>579</v>
      </c>
      <c r="D1082">
        <v>45</v>
      </c>
    </row>
    <row r="1083" spans="1:4">
      <c r="A1083" s="1">
        <v>42324</v>
      </c>
      <c r="B1083" t="s">
        <v>1538</v>
      </c>
      <c r="C1083" t="s">
        <v>580</v>
      </c>
      <c r="D1083">
        <v>35.8</v>
      </c>
    </row>
    <row r="1084" spans="1:4">
      <c r="A1084" s="1">
        <v>42309</v>
      </c>
      <c r="B1084" t="s">
        <v>11</v>
      </c>
      <c r="C1084" t="s">
        <v>60</v>
      </c>
      <c r="D1084">
        <v>140</v>
      </c>
    </row>
    <row r="1085" spans="1:4">
      <c r="A1085" s="1">
        <v>42330</v>
      </c>
      <c r="B1085" t="s">
        <v>11</v>
      </c>
      <c r="C1085" t="s">
        <v>581</v>
      </c>
      <c r="D1085">
        <v>25</v>
      </c>
    </row>
    <row r="1086" spans="1:4">
      <c r="A1086" s="1">
        <v>42329</v>
      </c>
      <c r="B1086" t="s">
        <v>11</v>
      </c>
      <c r="C1086" t="s">
        <v>582</v>
      </c>
      <c r="D1086">
        <v>71.9</v>
      </c>
    </row>
    <row r="1087" spans="1:4">
      <c r="A1087" s="1">
        <v>42329</v>
      </c>
      <c r="B1087" t="s">
        <v>11</v>
      </c>
      <c r="C1087" t="s">
        <v>583</v>
      </c>
      <c r="D1087">
        <v>14</v>
      </c>
    </row>
    <row r="1088" spans="1:4">
      <c r="A1088" s="1">
        <v>42325</v>
      </c>
      <c r="B1088" t="s">
        <v>11</v>
      </c>
      <c r="C1088" t="s">
        <v>414</v>
      </c>
      <c r="D1088">
        <v>20</v>
      </c>
    </row>
    <row r="1089" spans="1:4">
      <c r="A1089" s="1">
        <v>42324</v>
      </c>
      <c r="B1089" t="s">
        <v>11</v>
      </c>
      <c r="C1089" t="s">
        <v>414</v>
      </c>
      <c r="D1089">
        <v>37</v>
      </c>
    </row>
    <row r="1090" spans="1:4">
      <c r="A1090" s="1">
        <v>42337</v>
      </c>
      <c r="B1090" t="s">
        <v>11</v>
      </c>
      <c r="C1090" t="s">
        <v>584</v>
      </c>
      <c r="D1090">
        <v>22</v>
      </c>
    </row>
    <row r="1091" spans="1:4">
      <c r="A1091" s="1">
        <v>42333</v>
      </c>
      <c r="B1091" t="s">
        <v>11</v>
      </c>
      <c r="C1091" t="s">
        <v>113</v>
      </c>
      <c r="D1091">
        <v>20</v>
      </c>
    </row>
    <row r="1092" spans="1:4">
      <c r="A1092" s="1">
        <v>42324</v>
      </c>
      <c r="B1092" t="s">
        <v>11</v>
      </c>
      <c r="C1092" t="s">
        <v>585</v>
      </c>
      <c r="D1092">
        <v>13</v>
      </c>
    </row>
    <row r="1093" spans="1:4">
      <c r="A1093" s="1">
        <v>42316</v>
      </c>
      <c r="B1093" t="s">
        <v>11</v>
      </c>
      <c r="C1093" t="s">
        <v>586</v>
      </c>
      <c r="D1093">
        <v>25</v>
      </c>
    </row>
    <row r="1094" spans="1:4">
      <c r="A1094" s="1">
        <v>42314</v>
      </c>
      <c r="B1094" t="s">
        <v>11</v>
      </c>
      <c r="C1094" t="s">
        <v>585</v>
      </c>
      <c r="D1094">
        <v>13.8</v>
      </c>
    </row>
    <row r="1095" spans="1:4">
      <c r="A1095" s="1">
        <v>42327</v>
      </c>
      <c r="B1095" t="s">
        <v>68</v>
      </c>
      <c r="C1095" t="s">
        <v>122</v>
      </c>
      <c r="D1095">
        <v>14.1</v>
      </c>
    </row>
    <row r="1096" spans="1:4">
      <c r="A1096" s="1">
        <v>42330</v>
      </c>
      <c r="B1096" t="s">
        <v>68</v>
      </c>
      <c r="C1096" t="s">
        <v>20</v>
      </c>
      <c r="D1096">
        <v>12.9</v>
      </c>
    </row>
    <row r="1097" spans="1:4">
      <c r="A1097" s="1">
        <v>42325</v>
      </c>
      <c r="B1097" t="s">
        <v>68</v>
      </c>
      <c r="C1097" t="s">
        <v>20</v>
      </c>
      <c r="D1097">
        <v>10.9</v>
      </c>
    </row>
    <row r="1098" spans="1:4">
      <c r="A1098" s="1">
        <v>42336</v>
      </c>
      <c r="B1098" t="s">
        <v>68</v>
      </c>
      <c r="C1098" t="s">
        <v>20</v>
      </c>
      <c r="D1098">
        <v>65.1</v>
      </c>
    </row>
    <row r="1099" spans="1:4">
      <c r="A1099" s="1">
        <v>42336</v>
      </c>
      <c r="B1099" t="s">
        <v>68</v>
      </c>
      <c r="C1099" t="s">
        <v>165</v>
      </c>
      <c r="D1099">
        <v>14</v>
      </c>
    </row>
    <row r="1100" spans="1:4">
      <c r="A1100" s="1">
        <v>42338</v>
      </c>
      <c r="B1100" t="s">
        <v>68</v>
      </c>
      <c r="C1100" t="s">
        <v>20</v>
      </c>
      <c r="D1100">
        <v>8.95</v>
      </c>
    </row>
    <row r="1101" spans="1:4">
      <c r="A1101" s="1">
        <v>42329</v>
      </c>
      <c r="B1101" t="s">
        <v>68</v>
      </c>
      <c r="C1101" t="s">
        <v>20</v>
      </c>
      <c r="D1101">
        <v>92.65</v>
      </c>
    </row>
    <row r="1102" spans="1:4">
      <c r="A1102" s="1">
        <v>42312</v>
      </c>
      <c r="B1102" t="s">
        <v>68</v>
      </c>
      <c r="C1102" t="s">
        <v>587</v>
      </c>
      <c r="D1102">
        <v>13.6</v>
      </c>
    </row>
    <row r="1103" spans="1:4">
      <c r="A1103" s="1">
        <v>42316</v>
      </c>
      <c r="B1103" t="s">
        <v>197</v>
      </c>
      <c r="C1103" t="s">
        <v>349</v>
      </c>
      <c r="D1103">
        <v>23</v>
      </c>
    </row>
    <row r="1104" spans="1:4">
      <c r="A1104" s="1">
        <v>42314</v>
      </c>
      <c r="B1104" t="s">
        <v>197</v>
      </c>
      <c r="C1104" t="s">
        <v>588</v>
      </c>
      <c r="D1104">
        <v>29</v>
      </c>
    </row>
    <row r="1105" spans="1:4">
      <c r="A1105" s="1">
        <v>42309</v>
      </c>
      <c r="B1105" t="s">
        <v>125</v>
      </c>
      <c r="C1105" t="s">
        <v>259</v>
      </c>
      <c r="D1105">
        <v>240</v>
      </c>
    </row>
    <row r="1106" spans="1:4">
      <c r="A1106" s="1">
        <v>42330</v>
      </c>
      <c r="B1106" t="s">
        <v>125</v>
      </c>
      <c r="C1106" t="s">
        <v>509</v>
      </c>
      <c r="D1106">
        <v>55.5</v>
      </c>
    </row>
    <row r="1107" spans="1:4">
      <c r="A1107" s="1">
        <v>42330</v>
      </c>
      <c r="B1107" t="s">
        <v>125</v>
      </c>
      <c r="C1107" t="s">
        <v>589</v>
      </c>
      <c r="D1107">
        <v>21.9</v>
      </c>
    </row>
    <row r="1108" spans="1:4">
      <c r="A1108" s="1">
        <v>42336</v>
      </c>
      <c r="B1108" t="s">
        <v>163</v>
      </c>
      <c r="C1108" t="s">
        <v>590</v>
      </c>
      <c r="D1108">
        <v>13.4</v>
      </c>
    </row>
    <row r="1109" spans="1:4">
      <c r="A1109" s="1">
        <v>42329</v>
      </c>
      <c r="B1109" t="s">
        <v>134</v>
      </c>
      <c r="C1109" t="s">
        <v>99</v>
      </c>
      <c r="D1109">
        <v>5.85</v>
      </c>
    </row>
    <row r="1110" spans="1:4">
      <c r="A1110" s="1">
        <v>42330</v>
      </c>
      <c r="B1110" t="s">
        <v>134</v>
      </c>
      <c r="C1110" t="s">
        <v>591</v>
      </c>
      <c r="D1110">
        <v>600</v>
      </c>
    </row>
    <row r="1111" spans="1:4">
      <c r="A1111" s="1">
        <v>42325</v>
      </c>
      <c r="B1111" t="s">
        <v>134</v>
      </c>
      <c r="C1111" t="s">
        <v>166</v>
      </c>
      <c r="D1111">
        <v>48</v>
      </c>
    </row>
    <row r="1112" spans="1:4">
      <c r="A1112" s="1">
        <v>42336</v>
      </c>
      <c r="B1112" t="s">
        <v>34</v>
      </c>
      <c r="C1112" t="s">
        <v>592</v>
      </c>
      <c r="D1112">
        <v>10.83</v>
      </c>
    </row>
    <row r="1113" spans="1:4">
      <c r="A1113" s="1">
        <v>42337</v>
      </c>
      <c r="B1113" t="s">
        <v>34</v>
      </c>
      <c r="C1113" t="s">
        <v>81</v>
      </c>
      <c r="D1113">
        <v>18.6</v>
      </c>
    </row>
    <row r="1114" spans="1:4">
      <c r="A1114" s="1">
        <v>42309</v>
      </c>
      <c r="B1114" t="s">
        <v>36</v>
      </c>
      <c r="C1114" t="s">
        <v>37</v>
      </c>
      <c r="D1114">
        <v>600</v>
      </c>
    </row>
    <row r="1115" spans="1:4">
      <c r="A1115" s="1">
        <v>42309</v>
      </c>
      <c r="B1115" t="s">
        <v>36</v>
      </c>
      <c r="C1115" t="s">
        <v>38</v>
      </c>
      <c r="D1115">
        <v>400</v>
      </c>
    </row>
    <row r="1116" spans="1:4">
      <c r="A1116" s="1">
        <v>42323</v>
      </c>
      <c r="B1116" t="s">
        <v>36</v>
      </c>
      <c r="C1116" t="s">
        <v>593</v>
      </c>
      <c r="D1116">
        <v>35.54</v>
      </c>
    </row>
    <row r="1117" spans="1:4">
      <c r="A1117" s="1">
        <v>42323</v>
      </c>
      <c r="B1117" t="s">
        <v>36</v>
      </c>
      <c r="C1117" t="s">
        <v>385</v>
      </c>
      <c r="D1117">
        <v>60.7</v>
      </c>
    </row>
    <row r="1118" spans="1:4">
      <c r="A1118" s="1">
        <v>42321</v>
      </c>
      <c r="B1118" t="s">
        <v>36</v>
      </c>
      <c r="C1118" t="s">
        <v>594</v>
      </c>
      <c r="D1118">
        <v>69.9285714285714</v>
      </c>
    </row>
    <row r="1119" spans="1:4">
      <c r="A1119" s="1">
        <v>42321</v>
      </c>
      <c r="B1119" t="s">
        <v>36</v>
      </c>
      <c r="C1119" t="s">
        <v>594</v>
      </c>
      <c r="D1119">
        <v>41.0714285714286</v>
      </c>
    </row>
    <row r="1120" spans="1:4">
      <c r="A1120" s="1">
        <v>42322</v>
      </c>
      <c r="B1120" t="s">
        <v>36</v>
      </c>
      <c r="C1120" t="s">
        <v>594</v>
      </c>
      <c r="D1120">
        <v>45.8928571428572</v>
      </c>
    </row>
    <row r="1121" spans="1:4">
      <c r="A1121" s="1">
        <v>42320</v>
      </c>
      <c r="B1121" t="s">
        <v>36</v>
      </c>
      <c r="C1121" t="s">
        <v>595</v>
      </c>
      <c r="D1121">
        <v>24.2857142857143</v>
      </c>
    </row>
    <row r="1122" spans="1:4">
      <c r="A1122" s="1">
        <v>42322</v>
      </c>
      <c r="B1122" t="s">
        <v>36</v>
      </c>
      <c r="C1122" t="s">
        <v>596</v>
      </c>
      <c r="D1122">
        <v>55.6071428571428</v>
      </c>
    </row>
    <row r="1123" spans="1:4">
      <c r="A1123" s="1">
        <v>42322</v>
      </c>
      <c r="B1123" t="s">
        <v>36</v>
      </c>
      <c r="C1123" t="s">
        <v>597</v>
      </c>
      <c r="D1123">
        <v>33.0714285714286</v>
      </c>
    </row>
    <row r="1124" spans="1:4">
      <c r="A1124" s="1">
        <v>42322</v>
      </c>
      <c r="B1124" t="s">
        <v>36</v>
      </c>
      <c r="C1124" t="s">
        <v>598</v>
      </c>
      <c r="D1124">
        <v>187.571428571429</v>
      </c>
    </row>
    <row r="1125" spans="1:4">
      <c r="A1125" s="1">
        <v>42322</v>
      </c>
      <c r="B1125" t="s">
        <v>36</v>
      </c>
      <c r="C1125" t="s">
        <v>597</v>
      </c>
      <c r="D1125">
        <v>20.625</v>
      </c>
    </row>
    <row r="1126" spans="1:4">
      <c r="A1126" s="1">
        <v>42319</v>
      </c>
      <c r="B1126" t="s">
        <v>36</v>
      </c>
      <c r="C1126" t="s">
        <v>594</v>
      </c>
      <c r="D1126">
        <v>33.3928571428572</v>
      </c>
    </row>
    <row r="1127" spans="1:4">
      <c r="A1127" s="1">
        <v>42319</v>
      </c>
      <c r="B1127" t="s">
        <v>36</v>
      </c>
      <c r="C1127" t="s">
        <v>599</v>
      </c>
      <c r="D1127">
        <v>169.142857142857</v>
      </c>
    </row>
    <row r="1128" spans="1:4">
      <c r="A1128" s="1">
        <v>42314</v>
      </c>
      <c r="B1128" t="s">
        <v>36</v>
      </c>
      <c r="C1128" t="s">
        <v>600</v>
      </c>
      <c r="D1128">
        <v>48</v>
      </c>
    </row>
    <row r="1129" spans="1:4">
      <c r="A1129" s="1">
        <v>42309</v>
      </c>
      <c r="B1129" t="s">
        <v>39</v>
      </c>
      <c r="C1129" t="s">
        <v>42</v>
      </c>
      <c r="D1129">
        <v>90</v>
      </c>
    </row>
    <row r="1130" spans="1:4">
      <c r="A1130" s="1">
        <v>42309</v>
      </c>
      <c r="B1130" t="s">
        <v>39</v>
      </c>
      <c r="C1130" t="s">
        <v>520</v>
      </c>
      <c r="D1130">
        <v>30</v>
      </c>
    </row>
    <row r="1131" spans="1:4">
      <c r="A1131" s="1">
        <v>42330</v>
      </c>
      <c r="B1131" t="s">
        <v>39</v>
      </c>
      <c r="C1131" t="s">
        <v>83</v>
      </c>
      <c r="D1131">
        <v>69.27</v>
      </c>
    </row>
    <row r="1132" spans="1:4">
      <c r="A1132" s="1">
        <v>42311</v>
      </c>
      <c r="B1132" t="s">
        <v>39</v>
      </c>
      <c r="C1132" t="s">
        <v>101</v>
      </c>
      <c r="D1132">
        <v>50</v>
      </c>
    </row>
    <row r="1133" spans="1:4">
      <c r="A1133" s="1">
        <v>42311</v>
      </c>
      <c r="B1133" t="s">
        <v>39</v>
      </c>
      <c r="C1133" t="s">
        <v>101</v>
      </c>
      <c r="D1133">
        <v>20</v>
      </c>
    </row>
    <row r="1134" spans="1:4">
      <c r="A1134" s="1">
        <v>42312</v>
      </c>
      <c r="B1134" t="s">
        <v>39</v>
      </c>
      <c r="C1134" t="s">
        <v>83</v>
      </c>
      <c r="D1134">
        <v>87.12</v>
      </c>
    </row>
    <row r="1135" spans="1:4">
      <c r="A1135" s="1">
        <v>42265</v>
      </c>
      <c r="B1135" t="s">
        <v>375</v>
      </c>
      <c r="C1135" t="s">
        <v>547</v>
      </c>
      <c r="D1135">
        <v>200</v>
      </c>
    </row>
    <row r="1136" spans="1:4">
      <c r="A1136" s="1">
        <v>42266</v>
      </c>
      <c r="B1136" t="s">
        <v>375</v>
      </c>
      <c r="C1136" t="s">
        <v>548</v>
      </c>
      <c r="D1136">
        <v>44</v>
      </c>
    </row>
    <row r="1137" spans="1:4">
      <c r="A1137" s="1">
        <v>42267</v>
      </c>
      <c r="B1137" t="s">
        <v>375</v>
      </c>
      <c r="C1137" t="s">
        <v>549</v>
      </c>
      <c r="D1137">
        <v>44</v>
      </c>
    </row>
    <row r="1138" spans="1:4">
      <c r="A1138" s="1">
        <v>42268</v>
      </c>
      <c r="B1138" t="s">
        <v>375</v>
      </c>
      <c r="C1138" t="s">
        <v>550</v>
      </c>
      <c r="D1138">
        <v>50</v>
      </c>
    </row>
    <row r="1139" spans="1:4">
      <c r="A1139" s="1">
        <v>42339</v>
      </c>
      <c r="B1139" t="s">
        <v>1538</v>
      </c>
      <c r="C1139" t="s">
        <v>239</v>
      </c>
      <c r="D1139">
        <v>700</v>
      </c>
    </row>
    <row r="1140" spans="1:4">
      <c r="A1140" s="1">
        <v>42343</v>
      </c>
      <c r="B1140" t="s">
        <v>1538</v>
      </c>
      <c r="C1140" t="s">
        <v>601</v>
      </c>
      <c r="D1140">
        <v>32.9</v>
      </c>
    </row>
    <row r="1141" spans="1:4">
      <c r="A1141" s="1">
        <v>42350</v>
      </c>
      <c r="B1141" t="s">
        <v>1538</v>
      </c>
      <c r="C1141" t="s">
        <v>523</v>
      </c>
      <c r="D1141">
        <v>23.05</v>
      </c>
    </row>
    <row r="1142" spans="1:4">
      <c r="A1142" s="1">
        <v>42364</v>
      </c>
      <c r="B1142" t="s">
        <v>1538</v>
      </c>
      <c r="C1142" t="s">
        <v>50</v>
      </c>
      <c r="D1142">
        <v>11.7</v>
      </c>
    </row>
    <row r="1143" spans="1:4">
      <c r="A1143" s="1">
        <v>42365</v>
      </c>
      <c r="B1143" t="s">
        <v>1538</v>
      </c>
      <c r="C1143" t="s">
        <v>602</v>
      </c>
      <c r="D1143">
        <v>12</v>
      </c>
    </row>
    <row r="1144" spans="1:4">
      <c r="A1144" s="1">
        <v>42339</v>
      </c>
      <c r="B1144" t="s">
        <v>1538</v>
      </c>
      <c r="C1144" t="s">
        <v>85</v>
      </c>
      <c r="D1144">
        <v>23.5</v>
      </c>
    </row>
    <row r="1145" spans="1:4">
      <c r="A1145" s="1">
        <v>42359</v>
      </c>
      <c r="B1145" t="s">
        <v>294</v>
      </c>
      <c r="C1145" t="s">
        <v>603</v>
      </c>
      <c r="D1145">
        <v>110.2</v>
      </c>
    </row>
    <row r="1146" spans="1:4">
      <c r="A1146" s="1">
        <v>42359</v>
      </c>
      <c r="B1146" t="s">
        <v>294</v>
      </c>
      <c r="C1146" t="s">
        <v>48</v>
      </c>
      <c r="D1146">
        <v>49.8</v>
      </c>
    </row>
    <row r="1147" spans="1:4">
      <c r="A1147" s="1">
        <v>42339</v>
      </c>
      <c r="B1147" t="s">
        <v>11</v>
      </c>
      <c r="C1147" t="s">
        <v>60</v>
      </c>
      <c r="D1147">
        <v>140</v>
      </c>
    </row>
    <row r="1148" spans="1:4">
      <c r="A1148" s="1">
        <v>42351</v>
      </c>
      <c r="B1148" t="s">
        <v>11</v>
      </c>
      <c r="C1148" t="s">
        <v>604</v>
      </c>
      <c r="D1148">
        <v>25</v>
      </c>
    </row>
    <row r="1149" spans="1:4">
      <c r="A1149" s="1">
        <v>42343</v>
      </c>
      <c r="B1149" t="s">
        <v>11</v>
      </c>
      <c r="C1149" t="s">
        <v>605</v>
      </c>
      <c r="D1149">
        <v>20</v>
      </c>
    </row>
    <row r="1150" spans="1:4">
      <c r="A1150" s="1">
        <v>42342</v>
      </c>
      <c r="B1150" t="s">
        <v>11</v>
      </c>
      <c r="C1150" t="s">
        <v>606</v>
      </c>
      <c r="D1150">
        <v>20</v>
      </c>
    </row>
    <row r="1151" spans="1:4">
      <c r="A1151" s="1">
        <v>42344</v>
      </c>
      <c r="B1151" t="s">
        <v>11</v>
      </c>
      <c r="C1151" t="s">
        <v>118</v>
      </c>
      <c r="D1151">
        <v>12</v>
      </c>
    </row>
    <row r="1152" spans="1:4">
      <c r="A1152" s="1">
        <v>42343</v>
      </c>
      <c r="B1152" t="s">
        <v>11</v>
      </c>
      <c r="C1152" t="s">
        <v>604</v>
      </c>
      <c r="D1152">
        <v>25</v>
      </c>
    </row>
    <row r="1153" spans="1:4">
      <c r="A1153" s="1">
        <v>42344</v>
      </c>
      <c r="B1153" t="s">
        <v>11</v>
      </c>
      <c r="C1153" t="s">
        <v>607</v>
      </c>
      <c r="D1153">
        <v>44.2</v>
      </c>
    </row>
    <row r="1154" spans="1:4">
      <c r="A1154" s="1">
        <v>42365</v>
      </c>
      <c r="B1154" t="s">
        <v>11</v>
      </c>
      <c r="C1154" t="s">
        <v>244</v>
      </c>
      <c r="D1154">
        <v>15</v>
      </c>
    </row>
    <row r="1155" spans="1:4">
      <c r="A1155" s="1">
        <v>42363</v>
      </c>
      <c r="B1155" t="s">
        <v>11</v>
      </c>
      <c r="C1155" t="s">
        <v>64</v>
      </c>
      <c r="D1155">
        <v>25</v>
      </c>
    </row>
    <row r="1156" spans="1:4">
      <c r="A1156" s="1">
        <v>42365</v>
      </c>
      <c r="B1156" t="s">
        <v>11</v>
      </c>
      <c r="C1156" t="s">
        <v>608</v>
      </c>
      <c r="D1156">
        <v>25</v>
      </c>
    </row>
    <row r="1157" spans="1:4">
      <c r="A1157" s="1">
        <v>42351</v>
      </c>
      <c r="B1157" t="s">
        <v>11</v>
      </c>
      <c r="C1157" t="s">
        <v>609</v>
      </c>
      <c r="D1157">
        <v>25</v>
      </c>
    </row>
    <row r="1158" spans="1:4">
      <c r="A1158" s="1">
        <v>42369</v>
      </c>
      <c r="B1158" t="s">
        <v>11</v>
      </c>
      <c r="C1158" t="s">
        <v>216</v>
      </c>
      <c r="D1158">
        <v>30.7</v>
      </c>
    </row>
    <row r="1159" spans="1:4">
      <c r="A1159" s="1">
        <v>42350</v>
      </c>
      <c r="B1159" t="s">
        <v>11</v>
      </c>
      <c r="C1159" t="s">
        <v>64</v>
      </c>
      <c r="D1159">
        <v>25</v>
      </c>
    </row>
    <row r="1160" spans="1:4">
      <c r="A1160" s="1">
        <v>42353</v>
      </c>
      <c r="B1160" t="s">
        <v>11</v>
      </c>
      <c r="C1160" t="s">
        <v>610</v>
      </c>
      <c r="D1160">
        <v>25</v>
      </c>
    </row>
    <row r="1161" spans="1:4">
      <c r="A1161" s="1">
        <v>42368</v>
      </c>
      <c r="B1161" t="s">
        <v>11</v>
      </c>
      <c r="C1161" t="s">
        <v>34</v>
      </c>
      <c r="D1161">
        <v>56.1</v>
      </c>
    </row>
    <row r="1162" spans="1:4">
      <c r="A1162" s="1">
        <v>42344</v>
      </c>
      <c r="B1162" t="s">
        <v>68</v>
      </c>
      <c r="C1162" t="s">
        <v>22</v>
      </c>
      <c r="D1162">
        <v>23.54</v>
      </c>
    </row>
    <row r="1163" spans="1:4">
      <c r="A1163" s="1">
        <v>42345</v>
      </c>
      <c r="B1163" t="s">
        <v>68</v>
      </c>
      <c r="C1163" t="s">
        <v>20</v>
      </c>
      <c r="D1163">
        <v>39.5</v>
      </c>
    </row>
    <row r="1164" spans="1:4">
      <c r="A1164" s="1">
        <v>42365</v>
      </c>
      <c r="B1164" t="s">
        <v>68</v>
      </c>
      <c r="C1164" t="s">
        <v>196</v>
      </c>
      <c r="D1164">
        <v>5</v>
      </c>
    </row>
    <row r="1165" spans="1:4">
      <c r="A1165" s="1">
        <v>42363</v>
      </c>
      <c r="B1165" t="s">
        <v>68</v>
      </c>
      <c r="C1165" t="s">
        <v>20</v>
      </c>
      <c r="D1165">
        <v>135</v>
      </c>
    </row>
    <row r="1166" spans="1:4">
      <c r="A1166" s="1">
        <v>42350</v>
      </c>
      <c r="B1166" t="s">
        <v>68</v>
      </c>
      <c r="C1166" t="s">
        <v>20</v>
      </c>
      <c r="D1166">
        <v>50.8</v>
      </c>
    </row>
    <row r="1167" spans="1:4">
      <c r="A1167" s="1">
        <v>42368</v>
      </c>
      <c r="B1167" t="s">
        <v>68</v>
      </c>
      <c r="C1167" t="s">
        <v>611</v>
      </c>
      <c r="D1167">
        <v>30.85</v>
      </c>
    </row>
    <row r="1168" spans="1:4">
      <c r="A1168" s="1">
        <v>42369</v>
      </c>
      <c r="B1168" t="s">
        <v>68</v>
      </c>
      <c r="C1168" t="s">
        <v>20</v>
      </c>
      <c r="D1168">
        <v>52.55</v>
      </c>
    </row>
    <row r="1169" spans="1:4">
      <c r="A1169" s="1">
        <v>42357</v>
      </c>
      <c r="B1169" t="s">
        <v>68</v>
      </c>
      <c r="C1169" t="s">
        <v>22</v>
      </c>
      <c r="D1169">
        <v>40.55</v>
      </c>
    </row>
    <row r="1170" spans="1:4">
      <c r="A1170" s="1">
        <v>42345</v>
      </c>
      <c r="B1170" t="s">
        <v>197</v>
      </c>
      <c r="C1170" t="s">
        <v>612</v>
      </c>
      <c r="D1170">
        <v>9.9</v>
      </c>
    </row>
    <row r="1171" spans="1:4">
      <c r="A1171" s="1">
        <v>42342</v>
      </c>
      <c r="B1171" t="s">
        <v>197</v>
      </c>
      <c r="C1171" t="s">
        <v>613</v>
      </c>
      <c r="D1171">
        <v>20.4</v>
      </c>
    </row>
    <row r="1172" spans="1:4">
      <c r="A1172" s="1">
        <v>42353</v>
      </c>
      <c r="B1172" t="s">
        <v>197</v>
      </c>
      <c r="C1172" t="s">
        <v>85</v>
      </c>
      <c r="D1172">
        <v>25.75</v>
      </c>
    </row>
    <row r="1173" spans="1:4">
      <c r="A1173" s="1">
        <v>42355</v>
      </c>
      <c r="B1173" t="s">
        <v>197</v>
      </c>
      <c r="C1173" t="s">
        <v>614</v>
      </c>
      <c r="D1173">
        <v>3</v>
      </c>
    </row>
    <row r="1174" spans="1:4">
      <c r="A1174" s="1">
        <v>42355</v>
      </c>
      <c r="B1174" t="s">
        <v>197</v>
      </c>
      <c r="C1174" t="s">
        <v>85</v>
      </c>
      <c r="D1174">
        <v>44.5</v>
      </c>
    </row>
    <row r="1175" spans="1:4">
      <c r="A1175" s="1">
        <v>42339</v>
      </c>
      <c r="B1175" t="s">
        <v>125</v>
      </c>
      <c r="C1175" t="s">
        <v>259</v>
      </c>
      <c r="D1175">
        <v>240</v>
      </c>
    </row>
    <row r="1176" spans="1:4">
      <c r="A1176" s="1">
        <v>42364</v>
      </c>
      <c r="B1176" t="s">
        <v>125</v>
      </c>
      <c r="C1176" t="s">
        <v>615</v>
      </c>
      <c r="D1176">
        <v>511.7</v>
      </c>
    </row>
    <row r="1177" spans="1:4">
      <c r="A1177" s="1">
        <v>42352</v>
      </c>
      <c r="B1177" t="s">
        <v>125</v>
      </c>
      <c r="C1177" t="s">
        <v>509</v>
      </c>
      <c r="D1177">
        <v>65.5</v>
      </c>
    </row>
    <row r="1178" spans="1:4">
      <c r="A1178" s="1">
        <v>42352</v>
      </c>
      <c r="B1178" t="s">
        <v>163</v>
      </c>
      <c r="C1178" t="s">
        <v>616</v>
      </c>
      <c r="D1178">
        <v>14.9</v>
      </c>
    </row>
    <row r="1179" spans="1:4">
      <c r="A1179" s="1">
        <v>42343</v>
      </c>
      <c r="B1179" t="s">
        <v>134</v>
      </c>
      <c r="C1179" t="s">
        <v>617</v>
      </c>
      <c r="D1179">
        <v>28.75</v>
      </c>
    </row>
    <row r="1180" spans="1:4">
      <c r="A1180" s="1">
        <v>42359</v>
      </c>
      <c r="B1180" t="s">
        <v>134</v>
      </c>
      <c r="C1180" t="s">
        <v>166</v>
      </c>
      <c r="D1180">
        <v>79.2</v>
      </c>
    </row>
    <row r="1181" spans="1:4">
      <c r="A1181" s="1">
        <v>42339</v>
      </c>
      <c r="B1181" t="s">
        <v>36</v>
      </c>
      <c r="C1181" t="s">
        <v>37</v>
      </c>
      <c r="D1181">
        <v>600</v>
      </c>
    </row>
    <row r="1182" spans="1:4">
      <c r="A1182" s="1">
        <v>42339</v>
      </c>
      <c r="B1182" t="s">
        <v>36</v>
      </c>
      <c r="C1182" t="s">
        <v>38</v>
      </c>
      <c r="D1182">
        <v>400</v>
      </c>
    </row>
    <row r="1183" spans="1:4">
      <c r="A1183" s="1">
        <v>42343</v>
      </c>
      <c r="B1183" t="s">
        <v>36</v>
      </c>
      <c r="C1183" t="s">
        <v>449</v>
      </c>
      <c r="D1183">
        <v>221</v>
      </c>
    </row>
    <row r="1184" spans="1:4">
      <c r="A1184" s="1">
        <v>42343</v>
      </c>
      <c r="B1184" t="s">
        <v>36</v>
      </c>
      <c r="C1184" t="s">
        <v>618</v>
      </c>
      <c r="D1184">
        <v>80</v>
      </c>
    </row>
    <row r="1185" spans="1:4">
      <c r="A1185" s="1">
        <v>42365</v>
      </c>
      <c r="B1185" t="s">
        <v>36</v>
      </c>
      <c r="C1185" t="s">
        <v>196</v>
      </c>
      <c r="D1185">
        <v>22</v>
      </c>
    </row>
    <row r="1186" spans="1:4">
      <c r="A1186" s="1">
        <v>42363</v>
      </c>
      <c r="B1186" t="s">
        <v>36</v>
      </c>
      <c r="C1186" t="s">
        <v>619</v>
      </c>
      <c r="D1186">
        <v>60</v>
      </c>
    </row>
    <row r="1187" spans="1:4">
      <c r="A1187" s="1">
        <v>42363</v>
      </c>
      <c r="B1187" t="s">
        <v>36</v>
      </c>
      <c r="C1187" t="s">
        <v>619</v>
      </c>
      <c r="D1187">
        <v>58</v>
      </c>
    </row>
    <row r="1188" spans="1:4">
      <c r="A1188" s="1">
        <v>42369</v>
      </c>
      <c r="B1188" t="s">
        <v>36</v>
      </c>
      <c r="C1188" t="s">
        <v>620</v>
      </c>
      <c r="D1188">
        <v>24</v>
      </c>
    </row>
    <row r="1189" spans="1:4">
      <c r="A1189" s="1">
        <v>42350</v>
      </c>
      <c r="B1189" t="s">
        <v>36</v>
      </c>
      <c r="C1189" t="s">
        <v>621</v>
      </c>
      <c r="D1189">
        <v>86</v>
      </c>
    </row>
    <row r="1190" spans="1:4">
      <c r="A1190" s="1">
        <v>42322</v>
      </c>
      <c r="B1190" t="s">
        <v>36</v>
      </c>
      <c r="C1190" t="s">
        <v>621</v>
      </c>
      <c r="D1190">
        <v>24.9</v>
      </c>
    </row>
    <row r="1191" spans="1:4">
      <c r="A1191" s="1">
        <v>42355</v>
      </c>
      <c r="B1191" t="s">
        <v>36</v>
      </c>
      <c r="C1191" t="s">
        <v>622</v>
      </c>
      <c r="D1191">
        <v>30</v>
      </c>
    </row>
    <row r="1192" spans="1:4">
      <c r="A1192" s="1">
        <v>42358</v>
      </c>
      <c r="B1192" t="s">
        <v>36</v>
      </c>
      <c r="C1192" t="s">
        <v>623</v>
      </c>
      <c r="D1192">
        <v>264.35</v>
      </c>
    </row>
    <row r="1193" spans="1:4">
      <c r="A1193" s="1">
        <v>42357</v>
      </c>
      <c r="B1193" t="s">
        <v>36</v>
      </c>
      <c r="C1193" t="s">
        <v>624</v>
      </c>
      <c r="D1193">
        <v>140</v>
      </c>
    </row>
    <row r="1194" spans="1:4">
      <c r="A1194" s="1">
        <v>42362</v>
      </c>
      <c r="B1194" t="s">
        <v>36</v>
      </c>
      <c r="C1194" t="s">
        <v>625</v>
      </c>
      <c r="D1194">
        <v>92</v>
      </c>
    </row>
    <row r="1195" spans="1:4">
      <c r="A1195" s="1">
        <v>42356</v>
      </c>
      <c r="B1195" t="s">
        <v>36</v>
      </c>
      <c r="C1195" t="s">
        <v>626</v>
      </c>
      <c r="D1195">
        <v>330</v>
      </c>
    </row>
    <row r="1196" spans="1:4">
      <c r="A1196" s="1">
        <v>42356</v>
      </c>
      <c r="B1196" t="s">
        <v>36</v>
      </c>
      <c r="C1196" t="s">
        <v>627</v>
      </c>
      <c r="D1196">
        <v>200</v>
      </c>
    </row>
    <row r="1197" spans="1:4">
      <c r="A1197" s="1">
        <v>42339</v>
      </c>
      <c r="B1197" t="s">
        <v>39</v>
      </c>
      <c r="C1197" t="s">
        <v>42</v>
      </c>
      <c r="D1197">
        <v>90</v>
      </c>
    </row>
    <row r="1198" spans="1:4">
      <c r="A1198" s="1">
        <v>42339</v>
      </c>
      <c r="B1198" t="s">
        <v>39</v>
      </c>
      <c r="C1198" t="s">
        <v>101</v>
      </c>
      <c r="D1198">
        <v>50</v>
      </c>
    </row>
    <row r="1199" spans="1:4">
      <c r="A1199" s="1">
        <v>42340</v>
      </c>
      <c r="B1199" t="s">
        <v>39</v>
      </c>
      <c r="C1199" t="s">
        <v>306</v>
      </c>
      <c r="D1199">
        <v>19</v>
      </c>
    </row>
    <row r="1200" spans="1:4">
      <c r="A1200" s="1">
        <v>42350</v>
      </c>
      <c r="B1200" t="s">
        <v>39</v>
      </c>
      <c r="C1200" t="s">
        <v>101</v>
      </c>
      <c r="D1200">
        <v>50</v>
      </c>
    </row>
    <row r="1201" spans="1:4">
      <c r="A1201" s="1">
        <v>42342</v>
      </c>
      <c r="B1201" t="s">
        <v>39</v>
      </c>
      <c r="C1201" t="s">
        <v>101</v>
      </c>
      <c r="D1201">
        <v>50</v>
      </c>
    </row>
    <row r="1202" spans="1:4">
      <c r="A1202" s="1">
        <v>42341</v>
      </c>
      <c r="B1202" t="s">
        <v>39</v>
      </c>
      <c r="C1202" t="s">
        <v>83</v>
      </c>
      <c r="D1202">
        <v>62.43</v>
      </c>
    </row>
    <row r="1203" spans="1:4">
      <c r="A1203" s="1">
        <v>42359</v>
      </c>
      <c r="B1203" t="s">
        <v>39</v>
      </c>
      <c r="C1203" t="s">
        <v>101</v>
      </c>
      <c r="D1203">
        <v>50</v>
      </c>
    </row>
    <row r="1204" spans="1:4">
      <c r="A1204" s="1">
        <v>42368</v>
      </c>
      <c r="B1204" t="s">
        <v>39</v>
      </c>
      <c r="C1204" t="s">
        <v>306</v>
      </c>
      <c r="D1204">
        <v>7.4</v>
      </c>
    </row>
    <row r="1205" spans="1:4">
      <c r="A1205" s="1">
        <v>42356</v>
      </c>
      <c r="B1205" t="s">
        <v>39</v>
      </c>
      <c r="C1205" t="s">
        <v>83</v>
      </c>
      <c r="D1205">
        <v>19.65</v>
      </c>
    </row>
    <row r="1206" spans="1:4">
      <c r="A1206" s="1">
        <v>42350</v>
      </c>
      <c r="B1206" t="s">
        <v>39</v>
      </c>
      <c r="C1206" t="s">
        <v>83</v>
      </c>
      <c r="D1206">
        <v>69</v>
      </c>
    </row>
    <row r="1207" spans="1:4">
      <c r="A1207" s="1">
        <v>42369</v>
      </c>
      <c r="B1207" t="s">
        <v>39</v>
      </c>
      <c r="C1207" t="s">
        <v>83</v>
      </c>
      <c r="D1207">
        <v>70.2</v>
      </c>
    </row>
    <row r="1208" spans="1:4">
      <c r="A1208" s="1">
        <v>42265</v>
      </c>
      <c r="B1208" t="s">
        <v>375</v>
      </c>
      <c r="C1208" t="s">
        <v>547</v>
      </c>
      <c r="D1208">
        <v>200</v>
      </c>
    </row>
    <row r="1209" spans="1:4">
      <c r="A1209" s="1">
        <v>42266</v>
      </c>
      <c r="B1209" t="s">
        <v>375</v>
      </c>
      <c r="C1209" t="s">
        <v>548</v>
      </c>
      <c r="D1209">
        <v>44</v>
      </c>
    </row>
    <row r="1210" spans="1:4">
      <c r="A1210" s="1">
        <v>42267</v>
      </c>
      <c r="B1210" t="s">
        <v>375</v>
      </c>
      <c r="C1210" t="s">
        <v>549</v>
      </c>
      <c r="D1210">
        <v>44</v>
      </c>
    </row>
    <row r="1211" spans="1:4">
      <c r="A1211" s="1">
        <v>42268</v>
      </c>
      <c r="B1211" t="s">
        <v>375</v>
      </c>
      <c r="C1211" t="s">
        <v>550</v>
      </c>
      <c r="D1211">
        <v>50</v>
      </c>
    </row>
    <row r="1212" spans="1:4">
      <c r="A1212" s="1">
        <v>42371</v>
      </c>
      <c r="B1212" t="s">
        <v>1538</v>
      </c>
      <c r="C1212" t="s">
        <v>628</v>
      </c>
      <c r="D1212">
        <v>20.7</v>
      </c>
    </row>
    <row r="1213" spans="1:4">
      <c r="A1213" s="1">
        <v>42373</v>
      </c>
      <c r="B1213" t="s">
        <v>1538</v>
      </c>
      <c r="C1213" t="s">
        <v>628</v>
      </c>
      <c r="D1213">
        <v>40</v>
      </c>
    </row>
    <row r="1214" spans="1:4">
      <c r="A1214" s="1">
        <v>42392</v>
      </c>
      <c r="B1214" t="s">
        <v>1538</v>
      </c>
      <c r="C1214" t="s">
        <v>629</v>
      </c>
      <c r="D1214">
        <v>18.9</v>
      </c>
    </row>
    <row r="1215" spans="1:4">
      <c r="A1215" s="1">
        <v>42373</v>
      </c>
      <c r="B1215" t="s">
        <v>1538</v>
      </c>
      <c r="C1215" t="s">
        <v>103</v>
      </c>
      <c r="D1215">
        <v>133.92</v>
      </c>
    </row>
    <row r="1216" spans="1:4">
      <c r="A1216" s="1">
        <v>42395</v>
      </c>
      <c r="B1216" t="s">
        <v>1538</v>
      </c>
      <c r="C1216" t="s">
        <v>630</v>
      </c>
      <c r="D1216">
        <v>100.84</v>
      </c>
    </row>
    <row r="1217" spans="1:4">
      <c r="A1217" s="1">
        <v>42395</v>
      </c>
      <c r="B1217" t="s">
        <v>1538</v>
      </c>
      <c r="C1217" t="s">
        <v>631</v>
      </c>
      <c r="D1217">
        <v>14.9</v>
      </c>
    </row>
    <row r="1218" spans="1:4">
      <c r="A1218" s="1">
        <v>42370</v>
      </c>
      <c r="B1218" t="s">
        <v>1538</v>
      </c>
      <c r="C1218" t="s">
        <v>239</v>
      </c>
      <c r="D1218">
        <v>800</v>
      </c>
    </row>
    <row r="1219" spans="1:4">
      <c r="A1219" s="1">
        <v>42373</v>
      </c>
      <c r="B1219" t="s">
        <v>294</v>
      </c>
      <c r="C1219" t="s">
        <v>526</v>
      </c>
      <c r="D1219">
        <v>294.25</v>
      </c>
    </row>
    <row r="1220" spans="1:4">
      <c r="A1220" s="1">
        <v>42388</v>
      </c>
      <c r="B1220" t="s">
        <v>294</v>
      </c>
      <c r="C1220" t="s">
        <v>526</v>
      </c>
      <c r="D1220">
        <v>101.65</v>
      </c>
    </row>
    <row r="1221" spans="1:4">
      <c r="A1221" s="1">
        <v>42373</v>
      </c>
      <c r="B1221" t="s">
        <v>294</v>
      </c>
      <c r="C1221" t="s">
        <v>603</v>
      </c>
      <c r="D1221">
        <v>174.4</v>
      </c>
    </row>
    <row r="1222" spans="1:4">
      <c r="A1222" s="1">
        <v>42385</v>
      </c>
      <c r="B1222" t="s">
        <v>294</v>
      </c>
      <c r="C1222" t="s">
        <v>432</v>
      </c>
      <c r="D1222">
        <v>115</v>
      </c>
    </row>
    <row r="1223" spans="1:4">
      <c r="A1223" s="1">
        <v>42373</v>
      </c>
      <c r="B1223" t="s">
        <v>294</v>
      </c>
      <c r="C1223" t="s">
        <v>632</v>
      </c>
      <c r="D1223">
        <v>33</v>
      </c>
    </row>
    <row r="1224" spans="1:4">
      <c r="A1224" s="1">
        <v>42370</v>
      </c>
      <c r="B1224" t="s">
        <v>11</v>
      </c>
      <c r="C1224" t="s">
        <v>633</v>
      </c>
      <c r="D1224">
        <v>15</v>
      </c>
    </row>
    <row r="1225" spans="1:4">
      <c r="A1225" s="1">
        <v>42371</v>
      </c>
      <c r="B1225" t="s">
        <v>11</v>
      </c>
      <c r="C1225" t="s">
        <v>634</v>
      </c>
      <c r="D1225">
        <v>40</v>
      </c>
    </row>
    <row r="1226" spans="1:4">
      <c r="A1226" s="1">
        <v>42371</v>
      </c>
      <c r="B1226" t="s">
        <v>11</v>
      </c>
      <c r="C1226" t="s">
        <v>557</v>
      </c>
      <c r="D1226">
        <v>17.4</v>
      </c>
    </row>
    <row r="1227" spans="1:4">
      <c r="A1227" s="1">
        <v>42377</v>
      </c>
      <c r="B1227" t="s">
        <v>11</v>
      </c>
      <c r="C1227" t="s">
        <v>636</v>
      </c>
      <c r="D1227">
        <v>62.5</v>
      </c>
    </row>
    <row r="1228" spans="1:4">
      <c r="A1228" s="1">
        <v>42378</v>
      </c>
      <c r="B1228" t="s">
        <v>11</v>
      </c>
      <c r="C1228" t="s">
        <v>637</v>
      </c>
      <c r="D1228">
        <v>25.5</v>
      </c>
    </row>
    <row r="1229" spans="1:4">
      <c r="A1229" s="1">
        <v>42378</v>
      </c>
      <c r="B1229" t="s">
        <v>11</v>
      </c>
      <c r="C1229" t="s">
        <v>557</v>
      </c>
      <c r="D1229">
        <v>25</v>
      </c>
    </row>
    <row r="1230" spans="1:4">
      <c r="A1230" s="1">
        <v>42376</v>
      </c>
      <c r="B1230" t="s">
        <v>11</v>
      </c>
      <c r="C1230" t="s">
        <v>638</v>
      </c>
      <c r="D1230">
        <v>12</v>
      </c>
    </row>
    <row r="1231" spans="1:4">
      <c r="A1231" s="1">
        <v>42391</v>
      </c>
      <c r="B1231" t="s">
        <v>11</v>
      </c>
      <c r="C1231" t="s">
        <v>638</v>
      </c>
      <c r="D1231">
        <v>11</v>
      </c>
    </row>
    <row r="1232" spans="1:4">
      <c r="A1232" s="1">
        <v>42392</v>
      </c>
      <c r="B1232" t="s">
        <v>11</v>
      </c>
      <c r="C1232" t="s">
        <v>557</v>
      </c>
      <c r="D1232">
        <v>25</v>
      </c>
    </row>
    <row r="1233" spans="1:4">
      <c r="A1233" s="1">
        <v>42386</v>
      </c>
      <c r="B1233" t="s">
        <v>11</v>
      </c>
      <c r="C1233" t="s">
        <v>639</v>
      </c>
      <c r="D1233">
        <v>30</v>
      </c>
    </row>
    <row r="1234" spans="1:4">
      <c r="A1234" s="1">
        <v>42385</v>
      </c>
      <c r="B1234" t="s">
        <v>11</v>
      </c>
      <c r="C1234" t="s">
        <v>557</v>
      </c>
      <c r="D1234">
        <v>25</v>
      </c>
    </row>
    <row r="1235" spans="1:4">
      <c r="A1235" s="1">
        <v>42384</v>
      </c>
      <c r="B1235" t="s">
        <v>11</v>
      </c>
      <c r="C1235" t="s">
        <v>503</v>
      </c>
      <c r="D1235">
        <v>15</v>
      </c>
    </row>
    <row r="1236" spans="1:4">
      <c r="A1236" s="1">
        <v>42399</v>
      </c>
      <c r="B1236" t="s">
        <v>11</v>
      </c>
      <c r="C1236" t="s">
        <v>557</v>
      </c>
      <c r="D1236">
        <v>30</v>
      </c>
    </row>
    <row r="1237" spans="1:4">
      <c r="A1237" s="1">
        <v>42370</v>
      </c>
      <c r="B1237" t="s">
        <v>11</v>
      </c>
      <c r="C1237" t="s">
        <v>60</v>
      </c>
      <c r="D1237">
        <v>140</v>
      </c>
    </row>
    <row r="1238" spans="1:4">
      <c r="A1238" s="1">
        <v>42372</v>
      </c>
      <c r="B1238" t="s">
        <v>68</v>
      </c>
      <c r="C1238" t="s">
        <v>20</v>
      </c>
      <c r="D1238">
        <v>20.8</v>
      </c>
    </row>
    <row r="1239" spans="1:4">
      <c r="A1239" s="1">
        <v>42376</v>
      </c>
      <c r="B1239" t="s">
        <v>68</v>
      </c>
      <c r="C1239" t="s">
        <v>218</v>
      </c>
      <c r="D1239">
        <v>62</v>
      </c>
    </row>
    <row r="1240" spans="1:4">
      <c r="A1240" s="1">
        <v>42378</v>
      </c>
      <c r="B1240" t="s">
        <v>68</v>
      </c>
      <c r="C1240" t="s">
        <v>20</v>
      </c>
      <c r="D1240">
        <v>57.4</v>
      </c>
    </row>
    <row r="1241" spans="1:4">
      <c r="A1241" s="1">
        <v>42385</v>
      </c>
      <c r="B1241" t="s">
        <v>68</v>
      </c>
      <c r="C1241" t="s">
        <v>20</v>
      </c>
      <c r="D1241">
        <v>110.2</v>
      </c>
    </row>
    <row r="1242" spans="1:4">
      <c r="A1242" s="1">
        <v>42388</v>
      </c>
      <c r="B1242" t="s">
        <v>68</v>
      </c>
      <c r="C1242" t="s">
        <v>122</v>
      </c>
      <c r="D1242">
        <v>20.8</v>
      </c>
    </row>
    <row r="1243" spans="1:4">
      <c r="A1243" s="1">
        <v>42373</v>
      </c>
      <c r="B1243" t="s">
        <v>68</v>
      </c>
      <c r="C1243" t="s">
        <v>20</v>
      </c>
      <c r="D1243">
        <v>13.6</v>
      </c>
    </row>
    <row r="1244" spans="1:4">
      <c r="A1244" s="1">
        <v>42392</v>
      </c>
      <c r="B1244" t="s">
        <v>68</v>
      </c>
      <c r="C1244" t="s">
        <v>20</v>
      </c>
      <c r="D1244">
        <v>83.75</v>
      </c>
    </row>
    <row r="1245" spans="1:4">
      <c r="A1245" s="1">
        <v>42399</v>
      </c>
      <c r="B1245" t="s">
        <v>68</v>
      </c>
      <c r="C1245" t="s">
        <v>20</v>
      </c>
      <c r="D1245">
        <v>105.8</v>
      </c>
    </row>
    <row r="1246" spans="1:4">
      <c r="A1246" s="1">
        <v>42395</v>
      </c>
      <c r="B1246" t="s">
        <v>68</v>
      </c>
      <c r="C1246" t="s">
        <v>20</v>
      </c>
      <c r="D1246">
        <v>36.9</v>
      </c>
    </row>
    <row r="1247" spans="1:4">
      <c r="A1247" s="1">
        <v>42370</v>
      </c>
      <c r="B1247" t="s">
        <v>125</v>
      </c>
      <c r="C1247" t="s">
        <v>259</v>
      </c>
      <c r="D1247">
        <v>120</v>
      </c>
    </row>
    <row r="1248" spans="1:4">
      <c r="A1248" s="1">
        <v>42370</v>
      </c>
      <c r="B1248" t="s">
        <v>125</v>
      </c>
      <c r="C1248" t="s">
        <v>640</v>
      </c>
      <c r="D1248">
        <v>60</v>
      </c>
    </row>
    <row r="1249" spans="1:4">
      <c r="A1249" s="1">
        <v>42370</v>
      </c>
      <c r="B1249" t="s">
        <v>125</v>
      </c>
      <c r="C1249" t="s">
        <v>641</v>
      </c>
      <c r="D1249">
        <v>330</v>
      </c>
    </row>
    <row r="1250" spans="1:4">
      <c r="A1250" s="1">
        <v>42378</v>
      </c>
      <c r="B1250" t="s">
        <v>125</v>
      </c>
      <c r="C1250" t="s">
        <v>509</v>
      </c>
      <c r="D1250">
        <v>55.5</v>
      </c>
    </row>
    <row r="1251" spans="1:4">
      <c r="A1251" s="1">
        <v>42395</v>
      </c>
      <c r="B1251" t="s">
        <v>125</v>
      </c>
      <c r="C1251" t="s">
        <v>642</v>
      </c>
      <c r="D1251">
        <v>112.41</v>
      </c>
    </row>
    <row r="1252" spans="1:4">
      <c r="A1252" s="1">
        <v>42396</v>
      </c>
      <c r="B1252" t="s">
        <v>125</v>
      </c>
      <c r="C1252" t="s">
        <v>643</v>
      </c>
      <c r="D1252">
        <v>23.95</v>
      </c>
    </row>
    <row r="1253" spans="1:4">
      <c r="A1253" s="1">
        <v>42370</v>
      </c>
      <c r="B1253" t="s">
        <v>644</v>
      </c>
      <c r="C1253" t="s">
        <v>645</v>
      </c>
      <c r="D1253">
        <v>750</v>
      </c>
    </row>
    <row r="1254" spans="1:4">
      <c r="A1254" s="1">
        <v>42370</v>
      </c>
      <c r="B1254" t="s">
        <v>646</v>
      </c>
      <c r="C1254" t="s">
        <v>647</v>
      </c>
      <c r="D1254">
        <v>450</v>
      </c>
    </row>
    <row r="1255" spans="1:4">
      <c r="A1255" s="1">
        <v>42371</v>
      </c>
      <c r="B1255" t="s">
        <v>134</v>
      </c>
      <c r="C1255" t="s">
        <v>144</v>
      </c>
      <c r="D1255">
        <v>199.5</v>
      </c>
    </row>
    <row r="1256" spans="1:4">
      <c r="A1256" s="1">
        <v>42395</v>
      </c>
      <c r="B1256" t="s">
        <v>134</v>
      </c>
      <c r="C1256" t="s">
        <v>166</v>
      </c>
      <c r="D1256">
        <v>156.2</v>
      </c>
    </row>
    <row r="1257" spans="1:4">
      <c r="A1257" s="1">
        <v>42379</v>
      </c>
      <c r="B1257" t="s">
        <v>34</v>
      </c>
      <c r="C1257" t="s">
        <v>649</v>
      </c>
      <c r="D1257">
        <v>24</v>
      </c>
    </row>
    <row r="1258" spans="1:4">
      <c r="A1258" s="1">
        <v>42392</v>
      </c>
      <c r="B1258" t="s">
        <v>34</v>
      </c>
      <c r="C1258" t="s">
        <v>649</v>
      </c>
      <c r="D1258">
        <v>9.5</v>
      </c>
    </row>
    <row r="1259" spans="1:4">
      <c r="A1259" s="1">
        <v>42400</v>
      </c>
      <c r="B1259" t="s">
        <v>34</v>
      </c>
      <c r="C1259" t="s">
        <v>649</v>
      </c>
      <c r="D1259">
        <v>20</v>
      </c>
    </row>
    <row r="1260" spans="1:4">
      <c r="A1260" s="1">
        <v>42370</v>
      </c>
      <c r="B1260" t="s">
        <v>36</v>
      </c>
      <c r="C1260" t="s">
        <v>37</v>
      </c>
      <c r="D1260">
        <v>600</v>
      </c>
    </row>
    <row r="1261" spans="1:4">
      <c r="A1261" s="1">
        <v>42370</v>
      </c>
      <c r="B1261" t="s">
        <v>36</v>
      </c>
      <c r="C1261" t="s">
        <v>38</v>
      </c>
      <c r="D1261">
        <v>400</v>
      </c>
    </row>
    <row r="1262" spans="1:4">
      <c r="A1262" s="1">
        <v>42371</v>
      </c>
      <c r="B1262" t="s">
        <v>36</v>
      </c>
      <c r="C1262" t="s">
        <v>650</v>
      </c>
      <c r="D1262">
        <v>50</v>
      </c>
    </row>
    <row r="1263" spans="1:4">
      <c r="A1263" s="1">
        <v>42388</v>
      </c>
      <c r="B1263" t="s">
        <v>36</v>
      </c>
      <c r="C1263" t="s">
        <v>651</v>
      </c>
      <c r="D1263">
        <v>15.36</v>
      </c>
    </row>
    <row r="1264" spans="1:4">
      <c r="A1264" s="1">
        <v>42395</v>
      </c>
      <c r="B1264" t="s">
        <v>36</v>
      </c>
      <c r="C1264" t="s">
        <v>323</v>
      </c>
      <c r="D1264">
        <v>175</v>
      </c>
    </row>
    <row r="1265" spans="1:4">
      <c r="A1265" s="1">
        <v>42370</v>
      </c>
      <c r="B1265" t="s">
        <v>39</v>
      </c>
      <c r="C1265" t="s">
        <v>42</v>
      </c>
      <c r="D1265">
        <v>90</v>
      </c>
    </row>
    <row r="1266" spans="1:4">
      <c r="A1266" s="1">
        <v>42374</v>
      </c>
      <c r="B1266" t="s">
        <v>39</v>
      </c>
      <c r="C1266" t="s">
        <v>306</v>
      </c>
      <c r="D1266">
        <v>24.1</v>
      </c>
    </row>
    <row r="1267" spans="1:4">
      <c r="A1267" s="1">
        <v>42371</v>
      </c>
      <c r="B1267" t="s">
        <v>39</v>
      </c>
      <c r="C1267" t="s">
        <v>140</v>
      </c>
      <c r="D1267">
        <v>50</v>
      </c>
    </row>
    <row r="1268" spans="1:4">
      <c r="A1268" s="1">
        <v>42375</v>
      </c>
      <c r="B1268" t="s">
        <v>39</v>
      </c>
      <c r="C1268" t="s">
        <v>140</v>
      </c>
      <c r="D1268">
        <v>50</v>
      </c>
    </row>
    <row r="1269" spans="1:4">
      <c r="A1269" s="1">
        <v>42378</v>
      </c>
      <c r="B1269" t="s">
        <v>39</v>
      </c>
      <c r="C1269" t="s">
        <v>83</v>
      </c>
      <c r="D1269">
        <v>61.32</v>
      </c>
    </row>
    <row r="1270" spans="1:4">
      <c r="A1270" s="1">
        <v>42391</v>
      </c>
      <c r="B1270" t="s">
        <v>39</v>
      </c>
      <c r="C1270" t="s">
        <v>652</v>
      </c>
      <c r="D1270">
        <v>12.8</v>
      </c>
    </row>
    <row r="1271" spans="1:4">
      <c r="A1271" s="1">
        <v>42391</v>
      </c>
      <c r="B1271" t="s">
        <v>39</v>
      </c>
      <c r="C1271" t="s">
        <v>83</v>
      </c>
      <c r="D1271">
        <v>21.56</v>
      </c>
    </row>
    <row r="1272" spans="1:4">
      <c r="A1272" s="1">
        <v>42396</v>
      </c>
      <c r="B1272" t="s">
        <v>39</v>
      </c>
      <c r="C1272" t="s">
        <v>306</v>
      </c>
      <c r="D1272">
        <v>15.25</v>
      </c>
    </row>
    <row r="1273" spans="1:4">
      <c r="A1273" s="1">
        <v>42393</v>
      </c>
      <c r="B1273" t="s">
        <v>39</v>
      </c>
      <c r="C1273" t="s">
        <v>140</v>
      </c>
      <c r="D1273">
        <v>50</v>
      </c>
    </row>
    <row r="1274" spans="1:4">
      <c r="A1274" s="1">
        <v>42394</v>
      </c>
      <c r="B1274" t="s">
        <v>39</v>
      </c>
      <c r="C1274" t="s">
        <v>83</v>
      </c>
      <c r="D1274">
        <v>76.4</v>
      </c>
    </row>
    <row r="1275" spans="1:4">
      <c r="A1275" s="1">
        <v>42397</v>
      </c>
      <c r="B1275" t="s">
        <v>39</v>
      </c>
      <c r="C1275" t="s">
        <v>140</v>
      </c>
      <c r="D1275">
        <v>50</v>
      </c>
    </row>
    <row r="1276" spans="1:4">
      <c r="A1276" s="1">
        <v>42395</v>
      </c>
      <c r="B1276" t="s">
        <v>294</v>
      </c>
      <c r="C1276" t="s">
        <v>526</v>
      </c>
      <c r="D1276">
        <v>185.65</v>
      </c>
    </row>
    <row r="1277" spans="1:4">
      <c r="A1277" s="1">
        <v>42265</v>
      </c>
      <c r="B1277" t="s">
        <v>375</v>
      </c>
      <c r="C1277" t="s">
        <v>547</v>
      </c>
      <c r="D1277">
        <v>200</v>
      </c>
    </row>
    <row r="1278" spans="1:4">
      <c r="A1278" s="1">
        <v>42266</v>
      </c>
      <c r="B1278" t="s">
        <v>375</v>
      </c>
      <c r="C1278" t="s">
        <v>548</v>
      </c>
      <c r="D1278">
        <v>44</v>
      </c>
    </row>
    <row r="1279" spans="1:4">
      <c r="A1279" s="1">
        <v>42267</v>
      </c>
      <c r="B1279" t="s">
        <v>375</v>
      </c>
      <c r="C1279" t="s">
        <v>549</v>
      </c>
      <c r="D1279">
        <v>44</v>
      </c>
    </row>
    <row r="1280" spans="1:4">
      <c r="A1280" s="1">
        <v>42268</v>
      </c>
      <c r="B1280" t="s">
        <v>375</v>
      </c>
      <c r="C1280" t="s">
        <v>550</v>
      </c>
      <c r="D1280">
        <v>50</v>
      </c>
    </row>
    <row r="1281" spans="1:4">
      <c r="A1281" s="1">
        <v>42406</v>
      </c>
      <c r="B1281" t="s">
        <v>1538</v>
      </c>
      <c r="C1281" t="s">
        <v>653</v>
      </c>
      <c r="D1281">
        <v>8.9</v>
      </c>
    </row>
    <row r="1282" spans="1:4">
      <c r="A1282" s="1">
        <v>42401</v>
      </c>
      <c r="B1282" t="s">
        <v>1538</v>
      </c>
      <c r="C1282" t="s">
        <v>239</v>
      </c>
      <c r="D1282">
        <v>800</v>
      </c>
    </row>
    <row r="1283" spans="1:4">
      <c r="A1283" s="1">
        <v>42410</v>
      </c>
      <c r="B1283" t="s">
        <v>1538</v>
      </c>
      <c r="C1283" t="s">
        <v>393</v>
      </c>
      <c r="D1283">
        <v>12</v>
      </c>
    </row>
    <row r="1284" spans="1:4">
      <c r="A1284" s="1">
        <v>42428</v>
      </c>
      <c r="B1284" t="s">
        <v>1538</v>
      </c>
      <c r="C1284" t="s">
        <v>366</v>
      </c>
      <c r="D1284">
        <v>27.5</v>
      </c>
    </row>
    <row r="1285" spans="1:4">
      <c r="A1285" s="1">
        <v>42402</v>
      </c>
      <c r="B1285" t="s">
        <v>1538</v>
      </c>
      <c r="C1285" t="s">
        <v>553</v>
      </c>
      <c r="D1285">
        <v>24</v>
      </c>
    </row>
    <row r="1286" spans="1:4">
      <c r="A1286" s="1">
        <v>42424</v>
      </c>
      <c r="B1286" t="s">
        <v>1538</v>
      </c>
      <c r="C1286" t="s">
        <v>524</v>
      </c>
      <c r="D1286">
        <v>21.2</v>
      </c>
    </row>
    <row r="1287" spans="1:4">
      <c r="A1287" s="1">
        <v>42403</v>
      </c>
      <c r="B1287" t="s">
        <v>1538</v>
      </c>
      <c r="C1287" t="s">
        <v>568</v>
      </c>
      <c r="D1287">
        <v>52.5</v>
      </c>
    </row>
    <row r="1288" spans="1:4">
      <c r="A1288" s="1">
        <v>42406</v>
      </c>
      <c r="B1288" t="s">
        <v>294</v>
      </c>
      <c r="C1288" t="s">
        <v>654</v>
      </c>
      <c r="D1288">
        <v>45</v>
      </c>
    </row>
    <row r="1289" spans="1:4">
      <c r="A1289" s="1">
        <v>42408</v>
      </c>
      <c r="B1289" t="s">
        <v>294</v>
      </c>
      <c r="C1289" t="s">
        <v>105</v>
      </c>
      <c r="D1289">
        <v>27.5</v>
      </c>
    </row>
    <row r="1290" spans="1:4">
      <c r="A1290" s="1">
        <v>42410</v>
      </c>
      <c r="B1290" t="s">
        <v>294</v>
      </c>
      <c r="C1290" t="s">
        <v>655</v>
      </c>
      <c r="D1290">
        <v>21.2</v>
      </c>
    </row>
    <row r="1291" spans="1:4">
      <c r="A1291" s="1">
        <v>42423</v>
      </c>
      <c r="B1291" t="s">
        <v>294</v>
      </c>
      <c r="C1291" t="s">
        <v>656</v>
      </c>
      <c r="D1291">
        <v>89.35</v>
      </c>
    </row>
    <row r="1292" spans="1:4">
      <c r="A1292" s="1">
        <v>42415</v>
      </c>
      <c r="B1292" t="s">
        <v>294</v>
      </c>
      <c r="C1292" t="s">
        <v>656</v>
      </c>
      <c r="D1292">
        <v>94.9</v>
      </c>
    </row>
    <row r="1293" spans="1:4">
      <c r="A1293" s="1">
        <v>42412</v>
      </c>
      <c r="B1293" t="s">
        <v>294</v>
      </c>
      <c r="C1293" t="s">
        <v>657</v>
      </c>
      <c r="D1293">
        <v>639</v>
      </c>
    </row>
    <row r="1294" spans="1:4">
      <c r="A1294" s="1">
        <v>42410</v>
      </c>
      <c r="B1294" t="s">
        <v>294</v>
      </c>
      <c r="C1294" t="s">
        <v>526</v>
      </c>
      <c r="D1294">
        <v>141.24</v>
      </c>
    </row>
    <row r="1295" spans="1:4">
      <c r="A1295" s="1">
        <v>42411</v>
      </c>
      <c r="B1295" t="s">
        <v>294</v>
      </c>
      <c r="C1295" t="s">
        <v>656</v>
      </c>
      <c r="D1295">
        <v>114.05</v>
      </c>
    </row>
    <row r="1296" spans="1:4">
      <c r="A1296" s="1">
        <v>42417</v>
      </c>
      <c r="B1296" t="s">
        <v>294</v>
      </c>
      <c r="C1296" t="s">
        <v>526</v>
      </c>
      <c r="D1296">
        <v>171.2</v>
      </c>
    </row>
    <row r="1297" spans="1:4">
      <c r="A1297" s="1">
        <v>42417</v>
      </c>
      <c r="B1297" t="s">
        <v>294</v>
      </c>
      <c r="C1297" t="s">
        <v>658</v>
      </c>
      <c r="D1297">
        <v>69.9</v>
      </c>
    </row>
    <row r="1298" spans="1:4">
      <c r="A1298" s="1">
        <v>42404</v>
      </c>
      <c r="B1298" t="s">
        <v>294</v>
      </c>
      <c r="C1298" t="s">
        <v>659</v>
      </c>
      <c r="D1298">
        <v>61.3</v>
      </c>
    </row>
    <row r="1299" spans="1:4">
      <c r="A1299" s="1">
        <v>42419</v>
      </c>
      <c r="B1299" t="s">
        <v>294</v>
      </c>
      <c r="C1299" t="s">
        <v>603</v>
      </c>
      <c r="D1299">
        <v>169.06</v>
      </c>
    </row>
    <row r="1300" spans="1:4">
      <c r="A1300" s="1">
        <v>42406</v>
      </c>
      <c r="B1300" t="s">
        <v>11</v>
      </c>
      <c r="C1300" t="s">
        <v>557</v>
      </c>
      <c r="D1300">
        <v>20</v>
      </c>
    </row>
    <row r="1301" spans="1:4">
      <c r="A1301" s="1">
        <v>42401</v>
      </c>
      <c r="B1301" t="s">
        <v>11</v>
      </c>
      <c r="C1301" t="s">
        <v>660</v>
      </c>
      <c r="D1301">
        <v>0</v>
      </c>
    </row>
    <row r="1302" spans="1:4">
      <c r="A1302" s="1">
        <v>42404</v>
      </c>
      <c r="B1302" t="s">
        <v>11</v>
      </c>
      <c r="C1302" t="s">
        <v>357</v>
      </c>
      <c r="D1302">
        <v>54.14</v>
      </c>
    </row>
    <row r="1303" spans="1:4">
      <c r="A1303" s="1">
        <v>42401</v>
      </c>
      <c r="B1303" t="s">
        <v>11</v>
      </c>
      <c r="C1303" t="s">
        <v>60</v>
      </c>
      <c r="D1303">
        <v>140</v>
      </c>
    </row>
    <row r="1304" spans="1:4">
      <c r="A1304" s="1">
        <v>42402</v>
      </c>
      <c r="B1304" t="s">
        <v>68</v>
      </c>
      <c r="C1304" t="s">
        <v>122</v>
      </c>
      <c r="D1304">
        <v>10</v>
      </c>
    </row>
    <row r="1305" spans="1:4">
      <c r="A1305" s="1">
        <v>42406</v>
      </c>
      <c r="B1305" t="s">
        <v>68</v>
      </c>
      <c r="C1305" t="s">
        <v>122</v>
      </c>
      <c r="D1305">
        <v>25.2</v>
      </c>
    </row>
    <row r="1306" spans="1:4">
      <c r="A1306" s="1">
        <v>42401</v>
      </c>
      <c r="B1306" t="s">
        <v>68</v>
      </c>
      <c r="C1306" t="s">
        <v>20</v>
      </c>
      <c r="D1306">
        <v>17.25</v>
      </c>
    </row>
    <row r="1307" spans="1:4">
      <c r="A1307" s="1">
        <v>42407</v>
      </c>
      <c r="B1307" t="s">
        <v>68</v>
      </c>
      <c r="C1307" t="s">
        <v>122</v>
      </c>
      <c r="D1307">
        <v>8.15</v>
      </c>
    </row>
    <row r="1308" spans="1:4">
      <c r="A1308" s="1">
        <v>42427</v>
      </c>
      <c r="B1308" t="s">
        <v>68</v>
      </c>
      <c r="C1308" t="s">
        <v>20</v>
      </c>
      <c r="D1308">
        <v>88.1</v>
      </c>
    </row>
    <row r="1309" spans="1:4">
      <c r="A1309" s="1">
        <v>42419</v>
      </c>
      <c r="B1309" t="s">
        <v>68</v>
      </c>
      <c r="C1309" t="s">
        <v>20</v>
      </c>
      <c r="D1309">
        <v>80.85</v>
      </c>
    </row>
    <row r="1310" spans="1:4">
      <c r="A1310" s="1">
        <v>42415</v>
      </c>
      <c r="B1310" t="s">
        <v>68</v>
      </c>
      <c r="C1310" t="s">
        <v>20</v>
      </c>
      <c r="D1310">
        <v>40.9</v>
      </c>
    </row>
    <row r="1311" spans="1:4">
      <c r="A1311" s="1">
        <v>42410</v>
      </c>
      <c r="B1311" t="s">
        <v>68</v>
      </c>
      <c r="C1311" t="s">
        <v>20</v>
      </c>
      <c r="D1311">
        <v>86.85</v>
      </c>
    </row>
    <row r="1312" spans="1:4">
      <c r="A1312" s="1">
        <v>42413</v>
      </c>
      <c r="B1312" t="s">
        <v>68</v>
      </c>
      <c r="C1312" t="s">
        <v>538</v>
      </c>
      <c r="D1312">
        <v>18.55</v>
      </c>
    </row>
    <row r="1313" spans="1:4">
      <c r="A1313" s="1">
        <v>42409</v>
      </c>
      <c r="B1313" t="s">
        <v>68</v>
      </c>
      <c r="C1313" t="s">
        <v>20</v>
      </c>
      <c r="D1313">
        <v>10.75</v>
      </c>
    </row>
    <row r="1314" spans="1:4">
      <c r="A1314" s="1">
        <v>42421</v>
      </c>
      <c r="B1314" t="s">
        <v>68</v>
      </c>
      <c r="C1314" t="s">
        <v>122</v>
      </c>
      <c r="D1314">
        <v>41.95</v>
      </c>
    </row>
    <row r="1315" spans="1:4">
      <c r="A1315" s="1">
        <v>42411</v>
      </c>
      <c r="B1315" t="s">
        <v>68</v>
      </c>
      <c r="C1315" t="s">
        <v>20</v>
      </c>
      <c r="D1315">
        <v>25.15</v>
      </c>
    </row>
    <row r="1316" spans="1:4">
      <c r="A1316" s="1">
        <v>42404</v>
      </c>
      <c r="B1316" t="s">
        <v>68</v>
      </c>
      <c r="C1316" t="s">
        <v>20</v>
      </c>
      <c r="D1316">
        <v>150.2</v>
      </c>
    </row>
    <row r="1317" spans="1:4">
      <c r="A1317" s="1">
        <v>42429</v>
      </c>
      <c r="B1317" t="s">
        <v>68</v>
      </c>
      <c r="C1317" t="s">
        <v>659</v>
      </c>
      <c r="D1317">
        <v>90</v>
      </c>
    </row>
    <row r="1318" spans="1:4">
      <c r="A1318" s="1">
        <v>42429</v>
      </c>
      <c r="B1318" t="s">
        <v>68</v>
      </c>
      <c r="C1318" t="s">
        <v>20</v>
      </c>
      <c r="D1318">
        <v>112.3</v>
      </c>
    </row>
    <row r="1319" spans="1:4">
      <c r="A1319" s="1">
        <v>42424</v>
      </c>
      <c r="B1319" t="s">
        <v>68</v>
      </c>
      <c r="C1319" t="s">
        <v>20</v>
      </c>
      <c r="D1319">
        <v>76.8</v>
      </c>
    </row>
    <row r="1320" spans="1:4">
      <c r="A1320" s="1">
        <v>42410</v>
      </c>
      <c r="B1320" t="s">
        <v>197</v>
      </c>
      <c r="C1320" t="s">
        <v>126</v>
      </c>
      <c r="D1320">
        <v>8.1</v>
      </c>
    </row>
    <row r="1321" spans="1:4">
      <c r="A1321" s="1">
        <v>42423</v>
      </c>
      <c r="B1321" t="s">
        <v>197</v>
      </c>
      <c r="C1321" t="s">
        <v>661</v>
      </c>
      <c r="D1321">
        <v>46.7</v>
      </c>
    </row>
    <row r="1322" spans="1:4">
      <c r="A1322" s="1">
        <v>42404</v>
      </c>
      <c r="B1322" t="s">
        <v>125</v>
      </c>
      <c r="C1322" t="s">
        <v>640</v>
      </c>
      <c r="D1322">
        <v>60</v>
      </c>
    </row>
    <row r="1323" spans="1:4">
      <c r="A1323" s="1">
        <v>42405</v>
      </c>
      <c r="B1323" t="s">
        <v>125</v>
      </c>
      <c r="C1323" t="s">
        <v>641</v>
      </c>
      <c r="D1323">
        <v>600</v>
      </c>
    </row>
    <row r="1324" spans="1:4">
      <c r="A1324" s="1">
        <v>42412</v>
      </c>
      <c r="B1324" t="s">
        <v>125</v>
      </c>
      <c r="C1324" t="s">
        <v>509</v>
      </c>
      <c r="D1324">
        <v>55.5</v>
      </c>
    </row>
    <row r="1325" spans="1:4">
      <c r="A1325" s="1">
        <v>42424</v>
      </c>
      <c r="B1325" t="s">
        <v>125</v>
      </c>
      <c r="C1325" t="s">
        <v>195</v>
      </c>
      <c r="D1325">
        <v>14.8</v>
      </c>
    </row>
    <row r="1326" spans="1:4">
      <c r="A1326" s="1">
        <v>42401</v>
      </c>
      <c r="B1326" t="s">
        <v>644</v>
      </c>
      <c r="C1326" t="s">
        <v>645</v>
      </c>
      <c r="D1326">
        <v>750</v>
      </c>
    </row>
    <row r="1327" spans="1:4">
      <c r="A1327" s="1">
        <v>42401</v>
      </c>
      <c r="B1327" t="s">
        <v>646</v>
      </c>
      <c r="C1327" t="s">
        <v>647</v>
      </c>
      <c r="D1327">
        <v>450</v>
      </c>
    </row>
    <row r="1328" spans="1:4">
      <c r="A1328" s="1">
        <v>42402</v>
      </c>
      <c r="B1328" t="s">
        <v>34</v>
      </c>
      <c r="C1328" t="s">
        <v>81</v>
      </c>
      <c r="D1328">
        <v>5</v>
      </c>
    </row>
    <row r="1329" spans="1:4">
      <c r="A1329" s="1">
        <v>42428</v>
      </c>
      <c r="B1329" t="s">
        <v>34</v>
      </c>
      <c r="C1329" t="s">
        <v>81</v>
      </c>
      <c r="D1329">
        <v>27</v>
      </c>
    </row>
    <row r="1330" spans="1:4">
      <c r="A1330" s="1">
        <v>42429</v>
      </c>
      <c r="B1330" t="s">
        <v>34</v>
      </c>
      <c r="C1330" t="s">
        <v>81</v>
      </c>
      <c r="D1330">
        <v>24.5</v>
      </c>
    </row>
    <row r="1331" spans="1:4">
      <c r="A1331" s="1">
        <v>42401</v>
      </c>
      <c r="B1331" t="s">
        <v>36</v>
      </c>
      <c r="C1331" t="s">
        <v>37</v>
      </c>
      <c r="D1331">
        <v>600</v>
      </c>
    </row>
    <row r="1332" spans="1:4">
      <c r="A1332" s="1">
        <v>42402</v>
      </c>
      <c r="B1332" t="s">
        <v>36</v>
      </c>
      <c r="C1332" t="s">
        <v>38</v>
      </c>
      <c r="D1332">
        <v>400</v>
      </c>
    </row>
    <row r="1333" spans="1:4">
      <c r="A1333" s="1">
        <v>42408</v>
      </c>
      <c r="B1333" t="s">
        <v>36</v>
      </c>
      <c r="C1333" t="s">
        <v>662</v>
      </c>
      <c r="D1333">
        <v>136</v>
      </c>
    </row>
    <row r="1334" spans="1:4">
      <c r="A1334" s="1">
        <v>42408</v>
      </c>
      <c r="B1334" t="s">
        <v>36</v>
      </c>
      <c r="C1334" t="s">
        <v>663</v>
      </c>
      <c r="D1334">
        <v>1000</v>
      </c>
    </row>
    <row r="1335" spans="1:4">
      <c r="A1335" s="1">
        <v>42408</v>
      </c>
      <c r="B1335" t="s">
        <v>36</v>
      </c>
      <c r="C1335" t="s">
        <v>664</v>
      </c>
      <c r="D1335">
        <v>200</v>
      </c>
    </row>
    <row r="1336" spans="1:4">
      <c r="A1336" s="1">
        <v>42405</v>
      </c>
      <c r="B1336" t="s">
        <v>36</v>
      </c>
      <c r="C1336" t="s">
        <v>665</v>
      </c>
      <c r="D1336">
        <v>7450</v>
      </c>
    </row>
    <row r="1337" spans="1:4">
      <c r="A1337" s="1">
        <v>42405</v>
      </c>
      <c r="B1337" t="s">
        <v>36</v>
      </c>
      <c r="C1337" t="s">
        <v>666</v>
      </c>
      <c r="D1337">
        <v>3500</v>
      </c>
    </row>
    <row r="1338" spans="1:4">
      <c r="A1338" s="1">
        <v>42403</v>
      </c>
      <c r="B1338" t="s">
        <v>39</v>
      </c>
      <c r="C1338" t="s">
        <v>42</v>
      </c>
      <c r="D1338">
        <v>90</v>
      </c>
    </row>
    <row r="1339" spans="1:4">
      <c r="A1339" s="1">
        <v>42401</v>
      </c>
      <c r="B1339" t="s">
        <v>39</v>
      </c>
      <c r="C1339" t="s">
        <v>101</v>
      </c>
      <c r="D1339">
        <v>50</v>
      </c>
    </row>
    <row r="1340" spans="1:4">
      <c r="A1340" s="1">
        <v>42422</v>
      </c>
      <c r="B1340" t="s">
        <v>39</v>
      </c>
      <c r="C1340" t="s">
        <v>83</v>
      </c>
      <c r="D1340">
        <v>51.82</v>
      </c>
    </row>
    <row r="1341" spans="1:4">
      <c r="A1341" s="1">
        <v>42413</v>
      </c>
      <c r="B1341" t="s">
        <v>39</v>
      </c>
      <c r="C1341" t="s">
        <v>83</v>
      </c>
      <c r="D1341">
        <v>59.04</v>
      </c>
    </row>
    <row r="1342" spans="1:4">
      <c r="A1342" s="1">
        <v>42419</v>
      </c>
      <c r="B1342" t="s">
        <v>39</v>
      </c>
      <c r="C1342" t="s">
        <v>306</v>
      </c>
      <c r="D1342">
        <v>7.4</v>
      </c>
    </row>
    <row r="1343" spans="1:4">
      <c r="A1343" s="1">
        <v>42407</v>
      </c>
      <c r="B1343" t="s">
        <v>39</v>
      </c>
      <c r="C1343" t="s">
        <v>306</v>
      </c>
      <c r="D1343">
        <v>13.5</v>
      </c>
    </row>
    <row r="1344" spans="1:4">
      <c r="A1344" s="1">
        <v>42418</v>
      </c>
      <c r="B1344" t="s">
        <v>39</v>
      </c>
      <c r="C1344" t="s">
        <v>101</v>
      </c>
      <c r="D1344">
        <v>50</v>
      </c>
    </row>
    <row r="1345" spans="1:4">
      <c r="A1345" s="1">
        <v>42423</v>
      </c>
      <c r="B1345" t="s">
        <v>39</v>
      </c>
      <c r="C1345" t="s">
        <v>667</v>
      </c>
      <c r="D1345">
        <v>293</v>
      </c>
    </row>
    <row r="1346" spans="1:4">
      <c r="A1346" s="1">
        <v>42404</v>
      </c>
      <c r="B1346" t="s">
        <v>39</v>
      </c>
      <c r="C1346" t="s">
        <v>83</v>
      </c>
      <c r="D1346">
        <v>64.7</v>
      </c>
    </row>
    <row r="1347" spans="1:4">
      <c r="A1347" s="1">
        <v>42423</v>
      </c>
      <c r="B1347" t="s">
        <v>39</v>
      </c>
      <c r="C1347" t="s">
        <v>172</v>
      </c>
      <c r="D1347">
        <v>0</v>
      </c>
    </row>
    <row r="1348" spans="1:4">
      <c r="A1348" s="1">
        <v>42402</v>
      </c>
      <c r="B1348" t="s">
        <v>294</v>
      </c>
      <c r="C1348" t="s">
        <v>526</v>
      </c>
      <c r="D1348">
        <v>144.45</v>
      </c>
    </row>
    <row r="1349" spans="1:4">
      <c r="A1349" s="1">
        <v>42410</v>
      </c>
      <c r="B1349" t="s">
        <v>294</v>
      </c>
      <c r="C1349" t="s">
        <v>668</v>
      </c>
      <c r="D1349">
        <v>58.8</v>
      </c>
    </row>
    <row r="1350" spans="1:4">
      <c r="A1350" s="1">
        <v>42265</v>
      </c>
      <c r="B1350" t="s">
        <v>375</v>
      </c>
      <c r="C1350" t="s">
        <v>547</v>
      </c>
      <c r="D1350">
        <v>200</v>
      </c>
    </row>
    <row r="1351" spans="1:4">
      <c r="A1351" s="1">
        <v>42266</v>
      </c>
      <c r="B1351" t="s">
        <v>375</v>
      </c>
      <c r="C1351" t="s">
        <v>548</v>
      </c>
      <c r="D1351">
        <v>44</v>
      </c>
    </row>
    <row r="1352" spans="1:4">
      <c r="A1352" s="1">
        <v>42267</v>
      </c>
      <c r="B1352" t="s">
        <v>375</v>
      </c>
      <c r="C1352" t="s">
        <v>549</v>
      </c>
      <c r="D1352">
        <v>44</v>
      </c>
    </row>
    <row r="1353" spans="1:4">
      <c r="A1353" s="1">
        <v>42268</v>
      </c>
      <c r="B1353" t="s">
        <v>375</v>
      </c>
      <c r="C1353" t="s">
        <v>550</v>
      </c>
      <c r="D1353">
        <v>50</v>
      </c>
    </row>
    <row r="1354" spans="1:4">
      <c r="A1354" s="1">
        <v>42430</v>
      </c>
      <c r="B1354" t="s">
        <v>1538</v>
      </c>
      <c r="C1354" t="s">
        <v>239</v>
      </c>
      <c r="D1354">
        <v>800</v>
      </c>
    </row>
    <row r="1355" spans="1:4">
      <c r="A1355" s="1">
        <v>42430</v>
      </c>
      <c r="B1355" t="s">
        <v>1538</v>
      </c>
      <c r="C1355" t="s">
        <v>669</v>
      </c>
      <c r="D1355">
        <v>60</v>
      </c>
    </row>
    <row r="1356" spans="1:4">
      <c r="A1356" s="1">
        <v>42441</v>
      </c>
      <c r="B1356" t="s">
        <v>1538</v>
      </c>
      <c r="C1356" t="s">
        <v>392</v>
      </c>
      <c r="D1356">
        <v>16</v>
      </c>
    </row>
    <row r="1357" spans="1:4">
      <c r="A1357" s="1">
        <v>42441</v>
      </c>
      <c r="B1357" t="s">
        <v>1538</v>
      </c>
      <c r="C1357" t="s">
        <v>670</v>
      </c>
      <c r="D1357">
        <v>15.9</v>
      </c>
    </row>
    <row r="1358" spans="1:4">
      <c r="A1358" s="1">
        <v>42434</v>
      </c>
      <c r="B1358" t="s">
        <v>1538</v>
      </c>
      <c r="C1358" t="s">
        <v>551</v>
      </c>
      <c r="D1358">
        <v>445.12</v>
      </c>
    </row>
    <row r="1359" spans="1:4">
      <c r="A1359" s="1">
        <v>42457</v>
      </c>
      <c r="B1359" t="s">
        <v>1538</v>
      </c>
      <c r="C1359" t="s">
        <v>86</v>
      </c>
      <c r="D1359">
        <v>4.8</v>
      </c>
    </row>
    <row r="1360" spans="1:4">
      <c r="A1360" s="1">
        <v>42441</v>
      </c>
      <c r="B1360" t="s">
        <v>1538</v>
      </c>
      <c r="C1360" t="s">
        <v>671</v>
      </c>
      <c r="D1360">
        <v>36.3</v>
      </c>
    </row>
    <row r="1361" spans="1:4">
      <c r="A1361" s="1">
        <v>42455</v>
      </c>
      <c r="B1361" t="s">
        <v>1538</v>
      </c>
      <c r="C1361" t="s">
        <v>364</v>
      </c>
      <c r="D1361">
        <v>20</v>
      </c>
    </row>
    <row r="1362" spans="1:4">
      <c r="A1362" s="1">
        <v>42457</v>
      </c>
      <c r="B1362" t="s">
        <v>1538</v>
      </c>
      <c r="C1362" t="s">
        <v>524</v>
      </c>
      <c r="D1362">
        <v>32.8</v>
      </c>
    </row>
    <row r="1363" spans="1:4">
      <c r="A1363" s="1">
        <v>42447</v>
      </c>
      <c r="B1363" t="s">
        <v>294</v>
      </c>
      <c r="C1363" t="s">
        <v>103</v>
      </c>
      <c r="D1363">
        <v>107.31</v>
      </c>
    </row>
    <row r="1364" spans="1:4">
      <c r="A1364" s="1">
        <v>42456</v>
      </c>
      <c r="B1364" t="s">
        <v>294</v>
      </c>
      <c r="C1364" t="s">
        <v>50</v>
      </c>
      <c r="D1364">
        <v>21</v>
      </c>
    </row>
    <row r="1365" spans="1:4">
      <c r="A1365" s="1">
        <v>42443</v>
      </c>
      <c r="B1365" t="s">
        <v>294</v>
      </c>
      <c r="C1365" t="s">
        <v>672</v>
      </c>
      <c r="D1365">
        <v>28.8</v>
      </c>
    </row>
    <row r="1366" spans="1:4">
      <c r="A1366" s="1">
        <v>42433</v>
      </c>
      <c r="B1366" t="s">
        <v>1538</v>
      </c>
      <c r="C1366" t="s">
        <v>620</v>
      </c>
      <c r="D1366">
        <v>24</v>
      </c>
    </row>
    <row r="1367" spans="1:4">
      <c r="A1367" s="1">
        <v>42435</v>
      </c>
      <c r="B1367" t="s">
        <v>1538</v>
      </c>
      <c r="C1367" t="s">
        <v>673</v>
      </c>
      <c r="D1367">
        <v>74.4</v>
      </c>
    </row>
    <row r="1368" spans="1:4">
      <c r="A1368" s="1">
        <v>42430</v>
      </c>
      <c r="B1368" t="s">
        <v>11</v>
      </c>
      <c r="C1368" t="s">
        <v>674</v>
      </c>
      <c r="D1368">
        <v>37</v>
      </c>
    </row>
    <row r="1369" spans="1:4">
      <c r="A1369" s="1">
        <v>42440</v>
      </c>
      <c r="B1369" t="s">
        <v>11</v>
      </c>
      <c r="C1369" t="s">
        <v>675</v>
      </c>
      <c r="D1369">
        <v>25</v>
      </c>
    </row>
    <row r="1370" spans="1:4">
      <c r="A1370" s="1">
        <v>42441</v>
      </c>
      <c r="B1370" t="s">
        <v>11</v>
      </c>
      <c r="C1370" t="s">
        <v>676</v>
      </c>
      <c r="D1370">
        <v>25</v>
      </c>
    </row>
    <row r="1371" spans="1:4">
      <c r="A1371" s="1">
        <v>42442</v>
      </c>
      <c r="B1371" t="s">
        <v>11</v>
      </c>
      <c r="C1371" t="s">
        <v>677</v>
      </c>
      <c r="D1371">
        <v>50</v>
      </c>
    </row>
    <row r="1372" spans="1:4">
      <c r="A1372" s="1">
        <v>42430</v>
      </c>
      <c r="B1372" t="s">
        <v>11</v>
      </c>
      <c r="C1372" t="s">
        <v>60</v>
      </c>
      <c r="D1372">
        <v>140</v>
      </c>
    </row>
    <row r="1373" spans="1:4">
      <c r="A1373" s="1">
        <v>42447</v>
      </c>
      <c r="B1373" t="s">
        <v>11</v>
      </c>
      <c r="C1373" t="s">
        <v>678</v>
      </c>
      <c r="D1373">
        <v>22.7</v>
      </c>
    </row>
    <row r="1374" spans="1:4">
      <c r="A1374" s="1">
        <v>42447</v>
      </c>
      <c r="B1374" t="s">
        <v>11</v>
      </c>
      <c r="C1374" t="s">
        <v>679</v>
      </c>
      <c r="D1374">
        <v>102</v>
      </c>
    </row>
    <row r="1375" spans="1:4">
      <c r="A1375" s="1">
        <v>42451</v>
      </c>
      <c r="B1375" t="s">
        <v>11</v>
      </c>
      <c r="C1375" t="s">
        <v>537</v>
      </c>
      <c r="D1375">
        <v>10.45</v>
      </c>
    </row>
    <row r="1376" spans="1:4">
      <c r="A1376" s="1">
        <v>42452</v>
      </c>
      <c r="B1376" t="s">
        <v>11</v>
      </c>
      <c r="C1376" t="s">
        <v>680</v>
      </c>
      <c r="D1376">
        <v>37.3</v>
      </c>
    </row>
    <row r="1377" spans="1:4">
      <c r="A1377" s="1">
        <v>42460</v>
      </c>
      <c r="B1377" t="s">
        <v>11</v>
      </c>
      <c r="C1377" t="s">
        <v>681</v>
      </c>
      <c r="D1377">
        <v>30.5</v>
      </c>
    </row>
    <row r="1378" spans="1:4">
      <c r="A1378" s="1">
        <v>42433</v>
      </c>
      <c r="B1378" t="s">
        <v>68</v>
      </c>
      <c r="C1378" t="s">
        <v>20</v>
      </c>
      <c r="D1378">
        <v>10.5</v>
      </c>
    </row>
    <row r="1379" spans="1:4">
      <c r="A1379" s="1">
        <v>42441</v>
      </c>
      <c r="B1379" t="s">
        <v>68</v>
      </c>
      <c r="C1379" t="s">
        <v>196</v>
      </c>
      <c r="D1379">
        <v>36.3</v>
      </c>
    </row>
    <row r="1380" spans="1:4">
      <c r="A1380" s="1">
        <v>42438</v>
      </c>
      <c r="B1380" t="s">
        <v>68</v>
      </c>
      <c r="C1380" t="s">
        <v>20</v>
      </c>
      <c r="D1380">
        <v>75.3</v>
      </c>
    </row>
    <row r="1381" spans="1:4">
      <c r="A1381" s="1">
        <v>42432</v>
      </c>
      <c r="B1381" t="s">
        <v>68</v>
      </c>
      <c r="C1381" t="s">
        <v>122</v>
      </c>
      <c r="D1381">
        <v>55.25</v>
      </c>
    </row>
    <row r="1382" spans="1:4">
      <c r="A1382" s="1">
        <v>42435</v>
      </c>
      <c r="B1382" t="s">
        <v>68</v>
      </c>
      <c r="C1382" t="s">
        <v>20</v>
      </c>
      <c r="D1382">
        <v>50.6</v>
      </c>
    </row>
    <row r="1383" spans="1:4">
      <c r="A1383" s="1">
        <v>42435</v>
      </c>
      <c r="B1383" t="s">
        <v>68</v>
      </c>
      <c r="C1383" t="s">
        <v>122</v>
      </c>
      <c r="D1383">
        <v>6.5</v>
      </c>
    </row>
    <row r="1384" spans="1:4">
      <c r="A1384" s="1">
        <v>42441</v>
      </c>
      <c r="B1384" t="s">
        <v>68</v>
      </c>
      <c r="C1384" t="s">
        <v>20</v>
      </c>
      <c r="D1384">
        <v>141.05</v>
      </c>
    </row>
    <row r="1385" spans="1:4">
      <c r="A1385" s="1">
        <v>42446</v>
      </c>
      <c r="B1385" t="s">
        <v>68</v>
      </c>
      <c r="C1385" t="s">
        <v>20</v>
      </c>
      <c r="D1385">
        <v>29.25</v>
      </c>
    </row>
    <row r="1386" spans="1:4">
      <c r="A1386" s="1">
        <v>42448</v>
      </c>
      <c r="B1386" t="s">
        <v>68</v>
      </c>
      <c r="C1386" t="s">
        <v>20</v>
      </c>
      <c r="D1386">
        <v>92.3</v>
      </c>
    </row>
    <row r="1387" spans="1:4">
      <c r="A1387" s="1">
        <v>42455</v>
      </c>
      <c r="B1387" t="s">
        <v>68</v>
      </c>
      <c r="C1387" t="s">
        <v>20</v>
      </c>
      <c r="D1387">
        <v>108.75</v>
      </c>
    </row>
    <row r="1388" spans="1:4">
      <c r="A1388" s="1">
        <v>42448</v>
      </c>
      <c r="B1388" t="s">
        <v>68</v>
      </c>
      <c r="C1388" t="s">
        <v>372</v>
      </c>
      <c r="D1388">
        <v>26</v>
      </c>
    </row>
    <row r="1389" spans="1:4">
      <c r="A1389" s="1">
        <v>42458</v>
      </c>
      <c r="B1389" t="s">
        <v>68</v>
      </c>
      <c r="C1389" t="s">
        <v>23</v>
      </c>
      <c r="D1389">
        <v>40.75</v>
      </c>
    </row>
    <row r="1390" spans="1:4">
      <c r="A1390" s="1">
        <v>42457</v>
      </c>
      <c r="B1390" t="s">
        <v>68</v>
      </c>
      <c r="C1390" t="s">
        <v>20</v>
      </c>
      <c r="D1390">
        <v>41.7</v>
      </c>
    </row>
    <row r="1391" spans="1:4">
      <c r="A1391" s="1">
        <v>42439</v>
      </c>
      <c r="B1391" t="s">
        <v>197</v>
      </c>
      <c r="C1391" t="s">
        <v>83</v>
      </c>
      <c r="D1391">
        <v>68.64</v>
      </c>
    </row>
    <row r="1392" spans="1:4">
      <c r="A1392" s="1">
        <v>42433</v>
      </c>
      <c r="B1392" t="s">
        <v>197</v>
      </c>
      <c r="C1392" t="s">
        <v>394</v>
      </c>
      <c r="D1392">
        <v>16.55</v>
      </c>
    </row>
    <row r="1393" spans="1:4">
      <c r="A1393" s="1">
        <v>42440</v>
      </c>
      <c r="B1393" t="s">
        <v>197</v>
      </c>
      <c r="C1393" t="s">
        <v>394</v>
      </c>
      <c r="D1393">
        <v>27.82</v>
      </c>
    </row>
    <row r="1394" spans="1:4">
      <c r="A1394" s="1">
        <v>42446</v>
      </c>
      <c r="B1394" t="s">
        <v>197</v>
      </c>
      <c r="C1394" t="s">
        <v>682</v>
      </c>
      <c r="D1394">
        <v>22.4</v>
      </c>
    </row>
    <row r="1395" spans="1:4">
      <c r="A1395" s="1">
        <v>42434</v>
      </c>
      <c r="B1395" t="s">
        <v>197</v>
      </c>
      <c r="C1395" t="s">
        <v>612</v>
      </c>
      <c r="D1395">
        <v>14.95</v>
      </c>
    </row>
    <row r="1396" spans="1:4">
      <c r="A1396" s="1">
        <v>42446</v>
      </c>
      <c r="B1396" t="s">
        <v>197</v>
      </c>
      <c r="C1396" t="s">
        <v>394</v>
      </c>
      <c r="D1396">
        <v>11.8</v>
      </c>
    </row>
    <row r="1397" spans="1:4">
      <c r="A1397" s="1">
        <v>42430</v>
      </c>
      <c r="B1397" t="s">
        <v>125</v>
      </c>
      <c r="C1397" t="s">
        <v>640</v>
      </c>
      <c r="D1397">
        <v>60</v>
      </c>
    </row>
    <row r="1398" spans="1:4">
      <c r="A1398" s="1">
        <v>42430</v>
      </c>
      <c r="B1398" t="s">
        <v>125</v>
      </c>
      <c r="C1398" t="s">
        <v>641</v>
      </c>
      <c r="D1398">
        <v>600</v>
      </c>
    </row>
    <row r="1399" spans="1:4">
      <c r="A1399" s="1">
        <v>42430</v>
      </c>
      <c r="B1399" t="s">
        <v>125</v>
      </c>
      <c r="C1399" t="s">
        <v>509</v>
      </c>
      <c r="D1399">
        <v>55.5</v>
      </c>
    </row>
    <row r="1400" spans="1:4">
      <c r="A1400" s="1">
        <v>42447</v>
      </c>
      <c r="B1400" t="s">
        <v>125</v>
      </c>
      <c r="C1400" t="s">
        <v>683</v>
      </c>
      <c r="D1400">
        <v>50</v>
      </c>
    </row>
    <row r="1401" spans="1:4">
      <c r="A1401" s="1">
        <v>42430</v>
      </c>
      <c r="B1401" t="s">
        <v>644</v>
      </c>
      <c r="C1401" t="s">
        <v>645</v>
      </c>
      <c r="D1401">
        <v>750</v>
      </c>
    </row>
    <row r="1402" spans="1:4">
      <c r="A1402" s="1">
        <v>42430</v>
      </c>
      <c r="B1402" t="s">
        <v>644</v>
      </c>
      <c r="C1402" t="s">
        <v>684</v>
      </c>
      <c r="D1402">
        <v>300</v>
      </c>
    </row>
    <row r="1403" spans="1:4">
      <c r="A1403" s="1">
        <v>42430</v>
      </c>
      <c r="B1403" t="s">
        <v>646</v>
      </c>
      <c r="C1403" t="s">
        <v>647</v>
      </c>
      <c r="D1403">
        <v>450</v>
      </c>
    </row>
    <row r="1404" spans="1:4">
      <c r="A1404" s="1">
        <v>42441</v>
      </c>
      <c r="B1404" t="s">
        <v>134</v>
      </c>
      <c r="C1404" t="s">
        <v>25</v>
      </c>
      <c r="D1404">
        <v>16.9</v>
      </c>
    </row>
    <row r="1405" spans="1:4">
      <c r="A1405" s="1">
        <v>42446</v>
      </c>
      <c r="B1405" t="s">
        <v>134</v>
      </c>
      <c r="C1405" t="s">
        <v>685</v>
      </c>
      <c r="D1405">
        <v>19.9</v>
      </c>
    </row>
    <row r="1406" spans="1:4">
      <c r="A1406" s="1">
        <v>42448</v>
      </c>
      <c r="B1406" t="s">
        <v>34</v>
      </c>
      <c r="C1406" t="s">
        <v>81</v>
      </c>
      <c r="D1406">
        <v>36.2</v>
      </c>
    </row>
    <row r="1407" spans="1:4">
      <c r="A1407" s="1">
        <v>42460</v>
      </c>
      <c r="B1407" t="s">
        <v>34</v>
      </c>
      <c r="C1407" t="s">
        <v>81</v>
      </c>
      <c r="D1407">
        <v>5.75</v>
      </c>
    </row>
    <row r="1408" spans="1:4">
      <c r="A1408" s="1">
        <v>42430</v>
      </c>
      <c r="B1408" t="s">
        <v>36</v>
      </c>
      <c r="C1408" t="s">
        <v>37</v>
      </c>
      <c r="D1408">
        <v>600</v>
      </c>
    </row>
    <row r="1409" spans="1:4">
      <c r="A1409" s="1">
        <v>42430</v>
      </c>
      <c r="B1409" t="s">
        <v>36</v>
      </c>
      <c r="C1409" t="s">
        <v>38</v>
      </c>
      <c r="D1409">
        <v>400</v>
      </c>
    </row>
    <row r="1410" spans="1:4">
      <c r="A1410" s="1">
        <v>42433</v>
      </c>
      <c r="B1410" t="s">
        <v>36</v>
      </c>
      <c r="C1410" t="s">
        <v>686</v>
      </c>
      <c r="D1410">
        <v>12.6</v>
      </c>
    </row>
    <row r="1411" spans="1:4">
      <c r="A1411" s="1">
        <v>42434</v>
      </c>
      <c r="B1411" t="s">
        <v>36</v>
      </c>
      <c r="C1411" t="s">
        <v>687</v>
      </c>
      <c r="D1411">
        <v>96.95</v>
      </c>
    </row>
    <row r="1412" spans="1:4">
      <c r="A1412" s="1">
        <v>42435</v>
      </c>
      <c r="B1412" t="s">
        <v>36</v>
      </c>
      <c r="C1412" t="s">
        <v>688</v>
      </c>
      <c r="D1412">
        <v>486</v>
      </c>
    </row>
    <row r="1413" spans="1:4">
      <c r="A1413" s="1">
        <v>42435</v>
      </c>
      <c r="B1413" t="s">
        <v>36</v>
      </c>
      <c r="C1413" t="s">
        <v>689</v>
      </c>
      <c r="D1413">
        <v>252</v>
      </c>
    </row>
    <row r="1414" spans="1:4">
      <c r="A1414" s="1">
        <v>42449</v>
      </c>
      <c r="B1414" t="s">
        <v>36</v>
      </c>
      <c r="C1414" t="s">
        <v>690</v>
      </c>
      <c r="D1414">
        <v>10.4</v>
      </c>
    </row>
    <row r="1415" spans="1:4">
      <c r="A1415" s="1">
        <v>42430</v>
      </c>
      <c r="B1415" t="s">
        <v>39</v>
      </c>
      <c r="C1415" t="s">
        <v>42</v>
      </c>
      <c r="D1415">
        <v>90</v>
      </c>
    </row>
    <row r="1416" spans="1:4">
      <c r="A1416" s="1">
        <v>42440</v>
      </c>
      <c r="B1416" t="s">
        <v>39</v>
      </c>
      <c r="C1416" t="s">
        <v>140</v>
      </c>
      <c r="D1416">
        <v>50</v>
      </c>
    </row>
    <row r="1417" spans="1:4">
      <c r="A1417" s="1">
        <v>42457</v>
      </c>
      <c r="B1417" t="s">
        <v>39</v>
      </c>
      <c r="C1417" t="s">
        <v>140</v>
      </c>
      <c r="D1417">
        <v>50</v>
      </c>
    </row>
    <row r="1418" spans="1:4">
      <c r="A1418" s="1">
        <v>42449</v>
      </c>
      <c r="B1418" t="s">
        <v>39</v>
      </c>
      <c r="C1418" t="s">
        <v>83</v>
      </c>
      <c r="D1418">
        <v>72.9</v>
      </c>
    </row>
    <row r="1419" spans="1:4">
      <c r="A1419" s="1">
        <v>42442</v>
      </c>
      <c r="B1419" t="s">
        <v>375</v>
      </c>
      <c r="C1419" t="s">
        <v>691</v>
      </c>
      <c r="D1419">
        <v>104.47</v>
      </c>
    </row>
    <row r="1420" spans="1:4">
      <c r="A1420" s="1">
        <v>42444</v>
      </c>
      <c r="B1420" t="s">
        <v>294</v>
      </c>
      <c r="C1420" t="s">
        <v>526</v>
      </c>
      <c r="D1420">
        <v>262.15</v>
      </c>
    </row>
    <row r="1421" spans="1:4">
      <c r="A1421" s="1">
        <v>42447</v>
      </c>
      <c r="B1421" t="s">
        <v>125</v>
      </c>
      <c r="C1421" t="s">
        <v>692</v>
      </c>
      <c r="D1421">
        <v>250</v>
      </c>
    </row>
    <row r="1422" spans="1:4">
      <c r="A1422" s="1">
        <v>42265</v>
      </c>
      <c r="B1422" t="s">
        <v>375</v>
      </c>
      <c r="C1422" t="s">
        <v>547</v>
      </c>
      <c r="D1422">
        <v>200</v>
      </c>
    </row>
    <row r="1423" spans="1:4">
      <c r="A1423" s="1">
        <v>42266</v>
      </c>
      <c r="B1423" t="s">
        <v>375</v>
      </c>
      <c r="C1423" t="s">
        <v>548</v>
      </c>
      <c r="D1423">
        <v>44</v>
      </c>
    </row>
    <row r="1424" spans="1:4">
      <c r="A1424" s="1">
        <v>42267</v>
      </c>
      <c r="B1424" t="s">
        <v>375</v>
      </c>
      <c r="C1424" t="s">
        <v>549</v>
      </c>
      <c r="D1424">
        <v>44</v>
      </c>
    </row>
    <row r="1425" spans="1:4">
      <c r="A1425" s="1">
        <v>42268</v>
      </c>
      <c r="B1425" t="s">
        <v>375</v>
      </c>
      <c r="C1425" t="s">
        <v>550</v>
      </c>
      <c r="D1425">
        <v>50</v>
      </c>
    </row>
    <row r="1426" spans="1:4">
      <c r="A1426" s="1">
        <v>42461</v>
      </c>
      <c r="B1426" t="s">
        <v>1538</v>
      </c>
      <c r="C1426" t="s">
        <v>239</v>
      </c>
      <c r="D1426">
        <v>800</v>
      </c>
    </row>
    <row r="1427" spans="1:4">
      <c r="A1427" s="1">
        <v>42461</v>
      </c>
      <c r="B1427" t="s">
        <v>1538</v>
      </c>
      <c r="C1427" t="s">
        <v>669</v>
      </c>
      <c r="D1427">
        <v>60</v>
      </c>
    </row>
    <row r="1428" spans="1:4">
      <c r="A1428" s="1">
        <v>42461</v>
      </c>
      <c r="B1428" t="s">
        <v>1538</v>
      </c>
      <c r="C1428" t="s">
        <v>668</v>
      </c>
      <c r="D1428">
        <v>36</v>
      </c>
    </row>
    <row r="1429" spans="1:4">
      <c r="A1429" s="1">
        <v>42465</v>
      </c>
      <c r="B1429" t="s">
        <v>1538</v>
      </c>
      <c r="C1429" t="s">
        <v>524</v>
      </c>
      <c r="D1429">
        <v>28.8</v>
      </c>
    </row>
    <row r="1430" spans="1:4">
      <c r="A1430" s="1">
        <v>42469</v>
      </c>
      <c r="B1430" t="s">
        <v>1538</v>
      </c>
      <c r="C1430" t="s">
        <v>554</v>
      </c>
      <c r="D1430">
        <v>35.8</v>
      </c>
    </row>
    <row r="1431" spans="1:4">
      <c r="A1431" s="1">
        <v>42483</v>
      </c>
      <c r="B1431" t="s">
        <v>1538</v>
      </c>
      <c r="C1431" t="s">
        <v>50</v>
      </c>
      <c r="D1431">
        <v>15.15</v>
      </c>
    </row>
    <row r="1432" spans="1:4">
      <c r="A1432" s="1">
        <v>42474</v>
      </c>
      <c r="B1432" t="s">
        <v>1538</v>
      </c>
      <c r="C1432" t="s">
        <v>366</v>
      </c>
      <c r="D1432">
        <v>51.65</v>
      </c>
    </row>
    <row r="1433" spans="1:4">
      <c r="A1433" s="1">
        <v>42488</v>
      </c>
      <c r="B1433" t="s">
        <v>1538</v>
      </c>
      <c r="C1433" t="s">
        <v>366</v>
      </c>
      <c r="D1433">
        <v>34.4</v>
      </c>
    </row>
    <row r="1434" spans="1:4">
      <c r="A1434" s="1">
        <v>42461</v>
      </c>
      <c r="B1434" t="s">
        <v>294</v>
      </c>
      <c r="C1434" t="s">
        <v>177</v>
      </c>
      <c r="D1434">
        <v>337.95</v>
      </c>
    </row>
    <row r="1435" spans="1:4">
      <c r="A1435" s="1">
        <v>42461</v>
      </c>
      <c r="B1435" t="s">
        <v>11</v>
      </c>
      <c r="C1435" t="s">
        <v>60</v>
      </c>
      <c r="D1435">
        <v>140</v>
      </c>
    </row>
    <row r="1436" spans="1:4">
      <c r="A1436" s="1">
        <v>42461</v>
      </c>
      <c r="B1436" t="s">
        <v>11</v>
      </c>
      <c r="C1436" t="s">
        <v>693</v>
      </c>
      <c r="D1436">
        <v>47</v>
      </c>
    </row>
    <row r="1437" spans="1:4">
      <c r="A1437" s="1">
        <v>42471</v>
      </c>
      <c r="B1437" t="s">
        <v>11</v>
      </c>
      <c r="C1437" t="s">
        <v>459</v>
      </c>
      <c r="D1437">
        <v>39.31</v>
      </c>
    </row>
    <row r="1438" spans="1:4">
      <c r="A1438" s="1">
        <v>42489</v>
      </c>
      <c r="B1438" t="s">
        <v>11</v>
      </c>
      <c r="C1438" t="s">
        <v>694</v>
      </c>
      <c r="D1438">
        <v>15</v>
      </c>
    </row>
    <row r="1439" spans="1:4">
      <c r="A1439" s="1">
        <v>42462</v>
      </c>
      <c r="B1439" t="s">
        <v>68</v>
      </c>
      <c r="C1439" t="s">
        <v>20</v>
      </c>
      <c r="D1439">
        <v>108</v>
      </c>
    </row>
    <row r="1440" spans="1:4">
      <c r="A1440" s="1">
        <v>42471</v>
      </c>
      <c r="B1440" t="s">
        <v>68</v>
      </c>
      <c r="C1440" t="s">
        <v>20</v>
      </c>
      <c r="D1440">
        <v>76.7</v>
      </c>
    </row>
    <row r="1441" spans="1:4">
      <c r="A1441" s="1">
        <v>42472</v>
      </c>
      <c r="B1441" t="s">
        <v>68</v>
      </c>
      <c r="C1441" t="s">
        <v>122</v>
      </c>
      <c r="D1441">
        <v>37.1</v>
      </c>
    </row>
    <row r="1442" spans="1:4">
      <c r="A1442" s="1">
        <v>42468</v>
      </c>
      <c r="B1442" t="s">
        <v>68</v>
      </c>
      <c r="C1442" t="s">
        <v>20</v>
      </c>
      <c r="D1442">
        <v>65.95</v>
      </c>
    </row>
    <row r="1443" spans="1:4">
      <c r="A1443" s="1">
        <v>42465</v>
      </c>
      <c r="B1443" t="s">
        <v>68</v>
      </c>
      <c r="C1443" t="s">
        <v>20</v>
      </c>
      <c r="D1443">
        <v>26.75</v>
      </c>
    </row>
    <row r="1444" spans="1:4">
      <c r="A1444" s="1">
        <v>42464</v>
      </c>
      <c r="B1444" t="s">
        <v>68</v>
      </c>
      <c r="C1444" t="s">
        <v>218</v>
      </c>
      <c r="D1444">
        <v>76.6</v>
      </c>
    </row>
    <row r="1445" spans="1:4">
      <c r="A1445" s="1">
        <v>42476</v>
      </c>
      <c r="B1445" t="s">
        <v>68</v>
      </c>
      <c r="C1445" t="s">
        <v>20</v>
      </c>
      <c r="D1445">
        <v>145</v>
      </c>
    </row>
    <row r="1446" spans="1:4">
      <c r="A1446" s="1">
        <v>42483</v>
      </c>
      <c r="B1446" t="s">
        <v>68</v>
      </c>
      <c r="C1446" t="s">
        <v>20</v>
      </c>
      <c r="D1446">
        <v>108.05</v>
      </c>
    </row>
    <row r="1447" spans="1:4">
      <c r="A1447" s="1">
        <v>42488</v>
      </c>
      <c r="B1447" t="s">
        <v>68</v>
      </c>
      <c r="C1447" t="s">
        <v>372</v>
      </c>
      <c r="D1447">
        <v>12.65</v>
      </c>
    </row>
    <row r="1448" spans="1:4">
      <c r="A1448" s="1">
        <v>42489</v>
      </c>
      <c r="B1448" t="s">
        <v>68</v>
      </c>
      <c r="C1448" t="s">
        <v>122</v>
      </c>
      <c r="D1448">
        <v>39.78</v>
      </c>
    </row>
    <row r="1449" spans="1:4">
      <c r="A1449" s="1">
        <v>42478</v>
      </c>
      <c r="B1449" t="s">
        <v>68</v>
      </c>
      <c r="C1449" t="s">
        <v>20</v>
      </c>
      <c r="D1449">
        <v>57.25</v>
      </c>
    </row>
    <row r="1450" spans="1:4">
      <c r="A1450" s="1">
        <v>42487</v>
      </c>
      <c r="B1450" t="s">
        <v>68</v>
      </c>
      <c r="C1450" t="s">
        <v>20</v>
      </c>
      <c r="D1450">
        <v>56.5</v>
      </c>
    </row>
    <row r="1451" spans="1:4">
      <c r="A1451" s="1">
        <v>42480</v>
      </c>
      <c r="B1451" t="s">
        <v>68</v>
      </c>
      <c r="C1451" t="s">
        <v>695</v>
      </c>
      <c r="D1451">
        <v>14.25</v>
      </c>
    </row>
    <row r="1452" spans="1:4">
      <c r="A1452" s="1">
        <v>42489</v>
      </c>
      <c r="B1452" t="s">
        <v>68</v>
      </c>
      <c r="C1452" t="s">
        <v>20</v>
      </c>
      <c r="D1452">
        <v>81.65</v>
      </c>
    </row>
    <row r="1453" spans="1:4">
      <c r="A1453" s="1">
        <v>42467</v>
      </c>
      <c r="B1453" t="s">
        <v>197</v>
      </c>
      <c r="C1453" t="s">
        <v>696</v>
      </c>
      <c r="D1453">
        <v>322</v>
      </c>
    </row>
    <row r="1454" spans="1:4">
      <c r="A1454" s="1">
        <v>42489</v>
      </c>
      <c r="B1454" t="s">
        <v>197</v>
      </c>
      <c r="C1454" t="s">
        <v>566</v>
      </c>
      <c r="D1454">
        <v>214</v>
      </c>
    </row>
    <row r="1455" spans="1:4">
      <c r="A1455" s="1">
        <v>42474</v>
      </c>
      <c r="B1455" t="s">
        <v>197</v>
      </c>
      <c r="C1455" t="s">
        <v>394</v>
      </c>
      <c r="D1455">
        <v>44.95</v>
      </c>
    </row>
    <row r="1456" spans="1:4">
      <c r="A1456" s="1">
        <v>42475</v>
      </c>
      <c r="B1456" t="s">
        <v>197</v>
      </c>
      <c r="C1456" t="s">
        <v>394</v>
      </c>
      <c r="D1456">
        <v>23.25</v>
      </c>
    </row>
    <row r="1457" spans="1:4">
      <c r="A1457" s="1">
        <v>42461</v>
      </c>
      <c r="B1457" t="s">
        <v>125</v>
      </c>
      <c r="C1457" t="s">
        <v>640</v>
      </c>
      <c r="D1457">
        <v>60</v>
      </c>
    </row>
    <row r="1458" spans="1:4">
      <c r="A1458" s="1">
        <v>42461</v>
      </c>
      <c r="B1458" t="s">
        <v>125</v>
      </c>
      <c r="C1458" t="s">
        <v>641</v>
      </c>
      <c r="D1458">
        <v>600</v>
      </c>
    </row>
    <row r="1459" spans="1:4">
      <c r="A1459" s="1">
        <v>42461</v>
      </c>
      <c r="B1459" t="s">
        <v>125</v>
      </c>
      <c r="C1459" t="s">
        <v>509</v>
      </c>
      <c r="D1459">
        <v>55.5</v>
      </c>
    </row>
    <row r="1460" spans="1:4">
      <c r="A1460" s="1">
        <v>42490</v>
      </c>
      <c r="B1460" t="s">
        <v>125</v>
      </c>
      <c r="C1460" t="s">
        <v>375</v>
      </c>
      <c r="D1460">
        <v>214</v>
      </c>
    </row>
    <row r="1461" spans="1:4">
      <c r="A1461" s="1">
        <v>42461</v>
      </c>
      <c r="B1461" t="s">
        <v>644</v>
      </c>
      <c r="C1461" t="s">
        <v>645</v>
      </c>
      <c r="D1461">
        <v>750</v>
      </c>
    </row>
    <row r="1462" spans="1:4">
      <c r="A1462" s="1">
        <v>42461</v>
      </c>
      <c r="B1462" t="s">
        <v>644</v>
      </c>
      <c r="C1462" t="s">
        <v>684</v>
      </c>
      <c r="D1462">
        <v>300</v>
      </c>
    </row>
    <row r="1463" spans="1:4">
      <c r="A1463" s="1">
        <v>42461</v>
      </c>
      <c r="B1463" t="s">
        <v>646</v>
      </c>
      <c r="C1463" t="s">
        <v>647</v>
      </c>
      <c r="D1463">
        <v>450</v>
      </c>
    </row>
    <row r="1464" spans="1:4">
      <c r="A1464" s="1">
        <v>42484</v>
      </c>
      <c r="B1464" t="s">
        <v>34</v>
      </c>
      <c r="C1464" t="s">
        <v>81</v>
      </c>
      <c r="D1464">
        <v>7.9</v>
      </c>
    </row>
    <row r="1465" spans="1:4">
      <c r="A1465" s="1">
        <v>42478</v>
      </c>
      <c r="B1465" t="s">
        <v>34</v>
      </c>
      <c r="C1465" t="s">
        <v>697</v>
      </c>
      <c r="D1465">
        <v>4.8</v>
      </c>
    </row>
    <row r="1466" spans="1:4">
      <c r="A1466" s="1">
        <v>42461</v>
      </c>
      <c r="B1466" t="s">
        <v>36</v>
      </c>
      <c r="C1466" t="s">
        <v>37</v>
      </c>
      <c r="D1466">
        <v>600</v>
      </c>
    </row>
    <row r="1467" spans="1:4">
      <c r="A1467" s="1">
        <v>42461</v>
      </c>
      <c r="B1467" t="s">
        <v>36</v>
      </c>
      <c r="C1467" t="s">
        <v>38</v>
      </c>
      <c r="D1467">
        <v>400</v>
      </c>
    </row>
    <row r="1468" spans="1:4">
      <c r="A1468" s="1">
        <v>42484</v>
      </c>
      <c r="B1468" t="s">
        <v>36</v>
      </c>
      <c r="C1468" t="s">
        <v>698</v>
      </c>
      <c r="D1468">
        <v>50</v>
      </c>
    </row>
    <row r="1469" spans="1:4">
      <c r="A1469" s="1">
        <v>42490</v>
      </c>
      <c r="B1469" t="s">
        <v>36</v>
      </c>
      <c r="C1469" t="s">
        <v>699</v>
      </c>
      <c r="D1469">
        <v>60</v>
      </c>
    </row>
    <row r="1470" spans="1:4">
      <c r="A1470" s="1">
        <v>42461</v>
      </c>
      <c r="B1470" t="s">
        <v>39</v>
      </c>
      <c r="C1470" t="s">
        <v>42</v>
      </c>
      <c r="D1470">
        <v>90</v>
      </c>
    </row>
    <row r="1471" spans="1:4">
      <c r="A1471" s="1">
        <v>42463</v>
      </c>
      <c r="B1471" t="s">
        <v>39</v>
      </c>
      <c r="C1471" t="s">
        <v>83</v>
      </c>
      <c r="D1471">
        <v>63.76</v>
      </c>
    </row>
    <row r="1472" spans="1:4">
      <c r="A1472" s="1">
        <v>42465</v>
      </c>
      <c r="B1472" t="s">
        <v>39</v>
      </c>
      <c r="C1472" t="s">
        <v>306</v>
      </c>
      <c r="D1472">
        <v>17</v>
      </c>
    </row>
    <row r="1473" spans="1:4">
      <c r="A1473" s="1">
        <v>42481</v>
      </c>
      <c r="B1473" t="s">
        <v>39</v>
      </c>
      <c r="C1473" t="s">
        <v>83</v>
      </c>
      <c r="D1473">
        <v>60.37</v>
      </c>
    </row>
    <row r="1474" spans="1:4">
      <c r="A1474" s="1">
        <v>42474</v>
      </c>
      <c r="B1474" t="s">
        <v>39</v>
      </c>
      <c r="C1474" t="s">
        <v>140</v>
      </c>
      <c r="D1474">
        <v>50</v>
      </c>
    </row>
    <row r="1475" spans="1:4">
      <c r="A1475" s="1">
        <v>42478</v>
      </c>
      <c r="B1475" t="s">
        <v>39</v>
      </c>
      <c r="C1475" t="s">
        <v>700</v>
      </c>
      <c r="D1475">
        <v>50</v>
      </c>
    </row>
    <row r="1476" spans="1:4">
      <c r="A1476" s="1">
        <v>42490</v>
      </c>
      <c r="B1476" t="s">
        <v>375</v>
      </c>
      <c r="C1476" t="s">
        <v>547</v>
      </c>
      <c r="D1476">
        <v>200</v>
      </c>
    </row>
    <row r="1477" spans="1:4">
      <c r="A1477" s="1">
        <v>42490</v>
      </c>
      <c r="B1477" t="s">
        <v>375</v>
      </c>
      <c r="C1477" t="s">
        <v>548</v>
      </c>
      <c r="D1477">
        <v>44</v>
      </c>
    </row>
    <row r="1478" spans="1:4">
      <c r="A1478" s="1">
        <v>42490</v>
      </c>
      <c r="B1478" t="s">
        <v>375</v>
      </c>
      <c r="C1478" t="s">
        <v>549</v>
      </c>
      <c r="D1478">
        <v>44</v>
      </c>
    </row>
    <row r="1479" spans="1:4">
      <c r="A1479" s="1">
        <v>42490</v>
      </c>
      <c r="B1479" t="s">
        <v>375</v>
      </c>
      <c r="C1479" t="s">
        <v>550</v>
      </c>
      <c r="D1479">
        <v>50</v>
      </c>
    </row>
    <row r="1480" spans="1:4">
      <c r="A1480" s="1">
        <v>42491</v>
      </c>
      <c r="B1480" t="s">
        <v>1538</v>
      </c>
      <c r="C1480" t="s">
        <v>239</v>
      </c>
      <c r="D1480">
        <v>800</v>
      </c>
    </row>
    <row r="1481" spans="1:4">
      <c r="A1481" s="1">
        <v>42491</v>
      </c>
      <c r="B1481" t="s">
        <v>1538</v>
      </c>
      <c r="C1481" t="s">
        <v>669</v>
      </c>
      <c r="D1481">
        <v>60</v>
      </c>
    </row>
    <row r="1482" spans="1:4">
      <c r="A1482" s="1">
        <v>42496</v>
      </c>
      <c r="B1482" t="s">
        <v>1538</v>
      </c>
      <c r="C1482" t="s">
        <v>668</v>
      </c>
      <c r="D1482">
        <v>24.85</v>
      </c>
    </row>
    <row r="1483" spans="1:4">
      <c r="A1483" s="1">
        <v>42502</v>
      </c>
      <c r="B1483" t="s">
        <v>1538</v>
      </c>
      <c r="C1483" t="s">
        <v>392</v>
      </c>
      <c r="D1483">
        <v>47.65</v>
      </c>
    </row>
    <row r="1484" spans="1:4">
      <c r="A1484" s="1">
        <v>42504</v>
      </c>
      <c r="B1484" t="s">
        <v>1538</v>
      </c>
      <c r="C1484" t="s">
        <v>105</v>
      </c>
      <c r="D1484">
        <v>53.82</v>
      </c>
    </row>
    <row r="1485" spans="1:4">
      <c r="A1485" s="1">
        <v>42518</v>
      </c>
      <c r="B1485" t="s">
        <v>1538</v>
      </c>
      <c r="C1485" t="s">
        <v>551</v>
      </c>
      <c r="D1485">
        <v>409.81</v>
      </c>
    </row>
    <row r="1486" spans="1:4">
      <c r="A1486" s="1">
        <v>42520</v>
      </c>
      <c r="B1486" t="s">
        <v>1538</v>
      </c>
      <c r="C1486" t="s">
        <v>701</v>
      </c>
      <c r="D1486">
        <v>8</v>
      </c>
    </row>
    <row r="1487" spans="1:4">
      <c r="A1487" s="1">
        <v>42520</v>
      </c>
      <c r="B1487" t="s">
        <v>1538</v>
      </c>
      <c r="C1487" t="s">
        <v>524</v>
      </c>
      <c r="D1487">
        <v>25.71</v>
      </c>
    </row>
    <row r="1488" spans="1:4">
      <c r="A1488" s="1">
        <v>42520</v>
      </c>
      <c r="B1488" t="s">
        <v>1538</v>
      </c>
      <c r="C1488" t="s">
        <v>105</v>
      </c>
      <c r="D1488">
        <v>80</v>
      </c>
    </row>
    <row r="1489" spans="1:4">
      <c r="A1489" s="1">
        <v>42502</v>
      </c>
      <c r="B1489" t="s">
        <v>1538</v>
      </c>
      <c r="C1489" t="s">
        <v>524</v>
      </c>
      <c r="D1489">
        <v>6</v>
      </c>
    </row>
    <row r="1490" spans="1:4">
      <c r="A1490" s="1">
        <v>42497</v>
      </c>
      <c r="B1490" t="s">
        <v>294</v>
      </c>
      <c r="C1490" t="s">
        <v>576</v>
      </c>
      <c r="D1490">
        <v>100.74</v>
      </c>
    </row>
    <row r="1491" spans="1:4">
      <c r="A1491" s="1">
        <v>42496</v>
      </c>
      <c r="B1491" t="s">
        <v>294</v>
      </c>
      <c r="C1491" t="s">
        <v>668</v>
      </c>
      <c r="D1491">
        <v>60</v>
      </c>
    </row>
    <row r="1492" spans="1:4">
      <c r="A1492" s="1">
        <v>42495</v>
      </c>
      <c r="B1492" t="s">
        <v>294</v>
      </c>
      <c r="C1492" t="s">
        <v>177</v>
      </c>
      <c r="D1492">
        <v>240</v>
      </c>
    </row>
    <row r="1493" spans="1:4">
      <c r="A1493" s="1">
        <v>42491</v>
      </c>
      <c r="B1493" t="s">
        <v>11</v>
      </c>
      <c r="C1493" t="s">
        <v>60</v>
      </c>
      <c r="D1493">
        <v>140</v>
      </c>
    </row>
    <row r="1494" spans="1:4">
      <c r="A1494" s="1">
        <v>42492</v>
      </c>
      <c r="B1494" t="s">
        <v>11</v>
      </c>
      <c r="C1494" t="s">
        <v>702</v>
      </c>
      <c r="D1494">
        <v>90</v>
      </c>
    </row>
    <row r="1495" spans="1:4">
      <c r="A1495" s="1">
        <v>42492</v>
      </c>
      <c r="B1495" t="s">
        <v>11</v>
      </c>
      <c r="C1495" t="s">
        <v>703</v>
      </c>
      <c r="D1495">
        <v>90</v>
      </c>
    </row>
    <row r="1496" spans="1:4">
      <c r="A1496" s="1">
        <v>42512</v>
      </c>
      <c r="B1496" t="s">
        <v>11</v>
      </c>
      <c r="C1496" t="s">
        <v>704</v>
      </c>
      <c r="D1496">
        <v>25</v>
      </c>
    </row>
    <row r="1497" spans="1:4">
      <c r="A1497" s="1">
        <v>42517</v>
      </c>
      <c r="B1497" t="s">
        <v>11</v>
      </c>
      <c r="C1497" t="s">
        <v>192</v>
      </c>
      <c r="D1497">
        <v>40.95</v>
      </c>
    </row>
    <row r="1498" spans="1:4">
      <c r="A1498" s="1">
        <v>42495</v>
      </c>
      <c r="B1498" t="s">
        <v>68</v>
      </c>
      <c r="C1498" t="s">
        <v>705</v>
      </c>
      <c r="D1498">
        <v>16.8</v>
      </c>
    </row>
    <row r="1499" spans="1:4">
      <c r="A1499" s="1">
        <v>42493</v>
      </c>
      <c r="B1499" t="s">
        <v>68</v>
      </c>
      <c r="C1499" t="s">
        <v>20</v>
      </c>
      <c r="D1499">
        <v>98.95</v>
      </c>
    </row>
    <row r="1500" spans="1:4">
      <c r="A1500" s="1">
        <v>42498</v>
      </c>
      <c r="B1500" t="s">
        <v>68</v>
      </c>
      <c r="C1500" t="s">
        <v>20</v>
      </c>
      <c r="D1500">
        <v>90.9</v>
      </c>
    </row>
    <row r="1501" spans="1:4">
      <c r="A1501" s="1">
        <v>42495</v>
      </c>
      <c r="B1501" t="s">
        <v>68</v>
      </c>
      <c r="C1501" t="s">
        <v>20</v>
      </c>
      <c r="D1501">
        <v>20.5</v>
      </c>
    </row>
    <row r="1502" spans="1:4">
      <c r="A1502" s="1">
        <v>42511</v>
      </c>
      <c r="B1502" t="s">
        <v>68</v>
      </c>
      <c r="C1502" t="s">
        <v>705</v>
      </c>
      <c r="D1502">
        <v>72</v>
      </c>
    </row>
    <row r="1503" spans="1:4">
      <c r="A1503" s="1">
        <v>42506</v>
      </c>
      <c r="B1503" t="s">
        <v>68</v>
      </c>
      <c r="C1503" t="s">
        <v>122</v>
      </c>
      <c r="D1503">
        <v>14.45</v>
      </c>
    </row>
    <row r="1504" spans="1:4">
      <c r="A1504" s="1">
        <v>42506</v>
      </c>
      <c r="B1504" t="s">
        <v>68</v>
      </c>
      <c r="C1504" t="s">
        <v>122</v>
      </c>
      <c r="D1504">
        <v>23.15</v>
      </c>
    </row>
    <row r="1505" spans="1:4">
      <c r="A1505" s="1">
        <v>42499</v>
      </c>
      <c r="B1505" t="s">
        <v>68</v>
      </c>
      <c r="C1505" t="s">
        <v>218</v>
      </c>
      <c r="D1505">
        <v>92.35</v>
      </c>
    </row>
    <row r="1506" spans="1:4">
      <c r="A1506" s="1">
        <v>42501</v>
      </c>
      <c r="B1506" t="s">
        <v>68</v>
      </c>
      <c r="C1506" t="s">
        <v>20</v>
      </c>
      <c r="D1506">
        <v>81.55</v>
      </c>
    </row>
    <row r="1507" spans="1:4">
      <c r="A1507" s="1">
        <v>42511</v>
      </c>
      <c r="B1507" t="s">
        <v>68</v>
      </c>
      <c r="C1507" t="s">
        <v>20</v>
      </c>
      <c r="D1507">
        <v>151.4</v>
      </c>
    </row>
    <row r="1508" spans="1:4">
      <c r="A1508" s="1">
        <v>42506</v>
      </c>
      <c r="B1508" t="s">
        <v>68</v>
      </c>
      <c r="C1508" t="s">
        <v>20</v>
      </c>
      <c r="D1508">
        <v>132</v>
      </c>
    </row>
    <row r="1509" spans="1:4">
      <c r="A1509" s="1">
        <v>42504</v>
      </c>
      <c r="B1509" t="s">
        <v>68</v>
      </c>
      <c r="C1509" t="s">
        <v>706</v>
      </c>
      <c r="D1509">
        <v>17.8</v>
      </c>
    </row>
    <row r="1510" spans="1:4">
      <c r="A1510" s="1">
        <v>42502</v>
      </c>
      <c r="B1510" t="s">
        <v>68</v>
      </c>
      <c r="C1510" t="s">
        <v>706</v>
      </c>
      <c r="D1510">
        <v>14.6</v>
      </c>
    </row>
    <row r="1511" spans="1:4">
      <c r="A1511" s="1">
        <v>42505</v>
      </c>
      <c r="B1511" t="s">
        <v>68</v>
      </c>
      <c r="C1511" t="s">
        <v>20</v>
      </c>
      <c r="D1511">
        <v>53.9</v>
      </c>
    </row>
    <row r="1512" spans="1:4">
      <c r="A1512" s="1">
        <v>42518</v>
      </c>
      <c r="B1512" t="s">
        <v>68</v>
      </c>
      <c r="C1512" t="s">
        <v>20</v>
      </c>
      <c r="D1512">
        <v>129.05</v>
      </c>
    </row>
    <row r="1513" spans="1:4">
      <c r="A1513" s="1">
        <v>42521</v>
      </c>
      <c r="B1513" t="s">
        <v>68</v>
      </c>
      <c r="C1513" t="s">
        <v>20</v>
      </c>
      <c r="D1513">
        <v>29.85</v>
      </c>
    </row>
    <row r="1514" spans="1:4">
      <c r="A1514" s="1">
        <v>42520</v>
      </c>
      <c r="B1514" t="s">
        <v>68</v>
      </c>
      <c r="C1514" t="s">
        <v>20</v>
      </c>
      <c r="D1514">
        <v>17.95</v>
      </c>
    </row>
    <row r="1515" spans="1:4">
      <c r="A1515" s="1">
        <v>42512</v>
      </c>
      <c r="B1515" t="s">
        <v>68</v>
      </c>
      <c r="C1515" t="s">
        <v>122</v>
      </c>
      <c r="D1515">
        <v>22.35</v>
      </c>
    </row>
    <row r="1516" spans="1:4">
      <c r="A1516" s="1">
        <v>42515</v>
      </c>
      <c r="B1516" t="s">
        <v>68</v>
      </c>
      <c r="C1516" t="s">
        <v>20</v>
      </c>
      <c r="D1516">
        <v>67.2</v>
      </c>
    </row>
    <row r="1517" spans="1:4">
      <c r="A1517" s="1">
        <v>42504</v>
      </c>
      <c r="B1517" t="s">
        <v>68</v>
      </c>
      <c r="C1517" t="s">
        <v>372</v>
      </c>
      <c r="D1517">
        <v>19.99</v>
      </c>
    </row>
    <row r="1518" spans="1:4">
      <c r="A1518" s="1">
        <v>42504</v>
      </c>
      <c r="B1518" t="s">
        <v>197</v>
      </c>
      <c r="C1518" t="s">
        <v>707</v>
      </c>
      <c r="D1518">
        <v>29.5</v>
      </c>
    </row>
    <row r="1519" spans="1:4">
      <c r="A1519" s="1">
        <v>42495</v>
      </c>
      <c r="B1519" t="s">
        <v>197</v>
      </c>
      <c r="C1519" t="s">
        <v>708</v>
      </c>
      <c r="D1519">
        <v>69.33</v>
      </c>
    </row>
    <row r="1520" spans="1:4">
      <c r="A1520" s="1">
        <v>42496</v>
      </c>
      <c r="B1520" t="s">
        <v>197</v>
      </c>
      <c r="C1520" t="s">
        <v>696</v>
      </c>
      <c r="D1520">
        <v>101.65</v>
      </c>
    </row>
    <row r="1521" spans="1:4">
      <c r="A1521" s="1">
        <v>42491</v>
      </c>
      <c r="B1521" t="s">
        <v>125</v>
      </c>
      <c r="C1521" t="s">
        <v>640</v>
      </c>
      <c r="D1521">
        <v>60</v>
      </c>
    </row>
    <row r="1522" spans="1:4">
      <c r="A1522" s="1">
        <v>42491</v>
      </c>
      <c r="B1522" t="s">
        <v>125</v>
      </c>
      <c r="C1522" t="s">
        <v>641</v>
      </c>
      <c r="D1522">
        <v>600</v>
      </c>
    </row>
    <row r="1523" spans="1:4">
      <c r="A1523" s="1">
        <v>42491</v>
      </c>
      <c r="B1523" t="s">
        <v>125</v>
      </c>
      <c r="C1523" t="s">
        <v>509</v>
      </c>
      <c r="D1523">
        <v>55.5</v>
      </c>
    </row>
    <row r="1524" spans="1:4">
      <c r="A1524" s="1">
        <v>42491</v>
      </c>
      <c r="B1524" t="s">
        <v>644</v>
      </c>
      <c r="C1524" t="s">
        <v>645</v>
      </c>
      <c r="D1524">
        <v>750</v>
      </c>
    </row>
    <row r="1525" spans="1:4">
      <c r="A1525" s="1">
        <v>42491</v>
      </c>
      <c r="B1525" t="s">
        <v>644</v>
      </c>
      <c r="C1525" t="s">
        <v>684</v>
      </c>
      <c r="D1525">
        <v>300</v>
      </c>
    </row>
    <row r="1526" spans="1:4">
      <c r="A1526" s="1">
        <v>42491</v>
      </c>
      <c r="B1526" t="s">
        <v>646</v>
      </c>
      <c r="C1526" t="s">
        <v>647</v>
      </c>
      <c r="D1526">
        <v>450</v>
      </c>
    </row>
    <row r="1527" spans="1:4">
      <c r="A1527" s="1">
        <v>42517</v>
      </c>
      <c r="B1527" t="s">
        <v>163</v>
      </c>
      <c r="C1527" t="s">
        <v>709</v>
      </c>
      <c r="D1527">
        <v>100</v>
      </c>
    </row>
    <row r="1528" spans="1:4">
      <c r="A1528" s="1">
        <v>42520</v>
      </c>
      <c r="B1528" t="s">
        <v>163</v>
      </c>
      <c r="C1528" t="s">
        <v>710</v>
      </c>
      <c r="D1528">
        <v>28.5</v>
      </c>
    </row>
    <row r="1529" spans="1:4">
      <c r="A1529" s="1">
        <v>42491</v>
      </c>
      <c r="B1529" t="s">
        <v>34</v>
      </c>
      <c r="C1529" t="s">
        <v>711</v>
      </c>
      <c r="D1529">
        <v>9.5</v>
      </c>
    </row>
    <row r="1530" spans="1:4">
      <c r="A1530" s="1">
        <v>42499</v>
      </c>
      <c r="B1530" t="s">
        <v>34</v>
      </c>
      <c r="C1530" t="s">
        <v>712</v>
      </c>
      <c r="D1530">
        <v>12.2</v>
      </c>
    </row>
    <row r="1531" spans="1:4">
      <c r="A1531" s="1">
        <v>42520</v>
      </c>
      <c r="B1531" t="s">
        <v>34</v>
      </c>
      <c r="C1531" t="s">
        <v>81</v>
      </c>
      <c r="D1531">
        <v>10.6</v>
      </c>
    </row>
    <row r="1532" spans="1:4">
      <c r="A1532" s="1">
        <v>42491</v>
      </c>
      <c r="B1532" t="s">
        <v>36</v>
      </c>
      <c r="C1532" t="s">
        <v>37</v>
      </c>
      <c r="D1532">
        <v>600</v>
      </c>
    </row>
    <row r="1533" spans="1:4">
      <c r="A1533" s="1">
        <v>42491</v>
      </c>
      <c r="B1533" t="s">
        <v>36</v>
      </c>
      <c r="C1533" t="s">
        <v>38</v>
      </c>
      <c r="D1533">
        <v>400</v>
      </c>
    </row>
    <row r="1534" spans="1:4">
      <c r="A1534" s="1">
        <v>42491</v>
      </c>
      <c r="B1534" t="s">
        <v>39</v>
      </c>
      <c r="C1534" t="s">
        <v>42</v>
      </c>
      <c r="D1534">
        <v>90</v>
      </c>
    </row>
    <row r="1535" spans="1:4">
      <c r="A1535" s="1">
        <v>42492</v>
      </c>
      <c r="B1535" t="s">
        <v>39</v>
      </c>
      <c r="C1535" t="s">
        <v>140</v>
      </c>
      <c r="D1535">
        <v>50</v>
      </c>
    </row>
    <row r="1536" spans="1:4">
      <c r="A1536" s="1">
        <v>42495</v>
      </c>
      <c r="B1536" t="s">
        <v>39</v>
      </c>
      <c r="C1536" t="s">
        <v>83</v>
      </c>
      <c r="D1536">
        <v>66.3</v>
      </c>
    </row>
    <row r="1537" spans="1:4">
      <c r="A1537" s="1">
        <v>42500</v>
      </c>
      <c r="B1537" t="s">
        <v>39</v>
      </c>
      <c r="C1537" t="s">
        <v>700</v>
      </c>
      <c r="D1537">
        <v>50</v>
      </c>
    </row>
    <row r="1538" spans="1:4">
      <c r="A1538" s="1">
        <v>42510</v>
      </c>
      <c r="B1538" t="s">
        <v>39</v>
      </c>
      <c r="C1538" t="s">
        <v>83</v>
      </c>
      <c r="D1538">
        <v>63.16</v>
      </c>
    </row>
    <row r="1539" spans="1:4">
      <c r="A1539" s="1">
        <v>42512</v>
      </c>
      <c r="B1539" t="s">
        <v>39</v>
      </c>
      <c r="C1539" t="s">
        <v>140</v>
      </c>
      <c r="D1539">
        <v>50</v>
      </c>
    </row>
    <row r="1540" spans="1:4">
      <c r="A1540" s="1">
        <v>42491</v>
      </c>
      <c r="B1540" t="s">
        <v>375</v>
      </c>
      <c r="C1540" t="s">
        <v>713</v>
      </c>
      <c r="D1540">
        <v>100</v>
      </c>
    </row>
    <row r="1541" spans="1:4">
      <c r="A1541" s="1">
        <v>42265</v>
      </c>
      <c r="B1541" t="s">
        <v>375</v>
      </c>
      <c r="C1541" t="s">
        <v>547</v>
      </c>
      <c r="D1541">
        <v>200</v>
      </c>
    </row>
    <row r="1542" spans="1:4">
      <c r="A1542" s="1">
        <v>42267</v>
      </c>
      <c r="B1542" t="s">
        <v>375</v>
      </c>
      <c r="C1542" t="s">
        <v>549</v>
      </c>
      <c r="D1542">
        <v>44</v>
      </c>
    </row>
    <row r="1543" spans="1:4">
      <c r="A1543" s="1">
        <v>42268</v>
      </c>
      <c r="B1543" t="s">
        <v>375</v>
      </c>
      <c r="C1543" t="s">
        <v>550</v>
      </c>
      <c r="D1543">
        <v>50</v>
      </c>
    </row>
    <row r="1544" spans="1:4">
      <c r="A1544" s="1">
        <v>42491</v>
      </c>
      <c r="B1544" t="s">
        <v>1538</v>
      </c>
      <c r="C1544" t="s">
        <v>239</v>
      </c>
      <c r="D1544">
        <v>800</v>
      </c>
    </row>
    <row r="1545" spans="1:4">
      <c r="A1545" s="1">
        <v>42491</v>
      </c>
      <c r="B1545" t="s">
        <v>1538</v>
      </c>
      <c r="C1545" t="s">
        <v>669</v>
      </c>
      <c r="D1545">
        <v>60</v>
      </c>
    </row>
    <row r="1546" spans="1:4">
      <c r="A1546" s="1">
        <v>42524</v>
      </c>
      <c r="B1546" t="s">
        <v>1538</v>
      </c>
      <c r="C1546" t="s">
        <v>363</v>
      </c>
      <c r="D1546">
        <v>16.9</v>
      </c>
    </row>
    <row r="1547" spans="1:4">
      <c r="A1547" s="1">
        <v>42530</v>
      </c>
      <c r="B1547" t="s">
        <v>1538</v>
      </c>
      <c r="C1547" t="s">
        <v>432</v>
      </c>
      <c r="D1547">
        <v>151.75</v>
      </c>
    </row>
    <row r="1548" spans="1:4">
      <c r="A1548" s="1">
        <v>42531</v>
      </c>
      <c r="B1548" t="s">
        <v>1538</v>
      </c>
      <c r="C1548" t="s">
        <v>166</v>
      </c>
      <c r="D1548">
        <v>34</v>
      </c>
    </row>
    <row r="1549" spans="1:4">
      <c r="A1549" s="1">
        <v>42541</v>
      </c>
      <c r="B1549" t="s">
        <v>1538</v>
      </c>
      <c r="C1549" t="s">
        <v>714</v>
      </c>
      <c r="D1549">
        <v>25</v>
      </c>
    </row>
    <row r="1550" spans="1:4">
      <c r="A1550" s="1">
        <v>42541</v>
      </c>
      <c r="B1550" t="s">
        <v>1538</v>
      </c>
      <c r="C1550" t="s">
        <v>105</v>
      </c>
      <c r="D1550">
        <v>78.2</v>
      </c>
    </row>
    <row r="1551" spans="1:4">
      <c r="A1551" s="1">
        <v>42550</v>
      </c>
      <c r="B1551" t="s">
        <v>1538</v>
      </c>
      <c r="C1551" t="s">
        <v>524</v>
      </c>
      <c r="D1551">
        <v>15.95</v>
      </c>
    </row>
    <row r="1552" spans="1:4">
      <c r="A1552" s="1">
        <v>42532</v>
      </c>
      <c r="B1552" t="s">
        <v>294</v>
      </c>
      <c r="C1552" t="s">
        <v>715</v>
      </c>
      <c r="D1552">
        <v>7.2</v>
      </c>
    </row>
    <row r="1553" spans="1:4">
      <c r="A1553" s="1">
        <v>42530</v>
      </c>
      <c r="B1553" t="s">
        <v>294</v>
      </c>
      <c r="C1553" t="s">
        <v>177</v>
      </c>
      <c r="D1553">
        <v>90</v>
      </c>
    </row>
    <row r="1554" spans="1:4">
      <c r="A1554" s="1">
        <v>42491</v>
      </c>
      <c r="B1554" t="s">
        <v>11</v>
      </c>
      <c r="C1554" t="s">
        <v>60</v>
      </c>
      <c r="D1554">
        <v>140</v>
      </c>
    </row>
    <row r="1555" spans="1:4">
      <c r="A1555" s="1">
        <v>42524</v>
      </c>
      <c r="B1555" t="s">
        <v>11</v>
      </c>
      <c r="C1555" t="s">
        <v>716</v>
      </c>
      <c r="D1555">
        <v>45.67</v>
      </c>
    </row>
    <row r="1556" spans="1:4">
      <c r="A1556" s="1">
        <v>42531</v>
      </c>
      <c r="B1556" t="s">
        <v>11</v>
      </c>
      <c r="C1556" t="s">
        <v>608</v>
      </c>
      <c r="D1556">
        <v>20</v>
      </c>
    </row>
    <row r="1557" spans="1:4">
      <c r="A1557" s="1">
        <v>42532</v>
      </c>
      <c r="B1557" t="s">
        <v>11</v>
      </c>
      <c r="C1557" t="s">
        <v>581</v>
      </c>
      <c r="D1557">
        <v>6</v>
      </c>
    </row>
    <row r="1558" spans="1:4">
      <c r="A1558" s="1">
        <v>42546</v>
      </c>
      <c r="B1558" t="s">
        <v>11</v>
      </c>
      <c r="C1558" t="s">
        <v>581</v>
      </c>
      <c r="D1558">
        <v>4.4</v>
      </c>
    </row>
    <row r="1559" spans="1:4">
      <c r="A1559" s="1">
        <v>42524</v>
      </c>
      <c r="B1559" t="s">
        <v>68</v>
      </c>
      <c r="C1559" t="s">
        <v>122</v>
      </c>
      <c r="D1559">
        <v>7.2</v>
      </c>
    </row>
    <row r="1560" spans="1:4">
      <c r="A1560" s="1">
        <v>42525</v>
      </c>
      <c r="B1560" t="s">
        <v>68</v>
      </c>
      <c r="C1560" t="s">
        <v>20</v>
      </c>
      <c r="D1560">
        <v>100.05</v>
      </c>
    </row>
    <row r="1561" spans="1:4">
      <c r="A1561" s="1">
        <v>42539</v>
      </c>
      <c r="B1561" t="s">
        <v>68</v>
      </c>
      <c r="C1561" t="s">
        <v>20</v>
      </c>
      <c r="D1561">
        <v>127.35</v>
      </c>
    </row>
    <row r="1562" spans="1:4">
      <c r="A1562" s="1">
        <v>42531</v>
      </c>
      <c r="B1562" t="s">
        <v>68</v>
      </c>
      <c r="C1562" t="s">
        <v>445</v>
      </c>
      <c r="D1562">
        <v>34</v>
      </c>
    </row>
    <row r="1563" spans="1:4">
      <c r="A1563" s="1">
        <v>42532</v>
      </c>
      <c r="B1563" t="s">
        <v>68</v>
      </c>
      <c r="C1563" t="s">
        <v>20</v>
      </c>
      <c r="D1563">
        <v>123.7</v>
      </c>
    </row>
    <row r="1564" spans="1:4">
      <c r="A1564" s="1">
        <v>42533</v>
      </c>
      <c r="B1564" t="s">
        <v>68</v>
      </c>
      <c r="C1564" t="s">
        <v>218</v>
      </c>
      <c r="D1564">
        <v>90.55</v>
      </c>
    </row>
    <row r="1565" spans="1:4">
      <c r="A1565" s="1">
        <v>42536</v>
      </c>
      <c r="B1565" t="s">
        <v>68</v>
      </c>
      <c r="C1565" t="s">
        <v>20</v>
      </c>
      <c r="D1565">
        <v>55.35</v>
      </c>
    </row>
    <row r="1566" spans="1:4">
      <c r="A1566" s="1">
        <v>42532</v>
      </c>
      <c r="B1566" t="s">
        <v>68</v>
      </c>
      <c r="C1566" t="s">
        <v>717</v>
      </c>
      <c r="D1566">
        <v>8.4</v>
      </c>
    </row>
    <row r="1567" spans="1:4">
      <c r="A1567" s="1">
        <v>42541</v>
      </c>
      <c r="B1567" t="s">
        <v>68</v>
      </c>
      <c r="C1567" t="s">
        <v>20</v>
      </c>
      <c r="D1567">
        <v>6.2</v>
      </c>
    </row>
    <row r="1568" spans="1:4">
      <c r="A1568" s="1">
        <v>42546</v>
      </c>
      <c r="B1568" t="s">
        <v>68</v>
      </c>
      <c r="C1568" t="s">
        <v>20</v>
      </c>
      <c r="D1568">
        <v>106.5</v>
      </c>
    </row>
    <row r="1569" spans="1:4">
      <c r="A1569" s="1">
        <v>42541</v>
      </c>
      <c r="B1569" t="s">
        <v>68</v>
      </c>
      <c r="C1569" t="s">
        <v>659</v>
      </c>
      <c r="D1569">
        <v>9</v>
      </c>
    </row>
    <row r="1570" spans="1:4">
      <c r="A1570" s="1">
        <v>42550</v>
      </c>
      <c r="B1570" t="s">
        <v>68</v>
      </c>
      <c r="C1570" t="s">
        <v>20</v>
      </c>
      <c r="D1570">
        <v>79.5</v>
      </c>
    </row>
    <row r="1571" spans="1:4">
      <c r="A1571" s="1">
        <v>42524</v>
      </c>
      <c r="B1571" t="s">
        <v>197</v>
      </c>
      <c r="C1571" t="s">
        <v>707</v>
      </c>
      <c r="D1571">
        <v>28</v>
      </c>
    </row>
    <row r="1572" spans="1:4">
      <c r="A1572" s="1">
        <v>42528</v>
      </c>
      <c r="B1572" t="s">
        <v>197</v>
      </c>
      <c r="C1572" t="s">
        <v>707</v>
      </c>
      <c r="D1572">
        <v>10</v>
      </c>
    </row>
    <row r="1573" spans="1:4">
      <c r="A1573" s="1">
        <v>42491</v>
      </c>
      <c r="B1573" t="s">
        <v>125</v>
      </c>
      <c r="C1573" t="s">
        <v>640</v>
      </c>
      <c r="D1573">
        <v>60</v>
      </c>
    </row>
    <row r="1574" spans="1:4">
      <c r="A1574" s="1">
        <v>42491</v>
      </c>
      <c r="B1574" t="s">
        <v>125</v>
      </c>
      <c r="C1574" t="s">
        <v>641</v>
      </c>
      <c r="D1574">
        <v>600</v>
      </c>
    </row>
    <row r="1575" spans="1:4">
      <c r="A1575" s="1">
        <v>42491</v>
      </c>
      <c r="B1575" t="s">
        <v>125</v>
      </c>
      <c r="C1575" t="s">
        <v>509</v>
      </c>
      <c r="D1575">
        <v>55.5</v>
      </c>
    </row>
    <row r="1576" spans="1:4">
      <c r="A1576" s="1">
        <v>42491</v>
      </c>
      <c r="B1576" t="s">
        <v>644</v>
      </c>
      <c r="C1576" t="s">
        <v>645</v>
      </c>
      <c r="D1576">
        <v>750</v>
      </c>
    </row>
    <row r="1577" spans="1:4">
      <c r="A1577" s="1">
        <v>42491</v>
      </c>
      <c r="B1577" t="s">
        <v>644</v>
      </c>
      <c r="C1577" t="s">
        <v>684</v>
      </c>
      <c r="D1577">
        <v>300</v>
      </c>
    </row>
    <row r="1578" spans="1:4">
      <c r="A1578" s="1">
        <v>42491</v>
      </c>
      <c r="B1578" t="s">
        <v>646</v>
      </c>
      <c r="C1578" t="s">
        <v>647</v>
      </c>
      <c r="D1578">
        <v>450</v>
      </c>
    </row>
    <row r="1579" spans="1:4">
      <c r="A1579" s="1">
        <v>42523</v>
      </c>
      <c r="B1579" t="s">
        <v>134</v>
      </c>
      <c r="C1579" t="s">
        <v>394</v>
      </c>
      <c r="D1579">
        <v>50.6</v>
      </c>
    </row>
    <row r="1580" spans="1:4">
      <c r="A1580" s="1">
        <v>42523</v>
      </c>
      <c r="B1580" t="s">
        <v>134</v>
      </c>
      <c r="C1580" t="s">
        <v>144</v>
      </c>
      <c r="D1580">
        <f>800/23</f>
        <v>34.7826086956522</v>
      </c>
    </row>
    <row r="1581" spans="1:4">
      <c r="A1581" s="1">
        <v>42531</v>
      </c>
      <c r="B1581" t="s">
        <v>134</v>
      </c>
      <c r="C1581" t="s">
        <v>718</v>
      </c>
      <c r="D1581">
        <v>25</v>
      </c>
    </row>
    <row r="1582" spans="1:4">
      <c r="A1582" s="1">
        <v>42531</v>
      </c>
      <c r="B1582" t="s">
        <v>134</v>
      </c>
      <c r="C1582" t="s">
        <v>98</v>
      </c>
      <c r="D1582">
        <v>47.15</v>
      </c>
    </row>
    <row r="1583" spans="1:4">
      <c r="A1583" s="1">
        <v>42546</v>
      </c>
      <c r="B1583" t="s">
        <v>134</v>
      </c>
      <c r="C1583" t="s">
        <v>719</v>
      </c>
      <c r="D1583">
        <v>23.4</v>
      </c>
    </row>
    <row r="1584" spans="1:4">
      <c r="A1584" s="1">
        <v>42541</v>
      </c>
      <c r="B1584" t="s">
        <v>134</v>
      </c>
      <c r="C1584" t="s">
        <v>720</v>
      </c>
      <c r="D1584">
        <v>22</v>
      </c>
    </row>
    <row r="1585" spans="1:4">
      <c r="A1585" s="1">
        <v>42542</v>
      </c>
      <c r="B1585" t="s">
        <v>134</v>
      </c>
      <c r="C1585" t="s">
        <v>78</v>
      </c>
      <c r="D1585">
        <v>109.7</v>
      </c>
    </row>
    <row r="1586" spans="1:4">
      <c r="A1586" s="1">
        <v>42539</v>
      </c>
      <c r="B1586" t="s">
        <v>34</v>
      </c>
      <c r="C1586" t="s">
        <v>81</v>
      </c>
      <c r="D1586">
        <v>30.8</v>
      </c>
    </row>
    <row r="1587" spans="1:4">
      <c r="A1587" s="1">
        <v>42551</v>
      </c>
      <c r="B1587" t="s">
        <v>34</v>
      </c>
      <c r="C1587" t="s">
        <v>81</v>
      </c>
      <c r="D1587">
        <v>30.25</v>
      </c>
    </row>
    <row r="1588" spans="1:4">
      <c r="A1588" s="1">
        <v>42491</v>
      </c>
      <c r="B1588" t="s">
        <v>36</v>
      </c>
      <c r="C1588" t="s">
        <v>37</v>
      </c>
      <c r="D1588">
        <v>600</v>
      </c>
    </row>
    <row r="1589" spans="1:4">
      <c r="A1589" s="1">
        <v>42491</v>
      </c>
      <c r="B1589" t="s">
        <v>36</v>
      </c>
      <c r="C1589" t="s">
        <v>38</v>
      </c>
      <c r="D1589">
        <v>400</v>
      </c>
    </row>
    <row r="1590" spans="1:4">
      <c r="A1590" s="1">
        <v>42525</v>
      </c>
      <c r="B1590" t="s">
        <v>36</v>
      </c>
      <c r="C1590" t="s">
        <v>721</v>
      </c>
      <c r="D1590">
        <v>66</v>
      </c>
    </row>
    <row r="1591" spans="1:4">
      <c r="A1591" s="1">
        <v>42543</v>
      </c>
      <c r="B1591" t="s">
        <v>36</v>
      </c>
      <c r="C1591" t="s">
        <v>722</v>
      </c>
      <c r="D1591">
        <v>30</v>
      </c>
    </row>
    <row r="1592" spans="1:4">
      <c r="A1592" s="1">
        <v>42542</v>
      </c>
      <c r="B1592" t="s">
        <v>36</v>
      </c>
      <c r="C1592" t="s">
        <v>723</v>
      </c>
      <c r="D1592">
        <v>17</v>
      </c>
    </row>
    <row r="1593" spans="1:4">
      <c r="A1593" s="1">
        <v>42542</v>
      </c>
      <c r="B1593" t="s">
        <v>36</v>
      </c>
      <c r="C1593" t="s">
        <v>724</v>
      </c>
      <c r="D1593">
        <v>34.9</v>
      </c>
    </row>
    <row r="1594" spans="1:4">
      <c r="A1594" s="1">
        <v>42491</v>
      </c>
      <c r="B1594" t="s">
        <v>39</v>
      </c>
      <c r="C1594" t="s">
        <v>42</v>
      </c>
      <c r="D1594">
        <v>90</v>
      </c>
    </row>
    <row r="1595" spans="1:4">
      <c r="A1595" s="1">
        <v>42524</v>
      </c>
      <c r="B1595" t="s">
        <v>39</v>
      </c>
      <c r="C1595" t="s">
        <v>83</v>
      </c>
      <c r="D1595">
        <v>70.17</v>
      </c>
    </row>
    <row r="1596" spans="1:4">
      <c r="A1596" s="1">
        <v>42532</v>
      </c>
      <c r="B1596" t="s">
        <v>39</v>
      </c>
      <c r="C1596" t="s">
        <v>725</v>
      </c>
      <c r="D1596">
        <v>50</v>
      </c>
    </row>
    <row r="1597" spans="1:4">
      <c r="A1597" s="1">
        <v>42538</v>
      </c>
      <c r="B1597" t="s">
        <v>39</v>
      </c>
      <c r="C1597" t="s">
        <v>362</v>
      </c>
      <c r="D1597">
        <v>10.4</v>
      </c>
    </row>
    <row r="1598" spans="1:4">
      <c r="A1598" s="1">
        <v>42535</v>
      </c>
      <c r="B1598" t="s">
        <v>39</v>
      </c>
      <c r="C1598" t="s">
        <v>83</v>
      </c>
      <c r="D1598">
        <v>61.85</v>
      </c>
    </row>
    <row r="1599" spans="1:4">
      <c r="A1599" s="1">
        <v>42538</v>
      </c>
      <c r="B1599" t="s">
        <v>39</v>
      </c>
      <c r="C1599" t="s">
        <v>140</v>
      </c>
      <c r="D1599">
        <v>50</v>
      </c>
    </row>
    <row r="1600" spans="1:4">
      <c r="A1600" s="1">
        <v>42545</v>
      </c>
      <c r="B1600" t="s">
        <v>39</v>
      </c>
      <c r="C1600" t="s">
        <v>362</v>
      </c>
      <c r="D1600">
        <v>10.05</v>
      </c>
    </row>
    <row r="1601" spans="1:4">
      <c r="A1601" s="1">
        <v>42547</v>
      </c>
      <c r="B1601" t="s">
        <v>39</v>
      </c>
      <c r="C1601" t="s">
        <v>83</v>
      </c>
      <c r="D1601">
        <v>66.85</v>
      </c>
    </row>
    <row r="1602" spans="1:4">
      <c r="A1602" s="1">
        <v>42528</v>
      </c>
      <c r="B1602" t="s">
        <v>375</v>
      </c>
      <c r="C1602" t="s">
        <v>726</v>
      </c>
      <c r="D1602">
        <v>117.08</v>
      </c>
    </row>
    <row r="1603" spans="1:4">
      <c r="A1603" s="1">
        <v>42539</v>
      </c>
      <c r="B1603" t="s">
        <v>375</v>
      </c>
      <c r="C1603" t="s">
        <v>726</v>
      </c>
      <c r="D1603">
        <v>44</v>
      </c>
    </row>
    <row r="1604" spans="1:4">
      <c r="A1604" s="1">
        <v>42265</v>
      </c>
      <c r="B1604" t="s">
        <v>375</v>
      </c>
      <c r="C1604" t="s">
        <v>547</v>
      </c>
      <c r="D1604">
        <v>200</v>
      </c>
    </row>
    <row r="1605" spans="1:4">
      <c r="A1605" s="1">
        <v>42268</v>
      </c>
      <c r="B1605" t="s">
        <v>375</v>
      </c>
      <c r="C1605" t="s">
        <v>550</v>
      </c>
      <c r="D1605">
        <v>50</v>
      </c>
    </row>
    <row r="1606" spans="1:4">
      <c r="A1606" s="1">
        <v>42552</v>
      </c>
      <c r="B1606" t="s">
        <v>1538</v>
      </c>
      <c r="C1606" t="s">
        <v>239</v>
      </c>
      <c r="D1606">
        <v>800</v>
      </c>
    </row>
    <row r="1607" spans="1:4">
      <c r="A1607" s="1">
        <v>42552</v>
      </c>
      <c r="B1607" t="s">
        <v>1538</v>
      </c>
      <c r="C1607" t="s">
        <v>669</v>
      </c>
      <c r="D1607">
        <v>60</v>
      </c>
    </row>
    <row r="1608" spans="1:4">
      <c r="A1608" s="1">
        <v>42553</v>
      </c>
      <c r="B1608" t="s">
        <v>1538</v>
      </c>
      <c r="C1608" t="s">
        <v>553</v>
      </c>
      <c r="D1608">
        <v>25.8</v>
      </c>
    </row>
    <row r="1609" spans="1:4">
      <c r="A1609" s="1">
        <v>42581</v>
      </c>
      <c r="B1609" t="s">
        <v>1538</v>
      </c>
      <c r="C1609" t="s">
        <v>392</v>
      </c>
      <c r="D1609">
        <v>89.9</v>
      </c>
    </row>
    <row r="1610" spans="1:4">
      <c r="A1610" s="1">
        <v>42574</v>
      </c>
      <c r="B1610" t="s">
        <v>1538</v>
      </c>
      <c r="C1610" t="s">
        <v>364</v>
      </c>
      <c r="D1610">
        <v>7.85</v>
      </c>
    </row>
    <row r="1611" spans="1:4">
      <c r="A1611" s="1">
        <v>42552</v>
      </c>
      <c r="B1611" t="s">
        <v>11</v>
      </c>
      <c r="C1611" t="s">
        <v>60</v>
      </c>
      <c r="D1611">
        <v>140</v>
      </c>
    </row>
    <row r="1612" spans="1:4">
      <c r="A1612" s="1">
        <v>42553</v>
      </c>
      <c r="B1612" t="s">
        <v>11</v>
      </c>
      <c r="C1612" t="s">
        <v>581</v>
      </c>
      <c r="D1612">
        <v>5.5</v>
      </c>
    </row>
    <row r="1613" spans="1:4">
      <c r="A1613" s="1">
        <v>42560</v>
      </c>
      <c r="B1613" t="s">
        <v>11</v>
      </c>
      <c r="C1613" t="s">
        <v>581</v>
      </c>
      <c r="D1613">
        <v>4.75</v>
      </c>
    </row>
    <row r="1614" spans="1:4">
      <c r="A1614" s="1">
        <v>42567</v>
      </c>
      <c r="B1614" t="s">
        <v>11</v>
      </c>
      <c r="C1614" t="s">
        <v>581</v>
      </c>
      <c r="D1614">
        <v>6</v>
      </c>
    </row>
    <row r="1615" spans="1:4">
      <c r="A1615" s="1">
        <v>42568</v>
      </c>
      <c r="B1615" t="s">
        <v>11</v>
      </c>
      <c r="C1615" t="s">
        <v>727</v>
      </c>
      <c r="D1615">
        <v>15</v>
      </c>
    </row>
    <row r="1616" spans="1:4">
      <c r="A1616" s="1">
        <v>42574</v>
      </c>
      <c r="B1616" t="s">
        <v>11</v>
      </c>
      <c r="C1616" t="s">
        <v>581</v>
      </c>
      <c r="D1616">
        <v>6</v>
      </c>
    </row>
    <row r="1617" spans="1:4">
      <c r="A1617" s="1">
        <v>42575</v>
      </c>
      <c r="B1617" t="s">
        <v>11</v>
      </c>
      <c r="C1617" t="s">
        <v>728</v>
      </c>
      <c r="D1617">
        <v>15</v>
      </c>
    </row>
    <row r="1618" spans="1:4">
      <c r="A1618" s="1">
        <v>42581</v>
      </c>
      <c r="B1618" t="s">
        <v>11</v>
      </c>
      <c r="C1618" t="s">
        <v>581</v>
      </c>
      <c r="D1618">
        <v>4.32</v>
      </c>
    </row>
    <row r="1619" spans="1:4">
      <c r="A1619" s="1">
        <v>42581</v>
      </c>
      <c r="B1619" t="s">
        <v>11</v>
      </c>
      <c r="C1619" t="s">
        <v>729</v>
      </c>
      <c r="D1619">
        <v>20</v>
      </c>
    </row>
    <row r="1620" spans="1:4">
      <c r="A1620" s="1">
        <v>42553</v>
      </c>
      <c r="B1620" t="s">
        <v>68</v>
      </c>
      <c r="C1620" t="s">
        <v>20</v>
      </c>
      <c r="D1620">
        <v>112.2</v>
      </c>
    </row>
    <row r="1621" spans="1:4">
      <c r="A1621" s="1">
        <v>42553</v>
      </c>
      <c r="B1621" t="s">
        <v>68</v>
      </c>
      <c r="C1621" t="s">
        <v>122</v>
      </c>
      <c r="D1621">
        <v>19.6</v>
      </c>
    </row>
    <row r="1622" spans="1:4">
      <c r="A1622" s="1">
        <v>42556</v>
      </c>
      <c r="B1622" t="s">
        <v>68</v>
      </c>
      <c r="C1622" t="s">
        <v>122</v>
      </c>
      <c r="D1622">
        <v>13.5</v>
      </c>
    </row>
    <row r="1623" spans="1:4">
      <c r="A1623" s="1">
        <v>42560</v>
      </c>
      <c r="B1623" t="s">
        <v>68</v>
      </c>
      <c r="C1623" t="s">
        <v>20</v>
      </c>
      <c r="D1623">
        <v>137.35</v>
      </c>
    </row>
    <row r="1624" spans="1:4">
      <c r="A1624" s="1">
        <v>42570</v>
      </c>
      <c r="B1624" t="s">
        <v>68</v>
      </c>
      <c r="C1624" t="s">
        <v>122</v>
      </c>
      <c r="D1624">
        <v>11.25</v>
      </c>
    </row>
    <row r="1625" spans="1:4">
      <c r="A1625" s="1">
        <v>42562</v>
      </c>
      <c r="B1625" t="s">
        <v>68</v>
      </c>
      <c r="C1625" t="s">
        <v>218</v>
      </c>
      <c r="D1625">
        <v>54.25</v>
      </c>
    </row>
    <row r="1626" spans="1:4">
      <c r="A1626" s="1">
        <v>42570</v>
      </c>
      <c r="B1626" t="s">
        <v>68</v>
      </c>
      <c r="C1626" t="s">
        <v>122</v>
      </c>
      <c r="D1626">
        <v>44</v>
      </c>
    </row>
    <row r="1627" spans="1:4">
      <c r="A1627" s="1">
        <v>42574</v>
      </c>
      <c r="B1627" t="s">
        <v>68</v>
      </c>
      <c r="C1627" t="s">
        <v>20</v>
      </c>
      <c r="D1627">
        <v>93.45</v>
      </c>
    </row>
    <row r="1628" spans="1:4">
      <c r="A1628" s="1">
        <v>42564</v>
      </c>
      <c r="B1628" t="s">
        <v>68</v>
      </c>
      <c r="C1628" t="s">
        <v>20</v>
      </c>
      <c r="D1628">
        <v>35.75</v>
      </c>
    </row>
    <row r="1629" spans="1:4">
      <c r="A1629" s="1">
        <v>42567</v>
      </c>
      <c r="B1629" t="s">
        <v>68</v>
      </c>
      <c r="C1629" t="s">
        <v>20</v>
      </c>
      <c r="D1629">
        <v>122.6</v>
      </c>
    </row>
    <row r="1630" spans="1:4">
      <c r="A1630" s="1">
        <v>42571</v>
      </c>
      <c r="B1630" t="s">
        <v>68</v>
      </c>
      <c r="C1630" t="s">
        <v>20</v>
      </c>
      <c r="D1630">
        <v>20.5</v>
      </c>
    </row>
    <row r="1631" spans="1:4">
      <c r="A1631" s="1">
        <v>42574</v>
      </c>
      <c r="B1631" t="s">
        <v>68</v>
      </c>
      <c r="C1631" t="s">
        <v>22</v>
      </c>
      <c r="D1631">
        <v>7.35</v>
      </c>
    </row>
    <row r="1632" spans="1:4">
      <c r="A1632" s="1">
        <v>42579</v>
      </c>
      <c r="B1632" t="s">
        <v>68</v>
      </c>
      <c r="C1632" t="s">
        <v>23</v>
      </c>
      <c r="D1632">
        <v>43.85</v>
      </c>
    </row>
    <row r="1633" spans="1:4">
      <c r="A1633" s="1">
        <v>42579</v>
      </c>
      <c r="B1633" t="s">
        <v>68</v>
      </c>
      <c r="C1633" t="s">
        <v>372</v>
      </c>
      <c r="D1633">
        <v>38.1</v>
      </c>
    </row>
    <row r="1634" spans="1:4">
      <c r="A1634" s="1">
        <v>42553</v>
      </c>
      <c r="B1634" t="s">
        <v>197</v>
      </c>
      <c r="C1634" t="s">
        <v>105</v>
      </c>
      <c r="D1634">
        <v>70.9</v>
      </c>
    </row>
    <row r="1635" spans="1:4">
      <c r="A1635" s="1">
        <v>42553</v>
      </c>
      <c r="B1635" t="s">
        <v>197</v>
      </c>
      <c r="C1635" t="s">
        <v>124</v>
      </c>
      <c r="D1635">
        <v>8.8</v>
      </c>
    </row>
    <row r="1636" spans="1:4">
      <c r="A1636" s="1">
        <v>42553</v>
      </c>
      <c r="B1636" t="s">
        <v>197</v>
      </c>
      <c r="C1636" t="s">
        <v>394</v>
      </c>
      <c r="D1636">
        <v>33.2</v>
      </c>
    </row>
    <row r="1637" spans="1:4">
      <c r="A1637" s="1">
        <v>42567</v>
      </c>
      <c r="B1637" t="s">
        <v>197</v>
      </c>
      <c r="C1637" t="s">
        <v>612</v>
      </c>
      <c r="D1637">
        <v>29</v>
      </c>
    </row>
    <row r="1638" spans="1:4">
      <c r="A1638" s="1">
        <v>42574</v>
      </c>
      <c r="B1638" t="s">
        <v>197</v>
      </c>
      <c r="C1638" t="s">
        <v>394</v>
      </c>
      <c r="D1638">
        <v>28.45</v>
      </c>
    </row>
    <row r="1639" spans="1:4">
      <c r="A1639" s="1">
        <v>42570</v>
      </c>
      <c r="B1639" t="s">
        <v>197</v>
      </c>
      <c r="C1639" t="s">
        <v>394</v>
      </c>
      <c r="D1639">
        <v>45</v>
      </c>
    </row>
    <row r="1640" spans="1:4">
      <c r="A1640" s="1">
        <v>42574</v>
      </c>
      <c r="B1640" t="s">
        <v>197</v>
      </c>
      <c r="C1640" t="s">
        <v>730</v>
      </c>
      <c r="D1640">
        <v>54</v>
      </c>
    </row>
    <row r="1641" spans="1:4">
      <c r="A1641" s="1">
        <v>42555</v>
      </c>
      <c r="B1641" t="s">
        <v>197</v>
      </c>
      <c r="C1641" t="s">
        <v>731</v>
      </c>
      <c r="D1641">
        <v>43.9</v>
      </c>
    </row>
    <row r="1642" spans="1:4">
      <c r="A1642" s="1">
        <v>42557</v>
      </c>
      <c r="B1642" t="s">
        <v>373</v>
      </c>
      <c r="C1642" t="s">
        <v>707</v>
      </c>
      <c r="D1642">
        <v>20</v>
      </c>
    </row>
    <row r="1643" spans="1:4">
      <c r="A1643" s="1">
        <v>42552</v>
      </c>
      <c r="B1643" t="s">
        <v>125</v>
      </c>
      <c r="C1643" t="s">
        <v>640</v>
      </c>
      <c r="D1643">
        <v>60</v>
      </c>
    </row>
    <row r="1644" spans="1:4">
      <c r="A1644" s="1">
        <v>42552</v>
      </c>
      <c r="B1644" t="s">
        <v>125</v>
      </c>
      <c r="C1644" t="s">
        <v>641</v>
      </c>
      <c r="D1644">
        <v>600</v>
      </c>
    </row>
    <row r="1645" spans="1:4">
      <c r="A1645" s="1">
        <v>42552</v>
      </c>
      <c r="B1645" t="s">
        <v>125</v>
      </c>
      <c r="C1645" t="s">
        <v>509</v>
      </c>
      <c r="D1645">
        <v>55.5</v>
      </c>
    </row>
    <row r="1646" spans="1:4">
      <c r="A1646" s="1">
        <v>42559</v>
      </c>
      <c r="B1646" t="s">
        <v>125</v>
      </c>
      <c r="C1646" t="s">
        <v>732</v>
      </c>
      <c r="D1646">
        <v>10.8</v>
      </c>
    </row>
    <row r="1647" spans="1:4">
      <c r="A1647" s="1">
        <v>42552</v>
      </c>
      <c r="B1647" t="s">
        <v>644</v>
      </c>
      <c r="C1647" t="s">
        <v>645</v>
      </c>
      <c r="D1647">
        <v>750</v>
      </c>
    </row>
    <row r="1648" spans="1:4">
      <c r="A1648" s="1">
        <v>42552</v>
      </c>
      <c r="B1648" t="s">
        <v>644</v>
      </c>
      <c r="C1648" t="s">
        <v>684</v>
      </c>
      <c r="D1648">
        <v>300</v>
      </c>
    </row>
    <row r="1649" spans="1:4">
      <c r="A1649" s="1">
        <v>42552</v>
      </c>
      <c r="B1649" t="s">
        <v>646</v>
      </c>
      <c r="C1649" t="s">
        <v>647</v>
      </c>
      <c r="D1649">
        <v>450</v>
      </c>
    </row>
    <row r="1650" spans="1:4">
      <c r="A1650" s="1">
        <v>42564</v>
      </c>
      <c r="B1650" t="s">
        <v>34</v>
      </c>
      <c r="C1650" t="s">
        <v>733</v>
      </c>
      <c r="D1650">
        <v>39</v>
      </c>
    </row>
    <row r="1651" spans="1:4">
      <c r="A1651" s="1">
        <v>42581</v>
      </c>
      <c r="B1651" t="s">
        <v>34</v>
      </c>
      <c r="C1651" t="s">
        <v>81</v>
      </c>
      <c r="D1651">
        <v>10.25</v>
      </c>
    </row>
    <row r="1652" spans="1:4">
      <c r="A1652" s="1">
        <v>42582</v>
      </c>
      <c r="B1652" t="s">
        <v>34</v>
      </c>
      <c r="C1652" t="s">
        <v>81</v>
      </c>
      <c r="D1652">
        <v>39.7</v>
      </c>
    </row>
    <row r="1653" spans="1:4">
      <c r="A1653" s="1">
        <v>42552</v>
      </c>
      <c r="B1653" t="s">
        <v>36</v>
      </c>
      <c r="C1653" t="s">
        <v>37</v>
      </c>
      <c r="D1653">
        <v>600</v>
      </c>
    </row>
    <row r="1654" spans="1:4">
      <c r="A1654" s="1">
        <v>42552</v>
      </c>
      <c r="B1654" t="s">
        <v>36</v>
      </c>
      <c r="C1654" t="s">
        <v>38</v>
      </c>
      <c r="D1654">
        <v>400</v>
      </c>
    </row>
    <row r="1655" spans="1:4">
      <c r="A1655" s="1">
        <v>42556</v>
      </c>
      <c r="B1655" t="s">
        <v>36</v>
      </c>
      <c r="C1655" t="s">
        <v>481</v>
      </c>
      <c r="D1655">
        <v>110</v>
      </c>
    </row>
    <row r="1656" spans="1:4">
      <c r="A1656" s="1">
        <v>42582</v>
      </c>
      <c r="B1656" t="s">
        <v>36</v>
      </c>
      <c r="C1656" t="s">
        <v>734</v>
      </c>
      <c r="D1656">
        <v>206.6</v>
      </c>
    </row>
    <row r="1657" spans="1:4">
      <c r="A1657" s="1">
        <v>42582</v>
      </c>
      <c r="B1657" t="s">
        <v>36</v>
      </c>
      <c r="C1657" t="s">
        <v>735</v>
      </c>
      <c r="D1657">
        <v>50</v>
      </c>
    </row>
    <row r="1658" spans="1:4">
      <c r="A1658" s="1">
        <v>42552</v>
      </c>
      <c r="B1658" t="s">
        <v>39</v>
      </c>
      <c r="C1658" t="s">
        <v>42</v>
      </c>
      <c r="D1658">
        <v>90</v>
      </c>
    </row>
    <row r="1659" spans="1:4">
      <c r="A1659" s="1">
        <v>42552</v>
      </c>
      <c r="B1659" t="s">
        <v>39</v>
      </c>
      <c r="C1659" t="s">
        <v>306</v>
      </c>
      <c r="D1659">
        <v>6.76</v>
      </c>
    </row>
    <row r="1660" spans="1:4">
      <c r="A1660" s="1">
        <v>42552</v>
      </c>
      <c r="B1660" t="s">
        <v>39</v>
      </c>
      <c r="C1660" t="s">
        <v>101</v>
      </c>
      <c r="D1660">
        <v>50</v>
      </c>
    </row>
    <row r="1661" spans="1:4">
      <c r="A1661" s="1">
        <v>42560</v>
      </c>
      <c r="B1661" t="s">
        <v>39</v>
      </c>
      <c r="C1661" t="s">
        <v>83</v>
      </c>
      <c r="D1661">
        <v>64.67</v>
      </c>
    </row>
    <row r="1662" spans="1:4">
      <c r="A1662" s="1">
        <v>42564</v>
      </c>
      <c r="B1662" t="s">
        <v>39</v>
      </c>
      <c r="C1662" t="s">
        <v>306</v>
      </c>
      <c r="D1662">
        <v>6.98</v>
      </c>
    </row>
    <row r="1663" spans="1:4">
      <c r="A1663" s="1">
        <v>42568</v>
      </c>
      <c r="B1663" t="s">
        <v>39</v>
      </c>
      <c r="C1663" t="s">
        <v>83</v>
      </c>
      <c r="D1663">
        <v>51</v>
      </c>
    </row>
    <row r="1664" spans="1:4">
      <c r="A1664" s="1">
        <v>42579</v>
      </c>
      <c r="B1664" t="s">
        <v>39</v>
      </c>
      <c r="C1664" t="s">
        <v>362</v>
      </c>
      <c r="D1664">
        <v>21.35</v>
      </c>
    </row>
    <row r="1665" spans="1:4">
      <c r="A1665" s="1">
        <v>42580</v>
      </c>
      <c r="B1665" t="s">
        <v>39</v>
      </c>
      <c r="C1665" t="s">
        <v>83</v>
      </c>
      <c r="D1665">
        <v>63.92</v>
      </c>
    </row>
    <row r="1666" spans="1:4">
      <c r="A1666" s="1">
        <v>42570</v>
      </c>
      <c r="B1666" t="s">
        <v>39</v>
      </c>
      <c r="C1666" t="s">
        <v>101</v>
      </c>
      <c r="D1666">
        <v>50</v>
      </c>
    </row>
    <row r="1667" spans="1:4">
      <c r="A1667" s="1">
        <v>42574</v>
      </c>
      <c r="B1667" t="s">
        <v>39</v>
      </c>
      <c r="C1667" t="s">
        <v>736</v>
      </c>
      <c r="D1667">
        <v>50</v>
      </c>
    </row>
    <row r="1668" spans="1:4">
      <c r="A1668" s="1">
        <v>42552</v>
      </c>
      <c r="B1668" t="s">
        <v>39</v>
      </c>
      <c r="C1668" t="s">
        <v>101</v>
      </c>
      <c r="D1668">
        <v>50</v>
      </c>
    </row>
    <row r="1669" spans="1:4">
      <c r="A1669" s="1">
        <v>42265</v>
      </c>
      <c r="B1669" t="s">
        <v>375</v>
      </c>
      <c r="C1669" t="s">
        <v>547</v>
      </c>
      <c r="D1669">
        <v>200</v>
      </c>
    </row>
    <row r="1670" spans="1:4">
      <c r="A1670" s="1">
        <v>42266</v>
      </c>
      <c r="B1670" t="s">
        <v>375</v>
      </c>
      <c r="C1670" t="s">
        <v>548</v>
      </c>
      <c r="D1670">
        <v>44</v>
      </c>
    </row>
    <row r="1671" spans="1:4">
      <c r="A1671" s="1">
        <v>42267</v>
      </c>
      <c r="B1671" t="s">
        <v>375</v>
      </c>
      <c r="C1671" t="s">
        <v>549</v>
      </c>
      <c r="D1671">
        <v>44</v>
      </c>
    </row>
    <row r="1672" spans="1:4">
      <c r="A1672" s="1">
        <v>42268</v>
      </c>
      <c r="B1672" t="s">
        <v>375</v>
      </c>
      <c r="C1672" t="s">
        <v>550</v>
      </c>
      <c r="D1672">
        <v>50</v>
      </c>
    </row>
    <row r="1673" spans="1:4">
      <c r="A1673" s="1">
        <v>42583</v>
      </c>
      <c r="B1673" t="s">
        <v>1538</v>
      </c>
      <c r="C1673" t="s">
        <v>239</v>
      </c>
      <c r="D1673">
        <v>800</v>
      </c>
    </row>
    <row r="1674" spans="1:4">
      <c r="A1674" s="1">
        <v>42583</v>
      </c>
      <c r="B1674" t="s">
        <v>1538</v>
      </c>
      <c r="C1674" t="s">
        <v>669</v>
      </c>
      <c r="D1674">
        <v>60</v>
      </c>
    </row>
    <row r="1675" spans="1:4">
      <c r="A1675" s="1">
        <v>42593</v>
      </c>
      <c r="B1675" t="s">
        <v>1538</v>
      </c>
      <c r="C1675" t="s">
        <v>524</v>
      </c>
      <c r="D1675">
        <v>44.53</v>
      </c>
    </row>
    <row r="1676" spans="1:4">
      <c r="A1676" s="1">
        <v>42592</v>
      </c>
      <c r="B1676" t="s">
        <v>1538</v>
      </c>
      <c r="C1676" t="s">
        <v>737</v>
      </c>
      <c r="D1676">
        <v>21.7</v>
      </c>
    </row>
    <row r="1677" spans="1:4">
      <c r="A1677" s="1">
        <v>42589</v>
      </c>
      <c r="B1677" t="s">
        <v>1538</v>
      </c>
      <c r="C1677" t="s">
        <v>392</v>
      </c>
      <c r="D1677">
        <v>75.62</v>
      </c>
    </row>
    <row r="1678" spans="1:4">
      <c r="A1678" s="1">
        <v>42602</v>
      </c>
      <c r="B1678" t="s">
        <v>1538</v>
      </c>
      <c r="C1678" t="s">
        <v>551</v>
      </c>
      <c r="D1678">
        <v>480.43</v>
      </c>
    </row>
    <row r="1679" spans="1:4">
      <c r="A1679" s="1">
        <v>42604</v>
      </c>
      <c r="B1679" t="s">
        <v>1538</v>
      </c>
      <c r="C1679" t="s">
        <v>553</v>
      </c>
      <c r="D1679">
        <v>15.65</v>
      </c>
    </row>
    <row r="1680" spans="1:4">
      <c r="A1680" s="1">
        <v>42603</v>
      </c>
      <c r="B1680" t="s">
        <v>1538</v>
      </c>
      <c r="C1680" t="s">
        <v>166</v>
      </c>
      <c r="D1680">
        <v>26</v>
      </c>
    </row>
    <row r="1681" spans="1:4">
      <c r="A1681" s="1">
        <v>42595</v>
      </c>
      <c r="B1681" t="s">
        <v>294</v>
      </c>
      <c r="C1681" t="s">
        <v>738</v>
      </c>
      <c r="D1681">
        <v>38.5</v>
      </c>
    </row>
    <row r="1682" spans="1:4">
      <c r="A1682" s="1">
        <v>42583</v>
      </c>
      <c r="B1682" t="s">
        <v>11</v>
      </c>
      <c r="C1682" t="s">
        <v>60</v>
      </c>
      <c r="D1682">
        <v>140</v>
      </c>
    </row>
    <row r="1683" spans="1:4">
      <c r="A1683" s="1">
        <v>42596</v>
      </c>
      <c r="B1683" t="s">
        <v>11</v>
      </c>
      <c r="C1683" t="s">
        <v>739</v>
      </c>
      <c r="D1683">
        <v>25</v>
      </c>
    </row>
    <row r="1684" spans="1:4">
      <c r="A1684" s="1">
        <v>42592</v>
      </c>
      <c r="B1684" t="s">
        <v>11</v>
      </c>
      <c r="C1684" t="s">
        <v>740</v>
      </c>
      <c r="D1684">
        <v>19.8</v>
      </c>
    </row>
    <row r="1685" spans="1:4">
      <c r="A1685" s="1">
        <v>42589</v>
      </c>
      <c r="B1685" t="s">
        <v>11</v>
      </c>
      <c r="C1685" t="s">
        <v>405</v>
      </c>
      <c r="D1685">
        <v>25.8</v>
      </c>
    </row>
    <row r="1686" spans="1:4">
      <c r="A1686" s="1">
        <v>42588</v>
      </c>
      <c r="B1686" t="s">
        <v>11</v>
      </c>
      <c r="C1686" t="s">
        <v>581</v>
      </c>
      <c r="D1686">
        <v>4.9</v>
      </c>
    </row>
    <row r="1687" spans="1:4">
      <c r="A1687" s="1">
        <v>42609</v>
      </c>
      <c r="B1687" t="s">
        <v>11</v>
      </c>
      <c r="C1687" t="s">
        <v>581</v>
      </c>
      <c r="D1687">
        <v>17</v>
      </c>
    </row>
    <row r="1688" spans="1:4">
      <c r="A1688" s="1">
        <v>42608</v>
      </c>
      <c r="B1688" t="s">
        <v>11</v>
      </c>
      <c r="C1688" t="s">
        <v>741</v>
      </c>
      <c r="D1688">
        <v>25</v>
      </c>
    </row>
    <row r="1689" spans="1:4">
      <c r="A1689" s="1">
        <v>42607</v>
      </c>
      <c r="B1689" t="s">
        <v>11</v>
      </c>
      <c r="C1689" t="s">
        <v>742</v>
      </c>
      <c r="D1689">
        <v>26.7</v>
      </c>
    </row>
    <row r="1690" spans="1:4">
      <c r="A1690" s="1">
        <v>42594</v>
      </c>
      <c r="B1690" t="s">
        <v>68</v>
      </c>
      <c r="C1690" t="s">
        <v>122</v>
      </c>
      <c r="D1690">
        <v>9.2</v>
      </c>
    </row>
    <row r="1691" spans="1:4">
      <c r="A1691" s="1">
        <v>42595</v>
      </c>
      <c r="B1691" t="s">
        <v>68</v>
      </c>
      <c r="C1691" t="s">
        <v>743</v>
      </c>
      <c r="D1691">
        <v>14.6</v>
      </c>
    </row>
    <row r="1692" spans="1:4">
      <c r="A1692" s="1">
        <v>42595</v>
      </c>
      <c r="B1692" t="s">
        <v>68</v>
      </c>
      <c r="C1692" t="s">
        <v>372</v>
      </c>
      <c r="D1692">
        <v>9.99</v>
      </c>
    </row>
    <row r="1693" spans="1:4">
      <c r="A1693" s="1">
        <v>42600</v>
      </c>
      <c r="B1693" t="s">
        <v>68</v>
      </c>
      <c r="C1693" t="s">
        <v>122</v>
      </c>
      <c r="D1693">
        <v>10.1</v>
      </c>
    </row>
    <row r="1694" spans="1:4">
      <c r="A1694" s="1">
        <v>42590</v>
      </c>
      <c r="B1694" t="s">
        <v>68</v>
      </c>
      <c r="C1694" t="s">
        <v>695</v>
      </c>
      <c r="D1694">
        <v>17.4</v>
      </c>
    </row>
    <row r="1695" spans="1:4">
      <c r="A1695" s="1">
        <v>42591</v>
      </c>
      <c r="B1695" t="s">
        <v>68</v>
      </c>
      <c r="C1695" t="s">
        <v>122</v>
      </c>
      <c r="D1695">
        <v>25.5</v>
      </c>
    </row>
    <row r="1696" spans="1:4">
      <c r="A1696" s="1">
        <v>42583</v>
      </c>
      <c r="B1696" t="s">
        <v>68</v>
      </c>
      <c r="C1696" t="s">
        <v>20</v>
      </c>
      <c r="D1696">
        <v>139.9</v>
      </c>
    </row>
    <row r="1697" spans="1:4">
      <c r="A1697" s="1">
        <v>42588</v>
      </c>
      <c r="B1697" t="s">
        <v>68</v>
      </c>
      <c r="C1697" t="s">
        <v>20</v>
      </c>
      <c r="D1697">
        <v>123.8</v>
      </c>
    </row>
    <row r="1698" spans="1:4">
      <c r="A1698" s="1">
        <v>42597</v>
      </c>
      <c r="B1698" t="s">
        <v>68</v>
      </c>
      <c r="C1698" t="s">
        <v>122</v>
      </c>
      <c r="D1698">
        <v>15.85</v>
      </c>
    </row>
    <row r="1699" spans="1:4">
      <c r="A1699" s="1">
        <v>42595</v>
      </c>
      <c r="B1699" t="s">
        <v>68</v>
      </c>
      <c r="C1699" t="s">
        <v>20</v>
      </c>
      <c r="D1699">
        <v>88.2</v>
      </c>
    </row>
    <row r="1700" spans="1:4">
      <c r="A1700" s="1">
        <v>42597</v>
      </c>
      <c r="B1700" t="s">
        <v>68</v>
      </c>
      <c r="C1700" t="s">
        <v>20</v>
      </c>
      <c r="D1700">
        <v>71.2</v>
      </c>
    </row>
    <row r="1701" spans="1:4">
      <c r="A1701" s="1">
        <v>42603</v>
      </c>
      <c r="B1701" t="s">
        <v>68</v>
      </c>
      <c r="C1701" t="s">
        <v>23</v>
      </c>
      <c r="D1701">
        <v>31.7</v>
      </c>
    </row>
    <row r="1702" spans="1:4">
      <c r="A1702" s="1">
        <v>42603</v>
      </c>
      <c r="B1702" t="s">
        <v>68</v>
      </c>
      <c r="C1702" t="s">
        <v>20</v>
      </c>
      <c r="D1702">
        <v>8.3</v>
      </c>
    </row>
    <row r="1703" spans="1:4">
      <c r="A1703" s="1">
        <v>42609</v>
      </c>
      <c r="B1703" t="s">
        <v>68</v>
      </c>
      <c r="C1703" t="s">
        <v>659</v>
      </c>
      <c r="D1703">
        <v>9</v>
      </c>
    </row>
    <row r="1704" spans="1:4">
      <c r="A1704" s="1">
        <v>42603</v>
      </c>
      <c r="B1704" t="s">
        <v>68</v>
      </c>
      <c r="C1704" t="s">
        <v>445</v>
      </c>
      <c r="D1704">
        <v>34</v>
      </c>
    </row>
    <row r="1705" spans="1:4">
      <c r="A1705" s="1">
        <v>42602</v>
      </c>
      <c r="B1705" t="s">
        <v>68</v>
      </c>
      <c r="C1705" t="s">
        <v>20</v>
      </c>
      <c r="D1705">
        <v>117.95</v>
      </c>
    </row>
    <row r="1706" spans="1:4">
      <c r="A1706" s="1">
        <v>42604</v>
      </c>
      <c r="B1706" t="s">
        <v>68</v>
      </c>
      <c r="C1706" t="s">
        <v>695</v>
      </c>
      <c r="D1706">
        <v>9.6</v>
      </c>
    </row>
    <row r="1707" spans="1:4">
      <c r="A1707" s="1">
        <v>42609</v>
      </c>
      <c r="B1707" t="s">
        <v>68</v>
      </c>
      <c r="C1707" t="s">
        <v>20</v>
      </c>
      <c r="D1707">
        <v>124.9</v>
      </c>
    </row>
    <row r="1708" spans="1:4">
      <c r="A1708" s="1">
        <v>42611</v>
      </c>
      <c r="B1708" t="s">
        <v>68</v>
      </c>
      <c r="C1708" t="s">
        <v>744</v>
      </c>
      <c r="D1708">
        <v>42.15</v>
      </c>
    </row>
    <row r="1709" spans="1:4">
      <c r="A1709" s="1">
        <v>42611</v>
      </c>
      <c r="B1709" t="s">
        <v>68</v>
      </c>
      <c r="C1709" t="s">
        <v>20</v>
      </c>
      <c r="D1709">
        <v>41.4</v>
      </c>
    </row>
    <row r="1710" spans="1:4">
      <c r="A1710" s="1">
        <v>42594</v>
      </c>
      <c r="B1710" t="s">
        <v>197</v>
      </c>
      <c r="C1710" t="s">
        <v>731</v>
      </c>
      <c r="D1710">
        <v>68.45</v>
      </c>
    </row>
    <row r="1711" spans="1:4">
      <c r="A1711" s="1">
        <v>42593</v>
      </c>
      <c r="B1711" t="s">
        <v>197</v>
      </c>
      <c r="C1711" t="s">
        <v>394</v>
      </c>
      <c r="D1711">
        <v>32.2</v>
      </c>
    </row>
    <row r="1712" spans="1:4">
      <c r="A1712" s="1">
        <v>42594</v>
      </c>
      <c r="B1712" t="s">
        <v>197</v>
      </c>
      <c r="C1712" t="s">
        <v>730</v>
      </c>
      <c r="D1712">
        <v>34</v>
      </c>
    </row>
    <row r="1713" spans="1:4">
      <c r="A1713" s="1">
        <v>42587</v>
      </c>
      <c r="B1713" t="s">
        <v>197</v>
      </c>
      <c r="C1713" t="s">
        <v>745</v>
      </c>
      <c r="D1713">
        <v>34.5</v>
      </c>
    </row>
    <row r="1714" spans="1:4">
      <c r="A1714" s="1">
        <v>42596</v>
      </c>
      <c r="B1714" t="s">
        <v>197</v>
      </c>
      <c r="C1714" t="s">
        <v>730</v>
      </c>
      <c r="D1714">
        <v>50</v>
      </c>
    </row>
    <row r="1715" spans="1:4">
      <c r="A1715" s="1">
        <v>42596</v>
      </c>
      <c r="B1715" t="s">
        <v>197</v>
      </c>
      <c r="C1715" t="s">
        <v>730</v>
      </c>
      <c r="D1715">
        <v>50</v>
      </c>
    </row>
    <row r="1716" spans="1:4">
      <c r="A1716" s="1">
        <v>42601</v>
      </c>
      <c r="B1716" t="s">
        <v>197</v>
      </c>
      <c r="C1716" t="s">
        <v>730</v>
      </c>
      <c r="D1716">
        <v>28</v>
      </c>
    </row>
    <row r="1717" spans="1:4">
      <c r="A1717" s="1">
        <v>42592</v>
      </c>
      <c r="B1717" t="s">
        <v>197</v>
      </c>
      <c r="C1717" t="s">
        <v>567</v>
      </c>
      <c r="D1717">
        <v>141.24</v>
      </c>
    </row>
    <row r="1718" spans="1:4">
      <c r="A1718" s="1">
        <v>42609</v>
      </c>
      <c r="B1718" t="s">
        <v>197</v>
      </c>
      <c r="C1718" t="s">
        <v>105</v>
      </c>
      <c r="D1718">
        <v>111.75</v>
      </c>
    </row>
    <row r="1719" spans="1:4">
      <c r="A1719" s="1">
        <v>42596</v>
      </c>
      <c r="B1719" t="s">
        <v>197</v>
      </c>
      <c r="C1719" t="s">
        <v>707</v>
      </c>
      <c r="D1719">
        <v>25</v>
      </c>
    </row>
    <row r="1720" spans="1:4">
      <c r="A1720" s="1">
        <v>42583</v>
      </c>
      <c r="B1720" t="s">
        <v>125</v>
      </c>
      <c r="C1720" t="s">
        <v>640</v>
      </c>
      <c r="D1720">
        <v>60</v>
      </c>
    </row>
    <row r="1721" spans="1:4">
      <c r="A1721" s="1">
        <v>42583</v>
      </c>
      <c r="B1721" t="s">
        <v>125</v>
      </c>
      <c r="C1721" t="s">
        <v>641</v>
      </c>
      <c r="D1721">
        <v>600</v>
      </c>
    </row>
    <row r="1722" spans="1:4">
      <c r="A1722" s="1">
        <v>42583</v>
      </c>
      <c r="B1722" t="s">
        <v>125</v>
      </c>
      <c r="C1722" t="s">
        <v>509</v>
      </c>
      <c r="D1722">
        <v>55.5</v>
      </c>
    </row>
    <row r="1723" spans="1:4">
      <c r="A1723" s="1">
        <v>42597</v>
      </c>
      <c r="B1723" t="s">
        <v>125</v>
      </c>
      <c r="C1723" t="s">
        <v>195</v>
      </c>
      <c r="D1723">
        <v>4</v>
      </c>
    </row>
    <row r="1724" spans="1:4">
      <c r="A1724" s="1">
        <v>42589</v>
      </c>
      <c r="B1724" t="s">
        <v>125</v>
      </c>
      <c r="C1724" t="s">
        <v>746</v>
      </c>
      <c r="D1724">
        <v>51</v>
      </c>
    </row>
    <row r="1725" spans="1:4">
      <c r="A1725" s="1">
        <v>42602</v>
      </c>
      <c r="B1725" t="s">
        <v>125</v>
      </c>
      <c r="C1725" t="s">
        <v>509</v>
      </c>
      <c r="D1725">
        <v>84.25</v>
      </c>
    </row>
    <row r="1726" spans="1:4">
      <c r="A1726" s="1">
        <v>42583</v>
      </c>
      <c r="B1726" t="s">
        <v>644</v>
      </c>
      <c r="C1726" t="s">
        <v>645</v>
      </c>
      <c r="D1726">
        <v>750</v>
      </c>
    </row>
    <row r="1727" spans="1:4">
      <c r="A1727" s="1">
        <v>42583</v>
      </c>
      <c r="B1727" t="s">
        <v>644</v>
      </c>
      <c r="C1727" t="s">
        <v>684</v>
      </c>
      <c r="D1727">
        <v>300</v>
      </c>
    </row>
    <row r="1728" spans="1:4">
      <c r="A1728" s="1">
        <v>42583</v>
      </c>
      <c r="B1728" t="s">
        <v>646</v>
      </c>
      <c r="C1728" t="s">
        <v>647</v>
      </c>
      <c r="D1728">
        <v>450</v>
      </c>
    </row>
    <row r="1729" spans="1:4">
      <c r="A1729" s="1">
        <v>42602</v>
      </c>
      <c r="B1729" t="s">
        <v>34</v>
      </c>
      <c r="C1729" t="s">
        <v>81</v>
      </c>
      <c r="D1729">
        <v>32.6</v>
      </c>
    </row>
    <row r="1730" spans="1:4">
      <c r="A1730" s="1">
        <v>42612</v>
      </c>
      <c r="B1730" t="s">
        <v>34</v>
      </c>
      <c r="C1730" t="s">
        <v>81</v>
      </c>
      <c r="D1730">
        <v>18</v>
      </c>
    </row>
    <row r="1731" spans="1:4">
      <c r="A1731" s="1">
        <v>42583</v>
      </c>
      <c r="B1731" t="s">
        <v>36</v>
      </c>
      <c r="C1731" t="s">
        <v>37</v>
      </c>
      <c r="D1731">
        <v>600</v>
      </c>
    </row>
    <row r="1732" spans="1:4">
      <c r="A1732" s="1">
        <v>42583</v>
      </c>
      <c r="B1732" t="s">
        <v>36</v>
      </c>
      <c r="C1732" t="s">
        <v>38</v>
      </c>
      <c r="D1732">
        <v>400</v>
      </c>
    </row>
    <row r="1733" spans="1:4">
      <c r="A1733" s="1">
        <v>42594</v>
      </c>
      <c r="B1733" t="s">
        <v>36</v>
      </c>
      <c r="C1733" t="s">
        <v>519</v>
      </c>
      <c r="D1733">
        <v>50</v>
      </c>
    </row>
    <row r="1734" spans="1:4">
      <c r="A1734" s="1">
        <v>42612</v>
      </c>
      <c r="B1734" t="s">
        <v>36</v>
      </c>
      <c r="C1734" t="s">
        <v>747</v>
      </c>
      <c r="D1734">
        <v>38.7</v>
      </c>
    </row>
    <row r="1735" spans="1:4">
      <c r="A1735" s="1">
        <v>42600</v>
      </c>
      <c r="B1735" t="s">
        <v>36</v>
      </c>
      <c r="C1735" t="s">
        <v>748</v>
      </c>
      <c r="D1735">
        <v>86.5</v>
      </c>
    </row>
    <row r="1736" spans="1:4">
      <c r="A1736" s="1">
        <v>42583</v>
      </c>
      <c r="B1736" t="s">
        <v>39</v>
      </c>
      <c r="C1736" t="s">
        <v>42</v>
      </c>
      <c r="D1736">
        <v>90</v>
      </c>
    </row>
    <row r="1737" spans="1:4">
      <c r="A1737" s="1">
        <v>42592</v>
      </c>
      <c r="B1737" t="s">
        <v>39</v>
      </c>
      <c r="C1737" t="s">
        <v>101</v>
      </c>
      <c r="D1737">
        <v>50</v>
      </c>
    </row>
    <row r="1738" spans="1:4">
      <c r="A1738" s="1">
        <v>42593</v>
      </c>
      <c r="B1738" t="s">
        <v>39</v>
      </c>
      <c r="C1738" t="s">
        <v>83</v>
      </c>
      <c r="D1738">
        <v>75.04</v>
      </c>
    </row>
    <row r="1739" spans="1:4">
      <c r="A1739" s="1">
        <v>42584</v>
      </c>
      <c r="B1739" t="s">
        <v>39</v>
      </c>
      <c r="C1739" t="s">
        <v>362</v>
      </c>
      <c r="D1739">
        <v>24.54</v>
      </c>
    </row>
    <row r="1740" spans="1:4">
      <c r="A1740" s="1">
        <v>42602</v>
      </c>
      <c r="B1740" t="s">
        <v>39</v>
      </c>
      <c r="C1740" t="s">
        <v>83</v>
      </c>
      <c r="D1740">
        <v>62.9</v>
      </c>
    </row>
    <row r="1741" spans="1:4">
      <c r="A1741" s="1">
        <v>42599</v>
      </c>
      <c r="B1741" t="s">
        <v>39</v>
      </c>
      <c r="C1741" t="s">
        <v>749</v>
      </c>
      <c r="D1741">
        <v>50</v>
      </c>
    </row>
    <row r="1742" spans="1:4">
      <c r="A1742" s="1">
        <v>42588</v>
      </c>
      <c r="B1742" t="s">
        <v>39</v>
      </c>
      <c r="C1742" t="s">
        <v>750</v>
      </c>
      <c r="D1742">
        <v>62.05</v>
      </c>
    </row>
    <row r="1743" spans="1:4">
      <c r="A1743" s="1">
        <v>42602</v>
      </c>
      <c r="B1743" t="s">
        <v>39</v>
      </c>
      <c r="C1743" t="s">
        <v>751</v>
      </c>
      <c r="D1743">
        <v>734</v>
      </c>
    </row>
    <row r="1744" spans="1:4">
      <c r="A1744" s="1">
        <v>42602</v>
      </c>
      <c r="B1744" t="s">
        <v>39</v>
      </c>
      <c r="C1744" t="s">
        <v>752</v>
      </c>
      <c r="D1744">
        <v>918.5</v>
      </c>
    </row>
    <row r="1745" spans="1:4">
      <c r="A1745" s="1">
        <v>42265</v>
      </c>
      <c r="B1745" t="s">
        <v>375</v>
      </c>
      <c r="C1745" t="s">
        <v>547</v>
      </c>
      <c r="D1745">
        <v>200</v>
      </c>
    </row>
    <row r="1746" spans="1:4">
      <c r="A1746" s="1">
        <v>42266</v>
      </c>
      <c r="B1746" t="s">
        <v>375</v>
      </c>
      <c r="C1746" t="s">
        <v>548</v>
      </c>
      <c r="D1746">
        <v>44</v>
      </c>
    </row>
    <row r="1747" spans="1:4">
      <c r="A1747" s="1">
        <v>42267</v>
      </c>
      <c r="B1747" t="s">
        <v>375</v>
      </c>
      <c r="C1747" t="s">
        <v>549</v>
      </c>
      <c r="D1747">
        <v>44</v>
      </c>
    </row>
    <row r="1748" spans="1:4">
      <c r="A1748" s="1">
        <v>42268</v>
      </c>
      <c r="B1748" t="s">
        <v>375</v>
      </c>
      <c r="C1748" t="s">
        <v>550</v>
      </c>
      <c r="D1748">
        <v>50</v>
      </c>
    </row>
    <row r="1749" spans="1:4">
      <c r="A1749" s="1">
        <v>42614</v>
      </c>
      <c r="B1749" t="s">
        <v>1538</v>
      </c>
      <c r="C1749" t="s">
        <v>239</v>
      </c>
      <c r="D1749">
        <v>800</v>
      </c>
    </row>
    <row r="1750" spans="1:4">
      <c r="A1750" s="1">
        <v>42614</v>
      </c>
      <c r="B1750" t="s">
        <v>1538</v>
      </c>
      <c r="C1750" t="s">
        <v>669</v>
      </c>
      <c r="D1750">
        <v>60</v>
      </c>
    </row>
    <row r="1751" spans="1:4">
      <c r="A1751" s="1">
        <v>42615</v>
      </c>
      <c r="B1751" t="s">
        <v>1538</v>
      </c>
      <c r="C1751" t="s">
        <v>200</v>
      </c>
      <c r="D1751">
        <v>19.9</v>
      </c>
    </row>
    <row r="1752" spans="1:4">
      <c r="A1752" s="1">
        <v>42625</v>
      </c>
      <c r="B1752" t="s">
        <v>1538</v>
      </c>
      <c r="C1752" t="s">
        <v>753</v>
      </c>
      <c r="D1752">
        <v>35</v>
      </c>
    </row>
    <row r="1753" spans="1:4">
      <c r="A1753" s="1">
        <v>42618</v>
      </c>
      <c r="B1753" t="s">
        <v>1538</v>
      </c>
      <c r="C1753" t="s">
        <v>524</v>
      </c>
      <c r="D1753">
        <v>51.2</v>
      </c>
    </row>
    <row r="1754" spans="1:4">
      <c r="A1754" s="1">
        <v>42622</v>
      </c>
      <c r="B1754" t="s">
        <v>1538</v>
      </c>
      <c r="C1754" t="s">
        <v>754</v>
      </c>
      <c r="D1754">
        <v>33.65</v>
      </c>
    </row>
    <row r="1755" spans="1:4">
      <c r="A1755" s="1">
        <v>42622</v>
      </c>
      <c r="B1755" t="s">
        <v>1538</v>
      </c>
      <c r="C1755" t="s">
        <v>755</v>
      </c>
      <c r="D1755">
        <f>331.5/3</f>
        <v>110.5</v>
      </c>
    </row>
    <row r="1756" spans="1:4">
      <c r="A1756" s="1">
        <v>42622</v>
      </c>
      <c r="B1756" t="s">
        <v>1538</v>
      </c>
      <c r="C1756" t="s">
        <v>756</v>
      </c>
      <c r="D1756">
        <f>198/3</f>
        <v>66</v>
      </c>
    </row>
    <row r="1757" spans="1:4">
      <c r="A1757" s="1">
        <v>42624</v>
      </c>
      <c r="B1757" t="s">
        <v>1538</v>
      </c>
      <c r="C1757" t="s">
        <v>757</v>
      </c>
      <c r="D1757">
        <v>225</v>
      </c>
    </row>
    <row r="1758" spans="1:4">
      <c r="A1758" s="1">
        <v>42643</v>
      </c>
      <c r="B1758" t="s">
        <v>1538</v>
      </c>
      <c r="C1758" t="s">
        <v>758</v>
      </c>
      <c r="D1758">
        <v>25</v>
      </c>
    </row>
    <row r="1759" spans="1:4">
      <c r="A1759" s="1">
        <v>42625</v>
      </c>
      <c r="B1759" t="s">
        <v>1538</v>
      </c>
      <c r="C1759" t="s">
        <v>432</v>
      </c>
      <c r="D1759">
        <v>37.65</v>
      </c>
    </row>
    <row r="1760" spans="1:4">
      <c r="A1760" s="1">
        <v>42617</v>
      </c>
      <c r="B1760" t="s">
        <v>1538</v>
      </c>
      <c r="C1760" t="s">
        <v>433</v>
      </c>
      <c r="D1760">
        <v>25</v>
      </c>
    </row>
    <row r="1761" spans="1:4">
      <c r="A1761" s="1">
        <v>42632</v>
      </c>
      <c r="B1761" t="s">
        <v>294</v>
      </c>
      <c r="C1761" t="s">
        <v>759</v>
      </c>
      <c r="D1761">
        <v>50</v>
      </c>
    </row>
    <row r="1762" spans="1:4">
      <c r="A1762" s="1">
        <v>42614</v>
      </c>
      <c r="B1762" t="s">
        <v>11</v>
      </c>
      <c r="C1762" t="s">
        <v>60</v>
      </c>
      <c r="D1762">
        <v>140</v>
      </c>
    </row>
    <row r="1763" spans="1:4">
      <c r="A1763" s="1">
        <v>42616</v>
      </c>
      <c r="B1763" t="s">
        <v>11</v>
      </c>
      <c r="C1763" t="s">
        <v>581</v>
      </c>
      <c r="D1763">
        <v>4.4</v>
      </c>
    </row>
    <row r="1764" spans="1:4">
      <c r="A1764" s="1">
        <v>42628</v>
      </c>
      <c r="B1764" t="s">
        <v>11</v>
      </c>
      <c r="C1764" t="s">
        <v>760</v>
      </c>
      <c r="D1764">
        <v>21</v>
      </c>
    </row>
    <row r="1765" spans="1:4">
      <c r="A1765" s="1">
        <v>42618</v>
      </c>
      <c r="B1765" t="s">
        <v>11</v>
      </c>
      <c r="C1765" t="s">
        <v>761</v>
      </c>
      <c r="D1765">
        <v>37</v>
      </c>
    </row>
    <row r="1766" spans="1:4">
      <c r="A1766" s="1">
        <v>42624</v>
      </c>
      <c r="B1766" t="s">
        <v>11</v>
      </c>
      <c r="C1766" t="s">
        <v>762</v>
      </c>
      <c r="D1766">
        <v>25</v>
      </c>
    </row>
    <row r="1767" spans="1:4">
      <c r="A1767" s="1">
        <v>42643</v>
      </c>
      <c r="B1767" t="s">
        <v>11</v>
      </c>
      <c r="C1767" t="s">
        <v>763</v>
      </c>
      <c r="D1767">
        <v>53</v>
      </c>
    </row>
    <row r="1768" spans="1:4">
      <c r="A1768" s="1">
        <v>42618</v>
      </c>
      <c r="B1768" t="s">
        <v>11</v>
      </c>
      <c r="C1768" t="s">
        <v>764</v>
      </c>
      <c r="D1768">
        <v>37</v>
      </c>
    </row>
    <row r="1769" spans="1:4">
      <c r="A1769" s="1">
        <v>42616</v>
      </c>
      <c r="B1769" t="s">
        <v>68</v>
      </c>
      <c r="C1769" t="s">
        <v>20</v>
      </c>
      <c r="D1769">
        <v>105.85</v>
      </c>
    </row>
    <row r="1770" spans="1:4">
      <c r="A1770" s="1">
        <v>42629</v>
      </c>
      <c r="B1770" t="s">
        <v>68</v>
      </c>
      <c r="C1770" t="s">
        <v>765</v>
      </c>
      <c r="D1770">
        <v>10</v>
      </c>
    </row>
    <row r="1771" spans="1:4">
      <c r="A1771" s="1">
        <v>42630</v>
      </c>
      <c r="B1771" t="s">
        <v>68</v>
      </c>
      <c r="C1771" t="s">
        <v>20</v>
      </c>
      <c r="D1771">
        <v>97.95</v>
      </c>
    </row>
    <row r="1772" spans="1:4">
      <c r="A1772" s="1">
        <v>42627</v>
      </c>
      <c r="B1772" t="s">
        <v>68</v>
      </c>
      <c r="C1772" t="s">
        <v>218</v>
      </c>
      <c r="D1772">
        <v>157</v>
      </c>
    </row>
    <row r="1773" spans="1:4">
      <c r="A1773" s="1">
        <v>42623</v>
      </c>
      <c r="B1773" t="s">
        <v>68</v>
      </c>
      <c r="C1773" t="s">
        <v>20</v>
      </c>
      <c r="D1773">
        <v>110.35</v>
      </c>
    </row>
    <row r="1774" spans="1:4">
      <c r="A1774" s="1">
        <v>42621</v>
      </c>
      <c r="B1774" t="s">
        <v>68</v>
      </c>
      <c r="C1774" t="s">
        <v>122</v>
      </c>
      <c r="D1774">
        <v>45</v>
      </c>
    </row>
    <row r="1775" spans="1:4">
      <c r="A1775" s="1">
        <v>42619</v>
      </c>
      <c r="B1775" t="s">
        <v>68</v>
      </c>
      <c r="C1775" t="s">
        <v>122</v>
      </c>
      <c r="D1775">
        <v>12.85</v>
      </c>
    </row>
    <row r="1776" spans="1:4">
      <c r="A1776" s="1">
        <v>42619</v>
      </c>
      <c r="B1776" t="s">
        <v>68</v>
      </c>
      <c r="C1776" t="s">
        <v>122</v>
      </c>
      <c r="D1776">
        <v>17.75</v>
      </c>
    </row>
    <row r="1777" spans="1:4">
      <c r="A1777" s="1">
        <v>42637</v>
      </c>
      <c r="B1777" t="s">
        <v>68</v>
      </c>
      <c r="C1777" t="s">
        <v>372</v>
      </c>
      <c r="D1777">
        <v>14.28</v>
      </c>
    </row>
    <row r="1778" spans="1:4">
      <c r="A1778" s="1">
        <v>42637</v>
      </c>
      <c r="B1778" t="s">
        <v>68</v>
      </c>
      <c r="C1778" t="s">
        <v>20</v>
      </c>
      <c r="D1778">
        <v>95.3</v>
      </c>
    </row>
    <row r="1779" spans="1:4">
      <c r="A1779" s="1">
        <v>42637</v>
      </c>
      <c r="B1779" t="s">
        <v>68</v>
      </c>
      <c r="C1779" t="s">
        <v>659</v>
      </c>
      <c r="D1779">
        <v>78</v>
      </c>
    </row>
    <row r="1780" spans="1:4">
      <c r="A1780" s="1">
        <v>42639</v>
      </c>
      <c r="B1780" t="s">
        <v>68</v>
      </c>
      <c r="C1780" t="s">
        <v>20</v>
      </c>
      <c r="D1780">
        <v>16.1</v>
      </c>
    </row>
    <row r="1781" spans="1:4">
      <c r="A1781" s="1">
        <v>42625</v>
      </c>
      <c r="B1781" t="s">
        <v>68</v>
      </c>
      <c r="C1781" t="s">
        <v>20</v>
      </c>
      <c r="D1781">
        <v>22.15</v>
      </c>
    </row>
    <row r="1782" spans="1:4">
      <c r="A1782" s="1">
        <v>42627</v>
      </c>
      <c r="B1782" t="s">
        <v>68</v>
      </c>
      <c r="C1782" t="s">
        <v>372</v>
      </c>
      <c r="D1782">
        <v>29.65</v>
      </c>
    </row>
    <row r="1783" spans="1:4">
      <c r="A1783" s="1">
        <v>42629</v>
      </c>
      <c r="B1783" t="s">
        <v>766</v>
      </c>
      <c r="C1783" t="s">
        <v>745</v>
      </c>
      <c r="D1783">
        <v>41</v>
      </c>
    </row>
    <row r="1784" spans="1:4">
      <c r="A1784" s="1">
        <v>42618</v>
      </c>
      <c r="B1784" t="s">
        <v>766</v>
      </c>
      <c r="C1784" t="s">
        <v>730</v>
      </c>
      <c r="D1784">
        <v>20</v>
      </c>
    </row>
    <row r="1785" spans="1:4">
      <c r="A1785" s="1">
        <v>42616</v>
      </c>
      <c r="B1785" t="s">
        <v>766</v>
      </c>
      <c r="C1785" t="s">
        <v>730</v>
      </c>
      <c r="D1785">
        <v>37</v>
      </c>
    </row>
    <row r="1786" spans="1:4">
      <c r="A1786" s="1">
        <v>42630</v>
      </c>
      <c r="B1786" t="s">
        <v>766</v>
      </c>
      <c r="C1786" t="s">
        <v>730</v>
      </c>
      <c r="D1786">
        <v>45</v>
      </c>
    </row>
    <row r="1787" spans="1:4">
      <c r="A1787" s="1">
        <v>42636</v>
      </c>
      <c r="B1787" t="s">
        <v>766</v>
      </c>
      <c r="C1787" t="s">
        <v>730</v>
      </c>
      <c r="D1787">
        <v>63</v>
      </c>
    </row>
    <row r="1788" spans="1:4">
      <c r="A1788" s="1">
        <v>42614</v>
      </c>
      <c r="B1788" t="s">
        <v>125</v>
      </c>
      <c r="C1788" t="s">
        <v>640</v>
      </c>
      <c r="D1788">
        <v>60</v>
      </c>
    </row>
    <row r="1789" spans="1:4">
      <c r="A1789" s="1">
        <v>42614</v>
      </c>
      <c r="B1789" t="s">
        <v>125</v>
      </c>
      <c r="C1789" t="s">
        <v>641</v>
      </c>
      <c r="D1789">
        <v>600</v>
      </c>
    </row>
    <row r="1790" spans="1:4">
      <c r="A1790" s="1">
        <v>42614</v>
      </c>
      <c r="B1790" t="s">
        <v>125</v>
      </c>
      <c r="C1790" t="s">
        <v>509</v>
      </c>
      <c r="D1790">
        <v>55.5</v>
      </c>
    </row>
    <row r="1791" spans="1:4">
      <c r="A1791" s="1">
        <v>42622</v>
      </c>
      <c r="B1791" t="s">
        <v>125</v>
      </c>
      <c r="C1791" t="s">
        <v>767</v>
      </c>
      <c r="D1791">
        <f>170.55/3</f>
        <v>56.85</v>
      </c>
    </row>
    <row r="1792" spans="1:4">
      <c r="A1792" s="1">
        <v>42614</v>
      </c>
      <c r="B1792" t="s">
        <v>644</v>
      </c>
      <c r="C1792" t="s">
        <v>645</v>
      </c>
      <c r="D1792">
        <v>750</v>
      </c>
    </row>
    <row r="1793" spans="1:4">
      <c r="A1793" s="1">
        <v>42614</v>
      </c>
      <c r="B1793" t="s">
        <v>644</v>
      </c>
      <c r="C1793" t="s">
        <v>684</v>
      </c>
      <c r="D1793">
        <v>300</v>
      </c>
    </row>
    <row r="1794" spans="1:4">
      <c r="A1794" s="1">
        <v>42614</v>
      </c>
      <c r="B1794" t="s">
        <v>646</v>
      </c>
      <c r="C1794" t="s">
        <v>647</v>
      </c>
      <c r="D1794">
        <v>450</v>
      </c>
    </row>
    <row r="1795" spans="1:4">
      <c r="A1795" s="1">
        <v>42622</v>
      </c>
      <c r="B1795" t="s">
        <v>163</v>
      </c>
      <c r="C1795" t="s">
        <v>768</v>
      </c>
      <c r="D1795">
        <f>214.53/3</f>
        <v>71.51</v>
      </c>
    </row>
    <row r="1796" spans="1:4">
      <c r="A1796" s="1">
        <v>42622</v>
      </c>
      <c r="B1796" t="s">
        <v>163</v>
      </c>
      <c r="C1796" t="s">
        <v>768</v>
      </c>
      <c r="D1796">
        <f>143.2/3</f>
        <v>47.7333333333333</v>
      </c>
    </row>
    <row r="1797" spans="1:4">
      <c r="A1797" s="1">
        <v>42625</v>
      </c>
      <c r="B1797" t="s">
        <v>134</v>
      </c>
      <c r="C1797" t="s">
        <v>25</v>
      </c>
      <c r="D1797">
        <v>11.8</v>
      </c>
    </row>
    <row r="1798" spans="1:4">
      <c r="A1798" s="1">
        <v>42626</v>
      </c>
      <c r="B1798" t="s">
        <v>134</v>
      </c>
      <c r="C1798" t="s">
        <v>769</v>
      </c>
      <c r="D1798">
        <v>40.3</v>
      </c>
    </row>
    <row r="1799" spans="1:4">
      <c r="A1799" s="1">
        <v>42622</v>
      </c>
      <c r="B1799" t="s">
        <v>134</v>
      </c>
      <c r="C1799" t="s">
        <v>770</v>
      </c>
      <c r="D1799">
        <f>179.4/3</f>
        <v>59.8</v>
      </c>
    </row>
    <row r="1800" spans="1:4">
      <c r="A1800" s="1">
        <v>42622</v>
      </c>
      <c r="B1800" t="s">
        <v>134</v>
      </c>
      <c r="C1800" t="s">
        <v>770</v>
      </c>
      <c r="D1800">
        <v>13</v>
      </c>
    </row>
    <row r="1801" spans="1:4">
      <c r="A1801" s="1">
        <v>42631</v>
      </c>
      <c r="B1801" t="s">
        <v>34</v>
      </c>
      <c r="C1801" t="s">
        <v>81</v>
      </c>
      <c r="D1801">
        <v>9.8</v>
      </c>
    </row>
    <row r="1802" spans="1:4">
      <c r="A1802" s="1">
        <v>42622</v>
      </c>
      <c r="B1802" t="s">
        <v>34</v>
      </c>
      <c r="C1802" t="s">
        <v>81</v>
      </c>
      <c r="D1802">
        <f>76.3/3</f>
        <v>25.4333333333333</v>
      </c>
    </row>
    <row r="1803" spans="1:4">
      <c r="A1803" s="1">
        <v>42643</v>
      </c>
      <c r="B1803" t="s">
        <v>34</v>
      </c>
      <c r="C1803" t="s">
        <v>81</v>
      </c>
      <c r="D1803">
        <v>26.5</v>
      </c>
    </row>
    <row r="1804" spans="1:4">
      <c r="A1804" s="1">
        <v>42614</v>
      </c>
      <c r="B1804" t="s">
        <v>36</v>
      </c>
      <c r="C1804" t="s">
        <v>37</v>
      </c>
      <c r="D1804">
        <v>600</v>
      </c>
    </row>
    <row r="1805" spans="1:4">
      <c r="A1805" s="1">
        <v>42614</v>
      </c>
      <c r="B1805" t="s">
        <v>36</v>
      </c>
      <c r="C1805" t="s">
        <v>38</v>
      </c>
      <c r="D1805">
        <v>400</v>
      </c>
    </row>
    <row r="1806" spans="1:4">
      <c r="A1806" s="1">
        <v>42616</v>
      </c>
      <c r="B1806" t="s">
        <v>36</v>
      </c>
      <c r="C1806" t="s">
        <v>771</v>
      </c>
      <c r="D1806">
        <v>6.4</v>
      </c>
    </row>
    <row r="1807" spans="1:4">
      <c r="A1807" s="1">
        <v>42622</v>
      </c>
      <c r="B1807" t="s">
        <v>36</v>
      </c>
      <c r="C1807" t="s">
        <v>772</v>
      </c>
      <c r="D1807">
        <f>160.4/3</f>
        <v>53.4666666666667</v>
      </c>
    </row>
    <row r="1808" spans="1:4">
      <c r="A1808" s="1">
        <v>42622</v>
      </c>
      <c r="B1808" t="s">
        <v>36</v>
      </c>
      <c r="C1808" t="s">
        <v>449</v>
      </c>
      <c r="D1808">
        <v>140</v>
      </c>
    </row>
    <row r="1809" spans="1:4">
      <c r="A1809" s="1">
        <v>42622</v>
      </c>
      <c r="B1809" t="s">
        <v>36</v>
      </c>
      <c r="C1809" t="s">
        <v>773</v>
      </c>
      <c r="D1809">
        <f>38/3</f>
        <v>12.6666666666667</v>
      </c>
    </row>
    <row r="1810" spans="1:4">
      <c r="A1810" s="1">
        <v>42622</v>
      </c>
      <c r="B1810" t="s">
        <v>36</v>
      </c>
      <c r="C1810" t="s">
        <v>774</v>
      </c>
      <c r="D1810">
        <f>100/3</f>
        <v>33.3333333333333</v>
      </c>
    </row>
    <row r="1811" spans="1:4">
      <c r="A1811" s="1">
        <v>42622</v>
      </c>
      <c r="B1811" t="s">
        <v>36</v>
      </c>
      <c r="C1811" t="s">
        <v>317</v>
      </c>
      <c r="D1811">
        <f>91.5/3</f>
        <v>30.5</v>
      </c>
    </row>
    <row r="1812" spans="1:4">
      <c r="A1812" s="1">
        <v>42614</v>
      </c>
      <c r="B1812" t="s">
        <v>39</v>
      </c>
      <c r="C1812" t="s">
        <v>42</v>
      </c>
      <c r="D1812">
        <v>90</v>
      </c>
    </row>
    <row r="1813" spans="1:4">
      <c r="A1813" s="1">
        <v>42614</v>
      </c>
      <c r="B1813" t="s">
        <v>39</v>
      </c>
      <c r="C1813" t="s">
        <v>210</v>
      </c>
      <c r="D1813">
        <v>100</v>
      </c>
    </row>
    <row r="1814" spans="1:4">
      <c r="A1814" s="1">
        <v>42614</v>
      </c>
      <c r="B1814" t="s">
        <v>39</v>
      </c>
      <c r="C1814" t="s">
        <v>83</v>
      </c>
      <c r="D1814">
        <v>61.32</v>
      </c>
    </row>
    <row r="1815" spans="1:4">
      <c r="A1815" s="1">
        <v>42627</v>
      </c>
      <c r="B1815" t="s">
        <v>39</v>
      </c>
      <c r="C1815" t="s">
        <v>362</v>
      </c>
      <c r="D1815">
        <v>19.1</v>
      </c>
    </row>
    <row r="1816" spans="1:4">
      <c r="A1816" s="1">
        <v>42622</v>
      </c>
      <c r="B1816" t="s">
        <v>39</v>
      </c>
      <c r="C1816" t="s">
        <v>83</v>
      </c>
      <c r="D1816">
        <v>30.25</v>
      </c>
    </row>
    <row r="1817" spans="1:4">
      <c r="A1817" s="1">
        <v>42631</v>
      </c>
      <c r="B1817" t="s">
        <v>39</v>
      </c>
      <c r="C1817" t="s">
        <v>83</v>
      </c>
      <c r="D1817">
        <v>56.96</v>
      </c>
    </row>
    <row r="1818" spans="1:4">
      <c r="A1818" s="1">
        <v>42265</v>
      </c>
      <c r="B1818" t="s">
        <v>375</v>
      </c>
      <c r="C1818" t="s">
        <v>547</v>
      </c>
      <c r="D1818">
        <v>200</v>
      </c>
    </row>
    <row r="1819" spans="1:4">
      <c r="A1819" s="1">
        <v>42266</v>
      </c>
      <c r="B1819" t="s">
        <v>375</v>
      </c>
      <c r="C1819" t="s">
        <v>548</v>
      </c>
      <c r="D1819">
        <v>44</v>
      </c>
    </row>
    <row r="1820" spans="1:4">
      <c r="A1820" s="1">
        <v>42267</v>
      </c>
      <c r="B1820" t="s">
        <v>375</v>
      </c>
      <c r="C1820" t="s">
        <v>549</v>
      </c>
      <c r="D1820">
        <v>44</v>
      </c>
    </row>
    <row r="1821" spans="1:4">
      <c r="A1821" s="1">
        <v>42268</v>
      </c>
      <c r="B1821" t="s">
        <v>375</v>
      </c>
      <c r="C1821" t="s">
        <v>550</v>
      </c>
      <c r="D1821">
        <v>50</v>
      </c>
    </row>
    <row r="1822" spans="1:4">
      <c r="A1822" s="1">
        <v>42644</v>
      </c>
      <c r="B1822" t="s">
        <v>1538</v>
      </c>
      <c r="C1822" t="s">
        <v>239</v>
      </c>
      <c r="D1822">
        <v>800</v>
      </c>
    </row>
    <row r="1823" spans="1:4">
      <c r="A1823" s="1">
        <v>42644</v>
      </c>
      <c r="B1823" t="s">
        <v>1538</v>
      </c>
      <c r="C1823" t="s">
        <v>669</v>
      </c>
      <c r="D1823">
        <v>60</v>
      </c>
    </row>
    <row r="1824" spans="1:4">
      <c r="A1824" s="1">
        <v>42646</v>
      </c>
      <c r="B1824" t="s">
        <v>1538</v>
      </c>
      <c r="C1824" t="s">
        <v>775</v>
      </c>
      <c r="D1824">
        <v>23.9</v>
      </c>
    </row>
    <row r="1825" spans="1:4">
      <c r="A1825" s="1">
        <v>42661</v>
      </c>
      <c r="B1825" t="s">
        <v>1538</v>
      </c>
      <c r="C1825" t="s">
        <v>392</v>
      </c>
      <c r="D1825">
        <v>49.8</v>
      </c>
    </row>
    <row r="1826" spans="1:4">
      <c r="A1826" s="1">
        <v>42672</v>
      </c>
      <c r="B1826" t="s">
        <v>1538</v>
      </c>
      <c r="C1826" t="s">
        <v>166</v>
      </c>
      <c r="D1826">
        <v>30</v>
      </c>
    </row>
    <row r="1827" spans="1:4">
      <c r="A1827" s="1">
        <v>42666</v>
      </c>
      <c r="B1827" t="s">
        <v>1538</v>
      </c>
      <c r="C1827" t="s">
        <v>775</v>
      </c>
      <c r="D1827">
        <v>35.1</v>
      </c>
    </row>
    <row r="1828" spans="1:4">
      <c r="A1828" s="1">
        <v>42659</v>
      </c>
      <c r="B1828" t="s">
        <v>1538</v>
      </c>
      <c r="C1828" t="s">
        <v>776</v>
      </c>
      <c r="D1828">
        <v>350</v>
      </c>
    </row>
    <row r="1829" spans="1:4">
      <c r="A1829" s="1">
        <v>42672</v>
      </c>
      <c r="B1829" t="s">
        <v>1538</v>
      </c>
      <c r="C1829" t="s">
        <v>432</v>
      </c>
      <c r="D1829">
        <v>50.7</v>
      </c>
    </row>
    <row r="1830" spans="1:4">
      <c r="A1830" s="1">
        <v>42644</v>
      </c>
      <c r="B1830" t="s">
        <v>11</v>
      </c>
      <c r="C1830" t="s">
        <v>777</v>
      </c>
      <c r="D1830">
        <v>180</v>
      </c>
    </row>
    <row r="1831" spans="1:4">
      <c r="A1831" s="1">
        <v>42650</v>
      </c>
      <c r="B1831" t="s">
        <v>11</v>
      </c>
      <c r="C1831" t="s">
        <v>778</v>
      </c>
      <c r="D1831">
        <v>34.15</v>
      </c>
    </row>
    <row r="1832" spans="1:4">
      <c r="A1832" s="1">
        <v>42648</v>
      </c>
      <c r="B1832" t="s">
        <v>11</v>
      </c>
      <c r="C1832" t="s">
        <v>779</v>
      </c>
      <c r="D1832">
        <v>43.2</v>
      </c>
    </row>
    <row r="1833" spans="1:4">
      <c r="A1833" s="1">
        <v>42652</v>
      </c>
      <c r="B1833" t="s">
        <v>11</v>
      </c>
      <c r="C1833" t="s">
        <v>727</v>
      </c>
      <c r="D1833">
        <v>6.95</v>
      </c>
    </row>
    <row r="1834" spans="1:4">
      <c r="A1834" s="1">
        <v>42653</v>
      </c>
      <c r="B1834" t="s">
        <v>11</v>
      </c>
      <c r="C1834" t="s">
        <v>780</v>
      </c>
      <c r="D1834">
        <v>6.85</v>
      </c>
    </row>
    <row r="1835" spans="1:4">
      <c r="A1835" s="1">
        <v>42646</v>
      </c>
      <c r="B1835" t="s">
        <v>11</v>
      </c>
      <c r="C1835" t="s">
        <v>780</v>
      </c>
      <c r="D1835">
        <v>9.5</v>
      </c>
    </row>
    <row r="1836" spans="1:4">
      <c r="A1836" s="1">
        <v>42663</v>
      </c>
      <c r="B1836" t="s">
        <v>11</v>
      </c>
      <c r="C1836" t="s">
        <v>780</v>
      </c>
      <c r="D1836">
        <v>12.8</v>
      </c>
    </row>
    <row r="1837" spans="1:4">
      <c r="A1837" s="1">
        <v>42672</v>
      </c>
      <c r="B1837" t="s">
        <v>11</v>
      </c>
      <c r="C1837" t="s">
        <v>781</v>
      </c>
      <c r="D1837">
        <v>15</v>
      </c>
    </row>
    <row r="1838" spans="1:4">
      <c r="A1838" s="1">
        <v>42652</v>
      </c>
      <c r="B1838" t="s">
        <v>68</v>
      </c>
      <c r="C1838" t="s">
        <v>122</v>
      </c>
      <c r="D1838">
        <v>101.15</v>
      </c>
    </row>
    <row r="1839" spans="1:4">
      <c r="A1839" s="1">
        <v>42644</v>
      </c>
      <c r="B1839" t="s">
        <v>68</v>
      </c>
      <c r="C1839" t="s">
        <v>20</v>
      </c>
      <c r="D1839">
        <v>89.3</v>
      </c>
    </row>
    <row r="1840" spans="1:4">
      <c r="A1840" s="1">
        <v>42661</v>
      </c>
      <c r="B1840" t="s">
        <v>68</v>
      </c>
      <c r="C1840" t="s">
        <v>23</v>
      </c>
      <c r="D1840">
        <v>28.75</v>
      </c>
    </row>
    <row r="1841" spans="1:4">
      <c r="A1841" s="1">
        <v>42672</v>
      </c>
      <c r="B1841" t="s">
        <v>68</v>
      </c>
      <c r="C1841" t="s">
        <v>218</v>
      </c>
      <c r="D1841">
        <v>30.55</v>
      </c>
    </row>
    <row r="1842" spans="1:4">
      <c r="A1842" s="1">
        <v>42659</v>
      </c>
      <c r="B1842" t="s">
        <v>68</v>
      </c>
      <c r="C1842" t="s">
        <v>122</v>
      </c>
      <c r="D1842">
        <v>10.85</v>
      </c>
    </row>
    <row r="1843" spans="1:4">
      <c r="A1843" s="1">
        <v>42660</v>
      </c>
      <c r="B1843" t="s">
        <v>68</v>
      </c>
      <c r="C1843" t="s">
        <v>20</v>
      </c>
      <c r="D1843">
        <v>13.65</v>
      </c>
    </row>
    <row r="1844" spans="1:4">
      <c r="A1844" s="1">
        <v>42660</v>
      </c>
      <c r="B1844" t="s">
        <v>68</v>
      </c>
      <c r="C1844" t="s">
        <v>218</v>
      </c>
      <c r="D1844">
        <v>97.8</v>
      </c>
    </row>
    <row r="1845" spans="1:4">
      <c r="A1845" s="1">
        <v>42662</v>
      </c>
      <c r="B1845" t="s">
        <v>68</v>
      </c>
      <c r="C1845" t="s">
        <v>372</v>
      </c>
      <c r="D1845">
        <v>70.35</v>
      </c>
    </row>
    <row r="1846" spans="1:4">
      <c r="A1846" s="1">
        <v>42655</v>
      </c>
      <c r="B1846" t="s">
        <v>68</v>
      </c>
      <c r="C1846" t="s">
        <v>717</v>
      </c>
      <c r="D1846">
        <v>9.1</v>
      </c>
    </row>
    <row r="1847" spans="1:4">
      <c r="A1847" s="1">
        <v>42668</v>
      </c>
      <c r="B1847" t="s">
        <v>68</v>
      </c>
      <c r="C1847" t="s">
        <v>20</v>
      </c>
      <c r="D1847">
        <v>93</v>
      </c>
    </row>
    <row r="1848" spans="1:4">
      <c r="A1848" s="1">
        <v>42672</v>
      </c>
      <c r="B1848" t="s">
        <v>68</v>
      </c>
      <c r="C1848" t="s">
        <v>20</v>
      </c>
      <c r="D1848">
        <v>137.6</v>
      </c>
    </row>
    <row r="1849" spans="1:4">
      <c r="A1849" s="1">
        <v>42664</v>
      </c>
      <c r="B1849" t="s">
        <v>68</v>
      </c>
      <c r="C1849" t="s">
        <v>782</v>
      </c>
      <c r="D1849">
        <v>27.7</v>
      </c>
    </row>
    <row r="1850" spans="1:4">
      <c r="A1850" s="1">
        <v>42657</v>
      </c>
      <c r="B1850" t="s">
        <v>68</v>
      </c>
      <c r="C1850" t="s">
        <v>122</v>
      </c>
      <c r="D1850">
        <v>51.55</v>
      </c>
    </row>
    <row r="1851" spans="1:4">
      <c r="A1851" s="1">
        <v>42653</v>
      </c>
      <c r="B1851" t="s">
        <v>68</v>
      </c>
      <c r="C1851" t="s">
        <v>20</v>
      </c>
      <c r="D1851">
        <v>29.35</v>
      </c>
    </row>
    <row r="1852" spans="1:4">
      <c r="A1852" s="1">
        <v>42646</v>
      </c>
      <c r="B1852" t="s">
        <v>68</v>
      </c>
      <c r="C1852" t="s">
        <v>372</v>
      </c>
      <c r="D1852">
        <v>38.75</v>
      </c>
    </row>
    <row r="1853" spans="1:4">
      <c r="A1853" s="1">
        <v>42665</v>
      </c>
      <c r="B1853" t="s">
        <v>68</v>
      </c>
      <c r="C1853" t="s">
        <v>122</v>
      </c>
      <c r="D1853">
        <v>86.65</v>
      </c>
    </row>
    <row r="1854" spans="1:4">
      <c r="A1854" s="1">
        <v>42653</v>
      </c>
      <c r="B1854" t="s">
        <v>197</v>
      </c>
      <c r="C1854" t="s">
        <v>730</v>
      </c>
      <c r="D1854">
        <v>80</v>
      </c>
    </row>
    <row r="1855" spans="1:4">
      <c r="A1855" s="1">
        <v>42644</v>
      </c>
      <c r="B1855" t="s">
        <v>197</v>
      </c>
      <c r="C1855" t="s">
        <v>783</v>
      </c>
      <c r="D1855">
        <v>19</v>
      </c>
    </row>
    <row r="1856" spans="1:4">
      <c r="A1856" s="1">
        <v>42654</v>
      </c>
      <c r="B1856" t="s">
        <v>197</v>
      </c>
      <c r="C1856" t="s">
        <v>784</v>
      </c>
      <c r="D1856">
        <v>118</v>
      </c>
    </row>
    <row r="1857" spans="1:4">
      <c r="A1857" s="1">
        <v>42666</v>
      </c>
      <c r="B1857" t="s">
        <v>197</v>
      </c>
      <c r="C1857" t="s">
        <v>730</v>
      </c>
      <c r="D1857">
        <v>75.7</v>
      </c>
    </row>
    <row r="1858" spans="1:4">
      <c r="A1858" s="1">
        <v>42667</v>
      </c>
      <c r="B1858" t="s">
        <v>197</v>
      </c>
      <c r="C1858" t="s">
        <v>731</v>
      </c>
      <c r="D1858">
        <v>59.3</v>
      </c>
    </row>
    <row r="1859" spans="1:4">
      <c r="A1859" s="1">
        <v>42669</v>
      </c>
      <c r="B1859" t="s">
        <v>197</v>
      </c>
      <c r="C1859" t="s">
        <v>785</v>
      </c>
      <c r="D1859">
        <v>87.2</v>
      </c>
    </row>
    <row r="1860" spans="1:4">
      <c r="A1860" s="1">
        <v>42653</v>
      </c>
      <c r="B1860" t="s">
        <v>197</v>
      </c>
      <c r="C1860" t="s">
        <v>775</v>
      </c>
      <c r="D1860">
        <v>45.8</v>
      </c>
    </row>
    <row r="1861" spans="1:4">
      <c r="A1861" s="1">
        <v>42657</v>
      </c>
      <c r="B1861" t="s">
        <v>197</v>
      </c>
      <c r="C1861" t="s">
        <v>730</v>
      </c>
      <c r="D1861">
        <v>12</v>
      </c>
    </row>
    <row r="1862" spans="1:4">
      <c r="A1862" s="1">
        <v>42658</v>
      </c>
      <c r="B1862" t="s">
        <v>197</v>
      </c>
      <c r="C1862" t="s">
        <v>730</v>
      </c>
      <c r="D1862">
        <v>9</v>
      </c>
    </row>
    <row r="1863" spans="1:4">
      <c r="A1863" s="1">
        <v>42655</v>
      </c>
      <c r="B1863" t="s">
        <v>197</v>
      </c>
      <c r="C1863" t="s">
        <v>730</v>
      </c>
      <c r="D1863">
        <v>92</v>
      </c>
    </row>
    <row r="1864" spans="1:4">
      <c r="A1864" s="1">
        <v>42654</v>
      </c>
      <c r="B1864" t="s">
        <v>197</v>
      </c>
      <c r="C1864" t="s">
        <v>784</v>
      </c>
      <c r="D1864">
        <v>109</v>
      </c>
    </row>
    <row r="1865" spans="1:4">
      <c r="A1865" s="1">
        <v>42644</v>
      </c>
      <c r="B1865" t="s">
        <v>125</v>
      </c>
      <c r="C1865" t="s">
        <v>640</v>
      </c>
      <c r="D1865">
        <v>60</v>
      </c>
    </row>
    <row r="1866" spans="1:4">
      <c r="A1866" s="1">
        <v>42644</v>
      </c>
      <c r="B1866" t="s">
        <v>125</v>
      </c>
      <c r="C1866" t="s">
        <v>641</v>
      </c>
      <c r="D1866">
        <v>600</v>
      </c>
    </row>
    <row r="1867" spans="1:4">
      <c r="A1867" s="1">
        <v>42644</v>
      </c>
      <c r="B1867" t="s">
        <v>125</v>
      </c>
      <c r="C1867" t="s">
        <v>509</v>
      </c>
      <c r="D1867">
        <v>55.5</v>
      </c>
    </row>
    <row r="1868" spans="1:4">
      <c r="A1868" s="1">
        <v>42648</v>
      </c>
      <c r="B1868" t="s">
        <v>125</v>
      </c>
      <c r="C1868" t="s">
        <v>786</v>
      </c>
      <c r="D1868">
        <v>90</v>
      </c>
    </row>
    <row r="1869" spans="1:4">
      <c r="A1869" s="1">
        <v>42661</v>
      </c>
      <c r="B1869" t="s">
        <v>125</v>
      </c>
      <c r="C1869" t="s">
        <v>787</v>
      </c>
      <c r="D1869">
        <v>200.48</v>
      </c>
    </row>
    <row r="1870" spans="1:4">
      <c r="A1870" s="1">
        <v>42669</v>
      </c>
      <c r="B1870" t="s">
        <v>125</v>
      </c>
      <c r="C1870" t="s">
        <v>788</v>
      </c>
      <c r="D1870">
        <v>26</v>
      </c>
    </row>
    <row r="1871" spans="1:4">
      <c r="A1871" s="1">
        <v>42667</v>
      </c>
      <c r="B1871" t="s">
        <v>125</v>
      </c>
      <c r="C1871" t="s">
        <v>789</v>
      </c>
      <c r="D1871">
        <v>320</v>
      </c>
    </row>
    <row r="1872" spans="1:4">
      <c r="A1872" s="1">
        <v>42657</v>
      </c>
      <c r="B1872" t="s">
        <v>125</v>
      </c>
      <c r="C1872" t="s">
        <v>790</v>
      </c>
      <c r="D1872">
        <v>16.15</v>
      </c>
    </row>
    <row r="1873" spans="1:4">
      <c r="A1873" s="1">
        <v>42644</v>
      </c>
      <c r="B1873" t="s">
        <v>644</v>
      </c>
      <c r="C1873" t="s">
        <v>645</v>
      </c>
      <c r="D1873">
        <v>750</v>
      </c>
    </row>
    <row r="1874" spans="1:4">
      <c r="A1874" s="1">
        <v>42644</v>
      </c>
      <c r="B1874" t="s">
        <v>644</v>
      </c>
      <c r="C1874" t="s">
        <v>684</v>
      </c>
      <c r="D1874">
        <v>300</v>
      </c>
    </row>
    <row r="1875" spans="1:4">
      <c r="A1875" s="1">
        <v>42644</v>
      </c>
      <c r="B1875" t="s">
        <v>646</v>
      </c>
      <c r="C1875" t="s">
        <v>647</v>
      </c>
      <c r="D1875">
        <v>450</v>
      </c>
    </row>
    <row r="1876" spans="1:4">
      <c r="A1876" s="1">
        <v>42653</v>
      </c>
      <c r="B1876" t="s">
        <v>163</v>
      </c>
      <c r="C1876" t="s">
        <v>791</v>
      </c>
      <c r="D1876">
        <v>20</v>
      </c>
    </row>
    <row r="1877" spans="1:4">
      <c r="A1877" s="1">
        <v>42655</v>
      </c>
      <c r="B1877" t="s">
        <v>34</v>
      </c>
      <c r="C1877" t="s">
        <v>81</v>
      </c>
      <c r="D1877">
        <v>7.7</v>
      </c>
    </row>
    <row r="1878" spans="1:4">
      <c r="A1878" s="1">
        <v>42673</v>
      </c>
      <c r="B1878" t="s">
        <v>34</v>
      </c>
      <c r="C1878" t="s">
        <v>81</v>
      </c>
      <c r="D1878">
        <v>49.25</v>
      </c>
    </row>
    <row r="1879" spans="1:4">
      <c r="A1879" s="1">
        <v>42644</v>
      </c>
      <c r="B1879" t="s">
        <v>36</v>
      </c>
      <c r="C1879" t="s">
        <v>37</v>
      </c>
      <c r="D1879">
        <v>600</v>
      </c>
    </row>
    <row r="1880" spans="1:4">
      <c r="A1880" s="1">
        <v>42644</v>
      </c>
      <c r="B1880" t="s">
        <v>36</v>
      </c>
      <c r="C1880" t="s">
        <v>38</v>
      </c>
      <c r="D1880">
        <v>400</v>
      </c>
    </row>
    <row r="1881" spans="1:4">
      <c r="A1881" s="1">
        <v>42673</v>
      </c>
      <c r="B1881" t="s">
        <v>36</v>
      </c>
      <c r="C1881" t="s">
        <v>792</v>
      </c>
      <c r="D1881">
        <v>35</v>
      </c>
    </row>
    <row r="1882" spans="1:4">
      <c r="A1882" s="1">
        <v>42673</v>
      </c>
      <c r="B1882" t="s">
        <v>36</v>
      </c>
      <c r="C1882" t="s">
        <v>793</v>
      </c>
      <c r="D1882">
        <v>100</v>
      </c>
    </row>
    <row r="1883" spans="1:4">
      <c r="A1883" s="1">
        <v>42674</v>
      </c>
      <c r="B1883" t="s">
        <v>36</v>
      </c>
      <c r="C1883" t="s">
        <v>794</v>
      </c>
      <c r="D1883">
        <v>151</v>
      </c>
    </row>
    <row r="1884" spans="1:4">
      <c r="A1884" s="1">
        <v>42644</v>
      </c>
      <c r="B1884" t="s">
        <v>39</v>
      </c>
      <c r="C1884" t="s">
        <v>42</v>
      </c>
      <c r="D1884">
        <v>90</v>
      </c>
    </row>
    <row r="1885" spans="1:4">
      <c r="A1885" s="1">
        <v>42644</v>
      </c>
      <c r="B1885" t="s">
        <v>39</v>
      </c>
      <c r="C1885" t="s">
        <v>83</v>
      </c>
      <c r="D1885">
        <v>63.75</v>
      </c>
    </row>
    <row r="1886" spans="1:4">
      <c r="A1886" s="1">
        <v>42653</v>
      </c>
      <c r="B1886" t="s">
        <v>39</v>
      </c>
      <c r="C1886" t="s">
        <v>362</v>
      </c>
      <c r="D1886">
        <v>16.9</v>
      </c>
    </row>
    <row r="1887" spans="1:4">
      <c r="A1887" s="1">
        <v>42655</v>
      </c>
      <c r="B1887" t="s">
        <v>39</v>
      </c>
      <c r="C1887" t="s">
        <v>391</v>
      </c>
      <c r="D1887">
        <v>50</v>
      </c>
    </row>
    <row r="1888" spans="1:4">
      <c r="A1888" s="1">
        <v>42662</v>
      </c>
      <c r="B1888" t="s">
        <v>39</v>
      </c>
      <c r="C1888" t="s">
        <v>391</v>
      </c>
      <c r="D1888">
        <v>50</v>
      </c>
    </row>
    <row r="1889" spans="1:4">
      <c r="A1889" s="1">
        <v>42663</v>
      </c>
      <c r="B1889" t="s">
        <v>39</v>
      </c>
      <c r="C1889" t="s">
        <v>362</v>
      </c>
      <c r="D1889">
        <v>9.2</v>
      </c>
    </row>
    <row r="1890" spans="1:4">
      <c r="A1890" s="1">
        <v>42664</v>
      </c>
      <c r="B1890" t="s">
        <v>39</v>
      </c>
      <c r="C1890" t="s">
        <v>391</v>
      </c>
      <c r="D1890">
        <v>60</v>
      </c>
    </row>
    <row r="1891" spans="1:4">
      <c r="A1891" s="1">
        <v>42664</v>
      </c>
      <c r="B1891" t="s">
        <v>39</v>
      </c>
      <c r="C1891" t="s">
        <v>391</v>
      </c>
      <c r="D1891">
        <v>50</v>
      </c>
    </row>
    <row r="1892" spans="1:4">
      <c r="A1892" s="1">
        <v>42653</v>
      </c>
      <c r="B1892" t="s">
        <v>39</v>
      </c>
      <c r="C1892" t="s">
        <v>83</v>
      </c>
      <c r="D1892">
        <v>69.77</v>
      </c>
    </row>
    <row r="1893" spans="1:4">
      <c r="A1893" s="1">
        <v>42665</v>
      </c>
      <c r="B1893" t="s">
        <v>39</v>
      </c>
      <c r="C1893" t="s">
        <v>83</v>
      </c>
      <c r="D1893">
        <v>68</v>
      </c>
    </row>
    <row r="1894" spans="1:4">
      <c r="A1894" s="1">
        <v>42265</v>
      </c>
      <c r="B1894" t="s">
        <v>375</v>
      </c>
      <c r="C1894" t="s">
        <v>547</v>
      </c>
      <c r="D1894">
        <v>200</v>
      </c>
    </row>
    <row r="1895" spans="1:4">
      <c r="A1895" s="1">
        <v>42266</v>
      </c>
      <c r="B1895" t="s">
        <v>375</v>
      </c>
      <c r="C1895" t="s">
        <v>548</v>
      </c>
      <c r="D1895">
        <v>44</v>
      </c>
    </row>
    <row r="1896" spans="1:4">
      <c r="A1896" s="1">
        <v>42267</v>
      </c>
      <c r="B1896" t="s">
        <v>375</v>
      </c>
      <c r="C1896" t="s">
        <v>549</v>
      </c>
      <c r="D1896">
        <v>44</v>
      </c>
    </row>
    <row r="1897" spans="1:4">
      <c r="A1897" s="1">
        <v>42268</v>
      </c>
      <c r="B1897" t="s">
        <v>375</v>
      </c>
      <c r="C1897" t="s">
        <v>550</v>
      </c>
      <c r="D1897">
        <v>50</v>
      </c>
    </row>
    <row r="1898" spans="1:4">
      <c r="A1898" s="1">
        <v>42675</v>
      </c>
      <c r="B1898" t="s">
        <v>1538</v>
      </c>
      <c r="C1898" t="s">
        <v>239</v>
      </c>
      <c r="D1898">
        <v>800</v>
      </c>
    </row>
    <row r="1899" spans="1:4">
      <c r="A1899" s="1">
        <v>42675</v>
      </c>
      <c r="B1899" t="s">
        <v>1538</v>
      </c>
      <c r="C1899" t="s">
        <v>669</v>
      </c>
      <c r="D1899">
        <v>60</v>
      </c>
    </row>
    <row r="1900" spans="1:4">
      <c r="A1900" s="1">
        <v>42686</v>
      </c>
      <c r="B1900" t="s">
        <v>1538</v>
      </c>
      <c r="C1900" t="s">
        <v>105</v>
      </c>
      <c r="D1900">
        <v>10.5</v>
      </c>
    </row>
    <row r="1901" spans="1:4">
      <c r="A1901" s="1">
        <v>42684</v>
      </c>
      <c r="B1901" t="s">
        <v>1538</v>
      </c>
      <c r="C1901" t="s">
        <v>105</v>
      </c>
      <c r="D1901">
        <v>49.9</v>
      </c>
    </row>
    <row r="1902" spans="1:4">
      <c r="A1902" s="1">
        <v>42686</v>
      </c>
      <c r="B1902" t="s">
        <v>1538</v>
      </c>
      <c r="C1902" t="s">
        <v>551</v>
      </c>
      <c r="D1902">
        <v>642</v>
      </c>
    </row>
    <row r="1903" spans="1:4">
      <c r="A1903" s="1">
        <v>42704</v>
      </c>
      <c r="B1903" t="s">
        <v>1538</v>
      </c>
      <c r="C1903" t="s">
        <v>105</v>
      </c>
      <c r="D1903">
        <v>59.25</v>
      </c>
    </row>
    <row r="1904" spans="1:4">
      <c r="A1904" s="1">
        <v>42700</v>
      </c>
      <c r="B1904" t="s">
        <v>1538</v>
      </c>
      <c r="C1904" t="s">
        <v>795</v>
      </c>
      <c r="D1904">
        <v>59.5</v>
      </c>
    </row>
    <row r="1905" spans="1:4">
      <c r="A1905" s="1">
        <v>42699</v>
      </c>
      <c r="B1905" t="s">
        <v>1538</v>
      </c>
      <c r="C1905" t="s">
        <v>796</v>
      </c>
      <c r="D1905">
        <v>80</v>
      </c>
    </row>
    <row r="1906" spans="1:4">
      <c r="A1906" s="1">
        <v>42686</v>
      </c>
      <c r="B1906" t="s">
        <v>1538</v>
      </c>
      <c r="C1906" t="s">
        <v>797</v>
      </c>
      <c r="D1906">
        <v>97.7</v>
      </c>
    </row>
    <row r="1907" spans="1:4">
      <c r="A1907" s="1">
        <v>42675</v>
      </c>
      <c r="B1907" t="s">
        <v>11</v>
      </c>
      <c r="C1907" t="s">
        <v>777</v>
      </c>
      <c r="D1907">
        <v>180</v>
      </c>
    </row>
    <row r="1908" spans="1:4">
      <c r="A1908" s="1">
        <v>42678</v>
      </c>
      <c r="B1908" t="s">
        <v>11</v>
      </c>
      <c r="C1908" t="s">
        <v>798</v>
      </c>
      <c r="D1908">
        <v>20.9</v>
      </c>
    </row>
    <row r="1909" spans="1:4">
      <c r="A1909" s="1">
        <v>42686</v>
      </c>
      <c r="B1909" t="s">
        <v>11</v>
      </c>
      <c r="C1909" t="s">
        <v>799</v>
      </c>
      <c r="D1909">
        <v>22</v>
      </c>
    </row>
    <row r="1910" spans="1:4">
      <c r="A1910" s="1">
        <v>42679</v>
      </c>
      <c r="B1910" t="s">
        <v>11</v>
      </c>
      <c r="C1910" t="s">
        <v>799</v>
      </c>
      <c r="D1910">
        <v>7</v>
      </c>
    </row>
    <row r="1911" spans="1:4">
      <c r="A1911" s="1">
        <v>42703</v>
      </c>
      <c r="B1911" t="s">
        <v>11</v>
      </c>
      <c r="C1911" t="s">
        <v>800</v>
      </c>
      <c r="D1911">
        <v>8</v>
      </c>
    </row>
    <row r="1912" spans="1:4">
      <c r="A1912" s="1">
        <v>42699</v>
      </c>
      <c r="B1912" t="s">
        <v>11</v>
      </c>
      <c r="C1912" t="s">
        <v>801</v>
      </c>
      <c r="D1912">
        <v>15.1</v>
      </c>
    </row>
    <row r="1913" spans="1:4">
      <c r="A1913" s="1">
        <v>42694</v>
      </c>
      <c r="B1913" t="s">
        <v>11</v>
      </c>
      <c r="C1913" t="s">
        <v>802</v>
      </c>
      <c r="D1913">
        <v>20</v>
      </c>
    </row>
    <row r="1914" spans="1:4">
      <c r="A1914" s="1">
        <v>42693</v>
      </c>
      <c r="B1914" t="s">
        <v>11</v>
      </c>
      <c r="C1914" t="s">
        <v>803</v>
      </c>
      <c r="D1914">
        <v>7</v>
      </c>
    </row>
    <row r="1915" spans="1:4">
      <c r="A1915" s="1">
        <v>42676</v>
      </c>
      <c r="B1915" t="s">
        <v>68</v>
      </c>
      <c r="C1915" t="s">
        <v>122</v>
      </c>
      <c r="D1915">
        <v>8.85</v>
      </c>
    </row>
    <row r="1916" spans="1:4">
      <c r="A1916" s="1">
        <v>42679</v>
      </c>
      <c r="B1916" t="s">
        <v>68</v>
      </c>
      <c r="C1916" t="s">
        <v>122</v>
      </c>
      <c r="D1916">
        <v>84.5</v>
      </c>
    </row>
    <row r="1917" spans="1:4">
      <c r="A1917" s="1">
        <v>42675</v>
      </c>
      <c r="B1917" t="s">
        <v>68</v>
      </c>
      <c r="C1917" t="s">
        <v>804</v>
      </c>
      <c r="D1917">
        <v>9</v>
      </c>
    </row>
    <row r="1918" spans="1:4">
      <c r="A1918" s="1">
        <v>42687</v>
      </c>
      <c r="B1918" t="s">
        <v>68</v>
      </c>
      <c r="C1918" t="s">
        <v>20</v>
      </c>
      <c r="D1918">
        <v>101.5</v>
      </c>
    </row>
    <row r="1919" spans="1:4">
      <c r="A1919" s="1">
        <v>42675</v>
      </c>
      <c r="B1919" t="s">
        <v>68</v>
      </c>
      <c r="C1919" t="s">
        <v>20</v>
      </c>
      <c r="D1919">
        <v>62.36</v>
      </c>
    </row>
    <row r="1920" spans="1:4">
      <c r="A1920" s="1">
        <v>42704</v>
      </c>
      <c r="B1920" t="s">
        <v>68</v>
      </c>
      <c r="C1920" t="s">
        <v>20</v>
      </c>
      <c r="D1920">
        <v>11.45</v>
      </c>
    </row>
    <row r="1921" spans="1:4">
      <c r="A1921" s="1">
        <v>42701</v>
      </c>
      <c r="B1921" t="s">
        <v>68</v>
      </c>
      <c r="C1921" t="s">
        <v>805</v>
      </c>
      <c r="D1921">
        <v>5.9</v>
      </c>
    </row>
    <row r="1922" spans="1:4">
      <c r="A1922" s="1">
        <v>42700</v>
      </c>
      <c r="B1922" t="s">
        <v>68</v>
      </c>
      <c r="C1922" t="s">
        <v>20</v>
      </c>
      <c r="D1922">
        <v>133.8</v>
      </c>
    </row>
    <row r="1923" spans="1:4">
      <c r="A1923" s="1">
        <v>42690</v>
      </c>
      <c r="B1923" t="s">
        <v>68</v>
      </c>
      <c r="C1923" t="s">
        <v>122</v>
      </c>
      <c r="D1923">
        <v>9.1</v>
      </c>
    </row>
    <row r="1924" spans="1:4">
      <c r="A1924" s="1">
        <v>42689</v>
      </c>
      <c r="B1924" t="s">
        <v>68</v>
      </c>
      <c r="C1924" t="s">
        <v>20</v>
      </c>
      <c r="D1924">
        <v>70.7</v>
      </c>
    </row>
    <row r="1925" spans="1:4">
      <c r="A1925" s="1">
        <v>42693</v>
      </c>
      <c r="B1925" t="s">
        <v>68</v>
      </c>
      <c r="C1925" t="s">
        <v>20</v>
      </c>
      <c r="D1925">
        <v>86.75</v>
      </c>
    </row>
    <row r="1926" spans="1:4">
      <c r="A1926" s="1">
        <v>42699</v>
      </c>
      <c r="B1926" t="s">
        <v>68</v>
      </c>
      <c r="C1926" t="s">
        <v>20</v>
      </c>
      <c r="D1926">
        <v>40.8</v>
      </c>
    </row>
    <row r="1927" spans="1:4">
      <c r="A1927" s="1">
        <v>42697</v>
      </c>
      <c r="B1927" t="s">
        <v>68</v>
      </c>
      <c r="C1927" t="s">
        <v>445</v>
      </c>
      <c r="D1927">
        <v>25.5</v>
      </c>
    </row>
    <row r="1928" spans="1:4">
      <c r="A1928" s="1">
        <v>42699</v>
      </c>
      <c r="B1928" t="s">
        <v>68</v>
      </c>
      <c r="C1928" t="s">
        <v>218</v>
      </c>
      <c r="D1928">
        <v>92.4</v>
      </c>
    </row>
    <row r="1929" spans="1:4">
      <c r="A1929" s="1">
        <v>42684</v>
      </c>
      <c r="B1929" t="s">
        <v>197</v>
      </c>
      <c r="C1929" t="s">
        <v>566</v>
      </c>
      <c r="D1929">
        <v>235.4</v>
      </c>
    </row>
    <row r="1930" spans="1:4">
      <c r="A1930" s="1">
        <v>42693</v>
      </c>
      <c r="B1930" t="s">
        <v>197</v>
      </c>
      <c r="C1930" t="s">
        <v>394</v>
      </c>
      <c r="D1930">
        <v>108.05</v>
      </c>
    </row>
    <row r="1931" spans="1:4">
      <c r="A1931" s="1">
        <v>42697</v>
      </c>
      <c r="B1931" t="s">
        <v>197</v>
      </c>
      <c r="C1931" t="s">
        <v>745</v>
      </c>
      <c r="D1931">
        <v>58.4</v>
      </c>
    </row>
    <row r="1932" spans="1:4">
      <c r="A1932" s="1">
        <v>42685</v>
      </c>
      <c r="B1932" t="s">
        <v>197</v>
      </c>
      <c r="C1932" t="s">
        <v>806</v>
      </c>
      <c r="D1932">
        <v>150</v>
      </c>
    </row>
    <row r="1933" spans="1:4">
      <c r="A1933" s="1">
        <v>42675</v>
      </c>
      <c r="B1933" t="s">
        <v>125</v>
      </c>
      <c r="C1933" t="s">
        <v>640</v>
      </c>
      <c r="D1933">
        <v>60</v>
      </c>
    </row>
    <row r="1934" spans="1:4">
      <c r="A1934" s="1">
        <v>42675</v>
      </c>
      <c r="B1934" t="s">
        <v>125</v>
      </c>
      <c r="C1934" t="s">
        <v>641</v>
      </c>
      <c r="D1934">
        <v>600</v>
      </c>
    </row>
    <row r="1935" spans="1:4">
      <c r="A1935" s="1">
        <v>42675</v>
      </c>
      <c r="B1935" t="s">
        <v>125</v>
      </c>
      <c r="C1935" t="s">
        <v>509</v>
      </c>
      <c r="D1935">
        <v>55.5</v>
      </c>
    </row>
    <row r="1936" spans="1:4">
      <c r="A1936" s="1">
        <v>42681</v>
      </c>
      <c r="B1936" t="s">
        <v>125</v>
      </c>
      <c r="C1936" t="s">
        <v>807</v>
      </c>
      <c r="D1936">
        <v>9.6</v>
      </c>
    </row>
    <row r="1937" spans="1:4">
      <c r="A1937" s="1">
        <v>42695</v>
      </c>
      <c r="B1937" t="s">
        <v>125</v>
      </c>
      <c r="C1937" t="s">
        <v>200</v>
      </c>
      <c r="D1937">
        <v>156.9</v>
      </c>
    </row>
    <row r="1938" spans="1:4">
      <c r="A1938" s="1">
        <v>42675</v>
      </c>
      <c r="B1938" t="s">
        <v>644</v>
      </c>
      <c r="C1938" t="s">
        <v>645</v>
      </c>
      <c r="D1938">
        <v>750</v>
      </c>
    </row>
    <row r="1939" spans="1:4">
      <c r="A1939" s="1">
        <v>42675</v>
      </c>
      <c r="B1939" t="s">
        <v>644</v>
      </c>
      <c r="C1939" t="s">
        <v>684</v>
      </c>
      <c r="D1939">
        <v>300</v>
      </c>
    </row>
    <row r="1940" spans="1:4">
      <c r="A1940" s="1">
        <v>42675</v>
      </c>
      <c r="B1940" t="s">
        <v>646</v>
      </c>
      <c r="C1940" t="s">
        <v>647</v>
      </c>
      <c r="D1940">
        <v>450</v>
      </c>
    </row>
    <row r="1941" spans="1:4">
      <c r="A1941" s="1">
        <v>42675</v>
      </c>
      <c r="B1941" t="s">
        <v>163</v>
      </c>
      <c r="C1941" t="s">
        <v>808</v>
      </c>
      <c r="D1941">
        <v>220</v>
      </c>
    </row>
    <row r="1942" spans="1:4">
      <c r="A1942" s="1">
        <v>42699</v>
      </c>
      <c r="B1942" t="s">
        <v>163</v>
      </c>
      <c r="C1942" t="s">
        <v>809</v>
      </c>
      <c r="D1942">
        <v>135.74</v>
      </c>
    </row>
    <row r="1943" spans="1:4">
      <c r="A1943" s="1">
        <v>42699</v>
      </c>
      <c r="B1943" t="s">
        <v>134</v>
      </c>
      <c r="C1943" t="s">
        <v>810</v>
      </c>
      <c r="D1943">
        <v>140</v>
      </c>
    </row>
    <row r="1944" spans="1:4">
      <c r="A1944" s="1">
        <v>42675</v>
      </c>
      <c r="B1944" t="s">
        <v>34</v>
      </c>
      <c r="C1944" t="s">
        <v>811</v>
      </c>
      <c r="D1944">
        <v>14.1</v>
      </c>
    </row>
    <row r="1945" spans="1:4">
      <c r="A1945" s="1">
        <v>42704</v>
      </c>
      <c r="B1945" t="s">
        <v>34</v>
      </c>
      <c r="C1945" t="s">
        <v>81</v>
      </c>
      <c r="D1945">
        <v>64.25</v>
      </c>
    </row>
    <row r="1946" spans="1:4">
      <c r="A1946" s="1">
        <v>42675</v>
      </c>
      <c r="B1946" t="s">
        <v>36</v>
      </c>
      <c r="C1946" t="s">
        <v>37</v>
      </c>
      <c r="D1946">
        <v>600</v>
      </c>
    </row>
    <row r="1947" spans="1:4">
      <c r="A1947" s="1">
        <v>42675</v>
      </c>
      <c r="B1947" t="s">
        <v>36</v>
      </c>
      <c r="C1947" t="s">
        <v>38</v>
      </c>
      <c r="D1947">
        <v>400</v>
      </c>
    </row>
    <row r="1948" spans="1:4">
      <c r="A1948" s="1">
        <v>42675</v>
      </c>
      <c r="B1948" t="s">
        <v>36</v>
      </c>
      <c r="C1948" t="s">
        <v>812</v>
      </c>
      <c r="D1948">
        <v>2400</v>
      </c>
    </row>
    <row r="1949" spans="1:4">
      <c r="A1949" s="1">
        <v>42675</v>
      </c>
      <c r="B1949" t="s">
        <v>36</v>
      </c>
      <c r="C1949" t="s">
        <v>813</v>
      </c>
      <c r="D1949">
        <v>2400</v>
      </c>
    </row>
    <row r="1950" spans="1:4">
      <c r="A1950" s="1">
        <v>42702</v>
      </c>
      <c r="B1950" t="s">
        <v>36</v>
      </c>
      <c r="C1950" t="s">
        <v>814</v>
      </c>
      <c r="D1950">
        <v>21</v>
      </c>
    </row>
    <row r="1951" spans="1:4">
      <c r="A1951" s="1">
        <v>42702</v>
      </c>
      <c r="B1951" t="s">
        <v>36</v>
      </c>
      <c r="C1951" t="s">
        <v>815</v>
      </c>
      <c r="D1951">
        <v>38.38</v>
      </c>
    </row>
    <row r="1952" spans="1:4">
      <c r="A1952" s="1">
        <v>42675</v>
      </c>
      <c r="B1952" t="s">
        <v>39</v>
      </c>
      <c r="C1952" t="s">
        <v>42</v>
      </c>
      <c r="D1952">
        <v>90</v>
      </c>
    </row>
    <row r="1953" spans="1:4">
      <c r="A1953" s="1">
        <v>42677</v>
      </c>
      <c r="B1953" t="s">
        <v>39</v>
      </c>
      <c r="C1953" t="s">
        <v>83</v>
      </c>
      <c r="D1953">
        <v>75.4</v>
      </c>
    </row>
    <row r="1954" spans="1:4">
      <c r="A1954" s="1">
        <v>42686</v>
      </c>
      <c r="B1954" t="s">
        <v>39</v>
      </c>
      <c r="C1954" t="s">
        <v>140</v>
      </c>
      <c r="D1954">
        <v>50</v>
      </c>
    </row>
    <row r="1955" spans="1:4">
      <c r="A1955" s="1">
        <v>42697</v>
      </c>
      <c r="B1955" t="s">
        <v>39</v>
      </c>
      <c r="C1955" t="s">
        <v>816</v>
      </c>
      <c r="D1955">
        <v>24</v>
      </c>
    </row>
    <row r="1956" spans="1:4">
      <c r="A1956" s="1">
        <v>42700</v>
      </c>
      <c r="B1956" t="s">
        <v>39</v>
      </c>
      <c r="C1956" t="s">
        <v>83</v>
      </c>
      <c r="D1956">
        <v>71.41</v>
      </c>
    </row>
    <row r="1957" spans="1:4">
      <c r="A1957" s="1">
        <v>42690</v>
      </c>
      <c r="B1957" t="s">
        <v>39</v>
      </c>
      <c r="C1957" t="s">
        <v>83</v>
      </c>
      <c r="D1957">
        <v>71.08</v>
      </c>
    </row>
    <row r="1958" spans="1:4">
      <c r="A1958" s="1">
        <v>42680</v>
      </c>
      <c r="B1958" t="s">
        <v>39</v>
      </c>
      <c r="C1958" t="s">
        <v>140</v>
      </c>
      <c r="D1958">
        <v>50</v>
      </c>
    </row>
    <row r="1959" spans="1:4">
      <c r="A1959" s="1">
        <v>42702</v>
      </c>
      <c r="B1959" t="s">
        <v>39</v>
      </c>
      <c r="C1959" t="s">
        <v>140</v>
      </c>
      <c r="D1959">
        <v>50</v>
      </c>
    </row>
    <row r="1960" spans="1:4">
      <c r="A1960" s="1">
        <v>42702</v>
      </c>
      <c r="B1960" t="s">
        <v>375</v>
      </c>
      <c r="C1960" t="s">
        <v>547</v>
      </c>
      <c r="D1960">
        <v>200</v>
      </c>
    </row>
    <row r="1961" spans="1:4">
      <c r="A1961" s="1">
        <v>42702</v>
      </c>
      <c r="B1961" t="s">
        <v>375</v>
      </c>
      <c r="C1961" t="s">
        <v>548</v>
      </c>
      <c r="D1961">
        <v>44</v>
      </c>
    </row>
    <row r="1962" spans="1:4">
      <c r="A1962" s="1">
        <v>42702</v>
      </c>
      <c r="B1962" t="s">
        <v>375</v>
      </c>
      <c r="C1962" t="s">
        <v>549</v>
      </c>
      <c r="D1962">
        <v>44</v>
      </c>
    </row>
    <row r="1963" spans="1:4">
      <c r="A1963" s="1">
        <v>42702</v>
      </c>
      <c r="B1963" t="s">
        <v>375</v>
      </c>
      <c r="C1963" t="s">
        <v>550</v>
      </c>
      <c r="D1963">
        <v>50</v>
      </c>
    </row>
    <row r="1964" spans="1:4">
      <c r="A1964" s="1">
        <v>42705</v>
      </c>
      <c r="B1964" t="s">
        <v>1538</v>
      </c>
      <c r="C1964" t="s">
        <v>239</v>
      </c>
      <c r="D1964">
        <v>800</v>
      </c>
    </row>
    <row r="1965" spans="1:4">
      <c r="A1965" s="1">
        <v>42705</v>
      </c>
      <c r="B1965" t="s">
        <v>1538</v>
      </c>
      <c r="C1965" t="s">
        <v>669</v>
      </c>
      <c r="D1965">
        <v>60</v>
      </c>
    </row>
    <row r="1966" spans="1:4">
      <c r="A1966" s="1">
        <v>42709</v>
      </c>
      <c r="B1966" t="s">
        <v>1538</v>
      </c>
      <c r="C1966" t="s">
        <v>576</v>
      </c>
      <c r="D1966">
        <v>71.85</v>
      </c>
    </row>
    <row r="1967" spans="1:4">
      <c r="A1967" s="1">
        <v>42734</v>
      </c>
      <c r="B1967" t="s">
        <v>1538</v>
      </c>
      <c r="C1967" t="s">
        <v>392</v>
      </c>
      <c r="D1967">
        <v>50.5</v>
      </c>
    </row>
    <row r="1968" spans="1:4">
      <c r="A1968" s="1">
        <v>42716</v>
      </c>
      <c r="B1968" t="s">
        <v>1538</v>
      </c>
      <c r="C1968" t="s">
        <v>817</v>
      </c>
      <c r="D1968">
        <v>300</v>
      </c>
    </row>
    <row r="1969" spans="1:4">
      <c r="A1969" s="1">
        <v>42733</v>
      </c>
      <c r="B1969" t="s">
        <v>1538</v>
      </c>
      <c r="C1969" t="s">
        <v>818</v>
      </c>
      <c r="D1969">
        <v>8.05</v>
      </c>
    </row>
    <row r="1970" spans="1:4">
      <c r="A1970" s="1">
        <v>42728</v>
      </c>
      <c r="B1970" t="s">
        <v>1538</v>
      </c>
      <c r="C1970" t="s">
        <v>628</v>
      </c>
      <c r="D1970">
        <v>33.43</v>
      </c>
    </row>
    <row r="1971" spans="1:4">
      <c r="A1971" s="1">
        <v>42719</v>
      </c>
      <c r="B1971" t="s">
        <v>1538</v>
      </c>
      <c r="C1971" t="s">
        <v>819</v>
      </c>
      <c r="D1971">
        <v>18</v>
      </c>
    </row>
    <row r="1972" spans="1:4">
      <c r="A1972" s="1">
        <v>42705</v>
      </c>
      <c r="B1972" t="s">
        <v>11</v>
      </c>
      <c r="C1972" t="s">
        <v>777</v>
      </c>
      <c r="D1972">
        <v>180</v>
      </c>
    </row>
    <row r="1973" spans="1:4">
      <c r="A1973" s="1">
        <v>42711</v>
      </c>
      <c r="B1973" t="s">
        <v>11</v>
      </c>
      <c r="C1973" t="s">
        <v>800</v>
      </c>
      <c r="D1973">
        <v>32.7</v>
      </c>
    </row>
    <row r="1974" spans="1:4">
      <c r="A1974" s="1">
        <v>42705</v>
      </c>
      <c r="B1974" t="s">
        <v>11</v>
      </c>
      <c r="C1974" t="s">
        <v>800</v>
      </c>
      <c r="D1974">
        <v>8.7</v>
      </c>
    </row>
    <row r="1975" spans="1:4">
      <c r="A1975" s="1">
        <v>42706</v>
      </c>
      <c r="B1975" t="s">
        <v>11</v>
      </c>
      <c r="C1975" t="s">
        <v>118</v>
      </c>
      <c r="D1975">
        <v>7.8</v>
      </c>
    </row>
    <row r="1976" spans="1:4">
      <c r="A1976" s="1">
        <v>42711</v>
      </c>
      <c r="B1976" t="s">
        <v>11</v>
      </c>
      <c r="C1976" t="s">
        <v>800</v>
      </c>
      <c r="D1976">
        <v>66.7</v>
      </c>
    </row>
    <row r="1977" spans="1:4">
      <c r="A1977" s="1">
        <v>42714</v>
      </c>
      <c r="B1977" t="s">
        <v>11</v>
      </c>
      <c r="C1977" t="s">
        <v>820</v>
      </c>
      <c r="D1977">
        <v>7</v>
      </c>
    </row>
    <row r="1978" spans="1:4">
      <c r="A1978" s="1">
        <v>42705</v>
      </c>
      <c r="B1978" t="s">
        <v>11</v>
      </c>
      <c r="C1978" t="s">
        <v>821</v>
      </c>
      <c r="D1978">
        <v>25.4</v>
      </c>
    </row>
    <row r="1979" spans="1:4">
      <c r="A1979" s="1">
        <v>42706</v>
      </c>
      <c r="B1979" t="s">
        <v>11</v>
      </c>
      <c r="C1979" t="s">
        <v>822</v>
      </c>
      <c r="D1979">
        <v>16.4</v>
      </c>
    </row>
    <row r="1980" spans="1:4">
      <c r="A1980" s="1">
        <v>42708</v>
      </c>
      <c r="B1980" t="s">
        <v>11</v>
      </c>
      <c r="C1980" t="s">
        <v>802</v>
      </c>
      <c r="D1980">
        <v>20</v>
      </c>
    </row>
    <row r="1981" spans="1:4">
      <c r="A1981" s="1">
        <v>42726</v>
      </c>
      <c r="B1981" t="s">
        <v>11</v>
      </c>
      <c r="C1981" t="s">
        <v>823</v>
      </c>
      <c r="D1981">
        <v>15.6</v>
      </c>
    </row>
    <row r="1982" spans="1:4">
      <c r="A1982" s="1">
        <v>42721</v>
      </c>
      <c r="B1982" t="s">
        <v>11</v>
      </c>
      <c r="C1982" t="s">
        <v>727</v>
      </c>
      <c r="D1982">
        <v>50</v>
      </c>
    </row>
    <row r="1983" spans="1:4">
      <c r="A1983" s="1">
        <v>42722</v>
      </c>
      <c r="B1983" t="s">
        <v>11</v>
      </c>
      <c r="C1983" t="s">
        <v>727</v>
      </c>
      <c r="D1983">
        <v>50</v>
      </c>
    </row>
    <row r="1984" spans="1:4">
      <c r="A1984" s="1">
        <v>42719</v>
      </c>
      <c r="B1984" t="s">
        <v>11</v>
      </c>
      <c r="C1984" t="s">
        <v>800</v>
      </c>
      <c r="D1984">
        <v>29.5</v>
      </c>
    </row>
    <row r="1985" spans="1:4">
      <c r="A1985" s="1">
        <v>42726</v>
      </c>
      <c r="B1985" t="s">
        <v>11</v>
      </c>
      <c r="C1985" t="s">
        <v>824</v>
      </c>
      <c r="D1985">
        <v>14</v>
      </c>
    </row>
    <row r="1986" spans="1:4">
      <c r="A1986" s="1">
        <v>42731</v>
      </c>
      <c r="B1986" t="s">
        <v>11</v>
      </c>
      <c r="C1986" t="s">
        <v>825</v>
      </c>
      <c r="D1986">
        <v>36.15</v>
      </c>
    </row>
    <row r="1987" spans="1:4">
      <c r="A1987" s="1">
        <v>42733</v>
      </c>
      <c r="B1987" t="s">
        <v>11</v>
      </c>
      <c r="C1987" t="s">
        <v>800</v>
      </c>
      <c r="D1987">
        <v>12.3</v>
      </c>
    </row>
    <row r="1988" spans="1:4">
      <c r="A1988" s="1">
        <v>42733</v>
      </c>
      <c r="B1988" t="s">
        <v>11</v>
      </c>
      <c r="C1988" t="s">
        <v>800</v>
      </c>
      <c r="D1988">
        <v>18.8</v>
      </c>
    </row>
    <row r="1989" spans="1:4">
      <c r="A1989" s="1">
        <v>42731</v>
      </c>
      <c r="B1989" t="s">
        <v>11</v>
      </c>
      <c r="C1989" t="s">
        <v>800</v>
      </c>
      <c r="D1989">
        <v>23.54</v>
      </c>
    </row>
    <row r="1990" spans="1:4">
      <c r="A1990" s="1">
        <v>42716</v>
      </c>
      <c r="B1990" t="s">
        <v>11</v>
      </c>
      <c r="C1990" t="s">
        <v>492</v>
      </c>
      <c r="D1990">
        <v>18.8</v>
      </c>
    </row>
    <row r="1991" spans="1:4">
      <c r="A1991" s="1">
        <v>42714</v>
      </c>
      <c r="B1991" t="s">
        <v>68</v>
      </c>
      <c r="C1991" t="s">
        <v>20</v>
      </c>
      <c r="D1991">
        <v>88</v>
      </c>
    </row>
    <row r="1992" spans="1:4">
      <c r="A1992" s="1">
        <v>42707</v>
      </c>
      <c r="B1992" t="s">
        <v>68</v>
      </c>
      <c r="C1992" t="s">
        <v>705</v>
      </c>
      <c r="D1992">
        <v>72</v>
      </c>
    </row>
    <row r="1993" spans="1:4">
      <c r="A1993" s="1">
        <v>42707</v>
      </c>
      <c r="B1993" t="s">
        <v>68</v>
      </c>
      <c r="C1993" t="s">
        <v>20</v>
      </c>
      <c r="D1993">
        <v>80.2</v>
      </c>
    </row>
    <row r="1994" spans="1:4">
      <c r="A1994" s="1">
        <v>42717</v>
      </c>
      <c r="B1994" t="s">
        <v>68</v>
      </c>
      <c r="C1994" t="s">
        <v>122</v>
      </c>
      <c r="D1994">
        <v>34.5</v>
      </c>
    </row>
    <row r="1995" spans="1:4">
      <c r="A1995" s="1">
        <v>42722</v>
      </c>
      <c r="B1995" t="s">
        <v>68</v>
      </c>
      <c r="C1995" t="s">
        <v>122</v>
      </c>
      <c r="D1995">
        <v>104.55</v>
      </c>
    </row>
    <row r="1996" spans="1:4">
      <c r="A1996" s="1">
        <v>42715</v>
      </c>
      <c r="B1996" t="s">
        <v>68</v>
      </c>
      <c r="C1996" t="s">
        <v>122</v>
      </c>
      <c r="D1996">
        <v>3.65</v>
      </c>
    </row>
    <row r="1997" spans="1:4">
      <c r="A1997" s="1">
        <v>42718</v>
      </c>
      <c r="B1997" t="s">
        <v>68</v>
      </c>
      <c r="C1997" t="s">
        <v>826</v>
      </c>
      <c r="D1997">
        <v>16.4</v>
      </c>
    </row>
    <row r="1998" spans="1:4">
      <c r="A1998" s="1">
        <v>42718</v>
      </c>
      <c r="B1998" t="s">
        <v>68</v>
      </c>
      <c r="C1998" t="s">
        <v>218</v>
      </c>
      <c r="D1998">
        <v>66.4</v>
      </c>
    </row>
    <row r="1999" spans="1:4">
      <c r="A1999" s="1">
        <v>42734</v>
      </c>
      <c r="B1999" t="s">
        <v>68</v>
      </c>
      <c r="C1999" t="s">
        <v>20</v>
      </c>
      <c r="D1999">
        <v>116</v>
      </c>
    </row>
    <row r="2000" spans="1:4">
      <c r="A2000" s="1">
        <v>42723</v>
      </c>
      <c r="B2000" t="s">
        <v>68</v>
      </c>
      <c r="C2000" t="s">
        <v>20</v>
      </c>
      <c r="D2000">
        <v>64.45</v>
      </c>
    </row>
    <row r="2001" spans="1:4">
      <c r="A2001" s="1">
        <v>42724</v>
      </c>
      <c r="B2001" t="s">
        <v>68</v>
      </c>
      <c r="C2001" t="s">
        <v>20</v>
      </c>
      <c r="D2001">
        <v>27.5</v>
      </c>
    </row>
    <row r="2002" spans="1:4">
      <c r="A2002" s="1">
        <v>42723</v>
      </c>
      <c r="B2002" t="s">
        <v>68</v>
      </c>
      <c r="C2002" t="s">
        <v>23</v>
      </c>
      <c r="D2002">
        <v>16.35</v>
      </c>
    </row>
    <row r="2003" spans="1:4">
      <c r="A2003" s="1">
        <v>42715</v>
      </c>
      <c r="B2003" t="s">
        <v>68</v>
      </c>
      <c r="C2003" t="s">
        <v>805</v>
      </c>
      <c r="D2003">
        <v>9.7</v>
      </c>
    </row>
    <row r="2004" spans="1:4">
      <c r="A2004" s="1">
        <v>42706</v>
      </c>
      <c r="B2004" t="s">
        <v>197</v>
      </c>
      <c r="C2004" t="s">
        <v>827</v>
      </c>
      <c r="D2004">
        <v>104.15</v>
      </c>
    </row>
    <row r="2005" spans="1:4">
      <c r="A2005" s="1">
        <v>42705</v>
      </c>
      <c r="B2005" t="s">
        <v>197</v>
      </c>
      <c r="C2005" t="s">
        <v>394</v>
      </c>
      <c r="D2005">
        <v>11.45</v>
      </c>
    </row>
    <row r="2006" spans="1:4">
      <c r="A2006" s="1">
        <v>42709</v>
      </c>
      <c r="B2006" t="s">
        <v>197</v>
      </c>
      <c r="C2006" t="s">
        <v>730</v>
      </c>
      <c r="D2006">
        <v>67.7</v>
      </c>
    </row>
    <row r="2007" spans="1:4">
      <c r="A2007" s="1">
        <v>42718</v>
      </c>
      <c r="B2007" t="s">
        <v>197</v>
      </c>
      <c r="C2007" t="s">
        <v>730</v>
      </c>
      <c r="D2007">
        <v>47</v>
      </c>
    </row>
    <row r="2008" spans="1:4">
      <c r="A2008" s="1">
        <v>42718</v>
      </c>
      <c r="B2008" t="s">
        <v>197</v>
      </c>
      <c r="C2008" t="s">
        <v>105</v>
      </c>
      <c r="D2008">
        <v>53.6</v>
      </c>
    </row>
    <row r="2009" spans="1:4">
      <c r="A2009" s="1">
        <v>42733</v>
      </c>
      <c r="B2009" t="s">
        <v>197</v>
      </c>
      <c r="C2009" t="s">
        <v>828</v>
      </c>
      <c r="D2009">
        <v>40.3</v>
      </c>
    </row>
    <row r="2010" spans="1:4">
      <c r="A2010" s="1">
        <v>42705</v>
      </c>
      <c r="B2010" t="s">
        <v>125</v>
      </c>
      <c r="C2010" t="s">
        <v>640</v>
      </c>
      <c r="D2010">
        <v>60</v>
      </c>
    </row>
    <row r="2011" spans="1:4">
      <c r="A2011" s="1">
        <v>42705</v>
      </c>
      <c r="B2011" t="s">
        <v>125</v>
      </c>
      <c r="C2011" t="s">
        <v>641</v>
      </c>
      <c r="D2011">
        <v>600</v>
      </c>
    </row>
    <row r="2012" spans="1:4">
      <c r="A2012" s="1">
        <v>42705</v>
      </c>
      <c r="B2012" t="s">
        <v>125</v>
      </c>
      <c r="C2012" t="s">
        <v>509</v>
      </c>
      <c r="D2012">
        <v>55.5</v>
      </c>
    </row>
    <row r="2013" spans="1:4">
      <c r="A2013" s="1">
        <v>42709</v>
      </c>
      <c r="B2013" t="s">
        <v>125</v>
      </c>
      <c r="C2013" t="s">
        <v>200</v>
      </c>
      <c r="D2013">
        <v>75.8</v>
      </c>
    </row>
    <row r="2014" spans="1:4">
      <c r="A2014" s="1">
        <v>42716</v>
      </c>
      <c r="B2014" t="s">
        <v>125</v>
      </c>
      <c r="C2014" t="s">
        <v>165</v>
      </c>
      <c r="D2014">
        <v>20</v>
      </c>
    </row>
    <row r="2015" spans="1:4">
      <c r="A2015" s="1">
        <v>42705</v>
      </c>
      <c r="B2015" t="s">
        <v>644</v>
      </c>
      <c r="C2015" t="s">
        <v>645</v>
      </c>
      <c r="D2015">
        <v>750</v>
      </c>
    </row>
    <row r="2016" spans="1:4">
      <c r="A2016" s="1">
        <v>42705</v>
      </c>
      <c r="B2016" t="s">
        <v>644</v>
      </c>
      <c r="C2016" t="s">
        <v>684</v>
      </c>
      <c r="D2016">
        <v>300</v>
      </c>
    </row>
    <row r="2017" spans="1:4">
      <c r="A2017" s="1">
        <v>42705</v>
      </c>
      <c r="B2017" t="s">
        <v>646</v>
      </c>
      <c r="C2017" t="s">
        <v>647</v>
      </c>
      <c r="D2017">
        <v>450</v>
      </c>
    </row>
    <row r="2018" spans="1:4">
      <c r="A2018" s="1">
        <v>42730</v>
      </c>
      <c r="B2018" t="s">
        <v>163</v>
      </c>
      <c r="C2018" t="s">
        <v>791</v>
      </c>
      <c r="D2018">
        <v>45</v>
      </c>
    </row>
    <row r="2019" spans="1:4">
      <c r="A2019" s="1">
        <v>42711</v>
      </c>
      <c r="B2019" t="s">
        <v>134</v>
      </c>
      <c r="C2019" t="s">
        <v>332</v>
      </c>
      <c r="D2019">
        <v>41</v>
      </c>
    </row>
    <row r="2020" spans="1:4">
      <c r="A2020" s="1">
        <v>42706</v>
      </c>
      <c r="B2020" t="s">
        <v>134</v>
      </c>
      <c r="C2020" t="s">
        <v>378</v>
      </c>
      <c r="D2020">
        <v>140.4</v>
      </c>
    </row>
    <row r="2021" spans="1:4">
      <c r="A2021" s="1">
        <v>42716</v>
      </c>
      <c r="B2021" t="s">
        <v>134</v>
      </c>
      <c r="C2021" t="s">
        <v>266</v>
      </c>
      <c r="D2021">
        <v>19.55</v>
      </c>
    </row>
    <row r="2022" spans="1:4">
      <c r="A2022" s="1">
        <v>42714</v>
      </c>
      <c r="B2022" t="s">
        <v>34</v>
      </c>
      <c r="C2022" t="s">
        <v>81</v>
      </c>
      <c r="D2022">
        <v>14.5</v>
      </c>
    </row>
    <row r="2023" spans="1:4">
      <c r="A2023" s="1">
        <v>42734</v>
      </c>
      <c r="B2023" t="s">
        <v>34</v>
      </c>
      <c r="C2023" t="s">
        <v>81</v>
      </c>
      <c r="D2023">
        <v>32.6</v>
      </c>
    </row>
    <row r="2024" spans="1:4">
      <c r="A2024" s="1">
        <v>42675</v>
      </c>
      <c r="B2024" t="s">
        <v>36</v>
      </c>
      <c r="C2024" t="s">
        <v>37</v>
      </c>
      <c r="D2024">
        <v>600</v>
      </c>
    </row>
    <row r="2025" spans="1:4">
      <c r="A2025" s="1">
        <v>42675</v>
      </c>
      <c r="B2025" t="s">
        <v>36</v>
      </c>
      <c r="C2025" t="s">
        <v>38</v>
      </c>
      <c r="D2025">
        <v>400</v>
      </c>
    </row>
    <row r="2026" spans="1:4">
      <c r="A2026" s="1">
        <v>42714</v>
      </c>
      <c r="B2026" t="s">
        <v>36</v>
      </c>
      <c r="C2026" t="s">
        <v>829</v>
      </c>
      <c r="D2026">
        <v>35</v>
      </c>
    </row>
    <row r="2027" spans="1:4">
      <c r="A2027" s="1">
        <v>42735</v>
      </c>
      <c r="B2027" t="s">
        <v>36</v>
      </c>
      <c r="C2027" t="s">
        <v>573</v>
      </c>
      <c r="D2027">
        <v>250</v>
      </c>
    </row>
    <row r="2028" spans="1:4">
      <c r="A2028" s="1">
        <v>42726</v>
      </c>
      <c r="B2028" t="s">
        <v>36</v>
      </c>
      <c r="C2028" t="s">
        <v>830</v>
      </c>
      <c r="D2028">
        <v>60</v>
      </c>
    </row>
    <row r="2029" spans="1:4">
      <c r="A2029" s="1">
        <v>42718</v>
      </c>
      <c r="B2029" t="s">
        <v>36</v>
      </c>
      <c r="C2029" t="s">
        <v>831</v>
      </c>
      <c r="D2029">
        <v>9.8</v>
      </c>
    </row>
    <row r="2030" spans="1:4">
      <c r="A2030" s="1">
        <v>42723</v>
      </c>
      <c r="B2030" t="s">
        <v>36</v>
      </c>
      <c r="C2030" t="s">
        <v>831</v>
      </c>
      <c r="D2030">
        <v>85.7</v>
      </c>
    </row>
    <row r="2031" spans="1:4">
      <c r="A2031" s="1">
        <v>42729</v>
      </c>
      <c r="B2031" t="s">
        <v>36</v>
      </c>
      <c r="C2031" t="s">
        <v>832</v>
      </c>
      <c r="D2031">
        <v>100</v>
      </c>
    </row>
    <row r="2032" spans="1:4">
      <c r="A2032" s="1">
        <v>42722</v>
      </c>
      <c r="B2032" t="s">
        <v>36</v>
      </c>
      <c r="C2032" t="s">
        <v>833</v>
      </c>
      <c r="D2032">
        <v>600</v>
      </c>
    </row>
    <row r="2033" spans="1:4">
      <c r="A2033" s="1">
        <v>42722</v>
      </c>
      <c r="B2033" t="s">
        <v>36</v>
      </c>
      <c r="C2033" t="s">
        <v>834</v>
      </c>
      <c r="D2033">
        <v>120</v>
      </c>
    </row>
    <row r="2034" spans="1:4">
      <c r="A2034" s="1">
        <v>42705</v>
      </c>
      <c r="B2034" t="s">
        <v>39</v>
      </c>
      <c r="C2034" t="s">
        <v>42</v>
      </c>
      <c r="D2034">
        <v>110</v>
      </c>
    </row>
    <row r="2035" spans="1:4">
      <c r="A2035" s="1">
        <v>42710</v>
      </c>
      <c r="B2035" t="s">
        <v>39</v>
      </c>
      <c r="C2035" t="s">
        <v>83</v>
      </c>
      <c r="D2035">
        <v>65.7</v>
      </c>
    </row>
    <row r="2036" spans="1:4">
      <c r="A2036" s="1">
        <v>42709</v>
      </c>
      <c r="B2036" t="s">
        <v>39</v>
      </c>
      <c r="C2036" t="s">
        <v>172</v>
      </c>
      <c r="D2036">
        <v>468</v>
      </c>
    </row>
    <row r="2037" spans="1:4">
      <c r="A2037" s="1">
        <v>42718</v>
      </c>
      <c r="B2037" t="s">
        <v>39</v>
      </c>
      <c r="C2037" t="s">
        <v>83</v>
      </c>
      <c r="D2037">
        <v>68</v>
      </c>
    </row>
    <row r="2038" spans="1:4">
      <c r="A2038" s="1">
        <v>42729</v>
      </c>
      <c r="B2038" t="s">
        <v>39</v>
      </c>
      <c r="C2038" t="s">
        <v>83</v>
      </c>
      <c r="D2038">
        <v>67.13</v>
      </c>
    </row>
    <row r="2039" spans="1:4">
      <c r="A2039" s="1">
        <v>42733</v>
      </c>
      <c r="B2039" t="s">
        <v>39</v>
      </c>
      <c r="C2039" t="s">
        <v>391</v>
      </c>
      <c r="D2039">
        <v>50</v>
      </c>
    </row>
    <row r="2040" spans="1:4">
      <c r="A2040" s="1">
        <v>42726</v>
      </c>
      <c r="B2040" t="s">
        <v>39</v>
      </c>
      <c r="C2040" t="s">
        <v>306</v>
      </c>
      <c r="D2040">
        <v>7.4</v>
      </c>
    </row>
    <row r="2041" spans="1:4">
      <c r="A2041" s="1">
        <v>42723</v>
      </c>
      <c r="B2041" t="s">
        <v>39</v>
      </c>
      <c r="C2041" t="s">
        <v>306</v>
      </c>
      <c r="D2041">
        <v>14.75</v>
      </c>
    </row>
    <row r="2042" spans="1:4">
      <c r="A2042" s="1">
        <v>42733</v>
      </c>
      <c r="B2042" t="s">
        <v>375</v>
      </c>
      <c r="C2042" t="s">
        <v>547</v>
      </c>
      <c r="D2042">
        <v>200</v>
      </c>
    </row>
    <row r="2043" spans="1:4">
      <c r="A2043" s="1">
        <v>42733</v>
      </c>
      <c r="B2043" t="s">
        <v>375</v>
      </c>
      <c r="C2043" t="s">
        <v>548</v>
      </c>
      <c r="D2043">
        <v>44</v>
      </c>
    </row>
    <row r="2044" spans="1:4">
      <c r="A2044" s="1">
        <v>42733</v>
      </c>
      <c r="B2044" t="s">
        <v>375</v>
      </c>
      <c r="C2044" t="s">
        <v>549</v>
      </c>
      <c r="D2044">
        <v>44</v>
      </c>
    </row>
    <row r="2045" spans="1:4">
      <c r="A2045" s="1">
        <v>42733</v>
      </c>
      <c r="B2045" t="s">
        <v>375</v>
      </c>
      <c r="C2045" t="s">
        <v>550</v>
      </c>
      <c r="D2045">
        <v>50</v>
      </c>
    </row>
    <row r="2046" spans="1:4">
      <c r="A2046" s="1">
        <v>42736</v>
      </c>
      <c r="B2046" t="s">
        <v>1538</v>
      </c>
      <c r="C2046" t="s">
        <v>239</v>
      </c>
      <c r="D2046">
        <v>800</v>
      </c>
    </row>
    <row r="2047" spans="1:4">
      <c r="A2047" s="1">
        <v>42736</v>
      </c>
      <c r="B2047" t="s">
        <v>1538</v>
      </c>
      <c r="C2047" t="s">
        <v>669</v>
      </c>
      <c r="D2047">
        <v>60</v>
      </c>
    </row>
    <row r="2048" spans="1:4">
      <c r="A2048" s="1">
        <v>42757</v>
      </c>
      <c r="B2048" t="s">
        <v>1538</v>
      </c>
      <c r="C2048" t="s">
        <v>818</v>
      </c>
      <c r="D2048">
        <v>21.4</v>
      </c>
    </row>
    <row r="2049" spans="1:4">
      <c r="A2049" s="1">
        <v>42751</v>
      </c>
      <c r="B2049" t="s">
        <v>1538</v>
      </c>
      <c r="C2049" t="s">
        <v>835</v>
      </c>
      <c r="D2049">
        <v>19.15</v>
      </c>
    </row>
    <row r="2050" spans="1:4">
      <c r="A2050" s="1">
        <v>42761</v>
      </c>
      <c r="B2050" t="s">
        <v>1538</v>
      </c>
      <c r="C2050" t="s">
        <v>392</v>
      </c>
      <c r="D2050">
        <v>69.8</v>
      </c>
    </row>
    <row r="2051" spans="1:4">
      <c r="A2051" s="1">
        <v>42736</v>
      </c>
      <c r="B2051" t="s">
        <v>11</v>
      </c>
      <c r="C2051" t="s">
        <v>777</v>
      </c>
      <c r="D2051">
        <v>180</v>
      </c>
    </row>
    <row r="2052" spans="1:4">
      <c r="A2052" s="1">
        <v>42742</v>
      </c>
      <c r="B2052" t="s">
        <v>11</v>
      </c>
      <c r="C2052" t="s">
        <v>836</v>
      </c>
      <c r="D2052">
        <v>24</v>
      </c>
    </row>
    <row r="2053" spans="1:4">
      <c r="A2053" s="1">
        <v>42737</v>
      </c>
      <c r="B2053" t="s">
        <v>11</v>
      </c>
      <c r="C2053" t="s">
        <v>837</v>
      </c>
      <c r="D2053">
        <v>22</v>
      </c>
    </row>
    <row r="2054" spans="1:4">
      <c r="A2054" s="1">
        <v>42736</v>
      </c>
      <c r="B2054" t="s">
        <v>11</v>
      </c>
      <c r="C2054" t="s">
        <v>727</v>
      </c>
      <c r="D2054">
        <v>20</v>
      </c>
    </row>
    <row r="2055" spans="1:4">
      <c r="A2055" s="1">
        <v>42386</v>
      </c>
      <c r="B2055" t="s">
        <v>11</v>
      </c>
      <c r="C2055" t="s">
        <v>838</v>
      </c>
      <c r="D2055">
        <v>20</v>
      </c>
    </row>
    <row r="2056" spans="1:4">
      <c r="A2056" s="1">
        <v>42761</v>
      </c>
      <c r="B2056" t="s">
        <v>11</v>
      </c>
      <c r="C2056" t="s">
        <v>839</v>
      </c>
      <c r="D2056">
        <v>33.7</v>
      </c>
    </row>
    <row r="2057" spans="1:4">
      <c r="A2057" s="1">
        <v>42757</v>
      </c>
      <c r="B2057" t="s">
        <v>11</v>
      </c>
      <c r="C2057" t="s">
        <v>840</v>
      </c>
      <c r="D2057">
        <v>25</v>
      </c>
    </row>
    <row r="2058" spans="1:4">
      <c r="A2058" s="1">
        <v>42759</v>
      </c>
      <c r="B2058" t="s">
        <v>11</v>
      </c>
      <c r="C2058" t="s">
        <v>585</v>
      </c>
      <c r="D2058">
        <v>6.45</v>
      </c>
    </row>
    <row r="2059" spans="1:4">
      <c r="A2059" s="1">
        <v>42742</v>
      </c>
      <c r="B2059" t="s">
        <v>68</v>
      </c>
      <c r="C2059" t="s">
        <v>20</v>
      </c>
      <c r="D2059">
        <v>78.2</v>
      </c>
    </row>
    <row r="2060" spans="1:4">
      <c r="A2060" s="1">
        <v>42741</v>
      </c>
      <c r="B2060" t="s">
        <v>68</v>
      </c>
      <c r="C2060" t="s">
        <v>122</v>
      </c>
      <c r="D2060">
        <v>11.9</v>
      </c>
    </row>
    <row r="2061" spans="1:4">
      <c r="A2061" s="1">
        <v>42737</v>
      </c>
      <c r="B2061" t="s">
        <v>68</v>
      </c>
      <c r="C2061" t="s">
        <v>218</v>
      </c>
      <c r="D2061">
        <v>99.75</v>
      </c>
    </row>
    <row r="2062" spans="1:4">
      <c r="A2062" s="1">
        <v>42739</v>
      </c>
      <c r="B2062" t="s">
        <v>68</v>
      </c>
      <c r="C2062" t="s">
        <v>20</v>
      </c>
      <c r="D2062">
        <v>23.95</v>
      </c>
    </row>
    <row r="2063" spans="1:4">
      <c r="A2063" s="1">
        <v>42750</v>
      </c>
      <c r="B2063" t="s">
        <v>68</v>
      </c>
      <c r="C2063" t="s">
        <v>659</v>
      </c>
      <c r="D2063">
        <v>9</v>
      </c>
    </row>
    <row r="2064" spans="1:4">
      <c r="A2064" s="1">
        <v>42750</v>
      </c>
      <c r="B2064" t="s">
        <v>68</v>
      </c>
      <c r="C2064" t="s">
        <v>20</v>
      </c>
      <c r="D2064">
        <v>148.7</v>
      </c>
    </row>
    <row r="2065" spans="1:4">
      <c r="A2065" s="1">
        <v>42760</v>
      </c>
      <c r="B2065" t="s">
        <v>68</v>
      </c>
      <c r="C2065" t="s">
        <v>122</v>
      </c>
      <c r="D2065">
        <v>20</v>
      </c>
    </row>
    <row r="2066" spans="1:4">
      <c r="A2066" s="1">
        <v>42754</v>
      </c>
      <c r="B2066" t="s">
        <v>68</v>
      </c>
      <c r="C2066" t="s">
        <v>23</v>
      </c>
      <c r="D2066">
        <v>7.45</v>
      </c>
    </row>
    <row r="2067" spans="1:4">
      <c r="A2067" s="1">
        <v>42754</v>
      </c>
      <c r="B2067" t="s">
        <v>68</v>
      </c>
      <c r="C2067" t="s">
        <v>218</v>
      </c>
      <c r="D2067">
        <v>83.95</v>
      </c>
    </row>
    <row r="2068" spans="1:4">
      <c r="A2068" s="1">
        <v>42754</v>
      </c>
      <c r="B2068" t="s">
        <v>68</v>
      </c>
      <c r="C2068" t="s">
        <v>20</v>
      </c>
      <c r="D2068">
        <v>16.9</v>
      </c>
    </row>
    <row r="2069" spans="1:4">
      <c r="A2069" s="1">
        <v>42756</v>
      </c>
      <c r="B2069" t="s">
        <v>68</v>
      </c>
      <c r="C2069" t="s">
        <v>20</v>
      </c>
      <c r="D2069">
        <v>117.49</v>
      </c>
    </row>
    <row r="2070" spans="1:4">
      <c r="A2070" s="1">
        <v>42736</v>
      </c>
      <c r="B2070" t="s">
        <v>68</v>
      </c>
      <c r="C2070" t="s">
        <v>22</v>
      </c>
      <c r="D2070">
        <v>8.45</v>
      </c>
    </row>
    <row r="2071" spans="1:4">
      <c r="A2071" s="1">
        <v>42760</v>
      </c>
      <c r="B2071" t="s">
        <v>68</v>
      </c>
      <c r="C2071" t="s">
        <v>122</v>
      </c>
      <c r="D2071">
        <v>14.7</v>
      </c>
    </row>
    <row r="2072" spans="1:4">
      <c r="A2072" s="1">
        <v>42756</v>
      </c>
      <c r="B2072" t="s">
        <v>68</v>
      </c>
      <c r="C2072" t="s">
        <v>20</v>
      </c>
      <c r="D2072">
        <v>117.49</v>
      </c>
    </row>
    <row r="2073" spans="1:4">
      <c r="A2073" s="1">
        <v>42749</v>
      </c>
      <c r="B2073" t="s">
        <v>197</v>
      </c>
      <c r="C2073" t="s">
        <v>394</v>
      </c>
      <c r="D2073">
        <v>22.05</v>
      </c>
    </row>
    <row r="2074" spans="1:4">
      <c r="A2074" s="1">
        <v>42740</v>
      </c>
      <c r="B2074" t="s">
        <v>197</v>
      </c>
      <c r="C2074" t="s">
        <v>842</v>
      </c>
      <c r="D2074">
        <v>9.8</v>
      </c>
    </row>
    <row r="2075" spans="1:4">
      <c r="A2075" s="1">
        <v>42738</v>
      </c>
      <c r="B2075" t="s">
        <v>197</v>
      </c>
      <c r="C2075" t="s">
        <v>843</v>
      </c>
      <c r="D2075">
        <v>39.5</v>
      </c>
    </row>
    <row r="2076" spans="1:4">
      <c r="A2076" s="1">
        <v>42744</v>
      </c>
      <c r="B2076" t="s">
        <v>197</v>
      </c>
      <c r="C2076" t="s">
        <v>843</v>
      </c>
      <c r="D2076">
        <v>41.6</v>
      </c>
    </row>
    <row r="2077" spans="1:4">
      <c r="A2077" s="1">
        <v>42740</v>
      </c>
      <c r="B2077" t="s">
        <v>197</v>
      </c>
      <c r="C2077" t="s">
        <v>612</v>
      </c>
      <c r="D2077">
        <v>21.85</v>
      </c>
    </row>
    <row r="2078" spans="1:4">
      <c r="A2078" s="1">
        <v>42750</v>
      </c>
      <c r="B2078" t="s">
        <v>197</v>
      </c>
      <c r="C2078" t="s">
        <v>394</v>
      </c>
      <c r="D2078">
        <v>42.2</v>
      </c>
    </row>
    <row r="2079" spans="1:4">
      <c r="A2079" s="1">
        <v>42743</v>
      </c>
      <c r="B2079" t="s">
        <v>197</v>
      </c>
      <c r="C2079" t="s">
        <v>22</v>
      </c>
      <c r="D2079">
        <v>31.8</v>
      </c>
    </row>
    <row r="2080" spans="1:4">
      <c r="A2080" s="1">
        <v>42736</v>
      </c>
      <c r="B2080" t="s">
        <v>197</v>
      </c>
      <c r="C2080" t="s">
        <v>844</v>
      </c>
      <c r="D2080">
        <v>64.6</v>
      </c>
    </row>
    <row r="2081" spans="1:4">
      <c r="A2081" s="1">
        <v>42740</v>
      </c>
      <c r="B2081" t="s">
        <v>197</v>
      </c>
      <c r="C2081" t="s">
        <v>845</v>
      </c>
      <c r="D2081">
        <v>24.1</v>
      </c>
    </row>
    <row r="2082" spans="1:4">
      <c r="A2082" s="1">
        <v>42746</v>
      </c>
      <c r="B2082" t="s">
        <v>197</v>
      </c>
      <c r="C2082" t="s">
        <v>846</v>
      </c>
      <c r="D2082">
        <v>34</v>
      </c>
    </row>
    <row r="2083" spans="1:4">
      <c r="A2083" s="1">
        <v>42751</v>
      </c>
      <c r="B2083" t="s">
        <v>197</v>
      </c>
      <c r="C2083" t="s">
        <v>847</v>
      </c>
      <c r="D2083">
        <v>115.8</v>
      </c>
    </row>
    <row r="2084" spans="1:4">
      <c r="A2084" s="1">
        <v>42751</v>
      </c>
      <c r="B2084" t="s">
        <v>197</v>
      </c>
      <c r="C2084" t="s">
        <v>848</v>
      </c>
      <c r="D2084">
        <v>43.8</v>
      </c>
    </row>
    <row r="2085" spans="1:4">
      <c r="A2085" s="1">
        <v>42756</v>
      </c>
      <c r="B2085" t="s">
        <v>197</v>
      </c>
      <c r="C2085" t="s">
        <v>849</v>
      </c>
      <c r="D2085">
        <v>9.2</v>
      </c>
    </row>
    <row r="2086" spans="1:4">
      <c r="A2086" s="1">
        <v>42736</v>
      </c>
      <c r="B2086" t="s">
        <v>125</v>
      </c>
      <c r="C2086" t="s">
        <v>640</v>
      </c>
      <c r="D2086">
        <v>60</v>
      </c>
    </row>
    <row r="2087" spans="1:4">
      <c r="A2087" s="1">
        <v>42736</v>
      </c>
      <c r="B2087" t="s">
        <v>125</v>
      </c>
      <c r="C2087" t="s">
        <v>641</v>
      </c>
      <c r="D2087">
        <v>600</v>
      </c>
    </row>
    <row r="2088" spans="1:4">
      <c r="A2088" s="1">
        <v>42736</v>
      </c>
      <c r="B2088" t="s">
        <v>125</v>
      </c>
      <c r="C2088" t="s">
        <v>509</v>
      </c>
      <c r="D2088">
        <v>55.5</v>
      </c>
    </row>
    <row r="2089" spans="1:4">
      <c r="A2089" s="1">
        <v>42736</v>
      </c>
      <c r="B2089" t="s">
        <v>644</v>
      </c>
      <c r="C2089" t="s">
        <v>645</v>
      </c>
      <c r="D2089">
        <v>750</v>
      </c>
    </row>
    <row r="2090" spans="1:4">
      <c r="A2090" s="1">
        <v>42736</v>
      </c>
      <c r="B2090" t="s">
        <v>644</v>
      </c>
      <c r="C2090" t="s">
        <v>684</v>
      </c>
      <c r="D2090">
        <v>300</v>
      </c>
    </row>
    <row r="2091" spans="1:4">
      <c r="A2091" s="1">
        <v>42736</v>
      </c>
      <c r="B2091" t="s">
        <v>646</v>
      </c>
      <c r="C2091" t="s">
        <v>647</v>
      </c>
      <c r="D2091">
        <v>450</v>
      </c>
    </row>
    <row r="2092" spans="1:4">
      <c r="A2092" s="1">
        <v>42757</v>
      </c>
      <c r="B2092" t="s">
        <v>163</v>
      </c>
      <c r="C2092" t="s">
        <v>791</v>
      </c>
      <c r="D2092">
        <v>20</v>
      </c>
    </row>
    <row r="2093" spans="1:4">
      <c r="A2093" s="1">
        <v>42751</v>
      </c>
      <c r="B2093" t="s">
        <v>134</v>
      </c>
      <c r="C2093" t="s">
        <v>850</v>
      </c>
      <c r="D2093">
        <v>264.4</v>
      </c>
    </row>
    <row r="2094" spans="1:4">
      <c r="A2094" s="1">
        <v>42752</v>
      </c>
      <c r="B2094" t="s">
        <v>134</v>
      </c>
      <c r="C2094" t="s">
        <v>98</v>
      </c>
      <c r="D2094">
        <v>159.4</v>
      </c>
    </row>
    <row r="2095" spans="1:4">
      <c r="A2095" s="1">
        <v>42754</v>
      </c>
      <c r="B2095" t="s">
        <v>134</v>
      </c>
      <c r="C2095" t="s">
        <v>851</v>
      </c>
      <c r="D2095">
        <v>22</v>
      </c>
    </row>
    <row r="2096" spans="1:4">
      <c r="A2096" s="1">
        <v>42751</v>
      </c>
      <c r="B2096" t="s">
        <v>34</v>
      </c>
      <c r="C2096" t="s">
        <v>81</v>
      </c>
      <c r="D2096">
        <v>21.6</v>
      </c>
    </row>
    <row r="2097" spans="1:4">
      <c r="A2097" s="1">
        <v>42761</v>
      </c>
      <c r="B2097" t="s">
        <v>34</v>
      </c>
      <c r="C2097" t="s">
        <v>81</v>
      </c>
      <c r="D2097">
        <v>12.7</v>
      </c>
    </row>
    <row r="2098" spans="1:4">
      <c r="A2098" s="1">
        <v>42736</v>
      </c>
      <c r="B2098" t="s">
        <v>36</v>
      </c>
      <c r="C2098" t="s">
        <v>37</v>
      </c>
      <c r="D2098">
        <v>600</v>
      </c>
    </row>
    <row r="2099" spans="1:4">
      <c r="A2099" s="1">
        <v>42736</v>
      </c>
      <c r="B2099" t="s">
        <v>36</v>
      </c>
      <c r="C2099" t="s">
        <v>38</v>
      </c>
      <c r="D2099">
        <v>400</v>
      </c>
    </row>
    <row r="2100" spans="1:4">
      <c r="A2100" s="1">
        <v>42743</v>
      </c>
      <c r="B2100" t="s">
        <v>36</v>
      </c>
      <c r="C2100" t="s">
        <v>852</v>
      </c>
      <c r="D2100">
        <v>114</v>
      </c>
    </row>
    <row r="2101" spans="1:4">
      <c r="A2101" s="1">
        <v>42737</v>
      </c>
      <c r="B2101" t="s">
        <v>36</v>
      </c>
      <c r="C2101" t="s">
        <v>853</v>
      </c>
      <c r="D2101">
        <v>66.8</v>
      </c>
    </row>
    <row r="2102" spans="1:4">
      <c r="A2102" s="1">
        <v>42749</v>
      </c>
      <c r="B2102" t="s">
        <v>36</v>
      </c>
      <c r="C2102" t="s">
        <v>854</v>
      </c>
      <c r="D2102">
        <v>120</v>
      </c>
    </row>
    <row r="2103" spans="1:4">
      <c r="A2103" s="1">
        <v>42386</v>
      </c>
      <c r="B2103" t="s">
        <v>36</v>
      </c>
      <c r="C2103" t="s">
        <v>854</v>
      </c>
      <c r="D2103">
        <v>200.2</v>
      </c>
    </row>
    <row r="2104" spans="1:4">
      <c r="A2104" s="1">
        <v>42761</v>
      </c>
      <c r="B2104" t="s">
        <v>36</v>
      </c>
      <c r="C2104" t="s">
        <v>855</v>
      </c>
      <c r="D2104">
        <v>50</v>
      </c>
    </row>
    <row r="2105" spans="1:4">
      <c r="A2105" s="1">
        <v>42759</v>
      </c>
      <c r="B2105" t="s">
        <v>36</v>
      </c>
      <c r="C2105" t="s">
        <v>856</v>
      </c>
      <c r="D2105">
        <v>32</v>
      </c>
    </row>
    <row r="2106" spans="1:4">
      <c r="A2106" s="1">
        <v>42736</v>
      </c>
      <c r="B2106" t="s">
        <v>39</v>
      </c>
      <c r="C2106" t="s">
        <v>42</v>
      </c>
      <c r="D2106">
        <v>110</v>
      </c>
    </row>
    <row r="2107" spans="1:4">
      <c r="A2107" s="1">
        <v>42744</v>
      </c>
      <c r="B2107" t="s">
        <v>39</v>
      </c>
      <c r="C2107" t="s">
        <v>306</v>
      </c>
      <c r="D2107">
        <v>23.75</v>
      </c>
    </row>
    <row r="2108" spans="1:4">
      <c r="A2108" s="1">
        <v>42740</v>
      </c>
      <c r="B2108" t="s">
        <v>39</v>
      </c>
      <c r="C2108" t="s">
        <v>857</v>
      </c>
      <c r="D2108">
        <v>50</v>
      </c>
    </row>
    <row r="2109" spans="1:4">
      <c r="A2109" s="1">
        <v>42741</v>
      </c>
      <c r="B2109" t="s">
        <v>39</v>
      </c>
      <c r="C2109" t="s">
        <v>83</v>
      </c>
      <c r="D2109">
        <v>80.15</v>
      </c>
    </row>
    <row r="2110" spans="1:4">
      <c r="A2110" s="1">
        <v>42756</v>
      </c>
      <c r="B2110" t="s">
        <v>39</v>
      </c>
      <c r="C2110" t="s">
        <v>83</v>
      </c>
      <c r="D2110">
        <v>78.28</v>
      </c>
    </row>
    <row r="2111" spans="1:4">
      <c r="A2111" s="1">
        <v>42756</v>
      </c>
      <c r="B2111" t="s">
        <v>39</v>
      </c>
      <c r="C2111" t="s">
        <v>858</v>
      </c>
      <c r="D2111">
        <v>12</v>
      </c>
    </row>
    <row r="2112" spans="1:4">
      <c r="A2112" s="1">
        <v>42761</v>
      </c>
      <c r="B2112" t="s">
        <v>39</v>
      </c>
      <c r="C2112" t="s">
        <v>83</v>
      </c>
      <c r="D2112">
        <v>69.93</v>
      </c>
    </row>
    <row r="2113" spans="1:4">
      <c r="A2113" s="1">
        <v>42743</v>
      </c>
      <c r="B2113" t="s">
        <v>1538</v>
      </c>
      <c r="C2113" t="s">
        <v>859</v>
      </c>
      <c r="D2113">
        <v>300</v>
      </c>
    </row>
    <row r="2114" spans="1:4">
      <c r="A2114" s="1">
        <v>42749</v>
      </c>
      <c r="B2114" t="s">
        <v>1538</v>
      </c>
      <c r="C2114" t="s">
        <v>860</v>
      </c>
      <c r="D2114">
        <v>15</v>
      </c>
    </row>
    <row r="2115" spans="1:4">
      <c r="A2115" s="1">
        <v>42736</v>
      </c>
      <c r="B2115" t="s">
        <v>375</v>
      </c>
      <c r="C2115" t="s">
        <v>547</v>
      </c>
      <c r="D2115">
        <v>200</v>
      </c>
    </row>
    <row r="2116" spans="1:4">
      <c r="A2116" s="1">
        <v>42736</v>
      </c>
      <c r="B2116" t="s">
        <v>375</v>
      </c>
      <c r="C2116" t="s">
        <v>548</v>
      </c>
      <c r="D2116">
        <v>44</v>
      </c>
    </row>
    <row r="2117" spans="1:4">
      <c r="A2117" s="1">
        <v>42736</v>
      </c>
      <c r="B2117" t="s">
        <v>375</v>
      </c>
      <c r="C2117" t="s">
        <v>549</v>
      </c>
      <c r="D2117">
        <v>44</v>
      </c>
    </row>
    <row r="2118" spans="1:4">
      <c r="A2118" s="1">
        <v>42736</v>
      </c>
      <c r="B2118" t="s">
        <v>375</v>
      </c>
      <c r="C2118" t="s">
        <v>550</v>
      </c>
      <c r="D2118">
        <v>50</v>
      </c>
    </row>
    <row r="2119" spans="1:4">
      <c r="A2119" s="1">
        <v>42736</v>
      </c>
      <c r="B2119" t="s">
        <v>841</v>
      </c>
      <c r="C2119" t="s">
        <v>861</v>
      </c>
      <c r="D2119">
        <v>600</v>
      </c>
    </row>
    <row r="2120" spans="1:4">
      <c r="A2120" s="1">
        <v>42736</v>
      </c>
      <c r="B2120" t="s">
        <v>841</v>
      </c>
      <c r="C2120" t="s">
        <v>862</v>
      </c>
      <c r="D2120">
        <v>847.5</v>
      </c>
    </row>
    <row r="2121" spans="1:4">
      <c r="A2121" s="1">
        <v>42767</v>
      </c>
      <c r="B2121" t="s">
        <v>1538</v>
      </c>
      <c r="C2121" t="s">
        <v>239</v>
      </c>
      <c r="D2121">
        <v>800</v>
      </c>
    </row>
    <row r="2122" spans="1:4">
      <c r="A2122" s="1">
        <v>42767</v>
      </c>
      <c r="B2122" t="s">
        <v>1538</v>
      </c>
      <c r="C2122" t="s">
        <v>669</v>
      </c>
      <c r="D2122">
        <v>60</v>
      </c>
    </row>
    <row r="2123" spans="1:4">
      <c r="A2123" s="1">
        <v>42784</v>
      </c>
      <c r="B2123" t="s">
        <v>1538</v>
      </c>
      <c r="C2123" t="s">
        <v>864</v>
      </c>
      <c r="D2123">
        <v>16.95</v>
      </c>
    </row>
    <row r="2124" spans="1:4">
      <c r="A2124" s="1">
        <v>42784</v>
      </c>
      <c r="B2124" t="s">
        <v>1538</v>
      </c>
      <c r="C2124" t="s">
        <v>865</v>
      </c>
      <c r="D2124">
        <v>110.33</v>
      </c>
    </row>
    <row r="2125" spans="1:4">
      <c r="A2125" s="1">
        <v>42777</v>
      </c>
      <c r="B2125" t="s">
        <v>1538</v>
      </c>
      <c r="C2125" t="s">
        <v>554</v>
      </c>
      <c r="D2125">
        <v>28</v>
      </c>
    </row>
    <row r="2126" spans="1:4">
      <c r="A2126" s="1">
        <v>42767</v>
      </c>
      <c r="B2126" t="s">
        <v>11</v>
      </c>
      <c r="C2126" t="s">
        <v>777</v>
      </c>
      <c r="D2126">
        <v>180</v>
      </c>
    </row>
    <row r="2127" spans="1:4">
      <c r="A2127" s="1">
        <v>42768</v>
      </c>
      <c r="B2127" t="s">
        <v>11</v>
      </c>
      <c r="C2127" t="s">
        <v>866</v>
      </c>
      <c r="D2127">
        <v>38.84</v>
      </c>
    </row>
    <row r="2128" spans="1:4">
      <c r="A2128" s="1">
        <v>42776</v>
      </c>
      <c r="B2128" t="s">
        <v>11</v>
      </c>
      <c r="C2128" t="s">
        <v>466</v>
      </c>
      <c r="D2128">
        <v>26.4</v>
      </c>
    </row>
    <row r="2129" spans="1:4">
      <c r="A2129" s="1">
        <v>42768</v>
      </c>
      <c r="B2129" t="s">
        <v>11</v>
      </c>
      <c r="C2129" t="s">
        <v>585</v>
      </c>
      <c r="D2129">
        <v>12.9</v>
      </c>
    </row>
    <row r="2130" spans="1:4">
      <c r="A2130" s="1">
        <v>42769</v>
      </c>
      <c r="B2130" t="s">
        <v>11</v>
      </c>
      <c r="C2130" t="s">
        <v>824</v>
      </c>
      <c r="D2130">
        <v>13.7</v>
      </c>
    </row>
    <row r="2131" spans="1:4">
      <c r="A2131" s="1">
        <v>42792</v>
      </c>
      <c r="B2131" t="s">
        <v>11</v>
      </c>
      <c r="C2131" t="s">
        <v>867</v>
      </c>
      <c r="D2131">
        <v>8.5</v>
      </c>
    </row>
    <row r="2132" spans="1:4">
      <c r="A2132" s="1">
        <v>42782</v>
      </c>
      <c r="B2132" t="s">
        <v>11</v>
      </c>
      <c r="C2132" t="s">
        <v>824</v>
      </c>
      <c r="D2132">
        <v>25</v>
      </c>
    </row>
    <row r="2133" spans="1:4">
      <c r="A2133" s="1">
        <v>42784</v>
      </c>
      <c r="B2133" t="s">
        <v>11</v>
      </c>
      <c r="C2133" t="s">
        <v>492</v>
      </c>
      <c r="D2133">
        <v>10.4</v>
      </c>
    </row>
    <row r="2134" spans="1:4">
      <c r="A2134" s="1">
        <v>42772</v>
      </c>
      <c r="B2134" t="s">
        <v>68</v>
      </c>
      <c r="C2134" t="s">
        <v>122</v>
      </c>
      <c r="D2134">
        <v>6.25</v>
      </c>
    </row>
    <row r="2135" spans="1:4">
      <c r="A2135" s="1">
        <v>42769</v>
      </c>
      <c r="B2135" t="s">
        <v>68</v>
      </c>
      <c r="C2135" t="s">
        <v>20</v>
      </c>
      <c r="D2135">
        <v>144.06</v>
      </c>
    </row>
    <row r="2136" spans="1:4">
      <c r="A2136" s="1">
        <v>42767</v>
      </c>
      <c r="B2136" t="s">
        <v>68</v>
      </c>
      <c r="C2136" t="s">
        <v>122</v>
      </c>
      <c r="D2136">
        <v>46.1</v>
      </c>
    </row>
    <row r="2137" spans="1:4">
      <c r="A2137" s="1">
        <v>42774</v>
      </c>
      <c r="B2137" t="s">
        <v>68</v>
      </c>
      <c r="C2137" t="s">
        <v>218</v>
      </c>
      <c r="D2137">
        <v>96.75</v>
      </c>
    </row>
    <row r="2138" spans="1:4">
      <c r="A2138" s="1">
        <v>42783</v>
      </c>
      <c r="B2138" t="s">
        <v>68</v>
      </c>
      <c r="C2138" t="s">
        <v>20</v>
      </c>
      <c r="D2138">
        <v>78.03</v>
      </c>
    </row>
    <row r="2139" spans="1:4">
      <c r="A2139" s="1">
        <v>42793</v>
      </c>
      <c r="B2139" t="s">
        <v>68</v>
      </c>
      <c r="C2139" t="s">
        <v>20</v>
      </c>
      <c r="D2139">
        <v>85.45</v>
      </c>
    </row>
    <row r="2140" spans="1:4">
      <c r="A2140" s="1">
        <v>42776</v>
      </c>
      <c r="B2140" t="s">
        <v>68</v>
      </c>
      <c r="C2140" t="s">
        <v>122</v>
      </c>
      <c r="D2140">
        <v>10.45</v>
      </c>
    </row>
    <row r="2141" spans="1:4">
      <c r="A2141" s="1">
        <v>42777</v>
      </c>
      <c r="B2141" t="s">
        <v>68</v>
      </c>
      <c r="C2141" t="s">
        <v>20</v>
      </c>
      <c r="D2141">
        <v>87</v>
      </c>
    </row>
    <row r="2142" spans="1:4">
      <c r="A2142" s="1">
        <v>42774</v>
      </c>
      <c r="B2142" t="s">
        <v>68</v>
      </c>
      <c r="C2142" t="s">
        <v>868</v>
      </c>
      <c r="D2142">
        <v>34</v>
      </c>
    </row>
    <row r="2143" spans="1:4">
      <c r="A2143" s="1">
        <v>42774</v>
      </c>
      <c r="B2143" t="s">
        <v>68</v>
      </c>
      <c r="C2143" t="s">
        <v>20</v>
      </c>
      <c r="D2143">
        <v>9.754</v>
      </c>
    </row>
    <row r="2144" spans="1:4">
      <c r="A2144" s="1">
        <v>42777</v>
      </c>
      <c r="B2144" t="s">
        <v>197</v>
      </c>
      <c r="C2144" t="s">
        <v>105</v>
      </c>
      <c r="D2144">
        <v>39.36</v>
      </c>
    </row>
    <row r="2145" spans="1:4">
      <c r="A2145" s="1">
        <v>42777</v>
      </c>
      <c r="B2145" t="s">
        <v>197</v>
      </c>
      <c r="C2145" t="s">
        <v>124</v>
      </c>
      <c r="D2145">
        <v>32.7</v>
      </c>
    </row>
    <row r="2146" spans="1:4">
      <c r="A2146" s="1">
        <v>42793</v>
      </c>
      <c r="B2146" t="s">
        <v>197</v>
      </c>
      <c r="C2146" t="s">
        <v>869</v>
      </c>
      <c r="D2146">
        <v>10.9</v>
      </c>
    </row>
    <row r="2147" spans="1:4">
      <c r="A2147" s="1">
        <v>42774</v>
      </c>
      <c r="B2147" t="s">
        <v>197</v>
      </c>
      <c r="C2147" t="s">
        <v>394</v>
      </c>
      <c r="D2147">
        <v>39.1</v>
      </c>
    </row>
    <row r="2148" spans="1:4">
      <c r="A2148" s="1">
        <v>42767</v>
      </c>
      <c r="B2148" t="s">
        <v>125</v>
      </c>
      <c r="C2148" t="s">
        <v>640</v>
      </c>
      <c r="D2148">
        <v>60</v>
      </c>
    </row>
    <row r="2149" spans="1:4">
      <c r="A2149" s="1">
        <v>42767</v>
      </c>
      <c r="B2149" t="s">
        <v>125</v>
      </c>
      <c r="C2149" t="s">
        <v>641</v>
      </c>
      <c r="D2149">
        <v>600</v>
      </c>
    </row>
    <row r="2150" spans="1:4">
      <c r="A2150" s="1">
        <v>42767</v>
      </c>
      <c r="B2150" t="s">
        <v>125</v>
      </c>
      <c r="C2150" t="s">
        <v>509</v>
      </c>
      <c r="D2150">
        <v>55.5</v>
      </c>
    </row>
    <row r="2151" spans="1:4">
      <c r="A2151" s="1">
        <v>42767</v>
      </c>
      <c r="B2151" t="s">
        <v>644</v>
      </c>
      <c r="C2151" t="s">
        <v>645</v>
      </c>
      <c r="D2151">
        <v>750</v>
      </c>
    </row>
    <row r="2152" spans="1:4">
      <c r="A2152" s="1">
        <v>42767</v>
      </c>
      <c r="B2152" t="s">
        <v>644</v>
      </c>
      <c r="C2152" t="s">
        <v>684</v>
      </c>
      <c r="D2152">
        <v>300</v>
      </c>
    </row>
    <row r="2153" spans="1:4">
      <c r="A2153" s="1">
        <v>42767</v>
      </c>
      <c r="B2153" t="s">
        <v>646</v>
      </c>
      <c r="C2153" t="s">
        <v>647</v>
      </c>
      <c r="D2153">
        <v>450</v>
      </c>
    </row>
    <row r="2154" spans="1:4">
      <c r="A2154" s="1">
        <v>42777</v>
      </c>
      <c r="B2154" t="s">
        <v>34</v>
      </c>
      <c r="C2154" t="s">
        <v>81</v>
      </c>
      <c r="D2154">
        <v>15.8</v>
      </c>
    </row>
    <row r="2155" spans="1:4">
      <c r="A2155" s="1">
        <v>42794</v>
      </c>
      <c r="B2155" t="s">
        <v>34</v>
      </c>
      <c r="C2155" t="s">
        <v>81</v>
      </c>
      <c r="D2155">
        <v>34.6</v>
      </c>
    </row>
    <row r="2156" spans="1:4">
      <c r="A2156" s="1">
        <v>42767</v>
      </c>
      <c r="B2156" t="s">
        <v>36</v>
      </c>
      <c r="C2156" t="s">
        <v>37</v>
      </c>
      <c r="D2156">
        <v>600</v>
      </c>
    </row>
    <row r="2157" spans="1:4">
      <c r="A2157" s="1">
        <v>42767</v>
      </c>
      <c r="B2157" t="s">
        <v>36</v>
      </c>
      <c r="C2157" t="s">
        <v>38</v>
      </c>
      <c r="D2157">
        <v>400</v>
      </c>
    </row>
    <row r="2158" spans="1:4">
      <c r="A2158" s="1">
        <v>42776</v>
      </c>
      <c r="B2158" t="s">
        <v>36</v>
      </c>
      <c r="C2158" t="s">
        <v>870</v>
      </c>
      <c r="D2158">
        <v>109.956</v>
      </c>
    </row>
    <row r="2159" spans="1:4">
      <c r="A2159" s="1">
        <v>42769</v>
      </c>
      <c r="B2159" t="s">
        <v>36</v>
      </c>
      <c r="C2159" t="s">
        <v>871</v>
      </c>
      <c r="D2159">
        <v>43</v>
      </c>
    </row>
    <row r="2160" spans="1:4">
      <c r="A2160" s="1">
        <v>42771</v>
      </c>
      <c r="B2160" t="s">
        <v>36</v>
      </c>
      <c r="C2160" t="s">
        <v>872</v>
      </c>
      <c r="D2160">
        <v>328.4</v>
      </c>
    </row>
    <row r="2161" spans="1:4">
      <c r="A2161" s="1">
        <v>42790</v>
      </c>
      <c r="B2161" t="s">
        <v>36</v>
      </c>
      <c r="C2161" t="s">
        <v>873</v>
      </c>
      <c r="D2161">
        <f t="shared" ref="D2161:D2166" si="0">E42*1.4</f>
        <v>0</v>
      </c>
    </row>
    <row r="2162" spans="1:4">
      <c r="A2162" s="1">
        <v>42790</v>
      </c>
      <c r="B2162" t="s">
        <v>36</v>
      </c>
      <c r="C2162" t="s">
        <v>874</v>
      </c>
      <c r="D2162">
        <f t="shared" si="0"/>
        <v>0</v>
      </c>
    </row>
    <row r="2163" spans="1:4">
      <c r="A2163" s="1">
        <v>42790</v>
      </c>
      <c r="B2163" t="s">
        <v>36</v>
      </c>
      <c r="C2163" t="s">
        <v>875</v>
      </c>
      <c r="D2163">
        <f t="shared" si="0"/>
        <v>0</v>
      </c>
    </row>
    <row r="2164" spans="1:4">
      <c r="A2164" s="1">
        <v>42790</v>
      </c>
      <c r="B2164" t="s">
        <v>36</v>
      </c>
      <c r="C2164" t="s">
        <v>873</v>
      </c>
      <c r="D2164">
        <f t="shared" si="0"/>
        <v>0</v>
      </c>
    </row>
    <row r="2165" spans="1:4">
      <c r="A2165" s="1">
        <v>42790</v>
      </c>
      <c r="B2165" t="s">
        <v>36</v>
      </c>
      <c r="C2165" t="s">
        <v>876</v>
      </c>
      <c r="D2165">
        <f t="shared" si="0"/>
        <v>0</v>
      </c>
    </row>
    <row r="2166" spans="1:4">
      <c r="A2166" s="1">
        <v>42790</v>
      </c>
      <c r="B2166" t="s">
        <v>36</v>
      </c>
      <c r="C2166" t="s">
        <v>877</v>
      </c>
      <c r="D2166">
        <f t="shared" si="0"/>
        <v>0</v>
      </c>
    </row>
    <row r="2167" spans="1:4">
      <c r="A2167" s="1">
        <v>42790</v>
      </c>
      <c r="B2167" t="s">
        <v>36</v>
      </c>
      <c r="C2167" t="s">
        <v>878</v>
      </c>
      <c r="D2167">
        <v>115.4</v>
      </c>
    </row>
    <row r="2168" spans="1:4">
      <c r="A2168" s="1">
        <v>42790</v>
      </c>
      <c r="B2168" t="s">
        <v>36</v>
      </c>
      <c r="C2168" t="s">
        <v>879</v>
      </c>
      <c r="D2168">
        <f t="shared" ref="D2168:D2174" si="1">E49*1.4</f>
        <v>0</v>
      </c>
    </row>
    <row r="2169" spans="1:4">
      <c r="A2169" s="1">
        <v>42790</v>
      </c>
      <c r="B2169" t="s">
        <v>36</v>
      </c>
      <c r="C2169" t="s">
        <v>880</v>
      </c>
      <c r="D2169">
        <f t="shared" si="1"/>
        <v>0</v>
      </c>
    </row>
    <row r="2170" spans="1:4">
      <c r="A2170" s="1">
        <v>42790</v>
      </c>
      <c r="B2170" t="s">
        <v>36</v>
      </c>
      <c r="C2170" t="s">
        <v>881</v>
      </c>
      <c r="D2170">
        <f t="shared" si="1"/>
        <v>0</v>
      </c>
    </row>
    <row r="2171" spans="1:4">
      <c r="A2171" s="1">
        <v>42790</v>
      </c>
      <c r="B2171" t="s">
        <v>36</v>
      </c>
      <c r="C2171" t="s">
        <v>882</v>
      </c>
      <c r="D2171">
        <f t="shared" si="1"/>
        <v>0</v>
      </c>
    </row>
    <row r="2172" spans="1:4">
      <c r="A2172" s="1">
        <v>42790</v>
      </c>
      <c r="B2172" t="s">
        <v>36</v>
      </c>
      <c r="C2172" t="s">
        <v>883</v>
      </c>
      <c r="D2172">
        <f t="shared" si="1"/>
        <v>0</v>
      </c>
    </row>
    <row r="2173" spans="1:4">
      <c r="A2173" s="1">
        <v>42790</v>
      </c>
      <c r="B2173" t="s">
        <v>36</v>
      </c>
      <c r="C2173" t="s">
        <v>884</v>
      </c>
      <c r="D2173">
        <f t="shared" si="1"/>
        <v>0</v>
      </c>
    </row>
    <row r="2174" spans="1:4">
      <c r="A2174" s="1">
        <v>42790</v>
      </c>
      <c r="B2174" t="s">
        <v>36</v>
      </c>
      <c r="C2174" t="s">
        <v>885</v>
      </c>
      <c r="D2174">
        <f t="shared" si="1"/>
        <v>0</v>
      </c>
    </row>
    <row r="2175" spans="1:4">
      <c r="A2175" s="1">
        <v>42792</v>
      </c>
      <c r="B2175" t="s">
        <v>36</v>
      </c>
      <c r="C2175" t="s">
        <v>886</v>
      </c>
      <c r="D2175">
        <v>10.5</v>
      </c>
    </row>
    <row r="2176" spans="1:4">
      <c r="A2176" s="1">
        <v>42767</v>
      </c>
      <c r="B2176" t="s">
        <v>39</v>
      </c>
      <c r="C2176" t="s">
        <v>42</v>
      </c>
      <c r="D2176">
        <v>110</v>
      </c>
    </row>
    <row r="2177" spans="1:4">
      <c r="A2177" s="1">
        <v>42776</v>
      </c>
      <c r="B2177" t="s">
        <v>39</v>
      </c>
      <c r="C2177" t="s">
        <v>857</v>
      </c>
      <c r="D2177">
        <v>50</v>
      </c>
    </row>
    <row r="2178" spans="1:4">
      <c r="A2178" s="1">
        <v>42770</v>
      </c>
      <c r="B2178" t="s">
        <v>39</v>
      </c>
      <c r="C2178" t="s">
        <v>83</v>
      </c>
      <c r="D2178">
        <v>65.81</v>
      </c>
    </row>
    <row r="2179" spans="1:4">
      <c r="A2179" s="1">
        <v>42783</v>
      </c>
      <c r="B2179" t="s">
        <v>39</v>
      </c>
      <c r="C2179" t="s">
        <v>140</v>
      </c>
      <c r="D2179">
        <v>50</v>
      </c>
    </row>
    <row r="2180" spans="1:4">
      <c r="A2180" s="1">
        <v>42778</v>
      </c>
      <c r="B2180" t="s">
        <v>39</v>
      </c>
      <c r="C2180" t="s">
        <v>83</v>
      </c>
      <c r="D2180">
        <v>56.7</v>
      </c>
    </row>
    <row r="2181" spans="1:4">
      <c r="A2181" s="1">
        <v>42792</v>
      </c>
      <c r="B2181" t="s">
        <v>39</v>
      </c>
      <c r="C2181" t="s">
        <v>83</v>
      </c>
      <c r="D2181">
        <v>68.19</v>
      </c>
    </row>
    <row r="2182" spans="1:4">
      <c r="A2182" s="1">
        <v>42767</v>
      </c>
      <c r="B2182" t="s">
        <v>375</v>
      </c>
      <c r="C2182" t="s">
        <v>547</v>
      </c>
      <c r="D2182">
        <v>200</v>
      </c>
    </row>
    <row r="2183" spans="1:4">
      <c r="A2183" s="1">
        <v>42767</v>
      </c>
      <c r="B2183" t="s">
        <v>375</v>
      </c>
      <c r="C2183" t="s">
        <v>548</v>
      </c>
      <c r="D2183">
        <v>44</v>
      </c>
    </row>
    <row r="2184" spans="1:4">
      <c r="A2184" s="1">
        <v>42767</v>
      </c>
      <c r="B2184" t="s">
        <v>375</v>
      </c>
      <c r="C2184" t="s">
        <v>549</v>
      </c>
      <c r="D2184">
        <v>44</v>
      </c>
    </row>
    <row r="2185" spans="1:4">
      <c r="A2185" s="1">
        <v>42767</v>
      </c>
      <c r="B2185" t="s">
        <v>375</v>
      </c>
      <c r="C2185" t="s">
        <v>550</v>
      </c>
      <c r="D2185">
        <v>50</v>
      </c>
    </row>
    <row r="2186" spans="1:4">
      <c r="A2186" s="1">
        <v>42795</v>
      </c>
      <c r="B2186" t="s">
        <v>1538</v>
      </c>
      <c r="C2186" t="s">
        <v>239</v>
      </c>
      <c r="D2186">
        <v>800</v>
      </c>
    </row>
    <row r="2187" spans="1:4">
      <c r="A2187" s="1">
        <v>42795</v>
      </c>
      <c r="B2187" t="s">
        <v>1538</v>
      </c>
      <c r="C2187" t="s">
        <v>669</v>
      </c>
      <c r="D2187">
        <v>60</v>
      </c>
    </row>
    <row r="2188" spans="1:4">
      <c r="A2188" s="1">
        <v>42804</v>
      </c>
      <c r="B2188" t="s">
        <v>1538</v>
      </c>
      <c r="C2188" t="s">
        <v>103</v>
      </c>
      <c r="D2188">
        <v>28.85</v>
      </c>
    </row>
    <row r="2189" spans="1:4">
      <c r="A2189" s="1">
        <v>42798</v>
      </c>
      <c r="B2189" t="s">
        <v>1538</v>
      </c>
      <c r="C2189" t="s">
        <v>551</v>
      </c>
      <c r="D2189">
        <v>770.4</v>
      </c>
    </row>
    <row r="2190" spans="1:4">
      <c r="A2190" s="1">
        <v>42806</v>
      </c>
      <c r="B2190" t="s">
        <v>1538</v>
      </c>
      <c r="C2190" t="s">
        <v>887</v>
      </c>
      <c r="D2190">
        <v>280</v>
      </c>
    </row>
    <row r="2191" spans="1:4">
      <c r="A2191" s="1">
        <v>42818</v>
      </c>
      <c r="B2191" t="s">
        <v>1538</v>
      </c>
      <c r="C2191" t="s">
        <v>524</v>
      </c>
      <c r="D2191">
        <v>32.23</v>
      </c>
    </row>
    <row r="2192" spans="1:4">
      <c r="A2192" s="1">
        <v>42795</v>
      </c>
      <c r="B2192" t="s">
        <v>11</v>
      </c>
      <c r="C2192" t="s">
        <v>777</v>
      </c>
      <c r="D2192">
        <v>180</v>
      </c>
    </row>
    <row r="2193" spans="1:4">
      <c r="A2193" s="1">
        <v>42801</v>
      </c>
      <c r="B2193" t="s">
        <v>11</v>
      </c>
      <c r="C2193" t="s">
        <v>215</v>
      </c>
      <c r="D2193">
        <v>24</v>
      </c>
    </row>
    <row r="2194" spans="1:4">
      <c r="A2194" s="1">
        <v>42805</v>
      </c>
      <c r="B2194" t="s">
        <v>11</v>
      </c>
      <c r="C2194" t="s">
        <v>581</v>
      </c>
      <c r="D2194">
        <v>15</v>
      </c>
    </row>
    <row r="2195" spans="1:4">
      <c r="A2195" s="1">
        <v>42804</v>
      </c>
      <c r="B2195" t="s">
        <v>11</v>
      </c>
      <c r="C2195" t="s">
        <v>704</v>
      </c>
      <c r="D2195">
        <v>24</v>
      </c>
    </row>
    <row r="2196" spans="1:4">
      <c r="A2196" s="1">
        <v>42810</v>
      </c>
      <c r="B2196" t="s">
        <v>11</v>
      </c>
      <c r="C2196" t="s">
        <v>824</v>
      </c>
      <c r="D2196">
        <v>20</v>
      </c>
    </row>
    <row r="2197" spans="1:4">
      <c r="A2197" s="1">
        <v>42819</v>
      </c>
      <c r="B2197" t="s">
        <v>11</v>
      </c>
      <c r="C2197" t="s">
        <v>888</v>
      </c>
      <c r="D2197">
        <v>10</v>
      </c>
    </row>
    <row r="2198" spans="1:4">
      <c r="A2198" s="1">
        <v>42823</v>
      </c>
      <c r="B2198" t="s">
        <v>11</v>
      </c>
      <c r="C2198" t="s">
        <v>780</v>
      </c>
      <c r="D2198">
        <v>29</v>
      </c>
    </row>
    <row r="2199" spans="1:4">
      <c r="A2199" s="1">
        <v>42818</v>
      </c>
      <c r="B2199" t="s">
        <v>11</v>
      </c>
      <c r="C2199" t="s">
        <v>780</v>
      </c>
      <c r="D2199">
        <v>18.7</v>
      </c>
    </row>
    <row r="2200" spans="1:4">
      <c r="A2200" s="1">
        <v>42800</v>
      </c>
      <c r="B2200" t="s">
        <v>68</v>
      </c>
      <c r="C2200" t="s">
        <v>218</v>
      </c>
      <c r="D2200">
        <v>51.5</v>
      </c>
    </row>
    <row r="2201" spans="1:4">
      <c r="A2201" s="1">
        <v>42799</v>
      </c>
      <c r="B2201" t="s">
        <v>68</v>
      </c>
      <c r="C2201" t="s">
        <v>122</v>
      </c>
      <c r="D2201">
        <v>12.8</v>
      </c>
    </row>
    <row r="2202" spans="1:4">
      <c r="A2202" s="1">
        <v>42800</v>
      </c>
      <c r="B2202" t="s">
        <v>68</v>
      </c>
      <c r="C2202" t="s">
        <v>804</v>
      </c>
      <c r="D2202">
        <v>14</v>
      </c>
    </row>
    <row r="2203" spans="1:4">
      <c r="A2203" s="1">
        <v>42798</v>
      </c>
      <c r="B2203" t="s">
        <v>68</v>
      </c>
      <c r="C2203" t="s">
        <v>20</v>
      </c>
      <c r="D2203">
        <v>11.55</v>
      </c>
    </row>
    <row r="2204" spans="1:4">
      <c r="A2204" s="1">
        <v>42798</v>
      </c>
      <c r="B2204" t="s">
        <v>68</v>
      </c>
      <c r="C2204" t="s">
        <v>218</v>
      </c>
      <c r="D2204">
        <v>17.45</v>
      </c>
    </row>
    <row r="2205" spans="1:4">
      <c r="A2205" s="1">
        <v>42798</v>
      </c>
      <c r="B2205" t="s">
        <v>68</v>
      </c>
      <c r="C2205" t="s">
        <v>20</v>
      </c>
      <c r="D2205">
        <v>70.9</v>
      </c>
    </row>
    <row r="2206" spans="1:4">
      <c r="A2206" s="1">
        <v>42805</v>
      </c>
      <c r="B2206" t="s">
        <v>68</v>
      </c>
      <c r="C2206" t="s">
        <v>20</v>
      </c>
      <c r="D2206">
        <v>125.89</v>
      </c>
    </row>
    <row r="2207" spans="1:4">
      <c r="A2207" s="1">
        <v>42819</v>
      </c>
      <c r="B2207" t="s">
        <v>68</v>
      </c>
      <c r="C2207" t="s">
        <v>20</v>
      </c>
      <c r="D2207">
        <v>130.6</v>
      </c>
    </row>
    <row r="2208" spans="1:4">
      <c r="A2208" s="1">
        <v>42808</v>
      </c>
      <c r="B2208" t="s">
        <v>68</v>
      </c>
      <c r="C2208" t="s">
        <v>122</v>
      </c>
      <c r="D2208">
        <v>33.45</v>
      </c>
    </row>
    <row r="2209" spans="1:4">
      <c r="A2209" s="1">
        <v>42812</v>
      </c>
      <c r="B2209" t="s">
        <v>68</v>
      </c>
      <c r="C2209" t="s">
        <v>20</v>
      </c>
      <c r="D2209">
        <v>134.5</v>
      </c>
    </row>
    <row r="2210" spans="1:4">
      <c r="A2210" s="1">
        <v>42800</v>
      </c>
      <c r="B2210" t="s">
        <v>68</v>
      </c>
      <c r="C2210" t="s">
        <v>20</v>
      </c>
      <c r="D2210">
        <v>29.8</v>
      </c>
    </row>
    <row r="2211" spans="1:4">
      <c r="A2211" s="1">
        <v>42800</v>
      </c>
      <c r="B2211" t="s">
        <v>197</v>
      </c>
      <c r="C2211" t="s">
        <v>869</v>
      </c>
      <c r="D2211">
        <v>13</v>
      </c>
    </row>
    <row r="2212" spans="1:4">
      <c r="A2212" s="1">
        <v>42800</v>
      </c>
      <c r="B2212" t="s">
        <v>197</v>
      </c>
      <c r="C2212" t="s">
        <v>869</v>
      </c>
      <c r="D2212">
        <v>14.2</v>
      </c>
    </row>
    <row r="2213" spans="1:4">
      <c r="A2213" s="1">
        <v>42803</v>
      </c>
      <c r="B2213" t="s">
        <v>197</v>
      </c>
      <c r="C2213" t="s">
        <v>869</v>
      </c>
      <c r="D2213">
        <v>67.59</v>
      </c>
    </row>
    <row r="2214" spans="1:4">
      <c r="A2214" s="1">
        <v>42804</v>
      </c>
      <c r="B2214" t="s">
        <v>197</v>
      </c>
      <c r="C2214" t="s">
        <v>889</v>
      </c>
      <c r="D2214">
        <v>7.5</v>
      </c>
    </row>
    <row r="2215" spans="1:4">
      <c r="A2215" s="1">
        <v>42803</v>
      </c>
      <c r="B2215" t="s">
        <v>197</v>
      </c>
      <c r="C2215" t="s">
        <v>745</v>
      </c>
      <c r="D2215">
        <v>60</v>
      </c>
    </row>
    <row r="2216" spans="1:4">
      <c r="A2216" s="1">
        <v>42819</v>
      </c>
      <c r="B2216" t="s">
        <v>197</v>
      </c>
      <c r="C2216" t="s">
        <v>394</v>
      </c>
      <c r="D2216">
        <v>20.85</v>
      </c>
    </row>
    <row r="2217" spans="1:4">
      <c r="A2217" s="1">
        <v>42820</v>
      </c>
      <c r="B2217" t="s">
        <v>197</v>
      </c>
      <c r="C2217" t="s">
        <v>745</v>
      </c>
      <c r="D2217">
        <v>80</v>
      </c>
    </row>
    <row r="2218" spans="1:4">
      <c r="A2218" s="1">
        <v>42820</v>
      </c>
      <c r="B2218" t="s">
        <v>197</v>
      </c>
      <c r="C2218" t="s">
        <v>730</v>
      </c>
      <c r="D2218">
        <v>80</v>
      </c>
    </row>
    <row r="2219" spans="1:4">
      <c r="A2219" s="1">
        <v>42825</v>
      </c>
      <c r="B2219" t="s">
        <v>197</v>
      </c>
      <c r="C2219" t="s">
        <v>890</v>
      </c>
      <c r="D2219">
        <v>50</v>
      </c>
    </row>
    <row r="2220" spans="1:4">
      <c r="A2220" s="1">
        <v>42795</v>
      </c>
      <c r="B2220" t="s">
        <v>125</v>
      </c>
      <c r="C2220" t="s">
        <v>640</v>
      </c>
      <c r="D2220">
        <v>60</v>
      </c>
    </row>
    <row r="2221" spans="1:4">
      <c r="A2221" s="1">
        <v>42795</v>
      </c>
      <c r="B2221" t="s">
        <v>125</v>
      </c>
      <c r="C2221" t="s">
        <v>641</v>
      </c>
      <c r="D2221">
        <v>600</v>
      </c>
    </row>
    <row r="2222" spans="1:4">
      <c r="A2222" s="1">
        <v>42795</v>
      </c>
      <c r="B2222" t="s">
        <v>125</v>
      </c>
      <c r="C2222" t="s">
        <v>509</v>
      </c>
      <c r="D2222">
        <v>55.5</v>
      </c>
    </row>
    <row r="2223" spans="1:4">
      <c r="A2223" s="1">
        <v>42795</v>
      </c>
      <c r="B2223" t="s">
        <v>644</v>
      </c>
      <c r="C2223" t="s">
        <v>645</v>
      </c>
      <c r="D2223">
        <v>750</v>
      </c>
    </row>
    <row r="2224" spans="1:4">
      <c r="A2224" s="1">
        <v>42795</v>
      </c>
      <c r="B2224" t="s">
        <v>644</v>
      </c>
      <c r="C2224" t="s">
        <v>684</v>
      </c>
      <c r="D2224">
        <v>300</v>
      </c>
    </row>
    <row r="2225" spans="1:4">
      <c r="A2225" s="1">
        <v>42795</v>
      </c>
      <c r="B2225" t="s">
        <v>646</v>
      </c>
      <c r="C2225" t="s">
        <v>647</v>
      </c>
      <c r="D2225">
        <v>450</v>
      </c>
    </row>
    <row r="2226" spans="1:4">
      <c r="A2226" s="1">
        <v>42804</v>
      </c>
      <c r="B2226" t="s">
        <v>134</v>
      </c>
      <c r="C2226" t="s">
        <v>25</v>
      </c>
      <c r="D2226">
        <v>46.75</v>
      </c>
    </row>
    <row r="2227" spans="1:4">
      <c r="A2227" s="1">
        <v>42804</v>
      </c>
      <c r="B2227" t="s">
        <v>134</v>
      </c>
      <c r="C2227" t="s">
        <v>207</v>
      </c>
      <c r="D2227">
        <v>22.3</v>
      </c>
    </row>
    <row r="2228" spans="1:4">
      <c r="A2228" s="1">
        <v>42807</v>
      </c>
      <c r="B2228" t="s">
        <v>34</v>
      </c>
      <c r="C2228" t="s">
        <v>81</v>
      </c>
      <c r="D2228">
        <v>45.8</v>
      </c>
    </row>
    <row r="2229" spans="1:4">
      <c r="A2229" s="1">
        <v>42825</v>
      </c>
      <c r="B2229" t="s">
        <v>34</v>
      </c>
      <c r="C2229" t="s">
        <v>81</v>
      </c>
      <c r="D2229">
        <v>23.2</v>
      </c>
    </row>
    <row r="2230" spans="1:4">
      <c r="A2230" s="1">
        <v>42809</v>
      </c>
      <c r="B2230" t="s">
        <v>34</v>
      </c>
      <c r="C2230" t="s">
        <v>891</v>
      </c>
      <c r="D2230">
        <v>27.3</v>
      </c>
    </row>
    <row r="2231" spans="1:4">
      <c r="A2231" s="1">
        <v>42795</v>
      </c>
      <c r="B2231" t="s">
        <v>36</v>
      </c>
      <c r="C2231" t="s">
        <v>37</v>
      </c>
      <c r="D2231">
        <v>600</v>
      </c>
    </row>
    <row r="2232" spans="1:4">
      <c r="A2232" s="1">
        <v>42795</v>
      </c>
      <c r="B2232" t="s">
        <v>36</v>
      </c>
      <c r="C2232" t="s">
        <v>38</v>
      </c>
      <c r="D2232">
        <v>400</v>
      </c>
    </row>
    <row r="2233" spans="1:4">
      <c r="A2233" s="1">
        <v>42805</v>
      </c>
      <c r="B2233" t="s">
        <v>36</v>
      </c>
      <c r="C2233" t="s">
        <v>392</v>
      </c>
      <c r="D2233">
        <v>18</v>
      </c>
    </row>
    <row r="2234" spans="1:4">
      <c r="A2234" s="1">
        <v>42812</v>
      </c>
      <c r="B2234" t="s">
        <v>36</v>
      </c>
      <c r="C2234" t="s">
        <v>892</v>
      </c>
      <c r="D2234">
        <v>89.8</v>
      </c>
    </row>
    <row r="2235" spans="1:4">
      <c r="A2235" s="1">
        <v>42795</v>
      </c>
      <c r="B2235" t="s">
        <v>39</v>
      </c>
      <c r="C2235" t="s">
        <v>42</v>
      </c>
      <c r="D2235">
        <v>110</v>
      </c>
    </row>
    <row r="2236" spans="1:4">
      <c r="A2236" s="1">
        <v>42805</v>
      </c>
      <c r="B2236" t="s">
        <v>39</v>
      </c>
      <c r="C2236" t="s">
        <v>83</v>
      </c>
      <c r="D2236">
        <v>73.97</v>
      </c>
    </row>
    <row r="2237" spans="1:4">
      <c r="A2237" s="1">
        <v>42810</v>
      </c>
      <c r="B2237" t="s">
        <v>39</v>
      </c>
      <c r="C2237" t="s">
        <v>893</v>
      </c>
      <c r="D2237">
        <v>50</v>
      </c>
    </row>
    <row r="2238" spans="1:4">
      <c r="A2238" s="1">
        <v>42816</v>
      </c>
      <c r="B2238" t="s">
        <v>39</v>
      </c>
      <c r="C2238" t="s">
        <v>362</v>
      </c>
      <c r="D2238">
        <v>14.5</v>
      </c>
    </row>
    <row r="2239" spans="1:4">
      <c r="A2239" s="1">
        <v>42818</v>
      </c>
      <c r="B2239" t="s">
        <v>39</v>
      </c>
      <c r="C2239" t="s">
        <v>83</v>
      </c>
      <c r="D2239">
        <v>17.2</v>
      </c>
    </row>
    <row r="2240" spans="1:4">
      <c r="A2240" s="1">
        <v>42820</v>
      </c>
      <c r="B2240" t="s">
        <v>39</v>
      </c>
      <c r="C2240" t="s">
        <v>83</v>
      </c>
      <c r="D2240">
        <v>71.99</v>
      </c>
    </row>
    <row r="2241" spans="1:4">
      <c r="A2241" s="1">
        <v>42820</v>
      </c>
      <c r="B2241" t="s">
        <v>39</v>
      </c>
      <c r="C2241" t="s">
        <v>361</v>
      </c>
      <c r="D2241">
        <v>12</v>
      </c>
    </row>
    <row r="2242" spans="1:4">
      <c r="A2242" s="1">
        <v>42813</v>
      </c>
      <c r="B2242" t="s">
        <v>39</v>
      </c>
      <c r="C2242" t="s">
        <v>362</v>
      </c>
      <c r="D2242">
        <v>15</v>
      </c>
    </row>
    <row r="2243" spans="1:4">
      <c r="A2243" s="1">
        <v>42815</v>
      </c>
      <c r="B2243" t="s">
        <v>39</v>
      </c>
      <c r="C2243" t="s">
        <v>893</v>
      </c>
      <c r="D2243">
        <v>50</v>
      </c>
    </row>
    <row r="2244" spans="1:4">
      <c r="A2244" s="1">
        <v>42795</v>
      </c>
      <c r="B2244" t="s">
        <v>375</v>
      </c>
      <c r="C2244" t="s">
        <v>547</v>
      </c>
      <c r="D2244">
        <v>200</v>
      </c>
    </row>
    <row r="2245" spans="1:4">
      <c r="A2245" s="1">
        <v>42795</v>
      </c>
      <c r="B2245" t="s">
        <v>375</v>
      </c>
      <c r="C2245" t="s">
        <v>548</v>
      </c>
      <c r="D2245">
        <v>44</v>
      </c>
    </row>
    <row r="2246" spans="1:4">
      <c r="A2246" s="1">
        <v>42795</v>
      </c>
      <c r="B2246" t="s">
        <v>375</v>
      </c>
      <c r="C2246" t="s">
        <v>549</v>
      </c>
      <c r="D2246">
        <v>44</v>
      </c>
    </row>
    <row r="2247" spans="1:4">
      <c r="A2247" s="1">
        <v>42795</v>
      </c>
      <c r="B2247" t="s">
        <v>375</v>
      </c>
      <c r="C2247" t="s">
        <v>550</v>
      </c>
      <c r="D2247">
        <v>50</v>
      </c>
    </row>
    <row r="2248" spans="1:4">
      <c r="A2248" s="1">
        <v>42808</v>
      </c>
      <c r="B2248" t="s">
        <v>841</v>
      </c>
      <c r="C2248" t="s">
        <v>894</v>
      </c>
      <c r="D2248">
        <v>600</v>
      </c>
    </row>
    <row r="2249" spans="1:4">
      <c r="A2249" s="1">
        <v>42796</v>
      </c>
      <c r="B2249" t="s">
        <v>841</v>
      </c>
      <c r="C2249" t="s">
        <v>895</v>
      </c>
      <c r="D2249">
        <v>923</v>
      </c>
    </row>
    <row r="2250" spans="1:4">
      <c r="A2250" s="1">
        <v>42826</v>
      </c>
      <c r="B2250" t="s">
        <v>1538</v>
      </c>
      <c r="C2250" t="s">
        <v>239</v>
      </c>
      <c r="D2250">
        <v>800</v>
      </c>
    </row>
    <row r="2251" spans="1:4">
      <c r="A2251" s="1">
        <v>42826</v>
      </c>
      <c r="B2251" t="s">
        <v>1538</v>
      </c>
      <c r="C2251" t="s">
        <v>669</v>
      </c>
      <c r="D2251">
        <v>60</v>
      </c>
    </row>
    <row r="2252" spans="1:4">
      <c r="A2252" s="1">
        <v>42840</v>
      </c>
      <c r="B2252" t="s">
        <v>1538</v>
      </c>
      <c r="C2252" t="s">
        <v>524</v>
      </c>
      <c r="D2252">
        <v>5</v>
      </c>
    </row>
    <row r="2253" spans="1:4">
      <c r="A2253" s="1">
        <v>42826</v>
      </c>
      <c r="B2253" t="s">
        <v>11</v>
      </c>
      <c r="C2253" t="s">
        <v>777</v>
      </c>
      <c r="D2253">
        <v>180</v>
      </c>
    </row>
    <row r="2254" spans="1:4">
      <c r="A2254" s="1">
        <v>42826</v>
      </c>
      <c r="B2254" t="s">
        <v>11</v>
      </c>
      <c r="C2254" t="s">
        <v>492</v>
      </c>
      <c r="D2254">
        <v>10</v>
      </c>
    </row>
    <row r="2255" spans="1:4">
      <c r="A2255" s="1">
        <v>42834</v>
      </c>
      <c r="B2255" t="s">
        <v>11</v>
      </c>
      <c r="C2255" t="s">
        <v>727</v>
      </c>
      <c r="D2255">
        <v>21.5</v>
      </c>
    </row>
    <row r="2256" spans="1:4">
      <c r="A2256" s="1">
        <v>42828</v>
      </c>
      <c r="B2256" t="s">
        <v>11</v>
      </c>
      <c r="C2256" t="s">
        <v>60</v>
      </c>
      <c r="D2256">
        <v>34</v>
      </c>
    </row>
    <row r="2257" spans="1:4">
      <c r="A2257" s="1">
        <v>42832</v>
      </c>
      <c r="B2257" t="s">
        <v>11</v>
      </c>
      <c r="C2257" t="s">
        <v>60</v>
      </c>
      <c r="D2257">
        <v>13</v>
      </c>
    </row>
    <row r="2258" spans="1:4">
      <c r="A2258" s="1">
        <v>42833</v>
      </c>
      <c r="B2258" t="s">
        <v>11</v>
      </c>
      <c r="C2258" t="s">
        <v>492</v>
      </c>
      <c r="D2258">
        <v>12</v>
      </c>
    </row>
    <row r="2259" spans="1:4">
      <c r="A2259" s="1">
        <v>42832</v>
      </c>
      <c r="B2259" t="s">
        <v>11</v>
      </c>
      <c r="C2259" t="s">
        <v>800</v>
      </c>
      <c r="D2259">
        <v>25.65</v>
      </c>
    </row>
    <row r="2260" spans="1:4">
      <c r="A2260" s="1">
        <v>42836</v>
      </c>
      <c r="B2260" t="s">
        <v>11</v>
      </c>
      <c r="C2260" t="s">
        <v>824</v>
      </c>
      <c r="D2260">
        <v>25</v>
      </c>
    </row>
    <row r="2261" spans="1:4">
      <c r="A2261" s="1">
        <v>42839</v>
      </c>
      <c r="B2261" t="s">
        <v>11</v>
      </c>
      <c r="C2261" t="s">
        <v>492</v>
      </c>
      <c r="D2261">
        <v>14.1</v>
      </c>
    </row>
    <row r="2262" spans="1:4">
      <c r="A2262" s="1">
        <v>42841</v>
      </c>
      <c r="B2262" t="s">
        <v>11</v>
      </c>
      <c r="C2262" t="s">
        <v>727</v>
      </c>
      <c r="D2262">
        <v>22.5</v>
      </c>
    </row>
    <row r="2263" spans="1:4">
      <c r="A2263" s="1">
        <v>42840</v>
      </c>
      <c r="B2263" t="s">
        <v>11</v>
      </c>
      <c r="C2263" t="s">
        <v>492</v>
      </c>
      <c r="D2263">
        <v>12.4</v>
      </c>
    </row>
    <row r="2264" spans="1:4">
      <c r="A2264" s="1">
        <v>42844</v>
      </c>
      <c r="B2264" t="s">
        <v>11</v>
      </c>
      <c r="C2264" t="s">
        <v>118</v>
      </c>
      <c r="D2264">
        <v>18</v>
      </c>
    </row>
    <row r="2265" spans="1:4">
      <c r="A2265" s="1">
        <v>42853</v>
      </c>
      <c r="B2265" t="s">
        <v>11</v>
      </c>
      <c r="C2265" t="s">
        <v>118</v>
      </c>
      <c r="D2265">
        <v>25.8</v>
      </c>
    </row>
    <row r="2266" spans="1:4">
      <c r="A2266" s="1">
        <v>42854</v>
      </c>
      <c r="B2266" t="s">
        <v>11</v>
      </c>
      <c r="C2266" t="s">
        <v>896</v>
      </c>
      <c r="D2266">
        <v>6</v>
      </c>
    </row>
    <row r="2267" spans="1:4">
      <c r="A2267" s="1">
        <v>42826</v>
      </c>
      <c r="B2267" t="s">
        <v>68</v>
      </c>
      <c r="C2267" t="s">
        <v>20</v>
      </c>
      <c r="D2267">
        <v>96.45</v>
      </c>
    </row>
    <row r="2268" spans="1:4">
      <c r="A2268" s="1">
        <v>42834</v>
      </c>
      <c r="B2268" t="s">
        <v>68</v>
      </c>
      <c r="C2268" t="s">
        <v>790</v>
      </c>
      <c r="D2268">
        <v>29.55</v>
      </c>
    </row>
    <row r="2269" spans="1:4">
      <c r="A2269" s="1">
        <v>42832</v>
      </c>
      <c r="B2269" t="s">
        <v>68</v>
      </c>
      <c r="C2269" t="s">
        <v>20</v>
      </c>
      <c r="D2269">
        <v>6.75</v>
      </c>
    </row>
    <row r="2270" spans="1:4">
      <c r="A2270" s="1">
        <v>42832</v>
      </c>
      <c r="B2270" t="s">
        <v>68</v>
      </c>
      <c r="C2270" t="s">
        <v>23</v>
      </c>
      <c r="D2270">
        <v>49.1</v>
      </c>
    </row>
    <row r="2271" spans="1:4">
      <c r="A2271" s="1">
        <v>42833</v>
      </c>
      <c r="B2271" t="s">
        <v>68</v>
      </c>
      <c r="C2271" t="s">
        <v>20</v>
      </c>
      <c r="D2271">
        <v>152.16</v>
      </c>
    </row>
    <row r="2272" spans="1:4">
      <c r="A2272" s="1">
        <v>42835</v>
      </c>
      <c r="B2272" t="s">
        <v>68</v>
      </c>
      <c r="C2272" t="s">
        <v>122</v>
      </c>
      <c r="D2272">
        <v>9.6</v>
      </c>
    </row>
    <row r="2273" spans="1:4">
      <c r="A2273" s="1">
        <v>42845</v>
      </c>
      <c r="B2273" t="s">
        <v>68</v>
      </c>
      <c r="C2273" t="s">
        <v>22</v>
      </c>
      <c r="D2273">
        <v>12.1</v>
      </c>
    </row>
    <row r="2274" spans="1:4">
      <c r="A2274" s="1">
        <v>42836</v>
      </c>
      <c r="B2274" t="s">
        <v>68</v>
      </c>
      <c r="C2274" t="s">
        <v>122</v>
      </c>
      <c r="D2274">
        <v>23.55</v>
      </c>
    </row>
    <row r="2275" spans="1:4">
      <c r="A2275" s="1">
        <v>42840</v>
      </c>
      <c r="B2275" t="s">
        <v>68</v>
      </c>
      <c r="C2275" t="s">
        <v>122</v>
      </c>
      <c r="D2275">
        <v>18.35</v>
      </c>
    </row>
    <row r="2276" spans="1:4">
      <c r="A2276" s="1">
        <v>42840</v>
      </c>
      <c r="B2276" t="s">
        <v>68</v>
      </c>
      <c r="C2276" t="s">
        <v>20</v>
      </c>
      <c r="D2276">
        <v>10.15</v>
      </c>
    </row>
    <row r="2277" spans="1:4">
      <c r="A2277" s="1">
        <v>42854</v>
      </c>
      <c r="B2277" t="s">
        <v>68</v>
      </c>
      <c r="C2277" t="s">
        <v>20</v>
      </c>
      <c r="D2277">
        <v>87.35</v>
      </c>
    </row>
    <row r="2278" spans="1:4">
      <c r="A2278" s="1">
        <v>42854</v>
      </c>
      <c r="B2278" t="s">
        <v>68</v>
      </c>
      <c r="C2278" t="s">
        <v>20</v>
      </c>
      <c r="D2278">
        <v>54.25</v>
      </c>
    </row>
    <row r="2279" spans="1:4">
      <c r="A2279" s="1">
        <v>42842</v>
      </c>
      <c r="B2279" t="s">
        <v>68</v>
      </c>
      <c r="C2279" t="s">
        <v>122</v>
      </c>
      <c r="D2279">
        <v>28.55</v>
      </c>
    </row>
    <row r="2280" spans="1:4">
      <c r="A2280" s="1">
        <v>42836</v>
      </c>
      <c r="B2280" t="s">
        <v>197</v>
      </c>
      <c r="C2280" t="s">
        <v>612</v>
      </c>
      <c r="D2280">
        <v>77.2</v>
      </c>
    </row>
    <row r="2281" spans="1:4">
      <c r="A2281" s="1">
        <v>42844</v>
      </c>
      <c r="B2281" t="s">
        <v>197</v>
      </c>
      <c r="C2281" t="s">
        <v>394</v>
      </c>
      <c r="D2281">
        <v>10.9</v>
      </c>
    </row>
    <row r="2282" spans="1:4">
      <c r="A2282" s="1">
        <v>42840</v>
      </c>
      <c r="B2282" t="s">
        <v>197</v>
      </c>
      <c r="C2282" t="s">
        <v>394</v>
      </c>
      <c r="D2282">
        <v>27.8</v>
      </c>
    </row>
    <row r="2283" spans="1:4">
      <c r="A2283" s="1">
        <v>42854</v>
      </c>
      <c r="B2283" t="s">
        <v>197</v>
      </c>
      <c r="C2283" t="s">
        <v>897</v>
      </c>
      <c r="D2283">
        <v>44.1</v>
      </c>
    </row>
    <row r="2284" spans="1:4">
      <c r="A2284" s="1">
        <v>42826</v>
      </c>
      <c r="B2284" t="s">
        <v>125</v>
      </c>
      <c r="C2284" t="s">
        <v>640</v>
      </c>
      <c r="D2284">
        <v>60</v>
      </c>
    </row>
    <row r="2285" spans="1:4">
      <c r="A2285" s="1">
        <v>42826</v>
      </c>
      <c r="B2285" t="s">
        <v>125</v>
      </c>
      <c r="C2285" t="s">
        <v>641</v>
      </c>
      <c r="D2285">
        <v>600</v>
      </c>
    </row>
    <row r="2286" spans="1:4">
      <c r="A2286" s="1">
        <v>42826</v>
      </c>
      <c r="B2286" t="s">
        <v>125</v>
      </c>
      <c r="C2286" t="s">
        <v>509</v>
      </c>
      <c r="D2286">
        <v>55.5</v>
      </c>
    </row>
    <row r="2287" spans="1:4">
      <c r="A2287" s="1">
        <v>42826</v>
      </c>
      <c r="B2287" t="s">
        <v>644</v>
      </c>
      <c r="C2287" t="s">
        <v>645</v>
      </c>
      <c r="D2287">
        <v>750</v>
      </c>
    </row>
    <row r="2288" spans="1:4">
      <c r="A2288" s="1">
        <v>42826</v>
      </c>
      <c r="B2288" t="s">
        <v>644</v>
      </c>
      <c r="C2288" t="s">
        <v>684</v>
      </c>
      <c r="D2288">
        <v>300</v>
      </c>
    </row>
    <row r="2289" spans="1:4">
      <c r="A2289" s="1">
        <v>42826</v>
      </c>
      <c r="B2289" t="s">
        <v>646</v>
      </c>
      <c r="C2289" t="s">
        <v>647</v>
      </c>
      <c r="D2289">
        <v>450</v>
      </c>
    </row>
    <row r="2290" spans="1:4">
      <c r="A2290" s="1">
        <v>42832</v>
      </c>
      <c r="B2290" t="s">
        <v>134</v>
      </c>
      <c r="C2290" t="s">
        <v>898</v>
      </c>
      <c r="D2290">
        <v>55</v>
      </c>
    </row>
    <row r="2291" spans="1:4">
      <c r="A2291" s="1">
        <v>42838</v>
      </c>
      <c r="B2291" t="s">
        <v>134</v>
      </c>
      <c r="C2291" t="s">
        <v>850</v>
      </c>
      <c r="D2291">
        <v>106.2</v>
      </c>
    </row>
    <row r="2292" spans="1:4">
      <c r="A2292" s="1">
        <v>42839</v>
      </c>
      <c r="B2292" t="s">
        <v>34</v>
      </c>
      <c r="C2292" t="s">
        <v>81</v>
      </c>
      <c r="D2292">
        <v>12.5</v>
      </c>
    </row>
    <row r="2293" spans="1:4">
      <c r="A2293" s="1">
        <v>42854</v>
      </c>
      <c r="B2293" t="s">
        <v>34</v>
      </c>
      <c r="C2293" t="s">
        <v>81</v>
      </c>
      <c r="D2293">
        <v>18.1</v>
      </c>
    </row>
    <row r="2294" spans="1:4">
      <c r="A2294" s="1">
        <v>42826</v>
      </c>
      <c r="B2294" t="s">
        <v>36</v>
      </c>
      <c r="C2294" t="s">
        <v>37</v>
      </c>
      <c r="D2294">
        <v>600</v>
      </c>
    </row>
    <row r="2295" spans="1:4">
      <c r="A2295" s="1">
        <v>42826</v>
      </c>
      <c r="B2295" t="s">
        <v>36</v>
      </c>
      <c r="C2295" t="s">
        <v>38</v>
      </c>
      <c r="D2295">
        <v>400</v>
      </c>
    </row>
    <row r="2296" spans="1:4">
      <c r="A2296" s="1">
        <v>42849</v>
      </c>
      <c r="B2296" t="s">
        <v>36</v>
      </c>
      <c r="C2296" t="s">
        <v>902</v>
      </c>
      <c r="D2296">
        <v>633.78</v>
      </c>
    </row>
    <row r="2297" spans="1:4">
      <c r="A2297" s="1">
        <v>42850</v>
      </c>
      <c r="B2297" t="s">
        <v>36</v>
      </c>
      <c r="C2297" t="s">
        <v>903</v>
      </c>
      <c r="D2297">
        <v>186.48</v>
      </c>
    </row>
    <row r="2298" spans="1:4">
      <c r="A2298" s="1">
        <v>42850</v>
      </c>
      <c r="B2298" t="s">
        <v>36</v>
      </c>
      <c r="C2298" t="s">
        <v>904</v>
      </c>
      <c r="D2298">
        <v>403.263</v>
      </c>
    </row>
    <row r="2299" spans="1:4">
      <c r="A2299" s="1">
        <v>42850</v>
      </c>
      <c r="B2299" t="s">
        <v>36</v>
      </c>
      <c r="C2299" t="s">
        <v>905</v>
      </c>
      <c r="D2299">
        <v>563.2704</v>
      </c>
    </row>
    <row r="2300" spans="1:4">
      <c r="A2300" s="1">
        <v>42850</v>
      </c>
      <c r="B2300" t="s">
        <v>36</v>
      </c>
      <c r="C2300" t="s">
        <v>906</v>
      </c>
      <c r="D2300">
        <v>352.4346</v>
      </c>
    </row>
    <row r="2301" spans="1:4">
      <c r="A2301" s="1">
        <v>42850</v>
      </c>
      <c r="B2301" t="s">
        <v>36</v>
      </c>
      <c r="C2301" t="s">
        <v>907</v>
      </c>
      <c r="D2301">
        <v>656.838</v>
      </c>
    </row>
    <row r="2302" spans="1:4">
      <c r="A2302" s="1">
        <v>42850</v>
      </c>
      <c r="B2302" t="s">
        <v>36</v>
      </c>
      <c r="C2302" t="s">
        <v>908</v>
      </c>
      <c r="D2302">
        <v>400</v>
      </c>
    </row>
    <row r="2303" spans="1:4">
      <c r="A2303" s="1">
        <v>42850</v>
      </c>
      <c r="B2303" t="s">
        <v>36</v>
      </c>
      <c r="C2303" t="s">
        <v>909</v>
      </c>
      <c r="D2303">
        <v>1210</v>
      </c>
    </row>
    <row r="2304" spans="1:4">
      <c r="A2304" s="1">
        <v>42850</v>
      </c>
      <c r="B2304" t="s">
        <v>36</v>
      </c>
      <c r="C2304" t="s">
        <v>910</v>
      </c>
      <c r="D2304">
        <v>360</v>
      </c>
    </row>
    <row r="2305" spans="1:4">
      <c r="A2305" s="1">
        <v>42850</v>
      </c>
      <c r="B2305" t="s">
        <v>36</v>
      </c>
      <c r="C2305" t="s">
        <v>911</v>
      </c>
      <c r="D2305">
        <v>175</v>
      </c>
    </row>
    <row r="2306" spans="1:4">
      <c r="A2306" s="1">
        <v>42850</v>
      </c>
      <c r="B2306" t="s">
        <v>36</v>
      </c>
      <c r="C2306" t="s">
        <v>912</v>
      </c>
      <c r="D2306">
        <v>390.6</v>
      </c>
    </row>
    <row r="2307" spans="1:4">
      <c r="A2307" s="1">
        <v>42850</v>
      </c>
      <c r="B2307" t="s">
        <v>36</v>
      </c>
      <c r="C2307" t="s">
        <v>913</v>
      </c>
      <c r="D2307">
        <v>55</v>
      </c>
    </row>
    <row r="2308" spans="1:4">
      <c r="A2308" s="1">
        <v>42850</v>
      </c>
      <c r="B2308" t="s">
        <v>36</v>
      </c>
      <c r="C2308" t="s">
        <v>307</v>
      </c>
      <c r="D2308">
        <v>32</v>
      </c>
    </row>
    <row r="2309" spans="1:4">
      <c r="A2309" s="1">
        <v>42850</v>
      </c>
      <c r="B2309" t="s">
        <v>36</v>
      </c>
      <c r="C2309" t="s">
        <v>914</v>
      </c>
      <c r="D2309">
        <v>125.43</v>
      </c>
    </row>
    <row r="2310" spans="1:4">
      <c r="A2310" s="1">
        <v>42826</v>
      </c>
      <c r="B2310" t="s">
        <v>39</v>
      </c>
      <c r="C2310" t="s">
        <v>42</v>
      </c>
      <c r="D2310">
        <v>110</v>
      </c>
    </row>
    <row r="2311" spans="1:4">
      <c r="A2311" s="1">
        <v>42833</v>
      </c>
      <c r="B2311" t="s">
        <v>39</v>
      </c>
      <c r="C2311" t="s">
        <v>83</v>
      </c>
      <c r="D2311">
        <v>71.65</v>
      </c>
    </row>
    <row r="2312" spans="1:4">
      <c r="A2312" s="1">
        <v>42853</v>
      </c>
      <c r="B2312" t="s">
        <v>39</v>
      </c>
      <c r="C2312" t="s">
        <v>451</v>
      </c>
      <c r="D2312">
        <v>50</v>
      </c>
    </row>
    <row r="2313" spans="1:4">
      <c r="A2313" s="1">
        <v>42853</v>
      </c>
      <c r="B2313" t="s">
        <v>39</v>
      </c>
      <c r="C2313" t="s">
        <v>83</v>
      </c>
      <c r="D2313">
        <v>91.5</v>
      </c>
    </row>
    <row r="2314" spans="1:4">
      <c r="A2314" s="1">
        <v>42826</v>
      </c>
      <c r="B2314" t="s">
        <v>375</v>
      </c>
      <c r="C2314" t="s">
        <v>547</v>
      </c>
      <c r="D2314">
        <v>200</v>
      </c>
    </row>
    <row r="2315" spans="1:4">
      <c r="A2315" s="1">
        <v>42826</v>
      </c>
      <c r="B2315" t="s">
        <v>375</v>
      </c>
      <c r="C2315" t="s">
        <v>548</v>
      </c>
      <c r="D2315">
        <v>44</v>
      </c>
    </row>
    <row r="2316" spans="1:4">
      <c r="A2316" s="1">
        <v>42826</v>
      </c>
      <c r="B2316" t="s">
        <v>375</v>
      </c>
      <c r="C2316" t="s">
        <v>549</v>
      </c>
      <c r="D2316">
        <v>44</v>
      </c>
    </row>
    <row r="2317" spans="1:4">
      <c r="A2317" s="1">
        <v>42826</v>
      </c>
      <c r="B2317" t="s">
        <v>375</v>
      </c>
      <c r="C2317" t="s">
        <v>550</v>
      </c>
      <c r="D2317">
        <v>50</v>
      </c>
    </row>
    <row r="2318" spans="1:4">
      <c r="A2318" s="1">
        <v>42856</v>
      </c>
      <c r="B2318" t="s">
        <v>1538</v>
      </c>
      <c r="C2318" t="s">
        <v>239</v>
      </c>
      <c r="D2318">
        <v>800</v>
      </c>
    </row>
    <row r="2319" spans="1:4">
      <c r="A2319" s="1">
        <v>42856</v>
      </c>
      <c r="B2319" t="s">
        <v>1538</v>
      </c>
      <c r="C2319" t="s">
        <v>669</v>
      </c>
      <c r="D2319">
        <v>60</v>
      </c>
    </row>
    <row r="2320" spans="1:4">
      <c r="A2320" s="1">
        <v>42875</v>
      </c>
      <c r="B2320" t="s">
        <v>1538</v>
      </c>
      <c r="C2320" t="s">
        <v>915</v>
      </c>
      <c r="D2320">
        <v>33</v>
      </c>
    </row>
    <row r="2321" spans="1:4">
      <c r="A2321" s="1">
        <v>42861</v>
      </c>
      <c r="B2321" t="s">
        <v>1538</v>
      </c>
      <c r="C2321" t="s">
        <v>916</v>
      </c>
      <c r="D2321">
        <v>12</v>
      </c>
    </row>
    <row r="2322" spans="1:4">
      <c r="A2322" s="1">
        <v>42870</v>
      </c>
      <c r="B2322" t="s">
        <v>1538</v>
      </c>
      <c r="C2322" t="s">
        <v>524</v>
      </c>
      <c r="D2322">
        <v>47.6</v>
      </c>
    </row>
    <row r="2323" spans="1:4">
      <c r="A2323" s="1">
        <v>42882</v>
      </c>
      <c r="B2323" t="s">
        <v>1538</v>
      </c>
      <c r="C2323" t="s">
        <v>917</v>
      </c>
      <c r="D2323">
        <f>35*8</f>
        <v>280</v>
      </c>
    </row>
    <row r="2324" spans="1:4">
      <c r="A2324" s="1">
        <v>42856</v>
      </c>
      <c r="B2324" t="s">
        <v>11</v>
      </c>
      <c r="C2324" t="s">
        <v>777</v>
      </c>
      <c r="D2324">
        <v>180</v>
      </c>
    </row>
    <row r="2325" spans="1:4">
      <c r="A2325" s="1">
        <v>42861</v>
      </c>
      <c r="B2325" t="s">
        <v>11</v>
      </c>
      <c r="C2325" t="s">
        <v>492</v>
      </c>
      <c r="D2325">
        <v>15</v>
      </c>
    </row>
    <row r="2326" spans="1:4">
      <c r="A2326" s="1">
        <v>42858</v>
      </c>
      <c r="B2326" t="s">
        <v>11</v>
      </c>
      <c r="C2326" t="s">
        <v>918</v>
      </c>
      <c r="D2326">
        <v>15.1</v>
      </c>
    </row>
    <row r="2327" spans="1:4">
      <c r="A2327" s="1">
        <v>42866</v>
      </c>
      <c r="B2327" t="s">
        <v>11</v>
      </c>
      <c r="C2327" t="s">
        <v>824</v>
      </c>
      <c r="D2327">
        <v>35.3</v>
      </c>
    </row>
    <row r="2328" spans="1:4">
      <c r="A2328" s="1">
        <v>42868</v>
      </c>
      <c r="B2328" t="s">
        <v>11</v>
      </c>
      <c r="C2328" t="s">
        <v>492</v>
      </c>
      <c r="D2328">
        <v>12</v>
      </c>
    </row>
    <row r="2329" spans="1:4">
      <c r="A2329" s="1">
        <v>42869</v>
      </c>
      <c r="B2329" t="s">
        <v>11</v>
      </c>
      <c r="C2329" t="s">
        <v>492</v>
      </c>
      <c r="D2329">
        <v>6</v>
      </c>
    </row>
    <row r="2330" spans="1:4">
      <c r="A2330" s="1">
        <v>42875</v>
      </c>
      <c r="B2330" t="s">
        <v>11</v>
      </c>
      <c r="C2330" t="s">
        <v>492</v>
      </c>
      <c r="D2330">
        <v>6</v>
      </c>
    </row>
    <row r="2331" spans="1:4">
      <c r="A2331" s="1">
        <v>42856</v>
      </c>
      <c r="B2331" t="s">
        <v>68</v>
      </c>
      <c r="C2331" t="s">
        <v>919</v>
      </c>
      <c r="D2331">
        <v>16.2</v>
      </c>
    </row>
    <row r="2332" spans="1:4">
      <c r="A2332" s="1">
        <v>42861</v>
      </c>
      <c r="B2332" t="s">
        <v>68</v>
      </c>
      <c r="C2332" t="s">
        <v>20</v>
      </c>
      <c r="D2332">
        <v>138.15</v>
      </c>
    </row>
    <row r="2333" spans="1:4">
      <c r="A2333" s="1">
        <v>42864</v>
      </c>
      <c r="B2333" t="s">
        <v>68</v>
      </c>
      <c r="C2333" t="s">
        <v>122</v>
      </c>
      <c r="D2333">
        <v>11.2</v>
      </c>
    </row>
    <row r="2334" spans="1:4">
      <c r="A2334" s="1">
        <v>42868</v>
      </c>
      <c r="B2334" t="s">
        <v>68</v>
      </c>
      <c r="C2334" t="s">
        <v>20</v>
      </c>
      <c r="D2334">
        <v>95.25</v>
      </c>
    </row>
    <row r="2335" spans="1:4">
      <c r="A2335" s="1">
        <v>42882</v>
      </c>
      <c r="B2335" t="s">
        <v>68</v>
      </c>
      <c r="C2335" t="s">
        <v>20</v>
      </c>
      <c r="D2335">
        <v>93.82</v>
      </c>
    </row>
    <row r="2336" spans="1:4">
      <c r="A2336" s="1">
        <v>42886</v>
      </c>
      <c r="B2336" t="s">
        <v>68</v>
      </c>
      <c r="C2336" t="s">
        <v>122</v>
      </c>
      <c r="D2336">
        <v>15.4</v>
      </c>
    </row>
    <row r="2337" spans="1:4">
      <c r="A2337" s="1">
        <v>42884</v>
      </c>
      <c r="B2337" t="s">
        <v>68</v>
      </c>
      <c r="C2337" t="s">
        <v>790</v>
      </c>
      <c r="D2337">
        <v>7.3</v>
      </c>
    </row>
    <row r="2338" spans="1:4">
      <c r="A2338" s="1">
        <v>42885</v>
      </c>
      <c r="B2338" t="s">
        <v>68</v>
      </c>
      <c r="C2338" t="s">
        <v>122</v>
      </c>
      <c r="D2338">
        <v>14.3</v>
      </c>
    </row>
    <row r="2339" spans="1:4">
      <c r="A2339" s="1">
        <v>42879</v>
      </c>
      <c r="B2339" t="s">
        <v>68</v>
      </c>
      <c r="C2339" t="s">
        <v>20</v>
      </c>
      <c r="D2339">
        <v>67.1</v>
      </c>
    </row>
    <row r="2340" spans="1:4">
      <c r="A2340" s="1">
        <v>42868</v>
      </c>
      <c r="B2340" t="s">
        <v>68</v>
      </c>
      <c r="C2340" t="s">
        <v>122</v>
      </c>
      <c r="D2340">
        <v>7.15</v>
      </c>
    </row>
    <row r="2341" spans="1:4">
      <c r="A2341" s="1">
        <v>42861</v>
      </c>
      <c r="B2341" t="s">
        <v>68</v>
      </c>
      <c r="C2341" t="s">
        <v>23</v>
      </c>
      <c r="D2341">
        <v>23.9</v>
      </c>
    </row>
    <row r="2342" spans="1:4">
      <c r="A2342" s="1">
        <v>42870</v>
      </c>
      <c r="B2342" t="s">
        <v>68</v>
      </c>
      <c r="C2342" t="s">
        <v>218</v>
      </c>
      <c r="D2342">
        <v>38.15</v>
      </c>
    </row>
    <row r="2343" spans="1:4">
      <c r="A2343" s="1">
        <v>42864</v>
      </c>
      <c r="B2343" t="s">
        <v>68</v>
      </c>
      <c r="C2343" t="s">
        <v>218</v>
      </c>
      <c r="D2343">
        <v>78</v>
      </c>
    </row>
    <row r="2344" spans="1:4">
      <c r="A2344" s="1">
        <v>42865</v>
      </c>
      <c r="B2344" t="s">
        <v>68</v>
      </c>
      <c r="C2344" t="s">
        <v>790</v>
      </c>
      <c r="D2344">
        <v>22.5</v>
      </c>
    </row>
    <row r="2345" spans="1:4">
      <c r="A2345" s="1">
        <v>42861</v>
      </c>
      <c r="B2345" t="s">
        <v>197</v>
      </c>
      <c r="C2345" t="s">
        <v>920</v>
      </c>
      <c r="D2345">
        <v>13.5</v>
      </c>
    </row>
    <row r="2346" spans="1:4">
      <c r="A2346" s="1">
        <v>42884</v>
      </c>
      <c r="B2346" t="s">
        <v>197</v>
      </c>
      <c r="C2346" t="s">
        <v>124</v>
      </c>
      <c r="D2346">
        <v>5.4</v>
      </c>
    </row>
    <row r="2347" spans="1:4">
      <c r="A2347" s="1">
        <v>42884</v>
      </c>
      <c r="B2347" t="s">
        <v>197</v>
      </c>
      <c r="C2347" t="s">
        <v>105</v>
      </c>
      <c r="D2347">
        <v>50.5</v>
      </c>
    </row>
    <row r="2348" spans="1:4">
      <c r="A2348" s="1">
        <v>42869</v>
      </c>
      <c r="B2348" t="s">
        <v>197</v>
      </c>
      <c r="C2348" t="s">
        <v>394</v>
      </c>
      <c r="D2348">
        <v>14.5</v>
      </c>
    </row>
    <row r="2349" spans="1:4">
      <c r="A2349" s="1">
        <v>42856</v>
      </c>
      <c r="B2349" t="s">
        <v>125</v>
      </c>
      <c r="C2349" t="s">
        <v>640</v>
      </c>
      <c r="D2349">
        <v>60</v>
      </c>
    </row>
    <row r="2350" spans="1:4">
      <c r="A2350" s="1">
        <v>42856</v>
      </c>
      <c r="B2350" t="s">
        <v>125</v>
      </c>
      <c r="C2350" t="s">
        <v>641</v>
      </c>
      <c r="D2350">
        <v>600</v>
      </c>
    </row>
    <row r="2351" spans="1:4">
      <c r="A2351" s="1">
        <v>42856</v>
      </c>
      <c r="B2351" t="s">
        <v>125</v>
      </c>
      <c r="C2351" t="s">
        <v>509</v>
      </c>
      <c r="D2351">
        <v>55.5</v>
      </c>
    </row>
    <row r="2352" spans="1:4">
      <c r="A2352" s="1">
        <v>42867</v>
      </c>
      <c r="B2352" t="s">
        <v>125</v>
      </c>
      <c r="C2352" t="s">
        <v>921</v>
      </c>
      <c r="D2352">
        <v>48</v>
      </c>
    </row>
    <row r="2353" spans="1:4">
      <c r="A2353" s="1">
        <v>42856</v>
      </c>
      <c r="B2353" t="s">
        <v>644</v>
      </c>
      <c r="C2353" t="s">
        <v>645</v>
      </c>
      <c r="D2353">
        <v>750</v>
      </c>
    </row>
    <row r="2354" spans="1:4">
      <c r="A2354" s="1">
        <v>42856</v>
      </c>
      <c r="B2354" t="s">
        <v>644</v>
      </c>
      <c r="C2354" t="s">
        <v>684</v>
      </c>
      <c r="D2354">
        <v>300</v>
      </c>
    </row>
    <row r="2355" spans="1:4">
      <c r="A2355" s="1">
        <v>42861</v>
      </c>
      <c r="B2355" t="s">
        <v>34</v>
      </c>
      <c r="C2355" t="s">
        <v>81</v>
      </c>
      <c r="D2355">
        <v>14.15</v>
      </c>
    </row>
    <row r="2356" spans="1:4">
      <c r="A2356" s="1">
        <v>42885</v>
      </c>
      <c r="B2356" t="s">
        <v>34</v>
      </c>
      <c r="C2356" t="s">
        <v>81</v>
      </c>
      <c r="D2356">
        <v>9.8</v>
      </c>
    </row>
    <row r="2357" spans="1:4">
      <c r="A2357" s="1">
        <v>42856</v>
      </c>
      <c r="B2357" t="s">
        <v>36</v>
      </c>
      <c r="C2357" t="s">
        <v>37</v>
      </c>
      <c r="D2357">
        <v>600</v>
      </c>
    </row>
    <row r="2358" spans="1:4">
      <c r="A2358" s="1">
        <v>42856</v>
      </c>
      <c r="B2358" t="s">
        <v>36</v>
      </c>
      <c r="C2358" t="s">
        <v>38</v>
      </c>
      <c r="D2358">
        <v>400</v>
      </c>
    </row>
    <row r="2359" spans="1:4">
      <c r="A2359" s="1">
        <v>42856</v>
      </c>
      <c r="B2359" t="s">
        <v>39</v>
      </c>
      <c r="C2359" t="s">
        <v>42</v>
      </c>
      <c r="D2359">
        <v>110</v>
      </c>
    </row>
    <row r="2360" spans="1:4">
      <c r="A2360" s="1">
        <v>42865</v>
      </c>
      <c r="B2360" t="s">
        <v>39</v>
      </c>
      <c r="C2360" t="s">
        <v>83</v>
      </c>
      <c r="D2360">
        <v>70.57</v>
      </c>
    </row>
    <row r="2361" spans="1:4">
      <c r="A2361" s="1">
        <v>42866</v>
      </c>
      <c r="B2361" t="s">
        <v>39</v>
      </c>
      <c r="C2361" t="s">
        <v>306</v>
      </c>
      <c r="D2361">
        <v>5.4</v>
      </c>
    </row>
    <row r="2362" spans="1:4">
      <c r="A2362" s="1">
        <v>42885</v>
      </c>
      <c r="B2362" t="s">
        <v>39</v>
      </c>
      <c r="C2362" t="s">
        <v>83</v>
      </c>
      <c r="D2362">
        <v>76.5</v>
      </c>
    </row>
    <row r="2363" spans="1:4">
      <c r="A2363" s="1">
        <v>42874</v>
      </c>
      <c r="B2363" t="s">
        <v>39</v>
      </c>
      <c r="C2363" t="s">
        <v>83</v>
      </c>
      <c r="D2363">
        <v>70.18</v>
      </c>
    </row>
    <row r="2364" spans="1:4">
      <c r="A2364" s="1">
        <v>42856</v>
      </c>
      <c r="B2364" t="s">
        <v>375</v>
      </c>
      <c r="C2364" t="s">
        <v>547</v>
      </c>
      <c r="D2364">
        <v>200</v>
      </c>
    </row>
    <row r="2365" spans="1:4">
      <c r="A2365" s="1">
        <v>42856</v>
      </c>
      <c r="B2365" t="s">
        <v>375</v>
      </c>
      <c r="C2365" t="s">
        <v>548</v>
      </c>
      <c r="D2365">
        <v>44</v>
      </c>
    </row>
    <row r="2366" spans="1:4">
      <c r="A2366" s="1">
        <v>42856</v>
      </c>
      <c r="B2366" t="s">
        <v>375</v>
      </c>
      <c r="C2366" t="s">
        <v>549</v>
      </c>
      <c r="D2366">
        <v>44</v>
      </c>
    </row>
    <row r="2367" spans="1:4">
      <c r="A2367" s="1">
        <v>42856</v>
      </c>
      <c r="B2367" t="s">
        <v>375</v>
      </c>
      <c r="C2367" t="s">
        <v>550</v>
      </c>
      <c r="D2367">
        <v>50</v>
      </c>
    </row>
    <row r="2368" spans="1:4">
      <c r="A2368" s="1">
        <v>42887</v>
      </c>
      <c r="B2368" t="s">
        <v>1538</v>
      </c>
      <c r="C2368" t="s">
        <v>239</v>
      </c>
      <c r="D2368">
        <v>800</v>
      </c>
    </row>
    <row r="2369" spans="1:4">
      <c r="A2369" s="1">
        <v>42887</v>
      </c>
      <c r="B2369" t="s">
        <v>1538</v>
      </c>
      <c r="C2369" t="s">
        <v>669</v>
      </c>
      <c r="D2369">
        <v>60</v>
      </c>
    </row>
    <row r="2370" spans="1:4">
      <c r="A2370" s="1">
        <v>42890</v>
      </c>
      <c r="B2370" t="s">
        <v>1538</v>
      </c>
      <c r="C2370" t="s">
        <v>524</v>
      </c>
      <c r="D2370">
        <v>25.35</v>
      </c>
    </row>
    <row r="2371" spans="1:4">
      <c r="A2371" s="1">
        <v>42889</v>
      </c>
      <c r="B2371" t="s">
        <v>1538</v>
      </c>
      <c r="C2371" t="s">
        <v>554</v>
      </c>
      <c r="D2371">
        <v>6.95</v>
      </c>
    </row>
    <row r="2372" spans="1:4">
      <c r="A2372" s="1">
        <v>42896</v>
      </c>
      <c r="B2372" t="s">
        <v>1538</v>
      </c>
      <c r="C2372" t="s">
        <v>922</v>
      </c>
      <c r="D2372">
        <v>22</v>
      </c>
    </row>
    <row r="2373" spans="1:4">
      <c r="A2373" s="1">
        <v>42905</v>
      </c>
      <c r="B2373" t="s">
        <v>1538</v>
      </c>
      <c r="C2373" t="s">
        <v>551</v>
      </c>
      <c r="D2373">
        <v>706.2</v>
      </c>
    </row>
    <row r="2374" spans="1:4">
      <c r="A2374" s="1">
        <v>42900</v>
      </c>
      <c r="B2374" t="s">
        <v>294</v>
      </c>
      <c r="C2374" t="s">
        <v>923</v>
      </c>
      <c r="D2374">
        <v>14.9</v>
      </c>
    </row>
    <row r="2375" spans="1:4">
      <c r="A2375" s="1">
        <v>42887</v>
      </c>
      <c r="B2375" t="s">
        <v>11</v>
      </c>
      <c r="C2375" t="s">
        <v>777</v>
      </c>
      <c r="D2375">
        <v>180</v>
      </c>
    </row>
    <row r="2376" spans="1:4">
      <c r="A2376" s="1">
        <v>42889</v>
      </c>
      <c r="B2376" t="s">
        <v>11</v>
      </c>
      <c r="C2376" t="s">
        <v>492</v>
      </c>
      <c r="D2376">
        <v>6</v>
      </c>
    </row>
    <row r="2377" spans="1:4">
      <c r="A2377" s="1">
        <v>42894</v>
      </c>
      <c r="B2377" t="s">
        <v>11</v>
      </c>
      <c r="C2377" t="s">
        <v>824</v>
      </c>
      <c r="D2377">
        <v>39.2</v>
      </c>
    </row>
    <row r="2378" spans="1:4">
      <c r="A2378" s="1">
        <v>42896</v>
      </c>
      <c r="B2378" t="s">
        <v>11</v>
      </c>
      <c r="C2378" t="s">
        <v>727</v>
      </c>
      <c r="D2378">
        <v>25</v>
      </c>
    </row>
    <row r="2379" spans="1:4">
      <c r="A2379" s="1">
        <v>42890</v>
      </c>
      <c r="B2379" t="s">
        <v>11</v>
      </c>
      <c r="C2379" t="s">
        <v>727</v>
      </c>
      <c r="D2379">
        <v>20</v>
      </c>
    </row>
    <row r="2380" spans="1:4">
      <c r="A2380" s="1">
        <v>42890</v>
      </c>
      <c r="B2380" t="s">
        <v>11</v>
      </c>
      <c r="C2380" t="s">
        <v>492</v>
      </c>
      <c r="D2380">
        <v>20</v>
      </c>
    </row>
    <row r="2381" spans="1:4">
      <c r="A2381" s="1">
        <v>42896</v>
      </c>
      <c r="B2381" t="s">
        <v>11</v>
      </c>
      <c r="C2381" t="s">
        <v>924</v>
      </c>
      <c r="D2381">
        <v>87.6666666666667</v>
      </c>
    </row>
    <row r="2382" spans="1:4">
      <c r="A2382" s="1">
        <v>42887</v>
      </c>
      <c r="B2382" t="s">
        <v>11</v>
      </c>
      <c r="C2382" t="s">
        <v>780</v>
      </c>
      <c r="D2382">
        <v>8.5</v>
      </c>
    </row>
    <row r="2383" spans="1:4">
      <c r="A2383" s="1">
        <v>42901</v>
      </c>
      <c r="B2383" t="s">
        <v>11</v>
      </c>
      <c r="C2383" t="s">
        <v>824</v>
      </c>
      <c r="D2383">
        <v>20</v>
      </c>
    </row>
    <row r="2384" spans="1:4">
      <c r="A2384" s="1">
        <v>42907</v>
      </c>
      <c r="B2384" t="s">
        <v>11</v>
      </c>
      <c r="C2384" t="s">
        <v>780</v>
      </c>
      <c r="D2384">
        <v>17.75</v>
      </c>
    </row>
    <row r="2385" spans="1:4">
      <c r="A2385" s="1">
        <v>42891</v>
      </c>
      <c r="B2385" t="s">
        <v>11</v>
      </c>
      <c r="C2385" t="s">
        <v>780</v>
      </c>
      <c r="D2385">
        <v>12.2</v>
      </c>
    </row>
    <row r="2386" spans="1:4">
      <c r="A2386" s="1">
        <v>42906</v>
      </c>
      <c r="B2386" t="s">
        <v>11</v>
      </c>
      <c r="C2386" t="s">
        <v>780</v>
      </c>
      <c r="D2386">
        <v>5.5</v>
      </c>
    </row>
    <row r="2387" spans="1:4">
      <c r="A2387" s="1">
        <v>42915</v>
      </c>
      <c r="B2387" t="s">
        <v>11</v>
      </c>
      <c r="C2387" t="s">
        <v>824</v>
      </c>
      <c r="D2387">
        <v>13.1</v>
      </c>
    </row>
    <row r="2388" spans="1:4">
      <c r="A2388" s="1">
        <v>42915</v>
      </c>
      <c r="B2388" t="s">
        <v>11</v>
      </c>
      <c r="C2388" t="s">
        <v>780</v>
      </c>
      <c r="D2388">
        <v>19.4</v>
      </c>
    </row>
    <row r="2389" spans="1:4">
      <c r="A2389" s="1">
        <v>42889</v>
      </c>
      <c r="B2389" t="s">
        <v>68</v>
      </c>
      <c r="C2389" t="s">
        <v>20</v>
      </c>
      <c r="D2389">
        <v>126.3</v>
      </c>
    </row>
    <row r="2390" spans="1:4">
      <c r="A2390" s="1">
        <v>42896</v>
      </c>
      <c r="B2390" t="s">
        <v>68</v>
      </c>
      <c r="C2390" t="s">
        <v>925</v>
      </c>
      <c r="D2390">
        <v>49.6</v>
      </c>
    </row>
    <row r="2391" spans="1:4">
      <c r="A2391" s="1">
        <v>42897</v>
      </c>
      <c r="B2391" t="s">
        <v>68</v>
      </c>
      <c r="C2391" t="s">
        <v>20</v>
      </c>
      <c r="D2391">
        <v>118.92</v>
      </c>
    </row>
    <row r="2392" spans="1:4">
      <c r="A2392" s="1">
        <v>42900</v>
      </c>
      <c r="B2392" t="s">
        <v>68</v>
      </c>
      <c r="C2392" t="s">
        <v>445</v>
      </c>
      <c r="D2392">
        <v>36.3</v>
      </c>
    </row>
    <row r="2393" spans="1:4">
      <c r="A2393" s="1">
        <v>42898</v>
      </c>
      <c r="B2393" t="s">
        <v>68</v>
      </c>
      <c r="C2393" t="s">
        <v>122</v>
      </c>
      <c r="D2393">
        <v>7.25</v>
      </c>
    </row>
    <row r="2394" spans="1:4">
      <c r="A2394" s="1">
        <v>42871</v>
      </c>
      <c r="B2394" t="s">
        <v>68</v>
      </c>
      <c r="C2394" t="s">
        <v>926</v>
      </c>
      <c r="D2394">
        <v>90.4</v>
      </c>
    </row>
    <row r="2395" spans="1:4">
      <c r="A2395" s="1">
        <v>42903</v>
      </c>
      <c r="B2395" t="s">
        <v>68</v>
      </c>
      <c r="C2395" t="s">
        <v>20</v>
      </c>
      <c r="D2395">
        <v>72.55</v>
      </c>
    </row>
    <row r="2396" spans="1:4">
      <c r="A2396" s="1">
        <v>42903</v>
      </c>
      <c r="B2396" t="s">
        <v>68</v>
      </c>
      <c r="C2396" t="s">
        <v>765</v>
      </c>
      <c r="D2396">
        <v>11.9</v>
      </c>
    </row>
    <row r="2397" spans="1:4">
      <c r="A2397" s="1">
        <v>42910</v>
      </c>
      <c r="B2397" t="s">
        <v>68</v>
      </c>
      <c r="C2397" t="s">
        <v>20</v>
      </c>
      <c r="D2397">
        <v>149.45</v>
      </c>
    </row>
    <row r="2398" spans="1:4">
      <c r="A2398" s="1">
        <v>42889</v>
      </c>
      <c r="B2398" t="s">
        <v>197</v>
      </c>
      <c r="C2398" t="s">
        <v>105</v>
      </c>
      <c r="D2398">
        <v>55.8</v>
      </c>
    </row>
    <row r="2399" spans="1:4">
      <c r="A2399" s="1">
        <v>42897</v>
      </c>
      <c r="B2399" t="s">
        <v>197</v>
      </c>
      <c r="C2399" t="s">
        <v>731</v>
      </c>
      <c r="D2399">
        <v>42.5</v>
      </c>
    </row>
    <row r="2400" spans="1:4">
      <c r="A2400" s="1">
        <v>42891</v>
      </c>
      <c r="B2400" t="s">
        <v>197</v>
      </c>
      <c r="C2400" t="s">
        <v>927</v>
      </c>
      <c r="D2400">
        <v>18.8</v>
      </c>
    </row>
    <row r="2401" spans="1:4">
      <c r="A2401" s="1">
        <v>42889</v>
      </c>
      <c r="B2401" t="s">
        <v>197</v>
      </c>
      <c r="C2401" t="s">
        <v>928</v>
      </c>
      <c r="D2401">
        <v>19.65</v>
      </c>
    </row>
    <row r="2402" spans="1:4">
      <c r="A2402" s="1">
        <v>42901</v>
      </c>
      <c r="B2402" t="s">
        <v>197</v>
      </c>
      <c r="C2402" t="s">
        <v>842</v>
      </c>
      <c r="D2402">
        <v>5.5</v>
      </c>
    </row>
    <row r="2403" spans="1:4">
      <c r="A2403" s="1">
        <v>42911</v>
      </c>
      <c r="B2403" t="s">
        <v>197</v>
      </c>
      <c r="C2403" t="s">
        <v>105</v>
      </c>
      <c r="D2403">
        <v>49.2</v>
      </c>
    </row>
    <row r="2404" spans="1:4">
      <c r="A2404" s="1">
        <v>42887</v>
      </c>
      <c r="B2404" t="s">
        <v>125</v>
      </c>
      <c r="C2404" t="s">
        <v>640</v>
      </c>
      <c r="D2404">
        <v>60</v>
      </c>
    </row>
    <row r="2405" spans="1:4">
      <c r="A2405" s="1">
        <v>42887</v>
      </c>
      <c r="B2405" t="s">
        <v>125</v>
      </c>
      <c r="C2405" t="s">
        <v>641</v>
      </c>
      <c r="D2405">
        <v>600</v>
      </c>
    </row>
    <row r="2406" spans="1:4">
      <c r="A2406" s="1">
        <v>42887</v>
      </c>
      <c r="B2406" t="s">
        <v>125</v>
      </c>
      <c r="C2406" t="s">
        <v>509</v>
      </c>
      <c r="D2406">
        <v>55.5</v>
      </c>
    </row>
    <row r="2407" spans="1:4">
      <c r="A2407" s="1">
        <v>42887</v>
      </c>
      <c r="B2407" t="s">
        <v>125</v>
      </c>
      <c r="C2407" t="s">
        <v>929</v>
      </c>
      <c r="D2407">
        <v>56</v>
      </c>
    </row>
    <row r="2408" spans="1:4">
      <c r="A2408" s="1">
        <v>42889</v>
      </c>
      <c r="B2408" t="s">
        <v>125</v>
      </c>
      <c r="C2408" t="s">
        <v>930</v>
      </c>
      <c r="D2408">
        <v>120</v>
      </c>
    </row>
    <row r="2409" spans="1:4">
      <c r="A2409" s="1">
        <v>42896</v>
      </c>
      <c r="B2409" t="s">
        <v>125</v>
      </c>
      <c r="C2409" t="s">
        <v>931</v>
      </c>
      <c r="D2409">
        <v>19.3333333333333</v>
      </c>
    </row>
    <row r="2410" spans="1:4">
      <c r="A2410" s="1">
        <v>42887</v>
      </c>
      <c r="B2410" t="s">
        <v>644</v>
      </c>
      <c r="C2410" t="s">
        <v>645</v>
      </c>
      <c r="D2410">
        <v>750</v>
      </c>
    </row>
    <row r="2411" spans="1:4">
      <c r="A2411" s="1">
        <v>42887</v>
      </c>
      <c r="B2411" t="s">
        <v>644</v>
      </c>
      <c r="C2411" t="s">
        <v>684</v>
      </c>
      <c r="D2411">
        <v>300</v>
      </c>
    </row>
    <row r="2412" spans="1:4">
      <c r="A2412" s="1">
        <v>42896</v>
      </c>
      <c r="B2412" t="s">
        <v>163</v>
      </c>
      <c r="C2412" t="s">
        <v>768</v>
      </c>
      <c r="D2412">
        <v>119.266666666667</v>
      </c>
    </row>
    <row r="2413" spans="1:4">
      <c r="A2413" s="1">
        <v>42911</v>
      </c>
      <c r="B2413" t="s">
        <v>34</v>
      </c>
      <c r="C2413" t="s">
        <v>81</v>
      </c>
      <c r="D2413">
        <v>10</v>
      </c>
    </row>
    <row r="2414" spans="1:4">
      <c r="A2414" s="1">
        <v>42916</v>
      </c>
      <c r="B2414" t="s">
        <v>34</v>
      </c>
      <c r="C2414" t="s">
        <v>81</v>
      </c>
      <c r="D2414">
        <v>15</v>
      </c>
    </row>
    <row r="2415" spans="1:4">
      <c r="A2415" s="1">
        <v>42903</v>
      </c>
      <c r="B2415" t="s">
        <v>36</v>
      </c>
      <c r="C2415" t="s">
        <v>932</v>
      </c>
      <c r="D2415">
        <v>45</v>
      </c>
    </row>
    <row r="2416" spans="1:4">
      <c r="A2416" s="1">
        <v>42887</v>
      </c>
      <c r="B2416" t="s">
        <v>36</v>
      </c>
      <c r="C2416" t="s">
        <v>37</v>
      </c>
      <c r="D2416">
        <v>600</v>
      </c>
    </row>
    <row r="2417" spans="1:4">
      <c r="A2417" s="1">
        <v>42887</v>
      </c>
      <c r="B2417" t="s">
        <v>36</v>
      </c>
      <c r="C2417" t="s">
        <v>38</v>
      </c>
      <c r="D2417">
        <v>400</v>
      </c>
    </row>
    <row r="2418" spans="1:4">
      <c r="A2418" s="1">
        <v>42896</v>
      </c>
      <c r="B2418" t="s">
        <v>36</v>
      </c>
      <c r="C2418" t="s">
        <v>933</v>
      </c>
      <c r="D2418">
        <v>23.3333333333333</v>
      </c>
    </row>
    <row r="2419" spans="1:4">
      <c r="A2419" s="1">
        <v>42896</v>
      </c>
      <c r="B2419" t="s">
        <v>36</v>
      </c>
      <c r="C2419" t="s">
        <v>934</v>
      </c>
      <c r="D2419">
        <v>20</v>
      </c>
    </row>
    <row r="2420" spans="1:4">
      <c r="A2420" s="1">
        <v>42896</v>
      </c>
      <c r="B2420" t="s">
        <v>36</v>
      </c>
      <c r="C2420" t="s">
        <v>935</v>
      </c>
      <c r="D2420">
        <v>350</v>
      </c>
    </row>
    <row r="2421" spans="1:4">
      <c r="A2421" s="1">
        <v>42907</v>
      </c>
      <c r="B2421" t="s">
        <v>36</v>
      </c>
      <c r="C2421" t="s">
        <v>936</v>
      </c>
      <c r="D2421">
        <v>95.05</v>
      </c>
    </row>
    <row r="2422" spans="1:4">
      <c r="A2422" s="1">
        <v>42907</v>
      </c>
      <c r="B2422" t="s">
        <v>36</v>
      </c>
      <c r="C2422" t="s">
        <v>937</v>
      </c>
      <c r="D2422">
        <v>30</v>
      </c>
    </row>
    <row r="2423" spans="1:4">
      <c r="A2423" s="1">
        <v>42908</v>
      </c>
      <c r="B2423" t="s">
        <v>36</v>
      </c>
      <c r="C2423" t="s">
        <v>938</v>
      </c>
      <c r="D2423">
        <v>92.99</v>
      </c>
    </row>
    <row r="2424" spans="1:4">
      <c r="A2424" s="1">
        <v>42908</v>
      </c>
      <c r="B2424" t="s">
        <v>36</v>
      </c>
      <c r="C2424" t="s">
        <v>939</v>
      </c>
      <c r="D2424">
        <v>117.58</v>
      </c>
    </row>
    <row r="2425" spans="1:4">
      <c r="A2425" s="1">
        <v>42905</v>
      </c>
      <c r="B2425" t="s">
        <v>36</v>
      </c>
      <c r="C2425" t="s">
        <v>940</v>
      </c>
      <c r="D2425">
        <v>20</v>
      </c>
    </row>
    <row r="2426" spans="1:4">
      <c r="A2426" s="1">
        <v>42912</v>
      </c>
      <c r="B2426" t="s">
        <v>36</v>
      </c>
      <c r="C2426" t="s">
        <v>941</v>
      </c>
      <c r="D2426">
        <v>24.9</v>
      </c>
    </row>
    <row r="2427" spans="1:4">
      <c r="A2427" s="1">
        <v>42887</v>
      </c>
      <c r="B2427" t="s">
        <v>39</v>
      </c>
      <c r="C2427" t="s">
        <v>42</v>
      </c>
      <c r="D2427">
        <v>110</v>
      </c>
    </row>
    <row r="2428" spans="1:4">
      <c r="A2428" s="1">
        <v>42895</v>
      </c>
      <c r="B2428" t="s">
        <v>39</v>
      </c>
      <c r="C2428" t="s">
        <v>83</v>
      </c>
      <c r="D2428">
        <v>42.5</v>
      </c>
    </row>
    <row r="2429" spans="1:4">
      <c r="A2429" s="1">
        <v>42893</v>
      </c>
      <c r="B2429" t="s">
        <v>39</v>
      </c>
      <c r="C2429" t="s">
        <v>391</v>
      </c>
      <c r="D2429">
        <v>50</v>
      </c>
    </row>
    <row r="2430" spans="1:4">
      <c r="A2430" s="1">
        <v>42906</v>
      </c>
      <c r="B2430" t="s">
        <v>39</v>
      </c>
      <c r="C2430" t="s">
        <v>83</v>
      </c>
      <c r="D2430">
        <v>81.06</v>
      </c>
    </row>
    <row r="2431" spans="1:4">
      <c r="A2431" s="1">
        <v>42916</v>
      </c>
      <c r="B2431" t="s">
        <v>39</v>
      </c>
      <c r="C2431" t="s">
        <v>83</v>
      </c>
      <c r="D2431">
        <v>73.44</v>
      </c>
    </row>
    <row r="2432" spans="1:4">
      <c r="A2432" s="1">
        <v>42887</v>
      </c>
      <c r="B2432" t="s">
        <v>375</v>
      </c>
      <c r="C2432" t="s">
        <v>547</v>
      </c>
      <c r="D2432">
        <v>200</v>
      </c>
    </row>
    <row r="2433" spans="1:4">
      <c r="A2433" s="1">
        <v>42887</v>
      </c>
      <c r="B2433" t="s">
        <v>375</v>
      </c>
      <c r="C2433" t="s">
        <v>548</v>
      </c>
      <c r="D2433">
        <v>44</v>
      </c>
    </row>
    <row r="2434" spans="1:4">
      <c r="A2434" s="1">
        <v>42887</v>
      </c>
      <c r="B2434" t="s">
        <v>375</v>
      </c>
      <c r="C2434" t="s">
        <v>549</v>
      </c>
      <c r="D2434">
        <v>44</v>
      </c>
    </row>
    <row r="2435" spans="1:4">
      <c r="A2435" s="1">
        <v>42887</v>
      </c>
      <c r="B2435" t="s">
        <v>375</v>
      </c>
      <c r="C2435" t="s">
        <v>550</v>
      </c>
      <c r="D2435">
        <v>50</v>
      </c>
    </row>
    <row r="2436" spans="1:4">
      <c r="A2436" s="1">
        <v>42917</v>
      </c>
      <c r="B2436" t="s">
        <v>1538</v>
      </c>
      <c r="C2436" t="s">
        <v>239</v>
      </c>
      <c r="D2436">
        <v>800</v>
      </c>
    </row>
    <row r="2437" spans="1:4">
      <c r="A2437" s="1">
        <v>42917</v>
      </c>
      <c r="B2437" t="s">
        <v>1538</v>
      </c>
      <c r="C2437" t="s">
        <v>669</v>
      </c>
      <c r="D2437">
        <v>60</v>
      </c>
    </row>
    <row r="2438" spans="1:4">
      <c r="A2438" s="1">
        <v>42925</v>
      </c>
      <c r="B2438" t="s">
        <v>1538</v>
      </c>
      <c r="C2438" t="s">
        <v>942</v>
      </c>
      <c r="D2438">
        <v>32</v>
      </c>
    </row>
    <row r="2439" spans="1:4">
      <c r="A2439" s="1">
        <v>42937</v>
      </c>
      <c r="B2439" t="s">
        <v>1538</v>
      </c>
      <c r="C2439" t="s">
        <v>392</v>
      </c>
      <c r="D2439">
        <v>32</v>
      </c>
    </row>
    <row r="2440" spans="1:4">
      <c r="A2440" s="1">
        <v>42939</v>
      </c>
      <c r="B2440" t="s">
        <v>1538</v>
      </c>
      <c r="C2440" t="s">
        <v>524</v>
      </c>
      <c r="D2440">
        <v>22.97</v>
      </c>
    </row>
    <row r="2441" spans="1:4">
      <c r="A2441" s="1">
        <v>42945</v>
      </c>
      <c r="B2441" t="s">
        <v>1538</v>
      </c>
      <c r="C2441" t="s">
        <v>554</v>
      </c>
      <c r="D2441">
        <v>3</v>
      </c>
    </row>
    <row r="2442" spans="1:4">
      <c r="A2442" s="1">
        <v>42939</v>
      </c>
      <c r="B2442" t="s">
        <v>1538</v>
      </c>
      <c r="C2442" t="s">
        <v>943</v>
      </c>
      <c r="D2442">
        <v>15</v>
      </c>
    </row>
    <row r="2443" spans="1:4">
      <c r="A2443" s="1">
        <v>42939</v>
      </c>
      <c r="B2443" t="s">
        <v>1538</v>
      </c>
      <c r="C2443" t="s">
        <v>944</v>
      </c>
      <c r="D2443">
        <v>10.4</v>
      </c>
    </row>
    <row r="2444" spans="1:4">
      <c r="A2444" s="1">
        <v>42944</v>
      </c>
      <c r="B2444" t="s">
        <v>1538</v>
      </c>
      <c r="C2444" t="s">
        <v>366</v>
      </c>
      <c r="D2444">
        <v>46</v>
      </c>
    </row>
    <row r="2445" spans="1:4">
      <c r="A2445" s="1">
        <v>42917</v>
      </c>
      <c r="B2445" t="s">
        <v>11</v>
      </c>
      <c r="C2445" t="s">
        <v>777</v>
      </c>
      <c r="D2445">
        <v>180</v>
      </c>
    </row>
    <row r="2446" spans="1:4">
      <c r="A2446" s="1">
        <v>42918</v>
      </c>
      <c r="B2446" t="s">
        <v>11</v>
      </c>
      <c r="C2446" t="s">
        <v>492</v>
      </c>
      <c r="D2446">
        <v>18.25</v>
      </c>
    </row>
    <row r="2447" spans="1:4">
      <c r="A2447" s="1">
        <v>42917</v>
      </c>
      <c r="B2447" t="s">
        <v>11</v>
      </c>
      <c r="C2447" t="s">
        <v>492</v>
      </c>
      <c r="D2447">
        <v>10</v>
      </c>
    </row>
    <row r="2448" spans="1:4">
      <c r="A2448" s="1">
        <v>42924</v>
      </c>
      <c r="B2448" t="s">
        <v>11</v>
      </c>
      <c r="C2448" t="s">
        <v>492</v>
      </c>
      <c r="D2448">
        <v>6</v>
      </c>
    </row>
    <row r="2449" spans="1:4">
      <c r="A2449" s="1">
        <v>42936</v>
      </c>
      <c r="B2449" t="s">
        <v>11</v>
      </c>
      <c r="C2449" t="s">
        <v>824</v>
      </c>
      <c r="D2449">
        <v>20</v>
      </c>
    </row>
    <row r="2450" spans="1:4">
      <c r="A2450" s="1">
        <v>42938</v>
      </c>
      <c r="B2450" t="s">
        <v>11</v>
      </c>
      <c r="C2450" t="s">
        <v>492</v>
      </c>
      <c r="D2450">
        <v>6</v>
      </c>
    </row>
    <row r="2451" spans="1:4">
      <c r="A2451" s="1">
        <v>42932</v>
      </c>
      <c r="B2451" t="s">
        <v>11</v>
      </c>
      <c r="C2451" t="s">
        <v>727</v>
      </c>
      <c r="D2451">
        <v>25</v>
      </c>
    </row>
    <row r="2452" spans="1:4">
      <c r="A2452" s="1">
        <v>42931</v>
      </c>
      <c r="B2452" t="s">
        <v>11</v>
      </c>
      <c r="C2452" t="s">
        <v>492</v>
      </c>
      <c r="D2452">
        <v>9</v>
      </c>
    </row>
    <row r="2453" spans="1:4">
      <c r="A2453" s="1">
        <v>42932</v>
      </c>
      <c r="B2453" t="s">
        <v>11</v>
      </c>
      <c r="C2453" t="s">
        <v>492</v>
      </c>
      <c r="D2453">
        <v>16.5</v>
      </c>
    </row>
    <row r="2454" spans="1:4">
      <c r="A2454" s="1">
        <v>42930</v>
      </c>
      <c r="B2454" t="s">
        <v>11</v>
      </c>
      <c r="C2454" t="s">
        <v>780</v>
      </c>
      <c r="D2454">
        <v>14</v>
      </c>
    </row>
    <row r="2455" spans="1:4">
      <c r="A2455" s="1">
        <v>42939</v>
      </c>
      <c r="B2455" t="s">
        <v>11</v>
      </c>
      <c r="C2455" t="s">
        <v>445</v>
      </c>
      <c r="D2455">
        <v>25.5</v>
      </c>
    </row>
    <row r="2456" spans="1:4">
      <c r="A2456" s="1">
        <v>42942</v>
      </c>
      <c r="B2456" t="s">
        <v>11</v>
      </c>
      <c r="C2456" t="s">
        <v>824</v>
      </c>
      <c r="D2456">
        <v>23</v>
      </c>
    </row>
    <row r="2457" spans="1:4">
      <c r="A2457" s="1">
        <v>42945</v>
      </c>
      <c r="B2457" t="s">
        <v>11</v>
      </c>
      <c r="C2457" t="s">
        <v>492</v>
      </c>
      <c r="D2457">
        <v>8</v>
      </c>
    </row>
    <row r="2458" spans="1:4">
      <c r="A2458" s="1">
        <v>42917</v>
      </c>
      <c r="B2458" t="s">
        <v>68</v>
      </c>
      <c r="C2458" t="s">
        <v>20</v>
      </c>
      <c r="D2458">
        <v>128.57</v>
      </c>
    </row>
    <row r="2459" spans="1:4">
      <c r="A2459" s="1">
        <v>42924</v>
      </c>
      <c r="B2459" t="s">
        <v>68</v>
      </c>
      <c r="C2459" t="s">
        <v>20</v>
      </c>
      <c r="D2459">
        <v>87.35</v>
      </c>
    </row>
    <row r="2460" spans="1:4">
      <c r="A2460" s="1">
        <v>42931</v>
      </c>
      <c r="B2460" t="s">
        <v>68</v>
      </c>
      <c r="C2460" t="s">
        <v>20</v>
      </c>
      <c r="D2460">
        <v>138.6</v>
      </c>
    </row>
    <row r="2461" spans="1:4">
      <c r="A2461" s="1">
        <v>42920</v>
      </c>
      <c r="B2461" t="s">
        <v>68</v>
      </c>
      <c r="C2461" t="s">
        <v>20</v>
      </c>
      <c r="D2461">
        <v>39.55</v>
      </c>
    </row>
    <row r="2462" spans="1:4">
      <c r="A2462" s="1">
        <v>42922</v>
      </c>
      <c r="B2462" t="s">
        <v>68</v>
      </c>
      <c r="C2462" t="s">
        <v>20</v>
      </c>
      <c r="D2462">
        <v>14.8</v>
      </c>
    </row>
    <row r="2463" spans="1:4">
      <c r="A2463" s="1">
        <v>42936</v>
      </c>
      <c r="B2463" t="s">
        <v>68</v>
      </c>
      <c r="C2463" t="s">
        <v>20</v>
      </c>
      <c r="D2463">
        <v>27.1</v>
      </c>
    </row>
    <row r="2464" spans="1:4">
      <c r="A2464" s="1">
        <v>42938</v>
      </c>
      <c r="B2464" t="s">
        <v>68</v>
      </c>
      <c r="C2464" t="s">
        <v>20</v>
      </c>
      <c r="D2464">
        <v>135.9</v>
      </c>
    </row>
    <row r="2465" spans="1:4">
      <c r="A2465" s="1">
        <v>42938</v>
      </c>
      <c r="B2465" t="s">
        <v>68</v>
      </c>
      <c r="C2465" t="s">
        <v>659</v>
      </c>
      <c r="D2465">
        <v>14</v>
      </c>
    </row>
    <row r="2466" spans="1:4">
      <c r="A2466" s="1">
        <v>42947</v>
      </c>
      <c r="B2466" t="s">
        <v>68</v>
      </c>
      <c r="C2466" t="s">
        <v>122</v>
      </c>
      <c r="D2466">
        <v>16.15</v>
      </c>
    </row>
    <row r="2467" spans="1:4">
      <c r="A2467" s="1">
        <v>42945</v>
      </c>
      <c r="B2467" t="s">
        <v>68</v>
      </c>
      <c r="C2467" t="s">
        <v>20</v>
      </c>
      <c r="D2467">
        <v>144.93</v>
      </c>
    </row>
    <row r="2468" spans="1:4">
      <c r="A2468" s="1">
        <v>42941</v>
      </c>
      <c r="B2468" t="s">
        <v>68</v>
      </c>
      <c r="C2468" t="s">
        <v>218</v>
      </c>
      <c r="D2468">
        <v>95.7</v>
      </c>
    </row>
    <row r="2469" spans="1:4">
      <c r="A2469" s="1">
        <v>42917</v>
      </c>
      <c r="B2469" t="s">
        <v>197</v>
      </c>
      <c r="C2469" t="s">
        <v>105</v>
      </c>
      <c r="D2469">
        <v>56.4</v>
      </c>
    </row>
    <row r="2470" spans="1:4">
      <c r="A2470" s="1">
        <v>42917</v>
      </c>
      <c r="B2470" t="s">
        <v>197</v>
      </c>
      <c r="C2470" t="s">
        <v>105</v>
      </c>
      <c r="D2470">
        <v>8.5</v>
      </c>
    </row>
    <row r="2471" spans="1:4">
      <c r="A2471" s="1">
        <v>42938</v>
      </c>
      <c r="B2471" t="s">
        <v>197</v>
      </c>
      <c r="C2471" t="s">
        <v>842</v>
      </c>
      <c r="D2471">
        <v>21.9</v>
      </c>
    </row>
    <row r="2472" spans="1:4">
      <c r="A2472" s="1">
        <v>42917</v>
      </c>
      <c r="B2472" t="s">
        <v>125</v>
      </c>
      <c r="C2472" t="s">
        <v>640</v>
      </c>
      <c r="D2472">
        <v>60</v>
      </c>
    </row>
    <row r="2473" spans="1:4">
      <c r="A2473" s="1">
        <v>42917</v>
      </c>
      <c r="B2473" t="s">
        <v>125</v>
      </c>
      <c r="C2473" t="s">
        <v>641</v>
      </c>
      <c r="D2473">
        <v>600</v>
      </c>
    </row>
    <row r="2474" spans="1:4">
      <c r="A2474" s="1">
        <v>42917</v>
      </c>
      <c r="B2474" t="s">
        <v>125</v>
      </c>
      <c r="C2474" t="s">
        <v>509</v>
      </c>
      <c r="D2474">
        <v>55.5</v>
      </c>
    </row>
    <row r="2475" spans="1:4">
      <c r="A2475" s="1">
        <v>42929</v>
      </c>
      <c r="B2475" t="s">
        <v>125</v>
      </c>
      <c r="C2475" t="s">
        <v>200</v>
      </c>
      <c r="D2475">
        <v>157.4</v>
      </c>
    </row>
    <row r="2476" spans="1:4">
      <c r="A2476" s="1">
        <v>42917</v>
      </c>
      <c r="B2476" t="s">
        <v>644</v>
      </c>
      <c r="C2476" t="s">
        <v>645</v>
      </c>
      <c r="D2476">
        <v>750</v>
      </c>
    </row>
    <row r="2477" spans="1:4">
      <c r="A2477" s="1">
        <v>42917</v>
      </c>
      <c r="B2477" t="s">
        <v>644</v>
      </c>
      <c r="C2477" t="s">
        <v>684</v>
      </c>
      <c r="D2477">
        <v>900</v>
      </c>
    </row>
    <row r="2478" spans="1:4">
      <c r="A2478" s="1">
        <v>42937</v>
      </c>
      <c r="B2478" t="s">
        <v>163</v>
      </c>
      <c r="C2478" t="s">
        <v>945</v>
      </c>
      <c r="D2478">
        <v>118.2</v>
      </c>
    </row>
    <row r="2479" spans="1:4">
      <c r="A2479" s="1">
        <v>42930</v>
      </c>
      <c r="B2479" t="s">
        <v>134</v>
      </c>
      <c r="C2479" t="s">
        <v>378</v>
      </c>
      <c r="D2479">
        <v>264.4</v>
      </c>
    </row>
    <row r="2480" spans="1:4">
      <c r="A2480" s="1">
        <v>42938</v>
      </c>
      <c r="B2480" t="s">
        <v>34</v>
      </c>
      <c r="C2480" t="s">
        <v>81</v>
      </c>
      <c r="D2480">
        <v>22.8</v>
      </c>
    </row>
    <row r="2481" spans="1:4">
      <c r="A2481" s="1">
        <v>42933</v>
      </c>
      <c r="B2481" t="s">
        <v>34</v>
      </c>
      <c r="C2481" t="s">
        <v>514</v>
      </c>
      <c r="D2481">
        <v>7.5</v>
      </c>
    </row>
    <row r="2482" spans="1:4">
      <c r="A2482" s="1">
        <v>42940</v>
      </c>
      <c r="B2482" t="s">
        <v>34</v>
      </c>
      <c r="C2482" t="s">
        <v>946</v>
      </c>
      <c r="D2482">
        <v>7</v>
      </c>
    </row>
    <row r="2483" spans="1:4">
      <c r="A2483" s="1">
        <v>42917</v>
      </c>
      <c r="B2483" t="s">
        <v>36</v>
      </c>
      <c r="C2483" t="s">
        <v>37</v>
      </c>
      <c r="D2483">
        <v>600</v>
      </c>
    </row>
    <row r="2484" spans="1:4">
      <c r="A2484" s="1">
        <v>42917</v>
      </c>
      <c r="B2484" t="s">
        <v>36</v>
      </c>
      <c r="C2484" t="s">
        <v>38</v>
      </c>
      <c r="D2484">
        <v>400</v>
      </c>
    </row>
    <row r="2485" spans="1:4">
      <c r="A2485" s="1">
        <v>42919</v>
      </c>
      <c r="B2485" t="s">
        <v>36</v>
      </c>
      <c r="C2485" t="s">
        <v>947</v>
      </c>
      <c r="D2485">
        <v>119</v>
      </c>
    </row>
    <row r="2486" spans="1:4">
      <c r="A2486" s="1">
        <v>42919</v>
      </c>
      <c r="B2486" t="s">
        <v>36</v>
      </c>
      <c r="C2486" t="s">
        <v>947</v>
      </c>
      <c r="D2486">
        <v>33</v>
      </c>
    </row>
    <row r="2487" spans="1:4">
      <c r="A2487" s="1">
        <v>42937</v>
      </c>
      <c r="B2487" t="s">
        <v>36</v>
      </c>
      <c r="C2487" t="s">
        <v>948</v>
      </c>
      <c r="D2487">
        <v>100</v>
      </c>
    </row>
    <row r="2488" spans="1:4">
      <c r="A2488" s="1">
        <v>42925</v>
      </c>
      <c r="B2488" t="s">
        <v>36</v>
      </c>
      <c r="C2488" t="s">
        <v>949</v>
      </c>
      <c r="D2488">
        <v>168</v>
      </c>
    </row>
    <row r="2489" spans="1:4">
      <c r="A2489" s="1">
        <v>42940</v>
      </c>
      <c r="B2489" t="s">
        <v>36</v>
      </c>
      <c r="C2489" t="s">
        <v>172</v>
      </c>
      <c r="D2489">
        <v>3550</v>
      </c>
    </row>
    <row r="2490" spans="1:4">
      <c r="A2490" s="1">
        <v>42917</v>
      </c>
      <c r="B2490" t="s">
        <v>39</v>
      </c>
      <c r="C2490" t="s">
        <v>42</v>
      </c>
      <c r="D2490">
        <v>110</v>
      </c>
    </row>
    <row r="2491" spans="1:4">
      <c r="A2491" s="1">
        <v>42919</v>
      </c>
      <c r="B2491" t="s">
        <v>39</v>
      </c>
      <c r="C2491" t="s">
        <v>451</v>
      </c>
      <c r="D2491">
        <v>50</v>
      </c>
    </row>
    <row r="2492" spans="1:4">
      <c r="A2492" s="1">
        <v>42929</v>
      </c>
      <c r="B2492" t="s">
        <v>39</v>
      </c>
      <c r="C2492" t="s">
        <v>83</v>
      </c>
      <c r="D2492">
        <v>82.35</v>
      </c>
    </row>
    <row r="2493" spans="1:4">
      <c r="A2493" s="1">
        <v>42937</v>
      </c>
      <c r="B2493" t="s">
        <v>39</v>
      </c>
      <c r="C2493" t="s">
        <v>83</v>
      </c>
      <c r="D2493">
        <v>68</v>
      </c>
    </row>
    <row r="2494" spans="1:4">
      <c r="A2494" s="1">
        <v>42942</v>
      </c>
      <c r="B2494" t="s">
        <v>39</v>
      </c>
      <c r="C2494" t="s">
        <v>451</v>
      </c>
      <c r="D2494">
        <v>50</v>
      </c>
    </row>
    <row r="2495" spans="1:4">
      <c r="A2495" s="1">
        <v>42940</v>
      </c>
      <c r="B2495" t="s">
        <v>39</v>
      </c>
      <c r="C2495" t="s">
        <v>391</v>
      </c>
      <c r="D2495">
        <v>50</v>
      </c>
    </row>
    <row r="2496" spans="1:4">
      <c r="A2496" s="1">
        <v>42934</v>
      </c>
      <c r="B2496" t="s">
        <v>39</v>
      </c>
      <c r="C2496" t="s">
        <v>362</v>
      </c>
      <c r="D2496">
        <v>17.25</v>
      </c>
    </row>
    <row r="2497" spans="1:4">
      <c r="A2497" s="1">
        <v>42917</v>
      </c>
      <c r="B2497" t="s">
        <v>375</v>
      </c>
      <c r="C2497" t="s">
        <v>547</v>
      </c>
      <c r="D2497">
        <v>200</v>
      </c>
    </row>
    <row r="2498" spans="1:4">
      <c r="A2498" s="1">
        <v>42917</v>
      </c>
      <c r="B2498" t="s">
        <v>375</v>
      </c>
      <c r="C2498" t="s">
        <v>548</v>
      </c>
      <c r="D2498">
        <v>44</v>
      </c>
    </row>
    <row r="2499" spans="1:4">
      <c r="A2499" s="1">
        <v>42917</v>
      </c>
      <c r="B2499" t="s">
        <v>375</v>
      </c>
      <c r="C2499" t="s">
        <v>549</v>
      </c>
      <c r="D2499">
        <v>44</v>
      </c>
    </row>
    <row r="2500" spans="1:4">
      <c r="A2500" s="1">
        <v>42917</v>
      </c>
      <c r="B2500" t="s">
        <v>375</v>
      </c>
      <c r="C2500" t="s">
        <v>550</v>
      </c>
      <c r="D2500">
        <v>50</v>
      </c>
    </row>
    <row r="2501" spans="1:4">
      <c r="A2501" s="1">
        <v>42948</v>
      </c>
      <c r="B2501" t="s">
        <v>1538</v>
      </c>
      <c r="C2501" t="s">
        <v>239</v>
      </c>
      <c r="D2501">
        <v>800</v>
      </c>
    </row>
    <row r="2502" spans="1:4">
      <c r="A2502" s="1">
        <v>42948</v>
      </c>
      <c r="B2502" t="s">
        <v>1538</v>
      </c>
      <c r="C2502" t="s">
        <v>669</v>
      </c>
      <c r="D2502">
        <v>60</v>
      </c>
    </row>
    <row r="2503" spans="1:4">
      <c r="A2503" s="1">
        <v>42952</v>
      </c>
      <c r="B2503" t="s">
        <v>1538</v>
      </c>
      <c r="C2503" t="s">
        <v>94</v>
      </c>
      <c r="D2503">
        <v>18</v>
      </c>
    </row>
    <row r="2504" spans="1:4">
      <c r="A2504" s="1">
        <v>42962</v>
      </c>
      <c r="B2504" t="s">
        <v>1538</v>
      </c>
      <c r="C2504" t="s">
        <v>524</v>
      </c>
      <c r="D2504">
        <v>33.9</v>
      </c>
    </row>
    <row r="2505" spans="1:4">
      <c r="A2505" s="1">
        <v>42960</v>
      </c>
      <c r="B2505" t="s">
        <v>1538</v>
      </c>
      <c r="C2505" t="s">
        <v>859</v>
      </c>
      <c r="D2505">
        <v>38</v>
      </c>
    </row>
    <row r="2506" spans="1:4">
      <c r="A2506" s="1">
        <v>42978</v>
      </c>
      <c r="B2506" t="s">
        <v>1538</v>
      </c>
      <c r="C2506" t="s">
        <v>950</v>
      </c>
      <c r="D2506">
        <v>12</v>
      </c>
    </row>
    <row r="2507" spans="1:4">
      <c r="A2507" s="1">
        <v>42978</v>
      </c>
      <c r="B2507" t="s">
        <v>1538</v>
      </c>
      <c r="C2507" t="s">
        <v>951</v>
      </c>
      <c r="D2507">
        <v>26</v>
      </c>
    </row>
    <row r="2508" spans="1:4">
      <c r="A2508" s="1">
        <v>42975</v>
      </c>
      <c r="B2508" t="s">
        <v>1538</v>
      </c>
      <c r="C2508" t="s">
        <v>952</v>
      </c>
      <c r="D2508">
        <v>70</v>
      </c>
    </row>
    <row r="2509" spans="1:4">
      <c r="A2509" s="1">
        <v>42969</v>
      </c>
      <c r="B2509" t="s">
        <v>1538</v>
      </c>
      <c r="C2509" t="s">
        <v>953</v>
      </c>
      <c r="D2509">
        <v>42.6</v>
      </c>
    </row>
    <row r="2510" spans="1:4">
      <c r="A2510" s="1">
        <v>42977</v>
      </c>
      <c r="B2510" t="s">
        <v>1538</v>
      </c>
      <c r="C2510" t="s">
        <v>524</v>
      </c>
      <c r="D2510">
        <v>29.55</v>
      </c>
    </row>
    <row r="2511" spans="1:4">
      <c r="A2511" s="1">
        <v>42950</v>
      </c>
      <c r="B2511" t="s">
        <v>1538</v>
      </c>
      <c r="C2511" t="s">
        <v>954</v>
      </c>
      <c r="D2511">
        <v>51.62</v>
      </c>
    </row>
    <row r="2512" spans="1:4">
      <c r="A2512" s="1">
        <v>42974</v>
      </c>
      <c r="B2512" t="s">
        <v>1538</v>
      </c>
      <c r="C2512" t="s">
        <v>817</v>
      </c>
      <c r="D2512">
        <v>38</v>
      </c>
    </row>
    <row r="2513" spans="1:4">
      <c r="A2513" s="1">
        <v>42955</v>
      </c>
      <c r="B2513" t="s">
        <v>294</v>
      </c>
      <c r="C2513" t="s">
        <v>810</v>
      </c>
      <c r="D2513">
        <v>22.95</v>
      </c>
    </row>
    <row r="2514" spans="1:4">
      <c r="A2514" s="1">
        <v>42966</v>
      </c>
      <c r="B2514" t="s">
        <v>294</v>
      </c>
      <c r="C2514" t="s">
        <v>955</v>
      </c>
      <c r="D2514">
        <v>12</v>
      </c>
    </row>
    <row r="2515" spans="1:4">
      <c r="A2515" s="1">
        <v>42948</v>
      </c>
      <c r="B2515" t="s">
        <v>294</v>
      </c>
      <c r="C2515" t="s">
        <v>956</v>
      </c>
      <c r="D2515">
        <v>53.3</v>
      </c>
    </row>
    <row r="2516" spans="1:4">
      <c r="A2516" s="1">
        <v>42948</v>
      </c>
      <c r="B2516" t="s">
        <v>11</v>
      </c>
      <c r="C2516" t="s">
        <v>777</v>
      </c>
      <c r="D2516">
        <v>180</v>
      </c>
    </row>
    <row r="2517" spans="1:4">
      <c r="A2517" s="1">
        <v>42952</v>
      </c>
      <c r="B2517" t="s">
        <v>11</v>
      </c>
      <c r="C2517" t="s">
        <v>957</v>
      </c>
      <c r="D2517">
        <v>25</v>
      </c>
    </row>
    <row r="2518" spans="1:4">
      <c r="A2518" s="1">
        <v>42952</v>
      </c>
      <c r="B2518" t="s">
        <v>11</v>
      </c>
      <c r="C2518" t="s">
        <v>958</v>
      </c>
      <c r="D2518">
        <v>28</v>
      </c>
    </row>
    <row r="2519" spans="1:4">
      <c r="A2519" s="1">
        <v>42948</v>
      </c>
      <c r="B2519" t="s">
        <v>11</v>
      </c>
      <c r="C2519" t="s">
        <v>824</v>
      </c>
      <c r="D2519">
        <v>15</v>
      </c>
    </row>
    <row r="2520" spans="1:4">
      <c r="A2520" s="1">
        <v>42957</v>
      </c>
      <c r="B2520" t="s">
        <v>11</v>
      </c>
      <c r="C2520" t="s">
        <v>824</v>
      </c>
      <c r="D2520">
        <v>14.3</v>
      </c>
    </row>
    <row r="2521" spans="1:4">
      <c r="A2521" s="1">
        <v>42950</v>
      </c>
      <c r="B2521" t="s">
        <v>11</v>
      </c>
      <c r="C2521" t="s">
        <v>780</v>
      </c>
      <c r="D2521">
        <v>11.1</v>
      </c>
    </row>
    <row r="2522" spans="1:4">
      <c r="A2522" s="1">
        <v>42966</v>
      </c>
      <c r="B2522" t="s">
        <v>11</v>
      </c>
      <c r="C2522" t="s">
        <v>959</v>
      </c>
      <c r="D2522">
        <v>4.5</v>
      </c>
    </row>
    <row r="2523" spans="1:4">
      <c r="A2523" s="1">
        <v>42978</v>
      </c>
      <c r="B2523" t="s">
        <v>11</v>
      </c>
      <c r="C2523" t="s">
        <v>960</v>
      </c>
      <c r="D2523">
        <v>38</v>
      </c>
    </row>
    <row r="2524" spans="1:4">
      <c r="A2524" s="1">
        <v>42971</v>
      </c>
      <c r="B2524" t="s">
        <v>11</v>
      </c>
      <c r="C2524" t="s">
        <v>824</v>
      </c>
      <c r="D2524">
        <v>10</v>
      </c>
    </row>
    <row r="2525" spans="1:4">
      <c r="A2525" s="1">
        <v>42950</v>
      </c>
      <c r="B2525" t="s">
        <v>68</v>
      </c>
      <c r="C2525" t="s">
        <v>765</v>
      </c>
      <c r="D2525">
        <v>29.3</v>
      </c>
    </row>
    <row r="2526" spans="1:4">
      <c r="A2526" s="1">
        <v>42953</v>
      </c>
      <c r="B2526" t="s">
        <v>68</v>
      </c>
      <c r="C2526" t="s">
        <v>20</v>
      </c>
      <c r="D2526">
        <v>128.5</v>
      </c>
    </row>
    <row r="2527" spans="1:4">
      <c r="A2527" s="1">
        <v>42959</v>
      </c>
      <c r="B2527" t="s">
        <v>68</v>
      </c>
      <c r="C2527" t="s">
        <v>122</v>
      </c>
      <c r="D2527">
        <v>34</v>
      </c>
    </row>
    <row r="2528" spans="1:4">
      <c r="A2528" s="1">
        <v>42966</v>
      </c>
      <c r="B2528" t="s">
        <v>68</v>
      </c>
      <c r="C2528" t="s">
        <v>20</v>
      </c>
      <c r="D2528">
        <v>113.95</v>
      </c>
    </row>
    <row r="2529" spans="1:4">
      <c r="A2529" s="1">
        <v>42973</v>
      </c>
      <c r="B2529" t="s">
        <v>68</v>
      </c>
      <c r="C2529" t="s">
        <v>20</v>
      </c>
      <c r="D2529">
        <v>146</v>
      </c>
    </row>
    <row r="2530" spans="1:4">
      <c r="A2530" s="1">
        <v>42961</v>
      </c>
      <c r="B2530" t="s">
        <v>68</v>
      </c>
      <c r="C2530" t="s">
        <v>20</v>
      </c>
      <c r="D2530">
        <v>89.55</v>
      </c>
    </row>
    <row r="2531" spans="1:4">
      <c r="A2531" s="1">
        <v>42960</v>
      </c>
      <c r="B2531" t="s">
        <v>68</v>
      </c>
      <c r="C2531" t="s">
        <v>122</v>
      </c>
      <c r="D2531">
        <v>9.8</v>
      </c>
    </row>
    <row r="2532" spans="1:4">
      <c r="A2532" s="1">
        <v>42966</v>
      </c>
      <c r="B2532" t="s">
        <v>68</v>
      </c>
      <c r="C2532" t="s">
        <v>659</v>
      </c>
      <c r="D2532">
        <v>9</v>
      </c>
    </row>
    <row r="2533" spans="1:4">
      <c r="A2533" s="1">
        <v>42961</v>
      </c>
      <c r="B2533" t="s">
        <v>68</v>
      </c>
      <c r="C2533" t="s">
        <v>218</v>
      </c>
      <c r="D2533">
        <v>94.4</v>
      </c>
    </row>
    <row r="2534" spans="1:4">
      <c r="A2534" s="1">
        <v>42952</v>
      </c>
      <c r="B2534" t="s">
        <v>197</v>
      </c>
      <c r="C2534" t="s">
        <v>124</v>
      </c>
      <c r="D2534">
        <v>16</v>
      </c>
    </row>
    <row r="2535" spans="1:4">
      <c r="A2535" s="1">
        <v>42953</v>
      </c>
      <c r="B2535" t="s">
        <v>197</v>
      </c>
      <c r="C2535" t="s">
        <v>394</v>
      </c>
      <c r="D2535">
        <v>38.85</v>
      </c>
    </row>
    <row r="2536" spans="1:4">
      <c r="A2536" s="1">
        <v>42957</v>
      </c>
      <c r="B2536" t="s">
        <v>197</v>
      </c>
      <c r="C2536" t="s">
        <v>105</v>
      </c>
      <c r="D2536">
        <v>66</v>
      </c>
    </row>
    <row r="2537" spans="1:4">
      <c r="A2537" s="1">
        <v>42957</v>
      </c>
      <c r="B2537" t="s">
        <v>197</v>
      </c>
      <c r="C2537" t="s">
        <v>523</v>
      </c>
      <c r="D2537">
        <v>16.75</v>
      </c>
    </row>
    <row r="2538" spans="1:4">
      <c r="A2538" s="1">
        <v>42966</v>
      </c>
      <c r="B2538" t="s">
        <v>197</v>
      </c>
      <c r="C2538" t="s">
        <v>105</v>
      </c>
      <c r="D2538">
        <v>41.2</v>
      </c>
    </row>
    <row r="2539" spans="1:4">
      <c r="A2539" s="1">
        <v>42976</v>
      </c>
      <c r="B2539" t="s">
        <v>197</v>
      </c>
      <c r="C2539" t="s">
        <v>105</v>
      </c>
      <c r="D2539">
        <v>106</v>
      </c>
    </row>
    <row r="2540" spans="1:4">
      <c r="A2540" s="1">
        <v>42973</v>
      </c>
      <c r="B2540" t="s">
        <v>197</v>
      </c>
      <c r="C2540" t="s">
        <v>961</v>
      </c>
      <c r="D2540">
        <v>10.9</v>
      </c>
    </row>
    <row r="2541" spans="1:4">
      <c r="A2541" s="1">
        <v>42948</v>
      </c>
      <c r="B2541" t="s">
        <v>125</v>
      </c>
      <c r="C2541" t="s">
        <v>640</v>
      </c>
      <c r="D2541">
        <v>60</v>
      </c>
    </row>
    <row r="2542" spans="1:4">
      <c r="A2542" s="1">
        <v>42948</v>
      </c>
      <c r="B2542" t="s">
        <v>125</v>
      </c>
      <c r="C2542" t="s">
        <v>641</v>
      </c>
      <c r="D2542">
        <v>600</v>
      </c>
    </row>
    <row r="2543" spans="1:4">
      <c r="A2543" s="1">
        <v>42948</v>
      </c>
      <c r="B2543" t="s">
        <v>125</v>
      </c>
      <c r="C2543" t="s">
        <v>509</v>
      </c>
      <c r="D2543">
        <v>55.5</v>
      </c>
    </row>
    <row r="2544" spans="1:4">
      <c r="A2544" s="1">
        <v>42971</v>
      </c>
      <c r="B2544" t="s">
        <v>125</v>
      </c>
      <c r="C2544" t="s">
        <v>962</v>
      </c>
      <c r="D2544">
        <v>9.8</v>
      </c>
    </row>
    <row r="2545" spans="1:4">
      <c r="A2545" s="1">
        <v>42948</v>
      </c>
      <c r="B2545" t="s">
        <v>644</v>
      </c>
      <c r="C2545" t="s">
        <v>645</v>
      </c>
      <c r="D2545">
        <v>750</v>
      </c>
    </row>
    <row r="2546" spans="1:4">
      <c r="A2546" s="1">
        <v>42948</v>
      </c>
      <c r="B2546" t="s">
        <v>644</v>
      </c>
      <c r="C2546" t="s">
        <v>684</v>
      </c>
      <c r="D2546">
        <v>900</v>
      </c>
    </row>
    <row r="2547" spans="1:4">
      <c r="A2547" s="1">
        <v>42977</v>
      </c>
      <c r="B2547" t="s">
        <v>163</v>
      </c>
      <c r="C2547" t="s">
        <v>963</v>
      </c>
      <c r="D2547">
        <v>22.6</v>
      </c>
    </row>
    <row r="2548" spans="1:4">
      <c r="A2548" s="1">
        <v>42952</v>
      </c>
      <c r="B2548" t="s">
        <v>134</v>
      </c>
      <c r="C2548" t="s">
        <v>964</v>
      </c>
      <c r="D2548">
        <v>79.9</v>
      </c>
    </row>
    <row r="2549" spans="1:4">
      <c r="A2549" s="1">
        <v>42952</v>
      </c>
      <c r="B2549" t="s">
        <v>134</v>
      </c>
      <c r="C2549" t="s">
        <v>964</v>
      </c>
      <c r="D2549">
        <v>116.53</v>
      </c>
    </row>
    <row r="2550" spans="1:4">
      <c r="A2550" s="1">
        <v>42951</v>
      </c>
      <c r="B2550" t="s">
        <v>134</v>
      </c>
      <c r="C2550" t="s">
        <v>718</v>
      </c>
      <c r="D2550">
        <v>30.9</v>
      </c>
    </row>
    <row r="2551" spans="1:4">
      <c r="A2551" s="1">
        <v>42952</v>
      </c>
      <c r="B2551" t="s">
        <v>34</v>
      </c>
      <c r="C2551" t="s">
        <v>81</v>
      </c>
      <c r="D2551">
        <v>24.6</v>
      </c>
    </row>
    <row r="2552" spans="1:4">
      <c r="A2552" s="1">
        <v>42966</v>
      </c>
      <c r="B2552" t="s">
        <v>34</v>
      </c>
      <c r="C2552" t="s">
        <v>81</v>
      </c>
      <c r="D2552">
        <v>3.2</v>
      </c>
    </row>
    <row r="2553" spans="1:4">
      <c r="A2553" s="1">
        <v>42977</v>
      </c>
      <c r="B2553" t="s">
        <v>34</v>
      </c>
      <c r="C2553" t="s">
        <v>81</v>
      </c>
      <c r="D2553">
        <v>37</v>
      </c>
    </row>
    <row r="2554" spans="1:4">
      <c r="A2554" s="1">
        <v>42948</v>
      </c>
      <c r="B2554" t="s">
        <v>36</v>
      </c>
      <c r="C2554" t="s">
        <v>37</v>
      </c>
      <c r="D2554">
        <v>600</v>
      </c>
    </row>
    <row r="2555" spans="1:4">
      <c r="A2555" s="1">
        <v>42948</v>
      </c>
      <c r="B2555" t="s">
        <v>36</v>
      </c>
      <c r="C2555" t="s">
        <v>38</v>
      </c>
      <c r="D2555">
        <v>400</v>
      </c>
    </row>
    <row r="2556" spans="1:4">
      <c r="A2556" s="1">
        <v>42951</v>
      </c>
      <c r="B2556" t="s">
        <v>36</v>
      </c>
      <c r="C2556" t="s">
        <v>965</v>
      </c>
      <c r="D2556">
        <v>176</v>
      </c>
    </row>
    <row r="2557" spans="1:4">
      <c r="A2557" s="1">
        <v>42965</v>
      </c>
      <c r="B2557" t="s">
        <v>36</v>
      </c>
      <c r="C2557" t="s">
        <v>966</v>
      </c>
      <c r="D2557">
        <v>58</v>
      </c>
    </row>
    <row r="2558" spans="1:4">
      <c r="A2558" s="1">
        <v>42954</v>
      </c>
      <c r="B2558" t="s">
        <v>36</v>
      </c>
      <c r="C2558" t="s">
        <v>967</v>
      </c>
      <c r="D2558">
        <v>43.7</v>
      </c>
    </row>
    <row r="2559" spans="1:4">
      <c r="A2559" s="1">
        <v>42948</v>
      </c>
      <c r="B2559" t="s">
        <v>39</v>
      </c>
      <c r="C2559" t="s">
        <v>42</v>
      </c>
      <c r="D2559">
        <v>110</v>
      </c>
    </row>
    <row r="2560" spans="1:4">
      <c r="A2560" s="1">
        <v>42954</v>
      </c>
      <c r="B2560" t="s">
        <v>39</v>
      </c>
      <c r="C2560" t="s">
        <v>83</v>
      </c>
      <c r="D2560">
        <v>57.5</v>
      </c>
    </row>
    <row r="2561" spans="1:4">
      <c r="A2561" s="1">
        <v>42957</v>
      </c>
      <c r="B2561" t="s">
        <v>39</v>
      </c>
      <c r="C2561" t="s">
        <v>306</v>
      </c>
      <c r="D2561">
        <v>6.1</v>
      </c>
    </row>
    <row r="2562" spans="1:4">
      <c r="A2562" s="1">
        <v>42966</v>
      </c>
      <c r="B2562" t="s">
        <v>39</v>
      </c>
      <c r="C2562" t="s">
        <v>893</v>
      </c>
      <c r="D2562">
        <v>50</v>
      </c>
    </row>
    <row r="2563" spans="1:4">
      <c r="A2563" s="1">
        <v>42964</v>
      </c>
      <c r="B2563" t="s">
        <v>39</v>
      </c>
      <c r="C2563" t="s">
        <v>83</v>
      </c>
      <c r="D2563">
        <v>71.2</v>
      </c>
    </row>
    <row r="2564" spans="1:4">
      <c r="A2564" s="1">
        <v>42978</v>
      </c>
      <c r="B2564" t="s">
        <v>39</v>
      </c>
      <c r="C2564" t="s">
        <v>83</v>
      </c>
      <c r="D2564">
        <v>61.1</v>
      </c>
    </row>
    <row r="2565" spans="1:4">
      <c r="A2565" s="1">
        <v>42948</v>
      </c>
      <c r="B2565" t="s">
        <v>375</v>
      </c>
      <c r="C2565" t="s">
        <v>547</v>
      </c>
      <c r="D2565">
        <v>200</v>
      </c>
    </row>
    <row r="2566" spans="1:4">
      <c r="A2566" s="1">
        <v>42948</v>
      </c>
      <c r="B2566" t="s">
        <v>375</v>
      </c>
      <c r="C2566" t="s">
        <v>548</v>
      </c>
      <c r="D2566">
        <v>44</v>
      </c>
    </row>
    <row r="2567" spans="1:4">
      <c r="A2567" s="1">
        <v>42948</v>
      </c>
      <c r="B2567" t="s">
        <v>375</v>
      </c>
      <c r="C2567" t="s">
        <v>549</v>
      </c>
      <c r="D2567">
        <v>44</v>
      </c>
    </row>
    <row r="2568" spans="1:4">
      <c r="A2568" s="1">
        <v>42948</v>
      </c>
      <c r="B2568" t="s">
        <v>375</v>
      </c>
      <c r="C2568" t="s">
        <v>550</v>
      </c>
      <c r="D2568">
        <v>50</v>
      </c>
    </row>
    <row r="2569" spans="1:4">
      <c r="A2569" s="1">
        <v>42975</v>
      </c>
      <c r="B2569" t="s">
        <v>841</v>
      </c>
      <c r="C2569" t="s">
        <v>895</v>
      </c>
      <c r="D2569">
        <v>1990</v>
      </c>
    </row>
    <row r="2570" spans="1:4">
      <c r="A2570" s="1">
        <v>42979</v>
      </c>
      <c r="B2570" t="s">
        <v>1538</v>
      </c>
      <c r="C2570" t="s">
        <v>239</v>
      </c>
      <c r="D2570">
        <v>800</v>
      </c>
    </row>
    <row r="2571" spans="1:4">
      <c r="A2571" s="1">
        <v>42979</v>
      </c>
      <c r="B2571" t="s">
        <v>1538</v>
      </c>
      <c r="C2571" t="s">
        <v>669</v>
      </c>
      <c r="D2571">
        <v>60</v>
      </c>
    </row>
    <row r="2572" spans="1:4">
      <c r="A2572" s="1">
        <v>42980</v>
      </c>
      <c r="B2572" t="s">
        <v>1538</v>
      </c>
      <c r="C2572" t="s">
        <v>551</v>
      </c>
      <c r="D2572">
        <v>834.6</v>
      </c>
    </row>
    <row r="2573" spans="1:4">
      <c r="A2573" s="1">
        <v>42980</v>
      </c>
      <c r="B2573" t="s">
        <v>1538</v>
      </c>
      <c r="C2573" t="s">
        <v>524</v>
      </c>
      <c r="D2573">
        <v>45.99</v>
      </c>
    </row>
    <row r="2574" spans="1:4">
      <c r="A2574" s="1">
        <v>42987</v>
      </c>
      <c r="B2574" t="s">
        <v>1538</v>
      </c>
      <c r="C2574" t="s">
        <v>968</v>
      </c>
      <c r="D2574">
        <v>15.9</v>
      </c>
    </row>
    <row r="2575" spans="1:4">
      <c r="A2575" s="1">
        <v>43002</v>
      </c>
      <c r="B2575" t="s">
        <v>1538</v>
      </c>
      <c r="C2575" t="s">
        <v>233</v>
      </c>
      <c r="D2575">
        <v>198</v>
      </c>
    </row>
    <row r="2576" spans="1:4">
      <c r="A2576" s="1">
        <v>43007</v>
      </c>
      <c r="B2576" t="s">
        <v>1538</v>
      </c>
      <c r="C2576" t="s">
        <v>103</v>
      </c>
      <c r="D2576">
        <v>56.7</v>
      </c>
    </row>
    <row r="2577" spans="1:4">
      <c r="A2577" s="1">
        <v>43007</v>
      </c>
      <c r="B2577" t="s">
        <v>1538</v>
      </c>
      <c r="C2577" t="s">
        <v>969</v>
      </c>
      <c r="D2577">
        <v>100.7</v>
      </c>
    </row>
    <row r="2578" spans="1:4">
      <c r="A2578" s="1">
        <v>43006</v>
      </c>
      <c r="B2578" t="s">
        <v>1538</v>
      </c>
      <c r="C2578" t="s">
        <v>524</v>
      </c>
      <c r="D2578">
        <v>26.6</v>
      </c>
    </row>
    <row r="2579" spans="1:4">
      <c r="A2579" s="1">
        <v>42980</v>
      </c>
      <c r="B2579" t="s">
        <v>1538</v>
      </c>
      <c r="C2579" t="s">
        <v>970</v>
      </c>
      <c r="D2579">
        <v>124</v>
      </c>
    </row>
    <row r="2580" spans="1:4">
      <c r="A2580" s="1">
        <v>42980</v>
      </c>
      <c r="B2580" t="s">
        <v>294</v>
      </c>
      <c r="C2580" t="s">
        <v>971</v>
      </c>
      <c r="D2580">
        <v>20</v>
      </c>
    </row>
    <row r="2581" spans="1:4">
      <c r="A2581" s="1">
        <v>42988</v>
      </c>
      <c r="B2581" t="s">
        <v>294</v>
      </c>
      <c r="C2581" t="s">
        <v>34</v>
      </c>
      <c r="D2581">
        <v>11.9</v>
      </c>
    </row>
    <row r="2582" spans="1:4">
      <c r="A2582" s="1">
        <v>42979</v>
      </c>
      <c r="B2582" t="s">
        <v>11</v>
      </c>
      <c r="C2582" t="s">
        <v>777</v>
      </c>
      <c r="D2582">
        <v>180</v>
      </c>
    </row>
    <row r="2583" spans="1:4">
      <c r="A2583" s="1">
        <v>42986</v>
      </c>
      <c r="B2583" t="s">
        <v>11</v>
      </c>
      <c r="C2583" t="s">
        <v>824</v>
      </c>
      <c r="D2583">
        <v>43.9</v>
      </c>
    </row>
    <row r="2584" spans="1:4">
      <c r="A2584" s="1">
        <v>42999</v>
      </c>
      <c r="B2584" t="s">
        <v>11</v>
      </c>
      <c r="C2584" t="s">
        <v>824</v>
      </c>
      <c r="D2584">
        <v>22.8</v>
      </c>
    </row>
    <row r="2585" spans="1:4">
      <c r="A2585" s="1">
        <v>42990</v>
      </c>
      <c r="B2585" t="s">
        <v>11</v>
      </c>
      <c r="C2585" t="s">
        <v>824</v>
      </c>
      <c r="D2585">
        <v>4.05</v>
      </c>
    </row>
    <row r="2586" spans="1:4">
      <c r="A2586" s="1">
        <v>42983</v>
      </c>
      <c r="B2586" t="s">
        <v>11</v>
      </c>
      <c r="C2586" t="s">
        <v>972</v>
      </c>
      <c r="D2586">
        <v>9</v>
      </c>
    </row>
    <row r="2587" spans="1:4">
      <c r="A2587" s="1">
        <v>42986</v>
      </c>
      <c r="B2587" t="s">
        <v>11</v>
      </c>
      <c r="C2587" t="s">
        <v>972</v>
      </c>
      <c r="D2587">
        <v>5.6</v>
      </c>
    </row>
    <row r="2588" spans="1:4">
      <c r="A2588" s="1">
        <v>43002</v>
      </c>
      <c r="B2588" t="s">
        <v>11</v>
      </c>
      <c r="C2588" t="s">
        <v>973</v>
      </c>
      <c r="D2588">
        <v>11.7</v>
      </c>
    </row>
    <row r="2589" spans="1:4">
      <c r="A2589" s="1">
        <v>43002</v>
      </c>
      <c r="B2589" t="s">
        <v>11</v>
      </c>
      <c r="C2589" t="s">
        <v>492</v>
      </c>
      <c r="D2589">
        <v>9.5</v>
      </c>
    </row>
    <row r="2590" spans="1:4">
      <c r="A2590" s="1">
        <v>43007</v>
      </c>
      <c r="B2590" t="s">
        <v>11</v>
      </c>
      <c r="C2590" t="s">
        <v>974</v>
      </c>
      <c r="D2590">
        <v>30</v>
      </c>
    </row>
    <row r="2591" spans="1:4">
      <c r="A2591" s="1">
        <v>43007</v>
      </c>
      <c r="B2591" t="s">
        <v>11</v>
      </c>
      <c r="C2591" t="s">
        <v>763</v>
      </c>
      <c r="D2591">
        <v>18.8</v>
      </c>
    </row>
    <row r="2592" spans="1:4">
      <c r="A2592" s="1">
        <v>43006</v>
      </c>
      <c r="B2592" t="s">
        <v>11</v>
      </c>
      <c r="C2592" t="s">
        <v>975</v>
      </c>
      <c r="D2592">
        <v>17.8</v>
      </c>
    </row>
    <row r="2593" spans="1:4">
      <c r="A2593" s="1">
        <v>43006</v>
      </c>
      <c r="B2593" t="s">
        <v>11</v>
      </c>
      <c r="C2593" t="s">
        <v>780</v>
      </c>
      <c r="D2593">
        <v>15.8</v>
      </c>
    </row>
    <row r="2594" spans="1:4">
      <c r="A2594" s="1">
        <v>42986</v>
      </c>
      <c r="B2594" t="s">
        <v>68</v>
      </c>
      <c r="C2594" t="s">
        <v>218</v>
      </c>
      <c r="D2594">
        <v>78</v>
      </c>
    </row>
    <row r="2595" spans="1:4">
      <c r="A2595" s="1">
        <v>42987</v>
      </c>
      <c r="B2595" t="s">
        <v>68</v>
      </c>
      <c r="C2595" t="s">
        <v>20</v>
      </c>
      <c r="D2595">
        <v>182.95</v>
      </c>
    </row>
    <row r="2596" spans="1:4">
      <c r="A2596" s="1">
        <v>42989</v>
      </c>
      <c r="B2596" t="s">
        <v>68</v>
      </c>
      <c r="C2596" t="s">
        <v>122</v>
      </c>
      <c r="D2596">
        <v>30.8</v>
      </c>
    </row>
    <row r="2597" spans="1:4">
      <c r="A2597" s="1">
        <v>42979</v>
      </c>
      <c r="B2597" t="s">
        <v>68</v>
      </c>
      <c r="C2597" t="s">
        <v>20</v>
      </c>
      <c r="D2597">
        <v>140.85</v>
      </c>
    </row>
    <row r="2598" spans="1:4">
      <c r="A2598" s="1">
        <v>42994</v>
      </c>
      <c r="B2598" t="s">
        <v>68</v>
      </c>
      <c r="C2598" t="s">
        <v>20</v>
      </c>
      <c r="D2598" t="s">
        <v>976</v>
      </c>
    </row>
    <row r="2599" spans="1:4">
      <c r="A2599" s="1">
        <v>42982</v>
      </c>
      <c r="B2599" t="s">
        <v>68</v>
      </c>
      <c r="C2599" t="s">
        <v>218</v>
      </c>
      <c r="D2599">
        <v>15.65</v>
      </c>
    </row>
    <row r="2600" spans="1:4">
      <c r="A2600" s="1">
        <v>42982</v>
      </c>
      <c r="B2600" t="s">
        <v>68</v>
      </c>
      <c r="C2600" t="s">
        <v>20</v>
      </c>
      <c r="D2600">
        <v>52.4</v>
      </c>
    </row>
    <row r="2601" spans="1:4">
      <c r="A2601" s="1">
        <v>43008</v>
      </c>
      <c r="B2601" t="s">
        <v>68</v>
      </c>
      <c r="C2601" t="s">
        <v>20</v>
      </c>
      <c r="D2601">
        <v>13.9</v>
      </c>
    </row>
    <row r="2602" spans="1:4">
      <c r="A2602" s="1">
        <v>43003</v>
      </c>
      <c r="B2602" t="s">
        <v>68</v>
      </c>
      <c r="C2602" t="s">
        <v>20</v>
      </c>
      <c r="D2602">
        <v>101.55</v>
      </c>
    </row>
    <row r="2603" spans="1:4">
      <c r="A2603" s="1">
        <v>43006</v>
      </c>
      <c r="B2603" t="s">
        <v>68</v>
      </c>
      <c r="C2603" t="s">
        <v>218</v>
      </c>
      <c r="D2603">
        <v>93.65</v>
      </c>
    </row>
    <row r="2604" spans="1:4">
      <c r="A2604" s="1">
        <v>43008</v>
      </c>
      <c r="B2604" t="s">
        <v>68</v>
      </c>
      <c r="C2604" t="s">
        <v>122</v>
      </c>
      <c r="D2604">
        <v>78.15</v>
      </c>
    </row>
    <row r="2605" spans="1:4">
      <c r="A2605" s="1">
        <v>42996</v>
      </c>
      <c r="B2605" t="s">
        <v>68</v>
      </c>
      <c r="C2605" t="s">
        <v>20</v>
      </c>
      <c r="D2605">
        <v>37.65</v>
      </c>
    </row>
    <row r="2606" spans="1:4">
      <c r="A2606" s="1">
        <v>43008</v>
      </c>
      <c r="B2606" t="s">
        <v>68</v>
      </c>
      <c r="C2606" t="s">
        <v>977</v>
      </c>
      <c r="D2606">
        <v>16.25</v>
      </c>
    </row>
    <row r="2607" spans="1:4">
      <c r="A2607" s="1">
        <v>42980</v>
      </c>
      <c r="B2607" t="s">
        <v>197</v>
      </c>
      <c r="C2607" t="s">
        <v>978</v>
      </c>
      <c r="D2607">
        <v>9.8</v>
      </c>
    </row>
    <row r="2608" spans="1:4">
      <c r="A2608" s="1">
        <v>42996</v>
      </c>
      <c r="B2608" t="s">
        <v>197</v>
      </c>
      <c r="C2608" t="s">
        <v>394</v>
      </c>
      <c r="D2608">
        <v>57.88</v>
      </c>
    </row>
    <row r="2609" spans="1:4">
      <c r="A2609" s="1">
        <v>43008</v>
      </c>
      <c r="B2609" t="s">
        <v>197</v>
      </c>
      <c r="C2609" t="s">
        <v>979</v>
      </c>
      <c r="D2609">
        <v>72.75</v>
      </c>
    </row>
    <row r="2610" spans="1:4">
      <c r="A2610" s="1">
        <v>42979</v>
      </c>
      <c r="B2610" t="s">
        <v>125</v>
      </c>
      <c r="C2610" t="s">
        <v>640</v>
      </c>
      <c r="D2610">
        <v>60</v>
      </c>
    </row>
    <row r="2611" spans="1:4">
      <c r="A2611" s="1">
        <v>42979</v>
      </c>
      <c r="B2611" t="s">
        <v>125</v>
      </c>
      <c r="C2611" t="s">
        <v>641</v>
      </c>
      <c r="D2611">
        <v>600</v>
      </c>
    </row>
    <row r="2612" spans="1:4">
      <c r="A2612" s="1">
        <v>42979</v>
      </c>
      <c r="B2612" t="s">
        <v>125</v>
      </c>
      <c r="C2612" t="s">
        <v>509</v>
      </c>
      <c r="D2612">
        <v>55.5</v>
      </c>
    </row>
    <row r="2613" spans="1:4">
      <c r="A2613" s="1">
        <v>43008</v>
      </c>
      <c r="B2613" t="s">
        <v>125</v>
      </c>
      <c r="C2613" t="s">
        <v>980</v>
      </c>
      <c r="D2613">
        <v>19.8</v>
      </c>
    </row>
    <row r="2614" spans="1:4">
      <c r="A2614" s="1">
        <v>42979</v>
      </c>
      <c r="B2614" t="s">
        <v>644</v>
      </c>
      <c r="C2614" t="s">
        <v>645</v>
      </c>
      <c r="D2614">
        <v>750</v>
      </c>
    </row>
    <row r="2615" spans="1:4">
      <c r="A2615" s="1">
        <v>42979</v>
      </c>
      <c r="B2615" t="s">
        <v>644</v>
      </c>
      <c r="C2615" t="s">
        <v>684</v>
      </c>
      <c r="D2615">
        <v>900</v>
      </c>
    </row>
    <row r="2616" spans="1:4">
      <c r="A2616" s="1">
        <v>42986</v>
      </c>
      <c r="B2616" t="s">
        <v>134</v>
      </c>
      <c r="C2616" t="s">
        <v>31</v>
      </c>
      <c r="D2616">
        <v>86.1</v>
      </c>
    </row>
    <row r="2617" spans="1:4">
      <c r="A2617" s="1">
        <v>42980</v>
      </c>
      <c r="B2617" t="s">
        <v>80</v>
      </c>
      <c r="C2617" t="s">
        <v>81</v>
      </c>
      <c r="D2617">
        <v>4.3</v>
      </c>
    </row>
    <row r="2618" spans="1:4">
      <c r="A2618" s="1">
        <v>42988</v>
      </c>
      <c r="B2618" t="s">
        <v>80</v>
      </c>
      <c r="C2618" t="s">
        <v>81</v>
      </c>
      <c r="D2618">
        <v>26.5</v>
      </c>
    </row>
    <row r="2619" spans="1:4">
      <c r="A2619" s="1">
        <v>43002</v>
      </c>
      <c r="B2619" t="s">
        <v>80</v>
      </c>
      <c r="C2619" t="s">
        <v>81</v>
      </c>
      <c r="D2619">
        <v>32.1</v>
      </c>
    </row>
    <row r="2620" spans="1:4">
      <c r="A2620" s="1">
        <v>43002</v>
      </c>
      <c r="B2620" t="s">
        <v>80</v>
      </c>
      <c r="C2620" t="s">
        <v>81</v>
      </c>
      <c r="D2620">
        <v>14.8</v>
      </c>
    </row>
    <row r="2621" spans="1:4">
      <c r="A2621" s="1">
        <v>43007</v>
      </c>
      <c r="B2621" t="s">
        <v>34</v>
      </c>
      <c r="C2621" t="s">
        <v>981</v>
      </c>
      <c r="D2621">
        <v>6.2</v>
      </c>
    </row>
    <row r="2622" spans="1:4">
      <c r="A2622" s="1">
        <v>43008</v>
      </c>
      <c r="B2622" t="s">
        <v>34</v>
      </c>
      <c r="C2622" t="s">
        <v>81</v>
      </c>
      <c r="D2622">
        <v>30.8</v>
      </c>
    </row>
    <row r="2623" spans="1:4">
      <c r="A2623" s="1">
        <v>42979</v>
      </c>
      <c r="B2623" t="s">
        <v>36</v>
      </c>
      <c r="C2623" t="s">
        <v>37</v>
      </c>
      <c r="D2623">
        <v>600</v>
      </c>
    </row>
    <row r="2624" spans="1:4">
      <c r="A2624" s="1">
        <v>42979</v>
      </c>
      <c r="B2624" t="s">
        <v>36</v>
      </c>
      <c r="C2624" t="s">
        <v>38</v>
      </c>
      <c r="D2624">
        <v>400</v>
      </c>
    </row>
    <row r="2625" spans="1:4">
      <c r="A2625" s="1">
        <v>42982</v>
      </c>
      <c r="B2625" t="s">
        <v>36</v>
      </c>
      <c r="C2625" t="s">
        <v>947</v>
      </c>
      <c r="D2625">
        <v>240</v>
      </c>
    </row>
    <row r="2626" spans="1:4">
      <c r="A2626" s="1">
        <v>42979</v>
      </c>
      <c r="B2626" t="s">
        <v>39</v>
      </c>
      <c r="C2626" t="s">
        <v>42</v>
      </c>
      <c r="D2626">
        <v>110</v>
      </c>
    </row>
    <row r="2627" spans="1:4">
      <c r="A2627" s="1">
        <v>42982</v>
      </c>
      <c r="B2627" t="s">
        <v>39</v>
      </c>
      <c r="C2627" t="s">
        <v>83</v>
      </c>
      <c r="D2627">
        <v>57.8</v>
      </c>
    </row>
    <row r="2628" spans="1:4">
      <c r="A2628" s="1">
        <v>42991</v>
      </c>
      <c r="B2628" t="s">
        <v>39</v>
      </c>
      <c r="C2628" t="s">
        <v>362</v>
      </c>
      <c r="D2628">
        <v>11.1</v>
      </c>
    </row>
    <row r="2629" spans="1:4">
      <c r="A2629" s="1">
        <v>42987</v>
      </c>
      <c r="B2629" t="s">
        <v>39</v>
      </c>
      <c r="C2629" t="s">
        <v>451</v>
      </c>
      <c r="D2629">
        <v>50</v>
      </c>
    </row>
    <row r="2630" spans="1:4">
      <c r="A2630" s="1">
        <v>42986</v>
      </c>
      <c r="B2630" t="s">
        <v>39</v>
      </c>
      <c r="C2630" t="s">
        <v>391</v>
      </c>
      <c r="D2630">
        <v>50</v>
      </c>
    </row>
    <row r="2631" spans="1:4">
      <c r="A2631" s="1">
        <v>42995</v>
      </c>
      <c r="B2631" t="s">
        <v>39</v>
      </c>
      <c r="C2631" t="s">
        <v>83</v>
      </c>
      <c r="D2631">
        <v>71.46</v>
      </c>
    </row>
    <row r="2632" spans="1:4">
      <c r="A2632" s="1">
        <v>43004</v>
      </c>
      <c r="B2632" t="s">
        <v>39</v>
      </c>
      <c r="C2632" t="s">
        <v>391</v>
      </c>
      <c r="D2632">
        <v>50</v>
      </c>
    </row>
    <row r="2633" spans="1:4">
      <c r="A2633" s="1">
        <v>43004</v>
      </c>
      <c r="B2633" t="s">
        <v>39</v>
      </c>
      <c r="C2633" t="s">
        <v>83</v>
      </c>
      <c r="D2633">
        <v>97.96</v>
      </c>
    </row>
    <row r="2634" spans="1:4">
      <c r="A2634" s="1">
        <v>42979</v>
      </c>
      <c r="B2634" t="s">
        <v>375</v>
      </c>
      <c r="C2634" t="s">
        <v>547</v>
      </c>
      <c r="D2634">
        <v>200</v>
      </c>
    </row>
    <row r="2635" spans="1:4">
      <c r="A2635" s="1">
        <v>42979</v>
      </c>
      <c r="B2635" t="s">
        <v>375</v>
      </c>
      <c r="C2635" t="s">
        <v>548</v>
      </c>
      <c r="D2635">
        <v>44</v>
      </c>
    </row>
    <row r="2636" spans="1:4">
      <c r="A2636" s="1">
        <v>42979</v>
      </c>
      <c r="B2636" t="s">
        <v>375</v>
      </c>
      <c r="C2636" t="s">
        <v>549</v>
      </c>
      <c r="D2636">
        <v>44</v>
      </c>
    </row>
    <row r="2637" spans="1:4">
      <c r="A2637" s="1">
        <v>42979</v>
      </c>
      <c r="B2637" t="s">
        <v>375</v>
      </c>
      <c r="C2637" t="s">
        <v>550</v>
      </c>
      <c r="D2637">
        <v>50</v>
      </c>
    </row>
    <row r="2638" spans="1:4">
      <c r="A2638" s="1">
        <v>43009</v>
      </c>
      <c r="B2638" t="s">
        <v>1538</v>
      </c>
      <c r="C2638" t="s">
        <v>239</v>
      </c>
      <c r="D2638">
        <v>800</v>
      </c>
    </row>
    <row r="2639" spans="1:4">
      <c r="A2639" s="1">
        <v>43009</v>
      </c>
      <c r="B2639" t="s">
        <v>1538</v>
      </c>
      <c r="C2639" t="s">
        <v>669</v>
      </c>
      <c r="D2639">
        <v>60</v>
      </c>
    </row>
    <row r="2640" spans="1:4">
      <c r="A2640" s="1">
        <v>43014</v>
      </c>
      <c r="B2640" t="s">
        <v>1538</v>
      </c>
      <c r="C2640" t="s">
        <v>982</v>
      </c>
      <c r="D2640">
        <v>24.8</v>
      </c>
    </row>
    <row r="2641" spans="1:4">
      <c r="A2641" s="1">
        <v>43015</v>
      </c>
      <c r="B2641" t="s">
        <v>1538</v>
      </c>
      <c r="C2641" t="s">
        <v>983</v>
      </c>
      <c r="D2641">
        <v>30</v>
      </c>
    </row>
    <row r="2642" spans="1:4">
      <c r="A2642" s="1">
        <v>43029</v>
      </c>
      <c r="B2642" t="s">
        <v>1538</v>
      </c>
      <c r="C2642" t="s">
        <v>984</v>
      </c>
      <c r="D2642">
        <v>15</v>
      </c>
    </row>
    <row r="2643" spans="1:4">
      <c r="A2643" s="1">
        <v>43029</v>
      </c>
      <c r="B2643" t="s">
        <v>1538</v>
      </c>
      <c r="C2643" t="s">
        <v>985</v>
      </c>
      <c r="D2643">
        <v>16.07</v>
      </c>
    </row>
    <row r="2644" spans="1:4">
      <c r="A2644" s="1">
        <v>43009</v>
      </c>
      <c r="B2644" t="s">
        <v>1538</v>
      </c>
      <c r="C2644" t="s">
        <v>524</v>
      </c>
      <c r="D2644">
        <v>22.32</v>
      </c>
    </row>
    <row r="2645" spans="1:4">
      <c r="A2645" s="1">
        <v>43021</v>
      </c>
      <c r="B2645" t="s">
        <v>1538</v>
      </c>
      <c r="C2645" t="s">
        <v>392</v>
      </c>
      <c r="D2645">
        <v>30</v>
      </c>
    </row>
    <row r="2646" spans="1:4">
      <c r="A2646" s="1">
        <v>43023</v>
      </c>
      <c r="B2646" t="s">
        <v>1538</v>
      </c>
      <c r="C2646" t="s">
        <v>524</v>
      </c>
      <c r="D2646">
        <v>15.98</v>
      </c>
    </row>
    <row r="2647" spans="1:4">
      <c r="A2647" s="1">
        <v>43029</v>
      </c>
      <c r="B2647" t="s">
        <v>1538</v>
      </c>
      <c r="C2647" t="s">
        <v>986</v>
      </c>
      <c r="D2647">
        <v>12</v>
      </c>
    </row>
    <row r="2648" spans="1:4">
      <c r="A2648" s="1">
        <v>43029</v>
      </c>
      <c r="B2648" t="s">
        <v>1538</v>
      </c>
      <c r="C2648" t="s">
        <v>166</v>
      </c>
      <c r="D2648">
        <v>16</v>
      </c>
    </row>
    <row r="2649" spans="1:4">
      <c r="A2649" s="1">
        <v>43036</v>
      </c>
      <c r="B2649" t="s">
        <v>1538</v>
      </c>
      <c r="C2649" t="s">
        <v>987</v>
      </c>
      <c r="D2649">
        <v>1479</v>
      </c>
    </row>
    <row r="2650" spans="1:4">
      <c r="A2650" s="1">
        <v>43035</v>
      </c>
      <c r="B2650" t="s">
        <v>1538</v>
      </c>
      <c r="C2650" t="s">
        <v>366</v>
      </c>
      <c r="D2650">
        <v>24</v>
      </c>
    </row>
    <row r="2651" spans="1:4">
      <c r="A2651" s="1">
        <v>43038</v>
      </c>
      <c r="B2651" t="s">
        <v>1538</v>
      </c>
      <c r="C2651" t="s">
        <v>392</v>
      </c>
      <c r="D2651">
        <v>57.6</v>
      </c>
    </row>
    <row r="2652" spans="1:4">
      <c r="A2652" s="1">
        <v>43029</v>
      </c>
      <c r="B2652" t="s">
        <v>294</v>
      </c>
      <c r="C2652" t="s">
        <v>943</v>
      </c>
      <c r="D2652">
        <v>10</v>
      </c>
    </row>
    <row r="2653" spans="1:4">
      <c r="A2653" s="1">
        <v>43038</v>
      </c>
      <c r="B2653" t="s">
        <v>294</v>
      </c>
      <c r="C2653" t="s">
        <v>988</v>
      </c>
      <c r="D2653">
        <v>5</v>
      </c>
    </row>
    <row r="2654" spans="1:4">
      <c r="A2654" s="1">
        <v>43036</v>
      </c>
      <c r="B2654" t="s">
        <v>294</v>
      </c>
      <c r="C2654" t="s">
        <v>989</v>
      </c>
      <c r="D2654">
        <v>10</v>
      </c>
    </row>
    <row r="2655" spans="1:4">
      <c r="A2655" s="1">
        <v>43009</v>
      </c>
      <c r="B2655" t="s">
        <v>11</v>
      </c>
      <c r="C2655" t="s">
        <v>777</v>
      </c>
      <c r="D2655">
        <v>180</v>
      </c>
    </row>
    <row r="2656" spans="1:4">
      <c r="A2656" s="1">
        <v>43014</v>
      </c>
      <c r="B2656" t="s">
        <v>11</v>
      </c>
      <c r="C2656" t="s">
        <v>824</v>
      </c>
      <c r="D2656">
        <v>16</v>
      </c>
    </row>
    <row r="2657" spans="1:4">
      <c r="A2657" s="1">
        <v>43029</v>
      </c>
      <c r="B2657" t="s">
        <v>11</v>
      </c>
      <c r="C2657" t="s">
        <v>492</v>
      </c>
      <c r="D2657">
        <v>20.3</v>
      </c>
    </row>
    <row r="2658" spans="1:4">
      <c r="A2658" s="1">
        <v>43027</v>
      </c>
      <c r="B2658" t="s">
        <v>11</v>
      </c>
      <c r="C2658" t="s">
        <v>824</v>
      </c>
      <c r="D2658">
        <v>26.13</v>
      </c>
    </row>
    <row r="2659" spans="1:4">
      <c r="A2659" s="1">
        <v>43014</v>
      </c>
      <c r="B2659" t="s">
        <v>11</v>
      </c>
      <c r="C2659" t="s">
        <v>800</v>
      </c>
      <c r="D2659">
        <v>15</v>
      </c>
    </row>
    <row r="2660" spans="1:4">
      <c r="A2660" s="1">
        <v>43020</v>
      </c>
      <c r="B2660" t="s">
        <v>11</v>
      </c>
      <c r="C2660" t="s">
        <v>824</v>
      </c>
      <c r="D2660">
        <v>7.9</v>
      </c>
    </row>
    <row r="2661" spans="1:4">
      <c r="A2661" s="1">
        <v>43034</v>
      </c>
      <c r="B2661" t="s">
        <v>11</v>
      </c>
      <c r="C2661" t="s">
        <v>824</v>
      </c>
      <c r="D2661">
        <v>31.9</v>
      </c>
    </row>
    <row r="2662" spans="1:4">
      <c r="A2662" s="1">
        <v>43027</v>
      </c>
      <c r="B2662" t="s">
        <v>11</v>
      </c>
      <c r="C2662" t="s">
        <v>215</v>
      </c>
      <c r="D2662">
        <v>20</v>
      </c>
    </row>
    <row r="2663" spans="1:4">
      <c r="A2663" s="1">
        <v>43039</v>
      </c>
      <c r="B2663" t="s">
        <v>11</v>
      </c>
      <c r="C2663" t="s">
        <v>60</v>
      </c>
      <c r="D2663">
        <v>10</v>
      </c>
    </row>
    <row r="2664" spans="1:4">
      <c r="A2664" s="1">
        <v>43014</v>
      </c>
      <c r="B2664" t="s">
        <v>68</v>
      </c>
      <c r="C2664" t="s">
        <v>20</v>
      </c>
      <c r="D2664">
        <v>32</v>
      </c>
    </row>
    <row r="2665" spans="1:4">
      <c r="A2665" s="1">
        <v>43014</v>
      </c>
      <c r="B2665" t="s">
        <v>68</v>
      </c>
      <c r="C2665" t="s">
        <v>20</v>
      </c>
      <c r="D2665">
        <v>70.3</v>
      </c>
    </row>
    <row r="2666" spans="1:4">
      <c r="A2666" s="1">
        <v>43029</v>
      </c>
      <c r="B2666" t="s">
        <v>68</v>
      </c>
      <c r="C2666" t="s">
        <v>20</v>
      </c>
      <c r="D2666">
        <v>155.85</v>
      </c>
    </row>
    <row r="2667" spans="1:4">
      <c r="A2667" s="1">
        <v>43029</v>
      </c>
      <c r="B2667" t="s">
        <v>68</v>
      </c>
      <c r="C2667" t="s">
        <v>445</v>
      </c>
      <c r="D2667">
        <v>34</v>
      </c>
    </row>
    <row r="2668" spans="1:4">
      <c r="A2668" s="1">
        <v>43016</v>
      </c>
      <c r="B2668" t="s">
        <v>68</v>
      </c>
      <c r="C2668" t="s">
        <v>122</v>
      </c>
      <c r="D2668">
        <v>13.1</v>
      </c>
    </row>
    <row r="2669" spans="1:4">
      <c r="A2669" s="1">
        <v>43021</v>
      </c>
      <c r="B2669" t="s">
        <v>68</v>
      </c>
      <c r="C2669" t="s">
        <v>20</v>
      </c>
      <c r="D2669">
        <v>88.08</v>
      </c>
    </row>
    <row r="2670" spans="1:4">
      <c r="A2670" s="1">
        <v>43010</v>
      </c>
      <c r="B2670" t="s">
        <v>68</v>
      </c>
      <c r="C2670" t="s">
        <v>20</v>
      </c>
      <c r="D2670">
        <v>11.5</v>
      </c>
    </row>
    <row r="2671" spans="1:4">
      <c r="A2671" s="1">
        <v>43034</v>
      </c>
      <c r="B2671" t="s">
        <v>68</v>
      </c>
      <c r="C2671" t="s">
        <v>990</v>
      </c>
      <c r="D2671">
        <v>12.6</v>
      </c>
    </row>
    <row r="2672" spans="1:4">
      <c r="A2672" s="1">
        <v>43029</v>
      </c>
      <c r="B2672" t="s">
        <v>68</v>
      </c>
      <c r="C2672" t="s">
        <v>991</v>
      </c>
      <c r="D2672">
        <v>54.8</v>
      </c>
    </row>
    <row r="2673" spans="1:4">
      <c r="A2673" s="1">
        <v>43030</v>
      </c>
      <c r="B2673" t="s">
        <v>68</v>
      </c>
      <c r="C2673" t="s">
        <v>122</v>
      </c>
      <c r="D2673">
        <v>10.95</v>
      </c>
    </row>
    <row r="2674" spans="1:4">
      <c r="A2674" s="1">
        <v>43036</v>
      </c>
      <c r="B2674" t="s">
        <v>68</v>
      </c>
      <c r="C2674" t="s">
        <v>20</v>
      </c>
      <c r="D2674">
        <v>100.07</v>
      </c>
    </row>
    <row r="2675" spans="1:4">
      <c r="A2675" s="1">
        <v>43014</v>
      </c>
      <c r="B2675" t="s">
        <v>197</v>
      </c>
      <c r="C2675" t="s">
        <v>105</v>
      </c>
      <c r="D2675">
        <v>65.2</v>
      </c>
    </row>
    <row r="2676" spans="1:4">
      <c r="A2676" s="1">
        <v>43033</v>
      </c>
      <c r="B2676" t="s">
        <v>197</v>
      </c>
      <c r="C2676" t="s">
        <v>783</v>
      </c>
      <c r="D2676">
        <v>11.56</v>
      </c>
    </row>
    <row r="2677" spans="1:4">
      <c r="A2677" s="1">
        <v>43032</v>
      </c>
      <c r="B2677" t="s">
        <v>197</v>
      </c>
      <c r="C2677" t="s">
        <v>566</v>
      </c>
      <c r="D2677">
        <v>337.05</v>
      </c>
    </row>
    <row r="2678" spans="1:4">
      <c r="A2678" s="1">
        <v>43039</v>
      </c>
      <c r="B2678" t="s">
        <v>197</v>
      </c>
      <c r="C2678" t="s">
        <v>102</v>
      </c>
      <c r="D2678">
        <v>109.1</v>
      </c>
    </row>
    <row r="2679" spans="1:4">
      <c r="A2679" s="1">
        <v>43009</v>
      </c>
      <c r="B2679" t="s">
        <v>125</v>
      </c>
      <c r="C2679" t="s">
        <v>640</v>
      </c>
      <c r="D2679">
        <v>60</v>
      </c>
    </row>
    <row r="2680" spans="1:4">
      <c r="A2680" s="1">
        <v>43009</v>
      </c>
      <c r="B2680" t="s">
        <v>125</v>
      </c>
      <c r="C2680" t="s">
        <v>641</v>
      </c>
      <c r="D2680">
        <v>600</v>
      </c>
    </row>
    <row r="2681" spans="1:4">
      <c r="A2681" s="1">
        <v>43009</v>
      </c>
      <c r="B2681" t="s">
        <v>125</v>
      </c>
      <c r="C2681" t="s">
        <v>509</v>
      </c>
      <c r="D2681">
        <v>55.5</v>
      </c>
    </row>
    <row r="2682" spans="1:4">
      <c r="A2682" s="1">
        <v>43021</v>
      </c>
      <c r="B2682" t="s">
        <v>125</v>
      </c>
      <c r="C2682" t="s">
        <v>165</v>
      </c>
      <c r="D2682">
        <v>16</v>
      </c>
    </row>
    <row r="2683" spans="1:4">
      <c r="A2683" s="1">
        <v>43032</v>
      </c>
      <c r="B2683" t="s">
        <v>125</v>
      </c>
      <c r="C2683" t="s">
        <v>992</v>
      </c>
      <c r="D2683">
        <v>68.5</v>
      </c>
    </row>
    <row r="2684" spans="1:4">
      <c r="A2684" s="1">
        <v>43009</v>
      </c>
      <c r="B2684" t="s">
        <v>644</v>
      </c>
      <c r="C2684" t="s">
        <v>645</v>
      </c>
      <c r="D2684">
        <v>750</v>
      </c>
    </row>
    <row r="2685" spans="1:4">
      <c r="A2685" s="1">
        <v>43009</v>
      </c>
      <c r="B2685" t="s">
        <v>644</v>
      </c>
      <c r="C2685" t="s">
        <v>684</v>
      </c>
      <c r="D2685">
        <v>900</v>
      </c>
    </row>
    <row r="2686" spans="1:4">
      <c r="A2686" s="1">
        <v>43021</v>
      </c>
      <c r="B2686" t="s">
        <v>134</v>
      </c>
      <c r="C2686" t="s">
        <v>25</v>
      </c>
      <c r="D2686">
        <v>21.7</v>
      </c>
    </row>
    <row r="2687" spans="1:4">
      <c r="A2687" s="1">
        <v>43021</v>
      </c>
      <c r="B2687" t="s">
        <v>134</v>
      </c>
      <c r="C2687" t="s">
        <v>993</v>
      </c>
      <c r="D2687">
        <v>91</v>
      </c>
    </row>
    <row r="2688" spans="1:4">
      <c r="A2688" s="1">
        <v>43035</v>
      </c>
      <c r="B2688" t="s">
        <v>134</v>
      </c>
      <c r="C2688" t="s">
        <v>378</v>
      </c>
      <c r="D2688">
        <v>258.4</v>
      </c>
    </row>
    <row r="2689" spans="1:4">
      <c r="A2689" s="1">
        <v>43016</v>
      </c>
      <c r="B2689" t="s">
        <v>34</v>
      </c>
      <c r="C2689" t="s">
        <v>81</v>
      </c>
      <c r="D2689">
        <v>20.2</v>
      </c>
    </row>
    <row r="2690" spans="1:4">
      <c r="A2690" s="1">
        <v>43027</v>
      </c>
      <c r="B2690" t="s">
        <v>34</v>
      </c>
      <c r="C2690" t="s">
        <v>994</v>
      </c>
      <c r="D2690">
        <v>10.2</v>
      </c>
    </row>
    <row r="2691" spans="1:4">
      <c r="A2691" s="1">
        <v>43018</v>
      </c>
      <c r="B2691" t="s">
        <v>34</v>
      </c>
      <c r="C2691" t="s">
        <v>81</v>
      </c>
      <c r="D2691">
        <v>8</v>
      </c>
    </row>
    <row r="2692" spans="1:4">
      <c r="A2692" s="1">
        <v>43031</v>
      </c>
      <c r="B2692" t="s">
        <v>34</v>
      </c>
      <c r="C2692" t="s">
        <v>81</v>
      </c>
      <c r="D2692">
        <v>19.5</v>
      </c>
    </row>
    <row r="2693" spans="1:4">
      <c r="A2693" s="1">
        <v>43037</v>
      </c>
      <c r="B2693" t="s">
        <v>34</v>
      </c>
      <c r="C2693" t="s">
        <v>995</v>
      </c>
      <c r="D2693">
        <v>16.5</v>
      </c>
    </row>
    <row r="2694" spans="1:4">
      <c r="A2694" s="1">
        <v>43038</v>
      </c>
      <c r="B2694" t="s">
        <v>34</v>
      </c>
      <c r="C2694" t="s">
        <v>995</v>
      </c>
      <c r="D2694">
        <v>46.6</v>
      </c>
    </row>
    <row r="2695" spans="1:4">
      <c r="A2695" s="1">
        <v>43009</v>
      </c>
      <c r="B2695" t="s">
        <v>36</v>
      </c>
      <c r="C2695" t="s">
        <v>37</v>
      </c>
      <c r="D2695">
        <v>600</v>
      </c>
    </row>
    <row r="2696" spans="1:4">
      <c r="A2696" s="1">
        <v>43009</v>
      </c>
      <c r="B2696" t="s">
        <v>36</v>
      </c>
      <c r="C2696" t="s">
        <v>38</v>
      </c>
      <c r="D2696">
        <v>400</v>
      </c>
    </row>
    <row r="2697" spans="1:4">
      <c r="A2697" s="1">
        <v>43009</v>
      </c>
      <c r="B2697" t="s">
        <v>36</v>
      </c>
      <c r="C2697" t="s">
        <v>996</v>
      </c>
      <c r="D2697">
        <v>24.5</v>
      </c>
    </row>
    <row r="2698" spans="1:4">
      <c r="A2698" s="1">
        <v>43022</v>
      </c>
      <c r="B2698" t="s">
        <v>36</v>
      </c>
      <c r="C2698" t="s">
        <v>997</v>
      </c>
      <c r="D2698">
        <v>46</v>
      </c>
    </row>
    <row r="2699" spans="1:4">
      <c r="A2699" s="1">
        <v>43022</v>
      </c>
      <c r="B2699" t="s">
        <v>36</v>
      </c>
      <c r="C2699" t="s">
        <v>998</v>
      </c>
      <c r="D2699">
        <v>32.5</v>
      </c>
    </row>
    <row r="2700" spans="1:4">
      <c r="A2700" s="1">
        <v>43038</v>
      </c>
      <c r="B2700" t="s">
        <v>36</v>
      </c>
      <c r="C2700" t="s">
        <v>999</v>
      </c>
      <c r="D2700">
        <v>30</v>
      </c>
    </row>
    <row r="2701" spans="1:4">
      <c r="A2701" s="1">
        <v>43009</v>
      </c>
      <c r="B2701" t="s">
        <v>39</v>
      </c>
      <c r="C2701" t="s">
        <v>42</v>
      </c>
      <c r="D2701">
        <v>110</v>
      </c>
    </row>
    <row r="2702" spans="1:4">
      <c r="A2702" s="1">
        <v>43016</v>
      </c>
      <c r="B2702" t="s">
        <v>39</v>
      </c>
      <c r="C2702" t="s">
        <v>391</v>
      </c>
      <c r="D2702">
        <v>50</v>
      </c>
    </row>
    <row r="2703" spans="1:4">
      <c r="A2703" s="1">
        <v>43016</v>
      </c>
      <c r="B2703" t="s">
        <v>39</v>
      </c>
      <c r="C2703" t="s">
        <v>83</v>
      </c>
      <c r="D2703">
        <v>71.5</v>
      </c>
    </row>
    <row r="2704" spans="1:4">
      <c r="A2704" s="1">
        <v>43030</v>
      </c>
      <c r="B2704" t="s">
        <v>39</v>
      </c>
      <c r="C2704" t="s">
        <v>391</v>
      </c>
      <c r="D2704">
        <v>50</v>
      </c>
    </row>
    <row r="2705" spans="1:4">
      <c r="A2705" s="1">
        <v>43024</v>
      </c>
      <c r="B2705" t="s">
        <v>39</v>
      </c>
      <c r="C2705" t="s">
        <v>451</v>
      </c>
      <c r="D2705">
        <v>20</v>
      </c>
    </row>
    <row r="2706" spans="1:4">
      <c r="A2706" s="1">
        <v>43025</v>
      </c>
      <c r="B2706" t="s">
        <v>39</v>
      </c>
      <c r="C2706" t="s">
        <v>391</v>
      </c>
      <c r="D2706">
        <v>30</v>
      </c>
    </row>
    <row r="2707" spans="1:4">
      <c r="A2707" s="1">
        <v>43025</v>
      </c>
      <c r="B2707" t="s">
        <v>39</v>
      </c>
      <c r="C2707" t="s">
        <v>83</v>
      </c>
      <c r="D2707">
        <v>74.92</v>
      </c>
    </row>
    <row r="2708" spans="1:4">
      <c r="A2708" s="1">
        <v>43033</v>
      </c>
      <c r="B2708" t="s">
        <v>39</v>
      </c>
      <c r="C2708" t="s">
        <v>451</v>
      </c>
      <c r="D2708">
        <v>50</v>
      </c>
    </row>
    <row r="2709" spans="1:4">
      <c r="A2709" s="1">
        <v>43036</v>
      </c>
      <c r="B2709" t="s">
        <v>39</v>
      </c>
      <c r="C2709" t="s">
        <v>83</v>
      </c>
      <c r="D2709">
        <v>25.85</v>
      </c>
    </row>
    <row r="2710" spans="1:4">
      <c r="A2710" s="1">
        <v>43039</v>
      </c>
      <c r="B2710" t="s">
        <v>39</v>
      </c>
      <c r="C2710" t="s">
        <v>83</v>
      </c>
      <c r="D2710">
        <v>76.5</v>
      </c>
    </row>
    <row r="2711" spans="1:4">
      <c r="A2711" s="1">
        <v>43009</v>
      </c>
      <c r="B2711" t="s">
        <v>375</v>
      </c>
      <c r="C2711" t="s">
        <v>547</v>
      </c>
      <c r="D2711">
        <v>200</v>
      </c>
    </row>
    <row r="2712" spans="1:4">
      <c r="A2712" s="1">
        <v>43009</v>
      </c>
      <c r="B2712" t="s">
        <v>375</v>
      </c>
      <c r="C2712" t="s">
        <v>548</v>
      </c>
      <c r="D2712">
        <v>44</v>
      </c>
    </row>
    <row r="2713" spans="1:4">
      <c r="A2713" s="1">
        <v>43009</v>
      </c>
      <c r="B2713" t="s">
        <v>375</v>
      </c>
      <c r="C2713" t="s">
        <v>549</v>
      </c>
      <c r="D2713">
        <v>44</v>
      </c>
    </row>
    <row r="2714" spans="1:4">
      <c r="A2714" s="1">
        <v>43009</v>
      </c>
      <c r="B2714" t="s">
        <v>375</v>
      </c>
      <c r="C2714" t="s">
        <v>550</v>
      </c>
      <c r="D2714">
        <v>50</v>
      </c>
    </row>
    <row r="2715" spans="1:4">
      <c r="A2715" s="1">
        <v>43040</v>
      </c>
      <c r="B2715" t="s">
        <v>1538</v>
      </c>
      <c r="C2715" t="s">
        <v>239</v>
      </c>
      <c r="D2715">
        <v>800</v>
      </c>
    </row>
    <row r="2716" spans="1:4">
      <c r="A2716" s="1">
        <v>43040</v>
      </c>
      <c r="B2716" t="s">
        <v>1538</v>
      </c>
      <c r="C2716" t="s">
        <v>669</v>
      </c>
      <c r="D2716">
        <v>60</v>
      </c>
    </row>
    <row r="2717" spans="1:4">
      <c r="A2717" s="1">
        <v>43041</v>
      </c>
      <c r="B2717" t="s">
        <v>1538</v>
      </c>
      <c r="C2717" t="s">
        <v>524</v>
      </c>
      <c r="D2717">
        <f>13.88+19.8</f>
        <v>33.68</v>
      </c>
    </row>
    <row r="2718" spans="1:4">
      <c r="A2718" s="1">
        <v>43045</v>
      </c>
      <c r="B2718" t="s">
        <v>1538</v>
      </c>
      <c r="C2718" t="s">
        <v>1000</v>
      </c>
      <c r="D2718">
        <v>27.95</v>
      </c>
    </row>
    <row r="2719" spans="1:4">
      <c r="A2719" s="1">
        <v>43058</v>
      </c>
      <c r="B2719" t="s">
        <v>1538</v>
      </c>
      <c r="C2719" t="s">
        <v>551</v>
      </c>
      <c r="D2719">
        <v>609.9</v>
      </c>
    </row>
    <row r="2720" spans="1:4">
      <c r="A2720" s="1">
        <v>43069</v>
      </c>
      <c r="B2720" t="s">
        <v>1538</v>
      </c>
      <c r="C2720" t="s">
        <v>1001</v>
      </c>
      <c r="D2720">
        <v>4.95</v>
      </c>
    </row>
    <row r="2721" spans="1:4">
      <c r="A2721" s="1">
        <v>43069</v>
      </c>
      <c r="B2721" t="s">
        <v>1538</v>
      </c>
      <c r="C2721" t="s">
        <v>1002</v>
      </c>
      <c r="D2721">
        <v>35.82</v>
      </c>
    </row>
    <row r="2722" spans="1:4">
      <c r="A2722" s="1">
        <v>43056</v>
      </c>
      <c r="B2722" t="s">
        <v>1538</v>
      </c>
      <c r="C2722" t="s">
        <v>1003</v>
      </c>
      <c r="D2722">
        <v>40</v>
      </c>
    </row>
    <row r="2723" spans="1:4">
      <c r="A2723" s="1">
        <v>43040</v>
      </c>
      <c r="B2723" t="s">
        <v>11</v>
      </c>
      <c r="C2723" t="s">
        <v>777</v>
      </c>
      <c r="D2723">
        <v>180</v>
      </c>
    </row>
    <row r="2724" spans="1:4">
      <c r="A2724" s="1">
        <v>43044</v>
      </c>
      <c r="B2724" t="s">
        <v>11</v>
      </c>
      <c r="C2724" t="s">
        <v>727</v>
      </c>
      <c r="D2724">
        <v>20</v>
      </c>
    </row>
    <row r="2725" spans="1:4">
      <c r="A2725" s="1">
        <v>43045</v>
      </c>
      <c r="B2725" t="s">
        <v>11</v>
      </c>
      <c r="C2725" t="s">
        <v>824</v>
      </c>
      <c r="D2725">
        <v>17</v>
      </c>
    </row>
    <row r="2726" spans="1:4">
      <c r="A2726" s="1">
        <v>43055</v>
      </c>
      <c r="B2726" t="s">
        <v>11</v>
      </c>
      <c r="C2726" t="s">
        <v>824</v>
      </c>
      <c r="D2726">
        <v>42.84</v>
      </c>
    </row>
    <row r="2727" spans="1:4">
      <c r="A2727" s="1">
        <v>43062</v>
      </c>
      <c r="B2727" t="s">
        <v>11</v>
      </c>
      <c r="C2727" t="s">
        <v>824</v>
      </c>
      <c r="D2727">
        <v>28.6</v>
      </c>
    </row>
    <row r="2728" spans="1:4">
      <c r="A2728" s="1">
        <v>43056</v>
      </c>
      <c r="B2728" t="s">
        <v>11</v>
      </c>
      <c r="C2728" t="s">
        <v>727</v>
      </c>
      <c r="D2728">
        <v>80.3</v>
      </c>
    </row>
    <row r="2729" spans="1:4">
      <c r="A2729" s="1">
        <v>43069</v>
      </c>
      <c r="B2729" t="s">
        <v>11</v>
      </c>
      <c r="C2729" t="s">
        <v>824</v>
      </c>
      <c r="D2729">
        <v>34.1</v>
      </c>
    </row>
    <row r="2730" spans="1:4">
      <c r="A2730" s="1">
        <v>43068</v>
      </c>
      <c r="B2730" t="s">
        <v>11</v>
      </c>
      <c r="C2730" t="s">
        <v>60</v>
      </c>
      <c r="D2730">
        <v>22.8</v>
      </c>
    </row>
    <row r="2731" spans="1:4">
      <c r="A2731" s="1">
        <v>43061</v>
      </c>
      <c r="B2731" t="s">
        <v>11</v>
      </c>
      <c r="C2731" t="s">
        <v>780</v>
      </c>
      <c r="D2731">
        <v>14</v>
      </c>
    </row>
    <row r="2732" spans="1:4">
      <c r="A2732" s="1">
        <v>43043</v>
      </c>
      <c r="B2732" t="s">
        <v>68</v>
      </c>
      <c r="C2732" t="s">
        <v>20</v>
      </c>
      <c r="D2732">
        <v>112.9</v>
      </c>
    </row>
    <row r="2733" spans="1:4">
      <c r="A2733" s="1">
        <v>43044</v>
      </c>
      <c r="B2733" t="s">
        <v>68</v>
      </c>
      <c r="C2733" t="s">
        <v>218</v>
      </c>
      <c r="D2733">
        <v>93.85</v>
      </c>
    </row>
    <row r="2734" spans="1:4">
      <c r="A2734" s="1">
        <v>43044</v>
      </c>
      <c r="B2734" t="s">
        <v>68</v>
      </c>
      <c r="C2734" t="s">
        <v>20</v>
      </c>
      <c r="D2734">
        <v>29.1</v>
      </c>
    </row>
    <row r="2735" spans="1:4">
      <c r="A2735" s="1">
        <v>43045</v>
      </c>
      <c r="B2735" t="s">
        <v>68</v>
      </c>
      <c r="C2735" t="s">
        <v>790</v>
      </c>
      <c r="D2735">
        <v>9.7</v>
      </c>
    </row>
    <row r="2736" spans="1:4">
      <c r="A2736" s="1">
        <v>43052</v>
      </c>
      <c r="B2736" t="s">
        <v>68</v>
      </c>
      <c r="C2736" t="s">
        <v>20</v>
      </c>
      <c r="D2736">
        <v>96.25</v>
      </c>
    </row>
    <row r="2737" spans="1:4">
      <c r="A2737" s="1">
        <v>43057</v>
      </c>
      <c r="B2737" t="s">
        <v>68</v>
      </c>
      <c r="C2737" t="s">
        <v>20</v>
      </c>
      <c r="D2737">
        <v>97.7</v>
      </c>
    </row>
    <row r="2738" spans="1:4">
      <c r="A2738" s="1">
        <v>43061</v>
      </c>
      <c r="B2738" t="s">
        <v>68</v>
      </c>
      <c r="C2738" t="s">
        <v>122</v>
      </c>
      <c r="D2738">
        <v>10.85</v>
      </c>
    </row>
    <row r="2739" spans="1:4">
      <c r="A2739" s="1">
        <v>43059</v>
      </c>
      <c r="B2739" t="s">
        <v>68</v>
      </c>
      <c r="C2739" t="s">
        <v>122</v>
      </c>
      <c r="D2739">
        <v>27.05</v>
      </c>
    </row>
    <row r="2740" spans="1:4">
      <c r="A2740" s="1">
        <v>43064</v>
      </c>
      <c r="B2740" t="s">
        <v>68</v>
      </c>
      <c r="C2740" t="s">
        <v>20</v>
      </c>
      <c r="D2740">
        <v>66.75</v>
      </c>
    </row>
    <row r="2741" spans="1:4">
      <c r="A2741" s="1">
        <v>43065</v>
      </c>
      <c r="B2741" t="s">
        <v>68</v>
      </c>
      <c r="C2741" t="s">
        <v>122</v>
      </c>
      <c r="D2741">
        <v>6.25</v>
      </c>
    </row>
    <row r="2742" spans="1:4">
      <c r="A2742" s="1">
        <v>43040</v>
      </c>
      <c r="B2742" t="s">
        <v>197</v>
      </c>
      <c r="C2742" t="s">
        <v>1004</v>
      </c>
      <c r="D2742">
        <v>9.2</v>
      </c>
    </row>
    <row r="2743" spans="1:4">
      <c r="A2743" s="1">
        <v>43048</v>
      </c>
      <c r="B2743" t="s">
        <v>197</v>
      </c>
      <c r="C2743" t="s">
        <v>124</v>
      </c>
      <c r="D2743">
        <v>34.1</v>
      </c>
    </row>
    <row r="2744" spans="1:4">
      <c r="A2744" s="1">
        <v>43053</v>
      </c>
      <c r="B2744" t="s">
        <v>197</v>
      </c>
      <c r="C2744" t="s">
        <v>603</v>
      </c>
      <c r="D2744">
        <v>189.35</v>
      </c>
    </row>
    <row r="2745" spans="1:4">
      <c r="A2745" s="1">
        <v>43055</v>
      </c>
      <c r="B2745" t="s">
        <v>197</v>
      </c>
      <c r="C2745" t="s">
        <v>507</v>
      </c>
      <c r="D2745">
        <v>32</v>
      </c>
    </row>
    <row r="2746" spans="1:4">
      <c r="A2746" s="1">
        <v>43060</v>
      </c>
      <c r="B2746" t="s">
        <v>197</v>
      </c>
      <c r="C2746" t="s">
        <v>394</v>
      </c>
      <c r="D2746">
        <v>57.55</v>
      </c>
    </row>
    <row r="2747" spans="1:4">
      <c r="A2747" s="1">
        <v>43063</v>
      </c>
      <c r="B2747" t="s">
        <v>197</v>
      </c>
      <c r="C2747" t="s">
        <v>612</v>
      </c>
      <c r="D2747">
        <v>7.5</v>
      </c>
    </row>
    <row r="2748" spans="1:4">
      <c r="A2748" s="1">
        <v>43065</v>
      </c>
      <c r="B2748" t="s">
        <v>197</v>
      </c>
      <c r="C2748" t="s">
        <v>869</v>
      </c>
      <c r="D2748">
        <v>22</v>
      </c>
    </row>
    <row r="2749" spans="1:4">
      <c r="A2749" s="1">
        <v>43063</v>
      </c>
      <c r="B2749" t="s">
        <v>197</v>
      </c>
      <c r="C2749" t="s">
        <v>1005</v>
      </c>
      <c r="D2749">
        <v>23.4</v>
      </c>
    </row>
    <row r="2750" spans="1:4">
      <c r="A2750" s="1">
        <v>43040</v>
      </c>
      <c r="B2750" t="s">
        <v>125</v>
      </c>
      <c r="C2750" t="s">
        <v>640</v>
      </c>
      <c r="D2750">
        <v>60</v>
      </c>
    </row>
    <row r="2751" spans="1:4">
      <c r="A2751" s="1">
        <v>43040</v>
      </c>
      <c r="B2751" t="s">
        <v>125</v>
      </c>
      <c r="C2751" t="s">
        <v>641</v>
      </c>
      <c r="D2751">
        <v>600</v>
      </c>
    </row>
    <row r="2752" spans="1:4">
      <c r="A2752" s="1">
        <v>43040</v>
      </c>
      <c r="B2752" t="s">
        <v>125</v>
      </c>
      <c r="C2752" t="s">
        <v>509</v>
      </c>
      <c r="D2752">
        <v>55.5</v>
      </c>
    </row>
    <row r="2753" spans="1:4">
      <c r="A2753" s="1">
        <v>43041</v>
      </c>
      <c r="B2753" t="s">
        <v>841</v>
      </c>
      <c r="C2753" t="s">
        <v>1006</v>
      </c>
      <c r="D2753">
        <v>2163.65</v>
      </c>
    </row>
    <row r="2754" spans="1:4">
      <c r="A2754" s="1">
        <v>43040</v>
      </c>
      <c r="B2754" t="s">
        <v>841</v>
      </c>
      <c r="C2754" t="s">
        <v>1007</v>
      </c>
      <c r="D2754">
        <v>2400</v>
      </c>
    </row>
    <row r="2755" spans="1:4">
      <c r="A2755" s="1">
        <v>43040</v>
      </c>
      <c r="B2755" t="s">
        <v>841</v>
      </c>
      <c r="C2755" t="s">
        <v>1008</v>
      </c>
      <c r="D2755">
        <v>1200</v>
      </c>
    </row>
    <row r="2756" spans="1:4">
      <c r="A2756" s="1">
        <v>43040</v>
      </c>
      <c r="B2756" t="s">
        <v>644</v>
      </c>
      <c r="C2756" t="s">
        <v>645</v>
      </c>
      <c r="D2756">
        <v>750</v>
      </c>
    </row>
    <row r="2757" spans="1:4">
      <c r="A2757" s="1">
        <v>43040</v>
      </c>
      <c r="B2757" t="s">
        <v>644</v>
      </c>
      <c r="C2757" t="s">
        <v>684</v>
      </c>
      <c r="D2757">
        <v>900</v>
      </c>
    </row>
    <row r="2758" spans="1:4">
      <c r="A2758" s="1">
        <v>43045</v>
      </c>
      <c r="B2758" t="s">
        <v>134</v>
      </c>
      <c r="C2758" t="s">
        <v>1009</v>
      </c>
      <c r="D2758">
        <v>31.4</v>
      </c>
    </row>
    <row r="2759" spans="1:4">
      <c r="A2759" s="1">
        <v>43053</v>
      </c>
      <c r="B2759" t="s">
        <v>134</v>
      </c>
      <c r="C2759" t="s">
        <v>1010</v>
      </c>
      <c r="D2759">
        <v>49</v>
      </c>
    </row>
    <row r="2760" spans="1:4">
      <c r="A2760" s="1">
        <v>43044</v>
      </c>
      <c r="B2760" t="s">
        <v>34</v>
      </c>
      <c r="C2760" t="s">
        <v>81</v>
      </c>
      <c r="D2760">
        <v>21.4</v>
      </c>
    </row>
    <row r="2761" spans="1:4">
      <c r="A2761" s="1">
        <v>43065</v>
      </c>
      <c r="B2761" t="s">
        <v>34</v>
      </c>
      <c r="C2761" t="s">
        <v>81</v>
      </c>
      <c r="D2761">
        <v>45.5</v>
      </c>
    </row>
    <row r="2762" spans="1:4">
      <c r="A2762" s="1">
        <v>43069</v>
      </c>
      <c r="B2762" t="s">
        <v>34</v>
      </c>
      <c r="C2762" t="s">
        <v>81</v>
      </c>
      <c r="D2762">
        <v>16.3</v>
      </c>
    </row>
    <row r="2763" spans="1:4">
      <c r="A2763" s="1">
        <v>43068</v>
      </c>
      <c r="B2763" t="s">
        <v>34</v>
      </c>
      <c r="C2763" t="s">
        <v>81</v>
      </c>
      <c r="D2763">
        <v>4.9</v>
      </c>
    </row>
    <row r="2764" spans="1:4">
      <c r="A2764" s="1">
        <v>43040</v>
      </c>
      <c r="B2764" t="s">
        <v>36</v>
      </c>
      <c r="C2764" t="s">
        <v>37</v>
      </c>
      <c r="D2764">
        <v>600</v>
      </c>
    </row>
    <row r="2765" spans="1:4">
      <c r="A2765" s="1">
        <v>43040</v>
      </c>
      <c r="B2765" t="s">
        <v>36</v>
      </c>
      <c r="C2765" t="s">
        <v>38</v>
      </c>
      <c r="D2765">
        <v>400</v>
      </c>
    </row>
    <row r="2766" spans="1:4">
      <c r="A2766" s="1">
        <v>43049</v>
      </c>
      <c r="B2766" t="s">
        <v>36</v>
      </c>
      <c r="C2766" t="s">
        <v>1011</v>
      </c>
      <c r="D2766">
        <v>45</v>
      </c>
    </row>
    <row r="2767" spans="1:4">
      <c r="A2767" s="1">
        <v>43049</v>
      </c>
      <c r="B2767" t="s">
        <v>36</v>
      </c>
      <c r="C2767" t="s">
        <v>1012</v>
      </c>
      <c r="D2767">
        <v>1500</v>
      </c>
    </row>
    <row r="2768" spans="1:4">
      <c r="A2768" s="1">
        <v>43040</v>
      </c>
      <c r="B2768" t="s">
        <v>39</v>
      </c>
      <c r="C2768" t="s">
        <v>42</v>
      </c>
      <c r="D2768">
        <v>110</v>
      </c>
    </row>
    <row r="2769" spans="1:4">
      <c r="A2769" s="1">
        <v>43040</v>
      </c>
      <c r="B2769" t="s">
        <v>39</v>
      </c>
      <c r="C2769" t="s">
        <v>391</v>
      </c>
      <c r="D2769">
        <v>50</v>
      </c>
    </row>
    <row r="2770" spans="1:4">
      <c r="A2770" s="1">
        <v>43045</v>
      </c>
      <c r="B2770" t="s">
        <v>39</v>
      </c>
      <c r="C2770" t="s">
        <v>362</v>
      </c>
      <c r="D2770">
        <v>10.2</v>
      </c>
    </row>
    <row r="2771" spans="1:4">
      <c r="A2771" s="1">
        <v>43042</v>
      </c>
      <c r="B2771" t="s">
        <v>39</v>
      </c>
      <c r="C2771" t="s">
        <v>362</v>
      </c>
      <c r="D2771">
        <v>11.3</v>
      </c>
    </row>
    <row r="2772" spans="1:4">
      <c r="A2772" s="1">
        <v>43056</v>
      </c>
      <c r="B2772" t="s">
        <v>39</v>
      </c>
      <c r="C2772" t="s">
        <v>362</v>
      </c>
      <c r="D2772">
        <v>22.5</v>
      </c>
    </row>
    <row r="2773" spans="1:4">
      <c r="A2773" s="1">
        <v>43052</v>
      </c>
      <c r="B2773" t="s">
        <v>39</v>
      </c>
      <c r="C2773" t="s">
        <v>83</v>
      </c>
      <c r="D2773">
        <v>68.86</v>
      </c>
    </row>
    <row r="2774" spans="1:4">
      <c r="A2774" s="1">
        <v>43061</v>
      </c>
      <c r="B2774" t="s">
        <v>39</v>
      </c>
      <c r="C2774" t="s">
        <v>83</v>
      </c>
      <c r="D2774">
        <v>73.1</v>
      </c>
    </row>
    <row r="2775" spans="1:4">
      <c r="A2775" s="1">
        <v>43061</v>
      </c>
      <c r="B2775" t="s">
        <v>39</v>
      </c>
      <c r="C2775" t="s">
        <v>1013</v>
      </c>
      <c r="D2775">
        <v>280</v>
      </c>
    </row>
    <row r="2776" spans="1:4">
      <c r="A2776" s="1">
        <v>43057</v>
      </c>
      <c r="B2776" t="s">
        <v>39</v>
      </c>
      <c r="C2776" t="s">
        <v>391</v>
      </c>
      <c r="D2776">
        <v>50</v>
      </c>
    </row>
    <row r="2777" spans="1:4">
      <c r="A2777" s="1">
        <v>43059</v>
      </c>
      <c r="B2777" t="s">
        <v>39</v>
      </c>
      <c r="C2777" t="s">
        <v>362</v>
      </c>
      <c r="D2777">
        <v>11.35</v>
      </c>
    </row>
    <row r="2778" spans="1:4">
      <c r="A2778" s="1">
        <v>43053</v>
      </c>
      <c r="B2778" t="s">
        <v>39</v>
      </c>
      <c r="C2778" t="s">
        <v>1014</v>
      </c>
      <c r="D2778">
        <v>10</v>
      </c>
    </row>
    <row r="2779" spans="1:4">
      <c r="A2779" s="1">
        <v>43066</v>
      </c>
      <c r="B2779" t="s">
        <v>39</v>
      </c>
      <c r="C2779" t="s">
        <v>451</v>
      </c>
      <c r="D2779">
        <v>50</v>
      </c>
    </row>
    <row r="2780" spans="1:4">
      <c r="A2780" s="1">
        <v>43040</v>
      </c>
      <c r="B2780" t="s">
        <v>375</v>
      </c>
      <c r="C2780" t="s">
        <v>547</v>
      </c>
      <c r="D2780">
        <v>200</v>
      </c>
    </row>
    <row r="2781" spans="1:4">
      <c r="A2781" s="1">
        <v>43040</v>
      </c>
      <c r="B2781" t="s">
        <v>375</v>
      </c>
      <c r="C2781" t="s">
        <v>548</v>
      </c>
      <c r="D2781">
        <v>44</v>
      </c>
    </row>
    <row r="2782" spans="1:4">
      <c r="A2782" s="1">
        <v>43040</v>
      </c>
      <c r="B2782" t="s">
        <v>375</v>
      </c>
      <c r="C2782" t="s">
        <v>549</v>
      </c>
      <c r="D2782">
        <v>44</v>
      </c>
    </row>
    <row r="2783" spans="1:4">
      <c r="A2783" s="1">
        <v>43040</v>
      </c>
      <c r="B2783" t="s">
        <v>375</v>
      </c>
      <c r="C2783" t="s">
        <v>550</v>
      </c>
      <c r="D2783">
        <v>50</v>
      </c>
    </row>
    <row r="2784" spans="1:4">
      <c r="A2784" s="1">
        <v>43040</v>
      </c>
      <c r="B2784" t="s">
        <v>1538</v>
      </c>
      <c r="C2784" t="s">
        <v>239</v>
      </c>
      <c r="D2784">
        <v>800</v>
      </c>
    </row>
    <row r="2785" spans="1:4">
      <c r="A2785" s="1">
        <v>43070</v>
      </c>
      <c r="B2785" t="s">
        <v>1538</v>
      </c>
      <c r="C2785" t="s">
        <v>669</v>
      </c>
      <c r="D2785">
        <v>60</v>
      </c>
    </row>
    <row r="2786" spans="1:4">
      <c r="A2786" s="1">
        <v>43078</v>
      </c>
      <c r="B2786" t="s">
        <v>1538</v>
      </c>
      <c r="C2786" t="s">
        <v>103</v>
      </c>
      <c r="D2786">
        <v>43.4</v>
      </c>
    </row>
    <row r="2787" spans="1:4">
      <c r="A2787" s="1">
        <v>43097</v>
      </c>
      <c r="B2787" t="s">
        <v>1538</v>
      </c>
      <c r="C2787" t="s">
        <v>1015</v>
      </c>
      <c r="D2787">
        <v>265</v>
      </c>
    </row>
    <row r="2788" spans="1:4">
      <c r="A2788" s="1">
        <v>43097</v>
      </c>
      <c r="B2788" t="s">
        <v>1538</v>
      </c>
      <c r="C2788" t="s">
        <v>951</v>
      </c>
      <c r="D2788">
        <v>40</v>
      </c>
    </row>
    <row r="2789" spans="1:4">
      <c r="A2789" s="1">
        <v>43075</v>
      </c>
      <c r="B2789" t="s">
        <v>294</v>
      </c>
      <c r="C2789" t="s">
        <v>653</v>
      </c>
      <c r="D2789">
        <v>27.75</v>
      </c>
    </row>
    <row r="2790" spans="1:4">
      <c r="A2790" s="1">
        <v>43090</v>
      </c>
      <c r="B2790" t="s">
        <v>294</v>
      </c>
      <c r="C2790" t="s">
        <v>1016</v>
      </c>
      <c r="D2790">
        <v>32</v>
      </c>
    </row>
    <row r="2791" spans="1:4">
      <c r="A2791" s="1">
        <v>43070</v>
      </c>
      <c r="B2791" t="s">
        <v>11</v>
      </c>
      <c r="C2791" t="s">
        <v>777</v>
      </c>
      <c r="D2791">
        <v>180</v>
      </c>
    </row>
    <row r="2792" spans="1:4">
      <c r="A2792" s="1">
        <v>43072</v>
      </c>
      <c r="B2792" t="s">
        <v>11</v>
      </c>
      <c r="C2792" t="s">
        <v>727</v>
      </c>
      <c r="D2792">
        <v>27.2</v>
      </c>
    </row>
    <row r="2793" spans="1:4">
      <c r="A2793" s="1">
        <v>43078</v>
      </c>
      <c r="B2793" t="s">
        <v>11</v>
      </c>
      <c r="C2793" t="s">
        <v>1017</v>
      </c>
      <c r="D2793">
        <v>35.7</v>
      </c>
    </row>
    <row r="2794" spans="1:4">
      <c r="A2794" s="1">
        <v>43080</v>
      </c>
      <c r="B2794" t="s">
        <v>11</v>
      </c>
      <c r="C2794" t="s">
        <v>1018</v>
      </c>
      <c r="D2794">
        <v>35</v>
      </c>
    </row>
    <row r="2795" spans="1:4">
      <c r="A2795" s="1">
        <v>43083</v>
      </c>
      <c r="B2795" t="s">
        <v>11</v>
      </c>
      <c r="C2795" t="s">
        <v>216</v>
      </c>
      <c r="D2795">
        <v>10</v>
      </c>
    </row>
    <row r="2796" spans="1:4">
      <c r="A2796" s="1">
        <v>43081</v>
      </c>
      <c r="B2796" t="s">
        <v>11</v>
      </c>
      <c r="C2796" t="s">
        <v>780</v>
      </c>
      <c r="D2796">
        <v>13</v>
      </c>
    </row>
    <row r="2797" spans="1:4">
      <c r="A2797" s="1">
        <v>43085</v>
      </c>
      <c r="B2797" t="s">
        <v>11</v>
      </c>
      <c r="C2797" t="s">
        <v>1019</v>
      </c>
      <c r="D2797">
        <v>11.7333333333333</v>
      </c>
    </row>
    <row r="2798" spans="1:4">
      <c r="A2798" s="1">
        <v>43085</v>
      </c>
      <c r="B2798" t="s">
        <v>11</v>
      </c>
      <c r="C2798" t="s">
        <v>1020</v>
      </c>
      <c r="D2798">
        <v>52.2333333333333</v>
      </c>
    </row>
    <row r="2799" spans="1:4">
      <c r="A2799" s="1">
        <v>43085</v>
      </c>
      <c r="B2799" t="s">
        <v>11</v>
      </c>
      <c r="C2799" t="s">
        <v>1021</v>
      </c>
      <c r="D2799">
        <v>27.5333333333333</v>
      </c>
    </row>
    <row r="2800" spans="1:4">
      <c r="A2800" s="1">
        <v>43085</v>
      </c>
      <c r="B2800" t="s">
        <v>11</v>
      </c>
      <c r="C2800" t="s">
        <v>727</v>
      </c>
      <c r="D2800">
        <v>25</v>
      </c>
    </row>
    <row r="2801" spans="1:4">
      <c r="A2801" s="1">
        <v>43092</v>
      </c>
      <c r="B2801" t="s">
        <v>11</v>
      </c>
      <c r="C2801" t="s">
        <v>492</v>
      </c>
      <c r="D2801">
        <v>22</v>
      </c>
    </row>
    <row r="2802" spans="1:4">
      <c r="A2802" s="1">
        <v>43086</v>
      </c>
      <c r="B2802" t="s">
        <v>11</v>
      </c>
      <c r="C2802" t="s">
        <v>804</v>
      </c>
      <c r="D2802">
        <v>9</v>
      </c>
    </row>
    <row r="2803" spans="1:4">
      <c r="A2803" s="1">
        <v>43089</v>
      </c>
      <c r="B2803" t="s">
        <v>11</v>
      </c>
      <c r="C2803" t="s">
        <v>780</v>
      </c>
      <c r="D2803">
        <v>17.5</v>
      </c>
    </row>
    <row r="2804" spans="1:4">
      <c r="A2804" s="1">
        <v>43089</v>
      </c>
      <c r="B2804" t="s">
        <v>11</v>
      </c>
      <c r="C2804" t="s">
        <v>824</v>
      </c>
      <c r="D2804">
        <v>24.9</v>
      </c>
    </row>
    <row r="2805" spans="1:4">
      <c r="A2805" s="1">
        <v>43095</v>
      </c>
      <c r="B2805" t="s">
        <v>11</v>
      </c>
      <c r="C2805" t="s">
        <v>824</v>
      </c>
      <c r="D2805">
        <v>16.8</v>
      </c>
    </row>
    <row r="2806" spans="1:4">
      <c r="A2806" s="1">
        <v>43098</v>
      </c>
      <c r="B2806" t="s">
        <v>11</v>
      </c>
      <c r="C2806" t="s">
        <v>780</v>
      </c>
      <c r="D2806">
        <v>5.05</v>
      </c>
    </row>
    <row r="2807" spans="1:4">
      <c r="A2807" s="1">
        <v>43097</v>
      </c>
      <c r="B2807" t="s">
        <v>11</v>
      </c>
      <c r="C2807" t="s">
        <v>1022</v>
      </c>
      <c r="D2807">
        <v>27</v>
      </c>
    </row>
    <row r="2808" spans="1:4">
      <c r="A2808" s="1">
        <v>43099</v>
      </c>
      <c r="B2808" t="s">
        <v>11</v>
      </c>
      <c r="C2808" t="s">
        <v>492</v>
      </c>
      <c r="D2808">
        <v>22</v>
      </c>
    </row>
    <row r="2809" spans="1:4">
      <c r="A2809" s="1">
        <v>43089</v>
      </c>
      <c r="B2809" t="s">
        <v>11</v>
      </c>
      <c r="C2809" t="s">
        <v>1023</v>
      </c>
      <c r="D2809">
        <v>16.4</v>
      </c>
    </row>
    <row r="2810" spans="1:4">
      <c r="A2810" s="1">
        <v>43083</v>
      </c>
      <c r="B2810" t="s">
        <v>11</v>
      </c>
      <c r="C2810" t="s">
        <v>824</v>
      </c>
      <c r="D2810">
        <v>8.8</v>
      </c>
    </row>
    <row r="2811" spans="1:4">
      <c r="A2811" s="1">
        <v>43089</v>
      </c>
      <c r="B2811" t="s">
        <v>11</v>
      </c>
      <c r="C2811" t="s">
        <v>780</v>
      </c>
      <c r="D2811">
        <v>17.5</v>
      </c>
    </row>
    <row r="2812" spans="1:4">
      <c r="A2812" s="1">
        <v>43098</v>
      </c>
      <c r="B2812" t="s">
        <v>11</v>
      </c>
      <c r="C2812" t="s">
        <v>824</v>
      </c>
      <c r="D2812">
        <v>5</v>
      </c>
    </row>
    <row r="2813" spans="1:4">
      <c r="A2813" s="1">
        <v>43072</v>
      </c>
      <c r="B2813" t="s">
        <v>68</v>
      </c>
      <c r="C2813" t="s">
        <v>20</v>
      </c>
      <c r="D2813">
        <v>4.95</v>
      </c>
    </row>
    <row r="2814" spans="1:4">
      <c r="A2814" s="1">
        <v>43071</v>
      </c>
      <c r="B2814" t="s">
        <v>68</v>
      </c>
      <c r="C2814" t="s">
        <v>20</v>
      </c>
      <c r="D2814">
        <v>135.5</v>
      </c>
    </row>
    <row r="2815" spans="1:4">
      <c r="A2815" s="1">
        <v>43078</v>
      </c>
      <c r="B2815" t="s">
        <v>68</v>
      </c>
      <c r="C2815" t="s">
        <v>20</v>
      </c>
      <c r="D2815">
        <v>126.25</v>
      </c>
    </row>
    <row r="2816" spans="1:4">
      <c r="A2816" s="1">
        <v>43085</v>
      </c>
      <c r="B2816" t="s">
        <v>68</v>
      </c>
      <c r="C2816" t="s">
        <v>1024</v>
      </c>
      <c r="D2816">
        <v>84.8</v>
      </c>
    </row>
    <row r="2817" spans="1:4">
      <c r="A2817" s="1">
        <v>43072</v>
      </c>
      <c r="B2817" t="s">
        <v>68</v>
      </c>
      <c r="C2817" t="s">
        <v>218</v>
      </c>
      <c r="D2817">
        <v>102.85</v>
      </c>
    </row>
    <row r="2818" spans="1:4">
      <c r="A2818" s="1">
        <v>43091</v>
      </c>
      <c r="B2818" t="s">
        <v>68</v>
      </c>
      <c r="C2818" t="s">
        <v>23</v>
      </c>
      <c r="D2818">
        <v>76.05</v>
      </c>
    </row>
    <row r="2819" spans="1:4">
      <c r="A2819" s="1">
        <v>43092</v>
      </c>
      <c r="B2819" t="s">
        <v>68</v>
      </c>
      <c r="C2819" t="s">
        <v>20</v>
      </c>
      <c r="D2819">
        <v>9.3</v>
      </c>
    </row>
    <row r="2820" spans="1:4">
      <c r="A2820" s="1">
        <v>43092</v>
      </c>
      <c r="B2820" t="s">
        <v>68</v>
      </c>
      <c r="C2820" t="s">
        <v>20</v>
      </c>
      <c r="D2820">
        <v>135</v>
      </c>
    </row>
    <row r="2821" spans="1:4">
      <c r="A2821" s="1">
        <v>43087</v>
      </c>
      <c r="B2821" t="s">
        <v>68</v>
      </c>
      <c r="C2821" t="s">
        <v>20</v>
      </c>
      <c r="D2821">
        <v>31.45</v>
      </c>
    </row>
    <row r="2822" spans="1:4">
      <c r="A2822" s="1">
        <v>43088</v>
      </c>
      <c r="B2822" t="s">
        <v>68</v>
      </c>
      <c r="C2822" t="s">
        <v>122</v>
      </c>
      <c r="D2822">
        <v>22.15</v>
      </c>
    </row>
    <row r="2823" spans="1:4">
      <c r="A2823" s="1">
        <v>43097</v>
      </c>
      <c r="B2823" t="s">
        <v>68</v>
      </c>
      <c r="C2823" t="s">
        <v>577</v>
      </c>
      <c r="D2823">
        <v>84</v>
      </c>
    </row>
    <row r="2824" spans="1:4">
      <c r="A2824" s="1">
        <v>43099</v>
      </c>
      <c r="B2824" t="s">
        <v>68</v>
      </c>
      <c r="C2824" t="s">
        <v>20</v>
      </c>
      <c r="D2824">
        <v>141.9</v>
      </c>
    </row>
    <row r="2825" spans="1:4">
      <c r="A2825" s="1">
        <v>43095</v>
      </c>
      <c r="B2825" t="s">
        <v>68</v>
      </c>
      <c r="C2825" t="s">
        <v>122</v>
      </c>
      <c r="D2825">
        <v>21.95</v>
      </c>
    </row>
    <row r="2826" spans="1:4">
      <c r="A2826" s="1">
        <v>43085</v>
      </c>
      <c r="B2826" t="s">
        <v>197</v>
      </c>
      <c r="C2826" t="s">
        <v>1025</v>
      </c>
      <c r="D2826">
        <v>94.7</v>
      </c>
    </row>
    <row r="2827" spans="1:4">
      <c r="A2827" s="1">
        <v>43083</v>
      </c>
      <c r="B2827" t="s">
        <v>197</v>
      </c>
      <c r="C2827" t="s">
        <v>1026</v>
      </c>
      <c r="D2827">
        <v>588.5</v>
      </c>
    </row>
    <row r="2828" spans="1:4">
      <c r="A2828" s="1">
        <v>43082</v>
      </c>
      <c r="B2828" t="s">
        <v>197</v>
      </c>
      <c r="C2828" t="s">
        <v>1026</v>
      </c>
      <c r="D2828">
        <v>583.69</v>
      </c>
    </row>
    <row r="2829" spans="1:4">
      <c r="A2829" s="1">
        <v>43097</v>
      </c>
      <c r="B2829" t="s">
        <v>197</v>
      </c>
      <c r="C2829" t="s">
        <v>775</v>
      </c>
      <c r="D2829">
        <v>8.5</v>
      </c>
    </row>
    <row r="2830" spans="1:4">
      <c r="A2830" s="1">
        <v>43087</v>
      </c>
      <c r="B2830" t="s">
        <v>197</v>
      </c>
      <c r="C2830" t="s">
        <v>1026</v>
      </c>
      <c r="D2830">
        <v>1000</v>
      </c>
    </row>
    <row r="2831" spans="1:4">
      <c r="A2831" s="1">
        <v>43070</v>
      </c>
      <c r="B2831" t="s">
        <v>125</v>
      </c>
      <c r="C2831" t="s">
        <v>640</v>
      </c>
      <c r="D2831">
        <v>60</v>
      </c>
    </row>
    <row r="2832" spans="1:4">
      <c r="A2832" s="1">
        <v>43070</v>
      </c>
      <c r="B2832" t="s">
        <v>125</v>
      </c>
      <c r="C2832" t="s">
        <v>641</v>
      </c>
      <c r="D2832">
        <v>600</v>
      </c>
    </row>
    <row r="2833" spans="1:4">
      <c r="A2833" s="1">
        <v>43070</v>
      </c>
      <c r="B2833" t="s">
        <v>125</v>
      </c>
      <c r="C2833" t="s">
        <v>509</v>
      </c>
      <c r="D2833">
        <v>55.5</v>
      </c>
    </row>
    <row r="2834" spans="1:4">
      <c r="A2834" s="1">
        <v>43072</v>
      </c>
      <c r="B2834" t="s">
        <v>125</v>
      </c>
      <c r="C2834" t="s">
        <v>1027</v>
      </c>
      <c r="D2834">
        <v>11.8</v>
      </c>
    </row>
    <row r="2835" spans="1:4">
      <c r="A2835" s="1">
        <v>43087</v>
      </c>
      <c r="B2835" t="s">
        <v>125</v>
      </c>
      <c r="C2835" t="s">
        <v>962</v>
      </c>
      <c r="D2835">
        <v>20.8</v>
      </c>
    </row>
    <row r="2836" spans="1:4">
      <c r="A2836" s="1">
        <v>43070</v>
      </c>
      <c r="B2836" t="s">
        <v>644</v>
      </c>
      <c r="C2836" t="s">
        <v>645</v>
      </c>
      <c r="D2836">
        <v>750</v>
      </c>
    </row>
    <row r="2837" spans="1:4">
      <c r="A2837" s="1">
        <v>43070</v>
      </c>
      <c r="B2837" t="s">
        <v>644</v>
      </c>
      <c r="C2837" t="s">
        <v>684</v>
      </c>
      <c r="D2837">
        <v>900</v>
      </c>
    </row>
    <row r="2838" spans="1:4">
      <c r="A2838" s="1">
        <v>43070</v>
      </c>
      <c r="B2838" t="s">
        <v>163</v>
      </c>
      <c r="C2838" t="s">
        <v>620</v>
      </c>
      <c r="D2838">
        <v>20</v>
      </c>
    </row>
    <row r="2839" spans="1:4">
      <c r="A2839" s="1">
        <v>43093</v>
      </c>
      <c r="B2839" t="s">
        <v>163</v>
      </c>
      <c r="C2839" t="s">
        <v>791</v>
      </c>
      <c r="D2839">
        <v>20</v>
      </c>
    </row>
    <row r="2840" spans="1:4">
      <c r="A2840" s="1">
        <v>43070</v>
      </c>
      <c r="B2840" t="s">
        <v>134</v>
      </c>
      <c r="C2840" t="s">
        <v>512</v>
      </c>
      <c r="D2840">
        <v>69</v>
      </c>
    </row>
    <row r="2841" spans="1:4">
      <c r="A2841" s="1">
        <v>43070</v>
      </c>
      <c r="B2841" t="s">
        <v>134</v>
      </c>
      <c r="C2841" t="s">
        <v>1028</v>
      </c>
      <c r="D2841">
        <v>59.9</v>
      </c>
    </row>
    <row r="2842" spans="1:4">
      <c r="A2842" s="1">
        <v>43070</v>
      </c>
      <c r="B2842" t="s">
        <v>134</v>
      </c>
      <c r="C2842" t="s">
        <v>234</v>
      </c>
      <c r="D2842">
        <v>59</v>
      </c>
    </row>
    <row r="2843" spans="1:4">
      <c r="A2843" s="1">
        <v>43090</v>
      </c>
      <c r="B2843" t="s">
        <v>134</v>
      </c>
      <c r="C2843" t="s">
        <v>1029</v>
      </c>
      <c r="D2843">
        <v>32</v>
      </c>
    </row>
    <row r="2844" spans="1:4">
      <c r="A2844" s="1">
        <v>43087</v>
      </c>
      <c r="B2844" t="s">
        <v>134</v>
      </c>
      <c r="C2844" t="s">
        <v>1030</v>
      </c>
      <c r="D2844">
        <v>30.1</v>
      </c>
    </row>
    <row r="2845" spans="1:4">
      <c r="A2845" s="1">
        <v>43075</v>
      </c>
      <c r="B2845" t="s">
        <v>34</v>
      </c>
      <c r="C2845" t="s">
        <v>81</v>
      </c>
      <c r="D2845">
        <v>10.7</v>
      </c>
    </row>
    <row r="2846" spans="1:4">
      <c r="A2846" s="1">
        <v>43085</v>
      </c>
      <c r="B2846" t="s">
        <v>34</v>
      </c>
      <c r="C2846" t="s">
        <v>1031</v>
      </c>
      <c r="D2846">
        <v>15.4333333333333</v>
      </c>
    </row>
    <row r="2847" spans="1:4">
      <c r="A2847" s="1">
        <v>43086</v>
      </c>
      <c r="B2847" t="s">
        <v>34</v>
      </c>
      <c r="C2847" t="s">
        <v>81</v>
      </c>
      <c r="D2847">
        <v>22.2</v>
      </c>
    </row>
    <row r="2848" spans="1:4">
      <c r="A2848" s="1">
        <v>43095</v>
      </c>
      <c r="B2848" t="s">
        <v>34</v>
      </c>
      <c r="C2848" t="s">
        <v>81</v>
      </c>
      <c r="D2848">
        <v>52</v>
      </c>
    </row>
    <row r="2849" spans="1:4">
      <c r="A2849" s="1">
        <v>43100</v>
      </c>
      <c r="B2849" t="s">
        <v>34</v>
      </c>
      <c r="C2849" t="s">
        <v>81</v>
      </c>
      <c r="D2849">
        <v>21.8</v>
      </c>
    </row>
    <row r="2850" spans="1:4">
      <c r="A2850" s="1">
        <v>43040</v>
      </c>
      <c r="B2850" t="s">
        <v>36</v>
      </c>
      <c r="C2850" t="s">
        <v>37</v>
      </c>
      <c r="D2850">
        <v>600</v>
      </c>
    </row>
    <row r="2851" spans="1:4">
      <c r="A2851" s="1">
        <v>43040</v>
      </c>
      <c r="B2851" t="s">
        <v>36</v>
      </c>
      <c r="C2851" t="s">
        <v>38</v>
      </c>
      <c r="D2851">
        <v>400</v>
      </c>
    </row>
    <row r="2852" spans="1:4">
      <c r="A2852" s="1">
        <v>43084</v>
      </c>
      <c r="B2852" t="s">
        <v>36</v>
      </c>
      <c r="C2852" t="s">
        <v>574</v>
      </c>
      <c r="D2852">
        <v>45</v>
      </c>
    </row>
    <row r="2853" spans="1:4">
      <c r="A2853" s="1">
        <v>43074</v>
      </c>
      <c r="B2853" t="s">
        <v>36</v>
      </c>
      <c r="C2853" t="s">
        <v>1032</v>
      </c>
      <c r="D2853">
        <v>16.5</v>
      </c>
    </row>
    <row r="2854" spans="1:4">
      <c r="A2854" s="1">
        <v>43075</v>
      </c>
      <c r="B2854" t="s">
        <v>36</v>
      </c>
      <c r="C2854" t="s">
        <v>1033</v>
      </c>
      <c r="D2854">
        <v>12.95</v>
      </c>
    </row>
    <row r="2855" spans="1:4">
      <c r="A2855" s="1">
        <v>43085</v>
      </c>
      <c r="B2855" t="s">
        <v>36</v>
      </c>
      <c r="C2855" t="s">
        <v>1034</v>
      </c>
      <c r="D2855">
        <v>15</v>
      </c>
    </row>
    <row r="2856" spans="1:4">
      <c r="A2856" s="1">
        <v>43085</v>
      </c>
      <c r="B2856" t="s">
        <v>36</v>
      </c>
      <c r="C2856" t="s">
        <v>1035</v>
      </c>
      <c r="D2856">
        <v>13.6666666666667</v>
      </c>
    </row>
    <row r="2857" spans="1:4">
      <c r="A2857" s="1">
        <v>43085</v>
      </c>
      <c r="B2857" t="s">
        <v>36</v>
      </c>
      <c r="C2857" t="s">
        <v>1036</v>
      </c>
      <c r="D2857">
        <v>150</v>
      </c>
    </row>
    <row r="2858" spans="1:4">
      <c r="A2858" s="1">
        <v>43085</v>
      </c>
      <c r="B2858" t="s">
        <v>36</v>
      </c>
      <c r="C2858" t="s">
        <v>1037</v>
      </c>
      <c r="D2858">
        <v>100</v>
      </c>
    </row>
    <row r="2859" spans="1:4">
      <c r="A2859" s="1">
        <v>43084</v>
      </c>
      <c r="B2859" t="s">
        <v>36</v>
      </c>
      <c r="C2859" t="s">
        <v>1038</v>
      </c>
      <c r="D2859">
        <v>100</v>
      </c>
    </row>
    <row r="2860" spans="1:4">
      <c r="A2860" s="1">
        <v>43084</v>
      </c>
      <c r="B2860" t="s">
        <v>36</v>
      </c>
      <c r="C2860" t="s">
        <v>1039</v>
      </c>
      <c r="D2860">
        <v>62</v>
      </c>
    </row>
    <row r="2861" spans="1:4">
      <c r="A2861" s="1">
        <v>43088</v>
      </c>
      <c r="B2861" t="s">
        <v>36</v>
      </c>
      <c r="C2861" t="s">
        <v>1040</v>
      </c>
      <c r="D2861">
        <v>16</v>
      </c>
    </row>
    <row r="2862" spans="1:4">
      <c r="A2862" s="1">
        <v>43087</v>
      </c>
      <c r="B2862" t="s">
        <v>36</v>
      </c>
      <c r="C2862" t="s">
        <v>1041</v>
      </c>
      <c r="D2862">
        <v>20</v>
      </c>
    </row>
    <row r="2863" spans="1:4">
      <c r="A2863" s="1">
        <v>43089</v>
      </c>
      <c r="B2863" t="s">
        <v>36</v>
      </c>
      <c r="C2863" t="s">
        <v>1042</v>
      </c>
      <c r="D2863">
        <v>9.7</v>
      </c>
    </row>
    <row r="2864" spans="1:4">
      <c r="A2864" s="1">
        <v>43090</v>
      </c>
      <c r="B2864" t="s">
        <v>36</v>
      </c>
      <c r="C2864" t="s">
        <v>1043</v>
      </c>
      <c r="D2864">
        <v>28.9</v>
      </c>
    </row>
    <row r="2865" spans="1:4">
      <c r="A2865" s="1">
        <v>43087</v>
      </c>
      <c r="B2865" t="s">
        <v>36</v>
      </c>
      <c r="C2865" t="s">
        <v>1044</v>
      </c>
      <c r="D2865">
        <v>43.1</v>
      </c>
    </row>
    <row r="2866" spans="1:4">
      <c r="A2866" s="1">
        <v>43095</v>
      </c>
      <c r="B2866" t="s">
        <v>36</v>
      </c>
      <c r="C2866" t="s">
        <v>1045</v>
      </c>
      <c r="D2866">
        <v>40.8</v>
      </c>
    </row>
    <row r="2867" spans="1:4">
      <c r="A2867" s="1">
        <v>43095</v>
      </c>
      <c r="B2867" t="s">
        <v>36</v>
      </c>
      <c r="C2867" t="s">
        <v>1046</v>
      </c>
      <c r="D2867">
        <v>18.2</v>
      </c>
    </row>
    <row r="2868" spans="1:4">
      <c r="A2868" s="1">
        <v>43099</v>
      </c>
      <c r="B2868" t="s">
        <v>36</v>
      </c>
      <c r="C2868" t="s">
        <v>1047</v>
      </c>
      <c r="D2868">
        <v>30</v>
      </c>
    </row>
    <row r="2869" spans="1:4">
      <c r="A2869" s="1">
        <v>43070</v>
      </c>
      <c r="B2869" t="s">
        <v>39</v>
      </c>
      <c r="C2869" t="s">
        <v>42</v>
      </c>
      <c r="D2869">
        <v>110</v>
      </c>
    </row>
    <row r="2870" spans="1:4">
      <c r="A2870" s="1">
        <v>43073</v>
      </c>
      <c r="B2870" t="s">
        <v>39</v>
      </c>
      <c r="C2870" t="s">
        <v>362</v>
      </c>
      <c r="D2870">
        <v>16.7</v>
      </c>
    </row>
    <row r="2871" spans="1:4">
      <c r="A2871" s="1">
        <v>43071</v>
      </c>
      <c r="B2871" t="s">
        <v>39</v>
      </c>
      <c r="C2871" t="s">
        <v>391</v>
      </c>
      <c r="D2871">
        <v>50</v>
      </c>
    </row>
    <row r="2872" spans="1:4">
      <c r="A2872" s="1">
        <v>43071</v>
      </c>
      <c r="B2872" t="s">
        <v>39</v>
      </c>
      <c r="C2872" t="s">
        <v>83</v>
      </c>
      <c r="D2872">
        <v>69.6</v>
      </c>
    </row>
    <row r="2873" spans="1:4">
      <c r="A2873" s="1">
        <v>43078</v>
      </c>
      <c r="B2873" t="s">
        <v>39</v>
      </c>
      <c r="C2873" t="s">
        <v>306</v>
      </c>
      <c r="D2873">
        <v>14.3</v>
      </c>
    </row>
    <row r="2874" spans="1:4">
      <c r="A2874" s="1">
        <v>43081</v>
      </c>
      <c r="B2874" t="s">
        <v>39</v>
      </c>
      <c r="C2874" t="s">
        <v>83</v>
      </c>
      <c r="D2874">
        <v>69.4</v>
      </c>
    </row>
    <row r="2875" spans="1:4">
      <c r="A2875" s="1">
        <v>43085</v>
      </c>
      <c r="B2875" t="s">
        <v>39</v>
      </c>
      <c r="C2875" t="s">
        <v>83</v>
      </c>
      <c r="D2875">
        <v>23.8666666666667</v>
      </c>
    </row>
    <row r="2876" spans="1:4">
      <c r="A2876" s="1">
        <v>43084</v>
      </c>
      <c r="B2876" t="s">
        <v>39</v>
      </c>
      <c r="C2876" t="s">
        <v>83</v>
      </c>
      <c r="D2876">
        <v>17</v>
      </c>
    </row>
    <row r="2877" spans="1:4">
      <c r="A2877" s="1">
        <v>43079</v>
      </c>
      <c r="B2877" t="s">
        <v>39</v>
      </c>
      <c r="C2877" t="s">
        <v>391</v>
      </c>
      <c r="D2877">
        <v>50</v>
      </c>
    </row>
    <row r="2878" spans="1:4">
      <c r="A2878" s="1">
        <v>43093</v>
      </c>
      <c r="B2878" t="s">
        <v>39</v>
      </c>
      <c r="C2878" t="s">
        <v>83</v>
      </c>
      <c r="D2878">
        <v>61.76</v>
      </c>
    </row>
    <row r="2879" spans="1:4">
      <c r="A2879" s="1">
        <v>43096</v>
      </c>
      <c r="B2879" t="s">
        <v>39</v>
      </c>
      <c r="C2879" t="s">
        <v>451</v>
      </c>
      <c r="D2879">
        <v>50</v>
      </c>
    </row>
    <row r="2880" spans="1:4">
      <c r="A2880" s="1">
        <v>43070</v>
      </c>
      <c r="B2880" t="s">
        <v>375</v>
      </c>
      <c r="C2880" t="s">
        <v>547</v>
      </c>
      <c r="D2880">
        <v>200</v>
      </c>
    </row>
    <row r="2881" spans="1:4">
      <c r="A2881" s="1">
        <v>43070</v>
      </c>
      <c r="B2881" t="s">
        <v>375</v>
      </c>
      <c r="C2881" t="s">
        <v>548</v>
      </c>
      <c r="D2881">
        <v>44</v>
      </c>
    </row>
    <row r="2882" spans="1:4">
      <c r="A2882" s="1">
        <v>43070</v>
      </c>
      <c r="B2882" t="s">
        <v>375</v>
      </c>
      <c r="C2882" t="s">
        <v>549</v>
      </c>
      <c r="D2882">
        <v>44</v>
      </c>
    </row>
    <row r="2883" spans="1:4">
      <c r="A2883" s="1">
        <v>43070</v>
      </c>
      <c r="B2883" t="s">
        <v>375</v>
      </c>
      <c r="C2883" t="s">
        <v>550</v>
      </c>
      <c r="D2883">
        <v>50</v>
      </c>
    </row>
    <row r="2884" spans="1:4">
      <c r="A2884" s="1">
        <v>43101</v>
      </c>
      <c r="B2884" t="s">
        <v>1538</v>
      </c>
      <c r="C2884" t="s">
        <v>239</v>
      </c>
      <c r="D2884">
        <v>800</v>
      </c>
    </row>
    <row r="2885" spans="1:4">
      <c r="A2885" s="1">
        <v>43101</v>
      </c>
      <c r="B2885" t="s">
        <v>1538</v>
      </c>
      <c r="C2885" t="s">
        <v>669</v>
      </c>
      <c r="D2885">
        <v>60</v>
      </c>
    </row>
    <row r="2886" spans="1:4">
      <c r="A2886" s="1">
        <v>43101</v>
      </c>
      <c r="B2886" t="s">
        <v>294</v>
      </c>
      <c r="C2886" t="s">
        <v>239</v>
      </c>
      <c r="D2886">
        <v>470</v>
      </c>
    </row>
    <row r="2887" spans="1:4">
      <c r="A2887" s="1">
        <v>43101</v>
      </c>
      <c r="B2887" t="s">
        <v>11</v>
      </c>
      <c r="C2887" t="s">
        <v>777</v>
      </c>
      <c r="D2887">
        <v>180</v>
      </c>
    </row>
    <row r="2888" spans="1:4">
      <c r="A2888" s="1">
        <v>43110</v>
      </c>
      <c r="B2888" t="s">
        <v>11</v>
      </c>
      <c r="C2888" t="s">
        <v>1048</v>
      </c>
      <c r="D2888">
        <v>25</v>
      </c>
    </row>
    <row r="2889" spans="1:4">
      <c r="A2889" s="1">
        <v>43104</v>
      </c>
      <c r="B2889" t="s">
        <v>11</v>
      </c>
      <c r="C2889" t="s">
        <v>824</v>
      </c>
      <c r="D2889">
        <v>20</v>
      </c>
    </row>
    <row r="2890" spans="1:4">
      <c r="A2890" s="1">
        <v>43124</v>
      </c>
      <c r="B2890" t="s">
        <v>11</v>
      </c>
      <c r="C2890" t="s">
        <v>780</v>
      </c>
      <c r="D2890">
        <v>18.9</v>
      </c>
    </row>
    <row r="2891" spans="1:4">
      <c r="A2891" s="1">
        <v>43113</v>
      </c>
      <c r="B2891" t="s">
        <v>68</v>
      </c>
      <c r="C2891" t="s">
        <v>20</v>
      </c>
      <c r="D2891">
        <v>136.07</v>
      </c>
    </row>
    <row r="2892" spans="1:4">
      <c r="A2892" s="1">
        <v>43101</v>
      </c>
      <c r="B2892" t="s">
        <v>68</v>
      </c>
      <c r="C2892" t="s">
        <v>20</v>
      </c>
      <c r="D2892">
        <v>53.57</v>
      </c>
    </row>
    <row r="2893" spans="1:4">
      <c r="A2893" s="1">
        <v>43106</v>
      </c>
      <c r="B2893" t="s">
        <v>68</v>
      </c>
      <c r="C2893" t="s">
        <v>20</v>
      </c>
      <c r="D2893">
        <v>101.94</v>
      </c>
    </row>
    <row r="2894" spans="1:4">
      <c r="A2894" s="1">
        <v>43112</v>
      </c>
      <c r="B2894" t="s">
        <v>68</v>
      </c>
      <c r="C2894" t="s">
        <v>20</v>
      </c>
      <c r="D2894">
        <v>14.9</v>
      </c>
    </row>
    <row r="2895" spans="1:4">
      <c r="A2895" s="1">
        <v>43120</v>
      </c>
      <c r="B2895" t="s">
        <v>68</v>
      </c>
      <c r="C2895" t="s">
        <v>20</v>
      </c>
      <c r="D2895">
        <v>152.39</v>
      </c>
    </row>
    <row r="2896" spans="1:4">
      <c r="A2896" s="1">
        <v>43123</v>
      </c>
      <c r="B2896" t="s">
        <v>68</v>
      </c>
      <c r="C2896" t="s">
        <v>1049</v>
      </c>
      <c r="D2896">
        <v>6</v>
      </c>
    </row>
    <row r="2897" spans="1:4">
      <c r="A2897" s="1">
        <v>43120</v>
      </c>
      <c r="B2897" t="s">
        <v>68</v>
      </c>
      <c r="C2897" t="s">
        <v>218</v>
      </c>
      <c r="D2897">
        <v>94.8</v>
      </c>
    </row>
    <row r="2898" spans="1:4">
      <c r="A2898" s="1">
        <v>43114</v>
      </c>
      <c r="B2898" t="s">
        <v>68</v>
      </c>
      <c r="C2898" t="s">
        <v>122</v>
      </c>
      <c r="D2898">
        <v>15.15</v>
      </c>
    </row>
    <row r="2899" spans="1:4">
      <c r="A2899" s="1">
        <v>43127</v>
      </c>
      <c r="B2899" t="s">
        <v>68</v>
      </c>
      <c r="C2899" t="s">
        <v>20</v>
      </c>
      <c r="D2899">
        <v>152.85</v>
      </c>
    </row>
    <row r="2900" spans="1:4">
      <c r="A2900" s="1">
        <v>43107</v>
      </c>
      <c r="B2900" t="s">
        <v>68</v>
      </c>
      <c r="C2900" t="s">
        <v>765</v>
      </c>
      <c r="D2900">
        <v>7.5</v>
      </c>
    </row>
    <row r="2901" spans="1:4">
      <c r="A2901" s="1">
        <v>43131</v>
      </c>
      <c r="B2901" t="s">
        <v>68</v>
      </c>
      <c r="C2901" t="s">
        <v>218</v>
      </c>
      <c r="D2901">
        <v>13.5</v>
      </c>
    </row>
    <row r="2902" spans="1:4">
      <c r="A2902" s="1">
        <v>43108</v>
      </c>
      <c r="B2902" t="s">
        <v>197</v>
      </c>
      <c r="C2902" t="s">
        <v>1026</v>
      </c>
      <c r="D2902">
        <v>297.46</v>
      </c>
    </row>
    <row r="2903" spans="1:4">
      <c r="A2903" s="1">
        <v>43121</v>
      </c>
      <c r="B2903" t="s">
        <v>197</v>
      </c>
      <c r="C2903" t="s">
        <v>394</v>
      </c>
      <c r="D2903">
        <v>29.8</v>
      </c>
    </row>
    <row r="2904" spans="1:4">
      <c r="A2904" s="1">
        <v>43118</v>
      </c>
      <c r="B2904" t="s">
        <v>197</v>
      </c>
      <c r="C2904" t="s">
        <v>124</v>
      </c>
      <c r="D2904">
        <v>7.1</v>
      </c>
    </row>
    <row r="2905" spans="1:4">
      <c r="A2905" s="1">
        <v>43129</v>
      </c>
      <c r="B2905" t="s">
        <v>197</v>
      </c>
      <c r="C2905" t="s">
        <v>124</v>
      </c>
      <c r="D2905">
        <v>49.07</v>
      </c>
    </row>
    <row r="2906" spans="1:4">
      <c r="A2906" s="1">
        <v>43129</v>
      </c>
      <c r="B2906" t="s">
        <v>197</v>
      </c>
      <c r="C2906" t="s">
        <v>1050</v>
      </c>
      <c r="D2906">
        <v>76</v>
      </c>
    </row>
    <row r="2907" spans="1:4">
      <c r="A2907" s="1">
        <v>43129</v>
      </c>
      <c r="B2907" t="s">
        <v>197</v>
      </c>
      <c r="C2907" t="s">
        <v>707</v>
      </c>
      <c r="D2907">
        <v>76</v>
      </c>
    </row>
    <row r="2908" spans="1:4">
      <c r="A2908" s="1">
        <v>43101</v>
      </c>
      <c r="B2908" t="s">
        <v>125</v>
      </c>
      <c r="C2908" t="s">
        <v>640</v>
      </c>
      <c r="D2908">
        <v>60</v>
      </c>
    </row>
    <row r="2909" spans="1:4">
      <c r="A2909" s="1">
        <v>43101</v>
      </c>
      <c r="B2909" t="s">
        <v>125</v>
      </c>
      <c r="C2909" t="s">
        <v>641</v>
      </c>
      <c r="D2909">
        <v>600</v>
      </c>
    </row>
    <row r="2910" spans="1:4">
      <c r="A2910" s="1">
        <v>43101</v>
      </c>
      <c r="B2910" t="s">
        <v>125</v>
      </c>
      <c r="C2910" t="s">
        <v>509</v>
      </c>
      <c r="D2910">
        <v>55.5</v>
      </c>
    </row>
    <row r="2911" spans="1:4">
      <c r="A2911" s="1">
        <v>42739</v>
      </c>
      <c r="B2911" t="s">
        <v>125</v>
      </c>
      <c r="C2911" t="s">
        <v>165</v>
      </c>
      <c r="D2911">
        <v>6</v>
      </c>
    </row>
    <row r="2912" spans="1:4">
      <c r="A2912" s="1">
        <v>43109</v>
      </c>
      <c r="B2912" t="s">
        <v>125</v>
      </c>
      <c r="C2912" t="s">
        <v>200</v>
      </c>
      <c r="D2912">
        <v>104.7</v>
      </c>
    </row>
    <row r="2913" spans="1:4">
      <c r="A2913" s="1">
        <v>43121</v>
      </c>
      <c r="B2913" t="s">
        <v>125</v>
      </c>
      <c r="C2913" t="s">
        <v>195</v>
      </c>
      <c r="D2913">
        <v>7.8</v>
      </c>
    </row>
    <row r="2914" spans="1:4">
      <c r="A2914" s="1">
        <v>43119</v>
      </c>
      <c r="B2914" t="s">
        <v>125</v>
      </c>
      <c r="C2914" t="s">
        <v>165</v>
      </c>
      <c r="D2914">
        <v>20</v>
      </c>
    </row>
    <row r="2915" spans="1:4">
      <c r="A2915" s="1">
        <v>43131</v>
      </c>
      <c r="B2915" t="s">
        <v>125</v>
      </c>
      <c r="C2915" t="s">
        <v>195</v>
      </c>
      <c r="D2915">
        <v>9.9</v>
      </c>
    </row>
    <row r="2916" spans="1:4">
      <c r="A2916" s="1">
        <v>43102</v>
      </c>
      <c r="B2916" t="s">
        <v>841</v>
      </c>
      <c r="C2916" t="s">
        <v>1051</v>
      </c>
      <c r="D2916">
        <v>430.4</v>
      </c>
    </row>
    <row r="2917" spans="1:4">
      <c r="A2917" s="1">
        <v>43102</v>
      </c>
      <c r="B2917" t="s">
        <v>841</v>
      </c>
      <c r="C2917" t="s">
        <v>1052</v>
      </c>
      <c r="D2917">
        <v>551.2</v>
      </c>
    </row>
    <row r="2918" spans="1:4">
      <c r="A2918" s="1">
        <v>43102</v>
      </c>
      <c r="B2918" t="s">
        <v>841</v>
      </c>
      <c r="C2918" t="s">
        <v>1053</v>
      </c>
      <c r="D2918">
        <v>680</v>
      </c>
    </row>
    <row r="2919" spans="1:4">
      <c r="A2919" s="1">
        <v>43101</v>
      </c>
      <c r="B2919" t="s">
        <v>644</v>
      </c>
      <c r="C2919" t="s">
        <v>645</v>
      </c>
      <c r="D2919">
        <v>750</v>
      </c>
    </row>
    <row r="2920" spans="1:4">
      <c r="A2920" s="1">
        <v>43101</v>
      </c>
      <c r="B2920" t="s">
        <v>644</v>
      </c>
      <c r="C2920" t="s">
        <v>684</v>
      </c>
      <c r="D2920">
        <v>900</v>
      </c>
    </row>
    <row r="2921" spans="1:4">
      <c r="A2921" s="1">
        <v>43115</v>
      </c>
      <c r="B2921" t="s">
        <v>134</v>
      </c>
      <c r="C2921" t="s">
        <v>98</v>
      </c>
      <c r="D2921">
        <v>143</v>
      </c>
    </row>
    <row r="2922" spans="1:4">
      <c r="A2922" s="1">
        <v>43114</v>
      </c>
      <c r="B2922" t="s">
        <v>134</v>
      </c>
      <c r="C2922" t="s">
        <v>377</v>
      </c>
      <c r="D2922">
        <v>76</v>
      </c>
    </row>
    <row r="2923" spans="1:4">
      <c r="A2923" s="1">
        <v>43113</v>
      </c>
      <c r="B2923" t="s">
        <v>34</v>
      </c>
      <c r="C2923" t="s">
        <v>81</v>
      </c>
      <c r="D2923">
        <v>8</v>
      </c>
    </row>
    <row r="2924" spans="1:4">
      <c r="A2924" s="1">
        <v>43127</v>
      </c>
      <c r="B2924" t="s">
        <v>34</v>
      </c>
      <c r="C2924" t="s">
        <v>81</v>
      </c>
      <c r="D2924">
        <v>42</v>
      </c>
    </row>
    <row r="2925" spans="1:4">
      <c r="A2925" s="1">
        <v>43131</v>
      </c>
      <c r="B2925" t="s">
        <v>34</v>
      </c>
      <c r="C2925" t="s">
        <v>81</v>
      </c>
      <c r="D2925">
        <v>15.1</v>
      </c>
    </row>
    <row r="2926" spans="1:4">
      <c r="A2926" s="1">
        <v>43101</v>
      </c>
      <c r="B2926" t="s">
        <v>36</v>
      </c>
      <c r="C2926" t="s">
        <v>37</v>
      </c>
      <c r="D2926">
        <v>600</v>
      </c>
    </row>
    <row r="2927" spans="1:4">
      <c r="A2927" s="1">
        <v>43101</v>
      </c>
      <c r="B2927" t="s">
        <v>36</v>
      </c>
      <c r="C2927" t="s">
        <v>38</v>
      </c>
      <c r="D2927">
        <v>400</v>
      </c>
    </row>
    <row r="2928" spans="1:4">
      <c r="A2928" s="1">
        <v>43122</v>
      </c>
      <c r="B2928" t="s">
        <v>36</v>
      </c>
      <c r="C2928" t="s">
        <v>1054</v>
      </c>
      <c r="D2928">
        <v>125.73</v>
      </c>
    </row>
    <row r="2929" spans="1:4">
      <c r="A2929" s="1">
        <v>43114</v>
      </c>
      <c r="B2929" t="s">
        <v>36</v>
      </c>
      <c r="C2929" t="s">
        <v>1055</v>
      </c>
      <c r="D2929">
        <v>170.1</v>
      </c>
    </row>
    <row r="2930" spans="1:4">
      <c r="A2930" s="1">
        <v>43129</v>
      </c>
      <c r="B2930" t="s">
        <v>36</v>
      </c>
      <c r="C2930" t="s">
        <v>323</v>
      </c>
      <c r="D2930">
        <v>33.65</v>
      </c>
    </row>
    <row r="2931" spans="1:4">
      <c r="A2931" s="1">
        <v>43101</v>
      </c>
      <c r="B2931" t="s">
        <v>39</v>
      </c>
      <c r="C2931" t="s">
        <v>42</v>
      </c>
      <c r="D2931">
        <v>110</v>
      </c>
    </row>
    <row r="2932" spans="1:4">
      <c r="A2932" s="1">
        <v>42738</v>
      </c>
      <c r="B2932" t="s">
        <v>39</v>
      </c>
      <c r="C2932" t="s">
        <v>362</v>
      </c>
      <c r="D2932">
        <v>17.05</v>
      </c>
    </row>
    <row r="2933" spans="1:4">
      <c r="A2933" s="1">
        <v>43108</v>
      </c>
      <c r="B2933" t="s">
        <v>39</v>
      </c>
      <c r="C2933" t="s">
        <v>391</v>
      </c>
      <c r="D2933">
        <v>50</v>
      </c>
    </row>
    <row r="2934" spans="1:4">
      <c r="A2934" s="1">
        <v>43109</v>
      </c>
      <c r="B2934" t="s">
        <v>39</v>
      </c>
      <c r="C2934" t="s">
        <v>362</v>
      </c>
      <c r="D2934">
        <v>17.25</v>
      </c>
    </row>
    <row r="2935" spans="1:4">
      <c r="A2935" s="1">
        <v>43105</v>
      </c>
      <c r="B2935" t="s">
        <v>39</v>
      </c>
      <c r="C2935" t="s">
        <v>83</v>
      </c>
      <c r="D2935">
        <v>79.41</v>
      </c>
    </row>
    <row r="2936" spans="1:4">
      <c r="A2936" s="1">
        <v>43124</v>
      </c>
      <c r="B2936" t="s">
        <v>39</v>
      </c>
      <c r="C2936" t="s">
        <v>83</v>
      </c>
      <c r="D2936">
        <v>78.65</v>
      </c>
    </row>
    <row r="2937" spans="1:4">
      <c r="A2937" s="1">
        <v>43118</v>
      </c>
      <c r="B2937" t="s">
        <v>39</v>
      </c>
      <c r="C2937" t="s">
        <v>391</v>
      </c>
      <c r="D2937">
        <v>20.5</v>
      </c>
    </row>
    <row r="2938" spans="1:4">
      <c r="A2938" s="1">
        <v>43114</v>
      </c>
      <c r="B2938" t="s">
        <v>39</v>
      </c>
      <c r="C2938" t="s">
        <v>83</v>
      </c>
      <c r="D2938">
        <v>81.9</v>
      </c>
    </row>
    <row r="2939" spans="1:4">
      <c r="A2939" s="1">
        <v>43115</v>
      </c>
      <c r="B2939" t="s">
        <v>39</v>
      </c>
      <c r="C2939" t="s">
        <v>362</v>
      </c>
      <c r="D2939">
        <v>15.7</v>
      </c>
    </row>
    <row r="2940" spans="1:4">
      <c r="A2940" s="1">
        <v>43101</v>
      </c>
      <c r="B2940" t="s">
        <v>375</v>
      </c>
      <c r="C2940" t="s">
        <v>547</v>
      </c>
      <c r="D2940">
        <v>200</v>
      </c>
    </row>
    <row r="2941" spans="1:4">
      <c r="A2941" s="1">
        <v>43101</v>
      </c>
      <c r="B2941" t="s">
        <v>375</v>
      </c>
      <c r="C2941" t="s">
        <v>548</v>
      </c>
      <c r="D2941">
        <v>44</v>
      </c>
    </row>
    <row r="2942" spans="1:4">
      <c r="A2942" s="1">
        <v>43101</v>
      </c>
      <c r="B2942" t="s">
        <v>375</v>
      </c>
      <c r="C2942" t="s">
        <v>549</v>
      </c>
      <c r="D2942">
        <v>44</v>
      </c>
    </row>
    <row r="2943" spans="1:4">
      <c r="A2943" s="1">
        <v>43101</v>
      </c>
      <c r="B2943" t="s">
        <v>375</v>
      </c>
      <c r="C2943" t="s">
        <v>550</v>
      </c>
      <c r="D2943">
        <v>50</v>
      </c>
    </row>
    <row r="2944" spans="1:4">
      <c r="A2944" s="1">
        <v>43132</v>
      </c>
      <c r="B2944" t="s">
        <v>1538</v>
      </c>
      <c r="C2944" t="s">
        <v>239</v>
      </c>
      <c r="D2944">
        <v>800</v>
      </c>
    </row>
    <row r="2945" spans="1:4">
      <c r="A2945" s="1">
        <v>43132</v>
      </c>
      <c r="B2945" t="s">
        <v>1538</v>
      </c>
      <c r="C2945" t="s">
        <v>669</v>
      </c>
      <c r="D2945">
        <v>60</v>
      </c>
    </row>
    <row r="2946" spans="1:4">
      <c r="A2946" s="1">
        <v>43137</v>
      </c>
      <c r="B2946" t="s">
        <v>1538</v>
      </c>
      <c r="C2946" t="s">
        <v>1056</v>
      </c>
      <c r="D2946">
        <v>18</v>
      </c>
    </row>
    <row r="2947" spans="1:4">
      <c r="A2947" s="1">
        <v>43132</v>
      </c>
      <c r="B2947" t="s">
        <v>294</v>
      </c>
      <c r="C2947" t="s">
        <v>239</v>
      </c>
      <c r="D2947">
        <v>470</v>
      </c>
    </row>
    <row r="2948" spans="1:4">
      <c r="A2948" s="1">
        <v>43135</v>
      </c>
      <c r="B2948" t="s">
        <v>294</v>
      </c>
      <c r="C2948" t="s">
        <v>1057</v>
      </c>
      <c r="D2948">
        <v>17.9</v>
      </c>
    </row>
    <row r="2949" spans="1:4">
      <c r="A2949" s="1">
        <v>43132</v>
      </c>
      <c r="B2949" t="s">
        <v>11</v>
      </c>
      <c r="C2949" t="s">
        <v>777</v>
      </c>
      <c r="D2949">
        <v>180</v>
      </c>
    </row>
    <row r="2950" spans="1:4">
      <c r="A2950" s="1">
        <v>43143</v>
      </c>
      <c r="B2950" t="s">
        <v>11</v>
      </c>
      <c r="C2950" t="s">
        <v>824</v>
      </c>
      <c r="D2950">
        <v>25</v>
      </c>
    </row>
    <row r="2951" spans="1:4">
      <c r="A2951" s="1">
        <v>43139</v>
      </c>
      <c r="B2951" t="s">
        <v>11</v>
      </c>
      <c r="C2951" t="s">
        <v>780</v>
      </c>
      <c r="D2951">
        <v>12.9</v>
      </c>
    </row>
    <row r="2952" spans="1:4">
      <c r="A2952" s="1">
        <v>43134</v>
      </c>
      <c r="B2952" t="s">
        <v>11</v>
      </c>
      <c r="C2952" t="s">
        <v>492</v>
      </c>
      <c r="D2952">
        <v>20</v>
      </c>
    </row>
    <row r="2953" spans="1:4">
      <c r="A2953" s="1">
        <v>43135</v>
      </c>
      <c r="B2953" t="s">
        <v>11</v>
      </c>
      <c r="C2953" t="s">
        <v>727</v>
      </c>
      <c r="D2953">
        <v>25</v>
      </c>
    </row>
    <row r="2954" spans="1:4">
      <c r="A2954" s="1">
        <v>43145</v>
      </c>
      <c r="B2954" t="s">
        <v>11</v>
      </c>
      <c r="C2954" t="s">
        <v>824</v>
      </c>
      <c r="D2954">
        <v>20</v>
      </c>
    </row>
    <row r="2955" spans="1:4">
      <c r="A2955" s="1">
        <v>43140</v>
      </c>
      <c r="B2955" t="s">
        <v>11</v>
      </c>
      <c r="C2955" t="s">
        <v>780</v>
      </c>
      <c r="D2955">
        <v>18</v>
      </c>
    </row>
    <row r="2956" spans="1:4">
      <c r="A2956" s="1">
        <v>43133</v>
      </c>
      <c r="B2956" t="s">
        <v>11</v>
      </c>
      <c r="C2956" t="s">
        <v>60</v>
      </c>
      <c r="D2956">
        <v>17.3</v>
      </c>
    </row>
    <row r="2957" spans="1:4">
      <c r="A2957" s="1">
        <v>43153</v>
      </c>
      <c r="B2957" t="s">
        <v>11</v>
      </c>
      <c r="C2957" t="s">
        <v>780</v>
      </c>
      <c r="D2957">
        <v>5.4</v>
      </c>
    </row>
    <row r="2958" spans="1:4">
      <c r="A2958" s="1">
        <v>43153</v>
      </c>
      <c r="B2958" t="s">
        <v>11</v>
      </c>
      <c r="C2958" t="s">
        <v>824</v>
      </c>
      <c r="D2958">
        <v>21</v>
      </c>
    </row>
    <row r="2959" spans="1:4">
      <c r="A2959" s="1">
        <v>43141</v>
      </c>
      <c r="B2959" t="s">
        <v>68</v>
      </c>
      <c r="C2959" t="s">
        <v>20</v>
      </c>
      <c r="D2959">
        <v>122.95</v>
      </c>
    </row>
    <row r="2960" spans="1:4">
      <c r="A2960" s="1">
        <v>43134</v>
      </c>
      <c r="B2960" t="s">
        <v>68</v>
      </c>
      <c r="C2960" t="s">
        <v>20</v>
      </c>
      <c r="D2960">
        <v>94.8</v>
      </c>
    </row>
    <row r="2961" spans="1:4">
      <c r="A2961" s="1">
        <v>43145</v>
      </c>
      <c r="B2961" t="s">
        <v>68</v>
      </c>
      <c r="C2961" t="s">
        <v>122</v>
      </c>
      <c r="D2961">
        <v>31.05</v>
      </c>
    </row>
    <row r="2962" spans="1:4">
      <c r="A2962" s="1">
        <v>43150</v>
      </c>
      <c r="B2962" t="s">
        <v>68</v>
      </c>
      <c r="C2962" t="s">
        <v>20</v>
      </c>
      <c r="D2962">
        <v>5.95</v>
      </c>
    </row>
    <row r="2963" spans="1:4">
      <c r="A2963" s="1">
        <v>43157</v>
      </c>
      <c r="B2963" t="s">
        <v>68</v>
      </c>
      <c r="C2963" t="s">
        <v>1058</v>
      </c>
      <c r="D2963">
        <v>61.8</v>
      </c>
    </row>
    <row r="2964" spans="1:4">
      <c r="A2964" s="1">
        <v>43155</v>
      </c>
      <c r="B2964" t="s">
        <v>68</v>
      </c>
      <c r="C2964" t="s">
        <v>20</v>
      </c>
      <c r="D2964">
        <v>69.5</v>
      </c>
    </row>
    <row r="2965" spans="1:4">
      <c r="A2965" s="1">
        <v>43148</v>
      </c>
      <c r="B2965" t="s">
        <v>68</v>
      </c>
      <c r="C2965" t="s">
        <v>20</v>
      </c>
      <c r="D2965">
        <v>164.32</v>
      </c>
    </row>
    <row r="2966" spans="1:4">
      <c r="A2966" s="1">
        <v>43156</v>
      </c>
      <c r="B2966" t="s">
        <v>68</v>
      </c>
      <c r="C2966" t="s">
        <v>218</v>
      </c>
      <c r="D2966">
        <v>93.65</v>
      </c>
    </row>
    <row r="2967" spans="1:4">
      <c r="A2967" s="1">
        <v>43139</v>
      </c>
      <c r="B2967" t="s">
        <v>197</v>
      </c>
      <c r="C2967" t="s">
        <v>612</v>
      </c>
      <c r="D2967">
        <v>25.05</v>
      </c>
    </row>
    <row r="2968" spans="1:4">
      <c r="A2968" s="1">
        <v>43142</v>
      </c>
      <c r="B2968" t="s">
        <v>197</v>
      </c>
      <c r="C2968" t="s">
        <v>842</v>
      </c>
      <c r="D2968">
        <v>67</v>
      </c>
    </row>
    <row r="2969" spans="1:4">
      <c r="A2969" s="1">
        <v>43143</v>
      </c>
      <c r="B2969" t="s">
        <v>197</v>
      </c>
      <c r="C2969" t="s">
        <v>842</v>
      </c>
      <c r="D2969">
        <v>7.4</v>
      </c>
    </row>
    <row r="2970" spans="1:4">
      <c r="A2970" s="1">
        <v>43132</v>
      </c>
      <c r="B2970" t="s">
        <v>125</v>
      </c>
      <c r="C2970" t="s">
        <v>640</v>
      </c>
      <c r="D2970">
        <v>60</v>
      </c>
    </row>
    <row r="2971" spans="1:4">
      <c r="A2971" s="1">
        <v>43132</v>
      </c>
      <c r="B2971" t="s">
        <v>125</v>
      </c>
      <c r="C2971" t="s">
        <v>641</v>
      </c>
      <c r="D2971">
        <v>600</v>
      </c>
    </row>
    <row r="2972" spans="1:4">
      <c r="A2972" s="1">
        <v>43132</v>
      </c>
      <c r="B2972" t="s">
        <v>125</v>
      </c>
      <c r="C2972" t="s">
        <v>509</v>
      </c>
      <c r="D2972">
        <v>55.5</v>
      </c>
    </row>
    <row r="2973" spans="1:4">
      <c r="A2973" s="1">
        <v>43150</v>
      </c>
      <c r="B2973" t="s">
        <v>125</v>
      </c>
      <c r="C2973" t="s">
        <v>1059</v>
      </c>
      <c r="D2973">
        <v>8.9</v>
      </c>
    </row>
    <row r="2974" spans="1:4">
      <c r="A2974" s="1">
        <v>43151</v>
      </c>
      <c r="B2974" t="s">
        <v>125</v>
      </c>
      <c r="C2974" t="s">
        <v>195</v>
      </c>
      <c r="D2974">
        <v>14.9</v>
      </c>
    </row>
    <row r="2975" spans="1:4">
      <c r="A2975" s="1">
        <v>43132</v>
      </c>
      <c r="B2975" t="s">
        <v>644</v>
      </c>
      <c r="C2975" t="s">
        <v>645</v>
      </c>
      <c r="D2975">
        <v>750</v>
      </c>
    </row>
    <row r="2976" spans="1:4">
      <c r="A2976" s="1">
        <v>43132</v>
      </c>
      <c r="B2976" t="s">
        <v>644</v>
      </c>
      <c r="C2976" t="s">
        <v>684</v>
      </c>
      <c r="D2976">
        <v>900</v>
      </c>
    </row>
    <row r="2977" spans="1:4">
      <c r="A2977" s="1">
        <v>43145</v>
      </c>
      <c r="B2977" t="s">
        <v>163</v>
      </c>
      <c r="C2977" t="s">
        <v>1060</v>
      </c>
      <c r="D2977">
        <v>115</v>
      </c>
    </row>
    <row r="2978" spans="1:4">
      <c r="A2978" s="1">
        <v>43133</v>
      </c>
      <c r="B2978" t="s">
        <v>134</v>
      </c>
      <c r="C2978" t="s">
        <v>603</v>
      </c>
      <c r="D2978">
        <v>204.91</v>
      </c>
    </row>
    <row r="2979" spans="1:4">
      <c r="A2979" s="1">
        <v>43139</v>
      </c>
      <c r="B2979" t="s">
        <v>134</v>
      </c>
      <c r="C2979" t="s">
        <v>378</v>
      </c>
      <c r="D2979">
        <v>197</v>
      </c>
    </row>
    <row r="2980" spans="1:4">
      <c r="A2980" s="1">
        <v>43135</v>
      </c>
      <c r="B2980" t="s">
        <v>134</v>
      </c>
      <c r="C2980" t="s">
        <v>167</v>
      </c>
      <c r="D2980">
        <v>40.92</v>
      </c>
    </row>
    <row r="2981" spans="1:4">
      <c r="A2981" s="1">
        <v>43146</v>
      </c>
      <c r="B2981" t="s">
        <v>34</v>
      </c>
      <c r="C2981" t="s">
        <v>81</v>
      </c>
      <c r="D2981">
        <v>64.2</v>
      </c>
    </row>
    <row r="2982" spans="1:4">
      <c r="A2982" s="1">
        <v>43152</v>
      </c>
      <c r="B2982" t="s">
        <v>34</v>
      </c>
      <c r="C2982" t="s">
        <v>81</v>
      </c>
      <c r="D2982">
        <v>14.3</v>
      </c>
    </row>
    <row r="2983" spans="1:4">
      <c r="A2983" s="1">
        <v>43155</v>
      </c>
      <c r="B2983" t="s">
        <v>34</v>
      </c>
      <c r="C2983" t="s">
        <v>1061</v>
      </c>
      <c r="D2983">
        <v>40.4</v>
      </c>
    </row>
    <row r="2984" spans="1:4">
      <c r="A2984" s="1">
        <v>43132</v>
      </c>
      <c r="B2984" t="s">
        <v>36</v>
      </c>
      <c r="C2984" t="s">
        <v>37</v>
      </c>
      <c r="D2984">
        <v>600</v>
      </c>
    </row>
    <row r="2985" spans="1:4">
      <c r="A2985" s="1">
        <v>43132</v>
      </c>
      <c r="B2985" t="s">
        <v>36</v>
      </c>
      <c r="C2985" t="s">
        <v>38</v>
      </c>
      <c r="D2985">
        <v>400</v>
      </c>
    </row>
    <row r="2986" spans="1:4">
      <c r="A2986" s="1">
        <v>43135</v>
      </c>
      <c r="B2986" t="s">
        <v>36</v>
      </c>
      <c r="C2986" t="s">
        <v>323</v>
      </c>
      <c r="D2986">
        <v>166</v>
      </c>
    </row>
    <row r="2987" spans="1:4">
      <c r="A2987" s="1">
        <v>43132</v>
      </c>
      <c r="B2987" t="s">
        <v>39</v>
      </c>
      <c r="C2987" t="s">
        <v>42</v>
      </c>
      <c r="D2987">
        <v>110</v>
      </c>
    </row>
    <row r="2988" spans="1:4">
      <c r="A2988" s="1">
        <v>43142</v>
      </c>
      <c r="B2988" t="s">
        <v>39</v>
      </c>
      <c r="C2988" t="s">
        <v>83</v>
      </c>
      <c r="D2988">
        <v>76.53</v>
      </c>
    </row>
    <row r="2989" spans="1:4">
      <c r="A2989" s="1">
        <v>43133</v>
      </c>
      <c r="B2989" t="s">
        <v>39</v>
      </c>
      <c r="C2989" t="s">
        <v>83</v>
      </c>
      <c r="D2989">
        <v>44.34</v>
      </c>
    </row>
    <row r="2990" spans="1:4">
      <c r="A2990" s="1">
        <v>43140</v>
      </c>
      <c r="B2990" t="s">
        <v>39</v>
      </c>
      <c r="C2990" t="s">
        <v>83</v>
      </c>
      <c r="D2990">
        <v>18</v>
      </c>
    </row>
    <row r="2991" spans="1:4">
      <c r="A2991" s="1">
        <v>43136</v>
      </c>
      <c r="B2991" t="s">
        <v>39</v>
      </c>
      <c r="C2991" t="s">
        <v>210</v>
      </c>
      <c r="D2991">
        <v>50</v>
      </c>
    </row>
    <row r="2992" spans="1:4">
      <c r="A2992" s="1">
        <v>43159</v>
      </c>
      <c r="B2992" t="s">
        <v>39</v>
      </c>
      <c r="C2992" t="s">
        <v>210</v>
      </c>
      <c r="D2992">
        <v>50</v>
      </c>
    </row>
    <row r="2993" spans="1:4">
      <c r="A2993" s="1">
        <v>43153</v>
      </c>
      <c r="B2993" t="s">
        <v>39</v>
      </c>
      <c r="C2993" t="s">
        <v>83</v>
      </c>
      <c r="D2993">
        <v>75.2</v>
      </c>
    </row>
    <row r="2994" spans="1:4">
      <c r="A2994" s="1">
        <v>43132</v>
      </c>
      <c r="B2994" t="s">
        <v>375</v>
      </c>
      <c r="C2994" t="s">
        <v>547</v>
      </c>
      <c r="D2994">
        <v>200</v>
      </c>
    </row>
    <row r="2995" spans="1:4">
      <c r="A2995" s="1">
        <v>43132</v>
      </c>
      <c r="B2995" t="s">
        <v>375</v>
      </c>
      <c r="C2995" t="s">
        <v>548</v>
      </c>
      <c r="D2995">
        <v>44</v>
      </c>
    </row>
    <row r="2996" spans="1:4">
      <c r="A2996" s="1">
        <v>43132</v>
      </c>
      <c r="B2996" t="s">
        <v>375</v>
      </c>
      <c r="C2996" t="s">
        <v>549</v>
      </c>
      <c r="D2996">
        <v>44</v>
      </c>
    </row>
    <row r="2997" spans="1:4">
      <c r="A2997" s="1">
        <v>43132</v>
      </c>
      <c r="B2997" t="s">
        <v>375</v>
      </c>
      <c r="C2997" t="s">
        <v>550</v>
      </c>
      <c r="D2997">
        <v>50</v>
      </c>
    </row>
    <row r="2998" spans="1:4">
      <c r="A2998" s="1">
        <v>43160</v>
      </c>
      <c r="B2998" t="s">
        <v>1538</v>
      </c>
      <c r="C2998" t="s">
        <v>239</v>
      </c>
      <c r="D2998">
        <v>800</v>
      </c>
    </row>
    <row r="2999" spans="1:4">
      <c r="A2999" s="1">
        <v>43160</v>
      </c>
      <c r="B2999" t="s">
        <v>1538</v>
      </c>
      <c r="C2999" t="s">
        <v>669</v>
      </c>
      <c r="D2999">
        <v>60</v>
      </c>
    </row>
    <row r="3000" spans="1:4">
      <c r="A3000" s="1">
        <v>43183</v>
      </c>
      <c r="B3000" t="s">
        <v>1538</v>
      </c>
      <c r="C3000" t="s">
        <v>1062</v>
      </c>
      <c r="D3000">
        <v>325.05</v>
      </c>
    </row>
    <row r="3001" spans="1:4">
      <c r="A3001" s="1">
        <v>43169</v>
      </c>
      <c r="B3001" t="s">
        <v>1538</v>
      </c>
      <c r="C3001" t="s">
        <v>943</v>
      </c>
      <c r="D3001">
        <v>10</v>
      </c>
    </row>
    <row r="3002" spans="1:4">
      <c r="A3002" s="1">
        <v>43162</v>
      </c>
      <c r="B3002" t="s">
        <v>1538</v>
      </c>
      <c r="C3002" t="s">
        <v>392</v>
      </c>
      <c r="D3002">
        <v>5.8</v>
      </c>
    </row>
    <row r="3003" spans="1:4">
      <c r="A3003" s="1">
        <v>43178</v>
      </c>
      <c r="B3003" t="s">
        <v>1538</v>
      </c>
      <c r="C3003" t="s">
        <v>392</v>
      </c>
      <c r="D3003">
        <v>6.8</v>
      </c>
    </row>
    <row r="3004" spans="1:4">
      <c r="A3004" s="1">
        <v>43177</v>
      </c>
      <c r="B3004" t="s">
        <v>1538</v>
      </c>
      <c r="C3004" t="s">
        <v>987</v>
      </c>
      <c r="D3004">
        <v>1419</v>
      </c>
    </row>
    <row r="3005" spans="1:4">
      <c r="A3005" s="1">
        <v>43169</v>
      </c>
      <c r="B3005" t="s">
        <v>1538</v>
      </c>
      <c r="C3005" t="s">
        <v>524</v>
      </c>
      <c r="D3005">
        <v>35.73</v>
      </c>
    </row>
    <row r="3006" spans="1:4">
      <c r="A3006" s="1">
        <v>43177</v>
      </c>
      <c r="B3006" t="s">
        <v>1538</v>
      </c>
      <c r="C3006" t="s">
        <v>1062</v>
      </c>
      <c r="D3006">
        <v>39.55</v>
      </c>
    </row>
    <row r="3007" spans="1:4">
      <c r="A3007" s="1">
        <v>43160</v>
      </c>
      <c r="B3007" t="s">
        <v>294</v>
      </c>
      <c r="C3007" t="s">
        <v>239</v>
      </c>
      <c r="D3007">
        <v>470</v>
      </c>
    </row>
    <row r="3008" spans="1:4">
      <c r="A3008" s="1">
        <v>43190</v>
      </c>
      <c r="B3008" t="s">
        <v>294</v>
      </c>
      <c r="C3008" t="s">
        <v>1063</v>
      </c>
      <c r="D3008">
        <v>41.5</v>
      </c>
    </row>
    <row r="3009" spans="1:4">
      <c r="A3009" s="1">
        <v>43160</v>
      </c>
      <c r="B3009" t="s">
        <v>11</v>
      </c>
      <c r="C3009" t="s">
        <v>777</v>
      </c>
      <c r="D3009">
        <v>180</v>
      </c>
    </row>
    <row r="3010" spans="1:4">
      <c r="A3010" s="1">
        <v>43160</v>
      </c>
      <c r="B3010" t="s">
        <v>11</v>
      </c>
      <c r="C3010" t="s">
        <v>780</v>
      </c>
      <c r="D3010">
        <v>18.9</v>
      </c>
    </row>
    <row r="3011" spans="1:4">
      <c r="A3011" s="1">
        <v>43162</v>
      </c>
      <c r="B3011" t="s">
        <v>11</v>
      </c>
      <c r="C3011" t="s">
        <v>492</v>
      </c>
      <c r="D3011">
        <v>20</v>
      </c>
    </row>
    <row r="3012" spans="1:4">
      <c r="A3012" s="1">
        <v>43160</v>
      </c>
      <c r="B3012" t="s">
        <v>11</v>
      </c>
      <c r="C3012" t="s">
        <v>824</v>
      </c>
      <c r="D3012">
        <v>16</v>
      </c>
    </row>
    <row r="3013" spans="1:4">
      <c r="A3013" s="1">
        <v>43162</v>
      </c>
      <c r="B3013" t="s">
        <v>11</v>
      </c>
      <c r="C3013" t="s">
        <v>1064</v>
      </c>
      <c r="D3013">
        <v>7.2</v>
      </c>
    </row>
    <row r="3014" spans="1:4">
      <c r="A3014" s="1">
        <v>43169</v>
      </c>
      <c r="B3014" t="s">
        <v>11</v>
      </c>
      <c r="C3014" t="s">
        <v>492</v>
      </c>
      <c r="D3014">
        <v>12</v>
      </c>
    </row>
    <row r="3015" spans="1:4">
      <c r="A3015" s="1">
        <v>43170</v>
      </c>
      <c r="B3015" t="s">
        <v>11</v>
      </c>
      <c r="C3015" t="s">
        <v>727</v>
      </c>
      <c r="D3015">
        <v>16.4</v>
      </c>
    </row>
    <row r="3016" spans="1:4">
      <c r="A3016" s="1">
        <v>43172</v>
      </c>
      <c r="B3016" t="s">
        <v>11</v>
      </c>
      <c r="C3016" t="s">
        <v>780</v>
      </c>
      <c r="D3016">
        <v>20</v>
      </c>
    </row>
    <row r="3017" spans="1:4">
      <c r="A3017" s="1">
        <v>43171</v>
      </c>
      <c r="B3017" t="s">
        <v>11</v>
      </c>
      <c r="C3017" t="s">
        <v>780</v>
      </c>
      <c r="D3017">
        <v>20</v>
      </c>
    </row>
    <row r="3018" spans="1:4">
      <c r="A3018" s="1">
        <v>43184</v>
      </c>
      <c r="B3018" t="s">
        <v>11</v>
      </c>
      <c r="C3018" t="s">
        <v>1064</v>
      </c>
      <c r="D3018">
        <v>7.2</v>
      </c>
    </row>
    <row r="3019" spans="1:4">
      <c r="A3019" s="1">
        <v>43184</v>
      </c>
      <c r="B3019" t="s">
        <v>11</v>
      </c>
      <c r="C3019" t="s">
        <v>492</v>
      </c>
      <c r="D3019">
        <v>16</v>
      </c>
    </row>
    <row r="3020" spans="1:4">
      <c r="A3020" s="1">
        <v>43168</v>
      </c>
      <c r="B3020" t="s">
        <v>11</v>
      </c>
      <c r="C3020" t="s">
        <v>1065</v>
      </c>
      <c r="D3020">
        <v>27.8</v>
      </c>
    </row>
    <row r="3021" spans="1:4">
      <c r="A3021" s="1">
        <v>43174</v>
      </c>
      <c r="B3021" t="s">
        <v>11</v>
      </c>
      <c r="C3021" t="s">
        <v>780</v>
      </c>
      <c r="D3021">
        <v>7.5</v>
      </c>
    </row>
    <row r="3022" spans="1:4">
      <c r="A3022" s="1">
        <v>43189</v>
      </c>
      <c r="B3022" t="s">
        <v>11</v>
      </c>
      <c r="C3022" t="s">
        <v>727</v>
      </c>
      <c r="D3022">
        <v>15</v>
      </c>
    </row>
    <row r="3023" spans="1:4">
      <c r="A3023" s="1">
        <v>43188</v>
      </c>
      <c r="B3023" t="s">
        <v>11</v>
      </c>
      <c r="C3023" t="s">
        <v>824</v>
      </c>
      <c r="D3023">
        <v>62</v>
      </c>
    </row>
    <row r="3024" spans="1:4">
      <c r="A3024" s="1">
        <v>43167</v>
      </c>
      <c r="B3024" t="s">
        <v>11</v>
      </c>
      <c r="C3024" t="s">
        <v>824</v>
      </c>
      <c r="D3024">
        <v>15</v>
      </c>
    </row>
    <row r="3025" spans="1:4">
      <c r="A3025" s="1">
        <v>43174</v>
      </c>
      <c r="B3025" t="s">
        <v>11</v>
      </c>
      <c r="C3025" t="s">
        <v>824</v>
      </c>
      <c r="D3025">
        <v>15</v>
      </c>
    </row>
    <row r="3026" spans="1:4">
      <c r="A3026" s="1">
        <v>43162</v>
      </c>
      <c r="B3026" t="s">
        <v>68</v>
      </c>
      <c r="C3026" t="s">
        <v>20</v>
      </c>
      <c r="D3026">
        <v>138.9</v>
      </c>
    </row>
    <row r="3027" spans="1:4">
      <c r="A3027" s="1">
        <v>43183</v>
      </c>
      <c r="B3027" t="s">
        <v>68</v>
      </c>
      <c r="C3027" t="s">
        <v>122</v>
      </c>
      <c r="D3027">
        <v>106.9</v>
      </c>
    </row>
    <row r="3028" spans="1:4">
      <c r="A3028" s="1">
        <v>43176</v>
      </c>
      <c r="B3028" t="s">
        <v>68</v>
      </c>
      <c r="C3028" t="s">
        <v>122</v>
      </c>
      <c r="D3028">
        <v>105.5</v>
      </c>
    </row>
    <row r="3029" spans="1:4">
      <c r="A3029" s="1">
        <v>43176</v>
      </c>
      <c r="B3029" t="s">
        <v>68</v>
      </c>
      <c r="C3029" t="s">
        <v>790</v>
      </c>
      <c r="D3029">
        <v>4</v>
      </c>
    </row>
    <row r="3030" spans="1:4">
      <c r="A3030" s="1">
        <v>43169</v>
      </c>
      <c r="B3030" t="s">
        <v>68</v>
      </c>
      <c r="C3030" t="s">
        <v>20</v>
      </c>
      <c r="D3030">
        <v>141.28</v>
      </c>
    </row>
    <row r="3031" spans="1:4">
      <c r="A3031" s="1">
        <v>43177</v>
      </c>
      <c r="B3031" t="s">
        <v>68</v>
      </c>
      <c r="C3031" t="s">
        <v>20</v>
      </c>
      <c r="D3031">
        <v>10.65</v>
      </c>
    </row>
    <row r="3032" spans="1:4">
      <c r="A3032" s="1">
        <v>43176</v>
      </c>
      <c r="B3032" t="s">
        <v>68</v>
      </c>
      <c r="C3032" t="s">
        <v>22</v>
      </c>
      <c r="D3032">
        <v>8.2</v>
      </c>
    </row>
    <row r="3033" spans="1:4">
      <c r="A3033" s="1">
        <v>43183</v>
      </c>
      <c r="B3033" t="s">
        <v>68</v>
      </c>
      <c r="C3033" t="s">
        <v>122</v>
      </c>
      <c r="D3033">
        <v>14.6</v>
      </c>
    </row>
    <row r="3034" spans="1:4">
      <c r="A3034" s="1">
        <v>43169</v>
      </c>
      <c r="B3034" t="s">
        <v>68</v>
      </c>
      <c r="C3034" t="s">
        <v>20</v>
      </c>
      <c r="D3034">
        <v>15.15</v>
      </c>
    </row>
    <row r="3035" spans="1:4">
      <c r="A3035" s="1">
        <v>43169</v>
      </c>
      <c r="B3035" t="s">
        <v>68</v>
      </c>
      <c r="C3035" t="s">
        <v>20</v>
      </c>
      <c r="D3035">
        <v>11.25</v>
      </c>
    </row>
    <row r="3036" spans="1:4">
      <c r="A3036" s="1">
        <v>43178</v>
      </c>
      <c r="B3036" t="s">
        <v>68</v>
      </c>
      <c r="C3036" t="s">
        <v>991</v>
      </c>
      <c r="D3036">
        <v>28.5</v>
      </c>
    </row>
    <row r="3037" spans="1:4">
      <c r="A3037" s="1">
        <v>43189</v>
      </c>
      <c r="B3037" t="s">
        <v>68</v>
      </c>
      <c r="C3037" t="s">
        <v>20</v>
      </c>
      <c r="D3037">
        <v>93.5</v>
      </c>
    </row>
    <row r="3038" spans="1:4">
      <c r="A3038" s="1">
        <v>43190</v>
      </c>
      <c r="B3038" t="s">
        <v>68</v>
      </c>
      <c r="C3038" t="s">
        <v>790</v>
      </c>
      <c r="D3038">
        <v>11.75</v>
      </c>
    </row>
    <row r="3039" spans="1:4">
      <c r="A3039" s="1">
        <v>43178</v>
      </c>
      <c r="B3039" t="s">
        <v>197</v>
      </c>
      <c r="C3039" t="s">
        <v>1066</v>
      </c>
      <c r="D3039">
        <v>79</v>
      </c>
    </row>
    <row r="3040" spans="1:4">
      <c r="A3040" s="1">
        <v>43160</v>
      </c>
      <c r="B3040" t="s">
        <v>125</v>
      </c>
      <c r="C3040" t="s">
        <v>640</v>
      </c>
      <c r="D3040">
        <v>60</v>
      </c>
    </row>
    <row r="3041" spans="1:4">
      <c r="A3041" s="1">
        <v>43160</v>
      </c>
      <c r="B3041" t="s">
        <v>125</v>
      </c>
      <c r="C3041" t="s">
        <v>641</v>
      </c>
      <c r="D3041">
        <v>600</v>
      </c>
    </row>
    <row r="3042" spans="1:4">
      <c r="A3042" s="1">
        <v>43160</v>
      </c>
      <c r="B3042" t="s">
        <v>125</v>
      </c>
      <c r="C3042" t="s">
        <v>509</v>
      </c>
      <c r="D3042">
        <v>55.5</v>
      </c>
    </row>
    <row r="3043" spans="1:4">
      <c r="A3043" s="1">
        <v>43161</v>
      </c>
      <c r="B3043" t="s">
        <v>125</v>
      </c>
      <c r="C3043" t="s">
        <v>195</v>
      </c>
      <c r="D3043">
        <v>26.35</v>
      </c>
    </row>
    <row r="3044" spans="1:4">
      <c r="A3044" s="1">
        <v>43168</v>
      </c>
      <c r="B3044" t="s">
        <v>125</v>
      </c>
      <c r="C3044" t="s">
        <v>1067</v>
      </c>
      <c r="D3044">
        <v>8.9</v>
      </c>
    </row>
    <row r="3045" spans="1:4">
      <c r="A3045" s="1">
        <v>43160</v>
      </c>
      <c r="B3045" t="s">
        <v>644</v>
      </c>
      <c r="C3045" t="s">
        <v>645</v>
      </c>
      <c r="D3045">
        <v>750</v>
      </c>
    </row>
    <row r="3046" spans="1:4">
      <c r="A3046" s="1">
        <v>43160</v>
      </c>
      <c r="B3046" t="s">
        <v>644</v>
      </c>
      <c r="C3046" t="s">
        <v>684</v>
      </c>
      <c r="D3046">
        <v>900</v>
      </c>
    </row>
    <row r="3047" spans="1:4">
      <c r="A3047" s="1">
        <v>43163</v>
      </c>
      <c r="B3047" t="s">
        <v>646</v>
      </c>
      <c r="C3047" t="s">
        <v>1068</v>
      </c>
      <c r="D3047">
        <v>2.4</v>
      </c>
    </row>
    <row r="3048" spans="1:4">
      <c r="A3048" s="1">
        <v>43184</v>
      </c>
      <c r="B3048" t="s">
        <v>134</v>
      </c>
      <c r="C3048" t="s">
        <v>1069</v>
      </c>
      <c r="D3048">
        <v>23.9</v>
      </c>
    </row>
    <row r="3049" spans="1:4">
      <c r="A3049" s="1">
        <v>43167</v>
      </c>
      <c r="B3049" t="s">
        <v>134</v>
      </c>
      <c r="C3049" t="s">
        <v>98</v>
      </c>
      <c r="D3049">
        <v>172.15</v>
      </c>
    </row>
    <row r="3050" spans="1:4">
      <c r="A3050" s="1">
        <v>43167</v>
      </c>
      <c r="B3050" t="s">
        <v>134</v>
      </c>
      <c r="C3050" t="s">
        <v>964</v>
      </c>
      <c r="D3050">
        <v>135.41</v>
      </c>
    </row>
    <row r="3051" spans="1:4">
      <c r="A3051" s="1">
        <v>43162</v>
      </c>
      <c r="B3051" t="s">
        <v>34</v>
      </c>
      <c r="C3051" t="s">
        <v>81</v>
      </c>
      <c r="D3051">
        <v>7.4</v>
      </c>
    </row>
    <row r="3052" spans="1:4">
      <c r="A3052" s="1">
        <v>43184</v>
      </c>
      <c r="B3052" t="s">
        <v>34</v>
      </c>
      <c r="C3052" t="s">
        <v>81</v>
      </c>
      <c r="D3052">
        <v>25.4</v>
      </c>
    </row>
    <row r="3053" spans="1:4">
      <c r="A3053" s="1">
        <v>43190</v>
      </c>
      <c r="B3053" t="s">
        <v>34</v>
      </c>
      <c r="C3053" t="s">
        <v>811</v>
      </c>
      <c r="D3053">
        <v>11</v>
      </c>
    </row>
    <row r="3054" spans="1:4">
      <c r="A3054" s="1">
        <v>43160</v>
      </c>
      <c r="B3054" t="s">
        <v>36</v>
      </c>
      <c r="C3054" t="s">
        <v>37</v>
      </c>
      <c r="D3054">
        <v>600</v>
      </c>
    </row>
    <row r="3055" spans="1:4">
      <c r="A3055" s="1">
        <v>43160</v>
      </c>
      <c r="B3055" t="s">
        <v>36</v>
      </c>
      <c r="C3055" t="s">
        <v>38</v>
      </c>
      <c r="D3055">
        <v>400</v>
      </c>
    </row>
    <row r="3056" spans="1:4">
      <c r="A3056" s="1">
        <v>43162</v>
      </c>
      <c r="B3056" t="s">
        <v>36</v>
      </c>
      <c r="C3056" t="s">
        <v>1070</v>
      </c>
      <c r="D3056">
        <v>50</v>
      </c>
    </row>
    <row r="3057" spans="1:4">
      <c r="A3057" s="1">
        <v>43183</v>
      </c>
      <c r="B3057" t="s">
        <v>36</v>
      </c>
      <c r="C3057" t="s">
        <v>1071</v>
      </c>
      <c r="D3057">
        <v>111.2</v>
      </c>
    </row>
    <row r="3058" spans="1:4">
      <c r="A3058" s="1">
        <v>43160</v>
      </c>
      <c r="B3058" t="s">
        <v>39</v>
      </c>
      <c r="C3058" t="s">
        <v>42</v>
      </c>
      <c r="D3058">
        <v>110</v>
      </c>
    </row>
    <row r="3059" spans="1:4">
      <c r="A3059" s="1">
        <v>43161</v>
      </c>
      <c r="B3059" t="s">
        <v>39</v>
      </c>
      <c r="C3059" t="s">
        <v>451</v>
      </c>
      <c r="D3059">
        <v>50</v>
      </c>
    </row>
    <row r="3060" spans="1:4">
      <c r="A3060" s="1">
        <v>43180</v>
      </c>
      <c r="B3060" t="s">
        <v>39</v>
      </c>
      <c r="C3060" t="s">
        <v>1072</v>
      </c>
      <c r="D3060">
        <v>30</v>
      </c>
    </row>
    <row r="3061" spans="1:4">
      <c r="A3061" s="1">
        <v>43170</v>
      </c>
      <c r="B3061" t="s">
        <v>39</v>
      </c>
      <c r="C3061" t="s">
        <v>391</v>
      </c>
      <c r="D3061">
        <v>50</v>
      </c>
    </row>
    <row r="3062" spans="1:4">
      <c r="A3062" s="1">
        <v>43182</v>
      </c>
      <c r="B3062" t="s">
        <v>39</v>
      </c>
      <c r="C3062" t="s">
        <v>83</v>
      </c>
      <c r="D3062">
        <v>77.54</v>
      </c>
    </row>
    <row r="3063" spans="1:4">
      <c r="A3063" s="1">
        <v>43179</v>
      </c>
      <c r="B3063" t="s">
        <v>39</v>
      </c>
      <c r="C3063" t="s">
        <v>391</v>
      </c>
      <c r="D3063">
        <v>50</v>
      </c>
    </row>
    <row r="3064" spans="1:4">
      <c r="A3064" s="1">
        <v>43189</v>
      </c>
      <c r="B3064" t="s">
        <v>39</v>
      </c>
      <c r="C3064" t="s">
        <v>1073</v>
      </c>
      <c r="D3064">
        <v>28</v>
      </c>
    </row>
    <row r="3065" spans="1:4">
      <c r="A3065" s="1">
        <v>43160</v>
      </c>
      <c r="B3065" t="s">
        <v>375</v>
      </c>
      <c r="C3065" t="s">
        <v>547</v>
      </c>
      <c r="D3065">
        <v>200</v>
      </c>
    </row>
    <row r="3066" spans="1:4">
      <c r="A3066" s="1">
        <v>43160</v>
      </c>
      <c r="B3066" t="s">
        <v>375</v>
      </c>
      <c r="C3066" t="s">
        <v>548</v>
      </c>
      <c r="D3066">
        <v>44</v>
      </c>
    </row>
    <row r="3067" spans="1:4">
      <c r="A3067" s="1">
        <v>43160</v>
      </c>
      <c r="B3067" t="s">
        <v>375</v>
      </c>
      <c r="C3067" t="s">
        <v>549</v>
      </c>
      <c r="D3067">
        <v>44</v>
      </c>
    </row>
    <row r="3068" spans="1:4">
      <c r="A3068" s="1">
        <v>43160</v>
      </c>
      <c r="B3068" t="s">
        <v>375</v>
      </c>
      <c r="C3068" t="s">
        <v>550</v>
      </c>
      <c r="D3068">
        <v>50</v>
      </c>
    </row>
    <row r="3069" spans="1:4">
      <c r="A3069" s="1">
        <v>43160</v>
      </c>
      <c r="B3069" t="s">
        <v>1538</v>
      </c>
      <c r="C3069" t="s">
        <v>239</v>
      </c>
      <c r="D3069">
        <v>800</v>
      </c>
    </row>
    <row r="3070" spans="1:4">
      <c r="A3070" s="1">
        <v>43160</v>
      </c>
      <c r="B3070" t="s">
        <v>1538</v>
      </c>
      <c r="C3070" t="s">
        <v>669</v>
      </c>
      <c r="D3070">
        <v>60</v>
      </c>
    </row>
    <row r="3071" spans="1:4">
      <c r="A3071" s="1">
        <v>43195</v>
      </c>
      <c r="B3071" t="s">
        <v>1538</v>
      </c>
      <c r="C3071" t="s">
        <v>1074</v>
      </c>
      <c r="D3071">
        <v>49.8</v>
      </c>
    </row>
    <row r="3072" spans="1:4">
      <c r="A3072" s="1">
        <v>43195</v>
      </c>
      <c r="B3072" t="s">
        <v>1538</v>
      </c>
      <c r="C3072" t="s">
        <v>1074</v>
      </c>
      <c r="D3072">
        <v>158.7</v>
      </c>
    </row>
    <row r="3073" spans="1:4">
      <c r="A3073" s="1">
        <v>43205</v>
      </c>
      <c r="B3073" t="s">
        <v>1538</v>
      </c>
      <c r="C3073" t="s">
        <v>1062</v>
      </c>
      <c r="D3073">
        <v>599.4</v>
      </c>
    </row>
    <row r="3074" spans="1:4">
      <c r="A3074" s="1">
        <v>43160</v>
      </c>
      <c r="B3074" t="s">
        <v>294</v>
      </c>
      <c r="C3074" t="s">
        <v>239</v>
      </c>
      <c r="D3074">
        <v>470</v>
      </c>
    </row>
    <row r="3075" spans="1:4">
      <c r="A3075" s="1">
        <v>43160</v>
      </c>
      <c r="B3075" t="s">
        <v>11</v>
      </c>
      <c r="C3075" t="s">
        <v>777</v>
      </c>
      <c r="D3075">
        <v>180</v>
      </c>
    </row>
    <row r="3076" spans="1:4">
      <c r="A3076" s="1">
        <v>43209</v>
      </c>
      <c r="B3076" t="s">
        <v>11</v>
      </c>
      <c r="C3076" t="s">
        <v>780</v>
      </c>
      <c r="D3076">
        <v>21</v>
      </c>
    </row>
    <row r="3077" spans="1:4">
      <c r="A3077" s="1">
        <v>43217</v>
      </c>
      <c r="B3077" t="s">
        <v>11</v>
      </c>
      <c r="C3077" t="s">
        <v>1075</v>
      </c>
      <c r="D3077">
        <v>95.57</v>
      </c>
    </row>
    <row r="3078" spans="1:4">
      <c r="A3078" s="1">
        <v>43192</v>
      </c>
      <c r="B3078" t="s">
        <v>68</v>
      </c>
      <c r="C3078" t="s">
        <v>122</v>
      </c>
      <c r="D3078">
        <v>27.35</v>
      </c>
    </row>
    <row r="3079" spans="1:4">
      <c r="A3079" s="1">
        <v>43206</v>
      </c>
      <c r="B3079" t="s">
        <v>68</v>
      </c>
      <c r="C3079" t="s">
        <v>1076</v>
      </c>
      <c r="D3079">
        <v>16.75</v>
      </c>
    </row>
    <row r="3080" spans="1:4">
      <c r="A3080" s="1">
        <v>43210</v>
      </c>
      <c r="B3080" t="s">
        <v>68</v>
      </c>
      <c r="C3080" t="s">
        <v>445</v>
      </c>
      <c r="D3080">
        <v>34</v>
      </c>
    </row>
    <row r="3081" spans="1:4">
      <c r="A3081" s="1">
        <v>43193</v>
      </c>
      <c r="B3081" t="s">
        <v>68</v>
      </c>
      <c r="C3081" t="s">
        <v>20</v>
      </c>
      <c r="D3081">
        <v>23.25</v>
      </c>
    </row>
    <row r="3082" spans="1:4">
      <c r="A3082" s="1">
        <v>43211</v>
      </c>
      <c r="B3082" t="s">
        <v>68</v>
      </c>
      <c r="C3082" t="s">
        <v>122</v>
      </c>
      <c r="D3082">
        <v>100.55</v>
      </c>
    </row>
    <row r="3083" spans="1:4">
      <c r="A3083" s="1">
        <v>43218</v>
      </c>
      <c r="B3083" t="s">
        <v>68</v>
      </c>
      <c r="C3083" t="s">
        <v>122</v>
      </c>
      <c r="D3083">
        <v>15.25</v>
      </c>
    </row>
    <row r="3084" spans="1:4">
      <c r="A3084" s="1">
        <v>43214</v>
      </c>
      <c r="B3084" t="s">
        <v>68</v>
      </c>
      <c r="C3084" t="s">
        <v>122</v>
      </c>
      <c r="D3084">
        <v>84.15</v>
      </c>
    </row>
    <row r="3085" spans="1:4">
      <c r="A3085" s="1">
        <v>43218</v>
      </c>
      <c r="B3085" t="s">
        <v>68</v>
      </c>
      <c r="C3085" t="s">
        <v>122</v>
      </c>
      <c r="D3085">
        <v>84.25</v>
      </c>
    </row>
    <row r="3086" spans="1:4">
      <c r="A3086" s="1">
        <v>43219</v>
      </c>
      <c r="B3086" t="s">
        <v>68</v>
      </c>
      <c r="C3086" t="s">
        <v>790</v>
      </c>
      <c r="D3086">
        <v>18.5</v>
      </c>
    </row>
    <row r="3087" spans="1:4">
      <c r="A3087" s="1">
        <v>43210</v>
      </c>
      <c r="B3087" t="s">
        <v>68</v>
      </c>
      <c r="C3087" t="s">
        <v>20</v>
      </c>
      <c r="D3087">
        <v>14.9</v>
      </c>
    </row>
    <row r="3088" spans="1:4">
      <c r="A3088" s="1">
        <v>43195</v>
      </c>
      <c r="B3088" t="s">
        <v>197</v>
      </c>
      <c r="C3088" t="s">
        <v>1077</v>
      </c>
      <c r="D3088">
        <v>30</v>
      </c>
    </row>
    <row r="3089" spans="1:4">
      <c r="A3089" s="1">
        <v>43192</v>
      </c>
      <c r="B3089" t="s">
        <v>197</v>
      </c>
      <c r="C3089" t="s">
        <v>1078</v>
      </c>
      <c r="D3089">
        <v>23</v>
      </c>
    </row>
    <row r="3090" spans="1:4">
      <c r="A3090" s="1">
        <v>43191</v>
      </c>
      <c r="B3090" t="s">
        <v>197</v>
      </c>
      <c r="C3090" t="s">
        <v>71</v>
      </c>
      <c r="D3090">
        <v>56</v>
      </c>
    </row>
    <row r="3091" spans="1:4">
      <c r="A3091" s="1">
        <v>43198</v>
      </c>
      <c r="B3091" t="s">
        <v>197</v>
      </c>
      <c r="C3091" t="s">
        <v>72</v>
      </c>
      <c r="D3091">
        <v>37.6</v>
      </c>
    </row>
    <row r="3092" spans="1:4">
      <c r="A3092" s="1">
        <v>42841</v>
      </c>
      <c r="B3092" t="s">
        <v>197</v>
      </c>
      <c r="C3092" t="s">
        <v>1079</v>
      </c>
      <c r="D3092">
        <v>113.6</v>
      </c>
    </row>
    <row r="3093" spans="1:4">
      <c r="A3093" s="1">
        <v>43193</v>
      </c>
      <c r="B3093" t="s">
        <v>197</v>
      </c>
      <c r="C3093" t="s">
        <v>72</v>
      </c>
      <c r="D3093">
        <v>23.6</v>
      </c>
    </row>
    <row r="3094" spans="1:4">
      <c r="A3094" s="1">
        <v>43195</v>
      </c>
      <c r="B3094" t="s">
        <v>197</v>
      </c>
      <c r="C3094" t="s">
        <v>72</v>
      </c>
      <c r="D3094">
        <v>28.3</v>
      </c>
    </row>
    <row r="3095" spans="1:4">
      <c r="A3095" s="1">
        <v>43195</v>
      </c>
      <c r="B3095" t="s">
        <v>197</v>
      </c>
      <c r="C3095" t="s">
        <v>1080</v>
      </c>
      <c r="D3095">
        <v>30</v>
      </c>
    </row>
    <row r="3096" spans="1:4">
      <c r="A3096" s="1">
        <v>43216</v>
      </c>
      <c r="B3096" t="s">
        <v>197</v>
      </c>
      <c r="C3096" t="s">
        <v>394</v>
      </c>
      <c r="D3096">
        <v>99.85</v>
      </c>
    </row>
    <row r="3097" spans="1:4">
      <c r="A3097" s="1">
        <v>43160</v>
      </c>
      <c r="B3097" t="s">
        <v>125</v>
      </c>
      <c r="C3097" t="s">
        <v>640</v>
      </c>
      <c r="D3097">
        <v>60</v>
      </c>
    </row>
    <row r="3098" spans="1:4">
      <c r="A3098" s="1">
        <v>43160</v>
      </c>
      <c r="B3098" t="s">
        <v>125</v>
      </c>
      <c r="C3098" t="s">
        <v>641</v>
      </c>
      <c r="D3098">
        <v>600</v>
      </c>
    </row>
    <row r="3099" spans="1:4">
      <c r="A3099" s="1">
        <v>43160</v>
      </c>
      <c r="B3099" t="s">
        <v>125</v>
      </c>
      <c r="C3099" t="s">
        <v>509</v>
      </c>
      <c r="D3099">
        <v>55.5</v>
      </c>
    </row>
    <row r="3100" spans="1:4">
      <c r="A3100" s="1">
        <v>43192</v>
      </c>
      <c r="B3100" t="s">
        <v>125</v>
      </c>
      <c r="C3100" t="s">
        <v>1081</v>
      </c>
      <c r="D3100">
        <v>220</v>
      </c>
    </row>
    <row r="3101" spans="1:4">
      <c r="A3101" s="1">
        <v>43191</v>
      </c>
      <c r="B3101" t="s">
        <v>644</v>
      </c>
      <c r="C3101" t="s">
        <v>645</v>
      </c>
      <c r="D3101">
        <v>750</v>
      </c>
    </row>
    <row r="3102" spans="1:4">
      <c r="A3102" s="1">
        <v>43191</v>
      </c>
      <c r="B3102" t="s">
        <v>644</v>
      </c>
      <c r="C3102" t="s">
        <v>684</v>
      </c>
      <c r="D3102">
        <v>900</v>
      </c>
    </row>
    <row r="3103" spans="1:4">
      <c r="A3103" s="1">
        <v>43195</v>
      </c>
      <c r="B3103" t="s">
        <v>134</v>
      </c>
      <c r="C3103" t="s">
        <v>1083</v>
      </c>
      <c r="D3103">
        <v>17.9</v>
      </c>
    </row>
    <row r="3104" spans="1:4">
      <c r="A3104" s="1">
        <v>43195</v>
      </c>
      <c r="B3104" t="s">
        <v>34</v>
      </c>
      <c r="C3104" t="s">
        <v>81</v>
      </c>
      <c r="D3104">
        <v>5</v>
      </c>
    </row>
    <row r="3105" spans="1:4">
      <c r="A3105" s="1">
        <v>43212</v>
      </c>
      <c r="B3105" t="s">
        <v>34</v>
      </c>
      <c r="C3105" t="s">
        <v>81</v>
      </c>
      <c r="D3105">
        <v>41.3</v>
      </c>
    </row>
    <row r="3106" spans="1:4">
      <c r="A3106" s="1">
        <v>43160</v>
      </c>
      <c r="B3106" t="s">
        <v>36</v>
      </c>
      <c r="C3106" t="s">
        <v>37</v>
      </c>
      <c r="D3106">
        <v>600</v>
      </c>
    </row>
    <row r="3107" spans="1:4">
      <c r="A3107" s="1">
        <v>43160</v>
      </c>
      <c r="B3107" t="s">
        <v>36</v>
      </c>
      <c r="C3107" t="s">
        <v>38</v>
      </c>
      <c r="D3107">
        <v>400</v>
      </c>
    </row>
    <row r="3108" spans="1:4">
      <c r="A3108" s="1">
        <v>43199</v>
      </c>
      <c r="B3108" t="s">
        <v>36</v>
      </c>
      <c r="C3108" t="s">
        <v>1084</v>
      </c>
      <c r="D3108">
        <f>1541.66-480</f>
        <v>1061.66</v>
      </c>
    </row>
    <row r="3109" spans="1:4">
      <c r="A3109" s="1">
        <v>43203</v>
      </c>
      <c r="B3109" t="s">
        <v>36</v>
      </c>
      <c r="C3109" t="s">
        <v>1085</v>
      </c>
      <c r="D3109">
        <v>25</v>
      </c>
    </row>
    <row r="3110" spans="1:4">
      <c r="A3110" s="1">
        <v>43203</v>
      </c>
      <c r="B3110" t="s">
        <v>36</v>
      </c>
      <c r="C3110" t="s">
        <v>1086</v>
      </c>
      <c r="D3110">
        <v>69.5833333333333</v>
      </c>
    </row>
    <row r="3111" spans="1:4">
      <c r="A3111" s="1">
        <v>43202</v>
      </c>
      <c r="B3111" t="s">
        <v>36</v>
      </c>
      <c r="C3111" t="s">
        <v>103</v>
      </c>
      <c r="D3111">
        <v>112.541666666667</v>
      </c>
    </row>
    <row r="3112" spans="1:4">
      <c r="A3112" s="1">
        <v>43202</v>
      </c>
      <c r="B3112" t="s">
        <v>36</v>
      </c>
      <c r="C3112" t="s">
        <v>770</v>
      </c>
      <c r="D3112">
        <v>28.75</v>
      </c>
    </row>
    <row r="3113" spans="1:4">
      <c r="A3113" s="1">
        <v>43203</v>
      </c>
      <c r="B3113" t="s">
        <v>36</v>
      </c>
      <c r="C3113" t="s">
        <v>1087</v>
      </c>
      <c r="D3113">
        <v>60.3333333333333</v>
      </c>
    </row>
    <row r="3114" spans="1:4">
      <c r="A3114" s="1">
        <v>43203</v>
      </c>
      <c r="B3114" t="s">
        <v>36</v>
      </c>
      <c r="C3114" t="s">
        <v>1088</v>
      </c>
      <c r="D3114">
        <v>102.75</v>
      </c>
    </row>
    <row r="3115" spans="1:4">
      <c r="A3115" s="1">
        <v>43202</v>
      </c>
      <c r="B3115" t="s">
        <v>36</v>
      </c>
      <c r="C3115" t="s">
        <v>1089</v>
      </c>
      <c r="D3115">
        <v>18.5416666666667</v>
      </c>
    </row>
    <row r="3116" spans="1:4">
      <c r="A3116" s="1">
        <v>43202</v>
      </c>
      <c r="B3116" t="s">
        <v>36</v>
      </c>
      <c r="C3116" t="s">
        <v>1090</v>
      </c>
      <c r="D3116">
        <v>40.625</v>
      </c>
    </row>
    <row r="3117" spans="1:4">
      <c r="A3117" s="1">
        <v>43202</v>
      </c>
      <c r="B3117" t="s">
        <v>36</v>
      </c>
      <c r="C3117" t="s">
        <v>1091</v>
      </c>
      <c r="D3117">
        <v>66.6666666666667</v>
      </c>
    </row>
    <row r="3118" spans="1:4">
      <c r="A3118" s="1">
        <v>43200</v>
      </c>
      <c r="B3118" t="s">
        <v>36</v>
      </c>
      <c r="C3118" t="s">
        <v>1092</v>
      </c>
      <c r="D3118">
        <v>153.333333333333</v>
      </c>
    </row>
    <row r="3119" spans="1:4">
      <c r="A3119" s="1">
        <v>43200</v>
      </c>
      <c r="B3119" t="s">
        <v>36</v>
      </c>
      <c r="C3119" t="s">
        <v>1093</v>
      </c>
      <c r="D3119">
        <v>43.75</v>
      </c>
    </row>
    <row r="3120" spans="1:4">
      <c r="A3120" s="1">
        <v>43200</v>
      </c>
      <c r="B3120" t="s">
        <v>36</v>
      </c>
      <c r="C3120" t="s">
        <v>1094</v>
      </c>
      <c r="D3120">
        <v>91.6666666666667</v>
      </c>
    </row>
    <row r="3121" spans="1:4">
      <c r="A3121" s="1">
        <v>43200</v>
      </c>
      <c r="B3121" t="s">
        <v>36</v>
      </c>
      <c r="C3121" t="s">
        <v>1095</v>
      </c>
      <c r="D3121">
        <v>39.5833333333333</v>
      </c>
    </row>
    <row r="3122" spans="1:4">
      <c r="A3122" s="1">
        <v>43200</v>
      </c>
      <c r="B3122" t="s">
        <v>36</v>
      </c>
      <c r="C3122" t="s">
        <v>1096</v>
      </c>
      <c r="D3122">
        <v>22.5</v>
      </c>
    </row>
    <row r="3123" spans="1:4">
      <c r="A3123" s="1">
        <v>43204</v>
      </c>
      <c r="B3123" t="s">
        <v>36</v>
      </c>
      <c r="C3123" t="s">
        <v>1097</v>
      </c>
      <c r="D3123">
        <v>70.375</v>
      </c>
    </row>
    <row r="3124" spans="1:4">
      <c r="A3124" s="1">
        <v>43199</v>
      </c>
      <c r="B3124" t="s">
        <v>36</v>
      </c>
      <c r="C3124" t="s">
        <v>1098</v>
      </c>
      <c r="D3124">
        <v>104.166666666667</v>
      </c>
    </row>
    <row r="3125" spans="1:4">
      <c r="A3125" s="1">
        <v>43199</v>
      </c>
      <c r="B3125" t="s">
        <v>36</v>
      </c>
      <c r="C3125" t="s">
        <v>1099</v>
      </c>
      <c r="D3125">
        <v>73.4166666666667</v>
      </c>
    </row>
    <row r="3126" spans="1:4">
      <c r="A3126" s="1">
        <v>43203</v>
      </c>
      <c r="B3126" t="s">
        <v>36</v>
      </c>
      <c r="C3126" t="s">
        <v>1100</v>
      </c>
      <c r="D3126">
        <v>50</v>
      </c>
    </row>
    <row r="3127" spans="1:4">
      <c r="A3127" s="1">
        <v>43203</v>
      </c>
      <c r="B3127" t="s">
        <v>36</v>
      </c>
      <c r="C3127" t="s">
        <v>1101</v>
      </c>
      <c r="D3127">
        <v>104.166666666667</v>
      </c>
    </row>
    <row r="3128" spans="1:4">
      <c r="A3128" s="1">
        <v>43203</v>
      </c>
      <c r="B3128" t="s">
        <v>36</v>
      </c>
      <c r="C3128" t="s">
        <v>1102</v>
      </c>
      <c r="D3128">
        <v>134.73125</v>
      </c>
    </row>
    <row r="3129" spans="1:4">
      <c r="A3129" s="1">
        <v>43203</v>
      </c>
      <c r="B3129" t="s">
        <v>36</v>
      </c>
      <c r="C3129" t="s">
        <v>1103</v>
      </c>
      <c r="D3129">
        <v>50</v>
      </c>
    </row>
    <row r="3130" spans="1:4">
      <c r="A3130" s="1">
        <v>43203</v>
      </c>
      <c r="B3130" t="s">
        <v>36</v>
      </c>
      <c r="C3130" t="s">
        <v>1104</v>
      </c>
      <c r="D3130">
        <v>66.9420833333333</v>
      </c>
    </row>
    <row r="3131" spans="1:4">
      <c r="A3131" s="1">
        <v>43199</v>
      </c>
      <c r="B3131" t="s">
        <v>36</v>
      </c>
      <c r="C3131" t="s">
        <v>912</v>
      </c>
      <c r="D3131">
        <v>28.42</v>
      </c>
    </row>
    <row r="3132" spans="1:4">
      <c r="A3132" s="1">
        <v>43203</v>
      </c>
      <c r="B3132" t="s">
        <v>36</v>
      </c>
      <c r="C3132" t="s">
        <v>912</v>
      </c>
      <c r="D3132">
        <v>35</v>
      </c>
    </row>
    <row r="3133" spans="1:4">
      <c r="A3133" s="1">
        <v>43203</v>
      </c>
      <c r="B3133" t="s">
        <v>36</v>
      </c>
      <c r="C3133" t="s">
        <v>1105</v>
      </c>
      <c r="D3133">
        <v>41</v>
      </c>
    </row>
    <row r="3134" spans="1:4">
      <c r="A3134" s="1">
        <v>43199</v>
      </c>
      <c r="B3134" t="s">
        <v>36</v>
      </c>
      <c r="C3134" t="s">
        <v>1106</v>
      </c>
      <c r="D3134">
        <f>47.2+43.2</f>
        <v>90.4</v>
      </c>
    </row>
    <row r="3135" spans="1:4">
      <c r="A3135" s="1">
        <v>43199</v>
      </c>
      <c r="B3135" t="s">
        <v>36</v>
      </c>
      <c r="C3135" t="s">
        <v>1107</v>
      </c>
      <c r="D3135">
        <v>759</v>
      </c>
    </row>
    <row r="3136" spans="1:4">
      <c r="A3136" s="1">
        <v>43160</v>
      </c>
      <c r="B3136" t="s">
        <v>39</v>
      </c>
      <c r="C3136" t="s">
        <v>42</v>
      </c>
      <c r="D3136">
        <v>110</v>
      </c>
    </row>
    <row r="3137" spans="1:4">
      <c r="A3137" s="1">
        <v>43196</v>
      </c>
      <c r="B3137" t="s">
        <v>39</v>
      </c>
      <c r="C3137" t="s">
        <v>83</v>
      </c>
      <c r="D3137">
        <v>74.81</v>
      </c>
    </row>
    <row r="3138" spans="1:4">
      <c r="A3138" s="1">
        <v>43210</v>
      </c>
      <c r="B3138" t="s">
        <v>39</v>
      </c>
      <c r="C3138" t="s">
        <v>391</v>
      </c>
      <c r="D3138">
        <v>50</v>
      </c>
    </row>
    <row r="3139" spans="1:4">
      <c r="A3139" s="1">
        <v>43212</v>
      </c>
      <c r="B3139" t="s">
        <v>39</v>
      </c>
      <c r="C3139" t="s">
        <v>83</v>
      </c>
      <c r="D3139">
        <v>68.45</v>
      </c>
    </row>
    <row r="3140" spans="1:4">
      <c r="A3140" s="1">
        <v>43160</v>
      </c>
      <c r="B3140" t="s">
        <v>375</v>
      </c>
      <c r="C3140" t="s">
        <v>547</v>
      </c>
      <c r="D3140">
        <v>200</v>
      </c>
    </row>
    <row r="3141" spans="1:4">
      <c r="A3141" s="1">
        <v>43160</v>
      </c>
      <c r="B3141" t="s">
        <v>375</v>
      </c>
      <c r="C3141" t="s">
        <v>548</v>
      </c>
      <c r="D3141">
        <v>44</v>
      </c>
    </row>
    <row r="3142" spans="1:4">
      <c r="A3142" s="1">
        <v>43160</v>
      </c>
      <c r="B3142" t="s">
        <v>375</v>
      </c>
      <c r="C3142" t="s">
        <v>549</v>
      </c>
      <c r="D3142">
        <v>44</v>
      </c>
    </row>
    <row r="3143" spans="1:4">
      <c r="A3143" s="1">
        <v>43160</v>
      </c>
      <c r="B3143" t="s">
        <v>375</v>
      </c>
      <c r="C3143" t="s">
        <v>550</v>
      </c>
      <c r="D3143">
        <v>50</v>
      </c>
    </row>
    <row r="3144" spans="1:4">
      <c r="A3144" s="1">
        <v>43221</v>
      </c>
      <c r="B3144" t="s">
        <v>1538</v>
      </c>
      <c r="C3144" t="s">
        <v>239</v>
      </c>
      <c r="D3144">
        <v>800</v>
      </c>
    </row>
    <row r="3145" spans="1:4">
      <c r="A3145" s="1">
        <v>43221</v>
      </c>
      <c r="B3145" t="s">
        <v>1538</v>
      </c>
      <c r="C3145" t="s">
        <v>669</v>
      </c>
      <c r="D3145">
        <v>60</v>
      </c>
    </row>
    <row r="3146" spans="1:4">
      <c r="A3146" s="1">
        <v>43225</v>
      </c>
      <c r="B3146" t="s">
        <v>1538</v>
      </c>
      <c r="C3146" t="s">
        <v>1108</v>
      </c>
      <c r="D3146">
        <v>14</v>
      </c>
    </row>
    <row r="3147" spans="1:4">
      <c r="A3147" s="1">
        <v>43221</v>
      </c>
      <c r="B3147" t="s">
        <v>294</v>
      </c>
      <c r="C3147" t="s">
        <v>239</v>
      </c>
      <c r="D3147">
        <v>470</v>
      </c>
    </row>
    <row r="3148" spans="1:4">
      <c r="A3148" s="1">
        <v>43245</v>
      </c>
      <c r="B3148" t="s">
        <v>294</v>
      </c>
      <c r="C3148" t="s">
        <v>432</v>
      </c>
      <c r="D3148">
        <v>50.95</v>
      </c>
    </row>
    <row r="3149" spans="1:4">
      <c r="A3149" s="1">
        <v>43221</v>
      </c>
      <c r="B3149" t="s">
        <v>11</v>
      </c>
      <c r="C3149" t="s">
        <v>777</v>
      </c>
      <c r="D3149">
        <v>180</v>
      </c>
    </row>
    <row r="3150" spans="1:4">
      <c r="A3150" s="1">
        <v>43223</v>
      </c>
      <c r="B3150" t="s">
        <v>11</v>
      </c>
      <c r="C3150" t="s">
        <v>1109</v>
      </c>
      <c r="D3150">
        <v>11.7</v>
      </c>
    </row>
    <row r="3151" spans="1:4">
      <c r="A3151" s="1">
        <v>43223</v>
      </c>
      <c r="B3151" t="s">
        <v>11</v>
      </c>
      <c r="C3151" t="s">
        <v>824</v>
      </c>
      <c r="D3151">
        <v>28.25</v>
      </c>
    </row>
    <row r="3152" spans="1:4">
      <c r="A3152" s="1">
        <v>43230</v>
      </c>
      <c r="B3152" t="s">
        <v>11</v>
      </c>
      <c r="C3152" t="s">
        <v>824</v>
      </c>
      <c r="D3152">
        <v>32</v>
      </c>
    </row>
    <row r="3153" spans="1:4">
      <c r="A3153" s="1">
        <v>43245</v>
      </c>
      <c r="B3153" t="s">
        <v>11</v>
      </c>
      <c r="C3153" t="s">
        <v>824</v>
      </c>
      <c r="D3153">
        <v>28</v>
      </c>
    </row>
    <row r="3154" spans="1:4">
      <c r="A3154" s="1">
        <v>43246</v>
      </c>
      <c r="B3154" t="s">
        <v>11</v>
      </c>
      <c r="C3154" t="s">
        <v>1110</v>
      </c>
      <c r="D3154">
        <v>7.2</v>
      </c>
    </row>
    <row r="3155" spans="1:4">
      <c r="A3155" s="1">
        <v>43243</v>
      </c>
      <c r="B3155" t="s">
        <v>11</v>
      </c>
      <c r="C3155" t="s">
        <v>780</v>
      </c>
      <c r="D3155">
        <v>20.35</v>
      </c>
    </row>
    <row r="3156" spans="1:4">
      <c r="A3156" s="1">
        <v>43247</v>
      </c>
      <c r="B3156" t="s">
        <v>11</v>
      </c>
      <c r="C3156" t="s">
        <v>727</v>
      </c>
      <c r="D3156">
        <v>7.8</v>
      </c>
    </row>
    <row r="3157" spans="1:4">
      <c r="A3157" s="1">
        <v>43245</v>
      </c>
      <c r="B3157" t="s">
        <v>11</v>
      </c>
      <c r="C3157" t="s">
        <v>1111</v>
      </c>
      <c r="D3157">
        <v>10</v>
      </c>
    </row>
    <row r="3158" spans="1:4">
      <c r="A3158" s="1">
        <v>43225</v>
      </c>
      <c r="B3158" t="s">
        <v>68</v>
      </c>
      <c r="C3158" t="s">
        <v>138</v>
      </c>
      <c r="D3158">
        <v>8.85</v>
      </c>
    </row>
    <row r="3159" spans="1:4">
      <c r="A3159" s="1">
        <v>43225</v>
      </c>
      <c r="B3159" t="s">
        <v>68</v>
      </c>
      <c r="C3159" t="s">
        <v>20</v>
      </c>
      <c r="D3159">
        <v>110.9</v>
      </c>
    </row>
    <row r="3160" spans="1:4">
      <c r="A3160" s="1">
        <v>43222</v>
      </c>
      <c r="B3160" t="s">
        <v>68</v>
      </c>
      <c r="C3160" t="s">
        <v>20</v>
      </c>
      <c r="D3160">
        <v>12.35</v>
      </c>
    </row>
    <row r="3161" spans="1:4">
      <c r="A3161" s="1">
        <v>43224</v>
      </c>
      <c r="B3161" t="s">
        <v>68</v>
      </c>
      <c r="C3161" t="s">
        <v>20</v>
      </c>
      <c r="D3161">
        <v>13.1</v>
      </c>
    </row>
    <row r="3162" spans="1:4">
      <c r="A3162" s="1">
        <v>43237</v>
      </c>
      <c r="B3162" t="s">
        <v>68</v>
      </c>
      <c r="C3162" t="s">
        <v>765</v>
      </c>
      <c r="D3162">
        <v>13.3</v>
      </c>
    </row>
    <row r="3163" spans="1:4">
      <c r="A3163" s="1">
        <v>43229</v>
      </c>
      <c r="B3163" t="s">
        <v>68</v>
      </c>
      <c r="C3163" t="s">
        <v>218</v>
      </c>
      <c r="D3163">
        <v>78</v>
      </c>
    </row>
    <row r="3164" spans="1:4">
      <c r="A3164" s="1">
        <v>43224</v>
      </c>
      <c r="B3164" t="s">
        <v>68</v>
      </c>
      <c r="C3164" t="s">
        <v>20</v>
      </c>
      <c r="D3164">
        <v>13.1</v>
      </c>
    </row>
    <row r="3165" spans="1:4">
      <c r="A3165" s="1">
        <v>43222</v>
      </c>
      <c r="B3165" t="s">
        <v>68</v>
      </c>
      <c r="C3165" t="s">
        <v>20</v>
      </c>
      <c r="D3165">
        <v>12.35</v>
      </c>
    </row>
    <row r="3166" spans="1:4">
      <c r="A3166" s="1">
        <v>43239</v>
      </c>
      <c r="B3166" t="s">
        <v>68</v>
      </c>
      <c r="C3166" t="s">
        <v>20</v>
      </c>
      <c r="D3166">
        <v>121.2</v>
      </c>
    </row>
    <row r="3167" spans="1:4">
      <c r="A3167" s="1">
        <v>43225</v>
      </c>
      <c r="B3167" t="s">
        <v>68</v>
      </c>
      <c r="C3167" t="s">
        <v>1112</v>
      </c>
      <c r="D3167">
        <v>45.8</v>
      </c>
    </row>
    <row r="3168" spans="1:4">
      <c r="A3168" s="1">
        <v>43232</v>
      </c>
      <c r="B3168" t="s">
        <v>68</v>
      </c>
      <c r="C3168" t="s">
        <v>20</v>
      </c>
      <c r="D3168">
        <v>111.9</v>
      </c>
    </row>
    <row r="3169" spans="1:4">
      <c r="A3169" s="1">
        <v>43234</v>
      </c>
      <c r="B3169" t="s">
        <v>68</v>
      </c>
      <c r="C3169" t="s">
        <v>122</v>
      </c>
      <c r="D3169">
        <v>10.45</v>
      </c>
    </row>
    <row r="3170" spans="1:4">
      <c r="A3170" s="1">
        <v>43240</v>
      </c>
      <c r="B3170" t="s">
        <v>68</v>
      </c>
      <c r="C3170" t="s">
        <v>372</v>
      </c>
      <c r="D3170">
        <v>6.35</v>
      </c>
    </row>
    <row r="3171" spans="1:4">
      <c r="A3171" s="1">
        <v>43249</v>
      </c>
      <c r="B3171" t="s">
        <v>68</v>
      </c>
      <c r="C3171" t="s">
        <v>20</v>
      </c>
      <c r="D3171">
        <v>9.5</v>
      </c>
    </row>
    <row r="3172" spans="1:4">
      <c r="A3172" s="1">
        <v>43249</v>
      </c>
      <c r="B3172" t="s">
        <v>68</v>
      </c>
      <c r="C3172" t="s">
        <v>20</v>
      </c>
      <c r="D3172">
        <v>113.01</v>
      </c>
    </row>
    <row r="3173" spans="1:4">
      <c r="A3173" s="1">
        <v>43246</v>
      </c>
      <c r="B3173" t="s">
        <v>68</v>
      </c>
      <c r="C3173" t="s">
        <v>122</v>
      </c>
      <c r="D3173">
        <v>13.45</v>
      </c>
    </row>
    <row r="3174" spans="1:4">
      <c r="A3174" s="1">
        <v>43248</v>
      </c>
      <c r="B3174" t="s">
        <v>68</v>
      </c>
      <c r="C3174" t="s">
        <v>20</v>
      </c>
      <c r="D3174">
        <v>45.38</v>
      </c>
    </row>
    <row r="3175" spans="1:4">
      <c r="A3175" s="1">
        <v>43247</v>
      </c>
      <c r="B3175" t="s">
        <v>68</v>
      </c>
      <c r="C3175" t="s">
        <v>20</v>
      </c>
      <c r="D3175">
        <v>47.9</v>
      </c>
    </row>
    <row r="3176" spans="1:4">
      <c r="A3176" s="1">
        <v>43235</v>
      </c>
      <c r="B3176" t="s">
        <v>197</v>
      </c>
      <c r="C3176" t="s">
        <v>72</v>
      </c>
      <c r="D3176">
        <v>6</v>
      </c>
    </row>
    <row r="3177" spans="1:4">
      <c r="A3177" s="1">
        <v>43242</v>
      </c>
      <c r="B3177" t="s">
        <v>197</v>
      </c>
      <c r="C3177" t="s">
        <v>567</v>
      </c>
      <c r="D3177">
        <v>338.12</v>
      </c>
    </row>
    <row r="3178" spans="1:4">
      <c r="A3178" s="1">
        <v>43238</v>
      </c>
      <c r="B3178" t="s">
        <v>197</v>
      </c>
      <c r="C3178" t="s">
        <v>730</v>
      </c>
      <c r="D3178">
        <v>69.3</v>
      </c>
    </row>
    <row r="3179" spans="1:4">
      <c r="A3179" s="1">
        <v>43221</v>
      </c>
      <c r="B3179" t="s">
        <v>125</v>
      </c>
      <c r="C3179" t="s">
        <v>640</v>
      </c>
      <c r="D3179">
        <v>60</v>
      </c>
    </row>
    <row r="3180" spans="1:4">
      <c r="A3180" s="1">
        <v>43221</v>
      </c>
      <c r="B3180" t="s">
        <v>125</v>
      </c>
      <c r="C3180" t="s">
        <v>641</v>
      </c>
      <c r="D3180">
        <v>600</v>
      </c>
    </row>
    <row r="3181" spans="1:4">
      <c r="A3181" s="1">
        <v>43221</v>
      </c>
      <c r="B3181" t="s">
        <v>125</v>
      </c>
      <c r="C3181" t="s">
        <v>509</v>
      </c>
      <c r="D3181">
        <v>55.5</v>
      </c>
    </row>
    <row r="3182" spans="1:4">
      <c r="A3182" s="1">
        <v>43238</v>
      </c>
      <c r="B3182" t="s">
        <v>125</v>
      </c>
      <c r="C3182" t="s">
        <v>1113</v>
      </c>
      <c r="D3182">
        <v>59</v>
      </c>
    </row>
    <row r="3183" spans="1:4">
      <c r="A3183" s="1">
        <v>43245</v>
      </c>
      <c r="B3183" t="s">
        <v>125</v>
      </c>
      <c r="C3183" t="s">
        <v>1114</v>
      </c>
      <c r="D3183">
        <v>5.1</v>
      </c>
    </row>
    <row r="3184" spans="1:4">
      <c r="A3184" s="1">
        <v>43234</v>
      </c>
      <c r="B3184" t="s">
        <v>125</v>
      </c>
      <c r="C3184" t="s">
        <v>195</v>
      </c>
      <c r="D3184">
        <v>11.6</v>
      </c>
    </row>
    <row r="3185" spans="1:4">
      <c r="A3185" s="1">
        <v>43221</v>
      </c>
      <c r="B3185" t="s">
        <v>644</v>
      </c>
      <c r="C3185" t="s">
        <v>645</v>
      </c>
      <c r="D3185">
        <v>750</v>
      </c>
    </row>
    <row r="3186" spans="1:4">
      <c r="A3186" s="1">
        <v>43221</v>
      </c>
      <c r="B3186" t="s">
        <v>644</v>
      </c>
      <c r="C3186" t="s">
        <v>684</v>
      </c>
      <c r="D3186">
        <v>900</v>
      </c>
    </row>
    <row r="3187" spans="1:4">
      <c r="A3187" s="1">
        <v>43224</v>
      </c>
      <c r="B3187" t="s">
        <v>163</v>
      </c>
      <c r="C3187" t="s">
        <v>814</v>
      </c>
      <c r="D3187">
        <v>23</v>
      </c>
    </row>
    <row r="3188" spans="1:4">
      <c r="A3188" s="1">
        <v>43227</v>
      </c>
      <c r="B3188" t="s">
        <v>163</v>
      </c>
      <c r="C3188" t="s">
        <v>817</v>
      </c>
      <c r="D3188">
        <v>40</v>
      </c>
    </row>
    <row r="3189" spans="1:4">
      <c r="A3189" s="1">
        <v>43249</v>
      </c>
      <c r="B3189" t="s">
        <v>163</v>
      </c>
      <c r="C3189" t="s">
        <v>1115</v>
      </c>
      <c r="D3189">
        <v>4</v>
      </c>
    </row>
    <row r="3190" spans="1:4">
      <c r="A3190" s="1">
        <v>43245</v>
      </c>
      <c r="B3190" t="s">
        <v>134</v>
      </c>
      <c r="C3190" t="s">
        <v>25</v>
      </c>
      <c r="D3190">
        <v>17.9</v>
      </c>
    </row>
    <row r="3191" spans="1:4">
      <c r="A3191" s="1">
        <v>43243</v>
      </c>
      <c r="B3191" t="s">
        <v>134</v>
      </c>
      <c r="C3191" t="s">
        <v>332</v>
      </c>
      <c r="D3191">
        <v>138</v>
      </c>
    </row>
    <row r="3192" spans="1:4">
      <c r="A3192" s="1">
        <v>43225</v>
      </c>
      <c r="B3192" t="s">
        <v>34</v>
      </c>
      <c r="C3192" t="s">
        <v>81</v>
      </c>
      <c r="D3192">
        <v>3.7</v>
      </c>
    </row>
    <row r="3193" spans="1:4">
      <c r="A3193" s="1">
        <v>43226</v>
      </c>
      <c r="B3193" t="s">
        <v>34</v>
      </c>
      <c r="C3193" t="s">
        <v>1116</v>
      </c>
      <c r="D3193">
        <v>3.8</v>
      </c>
    </row>
    <row r="3194" spans="1:4">
      <c r="A3194" s="1">
        <v>43245</v>
      </c>
      <c r="B3194" t="s">
        <v>34</v>
      </c>
      <c r="C3194" t="s">
        <v>1117</v>
      </c>
      <c r="D3194">
        <v>17.8</v>
      </c>
    </row>
    <row r="3195" spans="1:4">
      <c r="A3195" s="1">
        <v>43250</v>
      </c>
      <c r="B3195" t="s">
        <v>34</v>
      </c>
      <c r="C3195" t="s">
        <v>81</v>
      </c>
      <c r="D3195">
        <v>23.9</v>
      </c>
    </row>
    <row r="3196" spans="1:4">
      <c r="A3196" s="1">
        <v>43221</v>
      </c>
      <c r="B3196" t="s">
        <v>36</v>
      </c>
      <c r="C3196" t="s">
        <v>37</v>
      </c>
      <c r="D3196">
        <v>600</v>
      </c>
    </row>
    <row r="3197" spans="1:4">
      <c r="A3197" s="1">
        <v>43221</v>
      </c>
      <c r="B3197" t="s">
        <v>36</v>
      </c>
      <c r="C3197" t="s">
        <v>38</v>
      </c>
      <c r="D3197">
        <v>400</v>
      </c>
    </row>
    <row r="3198" spans="1:4">
      <c r="A3198" s="1">
        <v>43238</v>
      </c>
      <c r="B3198" t="s">
        <v>36</v>
      </c>
      <c r="C3198" t="s">
        <v>1118</v>
      </c>
      <c r="D3198">
        <v>120</v>
      </c>
    </row>
    <row r="3199" spans="1:4">
      <c r="A3199" s="1">
        <v>43221</v>
      </c>
      <c r="B3199" t="s">
        <v>39</v>
      </c>
      <c r="C3199" t="s">
        <v>42</v>
      </c>
      <c r="D3199">
        <v>110</v>
      </c>
    </row>
    <row r="3200" spans="1:4">
      <c r="A3200" s="1">
        <v>43224</v>
      </c>
      <c r="B3200" t="s">
        <v>39</v>
      </c>
      <c r="C3200" t="s">
        <v>83</v>
      </c>
      <c r="D3200">
        <v>72.25</v>
      </c>
    </row>
    <row r="3201" spans="1:4">
      <c r="A3201" s="1">
        <v>43224</v>
      </c>
      <c r="B3201" t="s">
        <v>39</v>
      </c>
      <c r="C3201" t="s">
        <v>172</v>
      </c>
      <c r="D3201">
        <v>150</v>
      </c>
    </row>
    <row r="3202" spans="1:4">
      <c r="A3202" s="1">
        <v>43233</v>
      </c>
      <c r="B3202" t="s">
        <v>39</v>
      </c>
      <c r="C3202" t="s">
        <v>83</v>
      </c>
      <c r="D3202">
        <v>78.2</v>
      </c>
    </row>
    <row r="3203" spans="1:4">
      <c r="A3203" s="1">
        <v>43232</v>
      </c>
      <c r="B3203" t="s">
        <v>39</v>
      </c>
      <c r="C3203" t="s">
        <v>391</v>
      </c>
      <c r="D3203">
        <v>50</v>
      </c>
    </row>
    <row r="3204" spans="1:4">
      <c r="A3204" s="1">
        <v>43243</v>
      </c>
      <c r="B3204" t="s">
        <v>39</v>
      </c>
      <c r="C3204" t="s">
        <v>83</v>
      </c>
      <c r="D3204">
        <v>84.94</v>
      </c>
    </row>
    <row r="3205" spans="1:4">
      <c r="A3205" s="1">
        <v>43221</v>
      </c>
      <c r="B3205" t="s">
        <v>375</v>
      </c>
      <c r="C3205" t="s">
        <v>547</v>
      </c>
      <c r="D3205">
        <v>200</v>
      </c>
    </row>
    <row r="3206" spans="1:4">
      <c r="A3206" s="1">
        <v>43221</v>
      </c>
      <c r="B3206" t="s">
        <v>375</v>
      </c>
      <c r="C3206" t="s">
        <v>548</v>
      </c>
      <c r="D3206">
        <v>44</v>
      </c>
    </row>
    <row r="3207" spans="1:4">
      <c r="A3207" s="1">
        <v>43221</v>
      </c>
      <c r="B3207" t="s">
        <v>375</v>
      </c>
      <c r="C3207" t="s">
        <v>549</v>
      </c>
      <c r="D3207">
        <v>44</v>
      </c>
    </row>
    <row r="3208" spans="1:4">
      <c r="A3208" s="1">
        <v>43221</v>
      </c>
      <c r="B3208" t="s">
        <v>375</v>
      </c>
      <c r="C3208" t="s">
        <v>550</v>
      </c>
      <c r="D3208">
        <v>50</v>
      </c>
    </row>
    <row r="3209" spans="1:4">
      <c r="A3209" s="1">
        <v>43252</v>
      </c>
      <c r="B3209" t="s">
        <v>1538</v>
      </c>
      <c r="C3209" t="s">
        <v>239</v>
      </c>
      <c r="D3209">
        <v>800</v>
      </c>
    </row>
    <row r="3210" spans="1:4">
      <c r="A3210" s="1">
        <v>43252</v>
      </c>
      <c r="B3210" t="s">
        <v>1538</v>
      </c>
      <c r="C3210" t="s">
        <v>669</v>
      </c>
      <c r="D3210">
        <v>60</v>
      </c>
    </row>
    <row r="3211" spans="1:4">
      <c r="A3211" s="1">
        <v>43274</v>
      </c>
      <c r="B3211" t="s">
        <v>1538</v>
      </c>
      <c r="C3211" t="s">
        <v>1119</v>
      </c>
      <c r="D3211">
        <v>63.5</v>
      </c>
    </row>
    <row r="3212" spans="1:4">
      <c r="A3212" s="1">
        <v>43252</v>
      </c>
      <c r="B3212" t="s">
        <v>294</v>
      </c>
      <c r="C3212" t="s">
        <v>239</v>
      </c>
      <c r="D3212">
        <v>470</v>
      </c>
    </row>
    <row r="3213" spans="1:4">
      <c r="A3213" s="1">
        <v>43252</v>
      </c>
      <c r="B3213" t="s">
        <v>11</v>
      </c>
      <c r="C3213" t="s">
        <v>777</v>
      </c>
      <c r="D3213">
        <v>180</v>
      </c>
    </row>
    <row r="3214" spans="1:4">
      <c r="A3214" s="1">
        <v>43252</v>
      </c>
      <c r="B3214" t="s">
        <v>11</v>
      </c>
      <c r="C3214" t="s">
        <v>1120</v>
      </c>
      <c r="D3214">
        <v>34</v>
      </c>
    </row>
    <row r="3215" spans="1:4">
      <c r="A3215" s="1">
        <v>43275</v>
      </c>
      <c r="B3215" t="s">
        <v>11</v>
      </c>
      <c r="C3215" t="s">
        <v>727</v>
      </c>
      <c r="D3215">
        <v>20</v>
      </c>
    </row>
    <row r="3216" spans="1:4">
      <c r="A3216" s="1">
        <v>43268</v>
      </c>
      <c r="B3216" t="s">
        <v>11</v>
      </c>
      <c r="C3216" t="s">
        <v>492</v>
      </c>
      <c r="D3216">
        <v>20</v>
      </c>
    </row>
    <row r="3217" spans="1:4">
      <c r="A3217" s="1">
        <v>43265</v>
      </c>
      <c r="B3217" t="s">
        <v>11</v>
      </c>
      <c r="C3217" t="s">
        <v>824</v>
      </c>
      <c r="D3217">
        <v>20</v>
      </c>
    </row>
    <row r="3218" spans="1:4">
      <c r="A3218" s="1">
        <v>43260</v>
      </c>
      <c r="B3218" t="s">
        <v>11</v>
      </c>
      <c r="C3218" t="s">
        <v>727</v>
      </c>
      <c r="D3218">
        <v>20</v>
      </c>
    </row>
    <row r="3219" spans="1:4">
      <c r="A3219" s="1">
        <v>43289</v>
      </c>
      <c r="B3219" t="s">
        <v>11</v>
      </c>
      <c r="C3219" t="s">
        <v>492</v>
      </c>
      <c r="D3219">
        <v>22</v>
      </c>
    </row>
    <row r="3220" spans="1:4">
      <c r="A3220" s="1">
        <v>43269</v>
      </c>
      <c r="B3220" t="s">
        <v>11</v>
      </c>
      <c r="C3220" t="s">
        <v>780</v>
      </c>
      <c r="D3220">
        <v>26</v>
      </c>
    </row>
    <row r="3221" spans="1:4">
      <c r="A3221" s="1">
        <v>43280</v>
      </c>
      <c r="B3221" t="s">
        <v>11</v>
      </c>
      <c r="C3221" t="s">
        <v>780</v>
      </c>
      <c r="D3221">
        <v>25</v>
      </c>
    </row>
    <row r="3222" spans="1:4">
      <c r="A3222" s="1">
        <v>43260</v>
      </c>
      <c r="B3222" t="s">
        <v>68</v>
      </c>
      <c r="C3222" t="s">
        <v>20</v>
      </c>
      <c r="D3222">
        <v>126.5</v>
      </c>
    </row>
    <row r="3223" spans="1:4">
      <c r="A3223" s="1">
        <v>43253</v>
      </c>
      <c r="B3223" t="s">
        <v>68</v>
      </c>
      <c r="C3223" t="s">
        <v>372</v>
      </c>
      <c r="D3223">
        <v>5.15</v>
      </c>
    </row>
    <row r="3224" spans="1:4">
      <c r="A3224" s="1">
        <v>43253</v>
      </c>
      <c r="B3224" t="s">
        <v>68</v>
      </c>
      <c r="C3224" t="s">
        <v>20</v>
      </c>
      <c r="D3224">
        <v>133.95</v>
      </c>
    </row>
    <row r="3225" spans="1:4">
      <c r="A3225" s="1">
        <v>43274</v>
      </c>
      <c r="B3225" t="s">
        <v>68</v>
      </c>
      <c r="C3225" t="s">
        <v>372</v>
      </c>
      <c r="D3225">
        <v>6.5</v>
      </c>
    </row>
    <row r="3226" spans="1:4">
      <c r="A3226" s="1">
        <v>43274</v>
      </c>
      <c r="B3226" t="s">
        <v>68</v>
      </c>
      <c r="C3226" t="s">
        <v>20</v>
      </c>
      <c r="D3226">
        <v>206.65</v>
      </c>
    </row>
    <row r="3227" spans="1:4">
      <c r="A3227" s="1">
        <v>43267</v>
      </c>
      <c r="B3227" t="s">
        <v>68</v>
      </c>
      <c r="C3227" t="s">
        <v>20</v>
      </c>
      <c r="D3227">
        <v>174.65</v>
      </c>
    </row>
    <row r="3228" spans="1:4">
      <c r="A3228" s="1">
        <v>43262</v>
      </c>
      <c r="B3228" t="s">
        <v>68</v>
      </c>
      <c r="C3228" t="s">
        <v>122</v>
      </c>
      <c r="D3228">
        <v>11.55</v>
      </c>
    </row>
    <row r="3229" spans="1:4">
      <c r="A3229" s="1">
        <v>43261</v>
      </c>
      <c r="B3229" t="s">
        <v>68</v>
      </c>
      <c r="C3229" t="s">
        <v>790</v>
      </c>
      <c r="D3229">
        <v>9.85</v>
      </c>
    </row>
    <row r="3230" spans="1:4">
      <c r="A3230" s="1">
        <v>43274</v>
      </c>
      <c r="B3230" t="s">
        <v>68</v>
      </c>
      <c r="C3230" t="s">
        <v>790</v>
      </c>
      <c r="D3230">
        <v>17.25</v>
      </c>
    </row>
    <row r="3231" spans="1:4">
      <c r="A3231" s="1">
        <v>43276</v>
      </c>
      <c r="B3231" t="s">
        <v>68</v>
      </c>
      <c r="C3231" t="s">
        <v>1121</v>
      </c>
      <c r="D3231">
        <v>89.8</v>
      </c>
    </row>
    <row r="3232" spans="1:4">
      <c r="A3232" s="1">
        <v>43276</v>
      </c>
      <c r="B3232" t="s">
        <v>68</v>
      </c>
      <c r="C3232" t="s">
        <v>20</v>
      </c>
      <c r="D3232">
        <v>72.6</v>
      </c>
    </row>
    <row r="3233" spans="1:4">
      <c r="A3233" s="1">
        <v>43263</v>
      </c>
      <c r="B3233" t="s">
        <v>197</v>
      </c>
      <c r="C3233" t="s">
        <v>869</v>
      </c>
      <c r="D3233">
        <v>61.6</v>
      </c>
    </row>
    <row r="3234" spans="1:4">
      <c r="A3234" s="1">
        <v>43274</v>
      </c>
      <c r="B3234" t="s">
        <v>197</v>
      </c>
      <c r="C3234" t="s">
        <v>1122</v>
      </c>
      <c r="D3234">
        <v>63</v>
      </c>
    </row>
    <row r="3235" spans="1:4">
      <c r="A3235" s="1">
        <v>43252</v>
      </c>
      <c r="B3235" t="s">
        <v>125</v>
      </c>
      <c r="C3235" t="s">
        <v>640</v>
      </c>
      <c r="D3235">
        <v>60</v>
      </c>
    </row>
    <row r="3236" spans="1:4">
      <c r="A3236" s="1">
        <v>43252</v>
      </c>
      <c r="B3236" t="s">
        <v>125</v>
      </c>
      <c r="C3236" t="s">
        <v>641</v>
      </c>
      <c r="D3236">
        <v>600</v>
      </c>
    </row>
    <row r="3237" spans="1:4">
      <c r="A3237" s="1">
        <v>43252</v>
      </c>
      <c r="B3237" t="s">
        <v>125</v>
      </c>
      <c r="C3237" t="s">
        <v>509</v>
      </c>
      <c r="D3237">
        <v>55.5</v>
      </c>
    </row>
    <row r="3238" spans="1:4">
      <c r="A3238" s="1">
        <v>43252</v>
      </c>
      <c r="B3238" t="s">
        <v>125</v>
      </c>
      <c r="C3238" t="s">
        <v>1123</v>
      </c>
      <c r="D3238">
        <v>5.8</v>
      </c>
    </row>
    <row r="3239" spans="1:4">
      <c r="A3239" s="1">
        <v>43252</v>
      </c>
      <c r="B3239" t="s">
        <v>644</v>
      </c>
      <c r="C3239" t="s">
        <v>645</v>
      </c>
      <c r="D3239">
        <v>750</v>
      </c>
    </row>
    <row r="3240" spans="1:4">
      <c r="A3240" s="1">
        <v>43252</v>
      </c>
      <c r="B3240" t="s">
        <v>644</v>
      </c>
      <c r="C3240" t="s">
        <v>684</v>
      </c>
      <c r="D3240">
        <v>900</v>
      </c>
    </row>
    <row r="3241" spans="1:4">
      <c r="A3241" s="1">
        <v>43280</v>
      </c>
      <c r="B3241" t="s">
        <v>163</v>
      </c>
      <c r="C3241" t="s">
        <v>1124</v>
      </c>
      <c r="D3241">
        <v>30</v>
      </c>
    </row>
    <row r="3242" spans="1:4">
      <c r="A3242" s="1">
        <v>43279</v>
      </c>
      <c r="B3242" t="s">
        <v>134</v>
      </c>
      <c r="C3242" t="s">
        <v>1125</v>
      </c>
      <c r="D3242">
        <v>96.8</v>
      </c>
    </row>
    <row r="3243" spans="1:4">
      <c r="A3243" s="1">
        <v>43279</v>
      </c>
      <c r="B3243" t="s">
        <v>134</v>
      </c>
      <c r="C3243" t="s">
        <v>378</v>
      </c>
      <c r="D3243">
        <v>149.4</v>
      </c>
    </row>
    <row r="3244" spans="1:4">
      <c r="A3244" s="1">
        <v>43275</v>
      </c>
      <c r="B3244" t="s">
        <v>34</v>
      </c>
      <c r="C3244" t="s">
        <v>81</v>
      </c>
      <c r="D3244">
        <v>24.5</v>
      </c>
    </row>
    <row r="3245" spans="1:4">
      <c r="A3245" s="1">
        <v>43281</v>
      </c>
      <c r="B3245" t="s">
        <v>34</v>
      </c>
      <c r="C3245" t="s">
        <v>81</v>
      </c>
      <c r="D3245">
        <v>39</v>
      </c>
    </row>
    <row r="3246" spans="1:4">
      <c r="A3246" s="1">
        <v>43252</v>
      </c>
      <c r="B3246" t="s">
        <v>36</v>
      </c>
      <c r="C3246" t="s">
        <v>37</v>
      </c>
      <c r="D3246">
        <v>600</v>
      </c>
    </row>
    <row r="3247" spans="1:4">
      <c r="A3247" s="1">
        <v>43252</v>
      </c>
      <c r="B3247" t="s">
        <v>36</v>
      </c>
      <c r="C3247" t="s">
        <v>38</v>
      </c>
      <c r="D3247">
        <v>400</v>
      </c>
    </row>
    <row r="3248" spans="1:4">
      <c r="A3248" s="1">
        <v>43275</v>
      </c>
      <c r="B3248" t="s">
        <v>36</v>
      </c>
      <c r="C3248" t="s">
        <v>1126</v>
      </c>
      <c r="D3248">
        <v>101.46</v>
      </c>
    </row>
    <row r="3249" spans="1:4">
      <c r="A3249" s="1">
        <v>43273</v>
      </c>
      <c r="B3249" t="s">
        <v>36</v>
      </c>
      <c r="C3249" t="s">
        <v>1127</v>
      </c>
      <c r="D3249">
        <v>50</v>
      </c>
    </row>
    <row r="3250" spans="1:4">
      <c r="A3250" s="1">
        <v>43273</v>
      </c>
      <c r="B3250" t="s">
        <v>36</v>
      </c>
      <c r="C3250" t="s">
        <v>1128</v>
      </c>
      <c r="D3250">
        <v>114.15</v>
      </c>
    </row>
    <row r="3251" spans="1:4">
      <c r="A3251" s="1">
        <v>43252</v>
      </c>
      <c r="B3251" t="s">
        <v>39</v>
      </c>
      <c r="C3251" t="s">
        <v>42</v>
      </c>
      <c r="D3251">
        <v>110</v>
      </c>
    </row>
    <row r="3252" spans="1:4">
      <c r="A3252" s="1">
        <v>43256</v>
      </c>
      <c r="B3252" t="s">
        <v>39</v>
      </c>
      <c r="C3252" t="s">
        <v>391</v>
      </c>
      <c r="D3252">
        <v>50</v>
      </c>
    </row>
    <row r="3253" spans="1:4">
      <c r="A3253" s="1">
        <v>43272</v>
      </c>
      <c r="B3253" t="s">
        <v>39</v>
      </c>
      <c r="C3253" t="s">
        <v>83</v>
      </c>
      <c r="D3253">
        <v>76.05</v>
      </c>
    </row>
    <row r="3254" spans="1:4">
      <c r="A3254" s="1">
        <v>43261</v>
      </c>
      <c r="B3254" t="s">
        <v>39</v>
      </c>
      <c r="C3254" t="s">
        <v>83</v>
      </c>
      <c r="D3254">
        <v>73.1</v>
      </c>
    </row>
    <row r="3255" spans="1:4">
      <c r="A3255" s="1">
        <v>43264</v>
      </c>
      <c r="B3255" t="s">
        <v>39</v>
      </c>
      <c r="C3255" t="s">
        <v>1129</v>
      </c>
      <c r="D3255">
        <v>10</v>
      </c>
    </row>
    <row r="3256" spans="1:4">
      <c r="A3256" s="1">
        <v>43269</v>
      </c>
      <c r="B3256" t="s">
        <v>39</v>
      </c>
      <c r="C3256" t="s">
        <v>391</v>
      </c>
      <c r="D3256">
        <v>50</v>
      </c>
    </row>
    <row r="3257" spans="1:4">
      <c r="A3257" s="1">
        <v>43281</v>
      </c>
      <c r="B3257" t="s">
        <v>39</v>
      </c>
      <c r="C3257" t="s">
        <v>83</v>
      </c>
      <c r="D3257">
        <v>72.46</v>
      </c>
    </row>
    <row r="3258" spans="1:4">
      <c r="A3258" s="1">
        <v>43276</v>
      </c>
      <c r="B3258" t="s">
        <v>39</v>
      </c>
      <c r="C3258" t="s">
        <v>1130</v>
      </c>
      <c r="D3258">
        <v>12.3</v>
      </c>
    </row>
    <row r="3259" spans="1:4">
      <c r="A3259" s="1">
        <v>43269</v>
      </c>
      <c r="B3259" t="s">
        <v>39</v>
      </c>
      <c r="C3259" t="s">
        <v>391</v>
      </c>
      <c r="D3259">
        <v>50</v>
      </c>
    </row>
    <row r="3260" spans="1:4">
      <c r="A3260" s="1">
        <v>43252</v>
      </c>
      <c r="B3260" t="s">
        <v>375</v>
      </c>
      <c r="C3260" t="s">
        <v>547</v>
      </c>
      <c r="D3260">
        <v>200</v>
      </c>
    </row>
    <row r="3261" spans="1:4">
      <c r="A3261" s="1">
        <v>43252</v>
      </c>
      <c r="B3261" t="s">
        <v>375</v>
      </c>
      <c r="C3261" t="s">
        <v>548</v>
      </c>
      <c r="D3261">
        <v>44</v>
      </c>
    </row>
    <row r="3262" spans="1:4">
      <c r="A3262" s="1">
        <v>43252</v>
      </c>
      <c r="B3262" t="s">
        <v>375</v>
      </c>
      <c r="C3262" t="s">
        <v>549</v>
      </c>
      <c r="D3262">
        <v>44</v>
      </c>
    </row>
    <row r="3263" spans="1:4">
      <c r="A3263" s="1">
        <v>43252</v>
      </c>
      <c r="B3263" t="s">
        <v>375</v>
      </c>
      <c r="C3263" t="s">
        <v>550</v>
      </c>
      <c r="D3263">
        <v>50</v>
      </c>
    </row>
    <row r="3264" spans="1:4">
      <c r="A3264" s="1">
        <v>43282</v>
      </c>
      <c r="B3264" t="s">
        <v>1538</v>
      </c>
      <c r="C3264" t="s">
        <v>239</v>
      </c>
      <c r="D3264">
        <v>800</v>
      </c>
    </row>
    <row r="3265" spans="1:4">
      <c r="A3265" s="1">
        <v>43282</v>
      </c>
      <c r="B3265" t="s">
        <v>1538</v>
      </c>
      <c r="C3265" t="s">
        <v>669</v>
      </c>
      <c r="D3265">
        <v>60</v>
      </c>
    </row>
    <row r="3266" spans="1:4">
      <c r="A3266" s="1">
        <v>43291</v>
      </c>
      <c r="B3266" t="s">
        <v>1538</v>
      </c>
      <c r="C3266" t="s">
        <v>1131</v>
      </c>
      <c r="D3266">
        <v>35</v>
      </c>
    </row>
    <row r="3267" spans="1:4">
      <c r="A3267" s="1">
        <v>43302</v>
      </c>
      <c r="B3267" t="s">
        <v>1538</v>
      </c>
      <c r="C3267" t="s">
        <v>366</v>
      </c>
      <c r="D3267">
        <v>4.6</v>
      </c>
    </row>
    <row r="3268" spans="1:4">
      <c r="A3268" s="1">
        <v>43282</v>
      </c>
      <c r="B3268" t="s">
        <v>294</v>
      </c>
      <c r="C3268" t="s">
        <v>239</v>
      </c>
      <c r="D3268">
        <v>470</v>
      </c>
    </row>
    <row r="3269" spans="1:4">
      <c r="A3269" s="1">
        <v>43289</v>
      </c>
      <c r="B3269" t="s">
        <v>294</v>
      </c>
      <c r="C3269" t="s">
        <v>50</v>
      </c>
      <c r="D3269">
        <v>26.25</v>
      </c>
    </row>
    <row r="3270" spans="1:4">
      <c r="A3270" s="1">
        <v>43282</v>
      </c>
      <c r="B3270" t="s">
        <v>11</v>
      </c>
      <c r="C3270" t="s">
        <v>777</v>
      </c>
      <c r="D3270">
        <v>180</v>
      </c>
    </row>
    <row r="3271" spans="1:4">
      <c r="A3271" s="1">
        <v>43294</v>
      </c>
      <c r="B3271" t="s">
        <v>11</v>
      </c>
      <c r="C3271" t="s">
        <v>824</v>
      </c>
      <c r="D3271">
        <v>28.2</v>
      </c>
    </row>
    <row r="3272" spans="1:4">
      <c r="A3272" s="1">
        <v>43282</v>
      </c>
      <c r="B3272" t="s">
        <v>11</v>
      </c>
      <c r="C3272" t="s">
        <v>492</v>
      </c>
      <c r="D3272">
        <v>17.7</v>
      </c>
    </row>
    <row r="3273" spans="1:4">
      <c r="A3273" s="1">
        <v>43292</v>
      </c>
      <c r="B3273" t="s">
        <v>11</v>
      </c>
      <c r="C3273" t="s">
        <v>780</v>
      </c>
      <c r="D3273">
        <v>24.9</v>
      </c>
    </row>
    <row r="3274" spans="1:4">
      <c r="A3274" s="1">
        <v>43294</v>
      </c>
      <c r="B3274" t="s">
        <v>11</v>
      </c>
      <c r="C3274" t="s">
        <v>1132</v>
      </c>
      <c r="D3274">
        <v>26.38</v>
      </c>
    </row>
    <row r="3275" spans="1:4">
      <c r="A3275" s="1">
        <v>43303</v>
      </c>
      <c r="B3275" t="s">
        <v>11</v>
      </c>
      <c r="C3275" t="s">
        <v>1133</v>
      </c>
      <c r="D3275">
        <v>17</v>
      </c>
    </row>
    <row r="3276" spans="1:4">
      <c r="A3276" s="1">
        <v>43312</v>
      </c>
      <c r="B3276" t="s">
        <v>11</v>
      </c>
      <c r="C3276" t="s">
        <v>780</v>
      </c>
      <c r="D3276">
        <v>20</v>
      </c>
    </row>
    <row r="3277" spans="1:4">
      <c r="A3277" s="1">
        <v>43311</v>
      </c>
      <c r="B3277" t="s">
        <v>11</v>
      </c>
      <c r="C3277" t="s">
        <v>780</v>
      </c>
      <c r="D3277">
        <v>50</v>
      </c>
    </row>
    <row r="3278" spans="1:4">
      <c r="A3278" s="1">
        <v>43307</v>
      </c>
      <c r="B3278" t="s">
        <v>11</v>
      </c>
      <c r="C3278" t="s">
        <v>824</v>
      </c>
      <c r="D3278">
        <v>21.3</v>
      </c>
    </row>
    <row r="3279" spans="1:4">
      <c r="A3279" s="1">
        <v>43282</v>
      </c>
      <c r="B3279" t="s">
        <v>68</v>
      </c>
      <c r="C3279" t="s">
        <v>218</v>
      </c>
      <c r="D3279">
        <v>94.7</v>
      </c>
    </row>
    <row r="3280" spans="1:4">
      <c r="A3280" s="1">
        <v>43288</v>
      </c>
      <c r="B3280" t="s">
        <v>68</v>
      </c>
      <c r="C3280" t="s">
        <v>20</v>
      </c>
      <c r="D3280">
        <v>126.3</v>
      </c>
    </row>
    <row r="3281" spans="1:4">
      <c r="A3281" s="1">
        <v>43293</v>
      </c>
      <c r="B3281" t="s">
        <v>68</v>
      </c>
      <c r="C3281" t="s">
        <v>445</v>
      </c>
      <c r="D3281">
        <v>56.6</v>
      </c>
    </row>
    <row r="3282" spans="1:4">
      <c r="A3282" s="1">
        <v>43282</v>
      </c>
      <c r="B3282" t="s">
        <v>68</v>
      </c>
      <c r="C3282" t="s">
        <v>122</v>
      </c>
      <c r="D3282">
        <v>27.55</v>
      </c>
    </row>
    <row r="3283" spans="1:4">
      <c r="A3283" s="1">
        <v>43298</v>
      </c>
      <c r="B3283" t="s">
        <v>68</v>
      </c>
      <c r="C3283" t="s">
        <v>122</v>
      </c>
      <c r="D3283">
        <v>13.45</v>
      </c>
    </row>
    <row r="3284" spans="1:4">
      <c r="A3284" s="1">
        <v>43302</v>
      </c>
      <c r="B3284" t="s">
        <v>68</v>
      </c>
      <c r="C3284" t="s">
        <v>20</v>
      </c>
      <c r="D3284">
        <v>129.65</v>
      </c>
    </row>
    <row r="3285" spans="1:4">
      <c r="A3285" s="1">
        <v>43295</v>
      </c>
      <c r="B3285" t="s">
        <v>68</v>
      </c>
      <c r="C3285" t="s">
        <v>20</v>
      </c>
      <c r="D3285">
        <v>104.55</v>
      </c>
    </row>
    <row r="3286" spans="1:4">
      <c r="A3286" s="1">
        <v>43292</v>
      </c>
      <c r="B3286" t="s">
        <v>68</v>
      </c>
      <c r="C3286" t="s">
        <v>20</v>
      </c>
      <c r="D3286">
        <v>10.39</v>
      </c>
    </row>
    <row r="3287" spans="1:4">
      <c r="A3287" s="1">
        <v>43306</v>
      </c>
      <c r="B3287" t="s">
        <v>68</v>
      </c>
      <c r="C3287" t="s">
        <v>122</v>
      </c>
      <c r="D3287">
        <v>10.3</v>
      </c>
    </row>
    <row r="3288" spans="1:4">
      <c r="A3288" s="1">
        <v>43312</v>
      </c>
      <c r="B3288" t="s">
        <v>68</v>
      </c>
      <c r="C3288" t="s">
        <v>122</v>
      </c>
      <c r="D3288">
        <v>9.6</v>
      </c>
    </row>
    <row r="3289" spans="1:4">
      <c r="A3289" s="1">
        <v>43310</v>
      </c>
      <c r="B3289" t="s">
        <v>68</v>
      </c>
      <c r="C3289" t="s">
        <v>20</v>
      </c>
      <c r="D3289">
        <v>140.01</v>
      </c>
    </row>
    <row r="3290" spans="1:4">
      <c r="A3290" s="1">
        <v>43309</v>
      </c>
      <c r="B3290" t="s">
        <v>68</v>
      </c>
      <c r="C3290" t="s">
        <v>991</v>
      </c>
      <c r="D3290">
        <v>17.4</v>
      </c>
    </row>
    <row r="3291" spans="1:4">
      <c r="A3291" s="1">
        <v>43295</v>
      </c>
      <c r="B3291" t="s">
        <v>68</v>
      </c>
      <c r="C3291" t="s">
        <v>991</v>
      </c>
      <c r="D3291">
        <v>15</v>
      </c>
    </row>
    <row r="3292" spans="1:4">
      <c r="A3292" s="1">
        <v>43288</v>
      </c>
      <c r="B3292" t="s">
        <v>197</v>
      </c>
      <c r="C3292" t="s">
        <v>1134</v>
      </c>
      <c r="D3292">
        <v>390</v>
      </c>
    </row>
    <row r="3293" spans="1:4">
      <c r="A3293" s="1">
        <v>43297</v>
      </c>
      <c r="B3293" t="s">
        <v>197</v>
      </c>
      <c r="C3293" t="s">
        <v>1135</v>
      </c>
      <c r="D3293">
        <v>40</v>
      </c>
    </row>
    <row r="3294" spans="1:4">
      <c r="A3294" s="1">
        <v>43287</v>
      </c>
      <c r="B3294" t="s">
        <v>197</v>
      </c>
      <c r="C3294" t="s">
        <v>612</v>
      </c>
      <c r="D3294">
        <v>9.5</v>
      </c>
    </row>
    <row r="3295" spans="1:4">
      <c r="A3295" s="1">
        <v>43282</v>
      </c>
      <c r="B3295" t="s">
        <v>125</v>
      </c>
      <c r="C3295" t="s">
        <v>640</v>
      </c>
      <c r="D3295">
        <v>60</v>
      </c>
    </row>
    <row r="3296" spans="1:4">
      <c r="A3296" s="1">
        <v>43282</v>
      </c>
      <c r="B3296" t="s">
        <v>125</v>
      </c>
      <c r="C3296" t="s">
        <v>641</v>
      </c>
      <c r="D3296">
        <v>600</v>
      </c>
    </row>
    <row r="3297" spans="1:4">
      <c r="A3297" s="1">
        <v>43282</v>
      </c>
      <c r="B3297" t="s">
        <v>125</v>
      </c>
      <c r="C3297" t="s">
        <v>509</v>
      </c>
      <c r="D3297">
        <v>55.5</v>
      </c>
    </row>
    <row r="3298" spans="1:4">
      <c r="A3298" s="1">
        <v>43287</v>
      </c>
      <c r="B3298" t="s">
        <v>125</v>
      </c>
      <c r="C3298" t="s">
        <v>1136</v>
      </c>
      <c r="D3298">
        <v>5.8</v>
      </c>
    </row>
    <row r="3299" spans="1:4">
      <c r="A3299" s="1">
        <v>43282</v>
      </c>
      <c r="B3299" t="s">
        <v>644</v>
      </c>
      <c r="C3299" t="s">
        <v>645</v>
      </c>
      <c r="D3299">
        <v>750</v>
      </c>
    </row>
    <row r="3300" spans="1:4">
      <c r="A3300" s="1">
        <v>43282</v>
      </c>
      <c r="B3300" t="s">
        <v>644</v>
      </c>
      <c r="C3300" t="s">
        <v>684</v>
      </c>
      <c r="D3300">
        <v>900</v>
      </c>
    </row>
    <row r="3301" spans="1:4">
      <c r="A3301" s="1">
        <v>43301</v>
      </c>
      <c r="B3301" t="s">
        <v>163</v>
      </c>
      <c r="C3301" t="s">
        <v>1137</v>
      </c>
      <c r="D3301">
        <v>44.1</v>
      </c>
    </row>
    <row r="3302" spans="1:4">
      <c r="A3302" s="1">
        <v>43285</v>
      </c>
      <c r="B3302" t="s">
        <v>134</v>
      </c>
      <c r="C3302" t="s">
        <v>1138</v>
      </c>
      <c r="D3302">
        <v>180</v>
      </c>
    </row>
    <row r="3303" spans="1:4">
      <c r="A3303" s="1">
        <v>43295</v>
      </c>
      <c r="B3303" t="s">
        <v>34</v>
      </c>
      <c r="C3303" t="s">
        <v>1116</v>
      </c>
      <c r="D3303">
        <v>19.5</v>
      </c>
    </row>
    <row r="3304" spans="1:4">
      <c r="A3304" s="1">
        <v>43312</v>
      </c>
      <c r="B3304" t="s">
        <v>34</v>
      </c>
      <c r="C3304" t="s">
        <v>81</v>
      </c>
      <c r="D3304">
        <v>28.8</v>
      </c>
    </row>
    <row r="3305" spans="1:4">
      <c r="A3305" s="1">
        <v>43312</v>
      </c>
      <c r="B3305" t="s">
        <v>34</v>
      </c>
      <c r="C3305" t="s">
        <v>81</v>
      </c>
      <c r="D3305">
        <v>7.2</v>
      </c>
    </row>
    <row r="3306" spans="1:4">
      <c r="A3306" s="1">
        <v>43282</v>
      </c>
      <c r="B3306" t="s">
        <v>36</v>
      </c>
      <c r="C3306" t="s">
        <v>37</v>
      </c>
      <c r="D3306">
        <v>600</v>
      </c>
    </row>
    <row r="3307" spans="1:4">
      <c r="A3307" s="1">
        <v>43282</v>
      </c>
      <c r="B3307" t="s">
        <v>36</v>
      </c>
      <c r="C3307" t="s">
        <v>38</v>
      </c>
      <c r="D3307">
        <v>400</v>
      </c>
    </row>
    <row r="3308" spans="1:4">
      <c r="A3308" s="1">
        <v>43289</v>
      </c>
      <c r="B3308" t="s">
        <v>36</v>
      </c>
      <c r="C3308" t="s">
        <v>1139</v>
      </c>
      <c r="D3308">
        <v>70</v>
      </c>
    </row>
    <row r="3309" spans="1:4">
      <c r="A3309" s="1">
        <v>43308</v>
      </c>
      <c r="B3309" t="s">
        <v>36</v>
      </c>
      <c r="C3309" t="s">
        <v>1140</v>
      </c>
      <c r="D3309">
        <v>101</v>
      </c>
    </row>
    <row r="3310" spans="1:4">
      <c r="A3310" s="1">
        <v>43282</v>
      </c>
      <c r="B3310" t="s">
        <v>39</v>
      </c>
      <c r="C3310" t="s">
        <v>42</v>
      </c>
      <c r="D3310">
        <v>110</v>
      </c>
    </row>
    <row r="3311" spans="1:4">
      <c r="A3311" s="1">
        <v>43284</v>
      </c>
      <c r="B3311" t="s">
        <v>39</v>
      </c>
      <c r="C3311" t="s">
        <v>391</v>
      </c>
      <c r="D3311">
        <v>50</v>
      </c>
    </row>
    <row r="3312" spans="1:4">
      <c r="A3312" s="1">
        <v>43290</v>
      </c>
      <c r="B3312" t="s">
        <v>39</v>
      </c>
      <c r="C3312" t="s">
        <v>451</v>
      </c>
      <c r="D3312">
        <v>50</v>
      </c>
    </row>
    <row r="3313" spans="1:4">
      <c r="A3313" s="1">
        <v>43292</v>
      </c>
      <c r="B3313" t="s">
        <v>39</v>
      </c>
      <c r="C3313" t="s">
        <v>391</v>
      </c>
      <c r="D3313">
        <v>50</v>
      </c>
    </row>
    <row r="3314" spans="1:4">
      <c r="A3314" s="1">
        <v>43310</v>
      </c>
      <c r="B3314" t="s">
        <v>39</v>
      </c>
      <c r="C3314" t="s">
        <v>83</v>
      </c>
      <c r="D3314">
        <v>75.65</v>
      </c>
    </row>
    <row r="3315" spans="1:4">
      <c r="A3315" s="1">
        <v>43301</v>
      </c>
      <c r="B3315" t="s">
        <v>39</v>
      </c>
      <c r="C3315" t="s">
        <v>391</v>
      </c>
      <c r="D3315">
        <v>50</v>
      </c>
    </row>
    <row r="3316" spans="1:4">
      <c r="A3316" s="1">
        <v>43282</v>
      </c>
      <c r="B3316" t="s">
        <v>375</v>
      </c>
      <c r="C3316" t="s">
        <v>547</v>
      </c>
      <c r="D3316">
        <v>200</v>
      </c>
    </row>
    <row r="3317" spans="1:4">
      <c r="A3317" s="1">
        <v>43282</v>
      </c>
      <c r="B3317" t="s">
        <v>375</v>
      </c>
      <c r="C3317" t="s">
        <v>548</v>
      </c>
      <c r="D3317">
        <v>44</v>
      </c>
    </row>
    <row r="3318" spans="1:4">
      <c r="A3318" s="1">
        <v>43282</v>
      </c>
      <c r="B3318" t="s">
        <v>375</v>
      </c>
      <c r="C3318" t="s">
        <v>549</v>
      </c>
      <c r="D3318">
        <v>44</v>
      </c>
    </row>
    <row r="3319" spans="1:4">
      <c r="A3319" s="1">
        <v>43282</v>
      </c>
      <c r="B3319" t="s">
        <v>375</v>
      </c>
      <c r="C3319" t="s">
        <v>550</v>
      </c>
      <c r="D3319">
        <v>50</v>
      </c>
    </row>
    <row r="3320" spans="1:4">
      <c r="A3320" s="1">
        <v>43313</v>
      </c>
      <c r="B3320" t="s">
        <v>1538</v>
      </c>
      <c r="C3320" t="s">
        <v>239</v>
      </c>
      <c r="D3320">
        <v>800</v>
      </c>
    </row>
    <row r="3321" spans="1:4">
      <c r="A3321" s="1">
        <v>43313</v>
      </c>
      <c r="B3321" t="s">
        <v>1538</v>
      </c>
      <c r="C3321" t="s">
        <v>669</v>
      </c>
      <c r="D3321">
        <v>60</v>
      </c>
    </row>
    <row r="3322" spans="1:4">
      <c r="A3322" s="1">
        <v>43327</v>
      </c>
      <c r="B3322" t="s">
        <v>1538</v>
      </c>
      <c r="C3322" t="s">
        <v>432</v>
      </c>
      <c r="D3322">
        <v>40.3</v>
      </c>
    </row>
    <row r="3323" spans="1:4">
      <c r="A3323" s="1">
        <v>43341</v>
      </c>
      <c r="B3323" t="s">
        <v>1538</v>
      </c>
      <c r="C3323" t="s">
        <v>1141</v>
      </c>
      <c r="D3323">
        <v>55</v>
      </c>
    </row>
    <row r="3324" spans="1:4">
      <c r="A3324" s="1">
        <v>43313</v>
      </c>
      <c r="B3324" t="s">
        <v>294</v>
      </c>
      <c r="C3324" t="s">
        <v>239</v>
      </c>
      <c r="D3324">
        <v>470</v>
      </c>
    </row>
    <row r="3325" spans="1:4">
      <c r="A3325" s="1">
        <v>43313</v>
      </c>
      <c r="B3325" t="s">
        <v>11</v>
      </c>
      <c r="C3325" t="s">
        <v>777</v>
      </c>
      <c r="D3325">
        <v>180</v>
      </c>
    </row>
    <row r="3326" spans="1:4">
      <c r="A3326" s="1">
        <v>43322</v>
      </c>
      <c r="B3326" t="s">
        <v>11</v>
      </c>
      <c r="C3326" t="s">
        <v>1142</v>
      </c>
      <c r="D3326">
        <v>78</v>
      </c>
    </row>
    <row r="3327" spans="1:4">
      <c r="A3327" s="1">
        <v>43318</v>
      </c>
      <c r="B3327" t="s">
        <v>11</v>
      </c>
      <c r="C3327" t="s">
        <v>1133</v>
      </c>
      <c r="D3327">
        <v>14.3</v>
      </c>
    </row>
    <row r="3328" spans="1:4">
      <c r="A3328" s="1">
        <v>43314</v>
      </c>
      <c r="B3328" t="s">
        <v>11</v>
      </c>
      <c r="C3328" t="s">
        <v>780</v>
      </c>
      <c r="D3328">
        <v>12.9</v>
      </c>
    </row>
    <row r="3329" spans="1:4">
      <c r="A3329" s="1">
        <v>43334</v>
      </c>
      <c r="B3329" t="s">
        <v>11</v>
      </c>
      <c r="C3329" t="s">
        <v>727</v>
      </c>
      <c r="D3329">
        <v>7.1</v>
      </c>
    </row>
    <row r="3330" spans="1:4">
      <c r="A3330" s="1">
        <v>43335</v>
      </c>
      <c r="B3330" t="s">
        <v>11</v>
      </c>
      <c r="C3330" t="s">
        <v>824</v>
      </c>
      <c r="D3330">
        <v>15.1</v>
      </c>
    </row>
    <row r="3331" spans="1:4">
      <c r="A3331" s="1">
        <v>43333</v>
      </c>
      <c r="B3331" t="s">
        <v>11</v>
      </c>
      <c r="C3331" t="s">
        <v>1143</v>
      </c>
      <c r="D3331">
        <v>6.1</v>
      </c>
    </row>
    <row r="3332" spans="1:4">
      <c r="A3332" s="1">
        <v>43323</v>
      </c>
      <c r="B3332" t="s">
        <v>11</v>
      </c>
      <c r="C3332" t="s">
        <v>492</v>
      </c>
      <c r="D3332">
        <v>20</v>
      </c>
    </row>
    <row r="3333" spans="1:4">
      <c r="A3333" s="1">
        <v>43326</v>
      </c>
      <c r="B3333" t="s">
        <v>11</v>
      </c>
      <c r="C3333" t="s">
        <v>780</v>
      </c>
      <c r="D3333">
        <v>19</v>
      </c>
    </row>
    <row r="3334" spans="1:4">
      <c r="A3334" s="1">
        <v>43331</v>
      </c>
      <c r="B3334" t="s">
        <v>11</v>
      </c>
      <c r="C3334" t="s">
        <v>824</v>
      </c>
      <c r="D3334">
        <v>20</v>
      </c>
    </row>
    <row r="3335" spans="1:4">
      <c r="A3335" s="1">
        <v>43316</v>
      </c>
      <c r="B3335" t="s">
        <v>68</v>
      </c>
      <c r="C3335" t="s">
        <v>20</v>
      </c>
      <c r="D3335">
        <v>116.27</v>
      </c>
    </row>
    <row r="3336" spans="1:4">
      <c r="A3336" s="1">
        <v>43321</v>
      </c>
      <c r="B3336" t="s">
        <v>68</v>
      </c>
      <c r="C3336" t="s">
        <v>765</v>
      </c>
      <c r="D3336">
        <v>24.7</v>
      </c>
    </row>
    <row r="3337" spans="1:4">
      <c r="A3337" s="1">
        <v>43315</v>
      </c>
      <c r="B3337" t="s">
        <v>68</v>
      </c>
      <c r="C3337" t="s">
        <v>20</v>
      </c>
      <c r="D3337">
        <v>3.78</v>
      </c>
    </row>
    <row r="3338" spans="1:4">
      <c r="A3338" s="1">
        <v>43322</v>
      </c>
      <c r="B3338" t="s">
        <v>68</v>
      </c>
      <c r="C3338" t="s">
        <v>122</v>
      </c>
      <c r="D3338">
        <v>9.05</v>
      </c>
    </row>
    <row r="3339" spans="1:4">
      <c r="A3339" s="1">
        <v>43319</v>
      </c>
      <c r="B3339" t="s">
        <v>68</v>
      </c>
      <c r="C3339" t="s">
        <v>122</v>
      </c>
      <c r="D3339">
        <v>6.45</v>
      </c>
    </row>
    <row r="3340" spans="1:4">
      <c r="A3340" s="1">
        <v>43330</v>
      </c>
      <c r="B3340" t="s">
        <v>68</v>
      </c>
      <c r="C3340" t="s">
        <v>20</v>
      </c>
      <c r="D3340">
        <v>107.61</v>
      </c>
    </row>
    <row r="3341" spans="1:4">
      <c r="A3341" s="1">
        <v>43337</v>
      </c>
      <c r="B3341" t="s">
        <v>68</v>
      </c>
      <c r="C3341" t="s">
        <v>20</v>
      </c>
      <c r="D3341">
        <v>126.57</v>
      </c>
    </row>
    <row r="3342" spans="1:4">
      <c r="A3342" s="1">
        <v>43323</v>
      </c>
      <c r="B3342" t="s">
        <v>68</v>
      </c>
      <c r="C3342" t="s">
        <v>20</v>
      </c>
      <c r="D3342">
        <v>144</v>
      </c>
    </row>
    <row r="3343" spans="1:4">
      <c r="A3343" s="1">
        <v>43331</v>
      </c>
      <c r="B3343" t="s">
        <v>68</v>
      </c>
      <c r="C3343" t="s">
        <v>218</v>
      </c>
      <c r="D3343">
        <v>78</v>
      </c>
    </row>
    <row r="3344" spans="1:4">
      <c r="A3344" s="1">
        <v>43338</v>
      </c>
      <c r="B3344" t="s">
        <v>68</v>
      </c>
      <c r="C3344" t="s">
        <v>765</v>
      </c>
      <c r="D3344">
        <v>17.6</v>
      </c>
    </row>
    <row r="3345" spans="1:4">
      <c r="A3345" s="1">
        <v>43336</v>
      </c>
      <c r="B3345" t="s">
        <v>68</v>
      </c>
      <c r="C3345" t="s">
        <v>20</v>
      </c>
      <c r="D3345">
        <v>40.45</v>
      </c>
    </row>
    <row r="3346" spans="1:4">
      <c r="A3346" s="1">
        <v>43329</v>
      </c>
      <c r="B3346" t="s">
        <v>68</v>
      </c>
      <c r="C3346" t="s">
        <v>659</v>
      </c>
      <c r="D3346">
        <v>18.4</v>
      </c>
    </row>
    <row r="3347" spans="1:4">
      <c r="A3347" s="1">
        <v>43340</v>
      </c>
      <c r="B3347" t="s">
        <v>68</v>
      </c>
      <c r="C3347" t="s">
        <v>20</v>
      </c>
      <c r="D3347">
        <v>13.35</v>
      </c>
    </row>
    <row r="3348" spans="1:4">
      <c r="A3348" s="1">
        <v>43327</v>
      </c>
      <c r="B3348" t="s">
        <v>68</v>
      </c>
      <c r="C3348" t="s">
        <v>20</v>
      </c>
      <c r="D3348">
        <v>30.88</v>
      </c>
    </row>
    <row r="3349" spans="1:4">
      <c r="A3349" s="1">
        <v>43315</v>
      </c>
      <c r="B3349" t="s">
        <v>197</v>
      </c>
      <c r="C3349" t="s">
        <v>567</v>
      </c>
      <c r="D3349">
        <v>171.2</v>
      </c>
    </row>
    <row r="3350" spans="1:4">
      <c r="A3350" s="1">
        <v>43327</v>
      </c>
      <c r="B3350" t="s">
        <v>197</v>
      </c>
      <c r="C3350" t="s">
        <v>349</v>
      </c>
      <c r="D3350">
        <v>17</v>
      </c>
    </row>
    <row r="3351" spans="1:4">
      <c r="A3351" s="1">
        <v>43313</v>
      </c>
      <c r="B3351" t="s">
        <v>125</v>
      </c>
      <c r="C3351" t="s">
        <v>640</v>
      </c>
      <c r="D3351">
        <v>60</v>
      </c>
    </row>
    <row r="3352" spans="1:4">
      <c r="A3352" s="1">
        <v>43313</v>
      </c>
      <c r="B3352" t="s">
        <v>125</v>
      </c>
      <c r="C3352" t="s">
        <v>641</v>
      </c>
      <c r="D3352">
        <v>600</v>
      </c>
    </row>
    <row r="3353" spans="1:4">
      <c r="A3353" s="1">
        <v>43313</v>
      </c>
      <c r="B3353" t="s">
        <v>125</v>
      </c>
      <c r="C3353" t="s">
        <v>509</v>
      </c>
      <c r="D3353">
        <v>55.5</v>
      </c>
    </row>
    <row r="3354" spans="1:4">
      <c r="A3354" s="1">
        <v>43327</v>
      </c>
      <c r="B3354" t="s">
        <v>125</v>
      </c>
      <c r="C3354" t="s">
        <v>1144</v>
      </c>
      <c r="D3354">
        <v>40</v>
      </c>
    </row>
    <row r="3355" spans="1:4">
      <c r="A3355" s="1">
        <v>43313</v>
      </c>
      <c r="B3355" t="s">
        <v>644</v>
      </c>
      <c r="C3355" t="s">
        <v>645</v>
      </c>
      <c r="D3355">
        <v>750</v>
      </c>
    </row>
    <row r="3356" spans="1:4">
      <c r="A3356" s="1">
        <v>43313</v>
      </c>
      <c r="B3356" t="s">
        <v>644</v>
      </c>
      <c r="C3356" t="s">
        <v>684</v>
      </c>
      <c r="D3356">
        <v>900</v>
      </c>
    </row>
    <row r="3357" spans="1:4">
      <c r="A3357" s="1">
        <v>43313</v>
      </c>
      <c r="B3357" t="s">
        <v>646</v>
      </c>
      <c r="C3357" t="s">
        <v>1145</v>
      </c>
      <c r="D3357">
        <v>976</v>
      </c>
    </row>
    <row r="3358" spans="1:4">
      <c r="A3358" s="1">
        <v>43323</v>
      </c>
      <c r="B3358" t="s">
        <v>163</v>
      </c>
      <c r="C3358" t="s">
        <v>1146</v>
      </c>
      <c r="D3358">
        <v>100</v>
      </c>
    </row>
    <row r="3359" spans="1:4">
      <c r="A3359" s="1">
        <v>43327</v>
      </c>
      <c r="B3359" t="s">
        <v>134</v>
      </c>
      <c r="C3359" t="s">
        <v>23</v>
      </c>
      <c r="D3359">
        <v>191.2</v>
      </c>
    </row>
    <row r="3360" spans="1:4">
      <c r="A3360" s="1">
        <v>43327</v>
      </c>
      <c r="B3360" t="s">
        <v>134</v>
      </c>
      <c r="C3360" t="s">
        <v>1147</v>
      </c>
      <c r="D3360">
        <v>175.15</v>
      </c>
    </row>
    <row r="3361" spans="1:4">
      <c r="A3361" s="1">
        <v>43323</v>
      </c>
      <c r="B3361" t="s">
        <v>34</v>
      </c>
      <c r="C3361" t="s">
        <v>81</v>
      </c>
      <c r="D3361">
        <v>6.4</v>
      </c>
    </row>
    <row r="3362" spans="1:4">
      <c r="A3362" s="1">
        <v>43339</v>
      </c>
      <c r="B3362" t="s">
        <v>34</v>
      </c>
      <c r="C3362" t="s">
        <v>81</v>
      </c>
      <c r="D3362">
        <v>45.8</v>
      </c>
    </row>
    <row r="3363" spans="1:4">
      <c r="A3363" s="1">
        <v>43342</v>
      </c>
      <c r="B3363" t="s">
        <v>34</v>
      </c>
      <c r="C3363" t="s">
        <v>81</v>
      </c>
      <c r="D3363">
        <v>5</v>
      </c>
    </row>
    <row r="3364" spans="1:4">
      <c r="A3364" s="1">
        <v>43342</v>
      </c>
      <c r="B3364" t="s">
        <v>34</v>
      </c>
      <c r="C3364" t="s">
        <v>81</v>
      </c>
      <c r="D3364">
        <v>11.8</v>
      </c>
    </row>
    <row r="3365" spans="1:4">
      <c r="A3365" s="1">
        <v>43313</v>
      </c>
      <c r="B3365" t="s">
        <v>36</v>
      </c>
      <c r="C3365" t="s">
        <v>37</v>
      </c>
      <c r="D3365">
        <v>600</v>
      </c>
    </row>
    <row r="3366" spans="1:4">
      <c r="A3366" s="1">
        <v>43313</v>
      </c>
      <c r="B3366" t="s">
        <v>36</v>
      </c>
      <c r="C3366" t="s">
        <v>38</v>
      </c>
      <c r="D3366">
        <v>400</v>
      </c>
    </row>
    <row r="3367" spans="1:4">
      <c r="A3367" s="1">
        <v>43321</v>
      </c>
      <c r="B3367" t="s">
        <v>36</v>
      </c>
      <c r="C3367" t="s">
        <v>1148</v>
      </c>
      <c r="D3367">
        <v>19.9</v>
      </c>
    </row>
    <row r="3368" spans="1:4">
      <c r="A3368" s="1">
        <v>43330</v>
      </c>
      <c r="B3368" t="s">
        <v>841</v>
      </c>
      <c r="C3368" t="s">
        <v>1149</v>
      </c>
      <c r="D3368">
        <v>2163.65</v>
      </c>
    </row>
    <row r="3369" spans="1:4">
      <c r="A3369" s="1">
        <v>43313</v>
      </c>
      <c r="B3369" t="s">
        <v>39</v>
      </c>
      <c r="C3369" t="s">
        <v>42</v>
      </c>
      <c r="D3369">
        <v>110</v>
      </c>
    </row>
    <row r="3370" spans="1:4">
      <c r="A3370" s="1">
        <v>43318</v>
      </c>
      <c r="B3370" t="s">
        <v>39</v>
      </c>
      <c r="C3370" t="s">
        <v>1150</v>
      </c>
      <c r="D3370">
        <v>65.27</v>
      </c>
    </row>
    <row r="3371" spans="1:4">
      <c r="A3371" s="1">
        <v>43327</v>
      </c>
      <c r="B3371" t="s">
        <v>39</v>
      </c>
      <c r="C3371" t="s">
        <v>451</v>
      </c>
      <c r="D3371">
        <v>50</v>
      </c>
    </row>
    <row r="3372" spans="1:4">
      <c r="A3372" s="1">
        <v>43335</v>
      </c>
      <c r="B3372" t="s">
        <v>39</v>
      </c>
      <c r="C3372" t="s">
        <v>83</v>
      </c>
      <c r="D3372">
        <v>78.22</v>
      </c>
    </row>
    <row r="3373" spans="1:4">
      <c r="A3373" s="1">
        <v>43338</v>
      </c>
      <c r="B3373" t="s">
        <v>39</v>
      </c>
      <c r="C3373" t="s">
        <v>391</v>
      </c>
      <c r="D3373">
        <v>50</v>
      </c>
    </row>
    <row r="3374" spans="1:4">
      <c r="A3374" s="1">
        <v>43331</v>
      </c>
      <c r="B3374" t="s">
        <v>39</v>
      </c>
      <c r="C3374" t="s">
        <v>451</v>
      </c>
      <c r="D3374">
        <v>10</v>
      </c>
    </row>
    <row r="3375" spans="1:4">
      <c r="A3375" s="1">
        <v>43328</v>
      </c>
      <c r="B3375" t="s">
        <v>39</v>
      </c>
      <c r="C3375" t="s">
        <v>83</v>
      </c>
      <c r="D3375">
        <v>81.05</v>
      </c>
    </row>
    <row r="3376" spans="1:4">
      <c r="A3376" s="1">
        <v>43313</v>
      </c>
      <c r="B3376" t="s">
        <v>375</v>
      </c>
      <c r="C3376" t="s">
        <v>547</v>
      </c>
      <c r="D3376">
        <v>200</v>
      </c>
    </row>
    <row r="3377" spans="1:4">
      <c r="A3377" s="1">
        <v>43313</v>
      </c>
      <c r="B3377" t="s">
        <v>375</v>
      </c>
      <c r="C3377" t="s">
        <v>548</v>
      </c>
      <c r="D3377">
        <v>44</v>
      </c>
    </row>
    <row r="3378" spans="1:4">
      <c r="A3378" s="1">
        <v>43313</v>
      </c>
      <c r="B3378" t="s">
        <v>375</v>
      </c>
      <c r="C3378" t="s">
        <v>549</v>
      </c>
      <c r="D3378">
        <v>44</v>
      </c>
    </row>
    <row r="3379" spans="1:4">
      <c r="A3379" s="1">
        <v>43313</v>
      </c>
      <c r="B3379" t="s">
        <v>375</v>
      </c>
      <c r="C3379" t="s">
        <v>550</v>
      </c>
      <c r="D3379">
        <v>50</v>
      </c>
    </row>
    <row r="3380" spans="1:4">
      <c r="A3380" s="1">
        <v>43351</v>
      </c>
      <c r="B3380" t="s">
        <v>1538</v>
      </c>
      <c r="C3380" t="s">
        <v>366</v>
      </c>
      <c r="D3380">
        <v>5.1</v>
      </c>
    </row>
    <row r="3381" spans="1:4">
      <c r="A3381" s="1">
        <v>43347</v>
      </c>
      <c r="B3381" t="s">
        <v>1538</v>
      </c>
      <c r="C3381" t="s">
        <v>50</v>
      </c>
      <c r="D3381">
        <v>15.7</v>
      </c>
    </row>
    <row r="3382" spans="1:4">
      <c r="A3382" s="1">
        <v>43369</v>
      </c>
      <c r="B3382" t="s">
        <v>1538</v>
      </c>
      <c r="C3382" t="s">
        <v>50</v>
      </c>
      <c r="D3382">
        <v>15.7</v>
      </c>
    </row>
    <row r="3383" spans="1:4">
      <c r="A3383" s="1">
        <v>43356</v>
      </c>
      <c r="B3383" t="s">
        <v>1538</v>
      </c>
      <c r="C3383" t="s">
        <v>1151</v>
      </c>
      <c r="D3383">
        <v>24.4</v>
      </c>
    </row>
    <row r="3384" spans="1:4">
      <c r="A3384" s="1">
        <v>43344</v>
      </c>
      <c r="B3384" t="s">
        <v>1538</v>
      </c>
      <c r="C3384" t="s">
        <v>669</v>
      </c>
      <c r="D3384">
        <v>60</v>
      </c>
    </row>
    <row r="3385" spans="1:4">
      <c r="A3385" s="1">
        <v>43361</v>
      </c>
      <c r="B3385" t="s">
        <v>1538</v>
      </c>
      <c r="C3385" t="s">
        <v>1152</v>
      </c>
      <c r="D3385">
        <v>500</v>
      </c>
    </row>
    <row r="3386" spans="1:4">
      <c r="A3386" s="1">
        <v>43344</v>
      </c>
      <c r="B3386" t="s">
        <v>1538</v>
      </c>
      <c r="C3386" t="s">
        <v>239</v>
      </c>
      <c r="D3386">
        <v>800</v>
      </c>
    </row>
    <row r="3387" spans="1:4">
      <c r="A3387" s="1">
        <v>43344</v>
      </c>
      <c r="B3387" t="s">
        <v>294</v>
      </c>
      <c r="C3387" t="s">
        <v>239</v>
      </c>
      <c r="D3387">
        <v>470</v>
      </c>
    </row>
    <row r="3388" spans="1:4">
      <c r="A3388" s="1">
        <v>43350</v>
      </c>
      <c r="B3388" t="s">
        <v>1538</v>
      </c>
      <c r="C3388" t="s">
        <v>620</v>
      </c>
      <c r="D3388">
        <v>22</v>
      </c>
    </row>
    <row r="3389" spans="1:4">
      <c r="A3389" s="1">
        <v>43344</v>
      </c>
      <c r="B3389" t="s">
        <v>11</v>
      </c>
      <c r="C3389" t="s">
        <v>824</v>
      </c>
      <c r="D3389">
        <v>10.9</v>
      </c>
    </row>
    <row r="3390" spans="1:4">
      <c r="A3390" s="1">
        <v>43353</v>
      </c>
      <c r="B3390" t="s">
        <v>11</v>
      </c>
      <c r="C3390" t="s">
        <v>215</v>
      </c>
      <c r="D3390">
        <v>14.6</v>
      </c>
    </row>
    <row r="3391" spans="1:4">
      <c r="A3391" s="1">
        <v>43345</v>
      </c>
      <c r="B3391" t="s">
        <v>11</v>
      </c>
      <c r="C3391" t="s">
        <v>727</v>
      </c>
      <c r="D3391">
        <v>15</v>
      </c>
    </row>
    <row r="3392" spans="1:4">
      <c r="A3392" s="1">
        <v>43364</v>
      </c>
      <c r="B3392" t="s">
        <v>11</v>
      </c>
      <c r="C3392" t="s">
        <v>824</v>
      </c>
      <c r="D3392">
        <v>15</v>
      </c>
    </row>
    <row r="3393" spans="1:4">
      <c r="A3393" s="1">
        <v>43373</v>
      </c>
      <c r="B3393" t="s">
        <v>11</v>
      </c>
      <c r="C3393" t="s">
        <v>727</v>
      </c>
      <c r="D3393">
        <v>15</v>
      </c>
    </row>
    <row r="3394" spans="1:4">
      <c r="A3394" s="1">
        <v>43349</v>
      </c>
      <c r="B3394" t="s">
        <v>11</v>
      </c>
      <c r="C3394" t="s">
        <v>824</v>
      </c>
      <c r="D3394">
        <v>17.98</v>
      </c>
    </row>
    <row r="3395" spans="1:4">
      <c r="A3395" s="1">
        <v>43353</v>
      </c>
      <c r="B3395" t="s">
        <v>11</v>
      </c>
      <c r="C3395" t="s">
        <v>118</v>
      </c>
      <c r="D3395">
        <v>20</v>
      </c>
    </row>
    <row r="3396" spans="1:4">
      <c r="A3396" s="1">
        <v>43359</v>
      </c>
      <c r="B3396" t="s">
        <v>11</v>
      </c>
      <c r="C3396" t="s">
        <v>492</v>
      </c>
      <c r="D3396">
        <v>20</v>
      </c>
    </row>
    <row r="3397" spans="1:4">
      <c r="A3397" s="1">
        <v>43350</v>
      </c>
      <c r="B3397" t="s">
        <v>11</v>
      </c>
      <c r="C3397" t="s">
        <v>824</v>
      </c>
      <c r="D3397">
        <v>20</v>
      </c>
    </row>
    <row r="3398" spans="1:4">
      <c r="A3398" s="1">
        <v>43373</v>
      </c>
      <c r="B3398" t="s">
        <v>11</v>
      </c>
      <c r="C3398" t="s">
        <v>492</v>
      </c>
      <c r="D3398">
        <v>20</v>
      </c>
    </row>
    <row r="3399" spans="1:4">
      <c r="A3399" s="1">
        <v>43356</v>
      </c>
      <c r="B3399" t="s">
        <v>11</v>
      </c>
      <c r="C3399" t="s">
        <v>780</v>
      </c>
      <c r="D3399">
        <v>25</v>
      </c>
    </row>
    <row r="3400" spans="1:4">
      <c r="A3400" s="1">
        <v>43363</v>
      </c>
      <c r="B3400" t="s">
        <v>11</v>
      </c>
      <c r="C3400" t="s">
        <v>60</v>
      </c>
      <c r="D3400">
        <v>44.98</v>
      </c>
    </row>
    <row r="3401" spans="1:4">
      <c r="A3401" s="1">
        <v>43365</v>
      </c>
      <c r="B3401" t="s">
        <v>11</v>
      </c>
      <c r="C3401" t="s">
        <v>1153</v>
      </c>
      <c r="D3401">
        <v>50</v>
      </c>
    </row>
    <row r="3402" spans="1:4">
      <c r="A3402" s="1">
        <v>43345</v>
      </c>
      <c r="B3402" t="s">
        <v>11</v>
      </c>
      <c r="C3402" t="s">
        <v>1154</v>
      </c>
      <c r="D3402">
        <v>100</v>
      </c>
    </row>
    <row r="3403" spans="1:4">
      <c r="A3403" s="1">
        <v>43344</v>
      </c>
      <c r="B3403" t="s">
        <v>11</v>
      </c>
      <c r="C3403" t="s">
        <v>777</v>
      </c>
      <c r="D3403">
        <v>180</v>
      </c>
    </row>
    <row r="3404" spans="1:4">
      <c r="A3404" s="1">
        <v>43371</v>
      </c>
      <c r="B3404" t="s">
        <v>68</v>
      </c>
      <c r="C3404" t="s">
        <v>122</v>
      </c>
      <c r="D3404">
        <v>6.5</v>
      </c>
    </row>
    <row r="3405" spans="1:4">
      <c r="A3405" s="1">
        <v>43354</v>
      </c>
      <c r="B3405" t="s">
        <v>68</v>
      </c>
      <c r="C3405" t="s">
        <v>122</v>
      </c>
      <c r="D3405">
        <v>13.1</v>
      </c>
    </row>
    <row r="3406" spans="1:4">
      <c r="A3406" s="1">
        <v>43359</v>
      </c>
      <c r="B3406" t="s">
        <v>68</v>
      </c>
      <c r="C3406" t="s">
        <v>122</v>
      </c>
      <c r="D3406">
        <v>24.15</v>
      </c>
    </row>
    <row r="3407" spans="1:4">
      <c r="A3407" s="1">
        <v>43367</v>
      </c>
      <c r="B3407" t="s">
        <v>68</v>
      </c>
      <c r="C3407" t="s">
        <v>20</v>
      </c>
      <c r="D3407">
        <v>24.35</v>
      </c>
    </row>
    <row r="3408" spans="1:4">
      <c r="A3408" s="1">
        <v>43359</v>
      </c>
      <c r="B3408" t="s">
        <v>68</v>
      </c>
      <c r="C3408" t="s">
        <v>122</v>
      </c>
      <c r="D3408">
        <v>37.65</v>
      </c>
    </row>
    <row r="3409" spans="1:4">
      <c r="A3409" s="1">
        <v>43350</v>
      </c>
      <c r="B3409" t="s">
        <v>68</v>
      </c>
      <c r="C3409" t="s">
        <v>445</v>
      </c>
      <c r="D3409">
        <v>40.8</v>
      </c>
    </row>
    <row r="3410" spans="1:4">
      <c r="A3410" s="1">
        <v>43351</v>
      </c>
      <c r="B3410" t="s">
        <v>68</v>
      </c>
      <c r="C3410" t="s">
        <v>991</v>
      </c>
      <c r="D3410">
        <v>41.4</v>
      </c>
    </row>
    <row r="3411" spans="1:4">
      <c r="A3411" s="1">
        <v>43358</v>
      </c>
      <c r="B3411" t="s">
        <v>68</v>
      </c>
      <c r="C3411" t="s">
        <v>20</v>
      </c>
      <c r="D3411">
        <v>104</v>
      </c>
    </row>
    <row r="3412" spans="1:4">
      <c r="A3412" s="1">
        <v>43372</v>
      </c>
      <c r="B3412" t="s">
        <v>68</v>
      </c>
      <c r="C3412" t="s">
        <v>20</v>
      </c>
      <c r="D3412">
        <v>117.93</v>
      </c>
    </row>
    <row r="3413" spans="1:4">
      <c r="A3413" s="1">
        <v>43360</v>
      </c>
      <c r="B3413" t="s">
        <v>68</v>
      </c>
      <c r="C3413" t="s">
        <v>659</v>
      </c>
      <c r="D3413">
        <v>118.3</v>
      </c>
    </row>
    <row r="3414" spans="1:4">
      <c r="A3414" s="1">
        <v>43365</v>
      </c>
      <c r="B3414" t="s">
        <v>68</v>
      </c>
      <c r="C3414" t="s">
        <v>20</v>
      </c>
      <c r="D3414">
        <v>125.03</v>
      </c>
    </row>
    <row r="3415" spans="1:4">
      <c r="A3415" s="1">
        <v>43352</v>
      </c>
      <c r="B3415" t="s">
        <v>68</v>
      </c>
      <c r="C3415" t="s">
        <v>20</v>
      </c>
      <c r="D3415">
        <v>137.08</v>
      </c>
    </row>
    <row r="3416" spans="1:4">
      <c r="A3416" s="1">
        <v>43344</v>
      </c>
      <c r="B3416" t="s">
        <v>68</v>
      </c>
      <c r="C3416" t="s">
        <v>20</v>
      </c>
      <c r="D3416">
        <v>144.6</v>
      </c>
    </row>
    <row r="3417" spans="1:4">
      <c r="A3417" s="1">
        <v>43353</v>
      </c>
      <c r="B3417" t="s">
        <v>197</v>
      </c>
      <c r="C3417" t="s">
        <v>71</v>
      </c>
      <c r="D3417">
        <v>53</v>
      </c>
    </row>
    <row r="3418" spans="1:4">
      <c r="A3418" s="1">
        <v>43364</v>
      </c>
      <c r="B3418" t="s">
        <v>197</v>
      </c>
      <c r="C3418" t="s">
        <v>890</v>
      </c>
      <c r="D3418">
        <v>85.3</v>
      </c>
    </row>
    <row r="3419" spans="1:4">
      <c r="A3419" s="1">
        <v>43344</v>
      </c>
      <c r="B3419" t="s">
        <v>125</v>
      </c>
      <c r="C3419" t="s">
        <v>509</v>
      </c>
      <c r="D3419">
        <v>55.5</v>
      </c>
    </row>
    <row r="3420" spans="1:4">
      <c r="A3420" s="1">
        <v>43344</v>
      </c>
      <c r="B3420" t="s">
        <v>125</v>
      </c>
      <c r="C3420" t="s">
        <v>640</v>
      </c>
      <c r="D3420">
        <v>60</v>
      </c>
    </row>
    <row r="3421" spans="1:4">
      <c r="A3421" s="1">
        <v>43356</v>
      </c>
      <c r="B3421" t="s">
        <v>125</v>
      </c>
      <c r="C3421" t="s">
        <v>692</v>
      </c>
      <c r="D3421">
        <v>320</v>
      </c>
    </row>
    <row r="3422" spans="1:4">
      <c r="A3422" s="1">
        <v>43344</v>
      </c>
      <c r="B3422" t="s">
        <v>125</v>
      </c>
      <c r="C3422" t="s">
        <v>641</v>
      </c>
      <c r="D3422">
        <v>600</v>
      </c>
    </row>
    <row r="3423" spans="1:4">
      <c r="A3423" s="1">
        <v>43344</v>
      </c>
      <c r="B3423" t="s">
        <v>644</v>
      </c>
      <c r="C3423" t="s">
        <v>645</v>
      </c>
      <c r="D3423">
        <v>750</v>
      </c>
    </row>
    <row r="3424" spans="1:4">
      <c r="A3424" s="1">
        <v>43344</v>
      </c>
      <c r="B3424" t="s">
        <v>644</v>
      </c>
      <c r="C3424" t="s">
        <v>684</v>
      </c>
      <c r="D3424">
        <v>900</v>
      </c>
    </row>
    <row r="3425" spans="1:4">
      <c r="A3425" s="1">
        <v>43344</v>
      </c>
      <c r="B3425" t="s">
        <v>646</v>
      </c>
      <c r="C3425" t="s">
        <v>1145</v>
      </c>
      <c r="D3425">
        <v>976</v>
      </c>
    </row>
    <row r="3426" spans="1:4">
      <c r="A3426" s="1">
        <v>43351</v>
      </c>
      <c r="B3426" t="s">
        <v>163</v>
      </c>
      <c r="C3426" t="s">
        <v>1146</v>
      </c>
      <c r="D3426">
        <v>50</v>
      </c>
    </row>
    <row r="3427" spans="1:4">
      <c r="A3427" s="1">
        <v>43357</v>
      </c>
      <c r="B3427" t="s">
        <v>134</v>
      </c>
      <c r="C3427" t="s">
        <v>1125</v>
      </c>
      <c r="D3427">
        <v>43.9</v>
      </c>
    </row>
    <row r="3428" spans="1:4">
      <c r="A3428" s="1">
        <v>43357</v>
      </c>
      <c r="B3428" t="s">
        <v>134</v>
      </c>
      <c r="C3428" t="s">
        <v>378</v>
      </c>
      <c r="D3428">
        <v>258.4</v>
      </c>
    </row>
    <row r="3429" spans="1:4">
      <c r="A3429" s="1">
        <v>43368</v>
      </c>
      <c r="B3429" t="s">
        <v>134</v>
      </c>
      <c r="C3429" t="s">
        <v>1155</v>
      </c>
      <c r="D3429">
        <v>530</v>
      </c>
    </row>
    <row r="3430" spans="1:4">
      <c r="A3430" s="1">
        <v>43365</v>
      </c>
      <c r="B3430" t="s">
        <v>34</v>
      </c>
      <c r="C3430" t="s">
        <v>81</v>
      </c>
      <c r="D3430">
        <v>5</v>
      </c>
    </row>
    <row r="3431" spans="1:4">
      <c r="A3431" s="1">
        <v>43373</v>
      </c>
      <c r="B3431" t="s">
        <v>34</v>
      </c>
      <c r="C3431" t="s">
        <v>81</v>
      </c>
      <c r="D3431">
        <v>68.9</v>
      </c>
    </row>
    <row r="3432" spans="1:4">
      <c r="A3432" s="1">
        <v>43350</v>
      </c>
      <c r="B3432" t="s">
        <v>36</v>
      </c>
      <c r="C3432" t="s">
        <v>1156</v>
      </c>
      <c r="D3432">
        <v>21.6</v>
      </c>
    </row>
    <row r="3433" spans="1:4">
      <c r="A3433" s="1">
        <v>43344</v>
      </c>
      <c r="B3433" t="s">
        <v>36</v>
      </c>
      <c r="C3433" t="s">
        <v>38</v>
      </c>
      <c r="D3433">
        <v>400</v>
      </c>
    </row>
    <row r="3434" spans="1:4">
      <c r="A3434" s="1">
        <v>43344</v>
      </c>
      <c r="B3434" t="s">
        <v>36</v>
      </c>
      <c r="C3434" t="s">
        <v>37</v>
      </c>
      <c r="D3434">
        <v>600</v>
      </c>
    </row>
    <row r="3435" spans="1:4">
      <c r="A3435" s="1">
        <v>43362</v>
      </c>
      <c r="B3435" t="s">
        <v>39</v>
      </c>
      <c r="C3435" t="s">
        <v>451</v>
      </c>
      <c r="D3435">
        <v>50</v>
      </c>
    </row>
    <row r="3436" spans="1:4">
      <c r="A3436" s="1">
        <v>43365</v>
      </c>
      <c r="B3436" t="s">
        <v>39</v>
      </c>
      <c r="C3436" t="s">
        <v>83</v>
      </c>
      <c r="D3436">
        <v>78.3</v>
      </c>
    </row>
    <row r="3437" spans="1:4">
      <c r="A3437" s="1">
        <v>43345</v>
      </c>
      <c r="B3437" t="s">
        <v>39</v>
      </c>
      <c r="C3437" t="s">
        <v>83</v>
      </c>
      <c r="D3437">
        <v>79.3</v>
      </c>
    </row>
    <row r="3438" spans="1:4">
      <c r="A3438" s="1">
        <v>43344</v>
      </c>
      <c r="B3438" t="s">
        <v>39</v>
      </c>
      <c r="C3438" t="s">
        <v>42</v>
      </c>
      <c r="D3438">
        <v>110</v>
      </c>
    </row>
    <row r="3439" spans="1:4">
      <c r="A3439" s="1">
        <v>43356</v>
      </c>
      <c r="B3439" t="s">
        <v>39</v>
      </c>
      <c r="C3439" t="s">
        <v>83</v>
      </c>
      <c r="D3439">
        <v>121.97</v>
      </c>
    </row>
    <row r="3440" spans="1:4">
      <c r="A3440" s="1">
        <v>43356</v>
      </c>
      <c r="B3440" t="s">
        <v>39</v>
      </c>
      <c r="C3440" t="s">
        <v>1157</v>
      </c>
      <c r="D3440">
        <v>661.48</v>
      </c>
    </row>
    <row r="3441" spans="1:4">
      <c r="A3441" s="1">
        <v>43357</v>
      </c>
      <c r="B3441" t="s">
        <v>39</v>
      </c>
      <c r="C3441" t="s">
        <v>1158</v>
      </c>
      <c r="D3441">
        <v>881</v>
      </c>
    </row>
    <row r="3442" spans="1:4">
      <c r="A3442" s="1">
        <v>43344</v>
      </c>
      <c r="B3442" t="s">
        <v>375</v>
      </c>
      <c r="C3442" t="s">
        <v>548</v>
      </c>
      <c r="D3442">
        <v>44</v>
      </c>
    </row>
    <row r="3443" spans="1:4">
      <c r="A3443" s="1">
        <v>43344</v>
      </c>
      <c r="B3443" t="s">
        <v>375</v>
      </c>
      <c r="C3443" t="s">
        <v>549</v>
      </c>
      <c r="D3443">
        <v>44</v>
      </c>
    </row>
    <row r="3444" spans="1:4">
      <c r="A3444" s="1">
        <v>43344</v>
      </c>
      <c r="B3444" t="s">
        <v>375</v>
      </c>
      <c r="C3444" t="s">
        <v>550</v>
      </c>
      <c r="D3444">
        <v>50</v>
      </c>
    </row>
    <row r="3445" spans="1:4">
      <c r="A3445" s="1">
        <v>43344</v>
      </c>
      <c r="B3445" t="s">
        <v>375</v>
      </c>
      <c r="C3445" t="s">
        <v>547</v>
      </c>
      <c r="D3445">
        <v>200</v>
      </c>
    </row>
    <row r="3446" spans="1:4">
      <c r="A3446" s="1">
        <v>43374</v>
      </c>
      <c r="B3446" t="s">
        <v>1538</v>
      </c>
      <c r="C3446" t="s">
        <v>239</v>
      </c>
      <c r="D3446">
        <v>800</v>
      </c>
    </row>
    <row r="3447" spans="1:4">
      <c r="A3447" s="1">
        <v>43374</v>
      </c>
      <c r="B3447" t="s">
        <v>1538</v>
      </c>
      <c r="C3447" t="s">
        <v>669</v>
      </c>
      <c r="D3447">
        <v>60</v>
      </c>
    </row>
    <row r="3448" spans="1:4">
      <c r="A3448" s="1">
        <v>43375</v>
      </c>
      <c r="B3448" t="s">
        <v>1538</v>
      </c>
      <c r="C3448" t="s">
        <v>1159</v>
      </c>
      <c r="D3448">
        <v>150</v>
      </c>
    </row>
    <row r="3449" spans="1:4">
      <c r="A3449" s="1">
        <v>43386</v>
      </c>
      <c r="B3449" t="s">
        <v>1538</v>
      </c>
      <c r="C3449" t="s">
        <v>1160</v>
      </c>
      <c r="D3449">
        <v>56</v>
      </c>
    </row>
    <row r="3450" spans="1:4">
      <c r="A3450" s="1">
        <v>43401</v>
      </c>
      <c r="B3450" t="s">
        <v>1538</v>
      </c>
      <c r="C3450" t="s">
        <v>1161</v>
      </c>
      <c r="D3450">
        <v>661.65</v>
      </c>
    </row>
    <row r="3451" spans="1:4">
      <c r="A3451" s="1">
        <v>43374</v>
      </c>
      <c r="B3451" t="s">
        <v>294</v>
      </c>
      <c r="C3451" t="s">
        <v>239</v>
      </c>
      <c r="D3451">
        <v>470</v>
      </c>
    </row>
    <row r="3452" spans="1:4">
      <c r="A3452" s="1">
        <v>43374</v>
      </c>
      <c r="B3452" t="s">
        <v>11</v>
      </c>
      <c r="C3452" t="s">
        <v>777</v>
      </c>
      <c r="D3452">
        <v>180</v>
      </c>
    </row>
    <row r="3453" spans="1:4">
      <c r="A3453" s="1">
        <v>43376</v>
      </c>
      <c r="B3453" t="s">
        <v>11</v>
      </c>
      <c r="C3453" t="s">
        <v>60</v>
      </c>
      <c r="D3453">
        <v>16.1</v>
      </c>
    </row>
    <row r="3454" spans="1:4">
      <c r="A3454" s="1">
        <v>43393</v>
      </c>
      <c r="B3454" t="s">
        <v>11</v>
      </c>
      <c r="C3454" t="s">
        <v>492</v>
      </c>
      <c r="D3454">
        <v>25.4</v>
      </c>
    </row>
    <row r="3455" spans="1:4">
      <c r="A3455" s="1">
        <v>43398</v>
      </c>
      <c r="B3455" t="s">
        <v>11</v>
      </c>
      <c r="C3455" t="s">
        <v>824</v>
      </c>
      <c r="D3455">
        <v>5.4</v>
      </c>
    </row>
    <row r="3456" spans="1:4">
      <c r="A3456" s="1">
        <v>43401</v>
      </c>
      <c r="B3456" t="s">
        <v>11</v>
      </c>
      <c r="C3456" t="s">
        <v>492</v>
      </c>
      <c r="D3456">
        <v>17</v>
      </c>
    </row>
    <row r="3457" spans="1:4">
      <c r="A3457" s="1">
        <v>43391</v>
      </c>
      <c r="B3457" t="s">
        <v>11</v>
      </c>
      <c r="C3457" t="s">
        <v>780</v>
      </c>
      <c r="D3457">
        <v>14.8</v>
      </c>
    </row>
    <row r="3458" spans="1:4">
      <c r="A3458" s="1">
        <v>43399</v>
      </c>
      <c r="B3458" t="s">
        <v>11</v>
      </c>
      <c r="C3458" t="s">
        <v>1162</v>
      </c>
      <c r="D3458">
        <v>98.4</v>
      </c>
    </row>
    <row r="3459" spans="1:4">
      <c r="A3459" s="1">
        <v>43379</v>
      </c>
      <c r="B3459" t="s">
        <v>68</v>
      </c>
      <c r="C3459" t="s">
        <v>20</v>
      </c>
      <c r="D3459">
        <v>148.46</v>
      </c>
    </row>
    <row r="3460" spans="1:4">
      <c r="A3460" s="1">
        <v>43378</v>
      </c>
      <c r="B3460" t="s">
        <v>68</v>
      </c>
      <c r="C3460" t="s">
        <v>122</v>
      </c>
      <c r="D3460">
        <v>8.55</v>
      </c>
    </row>
    <row r="3461" spans="1:4">
      <c r="A3461" s="1">
        <v>43378</v>
      </c>
      <c r="B3461" t="s">
        <v>68</v>
      </c>
      <c r="C3461" t="s">
        <v>765</v>
      </c>
      <c r="D3461">
        <v>20.7</v>
      </c>
    </row>
    <row r="3462" spans="1:4">
      <c r="A3462" s="1">
        <v>43388</v>
      </c>
      <c r="B3462" t="s">
        <v>68</v>
      </c>
      <c r="C3462" t="s">
        <v>20</v>
      </c>
      <c r="D3462">
        <v>150.36</v>
      </c>
    </row>
    <row r="3463" spans="1:4">
      <c r="A3463" s="1">
        <v>43393</v>
      </c>
      <c r="B3463" t="s">
        <v>68</v>
      </c>
      <c r="C3463" t="s">
        <v>20</v>
      </c>
      <c r="D3463">
        <v>146.37</v>
      </c>
    </row>
    <row r="3464" spans="1:4">
      <c r="A3464" s="1">
        <v>43387</v>
      </c>
      <c r="B3464" t="s">
        <v>68</v>
      </c>
      <c r="C3464" t="s">
        <v>20</v>
      </c>
      <c r="D3464">
        <v>27.22</v>
      </c>
    </row>
    <row r="3465" spans="1:4">
      <c r="A3465" s="1">
        <v>43378</v>
      </c>
      <c r="B3465" t="s">
        <v>68</v>
      </c>
      <c r="C3465" t="s">
        <v>122</v>
      </c>
      <c r="D3465">
        <v>53.1</v>
      </c>
    </row>
    <row r="3466" spans="1:4">
      <c r="A3466" s="1">
        <v>43400</v>
      </c>
      <c r="B3466" t="s">
        <v>68</v>
      </c>
      <c r="C3466" t="s">
        <v>20</v>
      </c>
      <c r="D3466">
        <v>146.55</v>
      </c>
    </row>
    <row r="3467" spans="1:4">
      <c r="A3467" s="1">
        <v>43375</v>
      </c>
      <c r="B3467" t="s">
        <v>197</v>
      </c>
      <c r="C3467" t="s">
        <v>71</v>
      </c>
      <c r="D3467">
        <v>30.75</v>
      </c>
    </row>
    <row r="3468" spans="1:4">
      <c r="A3468" s="1">
        <v>43377</v>
      </c>
      <c r="B3468" t="s">
        <v>197</v>
      </c>
      <c r="C3468" t="s">
        <v>394</v>
      </c>
      <c r="D3468">
        <v>66.44</v>
      </c>
    </row>
    <row r="3469" spans="1:4">
      <c r="A3469" s="1">
        <v>43404</v>
      </c>
      <c r="B3469" t="s">
        <v>197</v>
      </c>
      <c r="C3469" t="s">
        <v>72</v>
      </c>
      <c r="D3469">
        <v>19.9</v>
      </c>
    </row>
    <row r="3470" spans="1:4">
      <c r="A3470" s="1">
        <v>43389</v>
      </c>
      <c r="B3470" t="s">
        <v>197</v>
      </c>
      <c r="C3470" t="s">
        <v>72</v>
      </c>
      <c r="D3470">
        <v>16.05</v>
      </c>
    </row>
    <row r="3471" spans="1:4">
      <c r="A3471" s="1">
        <v>43395</v>
      </c>
      <c r="B3471" t="s">
        <v>197</v>
      </c>
      <c r="C3471" t="s">
        <v>71</v>
      </c>
      <c r="D3471">
        <v>42.5</v>
      </c>
    </row>
    <row r="3472" spans="1:4">
      <c r="A3472" s="1">
        <v>43374</v>
      </c>
      <c r="B3472" t="s">
        <v>125</v>
      </c>
      <c r="C3472" t="s">
        <v>640</v>
      </c>
      <c r="D3472">
        <v>60</v>
      </c>
    </row>
    <row r="3473" spans="1:4">
      <c r="A3473" s="1">
        <v>43374</v>
      </c>
      <c r="B3473" t="s">
        <v>125</v>
      </c>
      <c r="C3473" t="s">
        <v>641</v>
      </c>
      <c r="D3473">
        <v>600</v>
      </c>
    </row>
    <row r="3474" spans="1:4">
      <c r="A3474" s="1">
        <v>43374</v>
      </c>
      <c r="B3474" t="s">
        <v>125</v>
      </c>
      <c r="C3474" t="s">
        <v>509</v>
      </c>
      <c r="D3474">
        <v>55.5</v>
      </c>
    </row>
    <row r="3475" spans="1:4">
      <c r="A3475" s="1">
        <v>43388</v>
      </c>
      <c r="B3475" t="s">
        <v>125</v>
      </c>
      <c r="C3475" t="s">
        <v>1136</v>
      </c>
      <c r="D3475">
        <v>48.6</v>
      </c>
    </row>
    <row r="3476" spans="1:4">
      <c r="A3476" s="1">
        <v>43404</v>
      </c>
      <c r="B3476" t="s">
        <v>125</v>
      </c>
      <c r="C3476" t="s">
        <v>1163</v>
      </c>
      <c r="D3476">
        <v>69</v>
      </c>
    </row>
    <row r="3477" spans="1:4">
      <c r="A3477" s="1">
        <v>43374</v>
      </c>
      <c r="B3477" t="s">
        <v>644</v>
      </c>
      <c r="C3477" t="s">
        <v>645</v>
      </c>
      <c r="D3477">
        <v>750</v>
      </c>
    </row>
    <row r="3478" spans="1:4">
      <c r="A3478" s="1">
        <v>43374</v>
      </c>
      <c r="B3478" t="s">
        <v>644</v>
      </c>
      <c r="C3478" t="s">
        <v>684</v>
      </c>
      <c r="D3478">
        <v>900</v>
      </c>
    </row>
    <row r="3479" spans="1:4">
      <c r="A3479" s="1">
        <v>43374</v>
      </c>
      <c r="B3479" t="s">
        <v>646</v>
      </c>
      <c r="C3479" t="s">
        <v>1145</v>
      </c>
      <c r="D3479">
        <v>976</v>
      </c>
    </row>
    <row r="3480" spans="1:4">
      <c r="A3480" s="1">
        <v>43404</v>
      </c>
      <c r="B3480" t="s">
        <v>134</v>
      </c>
      <c r="C3480" t="s">
        <v>1164</v>
      </c>
      <c r="D3480">
        <v>48</v>
      </c>
    </row>
    <row r="3481" spans="1:4">
      <c r="A3481" s="1">
        <v>43378</v>
      </c>
      <c r="B3481" t="s">
        <v>34</v>
      </c>
      <c r="C3481" t="s">
        <v>81</v>
      </c>
      <c r="D3481">
        <v>8.1</v>
      </c>
    </row>
    <row r="3482" spans="1:4">
      <c r="A3482" s="1">
        <v>43403</v>
      </c>
      <c r="B3482" t="s">
        <v>34</v>
      </c>
      <c r="C3482" t="s">
        <v>1116</v>
      </c>
      <c r="D3482">
        <v>21.8</v>
      </c>
    </row>
    <row r="3483" spans="1:4">
      <c r="A3483" s="1">
        <v>43374</v>
      </c>
      <c r="B3483" t="s">
        <v>36</v>
      </c>
      <c r="C3483" t="s">
        <v>37</v>
      </c>
      <c r="D3483">
        <v>600</v>
      </c>
    </row>
    <row r="3484" spans="1:4">
      <c r="A3484" s="1">
        <v>43374</v>
      </c>
      <c r="B3484" t="s">
        <v>36</v>
      </c>
      <c r="C3484" t="s">
        <v>38</v>
      </c>
      <c r="D3484">
        <v>400</v>
      </c>
    </row>
    <row r="3485" spans="1:4">
      <c r="A3485" s="1">
        <v>43374</v>
      </c>
      <c r="B3485" t="s">
        <v>39</v>
      </c>
      <c r="C3485" t="s">
        <v>42</v>
      </c>
      <c r="D3485">
        <v>110</v>
      </c>
    </row>
    <row r="3486" spans="1:4">
      <c r="A3486" s="1">
        <v>43379</v>
      </c>
      <c r="B3486" t="s">
        <v>39</v>
      </c>
      <c r="C3486" t="s">
        <v>391</v>
      </c>
      <c r="D3486">
        <v>50</v>
      </c>
    </row>
    <row r="3487" spans="1:4">
      <c r="A3487" s="1">
        <v>43375</v>
      </c>
      <c r="B3487" t="s">
        <v>39</v>
      </c>
      <c r="C3487" t="s">
        <v>83</v>
      </c>
      <c r="D3487">
        <v>81.09</v>
      </c>
    </row>
    <row r="3488" spans="1:4">
      <c r="A3488" s="1">
        <v>43384</v>
      </c>
      <c r="B3488" t="s">
        <v>39</v>
      </c>
      <c r="C3488" t="s">
        <v>83</v>
      </c>
      <c r="D3488">
        <v>81.6</v>
      </c>
    </row>
    <row r="3489" spans="1:4">
      <c r="A3489" s="1">
        <v>43388</v>
      </c>
      <c r="B3489" t="s">
        <v>39</v>
      </c>
      <c r="C3489" t="s">
        <v>391</v>
      </c>
      <c r="D3489">
        <v>50</v>
      </c>
    </row>
    <row r="3490" spans="1:4">
      <c r="A3490" s="1">
        <v>43401</v>
      </c>
      <c r="B3490" t="s">
        <v>39</v>
      </c>
      <c r="C3490" t="s">
        <v>83</v>
      </c>
      <c r="D3490">
        <v>80.16</v>
      </c>
    </row>
    <row r="3491" spans="1:4">
      <c r="A3491" s="1">
        <v>43403</v>
      </c>
      <c r="B3491" t="s">
        <v>39</v>
      </c>
      <c r="C3491" t="s">
        <v>391</v>
      </c>
      <c r="D3491">
        <v>40</v>
      </c>
    </row>
    <row r="3492" spans="1:4">
      <c r="A3492" s="1">
        <v>43374</v>
      </c>
      <c r="B3492" t="s">
        <v>375</v>
      </c>
      <c r="C3492" t="s">
        <v>547</v>
      </c>
      <c r="D3492">
        <v>200</v>
      </c>
    </row>
    <row r="3493" spans="1:4">
      <c r="A3493" s="1">
        <v>43374</v>
      </c>
      <c r="B3493" t="s">
        <v>375</v>
      </c>
      <c r="C3493" t="s">
        <v>548</v>
      </c>
      <c r="D3493">
        <v>44</v>
      </c>
    </row>
    <row r="3494" spans="1:4">
      <c r="A3494" s="1">
        <v>43374</v>
      </c>
      <c r="B3494" t="s">
        <v>375</v>
      </c>
      <c r="C3494" t="s">
        <v>549</v>
      </c>
      <c r="D3494">
        <v>44</v>
      </c>
    </row>
    <row r="3495" spans="1:4">
      <c r="A3495" s="1">
        <v>43374</v>
      </c>
      <c r="B3495" t="s">
        <v>375</v>
      </c>
      <c r="C3495" t="s">
        <v>550</v>
      </c>
      <c r="D3495">
        <v>50</v>
      </c>
    </row>
    <row r="3496" spans="1:4">
      <c r="A3496" s="1">
        <v>43405</v>
      </c>
      <c r="B3496" t="s">
        <v>1538</v>
      </c>
      <c r="C3496" t="s">
        <v>239</v>
      </c>
      <c r="D3496">
        <v>800</v>
      </c>
    </row>
    <row r="3497" spans="1:4">
      <c r="A3497" s="1">
        <v>43405</v>
      </c>
      <c r="B3497" t="s">
        <v>1538</v>
      </c>
      <c r="C3497" t="s">
        <v>669</v>
      </c>
      <c r="D3497">
        <v>60</v>
      </c>
    </row>
    <row r="3498" spans="1:4">
      <c r="A3498" s="1">
        <v>43413</v>
      </c>
      <c r="B3498" t="s">
        <v>1538</v>
      </c>
      <c r="C3498" t="s">
        <v>103</v>
      </c>
      <c r="D3498">
        <v>29.9</v>
      </c>
    </row>
    <row r="3499" spans="1:4">
      <c r="A3499" s="1">
        <v>43420</v>
      </c>
      <c r="B3499" t="s">
        <v>1538</v>
      </c>
      <c r="C3499" t="s">
        <v>432</v>
      </c>
      <c r="D3499">
        <v>8.85</v>
      </c>
    </row>
    <row r="3500" spans="1:4">
      <c r="A3500" s="1">
        <v>43422</v>
      </c>
      <c r="B3500" t="s">
        <v>1538</v>
      </c>
      <c r="C3500" t="s">
        <v>103</v>
      </c>
      <c r="D3500">
        <v>30.85</v>
      </c>
    </row>
    <row r="3501" spans="1:4">
      <c r="A3501" s="1">
        <v>43405</v>
      </c>
      <c r="B3501" t="s">
        <v>294</v>
      </c>
      <c r="C3501" t="s">
        <v>239</v>
      </c>
      <c r="D3501">
        <v>470</v>
      </c>
    </row>
    <row r="3502" spans="1:4">
      <c r="A3502" s="1">
        <v>43405</v>
      </c>
      <c r="B3502" t="s">
        <v>11</v>
      </c>
      <c r="C3502" t="s">
        <v>777</v>
      </c>
      <c r="D3502">
        <v>180</v>
      </c>
    </row>
    <row r="3503" spans="1:4">
      <c r="A3503" s="1">
        <v>43420</v>
      </c>
      <c r="B3503" t="s">
        <v>11</v>
      </c>
      <c r="C3503" t="s">
        <v>824</v>
      </c>
      <c r="D3503">
        <v>22</v>
      </c>
    </row>
    <row r="3504" spans="1:4">
      <c r="A3504" s="1">
        <v>43406</v>
      </c>
      <c r="B3504" t="s">
        <v>11</v>
      </c>
      <c r="C3504" t="s">
        <v>780</v>
      </c>
      <c r="D3504">
        <v>9.9</v>
      </c>
    </row>
    <row r="3505" spans="1:4">
      <c r="A3505" s="1">
        <v>43406</v>
      </c>
      <c r="B3505" t="s">
        <v>11</v>
      </c>
      <c r="C3505" t="s">
        <v>824</v>
      </c>
      <c r="D3505">
        <v>18</v>
      </c>
    </row>
    <row r="3506" spans="1:4">
      <c r="A3506" s="1">
        <v>43413</v>
      </c>
      <c r="B3506" t="s">
        <v>68</v>
      </c>
      <c r="C3506" t="s">
        <v>991</v>
      </c>
      <c r="D3506">
        <v>26</v>
      </c>
    </row>
    <row r="3507" spans="1:4">
      <c r="A3507" s="1">
        <v>43413</v>
      </c>
      <c r="B3507" t="s">
        <v>68</v>
      </c>
      <c r="C3507" t="s">
        <v>659</v>
      </c>
      <c r="D3507">
        <v>109.1</v>
      </c>
    </row>
    <row r="3508" spans="1:4">
      <c r="A3508" s="1">
        <v>43411</v>
      </c>
      <c r="B3508" t="s">
        <v>68</v>
      </c>
      <c r="C3508" t="s">
        <v>122</v>
      </c>
      <c r="D3508">
        <v>23.65</v>
      </c>
    </row>
    <row r="3509" spans="1:4">
      <c r="A3509" s="1">
        <v>43413</v>
      </c>
      <c r="B3509" t="s">
        <v>68</v>
      </c>
      <c r="C3509" t="s">
        <v>20</v>
      </c>
      <c r="D3509">
        <v>16.7</v>
      </c>
    </row>
    <row r="3510" spans="1:4">
      <c r="A3510" s="1">
        <v>43412</v>
      </c>
      <c r="B3510" t="s">
        <v>68</v>
      </c>
      <c r="C3510" t="s">
        <v>1165</v>
      </c>
      <c r="D3510">
        <v>48.7</v>
      </c>
    </row>
    <row r="3511" spans="1:4">
      <c r="A3511" s="1">
        <v>43416</v>
      </c>
      <c r="B3511" t="s">
        <v>68</v>
      </c>
      <c r="C3511" t="s">
        <v>20</v>
      </c>
      <c r="D3511">
        <v>154.93</v>
      </c>
    </row>
    <row r="3512" spans="1:4">
      <c r="A3512" s="1">
        <v>43410</v>
      </c>
      <c r="B3512" t="s">
        <v>68</v>
      </c>
      <c r="C3512" t="s">
        <v>122</v>
      </c>
      <c r="D3512">
        <v>26.85</v>
      </c>
    </row>
    <row r="3513" spans="1:4">
      <c r="A3513" s="1">
        <v>43407</v>
      </c>
      <c r="B3513" t="s">
        <v>68</v>
      </c>
      <c r="C3513" t="s">
        <v>20</v>
      </c>
      <c r="D3513">
        <v>138.1</v>
      </c>
    </row>
    <row r="3514" spans="1:4">
      <c r="A3514" s="1">
        <v>43417</v>
      </c>
      <c r="B3514" t="s">
        <v>68</v>
      </c>
      <c r="C3514" t="s">
        <v>218</v>
      </c>
      <c r="D3514">
        <v>83.5</v>
      </c>
    </row>
    <row r="3515" spans="1:4">
      <c r="A3515" s="1">
        <v>43431</v>
      </c>
      <c r="B3515" t="s">
        <v>68</v>
      </c>
      <c r="C3515" t="s">
        <v>122</v>
      </c>
      <c r="D3515">
        <v>28</v>
      </c>
    </row>
    <row r="3516" spans="1:4">
      <c r="A3516" s="1">
        <v>43425</v>
      </c>
      <c r="B3516" t="s">
        <v>68</v>
      </c>
      <c r="C3516" t="s">
        <v>20</v>
      </c>
      <c r="D3516">
        <v>41.9</v>
      </c>
    </row>
    <row r="3517" spans="1:4">
      <c r="A3517" s="1">
        <v>43422</v>
      </c>
      <c r="B3517" t="s">
        <v>68</v>
      </c>
      <c r="C3517" t="s">
        <v>991</v>
      </c>
      <c r="D3517">
        <v>15.9</v>
      </c>
    </row>
    <row r="3518" spans="1:4">
      <c r="A3518" s="1">
        <v>43412</v>
      </c>
      <c r="B3518" t="s">
        <v>197</v>
      </c>
      <c r="C3518" t="s">
        <v>1166</v>
      </c>
      <c r="D3518">
        <v>12.9</v>
      </c>
    </row>
    <row r="3519" spans="1:4">
      <c r="A3519" s="1">
        <v>43410</v>
      </c>
      <c r="B3519" t="s">
        <v>197</v>
      </c>
      <c r="C3519" t="s">
        <v>71</v>
      </c>
      <c r="D3519">
        <v>71.45</v>
      </c>
    </row>
    <row r="3520" spans="1:4">
      <c r="A3520" s="1">
        <v>43413</v>
      </c>
      <c r="B3520" t="s">
        <v>197</v>
      </c>
      <c r="C3520" t="s">
        <v>394</v>
      </c>
      <c r="D3520">
        <v>38.55</v>
      </c>
    </row>
    <row r="3521" spans="1:4">
      <c r="A3521" s="1">
        <v>43419</v>
      </c>
      <c r="B3521" t="s">
        <v>197</v>
      </c>
      <c r="C3521" t="s">
        <v>394</v>
      </c>
      <c r="D3521">
        <v>50.45</v>
      </c>
    </row>
    <row r="3522" spans="1:4">
      <c r="A3522" s="1">
        <v>43405</v>
      </c>
      <c r="B3522" t="s">
        <v>125</v>
      </c>
      <c r="C3522" t="s">
        <v>640</v>
      </c>
      <c r="D3522">
        <v>60</v>
      </c>
    </row>
    <row r="3523" spans="1:4">
      <c r="A3523" s="1">
        <v>43405</v>
      </c>
      <c r="B3523" t="s">
        <v>125</v>
      </c>
      <c r="C3523" t="s">
        <v>641</v>
      </c>
      <c r="D3523">
        <v>600</v>
      </c>
    </row>
    <row r="3524" spans="1:4">
      <c r="A3524" s="1">
        <v>43405</v>
      </c>
      <c r="B3524" t="s">
        <v>125</v>
      </c>
      <c r="C3524" t="s">
        <v>509</v>
      </c>
      <c r="D3524">
        <v>55.5</v>
      </c>
    </row>
    <row r="3525" spans="1:4">
      <c r="A3525" s="1">
        <v>43409</v>
      </c>
      <c r="B3525" t="s">
        <v>125</v>
      </c>
      <c r="C3525" t="s">
        <v>195</v>
      </c>
      <c r="D3525">
        <v>10.9</v>
      </c>
    </row>
    <row r="3526" spans="1:4">
      <c r="A3526" s="1">
        <v>43411</v>
      </c>
      <c r="B3526" t="s">
        <v>125</v>
      </c>
      <c r="C3526" t="s">
        <v>195</v>
      </c>
      <c r="D3526">
        <v>54.5</v>
      </c>
    </row>
    <row r="3527" spans="1:4">
      <c r="A3527" s="1">
        <v>43405</v>
      </c>
      <c r="B3527" t="s">
        <v>125</v>
      </c>
      <c r="C3527" t="s">
        <v>1167</v>
      </c>
      <c r="D3527">
        <v>28</v>
      </c>
    </row>
    <row r="3528" spans="1:4">
      <c r="A3528" s="1">
        <v>43405</v>
      </c>
      <c r="B3528" t="s">
        <v>644</v>
      </c>
      <c r="C3528" t="s">
        <v>645</v>
      </c>
      <c r="D3528">
        <v>750</v>
      </c>
    </row>
    <row r="3529" spans="1:4">
      <c r="A3529" s="1">
        <v>43405</v>
      </c>
      <c r="B3529" t="s">
        <v>644</v>
      </c>
      <c r="C3529" t="s">
        <v>684</v>
      </c>
      <c r="D3529">
        <v>900</v>
      </c>
    </row>
    <row r="3530" spans="1:4">
      <c r="A3530" s="1">
        <v>43405</v>
      </c>
      <c r="B3530" t="s">
        <v>646</v>
      </c>
      <c r="C3530" t="s">
        <v>1145</v>
      </c>
      <c r="D3530">
        <v>976</v>
      </c>
    </row>
    <row r="3531" spans="1:4">
      <c r="A3531" s="1">
        <v>43407</v>
      </c>
      <c r="B3531" t="s">
        <v>134</v>
      </c>
      <c r="C3531" t="s">
        <v>1168</v>
      </c>
      <c r="D3531">
        <v>1664</v>
      </c>
    </row>
    <row r="3532" spans="1:4">
      <c r="A3532" s="1">
        <v>43405</v>
      </c>
      <c r="B3532" t="s">
        <v>134</v>
      </c>
      <c r="C3532" t="s">
        <v>993</v>
      </c>
      <c r="D3532">
        <v>25</v>
      </c>
    </row>
    <row r="3533" spans="1:4">
      <c r="A3533" s="1">
        <v>43434</v>
      </c>
      <c r="B3533" t="s">
        <v>34</v>
      </c>
      <c r="C3533" t="s">
        <v>81</v>
      </c>
      <c r="D3533">
        <v>56.7</v>
      </c>
    </row>
    <row r="3534" spans="1:4">
      <c r="A3534" s="1">
        <v>43405</v>
      </c>
      <c r="B3534" t="s">
        <v>36</v>
      </c>
      <c r="C3534" t="s">
        <v>37</v>
      </c>
      <c r="D3534">
        <v>600</v>
      </c>
    </row>
    <row r="3535" spans="1:4">
      <c r="A3535" s="1">
        <v>43405</v>
      </c>
      <c r="B3535" t="s">
        <v>36</v>
      </c>
      <c r="C3535" t="s">
        <v>38</v>
      </c>
      <c r="D3535">
        <v>400</v>
      </c>
    </row>
    <row r="3536" spans="1:4">
      <c r="A3536" s="1">
        <v>43415</v>
      </c>
      <c r="B3536" t="s">
        <v>36</v>
      </c>
      <c r="C3536" t="s">
        <v>1169</v>
      </c>
      <c r="D3536">
        <f>29.5*2</f>
        <v>59</v>
      </c>
    </row>
    <row r="3537" spans="1:4">
      <c r="A3537" s="1">
        <v>43415</v>
      </c>
      <c r="B3537" t="s">
        <v>36</v>
      </c>
      <c r="C3537" t="s">
        <v>1170</v>
      </c>
      <c r="D3537">
        <v>60</v>
      </c>
    </row>
    <row r="3538" spans="1:4">
      <c r="A3538" s="1">
        <v>43415</v>
      </c>
      <c r="B3538" t="s">
        <v>36</v>
      </c>
      <c r="C3538" t="s">
        <v>1171</v>
      </c>
      <c r="D3538">
        <v>100</v>
      </c>
    </row>
    <row r="3539" spans="1:4">
      <c r="A3539" s="1">
        <v>43405</v>
      </c>
      <c r="B3539" t="s">
        <v>39</v>
      </c>
      <c r="C3539" t="s">
        <v>42</v>
      </c>
      <c r="D3539">
        <v>110</v>
      </c>
    </row>
    <row r="3540" spans="1:4">
      <c r="A3540" s="1">
        <v>43414</v>
      </c>
      <c r="B3540" t="s">
        <v>39</v>
      </c>
      <c r="C3540" t="s">
        <v>83</v>
      </c>
      <c r="D3540">
        <v>86.85</v>
      </c>
    </row>
    <row r="3541" spans="1:4">
      <c r="A3541" s="1">
        <v>43431</v>
      </c>
      <c r="B3541" t="s">
        <v>39</v>
      </c>
      <c r="C3541" t="s">
        <v>172</v>
      </c>
      <c r="D3541">
        <v>150</v>
      </c>
    </row>
    <row r="3542" spans="1:4">
      <c r="A3542" s="1">
        <v>43405</v>
      </c>
      <c r="B3542" t="s">
        <v>375</v>
      </c>
      <c r="C3542" t="s">
        <v>547</v>
      </c>
      <c r="D3542">
        <v>200</v>
      </c>
    </row>
    <row r="3543" spans="1:4">
      <c r="A3543" s="1">
        <v>43405</v>
      </c>
      <c r="B3543" t="s">
        <v>375</v>
      </c>
      <c r="C3543" t="s">
        <v>548</v>
      </c>
      <c r="D3543">
        <v>44</v>
      </c>
    </row>
    <row r="3544" spans="1:4">
      <c r="A3544" s="1">
        <v>43405</v>
      </c>
      <c r="B3544" t="s">
        <v>375</v>
      </c>
      <c r="C3544" t="s">
        <v>549</v>
      </c>
      <c r="D3544">
        <v>44</v>
      </c>
    </row>
    <row r="3545" spans="1:4">
      <c r="A3545" s="1">
        <v>43405</v>
      </c>
      <c r="B3545" t="s">
        <v>375</v>
      </c>
      <c r="C3545" t="s">
        <v>550</v>
      </c>
      <c r="D3545">
        <v>50</v>
      </c>
    </row>
    <row r="3546" spans="1:4">
      <c r="A3546" s="1">
        <v>43435</v>
      </c>
      <c r="B3546" t="s">
        <v>1538</v>
      </c>
      <c r="C3546" t="s">
        <v>239</v>
      </c>
      <c r="D3546">
        <v>800</v>
      </c>
    </row>
    <row r="3547" spans="1:4">
      <c r="A3547" s="1">
        <v>43435</v>
      </c>
      <c r="B3547" t="s">
        <v>1538</v>
      </c>
      <c r="C3547" t="s">
        <v>669</v>
      </c>
      <c r="D3547">
        <v>60</v>
      </c>
    </row>
    <row r="3548" spans="1:4">
      <c r="A3548" s="1">
        <v>43436</v>
      </c>
      <c r="B3548" t="s">
        <v>1538</v>
      </c>
      <c r="C3548" t="s">
        <v>389</v>
      </c>
      <c r="D3548">
        <v>71.6</v>
      </c>
    </row>
    <row r="3549" spans="1:4">
      <c r="A3549" s="1">
        <v>43462</v>
      </c>
      <c r="B3549" t="s">
        <v>1538</v>
      </c>
      <c r="C3549" t="s">
        <v>1172</v>
      </c>
      <c r="D3549">
        <v>218</v>
      </c>
    </row>
    <row r="3550" spans="1:4">
      <c r="A3550" s="1">
        <v>43457</v>
      </c>
      <c r="B3550" t="s">
        <v>1538</v>
      </c>
      <c r="C3550" t="s">
        <v>1173</v>
      </c>
      <c r="D3550">
        <v>26</v>
      </c>
    </row>
    <row r="3551" spans="1:4">
      <c r="A3551" s="1">
        <v>43454</v>
      </c>
      <c r="B3551" t="s">
        <v>1538</v>
      </c>
      <c r="C3551" t="s">
        <v>1152</v>
      </c>
      <c r="D3551">
        <v>340</v>
      </c>
    </row>
    <row r="3552" spans="1:4">
      <c r="A3552" s="1">
        <v>43443</v>
      </c>
      <c r="B3552" t="s">
        <v>1538</v>
      </c>
      <c r="C3552" t="s">
        <v>1174</v>
      </c>
      <c r="D3552">
        <v>49.65</v>
      </c>
    </row>
    <row r="3553" spans="1:4">
      <c r="A3553" s="1">
        <v>43435</v>
      </c>
      <c r="B3553" t="s">
        <v>294</v>
      </c>
      <c r="C3553" t="s">
        <v>239</v>
      </c>
      <c r="D3553">
        <v>470</v>
      </c>
    </row>
    <row r="3554" spans="1:4">
      <c r="A3554" s="1">
        <v>43462</v>
      </c>
      <c r="B3554" t="s">
        <v>294</v>
      </c>
      <c r="C3554" t="s">
        <v>143</v>
      </c>
      <c r="D3554">
        <v>1188.1</v>
      </c>
    </row>
    <row r="3555" spans="1:4">
      <c r="A3555" s="1">
        <v>43462</v>
      </c>
      <c r="B3555" t="s">
        <v>294</v>
      </c>
      <c r="C3555" t="s">
        <v>48</v>
      </c>
      <c r="D3555">
        <v>84</v>
      </c>
    </row>
    <row r="3556" spans="1:4">
      <c r="A3556" s="1">
        <v>43435</v>
      </c>
      <c r="B3556" t="s">
        <v>11</v>
      </c>
      <c r="C3556" t="s">
        <v>777</v>
      </c>
      <c r="D3556">
        <v>180</v>
      </c>
    </row>
    <row r="3557" spans="1:4">
      <c r="A3557" s="1">
        <v>43438</v>
      </c>
      <c r="B3557" t="s">
        <v>11</v>
      </c>
      <c r="C3557" t="s">
        <v>1175</v>
      </c>
      <c r="D3557">
        <v>35</v>
      </c>
    </row>
    <row r="3558" spans="1:4">
      <c r="A3558" s="1">
        <v>43459</v>
      </c>
      <c r="B3558" t="s">
        <v>11</v>
      </c>
      <c r="C3558" t="s">
        <v>1176</v>
      </c>
      <c r="D3558">
        <v>20</v>
      </c>
    </row>
    <row r="3559" spans="1:4">
      <c r="A3559" s="1">
        <v>43459</v>
      </c>
      <c r="B3559" t="s">
        <v>11</v>
      </c>
      <c r="C3559" t="s">
        <v>1177</v>
      </c>
      <c r="D3559">
        <v>25.3</v>
      </c>
    </row>
    <row r="3560" spans="1:4">
      <c r="A3560" s="1">
        <v>43461</v>
      </c>
      <c r="B3560" t="s">
        <v>11</v>
      </c>
      <c r="C3560" t="s">
        <v>824</v>
      </c>
      <c r="D3560">
        <v>25</v>
      </c>
    </row>
    <row r="3561" spans="1:4">
      <c r="A3561" s="1">
        <v>43457</v>
      </c>
      <c r="B3561" t="s">
        <v>11</v>
      </c>
      <c r="C3561" t="s">
        <v>492</v>
      </c>
      <c r="D3561">
        <v>25</v>
      </c>
    </row>
    <row r="3562" spans="1:4">
      <c r="A3562" s="1">
        <v>43442</v>
      </c>
      <c r="B3562" t="s">
        <v>11</v>
      </c>
      <c r="C3562" t="s">
        <v>1178</v>
      </c>
      <c r="D3562">
        <v>45.2</v>
      </c>
    </row>
    <row r="3563" spans="1:4">
      <c r="A3563" s="1">
        <v>43446</v>
      </c>
      <c r="B3563" t="s">
        <v>11</v>
      </c>
      <c r="C3563" t="s">
        <v>1179</v>
      </c>
      <c r="D3563">
        <v>7</v>
      </c>
    </row>
    <row r="3564" spans="1:4">
      <c r="A3564" s="1">
        <v>43455</v>
      </c>
      <c r="B3564" t="s">
        <v>68</v>
      </c>
      <c r="C3564" t="s">
        <v>218</v>
      </c>
      <c r="D3564">
        <v>92.15</v>
      </c>
    </row>
    <row r="3565" spans="1:4">
      <c r="A3565" s="1">
        <v>43450</v>
      </c>
      <c r="B3565" t="s">
        <v>68</v>
      </c>
      <c r="C3565" t="s">
        <v>1180</v>
      </c>
      <c r="D3565">
        <v>33.3</v>
      </c>
    </row>
    <row r="3566" spans="1:4">
      <c r="A3566" s="1">
        <v>43442</v>
      </c>
      <c r="B3566" t="s">
        <v>68</v>
      </c>
      <c r="C3566" t="s">
        <v>20</v>
      </c>
      <c r="D3566">
        <v>121.9</v>
      </c>
    </row>
    <row r="3567" spans="1:4">
      <c r="A3567" s="1">
        <v>43462</v>
      </c>
      <c r="B3567" t="s">
        <v>68</v>
      </c>
      <c r="C3567" t="s">
        <v>122</v>
      </c>
      <c r="D3567">
        <v>16.3</v>
      </c>
    </row>
    <row r="3568" spans="1:4">
      <c r="A3568" s="1">
        <v>43463</v>
      </c>
      <c r="B3568" t="s">
        <v>68</v>
      </c>
      <c r="C3568" t="s">
        <v>20</v>
      </c>
      <c r="D3568">
        <v>121.9</v>
      </c>
    </row>
    <row r="3569" spans="1:4">
      <c r="A3569" s="1">
        <v>43460</v>
      </c>
      <c r="B3569" t="s">
        <v>68</v>
      </c>
      <c r="C3569" t="s">
        <v>122</v>
      </c>
      <c r="D3569">
        <v>44.55</v>
      </c>
    </row>
    <row r="3570" spans="1:4">
      <c r="A3570" s="1">
        <v>43456</v>
      </c>
      <c r="B3570" t="s">
        <v>68</v>
      </c>
      <c r="C3570" t="s">
        <v>20</v>
      </c>
      <c r="D3570">
        <v>153</v>
      </c>
    </row>
    <row r="3571" spans="1:4">
      <c r="A3571" s="1">
        <v>43450</v>
      </c>
      <c r="B3571" t="s">
        <v>68</v>
      </c>
      <c r="C3571" t="s">
        <v>20</v>
      </c>
      <c r="D3571">
        <v>128.95</v>
      </c>
    </row>
    <row r="3572" spans="1:4">
      <c r="A3572" s="1">
        <v>43459</v>
      </c>
      <c r="B3572" t="s">
        <v>68</v>
      </c>
      <c r="C3572" t="s">
        <v>372</v>
      </c>
      <c r="D3572">
        <v>44.3</v>
      </c>
    </row>
    <row r="3573" spans="1:4">
      <c r="A3573" s="1">
        <v>43458</v>
      </c>
      <c r="B3573" t="s">
        <v>68</v>
      </c>
      <c r="C3573" t="s">
        <v>20</v>
      </c>
      <c r="D3573">
        <v>20.2</v>
      </c>
    </row>
    <row r="3574" spans="1:4">
      <c r="A3574" s="1">
        <v>43464</v>
      </c>
      <c r="B3574" t="s">
        <v>68</v>
      </c>
      <c r="C3574" t="s">
        <v>122</v>
      </c>
      <c r="D3574">
        <v>24.1</v>
      </c>
    </row>
    <row r="3575" spans="1:4">
      <c r="A3575" s="1">
        <v>43438</v>
      </c>
      <c r="B3575" t="s">
        <v>197</v>
      </c>
      <c r="C3575" t="s">
        <v>612</v>
      </c>
      <c r="D3575">
        <v>59.57</v>
      </c>
    </row>
    <row r="3576" spans="1:4">
      <c r="A3576" s="1">
        <v>43453</v>
      </c>
      <c r="B3576" t="s">
        <v>197</v>
      </c>
      <c r="C3576" t="s">
        <v>842</v>
      </c>
      <c r="D3576">
        <v>18.75</v>
      </c>
    </row>
    <row r="3577" spans="1:4">
      <c r="A3577" s="1">
        <v>43456</v>
      </c>
      <c r="B3577" t="s">
        <v>197</v>
      </c>
      <c r="C3577" t="s">
        <v>394</v>
      </c>
      <c r="D3577">
        <v>78.35</v>
      </c>
    </row>
    <row r="3578" spans="1:4">
      <c r="A3578" s="1">
        <v>43451</v>
      </c>
      <c r="B3578" t="s">
        <v>197</v>
      </c>
      <c r="C3578" t="s">
        <v>1181</v>
      </c>
      <c r="D3578">
        <v>25.8</v>
      </c>
    </row>
    <row r="3579" spans="1:4">
      <c r="A3579" s="1">
        <v>43435</v>
      </c>
      <c r="B3579" t="s">
        <v>125</v>
      </c>
      <c r="C3579" t="s">
        <v>640</v>
      </c>
      <c r="D3579">
        <v>60</v>
      </c>
    </row>
    <row r="3580" spans="1:4">
      <c r="A3580" s="1">
        <v>43435</v>
      </c>
      <c r="B3580" t="s">
        <v>125</v>
      </c>
      <c r="C3580" t="s">
        <v>641</v>
      </c>
      <c r="D3580">
        <v>600</v>
      </c>
    </row>
    <row r="3581" spans="1:4">
      <c r="A3581" s="1">
        <v>43435</v>
      </c>
      <c r="B3581" t="s">
        <v>125</v>
      </c>
      <c r="C3581" t="s">
        <v>509</v>
      </c>
      <c r="D3581">
        <v>55.5</v>
      </c>
    </row>
    <row r="3582" spans="1:4">
      <c r="A3582" s="1">
        <v>43437</v>
      </c>
      <c r="B3582" t="s">
        <v>125</v>
      </c>
      <c r="C3582" t="s">
        <v>200</v>
      </c>
      <c r="D3582">
        <v>252.7</v>
      </c>
    </row>
    <row r="3583" spans="1:4">
      <c r="A3583" s="1">
        <v>43462</v>
      </c>
      <c r="B3583" t="s">
        <v>125</v>
      </c>
      <c r="C3583" t="s">
        <v>1182</v>
      </c>
      <c r="D3583">
        <v>120</v>
      </c>
    </row>
    <row r="3584" spans="1:4">
      <c r="A3584" s="1">
        <v>43435</v>
      </c>
      <c r="B3584" t="s">
        <v>644</v>
      </c>
      <c r="C3584" t="s">
        <v>645</v>
      </c>
      <c r="D3584">
        <v>750</v>
      </c>
    </row>
    <row r="3585" spans="1:4">
      <c r="A3585" s="1">
        <v>43435</v>
      </c>
      <c r="B3585" t="s">
        <v>644</v>
      </c>
      <c r="C3585" t="s">
        <v>684</v>
      </c>
      <c r="D3585">
        <v>900</v>
      </c>
    </row>
    <row r="3586" spans="1:4">
      <c r="A3586" s="1">
        <v>43435</v>
      </c>
      <c r="B3586" t="s">
        <v>646</v>
      </c>
      <c r="C3586" t="s">
        <v>1145</v>
      </c>
      <c r="D3586">
        <v>976</v>
      </c>
    </row>
    <row r="3587" spans="1:4">
      <c r="A3587" s="1">
        <v>43451</v>
      </c>
      <c r="B3587" t="s">
        <v>163</v>
      </c>
      <c r="C3587" t="s">
        <v>81</v>
      </c>
      <c r="D3587">
        <v>32.95</v>
      </c>
    </row>
    <row r="3588" spans="1:4">
      <c r="A3588" s="1">
        <v>43462</v>
      </c>
      <c r="B3588" t="s">
        <v>163</v>
      </c>
      <c r="C3588" t="s">
        <v>1172</v>
      </c>
      <c r="D3588">
        <v>70</v>
      </c>
    </row>
    <row r="3589" spans="1:4">
      <c r="A3589" s="1">
        <v>43459</v>
      </c>
      <c r="B3589" t="s">
        <v>134</v>
      </c>
      <c r="C3589" t="s">
        <v>144</v>
      </c>
      <c r="D3589">
        <v>160</v>
      </c>
    </row>
    <row r="3590" spans="1:4">
      <c r="A3590" s="1">
        <v>43464</v>
      </c>
      <c r="B3590" t="s">
        <v>34</v>
      </c>
      <c r="C3590" t="s">
        <v>81</v>
      </c>
      <c r="D3590">
        <v>18.3</v>
      </c>
    </row>
    <row r="3591" spans="1:4">
      <c r="A3591" s="1">
        <v>43435</v>
      </c>
      <c r="B3591" t="s">
        <v>36</v>
      </c>
      <c r="C3591" t="s">
        <v>37</v>
      </c>
      <c r="D3591">
        <v>600</v>
      </c>
    </row>
    <row r="3592" spans="1:4">
      <c r="A3592" s="1">
        <v>43435</v>
      </c>
      <c r="B3592" t="s">
        <v>36</v>
      </c>
      <c r="C3592" t="s">
        <v>38</v>
      </c>
      <c r="D3592">
        <v>400</v>
      </c>
    </row>
    <row r="3593" spans="1:4">
      <c r="A3593" s="1">
        <v>43452</v>
      </c>
      <c r="B3593" t="s">
        <v>36</v>
      </c>
      <c r="C3593" t="s">
        <v>622</v>
      </c>
      <c r="D3593">
        <v>50</v>
      </c>
    </row>
    <row r="3594" spans="1:4">
      <c r="A3594" s="1">
        <v>43452</v>
      </c>
      <c r="B3594" t="s">
        <v>36</v>
      </c>
      <c r="C3594" t="s">
        <v>1183</v>
      </c>
      <c r="D3594">
        <v>130</v>
      </c>
    </row>
    <row r="3595" spans="1:4">
      <c r="A3595" s="1">
        <v>43452</v>
      </c>
      <c r="B3595" t="s">
        <v>36</v>
      </c>
      <c r="C3595" t="s">
        <v>1184</v>
      </c>
      <c r="D3595">
        <v>60</v>
      </c>
    </row>
    <row r="3596" spans="1:4">
      <c r="A3596" s="1">
        <v>43452</v>
      </c>
      <c r="B3596" t="s">
        <v>36</v>
      </c>
      <c r="C3596" t="s">
        <v>1185</v>
      </c>
      <c r="D3596">
        <v>52</v>
      </c>
    </row>
    <row r="3597" spans="1:4">
      <c r="A3597" s="1">
        <v>43452</v>
      </c>
      <c r="B3597" t="s">
        <v>36</v>
      </c>
      <c r="C3597" t="s">
        <v>1186</v>
      </c>
      <c r="D3597">
        <v>40</v>
      </c>
    </row>
    <row r="3598" spans="1:4">
      <c r="A3598" s="1">
        <v>43462</v>
      </c>
      <c r="B3598" t="s">
        <v>36</v>
      </c>
      <c r="C3598" t="s">
        <v>515</v>
      </c>
      <c r="D3598">
        <v>58.4</v>
      </c>
    </row>
    <row r="3599" spans="1:4">
      <c r="A3599" s="1">
        <v>43459</v>
      </c>
      <c r="B3599" t="s">
        <v>36</v>
      </c>
      <c r="C3599" t="s">
        <v>1187</v>
      </c>
      <c r="D3599">
        <v>37.2</v>
      </c>
    </row>
    <row r="3600" spans="1:4">
      <c r="A3600" s="1">
        <v>43435</v>
      </c>
      <c r="B3600" t="s">
        <v>39</v>
      </c>
      <c r="C3600" t="s">
        <v>42</v>
      </c>
      <c r="D3600">
        <v>110</v>
      </c>
    </row>
    <row r="3601" spans="1:4">
      <c r="A3601" s="1">
        <v>43444</v>
      </c>
      <c r="B3601" t="s">
        <v>39</v>
      </c>
      <c r="C3601" t="s">
        <v>358</v>
      </c>
      <c r="D3601">
        <v>12.3</v>
      </c>
    </row>
    <row r="3602" spans="1:4">
      <c r="A3602" s="1">
        <v>43455</v>
      </c>
      <c r="B3602" t="s">
        <v>39</v>
      </c>
      <c r="C3602" t="s">
        <v>391</v>
      </c>
      <c r="D3602">
        <v>50</v>
      </c>
    </row>
    <row r="3603" spans="1:4">
      <c r="A3603" s="1">
        <v>43443</v>
      </c>
      <c r="B3603" t="s">
        <v>39</v>
      </c>
      <c r="C3603" t="s">
        <v>391</v>
      </c>
      <c r="D3603">
        <v>50</v>
      </c>
    </row>
    <row r="3604" spans="1:4">
      <c r="A3604" s="1">
        <v>43459</v>
      </c>
      <c r="B3604" t="s">
        <v>39</v>
      </c>
      <c r="C3604" t="s">
        <v>83</v>
      </c>
      <c r="D3604">
        <v>75.7</v>
      </c>
    </row>
    <row r="3605" spans="1:4">
      <c r="A3605" s="1">
        <v>43442</v>
      </c>
      <c r="B3605" t="s">
        <v>39</v>
      </c>
      <c r="C3605" t="s">
        <v>83</v>
      </c>
      <c r="D3605">
        <v>77.36</v>
      </c>
    </row>
    <row r="3606" spans="1:4">
      <c r="A3606" s="1">
        <v>43435</v>
      </c>
      <c r="B3606" t="s">
        <v>375</v>
      </c>
      <c r="C3606" t="s">
        <v>547</v>
      </c>
      <c r="D3606">
        <v>200</v>
      </c>
    </row>
    <row r="3607" spans="1:4">
      <c r="A3607" s="1">
        <v>43435</v>
      </c>
      <c r="B3607" t="s">
        <v>375</v>
      </c>
      <c r="C3607" t="s">
        <v>548</v>
      </c>
      <c r="D3607">
        <v>44</v>
      </c>
    </row>
    <row r="3608" spans="1:4">
      <c r="A3608" s="1">
        <v>43435</v>
      </c>
      <c r="B3608" t="s">
        <v>375</v>
      </c>
      <c r="C3608" t="s">
        <v>549</v>
      </c>
      <c r="D3608">
        <v>44</v>
      </c>
    </row>
    <row r="3609" spans="1:4">
      <c r="A3609" s="1">
        <v>43435</v>
      </c>
      <c r="B3609" t="s">
        <v>375</v>
      </c>
      <c r="C3609" t="s">
        <v>550</v>
      </c>
      <c r="D3609">
        <v>50</v>
      </c>
    </row>
    <row r="3610" spans="1:4">
      <c r="A3610" s="1">
        <v>43491</v>
      </c>
      <c r="B3610" t="s">
        <v>1538</v>
      </c>
      <c r="C3610" t="s">
        <v>1188</v>
      </c>
      <c r="D3610">
        <v>150</v>
      </c>
    </row>
    <row r="3611" spans="1:4">
      <c r="A3611" s="1">
        <v>43493</v>
      </c>
      <c r="B3611" t="s">
        <v>1538</v>
      </c>
      <c r="C3611" t="s">
        <v>1189</v>
      </c>
      <c r="D3611">
        <v>10</v>
      </c>
    </row>
    <row r="3612" spans="1:4">
      <c r="A3612" s="1">
        <v>43466</v>
      </c>
      <c r="B3612" t="s">
        <v>294</v>
      </c>
      <c r="C3612" t="s">
        <v>239</v>
      </c>
      <c r="D3612">
        <v>470</v>
      </c>
    </row>
    <row r="3613" spans="1:4">
      <c r="A3613" s="1">
        <v>43471</v>
      </c>
      <c r="B3613" t="s">
        <v>294</v>
      </c>
      <c r="C3613" t="s">
        <v>50</v>
      </c>
      <c r="D3613">
        <v>26.25</v>
      </c>
    </row>
    <row r="3614" spans="1:4">
      <c r="A3614" s="1">
        <v>43466</v>
      </c>
      <c r="B3614" t="s">
        <v>11</v>
      </c>
      <c r="C3614" t="s">
        <v>777</v>
      </c>
      <c r="D3614">
        <v>180</v>
      </c>
    </row>
    <row r="3615" spans="1:4">
      <c r="A3615" s="1">
        <v>43482</v>
      </c>
      <c r="B3615" t="s">
        <v>11</v>
      </c>
      <c r="C3615" t="s">
        <v>824</v>
      </c>
      <c r="D3615">
        <v>20</v>
      </c>
    </row>
    <row r="3616" spans="1:4">
      <c r="A3616" s="1">
        <v>43471</v>
      </c>
      <c r="B3616" t="s">
        <v>11</v>
      </c>
      <c r="C3616" t="s">
        <v>1175</v>
      </c>
      <c r="D3616">
        <v>50</v>
      </c>
    </row>
    <row r="3617" spans="1:4">
      <c r="A3617" s="1">
        <v>43490</v>
      </c>
      <c r="B3617" t="s">
        <v>11</v>
      </c>
      <c r="C3617" t="s">
        <v>1190</v>
      </c>
      <c r="D3617">
        <v>45.9</v>
      </c>
    </row>
    <row r="3618" spans="1:4">
      <c r="A3618" s="1">
        <v>43491</v>
      </c>
      <c r="B3618" t="s">
        <v>11</v>
      </c>
      <c r="C3618" t="s">
        <v>492</v>
      </c>
      <c r="D3618">
        <v>70</v>
      </c>
    </row>
    <row r="3619" spans="1:4">
      <c r="A3619" s="1">
        <v>43473</v>
      </c>
      <c r="B3619" t="s">
        <v>11</v>
      </c>
      <c r="C3619" t="s">
        <v>824</v>
      </c>
      <c r="D3619">
        <v>25</v>
      </c>
    </row>
    <row r="3620" spans="1:4">
      <c r="A3620" s="1">
        <v>43483</v>
      </c>
      <c r="B3620" t="s">
        <v>68</v>
      </c>
      <c r="C3620" t="s">
        <v>20</v>
      </c>
      <c r="D3620">
        <f>59.72+65.55</f>
        <v>125.27</v>
      </c>
    </row>
    <row r="3621" spans="1:4">
      <c r="A3621" s="1">
        <v>43470</v>
      </c>
      <c r="B3621" t="s">
        <v>68</v>
      </c>
      <c r="C3621" t="s">
        <v>22</v>
      </c>
      <c r="D3621">
        <v>27</v>
      </c>
    </row>
    <row r="3622" spans="1:4">
      <c r="A3622" s="1">
        <v>43491</v>
      </c>
      <c r="B3622" t="s">
        <v>68</v>
      </c>
      <c r="C3622" t="s">
        <v>20</v>
      </c>
      <c r="D3622">
        <v>165.46</v>
      </c>
    </row>
    <row r="3623" spans="1:4">
      <c r="A3623" s="1">
        <v>43477</v>
      </c>
      <c r="B3623" t="s">
        <v>68</v>
      </c>
      <c r="C3623" t="s">
        <v>20</v>
      </c>
      <c r="D3623">
        <v>135.29</v>
      </c>
    </row>
    <row r="3624" spans="1:4">
      <c r="A3624" s="1">
        <v>43473</v>
      </c>
      <c r="B3624" t="s">
        <v>68</v>
      </c>
      <c r="C3624" t="s">
        <v>1165</v>
      </c>
      <c r="D3624">
        <v>64.6</v>
      </c>
    </row>
    <row r="3625" spans="1:4">
      <c r="A3625" s="1">
        <v>43470</v>
      </c>
      <c r="B3625" t="s">
        <v>68</v>
      </c>
      <c r="C3625" t="s">
        <v>20</v>
      </c>
      <c r="D3625">
        <v>151.38</v>
      </c>
    </row>
    <row r="3626" spans="1:4">
      <c r="A3626" s="1">
        <v>43469</v>
      </c>
      <c r="B3626" t="s">
        <v>68</v>
      </c>
      <c r="C3626" t="s">
        <v>991</v>
      </c>
      <c r="D3626">
        <v>19.6</v>
      </c>
    </row>
    <row r="3627" spans="1:4">
      <c r="A3627" s="1">
        <v>43488</v>
      </c>
      <c r="B3627" t="s">
        <v>68</v>
      </c>
      <c r="C3627" t="s">
        <v>1191</v>
      </c>
      <c r="D3627">
        <v>26.4</v>
      </c>
    </row>
    <row r="3628" spans="1:4">
      <c r="A3628" s="1">
        <v>43477</v>
      </c>
      <c r="B3628" t="s">
        <v>68</v>
      </c>
      <c r="C3628" t="s">
        <v>1191</v>
      </c>
      <c r="D3628">
        <v>28.5</v>
      </c>
    </row>
    <row r="3629" spans="1:4">
      <c r="A3629" s="1">
        <v>43495</v>
      </c>
      <c r="B3629" t="s">
        <v>68</v>
      </c>
      <c r="C3629" t="s">
        <v>705</v>
      </c>
      <c r="D3629">
        <v>74</v>
      </c>
    </row>
    <row r="3630" spans="1:4">
      <c r="A3630" s="1">
        <v>43481</v>
      </c>
      <c r="B3630" t="s">
        <v>197</v>
      </c>
      <c r="C3630" t="s">
        <v>567</v>
      </c>
      <c r="D3630">
        <v>160</v>
      </c>
    </row>
    <row r="3631" spans="1:4">
      <c r="A3631" s="1">
        <v>43493</v>
      </c>
      <c r="B3631" t="s">
        <v>197</v>
      </c>
      <c r="C3631" t="s">
        <v>1192</v>
      </c>
      <c r="D3631">
        <v>51.7</v>
      </c>
    </row>
    <row r="3632" spans="1:4">
      <c r="A3632" s="1">
        <v>43484</v>
      </c>
      <c r="B3632" t="s">
        <v>197</v>
      </c>
      <c r="C3632" t="s">
        <v>707</v>
      </c>
      <c r="D3632">
        <v>50.9</v>
      </c>
    </row>
    <row r="3633" spans="1:4">
      <c r="A3633" s="1">
        <v>43466</v>
      </c>
      <c r="B3633" t="s">
        <v>125</v>
      </c>
      <c r="C3633" t="s">
        <v>640</v>
      </c>
      <c r="D3633">
        <v>60</v>
      </c>
    </row>
    <row r="3634" spans="1:4">
      <c r="A3634" s="1">
        <v>43466</v>
      </c>
      <c r="B3634" t="s">
        <v>125</v>
      </c>
      <c r="C3634" t="s">
        <v>641</v>
      </c>
      <c r="D3634">
        <v>600</v>
      </c>
    </row>
    <row r="3635" spans="1:4">
      <c r="A3635" s="1">
        <v>43466</v>
      </c>
      <c r="B3635" t="s">
        <v>125</v>
      </c>
      <c r="C3635" t="s">
        <v>509</v>
      </c>
      <c r="D3635">
        <v>55.5</v>
      </c>
    </row>
    <row r="3636" spans="1:4">
      <c r="A3636" s="1">
        <v>43483</v>
      </c>
      <c r="B3636" t="s">
        <v>125</v>
      </c>
      <c r="C3636" t="s">
        <v>790</v>
      </c>
      <c r="D3636">
        <v>13.1</v>
      </c>
    </row>
    <row r="3637" spans="1:4">
      <c r="A3637" s="1">
        <v>43466</v>
      </c>
      <c r="B3637" t="s">
        <v>841</v>
      </c>
      <c r="C3637" t="s">
        <v>1193</v>
      </c>
      <c r="D3637">
        <v>1272.19</v>
      </c>
    </row>
    <row r="3638" spans="1:4">
      <c r="A3638" s="1">
        <v>43466</v>
      </c>
      <c r="B3638" t="s">
        <v>644</v>
      </c>
      <c r="C3638" t="s">
        <v>645</v>
      </c>
      <c r="D3638">
        <v>750</v>
      </c>
    </row>
    <row r="3639" spans="1:4">
      <c r="A3639" s="1">
        <v>43466</v>
      </c>
      <c r="B3639" t="s">
        <v>644</v>
      </c>
      <c r="C3639" t="s">
        <v>684</v>
      </c>
      <c r="D3639">
        <v>900</v>
      </c>
    </row>
    <row r="3640" spans="1:4">
      <c r="A3640" s="1">
        <v>43466</v>
      </c>
      <c r="B3640" t="s">
        <v>646</v>
      </c>
      <c r="C3640" t="s">
        <v>1145</v>
      </c>
      <c r="D3640">
        <v>976</v>
      </c>
    </row>
    <row r="3641" spans="1:4">
      <c r="A3641" s="1">
        <v>43473</v>
      </c>
      <c r="B3641" t="s">
        <v>163</v>
      </c>
      <c r="C3641" t="s">
        <v>420</v>
      </c>
      <c r="D3641">
        <v>100</v>
      </c>
    </row>
    <row r="3642" spans="1:4">
      <c r="A3642" s="1">
        <v>43482</v>
      </c>
      <c r="B3642" t="s">
        <v>134</v>
      </c>
      <c r="C3642" t="s">
        <v>576</v>
      </c>
      <c r="D3642">
        <v>39</v>
      </c>
    </row>
    <row r="3643" spans="1:4">
      <c r="A3643" s="1">
        <v>43482</v>
      </c>
      <c r="B3643" t="s">
        <v>134</v>
      </c>
      <c r="C3643" t="s">
        <v>205</v>
      </c>
      <c r="D3643">
        <v>30</v>
      </c>
    </row>
    <row r="3644" spans="1:4">
      <c r="A3644" s="1">
        <v>43482</v>
      </c>
      <c r="B3644" t="s">
        <v>134</v>
      </c>
      <c r="C3644" t="s">
        <v>378</v>
      </c>
      <c r="D3644">
        <v>276.4</v>
      </c>
    </row>
    <row r="3645" spans="1:4">
      <c r="A3645" s="1">
        <v>43492</v>
      </c>
      <c r="B3645" t="s">
        <v>134</v>
      </c>
      <c r="C3645" t="s">
        <v>1194</v>
      </c>
      <c r="D3645">
        <v>65</v>
      </c>
    </row>
    <row r="3646" spans="1:4">
      <c r="A3646" s="1">
        <v>43495</v>
      </c>
      <c r="B3646" t="s">
        <v>34</v>
      </c>
      <c r="C3646" t="s">
        <v>136</v>
      </c>
      <c r="D3646">
        <v>20.4</v>
      </c>
    </row>
    <row r="3647" spans="1:4">
      <c r="A3647" s="1">
        <v>43466</v>
      </c>
      <c r="B3647" t="s">
        <v>36</v>
      </c>
      <c r="C3647" t="s">
        <v>37</v>
      </c>
      <c r="D3647">
        <v>600</v>
      </c>
    </row>
    <row r="3648" spans="1:4">
      <c r="A3648" s="1">
        <v>43466</v>
      </c>
      <c r="B3648" t="s">
        <v>36</v>
      </c>
      <c r="C3648" t="s">
        <v>38</v>
      </c>
      <c r="D3648">
        <v>400</v>
      </c>
    </row>
    <row r="3649" spans="1:4">
      <c r="A3649" s="1">
        <v>43478</v>
      </c>
      <c r="B3649" t="s">
        <v>36</v>
      </c>
      <c r="C3649" t="s">
        <v>1195</v>
      </c>
      <c r="D3649">
        <v>78.4</v>
      </c>
    </row>
    <row r="3650" spans="1:4">
      <c r="A3650" s="1">
        <v>43478</v>
      </c>
      <c r="B3650" t="s">
        <v>36</v>
      </c>
      <c r="C3650" t="s">
        <v>1196</v>
      </c>
      <c r="D3650">
        <v>82.5</v>
      </c>
    </row>
    <row r="3651" spans="1:4">
      <c r="A3651" s="1">
        <v>43478</v>
      </c>
      <c r="B3651" t="s">
        <v>36</v>
      </c>
      <c r="C3651" t="s">
        <v>1197</v>
      </c>
      <c r="D3651">
        <v>200</v>
      </c>
    </row>
    <row r="3652" spans="1:4">
      <c r="A3652" s="1">
        <v>43491</v>
      </c>
      <c r="B3652" t="s">
        <v>36</v>
      </c>
      <c r="C3652" t="s">
        <v>1198</v>
      </c>
      <c r="D3652">
        <v>18</v>
      </c>
    </row>
    <row r="3653" spans="1:4">
      <c r="A3653" s="1">
        <v>43491</v>
      </c>
      <c r="B3653" t="s">
        <v>36</v>
      </c>
      <c r="C3653" t="s">
        <v>325</v>
      </c>
      <c r="D3653">
        <v>289</v>
      </c>
    </row>
    <row r="3654" spans="1:4">
      <c r="A3654" s="1">
        <v>43466</v>
      </c>
      <c r="B3654" t="s">
        <v>39</v>
      </c>
      <c r="C3654" t="s">
        <v>42</v>
      </c>
      <c r="D3654">
        <v>110</v>
      </c>
    </row>
    <row r="3655" spans="1:4">
      <c r="A3655" s="1">
        <v>43483</v>
      </c>
      <c r="B3655" t="s">
        <v>39</v>
      </c>
      <c r="C3655" t="s">
        <v>1199</v>
      </c>
      <c r="D3655">
        <v>12.45</v>
      </c>
    </row>
    <row r="3656" spans="1:4">
      <c r="A3656" s="1">
        <v>43478</v>
      </c>
      <c r="B3656" t="s">
        <v>39</v>
      </c>
      <c r="C3656" t="s">
        <v>83</v>
      </c>
      <c r="D3656">
        <v>72.27</v>
      </c>
    </row>
    <row r="3657" spans="1:4">
      <c r="A3657" s="1">
        <v>43485</v>
      </c>
      <c r="B3657" t="s">
        <v>39</v>
      </c>
      <c r="C3657" t="s">
        <v>83</v>
      </c>
      <c r="D3657">
        <v>68</v>
      </c>
    </row>
    <row r="3658" spans="1:4">
      <c r="A3658" s="1">
        <v>43470</v>
      </c>
      <c r="B3658" t="s">
        <v>39</v>
      </c>
      <c r="C3658" t="s">
        <v>83</v>
      </c>
      <c r="D3658">
        <v>70.15</v>
      </c>
    </row>
    <row r="3659" spans="1:4">
      <c r="A3659" s="1">
        <v>43495</v>
      </c>
      <c r="B3659" t="s">
        <v>39</v>
      </c>
      <c r="C3659" t="s">
        <v>391</v>
      </c>
      <c r="D3659">
        <v>50</v>
      </c>
    </row>
    <row r="3660" spans="1:4">
      <c r="A3660" s="1">
        <v>43493</v>
      </c>
      <c r="B3660" t="s">
        <v>39</v>
      </c>
      <c r="C3660" t="s">
        <v>83</v>
      </c>
      <c r="D3660">
        <v>84.5</v>
      </c>
    </row>
    <row r="3661" spans="1:4">
      <c r="A3661" s="1">
        <v>43493</v>
      </c>
      <c r="B3661" t="s">
        <v>39</v>
      </c>
      <c r="C3661" t="s">
        <v>391</v>
      </c>
      <c r="D3661">
        <v>50</v>
      </c>
    </row>
    <row r="3662" spans="1:4">
      <c r="A3662" s="1">
        <v>43466</v>
      </c>
      <c r="B3662" t="s">
        <v>375</v>
      </c>
      <c r="C3662" t="s">
        <v>547</v>
      </c>
      <c r="D3662">
        <v>200</v>
      </c>
    </row>
    <row r="3663" spans="1:4">
      <c r="A3663" s="1">
        <v>43466</v>
      </c>
      <c r="B3663" t="s">
        <v>375</v>
      </c>
      <c r="C3663" t="s">
        <v>548</v>
      </c>
      <c r="D3663">
        <v>44</v>
      </c>
    </row>
    <row r="3664" spans="1:4">
      <c r="A3664" s="1">
        <v>43466</v>
      </c>
      <c r="B3664" t="s">
        <v>375</v>
      </c>
      <c r="C3664" t="s">
        <v>549</v>
      </c>
      <c r="D3664">
        <v>44</v>
      </c>
    </row>
    <row r="3665" spans="1:4">
      <c r="A3665" s="1">
        <v>43466</v>
      </c>
      <c r="B3665" t="s">
        <v>375</v>
      </c>
      <c r="C3665" t="s">
        <v>550</v>
      </c>
      <c r="D3665">
        <v>50</v>
      </c>
    </row>
    <row r="3666" spans="1:4">
      <c r="A3666" s="1">
        <v>43511</v>
      </c>
      <c r="B3666" t="s">
        <v>1538</v>
      </c>
      <c r="C3666" t="s">
        <v>1174</v>
      </c>
      <c r="D3666">
        <v>50.4</v>
      </c>
    </row>
    <row r="3667" spans="1:4">
      <c r="A3667" s="1">
        <v>43497</v>
      </c>
      <c r="B3667" t="s">
        <v>294</v>
      </c>
      <c r="C3667" t="s">
        <v>239</v>
      </c>
      <c r="D3667">
        <v>470</v>
      </c>
    </row>
    <row r="3668" spans="1:4">
      <c r="A3668" s="1">
        <v>43518</v>
      </c>
      <c r="B3668" t="s">
        <v>11</v>
      </c>
      <c r="C3668" t="s">
        <v>1048</v>
      </c>
      <c r="D3668">
        <v>17</v>
      </c>
    </row>
    <row r="3669" spans="1:4">
      <c r="A3669" s="1">
        <v>43505</v>
      </c>
      <c r="B3669" t="s">
        <v>11</v>
      </c>
      <c r="C3669" t="s">
        <v>1200</v>
      </c>
      <c r="D3669">
        <v>30</v>
      </c>
    </row>
    <row r="3670" spans="1:4">
      <c r="A3670" s="1">
        <v>43512</v>
      </c>
      <c r="B3670" t="s">
        <v>11</v>
      </c>
      <c r="C3670" t="s">
        <v>780</v>
      </c>
      <c r="D3670">
        <v>17</v>
      </c>
    </row>
    <row r="3671" spans="1:4">
      <c r="A3671" s="1">
        <v>43498</v>
      </c>
      <c r="B3671" t="s">
        <v>11</v>
      </c>
      <c r="C3671" t="s">
        <v>1201</v>
      </c>
      <c r="D3671">
        <v>30</v>
      </c>
    </row>
    <row r="3672" spans="1:4">
      <c r="A3672" s="1">
        <v>43518</v>
      </c>
      <c r="B3672" t="s">
        <v>11</v>
      </c>
      <c r="C3672" t="s">
        <v>824</v>
      </c>
      <c r="D3672">
        <v>26.5</v>
      </c>
    </row>
    <row r="3673" spans="1:4">
      <c r="A3673" s="1">
        <v>43503</v>
      </c>
      <c r="B3673" t="s">
        <v>11</v>
      </c>
      <c r="C3673" t="s">
        <v>824</v>
      </c>
      <c r="D3673">
        <v>25.5</v>
      </c>
    </row>
    <row r="3674" spans="1:4">
      <c r="A3674" s="1">
        <v>43497</v>
      </c>
      <c r="B3674" t="s">
        <v>11</v>
      </c>
      <c r="C3674" t="s">
        <v>777</v>
      </c>
      <c r="D3674">
        <v>180</v>
      </c>
    </row>
    <row r="3675" spans="1:4">
      <c r="A3675" s="1">
        <v>43513</v>
      </c>
      <c r="B3675" t="s">
        <v>11</v>
      </c>
      <c r="C3675" t="s">
        <v>727</v>
      </c>
      <c r="D3675">
        <v>106.17</v>
      </c>
    </row>
    <row r="3676" spans="1:4">
      <c r="A3676" s="1">
        <v>43511</v>
      </c>
      <c r="B3676" t="s">
        <v>68</v>
      </c>
      <c r="C3676" t="s">
        <v>372</v>
      </c>
      <c r="D3676">
        <v>8.45</v>
      </c>
    </row>
    <row r="3677" spans="1:4">
      <c r="A3677" s="1">
        <v>43511</v>
      </c>
      <c r="B3677" t="s">
        <v>68</v>
      </c>
      <c r="C3677" t="s">
        <v>991</v>
      </c>
      <c r="D3677">
        <v>31.6</v>
      </c>
    </row>
    <row r="3678" spans="1:4">
      <c r="A3678" s="1">
        <v>43498</v>
      </c>
      <c r="B3678" t="s">
        <v>68</v>
      </c>
      <c r="C3678" t="s">
        <v>22</v>
      </c>
      <c r="D3678">
        <v>125.85</v>
      </c>
    </row>
    <row r="3679" spans="1:4">
      <c r="A3679" s="1">
        <v>43512</v>
      </c>
      <c r="B3679" t="s">
        <v>68</v>
      </c>
      <c r="C3679" t="s">
        <v>22</v>
      </c>
      <c r="D3679">
        <v>146.65</v>
      </c>
    </row>
    <row r="3680" spans="1:4">
      <c r="A3680" s="1">
        <v>43506</v>
      </c>
      <c r="B3680" t="s">
        <v>68</v>
      </c>
      <c r="C3680" t="s">
        <v>20</v>
      </c>
      <c r="D3680">
        <v>124.95</v>
      </c>
    </row>
    <row r="3681" spans="1:4">
      <c r="A3681" s="1">
        <v>43504</v>
      </c>
      <c r="B3681" t="s">
        <v>68</v>
      </c>
      <c r="C3681" t="s">
        <v>20</v>
      </c>
      <c r="D3681">
        <v>21.5</v>
      </c>
    </row>
    <row r="3682" spans="1:4">
      <c r="A3682" s="1">
        <v>43500</v>
      </c>
      <c r="B3682" t="s">
        <v>68</v>
      </c>
      <c r="C3682" t="s">
        <v>20</v>
      </c>
      <c r="D3682">
        <v>111.65</v>
      </c>
    </row>
    <row r="3683" spans="1:4">
      <c r="A3683" s="1">
        <v>43499</v>
      </c>
      <c r="B3683" t="s">
        <v>68</v>
      </c>
      <c r="C3683" t="s">
        <v>20</v>
      </c>
      <c r="D3683">
        <v>139.27</v>
      </c>
    </row>
    <row r="3684" spans="1:4">
      <c r="A3684" s="1">
        <v>43523</v>
      </c>
      <c r="B3684" t="s">
        <v>68</v>
      </c>
      <c r="C3684" t="s">
        <v>20</v>
      </c>
      <c r="D3684">
        <v>182.2</v>
      </c>
    </row>
    <row r="3685" spans="1:4">
      <c r="A3685" s="1">
        <v>43524</v>
      </c>
      <c r="B3685" t="s">
        <v>68</v>
      </c>
      <c r="C3685" t="s">
        <v>20</v>
      </c>
      <c r="D3685">
        <v>15.87</v>
      </c>
    </row>
    <row r="3686" spans="1:4">
      <c r="A3686" s="1">
        <v>43516</v>
      </c>
      <c r="B3686" t="s">
        <v>68</v>
      </c>
      <c r="C3686" t="s">
        <v>122</v>
      </c>
      <c r="D3686">
        <v>18</v>
      </c>
    </row>
    <row r="3687" spans="1:4">
      <c r="A3687" s="1">
        <v>43522</v>
      </c>
      <c r="B3687" t="s">
        <v>68</v>
      </c>
      <c r="C3687" t="s">
        <v>122</v>
      </c>
      <c r="D3687">
        <v>39.4</v>
      </c>
    </row>
    <row r="3688" spans="1:4">
      <c r="A3688" s="1">
        <v>43504</v>
      </c>
      <c r="B3688" t="s">
        <v>68</v>
      </c>
      <c r="C3688" t="s">
        <v>218</v>
      </c>
      <c r="D3688">
        <v>18.25</v>
      </c>
    </row>
    <row r="3689" spans="1:4">
      <c r="A3689" s="1">
        <v>43498</v>
      </c>
      <c r="B3689" t="s">
        <v>197</v>
      </c>
      <c r="C3689" t="s">
        <v>842</v>
      </c>
      <c r="D3689">
        <v>9.6</v>
      </c>
    </row>
    <row r="3690" spans="1:4">
      <c r="A3690" s="1">
        <v>43497</v>
      </c>
      <c r="B3690" t="s">
        <v>125</v>
      </c>
      <c r="C3690" t="s">
        <v>509</v>
      </c>
      <c r="D3690">
        <v>55.5</v>
      </c>
    </row>
    <row r="3691" spans="1:4">
      <c r="A3691" s="1">
        <v>43497</v>
      </c>
      <c r="B3691" t="s">
        <v>125</v>
      </c>
      <c r="C3691" t="s">
        <v>640</v>
      </c>
      <c r="D3691">
        <v>60</v>
      </c>
    </row>
    <row r="3692" spans="1:4">
      <c r="A3692" s="1">
        <v>43497</v>
      </c>
      <c r="B3692" t="s">
        <v>125</v>
      </c>
      <c r="C3692" t="s">
        <v>641</v>
      </c>
      <c r="D3692">
        <v>600</v>
      </c>
    </row>
    <row r="3693" spans="1:4">
      <c r="A3693" s="1">
        <v>43505</v>
      </c>
      <c r="B3693" t="s">
        <v>841</v>
      </c>
      <c r="C3693" t="s">
        <v>1202</v>
      </c>
      <c r="D3693">
        <v>558.4</v>
      </c>
    </row>
    <row r="3694" spans="1:4">
      <c r="A3694" s="1">
        <v>43505</v>
      </c>
      <c r="B3694" t="s">
        <v>841</v>
      </c>
      <c r="C3694" t="s">
        <v>1203</v>
      </c>
      <c r="D3694">
        <v>1350.64</v>
      </c>
    </row>
    <row r="3695" spans="1:4">
      <c r="A3695" s="1">
        <v>43497</v>
      </c>
      <c r="B3695" t="s">
        <v>644</v>
      </c>
      <c r="C3695" t="s">
        <v>645</v>
      </c>
      <c r="D3695">
        <v>750</v>
      </c>
    </row>
    <row r="3696" spans="1:4">
      <c r="A3696" s="1">
        <v>43497</v>
      </c>
      <c r="B3696" t="s">
        <v>644</v>
      </c>
      <c r="C3696" t="s">
        <v>684</v>
      </c>
      <c r="D3696">
        <v>900</v>
      </c>
    </row>
    <row r="3697" spans="1:4">
      <c r="A3697" s="1">
        <v>43497</v>
      </c>
      <c r="B3697" t="s">
        <v>646</v>
      </c>
      <c r="C3697" t="s">
        <v>1145</v>
      </c>
      <c r="D3697">
        <v>976</v>
      </c>
    </row>
    <row r="3698" spans="1:4">
      <c r="A3698" s="1">
        <v>43517</v>
      </c>
      <c r="B3698" t="s">
        <v>134</v>
      </c>
      <c r="C3698" t="s">
        <v>898</v>
      </c>
      <c r="D3698">
        <v>23</v>
      </c>
    </row>
    <row r="3699" spans="1:4">
      <c r="A3699" s="1">
        <v>43508</v>
      </c>
      <c r="B3699" t="s">
        <v>34</v>
      </c>
      <c r="C3699" t="s">
        <v>994</v>
      </c>
      <c r="D3699">
        <v>38.9</v>
      </c>
    </row>
    <row r="3700" spans="1:4">
      <c r="A3700" s="1">
        <v>43514</v>
      </c>
      <c r="B3700" t="s">
        <v>34</v>
      </c>
      <c r="C3700" t="s">
        <v>1204</v>
      </c>
      <c r="D3700">
        <v>4.85</v>
      </c>
    </row>
    <row r="3701" spans="1:4">
      <c r="A3701" s="1">
        <v>43523</v>
      </c>
      <c r="B3701" t="s">
        <v>34</v>
      </c>
      <c r="C3701" t="s">
        <v>1205</v>
      </c>
      <c r="D3701">
        <v>11.8</v>
      </c>
    </row>
    <row r="3702" spans="1:4">
      <c r="A3702" s="1">
        <v>43498</v>
      </c>
      <c r="B3702" t="s">
        <v>36</v>
      </c>
      <c r="C3702" t="s">
        <v>1206</v>
      </c>
      <c r="D3702">
        <v>79.2</v>
      </c>
    </row>
    <row r="3703" spans="1:4">
      <c r="A3703" s="1">
        <v>43498</v>
      </c>
      <c r="B3703" t="s">
        <v>36</v>
      </c>
      <c r="C3703" t="s">
        <v>1207</v>
      </c>
      <c r="D3703">
        <v>351.45</v>
      </c>
    </row>
    <row r="3704" spans="1:4">
      <c r="A3704" s="1">
        <v>43497</v>
      </c>
      <c r="B3704" t="s">
        <v>36</v>
      </c>
      <c r="C3704" t="s">
        <v>37</v>
      </c>
      <c r="D3704">
        <v>600</v>
      </c>
    </row>
    <row r="3705" spans="1:4">
      <c r="A3705" s="1">
        <v>43497</v>
      </c>
      <c r="B3705" t="s">
        <v>36</v>
      </c>
      <c r="C3705" t="s">
        <v>38</v>
      </c>
      <c r="D3705">
        <v>400</v>
      </c>
    </row>
    <row r="3706" spans="1:4">
      <c r="A3706" s="1">
        <v>43508</v>
      </c>
      <c r="B3706" t="s">
        <v>36</v>
      </c>
      <c r="C3706" t="s">
        <v>1208</v>
      </c>
      <c r="D3706">
        <v>146.4</v>
      </c>
    </row>
    <row r="3707" spans="1:4">
      <c r="A3707" s="1">
        <v>43514</v>
      </c>
      <c r="B3707" t="s">
        <v>39</v>
      </c>
      <c r="C3707" t="s">
        <v>391</v>
      </c>
      <c r="D3707">
        <v>100</v>
      </c>
    </row>
    <row r="3708" spans="1:4">
      <c r="A3708" s="1">
        <v>43514</v>
      </c>
      <c r="B3708" t="s">
        <v>39</v>
      </c>
      <c r="C3708" t="s">
        <v>391</v>
      </c>
      <c r="D3708">
        <v>70</v>
      </c>
    </row>
    <row r="3709" spans="1:4">
      <c r="A3709" s="1">
        <v>43497</v>
      </c>
      <c r="B3709" t="s">
        <v>39</v>
      </c>
      <c r="C3709" t="s">
        <v>42</v>
      </c>
      <c r="D3709">
        <v>110</v>
      </c>
    </row>
    <row r="3710" spans="1:4">
      <c r="A3710" s="1">
        <v>43499</v>
      </c>
      <c r="B3710" t="s">
        <v>39</v>
      </c>
      <c r="C3710" t="s">
        <v>83</v>
      </c>
      <c r="D3710">
        <v>71</v>
      </c>
    </row>
    <row r="3711" spans="1:4">
      <c r="A3711" s="1">
        <v>43516</v>
      </c>
      <c r="B3711" t="s">
        <v>39</v>
      </c>
      <c r="C3711" t="s">
        <v>83</v>
      </c>
      <c r="D3711">
        <v>68.87</v>
      </c>
    </row>
    <row r="3712" spans="1:4">
      <c r="A3712" s="1">
        <v>43501</v>
      </c>
      <c r="B3712" t="s">
        <v>39</v>
      </c>
      <c r="C3712" t="s">
        <v>83</v>
      </c>
      <c r="D3712">
        <v>74</v>
      </c>
    </row>
    <row r="3713" spans="1:4">
      <c r="A3713" s="1">
        <v>43523</v>
      </c>
      <c r="B3713" t="s">
        <v>39</v>
      </c>
      <c r="C3713" t="s">
        <v>306</v>
      </c>
      <c r="D3713">
        <v>23.4</v>
      </c>
    </row>
    <row r="3714" spans="1:4">
      <c r="A3714" s="1">
        <v>43497</v>
      </c>
      <c r="B3714" t="s">
        <v>375</v>
      </c>
      <c r="C3714" t="s">
        <v>550</v>
      </c>
      <c r="D3714">
        <v>50</v>
      </c>
    </row>
    <row r="3715" spans="1:4">
      <c r="A3715" s="1">
        <v>43497</v>
      </c>
      <c r="B3715" t="s">
        <v>375</v>
      </c>
      <c r="C3715" t="s">
        <v>549</v>
      </c>
      <c r="D3715">
        <v>44</v>
      </c>
    </row>
    <row r="3716" spans="1:4">
      <c r="A3716" s="1">
        <v>43497</v>
      </c>
      <c r="B3716" t="s">
        <v>375</v>
      </c>
      <c r="C3716" t="s">
        <v>548</v>
      </c>
      <c r="D3716">
        <v>44</v>
      </c>
    </row>
    <row r="3717" spans="1:4">
      <c r="A3717" s="1">
        <v>43497</v>
      </c>
      <c r="B3717" t="s">
        <v>375</v>
      </c>
      <c r="C3717" t="s">
        <v>547</v>
      </c>
      <c r="D3717">
        <v>200</v>
      </c>
    </row>
    <row r="3718" spans="1:4">
      <c r="A3718" s="1">
        <v>43536</v>
      </c>
      <c r="B3718" t="s">
        <v>1538</v>
      </c>
      <c r="C3718" t="s">
        <v>103</v>
      </c>
      <c r="D3718">
        <v>40</v>
      </c>
    </row>
    <row r="3719" spans="1:4">
      <c r="A3719" s="1">
        <v>43540</v>
      </c>
      <c r="B3719" t="s">
        <v>1538</v>
      </c>
      <c r="C3719" t="s">
        <v>1152</v>
      </c>
      <c r="D3719">
        <v>340</v>
      </c>
    </row>
    <row r="3720" spans="1:4">
      <c r="A3720" s="1">
        <v>43546</v>
      </c>
      <c r="B3720" t="s">
        <v>1538</v>
      </c>
      <c r="C3720" t="s">
        <v>1115</v>
      </c>
      <c r="D3720">
        <v>50</v>
      </c>
    </row>
    <row r="3721" spans="1:4">
      <c r="A3721" s="1">
        <v>43552</v>
      </c>
      <c r="B3721" t="s">
        <v>1538</v>
      </c>
      <c r="C3721" t="s">
        <v>366</v>
      </c>
      <c r="D3721">
        <v>43.8</v>
      </c>
    </row>
    <row r="3722" spans="1:4">
      <c r="A3722" s="1">
        <v>43525</v>
      </c>
      <c r="B3722" t="s">
        <v>294</v>
      </c>
      <c r="C3722" t="s">
        <v>239</v>
      </c>
      <c r="D3722">
        <v>470</v>
      </c>
    </row>
    <row r="3723" spans="1:4">
      <c r="A3723" s="1">
        <v>43532</v>
      </c>
      <c r="B3723" t="s">
        <v>294</v>
      </c>
      <c r="C3723" t="s">
        <v>143</v>
      </c>
      <c r="D3723">
        <v>834.6</v>
      </c>
    </row>
    <row r="3724" spans="1:4">
      <c r="A3724" s="1">
        <v>43528</v>
      </c>
      <c r="B3724" t="s">
        <v>294</v>
      </c>
      <c r="C3724" t="s">
        <v>432</v>
      </c>
      <c r="D3724">
        <v>9.9</v>
      </c>
    </row>
    <row r="3725" spans="1:4">
      <c r="A3725" s="1">
        <v>43525</v>
      </c>
      <c r="B3725" t="s">
        <v>11</v>
      </c>
      <c r="C3725" t="s">
        <v>777</v>
      </c>
      <c r="D3725">
        <v>180</v>
      </c>
    </row>
    <row r="3726" spans="1:4">
      <c r="A3726" s="1">
        <v>43554</v>
      </c>
      <c r="B3726" t="s">
        <v>11</v>
      </c>
      <c r="C3726" t="s">
        <v>727</v>
      </c>
      <c r="D3726">
        <v>30</v>
      </c>
    </row>
    <row r="3727" spans="1:4">
      <c r="A3727" s="1">
        <v>43546</v>
      </c>
      <c r="B3727" t="s">
        <v>11</v>
      </c>
      <c r="C3727" t="s">
        <v>727</v>
      </c>
      <c r="D3727">
        <v>18</v>
      </c>
    </row>
    <row r="3728" spans="1:4">
      <c r="A3728" s="1">
        <v>43543</v>
      </c>
      <c r="B3728" t="s">
        <v>11</v>
      </c>
      <c r="C3728" t="s">
        <v>60</v>
      </c>
      <c r="D3728">
        <v>37</v>
      </c>
    </row>
    <row r="3729" spans="1:4">
      <c r="A3729" s="1">
        <v>43534</v>
      </c>
      <c r="B3729" t="s">
        <v>68</v>
      </c>
      <c r="C3729" t="s">
        <v>20</v>
      </c>
      <c r="D3729">
        <v>195.6</v>
      </c>
    </row>
    <row r="3730" spans="1:4">
      <c r="A3730" s="1">
        <v>43540</v>
      </c>
      <c r="B3730" t="s">
        <v>68</v>
      </c>
      <c r="C3730" t="s">
        <v>20</v>
      </c>
      <c r="D3730">
        <v>152.5</v>
      </c>
    </row>
    <row r="3731" spans="1:4">
      <c r="A3731" s="1">
        <v>43527</v>
      </c>
      <c r="B3731" t="s">
        <v>68</v>
      </c>
      <c r="C3731" t="s">
        <v>926</v>
      </c>
      <c r="D3731">
        <v>30.6</v>
      </c>
    </row>
    <row r="3732" spans="1:4">
      <c r="A3732" s="1">
        <v>43528</v>
      </c>
      <c r="B3732" t="s">
        <v>68</v>
      </c>
      <c r="C3732" t="s">
        <v>20</v>
      </c>
      <c r="D3732">
        <v>161.4</v>
      </c>
    </row>
    <row r="3733" spans="1:4">
      <c r="A3733" s="1">
        <v>43540</v>
      </c>
      <c r="B3733" t="s">
        <v>68</v>
      </c>
      <c r="C3733" t="s">
        <v>122</v>
      </c>
      <c r="D3733">
        <v>25.2</v>
      </c>
    </row>
    <row r="3734" spans="1:4">
      <c r="A3734" s="1">
        <v>43550</v>
      </c>
      <c r="B3734" t="s">
        <v>68</v>
      </c>
      <c r="C3734" t="s">
        <v>122</v>
      </c>
      <c r="D3734">
        <v>20.1</v>
      </c>
    </row>
    <row r="3735" spans="1:4">
      <c r="A3735" s="1">
        <v>43554</v>
      </c>
      <c r="B3735" t="s">
        <v>68</v>
      </c>
      <c r="C3735" t="s">
        <v>22</v>
      </c>
      <c r="D3735">
        <v>33.15</v>
      </c>
    </row>
    <row r="3736" spans="1:4">
      <c r="A3736" s="1">
        <v>43547</v>
      </c>
      <c r="B3736" t="s">
        <v>68</v>
      </c>
      <c r="C3736" t="s">
        <v>705</v>
      </c>
      <c r="D3736">
        <v>9</v>
      </c>
    </row>
    <row r="3737" spans="1:4">
      <c r="A3737" s="1">
        <v>43547</v>
      </c>
      <c r="B3737" t="s">
        <v>68</v>
      </c>
      <c r="C3737" t="s">
        <v>20</v>
      </c>
      <c r="D3737">
        <v>141.56</v>
      </c>
    </row>
    <row r="3738" spans="1:4">
      <c r="A3738" s="1">
        <v>43533</v>
      </c>
      <c r="B3738" t="s">
        <v>197</v>
      </c>
      <c r="C3738" t="s">
        <v>612</v>
      </c>
      <c r="D3738">
        <v>14.25</v>
      </c>
    </row>
    <row r="3739" spans="1:4">
      <c r="A3739" s="1">
        <v>43527</v>
      </c>
      <c r="B3739" t="s">
        <v>197</v>
      </c>
      <c r="C3739" t="s">
        <v>842</v>
      </c>
      <c r="D3739">
        <v>41.15</v>
      </c>
    </row>
    <row r="3740" spans="1:4">
      <c r="A3740" s="1">
        <v>43528</v>
      </c>
      <c r="B3740" t="s">
        <v>197</v>
      </c>
      <c r="C3740" t="s">
        <v>842</v>
      </c>
      <c r="D3740">
        <v>42.85</v>
      </c>
    </row>
    <row r="3741" spans="1:4">
      <c r="A3741" s="1">
        <v>43533</v>
      </c>
      <c r="B3741" t="s">
        <v>197</v>
      </c>
      <c r="C3741" t="s">
        <v>523</v>
      </c>
      <c r="D3741">
        <v>43</v>
      </c>
    </row>
    <row r="3742" spans="1:4">
      <c r="A3742" s="1">
        <v>43553</v>
      </c>
      <c r="B3742" t="s">
        <v>197</v>
      </c>
      <c r="C3742" t="s">
        <v>1209</v>
      </c>
      <c r="D3742">
        <v>140</v>
      </c>
    </row>
    <row r="3743" spans="1:4">
      <c r="A3743" s="1">
        <v>43525</v>
      </c>
      <c r="B3743" t="s">
        <v>125</v>
      </c>
      <c r="C3743" t="s">
        <v>640</v>
      </c>
      <c r="D3743">
        <v>60</v>
      </c>
    </row>
    <row r="3744" spans="1:4">
      <c r="A3744" s="1">
        <v>43525</v>
      </c>
      <c r="B3744" t="s">
        <v>125</v>
      </c>
      <c r="C3744" t="s">
        <v>641</v>
      </c>
      <c r="D3744">
        <v>600</v>
      </c>
    </row>
    <row r="3745" spans="1:4">
      <c r="A3745" s="1">
        <v>43525</v>
      </c>
      <c r="B3745" t="s">
        <v>125</v>
      </c>
      <c r="C3745" t="s">
        <v>509</v>
      </c>
      <c r="D3745">
        <v>55.5</v>
      </c>
    </row>
    <row r="3746" spans="1:4">
      <c r="A3746" s="1">
        <v>43525</v>
      </c>
      <c r="B3746" t="s">
        <v>644</v>
      </c>
      <c r="C3746" t="s">
        <v>645</v>
      </c>
      <c r="D3746">
        <v>750</v>
      </c>
    </row>
    <row r="3747" spans="1:4">
      <c r="A3747" s="1">
        <v>43525</v>
      </c>
      <c r="B3747" t="s">
        <v>644</v>
      </c>
      <c r="C3747" t="s">
        <v>684</v>
      </c>
      <c r="D3747">
        <v>900</v>
      </c>
    </row>
    <row r="3748" spans="1:4">
      <c r="A3748" s="1">
        <v>43525</v>
      </c>
      <c r="B3748" t="s">
        <v>646</v>
      </c>
      <c r="C3748" t="s">
        <v>1145</v>
      </c>
      <c r="D3748">
        <v>976</v>
      </c>
    </row>
    <row r="3749" spans="1:4">
      <c r="A3749" s="1">
        <v>43533</v>
      </c>
      <c r="B3749" t="s">
        <v>134</v>
      </c>
      <c r="C3749" t="s">
        <v>349</v>
      </c>
      <c r="D3749">
        <v>19.9</v>
      </c>
    </row>
    <row r="3750" spans="1:4">
      <c r="A3750" s="1">
        <v>43539</v>
      </c>
      <c r="B3750" t="s">
        <v>134</v>
      </c>
      <c r="C3750" t="s">
        <v>98</v>
      </c>
      <c r="D3750">
        <v>138</v>
      </c>
    </row>
    <row r="3751" spans="1:4">
      <c r="A3751" s="1">
        <v>43554</v>
      </c>
      <c r="B3751" t="s">
        <v>134</v>
      </c>
      <c r="C3751" t="s">
        <v>377</v>
      </c>
      <c r="D3751">
        <v>72</v>
      </c>
    </row>
    <row r="3752" spans="1:4">
      <c r="A3752" s="1">
        <v>43540</v>
      </c>
      <c r="B3752" t="s">
        <v>34</v>
      </c>
      <c r="C3752" t="s">
        <v>1116</v>
      </c>
      <c r="D3752">
        <v>40.3</v>
      </c>
    </row>
    <row r="3753" spans="1:4">
      <c r="A3753" s="1">
        <v>43555</v>
      </c>
      <c r="B3753" t="s">
        <v>34</v>
      </c>
      <c r="C3753" t="s">
        <v>81</v>
      </c>
      <c r="D3753">
        <v>35.4</v>
      </c>
    </row>
    <row r="3754" spans="1:4">
      <c r="A3754" s="1">
        <v>43525</v>
      </c>
      <c r="B3754" t="s">
        <v>36</v>
      </c>
      <c r="C3754" t="s">
        <v>37</v>
      </c>
      <c r="D3754">
        <v>600</v>
      </c>
    </row>
    <row r="3755" spans="1:4">
      <c r="A3755" s="1">
        <v>43525</v>
      </c>
      <c r="B3755" t="s">
        <v>36</v>
      </c>
      <c r="C3755" t="s">
        <v>38</v>
      </c>
      <c r="D3755">
        <v>400</v>
      </c>
    </row>
    <row r="3756" spans="1:4">
      <c r="A3756" s="1">
        <v>43542</v>
      </c>
      <c r="B3756" t="s">
        <v>36</v>
      </c>
      <c r="C3756" t="s">
        <v>1210</v>
      </c>
      <c r="D3756">
        <v>85</v>
      </c>
    </row>
    <row r="3757" spans="1:4">
      <c r="A3757" s="1">
        <v>43542</v>
      </c>
      <c r="B3757" t="s">
        <v>36</v>
      </c>
      <c r="C3757" t="s">
        <v>1211</v>
      </c>
      <c r="D3757">
        <v>80</v>
      </c>
    </row>
    <row r="3758" spans="1:4">
      <c r="A3758" s="1">
        <v>43525</v>
      </c>
      <c r="B3758" t="s">
        <v>39</v>
      </c>
      <c r="C3758" t="s">
        <v>42</v>
      </c>
      <c r="D3758">
        <v>110</v>
      </c>
    </row>
    <row r="3759" spans="1:4">
      <c r="A3759" s="1">
        <v>43534</v>
      </c>
      <c r="B3759" t="s">
        <v>39</v>
      </c>
      <c r="C3759" t="s">
        <v>83</v>
      </c>
      <c r="D3759">
        <v>71.42</v>
      </c>
    </row>
    <row r="3760" spans="1:4">
      <c r="A3760" s="1">
        <v>43529</v>
      </c>
      <c r="B3760" t="s">
        <v>39</v>
      </c>
      <c r="C3760" t="s">
        <v>391</v>
      </c>
      <c r="D3760">
        <v>50</v>
      </c>
    </row>
    <row r="3761" spans="1:4">
      <c r="A3761" s="1">
        <v>43528</v>
      </c>
      <c r="B3761" t="s">
        <v>39</v>
      </c>
      <c r="C3761" t="s">
        <v>306</v>
      </c>
      <c r="D3761">
        <v>9</v>
      </c>
    </row>
    <row r="3762" spans="1:4">
      <c r="A3762" s="1">
        <v>43532</v>
      </c>
      <c r="B3762" t="s">
        <v>39</v>
      </c>
      <c r="C3762" t="s">
        <v>306</v>
      </c>
      <c r="D3762">
        <v>11.4</v>
      </c>
    </row>
    <row r="3763" spans="1:4">
      <c r="A3763" s="1">
        <v>43553</v>
      </c>
      <c r="B3763" t="s">
        <v>39</v>
      </c>
      <c r="C3763" t="s">
        <v>391</v>
      </c>
      <c r="D3763">
        <v>50</v>
      </c>
    </row>
    <row r="3764" spans="1:4">
      <c r="A3764" s="1">
        <v>43525</v>
      </c>
      <c r="B3764" t="s">
        <v>375</v>
      </c>
      <c r="C3764" t="s">
        <v>547</v>
      </c>
      <c r="D3764">
        <v>200</v>
      </c>
    </row>
    <row r="3765" spans="1:4">
      <c r="A3765" s="1">
        <v>43525</v>
      </c>
      <c r="B3765" t="s">
        <v>375</v>
      </c>
      <c r="C3765" t="s">
        <v>548</v>
      </c>
      <c r="D3765">
        <v>44</v>
      </c>
    </row>
    <row r="3766" spans="1:4">
      <c r="A3766" s="1">
        <v>43525</v>
      </c>
      <c r="B3766" t="s">
        <v>375</v>
      </c>
      <c r="C3766" t="s">
        <v>549</v>
      </c>
      <c r="D3766">
        <v>44</v>
      </c>
    </row>
    <row r="3767" spans="1:4">
      <c r="A3767" s="1">
        <v>43525</v>
      </c>
      <c r="B3767" t="s">
        <v>375</v>
      </c>
      <c r="C3767" t="s">
        <v>550</v>
      </c>
      <c r="D3767">
        <v>50</v>
      </c>
    </row>
    <row r="3768" spans="1:4">
      <c r="A3768" s="1">
        <v>43562</v>
      </c>
      <c r="B3768" t="s">
        <v>1538</v>
      </c>
      <c r="C3768" t="s">
        <v>1212</v>
      </c>
      <c r="D3768">
        <v>616.3</v>
      </c>
    </row>
    <row r="3769" spans="1:4">
      <c r="A3769" s="1">
        <v>43568</v>
      </c>
      <c r="B3769" t="s">
        <v>1538</v>
      </c>
      <c r="C3769" t="s">
        <v>1213</v>
      </c>
      <c r="D3769">
        <v>132</v>
      </c>
    </row>
    <row r="3770" spans="1:4">
      <c r="A3770" s="1">
        <v>43568</v>
      </c>
      <c r="B3770" t="s">
        <v>1538</v>
      </c>
      <c r="C3770" t="s">
        <v>1214</v>
      </c>
      <c r="D3770">
        <v>68</v>
      </c>
    </row>
    <row r="3771" spans="1:4">
      <c r="A3771" s="1">
        <v>43556</v>
      </c>
      <c r="B3771" t="s">
        <v>294</v>
      </c>
      <c r="C3771" t="s">
        <v>239</v>
      </c>
      <c r="D3771">
        <v>470</v>
      </c>
    </row>
    <row r="3772" spans="1:4">
      <c r="A3772" s="1">
        <v>43560</v>
      </c>
      <c r="B3772" t="s">
        <v>294</v>
      </c>
      <c r="C3772" t="s">
        <v>50</v>
      </c>
      <c r="D3772">
        <v>15.75</v>
      </c>
    </row>
    <row r="3773" spans="1:4">
      <c r="A3773" s="1">
        <v>43559</v>
      </c>
      <c r="B3773" t="s">
        <v>294</v>
      </c>
      <c r="C3773" t="s">
        <v>432</v>
      </c>
      <c r="D3773">
        <v>29.85</v>
      </c>
    </row>
    <row r="3774" spans="1:4">
      <c r="A3774" s="1">
        <v>43566</v>
      </c>
      <c r="B3774" t="s">
        <v>294</v>
      </c>
      <c r="C3774" t="s">
        <v>1189</v>
      </c>
      <c r="D3774">
        <v>22.8</v>
      </c>
    </row>
    <row r="3775" spans="1:4">
      <c r="A3775" s="1">
        <v>43556</v>
      </c>
      <c r="B3775" t="s">
        <v>11</v>
      </c>
      <c r="C3775" t="s">
        <v>777</v>
      </c>
      <c r="D3775">
        <v>180</v>
      </c>
    </row>
    <row r="3776" spans="1:4">
      <c r="A3776" s="1">
        <v>43568</v>
      </c>
      <c r="B3776" t="s">
        <v>11</v>
      </c>
      <c r="C3776" t="s">
        <v>1215</v>
      </c>
      <c r="D3776">
        <v>64.95</v>
      </c>
    </row>
    <row r="3777" spans="1:4">
      <c r="A3777" s="1">
        <v>43576</v>
      </c>
      <c r="B3777" t="s">
        <v>11</v>
      </c>
      <c r="C3777" t="s">
        <v>727</v>
      </c>
      <c r="D3777">
        <v>35</v>
      </c>
    </row>
    <row r="3778" spans="1:4">
      <c r="A3778" s="1">
        <v>43567</v>
      </c>
      <c r="B3778" t="s">
        <v>11</v>
      </c>
      <c r="C3778" t="s">
        <v>824</v>
      </c>
      <c r="D3778">
        <v>20</v>
      </c>
    </row>
    <row r="3779" spans="1:4">
      <c r="A3779" s="1">
        <v>43574</v>
      </c>
      <c r="B3779" t="s">
        <v>11</v>
      </c>
      <c r="C3779" t="s">
        <v>1143</v>
      </c>
      <c r="D3779">
        <v>100</v>
      </c>
    </row>
    <row r="3780" spans="1:4">
      <c r="A3780" s="1">
        <v>43569</v>
      </c>
      <c r="B3780" t="s">
        <v>11</v>
      </c>
      <c r="C3780" t="s">
        <v>727</v>
      </c>
      <c r="D3780">
        <v>28</v>
      </c>
    </row>
    <row r="3781" spans="1:4">
      <c r="A3781" s="1">
        <v>43561</v>
      </c>
      <c r="B3781" t="s">
        <v>68</v>
      </c>
      <c r="C3781" t="s">
        <v>20</v>
      </c>
      <c r="D3781">
        <v>132.61</v>
      </c>
    </row>
    <row r="3782" spans="1:4">
      <c r="A3782" s="1">
        <v>43556</v>
      </c>
      <c r="B3782" t="s">
        <v>68</v>
      </c>
      <c r="C3782" t="s">
        <v>20</v>
      </c>
      <c r="D3782">
        <v>25.75</v>
      </c>
    </row>
    <row r="3783" spans="1:4">
      <c r="A3783" s="1">
        <v>43575</v>
      </c>
      <c r="B3783" t="s">
        <v>68</v>
      </c>
      <c r="C3783" t="s">
        <v>20</v>
      </c>
      <c r="D3783">
        <v>167.39</v>
      </c>
    </row>
    <row r="3784" spans="1:4">
      <c r="A3784" s="1">
        <v>43582</v>
      </c>
      <c r="B3784" t="s">
        <v>68</v>
      </c>
      <c r="C3784" t="s">
        <v>122</v>
      </c>
      <c r="D3784">
        <v>90.6</v>
      </c>
    </row>
    <row r="3785" spans="1:4">
      <c r="A3785" s="1">
        <v>43577</v>
      </c>
      <c r="B3785" t="s">
        <v>68</v>
      </c>
      <c r="C3785" t="s">
        <v>659</v>
      </c>
      <c r="D3785">
        <v>71</v>
      </c>
    </row>
    <row r="3786" spans="1:4">
      <c r="A3786" s="1">
        <v>43560</v>
      </c>
      <c r="B3786" t="s">
        <v>68</v>
      </c>
      <c r="C3786" t="s">
        <v>20</v>
      </c>
      <c r="D3786">
        <v>137.4</v>
      </c>
    </row>
    <row r="3787" spans="1:4">
      <c r="A3787" s="1">
        <v>43577</v>
      </c>
      <c r="B3787" t="s">
        <v>68</v>
      </c>
      <c r="C3787" t="s">
        <v>20</v>
      </c>
      <c r="D3787">
        <v>17.95</v>
      </c>
    </row>
    <row r="3788" spans="1:4">
      <c r="A3788" s="1">
        <v>43573</v>
      </c>
      <c r="B3788" t="s">
        <v>68</v>
      </c>
      <c r="C3788" t="s">
        <v>20</v>
      </c>
      <c r="D3788">
        <v>15.8</v>
      </c>
    </row>
    <row r="3789" spans="1:4">
      <c r="A3789" s="1">
        <v>43584</v>
      </c>
      <c r="B3789" t="s">
        <v>68</v>
      </c>
      <c r="C3789" t="s">
        <v>20</v>
      </c>
      <c r="D3789">
        <v>13.5</v>
      </c>
    </row>
    <row r="3790" spans="1:4">
      <c r="A3790" s="1">
        <v>43582</v>
      </c>
      <c r="B3790" t="s">
        <v>68</v>
      </c>
      <c r="C3790" t="s">
        <v>1216</v>
      </c>
      <c r="D3790">
        <v>13</v>
      </c>
    </row>
    <row r="3791" spans="1:4">
      <c r="A3791" s="1">
        <v>43568</v>
      </c>
      <c r="B3791" t="s">
        <v>68</v>
      </c>
      <c r="C3791" t="s">
        <v>20</v>
      </c>
      <c r="D3791">
        <v>205.1</v>
      </c>
    </row>
    <row r="3792" spans="1:4">
      <c r="A3792" s="1">
        <v>43574</v>
      </c>
      <c r="B3792" t="s">
        <v>68</v>
      </c>
      <c r="C3792" t="s">
        <v>122</v>
      </c>
      <c r="D3792">
        <v>20.45</v>
      </c>
    </row>
    <row r="3793" spans="1:4">
      <c r="A3793" s="1">
        <v>43569</v>
      </c>
      <c r="B3793" t="s">
        <v>68</v>
      </c>
      <c r="C3793" t="s">
        <v>1217</v>
      </c>
      <c r="D3793">
        <v>25.5</v>
      </c>
    </row>
    <row r="3794" spans="1:4">
      <c r="A3794" s="1">
        <v>43577</v>
      </c>
      <c r="B3794" t="s">
        <v>197</v>
      </c>
      <c r="C3794" t="s">
        <v>72</v>
      </c>
      <c r="D3794">
        <v>23.85</v>
      </c>
    </row>
    <row r="3795" spans="1:4">
      <c r="A3795" s="1">
        <v>43556</v>
      </c>
      <c r="B3795" t="s">
        <v>125</v>
      </c>
      <c r="C3795" t="s">
        <v>640</v>
      </c>
      <c r="D3795">
        <v>60</v>
      </c>
    </row>
    <row r="3796" spans="1:4">
      <c r="A3796" s="1">
        <v>43556</v>
      </c>
      <c r="B3796" t="s">
        <v>125</v>
      </c>
      <c r="C3796" t="s">
        <v>641</v>
      </c>
      <c r="D3796">
        <v>600</v>
      </c>
    </row>
    <row r="3797" spans="1:4">
      <c r="A3797" s="1">
        <v>43556</v>
      </c>
      <c r="B3797" t="s">
        <v>125</v>
      </c>
      <c r="C3797" t="s">
        <v>509</v>
      </c>
      <c r="D3797">
        <v>55.5</v>
      </c>
    </row>
    <row r="3798" spans="1:4">
      <c r="A3798" s="1">
        <v>43575</v>
      </c>
      <c r="B3798" t="s">
        <v>125</v>
      </c>
      <c r="C3798" t="s">
        <v>786</v>
      </c>
      <c r="D3798">
        <v>98</v>
      </c>
    </row>
    <row r="3799" spans="1:4">
      <c r="A3799" s="1">
        <v>43556</v>
      </c>
      <c r="B3799" t="s">
        <v>644</v>
      </c>
      <c r="C3799" t="s">
        <v>645</v>
      </c>
      <c r="D3799">
        <v>750</v>
      </c>
    </row>
    <row r="3800" spans="1:4">
      <c r="A3800" s="1">
        <v>43556</v>
      </c>
      <c r="B3800" t="s">
        <v>644</v>
      </c>
      <c r="C3800" t="s">
        <v>684</v>
      </c>
      <c r="D3800">
        <v>900</v>
      </c>
    </row>
    <row r="3801" spans="1:4">
      <c r="A3801" s="1">
        <v>43556</v>
      </c>
      <c r="B3801" t="s">
        <v>646</v>
      </c>
      <c r="C3801" t="s">
        <v>1145</v>
      </c>
      <c r="D3801">
        <v>976</v>
      </c>
    </row>
    <row r="3802" spans="1:4">
      <c r="A3802" s="1">
        <v>43567</v>
      </c>
      <c r="B3802" t="s">
        <v>163</v>
      </c>
      <c r="C3802" t="s">
        <v>348</v>
      </c>
      <c r="D3802">
        <v>27</v>
      </c>
    </row>
    <row r="3803" spans="1:4">
      <c r="A3803" s="1">
        <v>43563</v>
      </c>
      <c r="B3803" t="s">
        <v>134</v>
      </c>
      <c r="C3803" t="s">
        <v>99</v>
      </c>
      <c r="D3803">
        <v>35.6</v>
      </c>
    </row>
    <row r="3804" spans="1:4">
      <c r="A3804" s="1">
        <v>43582</v>
      </c>
      <c r="B3804" t="s">
        <v>134</v>
      </c>
      <c r="C3804" t="s">
        <v>446</v>
      </c>
      <c r="D3804">
        <v>227.4</v>
      </c>
    </row>
    <row r="3805" spans="1:4">
      <c r="A3805" s="1">
        <v>43569</v>
      </c>
      <c r="B3805" t="s">
        <v>134</v>
      </c>
      <c r="C3805" t="s">
        <v>1218</v>
      </c>
      <c r="D3805">
        <v>38.7</v>
      </c>
    </row>
    <row r="3806" spans="1:4">
      <c r="A3806" s="1">
        <v>43560</v>
      </c>
      <c r="B3806" t="s">
        <v>134</v>
      </c>
      <c r="C3806" t="s">
        <v>923</v>
      </c>
      <c r="D3806">
        <v>29.9</v>
      </c>
    </row>
    <row r="3807" spans="1:4">
      <c r="A3807" s="1">
        <v>43568</v>
      </c>
      <c r="B3807" t="s">
        <v>34</v>
      </c>
      <c r="C3807" t="s">
        <v>81</v>
      </c>
      <c r="D3807">
        <v>7.1</v>
      </c>
    </row>
    <row r="3808" spans="1:4">
      <c r="A3808" s="1">
        <v>43585</v>
      </c>
      <c r="B3808" t="s">
        <v>34</v>
      </c>
      <c r="C3808" t="s">
        <v>81</v>
      </c>
      <c r="D3808">
        <v>27.55</v>
      </c>
    </row>
    <row r="3809" spans="1:4">
      <c r="A3809" s="1">
        <v>43556</v>
      </c>
      <c r="B3809" t="s">
        <v>36</v>
      </c>
      <c r="C3809" t="s">
        <v>37</v>
      </c>
      <c r="D3809">
        <v>600</v>
      </c>
    </row>
    <row r="3810" spans="1:4">
      <c r="A3810" s="1">
        <v>43556</v>
      </c>
      <c r="B3810" t="s">
        <v>36</v>
      </c>
      <c r="C3810" t="s">
        <v>38</v>
      </c>
      <c r="D3810">
        <v>400</v>
      </c>
    </row>
    <row r="3811" spans="1:4">
      <c r="A3811" s="1">
        <v>43585</v>
      </c>
      <c r="B3811" t="s">
        <v>36</v>
      </c>
      <c r="C3811" t="s">
        <v>1013</v>
      </c>
      <c r="D3811">
        <v>820</v>
      </c>
    </row>
    <row r="3812" spans="1:4">
      <c r="A3812" s="1">
        <v>43582</v>
      </c>
      <c r="B3812" t="s">
        <v>36</v>
      </c>
      <c r="C3812" t="s">
        <v>1219</v>
      </c>
      <c r="D3812">
        <v>25</v>
      </c>
    </row>
    <row r="3813" spans="1:4">
      <c r="A3813" s="1">
        <v>43556</v>
      </c>
      <c r="B3813" t="s">
        <v>39</v>
      </c>
      <c r="C3813" t="s">
        <v>42</v>
      </c>
      <c r="D3813">
        <v>110</v>
      </c>
    </row>
    <row r="3814" spans="1:4">
      <c r="A3814" s="1">
        <v>43561</v>
      </c>
      <c r="B3814" t="s">
        <v>39</v>
      </c>
      <c r="C3814" t="s">
        <v>83</v>
      </c>
      <c r="D3814">
        <v>80.75</v>
      </c>
    </row>
    <row r="3815" spans="1:4">
      <c r="A3815" s="1">
        <v>43563</v>
      </c>
      <c r="B3815" t="s">
        <v>39</v>
      </c>
      <c r="C3815" t="s">
        <v>391</v>
      </c>
      <c r="D3815">
        <v>50</v>
      </c>
    </row>
    <row r="3816" spans="1:4">
      <c r="A3816" s="1">
        <v>43585</v>
      </c>
      <c r="B3816" t="s">
        <v>39</v>
      </c>
      <c r="C3816" t="s">
        <v>391</v>
      </c>
      <c r="D3816">
        <v>50</v>
      </c>
    </row>
    <row r="3817" spans="1:4">
      <c r="A3817" s="1">
        <v>43584</v>
      </c>
      <c r="B3817" t="s">
        <v>39</v>
      </c>
      <c r="C3817" t="s">
        <v>83</v>
      </c>
      <c r="D3817">
        <v>82.85</v>
      </c>
    </row>
    <row r="3818" spans="1:4">
      <c r="A3818" s="1">
        <v>43585</v>
      </c>
      <c r="B3818" t="s">
        <v>39</v>
      </c>
      <c r="C3818" t="s">
        <v>1220</v>
      </c>
      <c r="D3818">
        <v>42</v>
      </c>
    </row>
    <row r="3819" spans="1:4">
      <c r="A3819" s="1">
        <v>43556</v>
      </c>
      <c r="B3819" t="s">
        <v>375</v>
      </c>
      <c r="C3819" t="s">
        <v>547</v>
      </c>
      <c r="D3819">
        <v>200</v>
      </c>
    </row>
    <row r="3820" spans="1:4">
      <c r="A3820" s="1">
        <v>43556</v>
      </c>
      <c r="B3820" t="s">
        <v>375</v>
      </c>
      <c r="C3820" t="s">
        <v>548</v>
      </c>
      <c r="D3820">
        <v>44</v>
      </c>
    </row>
    <row r="3821" spans="1:4">
      <c r="A3821" s="1">
        <v>43556</v>
      </c>
      <c r="B3821" t="s">
        <v>375</v>
      </c>
      <c r="C3821" t="s">
        <v>549</v>
      </c>
      <c r="D3821">
        <v>44</v>
      </c>
    </row>
    <row r="3822" spans="1:4">
      <c r="A3822" s="1">
        <v>43556</v>
      </c>
      <c r="B3822" t="s">
        <v>375</v>
      </c>
      <c r="C3822" t="s">
        <v>550</v>
      </c>
      <c r="D3822">
        <v>50</v>
      </c>
    </row>
    <row r="3823" spans="1:4">
      <c r="A3823" s="1">
        <v>43589</v>
      </c>
      <c r="B3823" t="s">
        <v>1538</v>
      </c>
      <c r="C3823" t="s">
        <v>1152</v>
      </c>
      <c r="D3823">
        <v>340</v>
      </c>
    </row>
    <row r="3824" spans="1:4">
      <c r="A3824" s="1">
        <v>43612</v>
      </c>
      <c r="B3824" t="s">
        <v>1538</v>
      </c>
      <c r="C3824" t="s">
        <v>1221</v>
      </c>
      <c r="D3824">
        <v>52.7</v>
      </c>
    </row>
    <row r="3825" spans="1:4">
      <c r="A3825" s="1">
        <v>43592</v>
      </c>
      <c r="B3825" t="s">
        <v>1538</v>
      </c>
      <c r="C3825" t="s">
        <v>366</v>
      </c>
      <c r="D3825">
        <f>49.4+17.9</f>
        <v>67.3</v>
      </c>
    </row>
    <row r="3826" spans="1:4">
      <c r="A3826" s="1">
        <v>43590</v>
      </c>
      <c r="B3826" t="s">
        <v>1538</v>
      </c>
      <c r="C3826" t="s">
        <v>1222</v>
      </c>
      <c r="D3826">
        <v>440</v>
      </c>
    </row>
    <row r="3827" spans="1:4">
      <c r="A3827" s="1">
        <v>43586</v>
      </c>
      <c r="B3827" t="s">
        <v>294</v>
      </c>
      <c r="C3827" t="s">
        <v>239</v>
      </c>
      <c r="D3827">
        <v>470</v>
      </c>
    </row>
    <row r="3828" spans="1:4">
      <c r="A3828" s="1">
        <v>43611</v>
      </c>
      <c r="B3828" t="s">
        <v>294</v>
      </c>
      <c r="C3828" t="s">
        <v>943</v>
      </c>
      <c r="D3828">
        <v>10</v>
      </c>
    </row>
    <row r="3829" spans="1:4">
      <c r="A3829" s="1">
        <v>43586</v>
      </c>
      <c r="B3829" t="s">
        <v>11</v>
      </c>
      <c r="C3829" t="s">
        <v>777</v>
      </c>
      <c r="D3829">
        <v>180</v>
      </c>
    </row>
    <row r="3830" spans="1:4">
      <c r="A3830" s="1">
        <v>43586</v>
      </c>
      <c r="B3830" t="s">
        <v>11</v>
      </c>
      <c r="C3830" t="s">
        <v>727</v>
      </c>
      <c r="D3830">
        <v>51</v>
      </c>
    </row>
    <row r="3831" spans="1:4">
      <c r="A3831" s="1">
        <v>43589</v>
      </c>
      <c r="B3831" t="s">
        <v>11</v>
      </c>
      <c r="C3831" t="s">
        <v>727</v>
      </c>
      <c r="D3831">
        <v>26</v>
      </c>
    </row>
    <row r="3832" spans="1:4">
      <c r="A3832" s="1">
        <v>43595</v>
      </c>
      <c r="B3832" t="s">
        <v>11</v>
      </c>
      <c r="C3832" t="s">
        <v>824</v>
      </c>
      <c r="D3832">
        <v>33.4</v>
      </c>
    </row>
    <row r="3833" spans="1:4">
      <c r="A3833" s="1">
        <v>43590</v>
      </c>
      <c r="B3833" t="s">
        <v>11</v>
      </c>
      <c r="C3833" t="s">
        <v>727</v>
      </c>
      <c r="D3833">
        <v>99</v>
      </c>
    </row>
    <row r="3834" spans="1:4">
      <c r="A3834" s="1">
        <v>43605</v>
      </c>
      <c r="B3834" t="s">
        <v>11</v>
      </c>
      <c r="C3834" t="s">
        <v>492</v>
      </c>
      <c r="D3834">
        <v>29</v>
      </c>
    </row>
    <row r="3835" spans="1:4">
      <c r="A3835" s="1">
        <v>43596</v>
      </c>
      <c r="B3835" t="s">
        <v>11</v>
      </c>
      <c r="C3835" t="s">
        <v>727</v>
      </c>
      <c r="D3835">
        <v>22</v>
      </c>
    </row>
    <row r="3836" spans="1:4">
      <c r="A3836" s="1">
        <v>43603</v>
      </c>
      <c r="B3836" t="s">
        <v>11</v>
      </c>
      <c r="C3836" t="s">
        <v>727</v>
      </c>
      <c r="D3836">
        <v>35</v>
      </c>
    </row>
    <row r="3837" spans="1:4">
      <c r="A3837" s="1">
        <v>43586</v>
      </c>
      <c r="B3837" t="s">
        <v>68</v>
      </c>
      <c r="C3837" t="s">
        <v>22</v>
      </c>
      <c r="D3837">
        <v>60.15</v>
      </c>
    </row>
    <row r="3838" spans="1:4">
      <c r="A3838" s="1">
        <v>43601</v>
      </c>
      <c r="B3838" t="s">
        <v>68</v>
      </c>
      <c r="C3838" t="s">
        <v>20</v>
      </c>
      <c r="D3838">
        <v>141.1</v>
      </c>
    </row>
    <row r="3839" spans="1:4">
      <c r="A3839" s="1">
        <v>43599</v>
      </c>
      <c r="B3839" t="s">
        <v>68</v>
      </c>
      <c r="C3839" t="s">
        <v>122</v>
      </c>
      <c r="D3839">
        <f>16.65+6.9</f>
        <v>23.55</v>
      </c>
    </row>
    <row r="3840" spans="1:4">
      <c r="A3840" s="1">
        <v>43608</v>
      </c>
      <c r="B3840" t="s">
        <v>68</v>
      </c>
      <c r="C3840" t="s">
        <v>122</v>
      </c>
      <c r="D3840">
        <v>26.05</v>
      </c>
    </row>
    <row r="3841" spans="1:4">
      <c r="A3841" s="1">
        <v>43610</v>
      </c>
      <c r="B3841" t="s">
        <v>68</v>
      </c>
      <c r="C3841" t="s">
        <v>20</v>
      </c>
      <c r="D3841">
        <v>171.3</v>
      </c>
    </row>
    <row r="3842" spans="1:4">
      <c r="A3842" s="1">
        <v>43603</v>
      </c>
      <c r="B3842" t="s">
        <v>68</v>
      </c>
      <c r="C3842" t="s">
        <v>20</v>
      </c>
      <c r="D3842">
        <v>145.96</v>
      </c>
    </row>
    <row r="3843" spans="1:4">
      <c r="A3843" s="1">
        <v>43614</v>
      </c>
      <c r="B3843" t="s">
        <v>68</v>
      </c>
      <c r="C3843" t="s">
        <v>20</v>
      </c>
      <c r="D3843">
        <f>22.15+26.55</f>
        <v>48.7</v>
      </c>
    </row>
    <row r="3844" spans="1:4">
      <c r="A3844" s="1">
        <v>43611</v>
      </c>
      <c r="B3844" t="s">
        <v>68</v>
      </c>
      <c r="C3844" t="s">
        <v>122</v>
      </c>
      <c r="D3844">
        <v>21.9</v>
      </c>
    </row>
    <row r="3845" spans="1:4">
      <c r="A3845" s="1">
        <v>43590</v>
      </c>
      <c r="B3845" t="s">
        <v>68</v>
      </c>
      <c r="C3845" t="s">
        <v>372</v>
      </c>
      <c r="D3845">
        <v>16.7</v>
      </c>
    </row>
    <row r="3846" spans="1:4">
      <c r="A3846" s="1">
        <v>43590</v>
      </c>
      <c r="B3846" t="s">
        <v>68</v>
      </c>
      <c r="C3846" t="s">
        <v>1180</v>
      </c>
      <c r="D3846">
        <f>20.2+26+19.8</f>
        <v>66</v>
      </c>
    </row>
    <row r="3847" spans="1:4">
      <c r="A3847" s="1">
        <v>43615</v>
      </c>
      <c r="B3847" t="s">
        <v>197</v>
      </c>
      <c r="C3847" t="s">
        <v>124</v>
      </c>
      <c r="D3847">
        <v>47.95</v>
      </c>
    </row>
    <row r="3848" spans="1:4">
      <c r="A3848" s="1">
        <v>43591</v>
      </c>
      <c r="B3848" t="s">
        <v>197</v>
      </c>
      <c r="C3848" t="s">
        <v>72</v>
      </c>
      <c r="D3848">
        <v>43</v>
      </c>
    </row>
    <row r="3849" spans="1:4">
      <c r="A3849" s="1">
        <v>43602</v>
      </c>
      <c r="B3849" t="s">
        <v>197</v>
      </c>
      <c r="C3849" t="s">
        <v>124</v>
      </c>
      <c r="D3849">
        <v>23.8</v>
      </c>
    </row>
    <row r="3850" spans="1:4">
      <c r="A3850" s="1">
        <v>43586</v>
      </c>
      <c r="B3850" t="s">
        <v>125</v>
      </c>
      <c r="C3850" t="s">
        <v>1223</v>
      </c>
      <c r="D3850">
        <f>60+50.26</f>
        <v>110.26</v>
      </c>
    </row>
    <row r="3851" spans="1:4">
      <c r="A3851" s="1">
        <v>43586</v>
      </c>
      <c r="B3851" t="s">
        <v>125</v>
      </c>
      <c r="C3851" t="s">
        <v>641</v>
      </c>
      <c r="D3851">
        <v>600</v>
      </c>
    </row>
    <row r="3852" spans="1:4">
      <c r="A3852" s="1">
        <v>43586</v>
      </c>
      <c r="B3852" t="s">
        <v>125</v>
      </c>
      <c r="C3852" t="s">
        <v>509</v>
      </c>
      <c r="D3852">
        <v>55.5</v>
      </c>
    </row>
    <row r="3853" spans="1:4">
      <c r="A3853" s="1">
        <v>43586</v>
      </c>
      <c r="B3853" t="s">
        <v>644</v>
      </c>
      <c r="C3853" t="s">
        <v>645</v>
      </c>
      <c r="D3853">
        <v>750</v>
      </c>
    </row>
    <row r="3854" spans="1:4">
      <c r="A3854" s="1">
        <v>43586</v>
      </c>
      <c r="B3854" t="s">
        <v>644</v>
      </c>
      <c r="C3854" t="s">
        <v>684</v>
      </c>
      <c r="D3854">
        <v>900</v>
      </c>
    </row>
    <row r="3855" spans="1:4">
      <c r="A3855" s="1">
        <v>43586</v>
      </c>
      <c r="B3855" t="s">
        <v>646</v>
      </c>
      <c r="C3855" t="s">
        <v>1145</v>
      </c>
      <c r="D3855">
        <v>976</v>
      </c>
    </row>
    <row r="3856" spans="1:4">
      <c r="A3856" s="1">
        <v>43599</v>
      </c>
      <c r="B3856" t="s">
        <v>134</v>
      </c>
      <c r="C3856" t="s">
        <v>850</v>
      </c>
      <c r="D3856">
        <v>194</v>
      </c>
    </row>
    <row r="3857" spans="1:4">
      <c r="A3857" s="1">
        <v>43599</v>
      </c>
      <c r="B3857" t="s">
        <v>134</v>
      </c>
      <c r="C3857" t="s">
        <v>1224</v>
      </c>
      <c r="D3857">
        <v>12.9</v>
      </c>
    </row>
    <row r="3858" spans="1:4">
      <c r="A3858" s="1">
        <v>43599</v>
      </c>
      <c r="B3858" t="s">
        <v>134</v>
      </c>
      <c r="C3858" t="s">
        <v>1225</v>
      </c>
      <c r="D3858">
        <v>618</v>
      </c>
    </row>
    <row r="3859" spans="1:4">
      <c r="A3859" s="1">
        <v>43610</v>
      </c>
      <c r="B3859" t="s">
        <v>34</v>
      </c>
      <c r="C3859" t="s">
        <v>81</v>
      </c>
      <c r="D3859">
        <f>18.5+4.8+5.5+5.4+20</f>
        <v>54.2</v>
      </c>
    </row>
    <row r="3860" spans="1:4">
      <c r="A3860" s="1">
        <v>43615</v>
      </c>
      <c r="B3860" t="s">
        <v>34</v>
      </c>
      <c r="C3860" t="s">
        <v>81</v>
      </c>
      <c r="D3860">
        <v>22.7</v>
      </c>
    </row>
    <row r="3861" spans="1:4">
      <c r="A3861" s="1">
        <v>43586</v>
      </c>
      <c r="B3861" t="s">
        <v>36</v>
      </c>
      <c r="C3861" t="s">
        <v>37</v>
      </c>
      <c r="D3861">
        <v>600</v>
      </c>
    </row>
    <row r="3862" spans="1:4">
      <c r="A3862" s="1">
        <v>43586</v>
      </c>
      <c r="B3862" t="s">
        <v>36</v>
      </c>
      <c r="C3862" t="s">
        <v>38</v>
      </c>
      <c r="D3862">
        <v>400</v>
      </c>
    </row>
    <row r="3863" spans="1:4">
      <c r="A3863" s="1">
        <v>43594</v>
      </c>
      <c r="B3863" t="s">
        <v>36</v>
      </c>
      <c r="C3863" t="s">
        <v>1226</v>
      </c>
      <c r="D3863">
        <v>25</v>
      </c>
    </row>
    <row r="3864" spans="1:4">
      <c r="A3864" s="1">
        <v>43597</v>
      </c>
      <c r="B3864" t="s">
        <v>36</v>
      </c>
      <c r="C3864" t="s">
        <v>1227</v>
      </c>
      <c r="D3864">
        <v>78.35</v>
      </c>
    </row>
    <row r="3865" spans="1:4">
      <c r="A3865" s="1">
        <v>43586</v>
      </c>
      <c r="B3865" t="s">
        <v>39</v>
      </c>
      <c r="C3865" t="s">
        <v>42</v>
      </c>
      <c r="D3865">
        <v>110</v>
      </c>
    </row>
    <row r="3866" spans="1:4">
      <c r="A3866" s="1">
        <v>43595</v>
      </c>
      <c r="B3866" t="s">
        <v>39</v>
      </c>
      <c r="C3866" t="s">
        <v>83</v>
      </c>
      <c r="D3866">
        <v>93.24</v>
      </c>
    </row>
    <row r="3867" spans="1:4">
      <c r="A3867" s="1">
        <v>43591</v>
      </c>
      <c r="B3867" t="s">
        <v>39</v>
      </c>
      <c r="C3867" t="s">
        <v>391</v>
      </c>
      <c r="D3867">
        <v>70</v>
      </c>
    </row>
    <row r="3868" spans="1:4">
      <c r="A3868" s="1">
        <v>43601</v>
      </c>
      <c r="B3868" t="s">
        <v>39</v>
      </c>
      <c r="C3868" t="s">
        <v>83</v>
      </c>
      <c r="D3868">
        <v>74.86</v>
      </c>
    </row>
    <row r="3869" spans="1:4">
      <c r="A3869" s="1">
        <v>43592</v>
      </c>
      <c r="B3869" t="s">
        <v>39</v>
      </c>
      <c r="C3869" t="s">
        <v>83</v>
      </c>
      <c r="D3869">
        <v>78.2</v>
      </c>
    </row>
    <row r="3870" spans="1:4">
      <c r="A3870" s="1">
        <v>43614</v>
      </c>
      <c r="B3870" t="s">
        <v>39</v>
      </c>
      <c r="C3870" t="s">
        <v>358</v>
      </c>
      <c r="D3870">
        <v>12.3</v>
      </c>
    </row>
    <row r="3871" spans="1:4">
      <c r="A3871" s="1">
        <v>43591</v>
      </c>
      <c r="B3871" t="s">
        <v>39</v>
      </c>
      <c r="C3871" t="s">
        <v>83</v>
      </c>
      <c r="D3871">
        <v>78.83</v>
      </c>
    </row>
    <row r="3872" spans="1:4">
      <c r="A3872" s="1">
        <v>43604</v>
      </c>
      <c r="B3872" t="s">
        <v>39</v>
      </c>
      <c r="C3872" t="s">
        <v>391</v>
      </c>
      <c r="D3872">
        <v>40.5</v>
      </c>
    </row>
    <row r="3873" spans="1:4">
      <c r="A3873" s="1">
        <v>43586</v>
      </c>
      <c r="B3873" t="s">
        <v>375</v>
      </c>
      <c r="C3873" t="s">
        <v>547</v>
      </c>
      <c r="D3873">
        <v>200</v>
      </c>
    </row>
    <row r="3874" spans="1:4">
      <c r="A3874" s="1">
        <v>43586</v>
      </c>
      <c r="B3874" t="s">
        <v>375</v>
      </c>
      <c r="C3874" t="s">
        <v>548</v>
      </c>
      <c r="D3874">
        <v>44</v>
      </c>
    </row>
    <row r="3875" spans="1:4">
      <c r="A3875" s="1">
        <v>43586</v>
      </c>
      <c r="B3875" t="s">
        <v>375</v>
      </c>
      <c r="C3875" t="s">
        <v>549</v>
      </c>
      <c r="D3875">
        <v>44</v>
      </c>
    </row>
    <row r="3876" spans="1:4">
      <c r="A3876" s="1">
        <v>43586</v>
      </c>
      <c r="B3876" t="s">
        <v>375</v>
      </c>
      <c r="C3876" t="s">
        <v>550</v>
      </c>
      <c r="D3876">
        <v>50</v>
      </c>
    </row>
    <row r="3877" spans="1:4">
      <c r="A3877" s="1">
        <v>43646</v>
      </c>
      <c r="B3877" t="s">
        <v>1538</v>
      </c>
      <c r="C3877" t="s">
        <v>366</v>
      </c>
      <c r="D3877">
        <v>23.5</v>
      </c>
    </row>
    <row r="3878" spans="1:4">
      <c r="A3878" s="1">
        <v>43635</v>
      </c>
      <c r="B3878" t="s">
        <v>1538</v>
      </c>
      <c r="C3878" t="s">
        <v>1228</v>
      </c>
      <c r="D3878">
        <v>18</v>
      </c>
    </row>
    <row r="3879" spans="1:4">
      <c r="A3879" s="1">
        <v>43617</v>
      </c>
      <c r="B3879" t="s">
        <v>1538</v>
      </c>
      <c r="C3879" t="s">
        <v>1115</v>
      </c>
      <c r="D3879">
        <v>240</v>
      </c>
    </row>
    <row r="3880" spans="1:4">
      <c r="A3880" s="1">
        <v>43617</v>
      </c>
      <c r="B3880" t="s">
        <v>294</v>
      </c>
      <c r="C3880" t="s">
        <v>239</v>
      </c>
      <c r="D3880">
        <v>470</v>
      </c>
    </row>
    <row r="3881" spans="1:4">
      <c r="A3881" s="1">
        <v>43646</v>
      </c>
      <c r="B3881" t="s">
        <v>294</v>
      </c>
      <c r="C3881" t="s">
        <v>631</v>
      </c>
      <c r="D3881">
        <v>19.9</v>
      </c>
    </row>
    <row r="3882" spans="1:4">
      <c r="A3882" s="1">
        <v>43617</v>
      </c>
      <c r="B3882" t="s">
        <v>11</v>
      </c>
      <c r="C3882" t="s">
        <v>777</v>
      </c>
      <c r="D3882">
        <v>180</v>
      </c>
    </row>
    <row r="3883" spans="1:4">
      <c r="A3883" s="1">
        <v>43633</v>
      </c>
      <c r="B3883" t="s">
        <v>11</v>
      </c>
      <c r="C3883" t="s">
        <v>1229</v>
      </c>
      <c r="D3883">
        <v>20</v>
      </c>
    </row>
    <row r="3884" spans="1:4">
      <c r="A3884" s="1">
        <v>43643</v>
      </c>
      <c r="B3884" t="s">
        <v>11</v>
      </c>
      <c r="C3884" t="s">
        <v>780</v>
      </c>
      <c r="D3884">
        <v>39.78</v>
      </c>
    </row>
    <row r="3885" spans="1:4">
      <c r="A3885" s="1">
        <v>43641</v>
      </c>
      <c r="B3885" t="s">
        <v>11</v>
      </c>
      <c r="C3885" t="s">
        <v>824</v>
      </c>
      <c r="D3885">
        <v>12.7</v>
      </c>
    </row>
    <row r="3886" spans="1:4">
      <c r="A3886" s="1">
        <v>43623</v>
      </c>
      <c r="B3886" t="s">
        <v>68</v>
      </c>
      <c r="C3886" t="s">
        <v>1230</v>
      </c>
      <c r="D3886">
        <v>25.8</v>
      </c>
    </row>
    <row r="3887" spans="1:4">
      <c r="A3887" s="1">
        <v>43633</v>
      </c>
      <c r="B3887" t="s">
        <v>68</v>
      </c>
      <c r="C3887" t="s">
        <v>1076</v>
      </c>
      <c r="D3887">
        <v>113.9</v>
      </c>
    </row>
    <row r="3888" spans="1:4">
      <c r="A3888" s="1">
        <v>43633</v>
      </c>
      <c r="B3888" t="s">
        <v>68</v>
      </c>
      <c r="C3888" t="s">
        <v>20</v>
      </c>
      <c r="D3888">
        <f>16.1+13.95+24.55+104.74</f>
        <v>159.34</v>
      </c>
    </row>
    <row r="3889" spans="1:4">
      <c r="A3889" s="1">
        <v>43635</v>
      </c>
      <c r="B3889" t="s">
        <v>68</v>
      </c>
      <c r="C3889" t="s">
        <v>20</v>
      </c>
      <c r="D3889">
        <v>53.96</v>
      </c>
    </row>
    <row r="3890" spans="1:4">
      <c r="A3890" s="1">
        <v>43638</v>
      </c>
      <c r="B3890" t="s">
        <v>68</v>
      </c>
      <c r="C3890" t="s">
        <v>20</v>
      </c>
      <c r="D3890">
        <v>120.74</v>
      </c>
    </row>
    <row r="3891" spans="1:4">
      <c r="A3891" s="1">
        <v>43643</v>
      </c>
      <c r="B3891" t="s">
        <v>68</v>
      </c>
      <c r="C3891" t="s">
        <v>1231</v>
      </c>
      <c r="D3891">
        <v>13.4</v>
      </c>
    </row>
    <row r="3892" spans="1:4">
      <c r="A3892" s="1">
        <v>43637</v>
      </c>
      <c r="B3892" t="s">
        <v>68</v>
      </c>
      <c r="C3892" t="s">
        <v>1231</v>
      </c>
      <c r="D3892">
        <v>22.3</v>
      </c>
    </row>
    <row r="3893" spans="1:4">
      <c r="A3893" s="1">
        <v>43646</v>
      </c>
      <c r="B3893" t="s">
        <v>68</v>
      </c>
      <c r="C3893" t="s">
        <v>991</v>
      </c>
      <c r="D3893">
        <v>42.7</v>
      </c>
    </row>
    <row r="3894" spans="1:4">
      <c r="A3894" s="1">
        <v>43645</v>
      </c>
      <c r="B3894" t="s">
        <v>68</v>
      </c>
      <c r="C3894" t="s">
        <v>20</v>
      </c>
      <c r="D3894">
        <v>143.32</v>
      </c>
    </row>
    <row r="3895" spans="1:4">
      <c r="A3895" s="1">
        <v>43620</v>
      </c>
      <c r="B3895" t="s">
        <v>197</v>
      </c>
      <c r="C3895" t="s">
        <v>1232</v>
      </c>
      <c r="D3895">
        <v>25.1</v>
      </c>
    </row>
    <row r="3896" spans="1:4">
      <c r="A3896" s="1">
        <v>43633</v>
      </c>
      <c r="B3896" t="s">
        <v>197</v>
      </c>
      <c r="C3896" t="s">
        <v>1233</v>
      </c>
      <c r="D3896">
        <v>12.55</v>
      </c>
    </row>
    <row r="3897" spans="1:4">
      <c r="A3897" s="1">
        <v>43617</v>
      </c>
      <c r="B3897" t="s">
        <v>125</v>
      </c>
      <c r="C3897" t="s">
        <v>640</v>
      </c>
      <c r="D3897">
        <v>60</v>
      </c>
    </row>
    <row r="3898" spans="1:4">
      <c r="A3898" s="1">
        <v>43617</v>
      </c>
      <c r="B3898" t="s">
        <v>125</v>
      </c>
      <c r="C3898" t="s">
        <v>641</v>
      </c>
      <c r="D3898">
        <v>600</v>
      </c>
    </row>
    <row r="3899" spans="1:4">
      <c r="A3899" s="1">
        <v>43617</v>
      </c>
      <c r="B3899" t="s">
        <v>125</v>
      </c>
      <c r="C3899" t="s">
        <v>509</v>
      </c>
      <c r="D3899">
        <v>55.5</v>
      </c>
    </row>
    <row r="3900" spans="1:4">
      <c r="A3900" s="1">
        <v>43638</v>
      </c>
      <c r="B3900" t="s">
        <v>125</v>
      </c>
      <c r="C3900" t="s">
        <v>1136</v>
      </c>
      <c r="D3900">
        <f>50.5+11.4</f>
        <v>61.9</v>
      </c>
    </row>
    <row r="3901" spans="1:4">
      <c r="A3901" s="1">
        <v>43617</v>
      </c>
      <c r="B3901" t="s">
        <v>644</v>
      </c>
      <c r="C3901" t="s">
        <v>645</v>
      </c>
      <c r="D3901">
        <v>750</v>
      </c>
    </row>
    <row r="3902" spans="1:4">
      <c r="A3902" s="1">
        <v>43617</v>
      </c>
      <c r="B3902" t="s">
        <v>644</v>
      </c>
      <c r="C3902" t="s">
        <v>684</v>
      </c>
      <c r="D3902">
        <v>900</v>
      </c>
    </row>
    <row r="3903" spans="1:4">
      <c r="A3903" s="1">
        <v>43617</v>
      </c>
      <c r="B3903" t="s">
        <v>646</v>
      </c>
      <c r="C3903" t="s">
        <v>1145</v>
      </c>
      <c r="D3903">
        <v>976</v>
      </c>
    </row>
    <row r="3904" spans="1:4">
      <c r="A3904" s="1">
        <v>43623</v>
      </c>
      <c r="B3904" t="s">
        <v>163</v>
      </c>
      <c r="C3904" t="s">
        <v>791</v>
      </c>
      <c r="D3904">
        <v>10.2</v>
      </c>
    </row>
    <row r="3905" spans="1:4">
      <c r="A3905" s="1">
        <v>43638</v>
      </c>
      <c r="B3905" t="s">
        <v>134</v>
      </c>
      <c r="C3905" t="s">
        <v>1234</v>
      </c>
      <c r="D3905">
        <v>180</v>
      </c>
    </row>
    <row r="3906" spans="1:4">
      <c r="A3906" s="1">
        <v>43638</v>
      </c>
      <c r="B3906" t="s">
        <v>134</v>
      </c>
      <c r="C3906" t="s">
        <v>719</v>
      </c>
      <c r="D3906">
        <v>38</v>
      </c>
    </row>
    <row r="3907" spans="1:4">
      <c r="A3907" s="1">
        <v>43646</v>
      </c>
      <c r="B3907" t="s">
        <v>34</v>
      </c>
      <c r="C3907" t="s">
        <v>81</v>
      </c>
      <c r="D3907">
        <v>29.4</v>
      </c>
    </row>
    <row r="3908" spans="1:4">
      <c r="A3908" s="1">
        <v>43617</v>
      </c>
      <c r="B3908" t="s">
        <v>36</v>
      </c>
      <c r="C3908" t="s">
        <v>37</v>
      </c>
      <c r="D3908">
        <v>600</v>
      </c>
    </row>
    <row r="3909" spans="1:4">
      <c r="A3909" s="1">
        <v>43617</v>
      </c>
      <c r="B3909" t="s">
        <v>36</v>
      </c>
      <c r="C3909" t="s">
        <v>38</v>
      </c>
      <c r="D3909">
        <v>400</v>
      </c>
    </row>
    <row r="3910" spans="1:4">
      <c r="A3910" s="1">
        <v>43638</v>
      </c>
      <c r="B3910" t="s">
        <v>36</v>
      </c>
      <c r="C3910" t="s">
        <v>1235</v>
      </c>
      <c r="D3910">
        <v>94.5</v>
      </c>
    </row>
    <row r="3911" spans="1:4">
      <c r="A3911" s="1">
        <v>43626</v>
      </c>
      <c r="B3911" t="s">
        <v>36</v>
      </c>
      <c r="C3911" t="s">
        <v>1236</v>
      </c>
      <c r="D3911">
        <v>30.05</v>
      </c>
    </row>
    <row r="3912" spans="1:4">
      <c r="A3912" s="1">
        <v>43626</v>
      </c>
      <c r="B3912" t="s">
        <v>36</v>
      </c>
      <c r="C3912" t="s">
        <v>1237</v>
      </c>
      <c r="D3912">
        <v>56.6666666666667</v>
      </c>
    </row>
    <row r="3913" spans="1:4">
      <c r="A3913" s="1">
        <v>43627</v>
      </c>
      <c r="B3913" t="s">
        <v>36</v>
      </c>
      <c r="C3913" t="s">
        <v>1238</v>
      </c>
      <c r="D3913">
        <v>24.5</v>
      </c>
    </row>
    <row r="3914" spans="1:4">
      <c r="A3914" s="1">
        <v>43627</v>
      </c>
      <c r="B3914" t="s">
        <v>36</v>
      </c>
      <c r="C3914" t="s">
        <v>1239</v>
      </c>
      <c r="D3914">
        <v>35</v>
      </c>
    </row>
    <row r="3915" spans="1:4">
      <c r="A3915" s="1">
        <v>43627</v>
      </c>
      <c r="B3915" t="s">
        <v>36</v>
      </c>
      <c r="C3915" t="s">
        <v>1240</v>
      </c>
      <c r="D3915">
        <v>16.72</v>
      </c>
    </row>
    <row r="3916" spans="1:4">
      <c r="A3916" s="1">
        <v>43626</v>
      </c>
      <c r="B3916" t="s">
        <v>36</v>
      </c>
      <c r="C3916" t="s">
        <v>1241</v>
      </c>
      <c r="D3916">
        <v>91.6666666666667</v>
      </c>
    </row>
    <row r="3917" spans="1:4">
      <c r="A3917" s="1">
        <v>43627</v>
      </c>
      <c r="B3917" t="s">
        <v>36</v>
      </c>
      <c r="C3917" t="s">
        <v>1242</v>
      </c>
      <c r="D3917">
        <v>19.3</v>
      </c>
    </row>
    <row r="3918" spans="1:4">
      <c r="A3918" s="1">
        <v>43630</v>
      </c>
      <c r="B3918" t="s">
        <v>36</v>
      </c>
      <c r="C3918" t="s">
        <v>1243</v>
      </c>
      <c r="D3918">
        <v>16.6666666666667</v>
      </c>
    </row>
    <row r="3919" spans="1:4">
      <c r="A3919" s="1">
        <v>43630</v>
      </c>
      <c r="B3919" t="s">
        <v>36</v>
      </c>
      <c r="C3919" t="s">
        <v>1244</v>
      </c>
      <c r="D3919">
        <v>66.6666666666667</v>
      </c>
    </row>
    <row r="3920" spans="1:4">
      <c r="A3920" s="1">
        <v>43631</v>
      </c>
      <c r="B3920" t="s">
        <v>36</v>
      </c>
      <c r="C3920" t="s">
        <v>1245</v>
      </c>
      <c r="D3920">
        <v>28.4666666666667</v>
      </c>
    </row>
    <row r="3921" spans="1:4">
      <c r="A3921" s="1">
        <v>43631</v>
      </c>
      <c r="B3921" t="s">
        <v>36</v>
      </c>
      <c r="C3921" t="s">
        <v>1246</v>
      </c>
      <c r="D3921">
        <v>39.3333333333333</v>
      </c>
    </row>
    <row r="3922" spans="1:4">
      <c r="A3922" s="1">
        <v>43631</v>
      </c>
      <c r="B3922" t="s">
        <v>36</v>
      </c>
      <c r="C3922" t="s">
        <v>1247</v>
      </c>
      <c r="D3922">
        <v>33.3333333333333</v>
      </c>
    </row>
    <row r="3923" spans="1:4">
      <c r="A3923" s="1">
        <v>43630</v>
      </c>
      <c r="B3923" t="s">
        <v>36</v>
      </c>
      <c r="C3923" t="s">
        <v>1248</v>
      </c>
      <c r="D3923">
        <v>11.55</v>
      </c>
    </row>
    <row r="3924" spans="1:4">
      <c r="A3924" s="1">
        <v>43627</v>
      </c>
      <c r="B3924" t="s">
        <v>36</v>
      </c>
      <c r="C3924" t="s">
        <v>1249</v>
      </c>
      <c r="D3924">
        <v>73.2333333333333</v>
      </c>
    </row>
    <row r="3925" spans="1:4">
      <c r="A3925" s="1">
        <v>43627</v>
      </c>
      <c r="B3925" t="s">
        <v>36</v>
      </c>
      <c r="C3925" t="s">
        <v>1250</v>
      </c>
      <c r="D3925">
        <v>91.25</v>
      </c>
    </row>
    <row r="3926" spans="1:4">
      <c r="A3926" s="1">
        <v>43632</v>
      </c>
      <c r="B3926" t="s">
        <v>36</v>
      </c>
      <c r="C3926" t="s">
        <v>1251</v>
      </c>
      <c r="D3926">
        <v>116.666666666667</v>
      </c>
    </row>
    <row r="3927" spans="1:4">
      <c r="A3927" s="1">
        <v>43632</v>
      </c>
      <c r="B3927" t="s">
        <v>36</v>
      </c>
      <c r="C3927" t="s">
        <v>1252</v>
      </c>
      <c r="D3927">
        <v>147.333333333333</v>
      </c>
    </row>
    <row r="3928" spans="1:4">
      <c r="A3928" s="1">
        <v>43627</v>
      </c>
      <c r="B3928" t="s">
        <v>36</v>
      </c>
      <c r="C3928" t="s">
        <v>1253</v>
      </c>
      <c r="D3928">
        <v>492</v>
      </c>
    </row>
    <row r="3929" spans="1:4">
      <c r="A3929" s="1">
        <v>43627</v>
      </c>
      <c r="B3929" t="s">
        <v>36</v>
      </c>
      <c r="C3929" t="s">
        <v>1254</v>
      </c>
      <c r="D3929">
        <v>820</v>
      </c>
    </row>
    <row r="3930" spans="1:4">
      <c r="A3930" s="1">
        <v>43628</v>
      </c>
      <c r="B3930" t="s">
        <v>36</v>
      </c>
      <c r="C3930" t="s">
        <v>1255</v>
      </c>
      <c r="D3930">
        <v>66</v>
      </c>
    </row>
    <row r="3931" spans="1:4">
      <c r="A3931" s="1">
        <v>43627</v>
      </c>
      <c r="B3931" t="s">
        <v>36</v>
      </c>
      <c r="C3931" t="s">
        <v>1256</v>
      </c>
      <c r="D3931">
        <v>43.75</v>
      </c>
    </row>
    <row r="3932" spans="1:4">
      <c r="A3932" s="1">
        <v>43627</v>
      </c>
      <c r="B3932" t="s">
        <v>36</v>
      </c>
      <c r="C3932" t="s">
        <v>1257</v>
      </c>
      <c r="D3932">
        <v>321.8</v>
      </c>
    </row>
    <row r="3933" spans="1:4">
      <c r="A3933" s="1">
        <v>43627</v>
      </c>
      <c r="B3933" t="s">
        <v>36</v>
      </c>
      <c r="C3933" t="s">
        <v>1258</v>
      </c>
      <c r="D3933">
        <v>22</v>
      </c>
    </row>
    <row r="3934" spans="1:4">
      <c r="A3934" s="1">
        <v>43627</v>
      </c>
      <c r="B3934" t="s">
        <v>36</v>
      </c>
      <c r="C3934" t="s">
        <v>1259</v>
      </c>
      <c r="D3934">
        <v>89</v>
      </c>
    </row>
    <row r="3935" spans="1:4">
      <c r="A3935" s="1">
        <v>43631</v>
      </c>
      <c r="B3935" t="s">
        <v>36</v>
      </c>
      <c r="C3935" t="s">
        <v>1260</v>
      </c>
      <c r="D3935">
        <v>208.56</v>
      </c>
    </row>
    <row r="3936" spans="1:4">
      <c r="A3936" s="1">
        <v>43626</v>
      </c>
      <c r="B3936" t="s">
        <v>36</v>
      </c>
      <c r="C3936" t="s">
        <v>1261</v>
      </c>
      <c r="D3936">
        <v>62.09</v>
      </c>
    </row>
    <row r="3937" spans="1:4">
      <c r="A3937" s="1">
        <v>43626</v>
      </c>
      <c r="B3937" t="s">
        <v>36</v>
      </c>
      <c r="C3937" t="s">
        <v>1262</v>
      </c>
      <c r="D3937">
        <v>44.92</v>
      </c>
    </row>
    <row r="3938" spans="1:4">
      <c r="A3938" s="1">
        <v>43632</v>
      </c>
      <c r="B3938" t="s">
        <v>36</v>
      </c>
      <c r="C3938" t="s">
        <v>1263</v>
      </c>
      <c r="D3938">
        <v>16</v>
      </c>
    </row>
    <row r="3939" spans="1:4">
      <c r="A3939" s="1">
        <v>43638</v>
      </c>
      <c r="B3939" t="s">
        <v>36</v>
      </c>
      <c r="C3939" t="s">
        <v>1264</v>
      </c>
      <c r="D3939">
        <v>50</v>
      </c>
    </row>
    <row r="3940" spans="1:4">
      <c r="A3940" s="1">
        <v>43638</v>
      </c>
      <c r="B3940" t="s">
        <v>36</v>
      </c>
      <c r="C3940" t="s">
        <v>1265</v>
      </c>
      <c r="D3940">
        <v>60.9</v>
      </c>
    </row>
    <row r="3941" spans="1:4">
      <c r="A3941" s="1">
        <v>43638</v>
      </c>
      <c r="B3941" t="s">
        <v>36</v>
      </c>
      <c r="C3941" t="s">
        <v>1266</v>
      </c>
      <c r="D3941">
        <v>66</v>
      </c>
    </row>
    <row r="3942" spans="1:4">
      <c r="A3942" s="1">
        <v>43638</v>
      </c>
      <c r="B3942" t="s">
        <v>36</v>
      </c>
      <c r="C3942" t="s">
        <v>1267</v>
      </c>
      <c r="D3942">
        <v>70</v>
      </c>
    </row>
    <row r="3943" spans="1:4">
      <c r="A3943" s="1">
        <v>43637</v>
      </c>
      <c r="B3943" t="s">
        <v>36</v>
      </c>
      <c r="C3943" t="s">
        <v>1268</v>
      </c>
      <c r="D3943">
        <v>39.8</v>
      </c>
    </row>
    <row r="3944" spans="1:4">
      <c r="A3944" s="1">
        <v>43637</v>
      </c>
      <c r="B3944" t="s">
        <v>36</v>
      </c>
      <c r="C3944" t="s">
        <v>1269</v>
      </c>
      <c r="D3944">
        <v>67.08</v>
      </c>
    </row>
    <row r="3945" spans="1:4">
      <c r="A3945" s="1">
        <v>43638</v>
      </c>
      <c r="B3945" t="s">
        <v>36</v>
      </c>
      <c r="C3945" t="s">
        <v>1270</v>
      </c>
      <c r="D3945">
        <v>65</v>
      </c>
    </row>
    <row r="3946" spans="1:4">
      <c r="A3946" s="1">
        <v>43638</v>
      </c>
      <c r="B3946" t="s">
        <v>36</v>
      </c>
      <c r="C3946" t="s">
        <v>1271</v>
      </c>
      <c r="D3946">
        <v>95.2</v>
      </c>
    </row>
    <row r="3947" spans="1:4">
      <c r="A3947" s="1">
        <v>43637</v>
      </c>
      <c r="B3947" t="s">
        <v>36</v>
      </c>
      <c r="C3947" t="s">
        <v>1126</v>
      </c>
      <c r="D3947">
        <v>129.47</v>
      </c>
    </row>
    <row r="3948" spans="1:4">
      <c r="A3948" s="1">
        <v>43617</v>
      </c>
      <c r="B3948" t="s">
        <v>39</v>
      </c>
      <c r="C3948" t="s">
        <v>42</v>
      </c>
      <c r="D3948">
        <v>110</v>
      </c>
    </row>
    <row r="3949" spans="1:4">
      <c r="A3949" s="1">
        <v>43633</v>
      </c>
      <c r="B3949" t="s">
        <v>39</v>
      </c>
      <c r="C3949" t="s">
        <v>391</v>
      </c>
      <c r="D3949">
        <v>70</v>
      </c>
    </row>
    <row r="3950" spans="1:4">
      <c r="A3950" s="1">
        <v>43639</v>
      </c>
      <c r="B3950" t="s">
        <v>39</v>
      </c>
      <c r="C3950" t="s">
        <v>83</v>
      </c>
      <c r="D3950">
        <v>77.68</v>
      </c>
    </row>
    <row r="3951" spans="1:4">
      <c r="A3951" s="1">
        <v>43646</v>
      </c>
      <c r="B3951" t="s">
        <v>39</v>
      </c>
      <c r="C3951" t="s">
        <v>83</v>
      </c>
      <c r="D3951">
        <v>52</v>
      </c>
    </row>
    <row r="3952" spans="1:4">
      <c r="A3952" s="1">
        <v>43617</v>
      </c>
      <c r="B3952" t="s">
        <v>375</v>
      </c>
      <c r="C3952" t="s">
        <v>547</v>
      </c>
      <c r="D3952">
        <v>200</v>
      </c>
    </row>
    <row r="3953" spans="1:4">
      <c r="A3953" s="1">
        <v>43617</v>
      </c>
      <c r="B3953" t="s">
        <v>375</v>
      </c>
      <c r="C3953" t="s">
        <v>548</v>
      </c>
      <c r="D3953">
        <v>44</v>
      </c>
    </row>
    <row r="3954" spans="1:4">
      <c r="A3954" s="1">
        <v>43617</v>
      </c>
      <c r="B3954" t="s">
        <v>375</v>
      </c>
      <c r="C3954" t="s">
        <v>549</v>
      </c>
      <c r="D3954">
        <v>44</v>
      </c>
    </row>
    <row r="3955" spans="1:4">
      <c r="A3955" s="1">
        <v>43617</v>
      </c>
      <c r="B3955" t="s">
        <v>375</v>
      </c>
      <c r="C3955" t="s">
        <v>550</v>
      </c>
      <c r="D3955">
        <v>50</v>
      </c>
    </row>
    <row r="3956" spans="1:4">
      <c r="A3956" s="1">
        <v>43648</v>
      </c>
      <c r="B3956" t="s">
        <v>1538</v>
      </c>
      <c r="C3956" t="s">
        <v>366</v>
      </c>
      <c r="D3956">
        <v>36.5</v>
      </c>
    </row>
    <row r="3957" spans="1:4">
      <c r="A3957" s="1">
        <v>43651</v>
      </c>
      <c r="B3957" t="s">
        <v>1538</v>
      </c>
      <c r="C3957" t="s">
        <v>1152</v>
      </c>
      <c r="D3957">
        <v>340</v>
      </c>
    </row>
    <row r="3958" spans="1:4">
      <c r="A3958" s="1">
        <v>43647</v>
      </c>
      <c r="B3958" t="s">
        <v>1538</v>
      </c>
      <c r="C3958" t="s">
        <v>1115</v>
      </c>
      <c r="D3958">
        <v>240</v>
      </c>
    </row>
    <row r="3959" spans="1:4">
      <c r="A3959" s="1">
        <v>43667</v>
      </c>
      <c r="B3959" t="s">
        <v>1538</v>
      </c>
      <c r="C3959" t="s">
        <v>1212</v>
      </c>
      <c r="D3959">
        <v>650.55</v>
      </c>
    </row>
    <row r="3960" spans="1:4">
      <c r="A3960" s="1">
        <v>43663</v>
      </c>
      <c r="B3960" t="s">
        <v>1538</v>
      </c>
      <c r="C3960" t="s">
        <v>81</v>
      </c>
      <c r="D3960">
        <v>16</v>
      </c>
    </row>
    <row r="3961" spans="1:4">
      <c r="A3961" s="1">
        <v>43647</v>
      </c>
      <c r="B3961" t="s">
        <v>294</v>
      </c>
      <c r="C3961" t="s">
        <v>239</v>
      </c>
      <c r="D3961">
        <v>470</v>
      </c>
    </row>
    <row r="3962" spans="1:4">
      <c r="A3962" s="1">
        <v>43667</v>
      </c>
      <c r="B3962" t="s">
        <v>294</v>
      </c>
      <c r="C3962" t="s">
        <v>943</v>
      </c>
      <c r="D3962">
        <v>21</v>
      </c>
    </row>
    <row r="3963" spans="1:4">
      <c r="A3963" s="1">
        <v>43663</v>
      </c>
      <c r="B3963" t="s">
        <v>294</v>
      </c>
      <c r="C3963" t="s">
        <v>553</v>
      </c>
      <c r="D3963">
        <v>16</v>
      </c>
    </row>
    <row r="3964" spans="1:4">
      <c r="A3964" s="1">
        <v>43657</v>
      </c>
      <c r="B3964" t="s">
        <v>294</v>
      </c>
      <c r="C3964" t="s">
        <v>103</v>
      </c>
      <c r="D3964">
        <v>19.6</v>
      </c>
    </row>
    <row r="3965" spans="1:4">
      <c r="A3965" s="1">
        <v>43657</v>
      </c>
      <c r="B3965" t="s">
        <v>294</v>
      </c>
      <c r="C3965" t="s">
        <v>432</v>
      </c>
      <c r="D3965">
        <v>19.6</v>
      </c>
    </row>
    <row r="3966" spans="1:4">
      <c r="A3966" s="1">
        <v>43647</v>
      </c>
      <c r="B3966" t="s">
        <v>11</v>
      </c>
      <c r="C3966" t="s">
        <v>777</v>
      </c>
      <c r="D3966">
        <v>180</v>
      </c>
    </row>
    <row r="3967" spans="1:4">
      <c r="A3967" s="1">
        <v>43651</v>
      </c>
      <c r="B3967" t="s">
        <v>11</v>
      </c>
      <c r="C3967" t="s">
        <v>727</v>
      </c>
      <c r="D3967">
        <v>40</v>
      </c>
    </row>
    <row r="3968" spans="1:4">
      <c r="A3968" s="1">
        <v>43667</v>
      </c>
      <c r="B3968" t="s">
        <v>11</v>
      </c>
      <c r="C3968" t="s">
        <v>727</v>
      </c>
      <c r="D3968">
        <v>25</v>
      </c>
    </row>
    <row r="3969" spans="1:4">
      <c r="A3969" s="1">
        <v>43669</v>
      </c>
      <c r="B3969" t="s">
        <v>11</v>
      </c>
      <c r="C3969" t="s">
        <v>1272</v>
      </c>
      <c r="D3969">
        <f>7.7+52.97</f>
        <v>60.67</v>
      </c>
    </row>
    <row r="3970" spans="1:4">
      <c r="A3970" s="1">
        <v>43664</v>
      </c>
      <c r="B3970" t="s">
        <v>11</v>
      </c>
      <c r="C3970" t="s">
        <v>1272</v>
      </c>
      <c r="D3970">
        <v>13.8</v>
      </c>
    </row>
    <row r="3971" spans="1:4">
      <c r="A3971" s="1">
        <v>43653</v>
      </c>
      <c r="B3971" t="s">
        <v>11</v>
      </c>
      <c r="C3971" t="s">
        <v>727</v>
      </c>
      <c r="D3971">
        <v>25</v>
      </c>
    </row>
    <row r="3972" spans="1:4">
      <c r="A3972" s="1">
        <v>43661</v>
      </c>
      <c r="B3972" t="s">
        <v>11</v>
      </c>
      <c r="C3972" t="s">
        <v>824</v>
      </c>
      <c r="D3972">
        <v>32.5</v>
      </c>
    </row>
    <row r="3973" spans="1:4">
      <c r="A3973" s="1">
        <v>43663</v>
      </c>
      <c r="B3973" t="s">
        <v>11</v>
      </c>
      <c r="C3973" t="s">
        <v>824</v>
      </c>
      <c r="D3973">
        <v>22.4</v>
      </c>
    </row>
    <row r="3974" spans="1:4">
      <c r="A3974" s="1">
        <v>43657</v>
      </c>
      <c r="B3974" t="s">
        <v>11</v>
      </c>
      <c r="C3974" t="s">
        <v>824</v>
      </c>
      <c r="D3974">
        <v>21.2</v>
      </c>
    </row>
    <row r="3975" spans="1:4">
      <c r="A3975" s="1">
        <v>43657</v>
      </c>
      <c r="B3975" t="s">
        <v>11</v>
      </c>
      <c r="C3975" t="s">
        <v>780</v>
      </c>
      <c r="D3975">
        <v>6.5</v>
      </c>
    </row>
    <row r="3976" spans="1:4">
      <c r="A3976" s="1">
        <v>43669</v>
      </c>
      <c r="B3976" t="s">
        <v>11</v>
      </c>
      <c r="C3976" t="s">
        <v>780</v>
      </c>
      <c r="D3976">
        <v>13</v>
      </c>
    </row>
    <row r="3977" spans="1:4">
      <c r="A3977" s="1">
        <v>43677</v>
      </c>
      <c r="B3977" t="s">
        <v>11</v>
      </c>
      <c r="C3977" t="s">
        <v>780</v>
      </c>
      <c r="D3977">
        <v>14</v>
      </c>
    </row>
    <row r="3978" spans="1:4">
      <c r="A3978" s="1">
        <v>43648</v>
      </c>
      <c r="B3978" t="s">
        <v>68</v>
      </c>
      <c r="C3978" t="s">
        <v>20</v>
      </c>
      <c r="D3978">
        <v>18.85</v>
      </c>
    </row>
    <row r="3979" spans="1:4">
      <c r="A3979" s="1">
        <v>43652</v>
      </c>
      <c r="B3979" t="s">
        <v>68</v>
      </c>
      <c r="C3979" t="s">
        <v>20</v>
      </c>
      <c r="D3979">
        <v>214.8</v>
      </c>
    </row>
    <row r="3980" spans="1:4">
      <c r="A3980" s="1">
        <v>43651</v>
      </c>
      <c r="B3980" t="s">
        <v>68</v>
      </c>
      <c r="C3980" t="s">
        <v>991</v>
      </c>
      <c r="D3980">
        <v>5.5</v>
      </c>
    </row>
    <row r="3981" spans="1:4">
      <c r="A3981" s="1">
        <v>43652</v>
      </c>
      <c r="B3981" t="s">
        <v>68</v>
      </c>
      <c r="C3981" t="s">
        <v>1273</v>
      </c>
      <c r="D3981">
        <v>40.7</v>
      </c>
    </row>
    <row r="3982" spans="1:4">
      <c r="A3982" s="1">
        <v>43667</v>
      </c>
      <c r="B3982" t="s">
        <v>68</v>
      </c>
      <c r="C3982" t="s">
        <v>372</v>
      </c>
      <c r="D3982">
        <v>13.1</v>
      </c>
    </row>
    <row r="3983" spans="1:4">
      <c r="A3983" s="1">
        <v>43666</v>
      </c>
      <c r="B3983" t="s">
        <v>68</v>
      </c>
      <c r="C3983" t="s">
        <v>20</v>
      </c>
      <c r="D3983">
        <v>121.98</v>
      </c>
    </row>
    <row r="3984" spans="1:4">
      <c r="A3984" s="1">
        <v>43673</v>
      </c>
      <c r="B3984" t="s">
        <v>68</v>
      </c>
      <c r="C3984" t="s">
        <v>20</v>
      </c>
      <c r="D3984">
        <v>153.92</v>
      </c>
    </row>
    <row r="3985" spans="1:4">
      <c r="A3985" s="1">
        <v>43659</v>
      </c>
      <c r="B3985" t="s">
        <v>68</v>
      </c>
      <c r="C3985" t="s">
        <v>20</v>
      </c>
      <c r="D3985">
        <v>219.51</v>
      </c>
    </row>
    <row r="3986" spans="1:4">
      <c r="A3986" s="1">
        <v>43663</v>
      </c>
      <c r="B3986" t="s">
        <v>68</v>
      </c>
      <c r="C3986" t="s">
        <v>1274</v>
      </c>
      <c r="D3986">
        <v>51</v>
      </c>
    </row>
    <row r="3987" spans="1:4">
      <c r="A3987" s="1">
        <v>43663</v>
      </c>
      <c r="B3987" t="s">
        <v>68</v>
      </c>
      <c r="C3987" t="s">
        <v>372</v>
      </c>
      <c r="D3987">
        <v>8.15</v>
      </c>
    </row>
    <row r="3988" spans="1:4">
      <c r="A3988" s="1">
        <v>43674</v>
      </c>
      <c r="B3988" t="s">
        <v>68</v>
      </c>
      <c r="C3988" t="s">
        <v>122</v>
      </c>
      <c r="D3988">
        <v>13.65</v>
      </c>
    </row>
    <row r="3989" spans="1:4">
      <c r="A3989" s="1">
        <v>43659</v>
      </c>
      <c r="B3989" t="s">
        <v>197</v>
      </c>
      <c r="C3989" t="s">
        <v>1275</v>
      </c>
      <c r="D3989">
        <v>88.75</v>
      </c>
    </row>
    <row r="3990" spans="1:4">
      <c r="A3990" s="1">
        <v>43653</v>
      </c>
      <c r="B3990" t="s">
        <v>197</v>
      </c>
      <c r="C3990" t="s">
        <v>1275</v>
      </c>
      <c r="D3990">
        <v>46</v>
      </c>
    </row>
    <row r="3991" spans="1:4">
      <c r="A3991" s="1">
        <v>43664</v>
      </c>
      <c r="B3991" t="s">
        <v>197</v>
      </c>
      <c r="C3991" t="s">
        <v>1276</v>
      </c>
      <c r="D3991">
        <v>6.7</v>
      </c>
    </row>
    <row r="3992" spans="1:4">
      <c r="A3992" s="1">
        <v>43662</v>
      </c>
      <c r="B3992" t="s">
        <v>197</v>
      </c>
      <c r="C3992" t="s">
        <v>394</v>
      </c>
      <c r="D3992">
        <v>44.42</v>
      </c>
    </row>
    <row r="3993" spans="1:4">
      <c r="A3993" s="1">
        <v>43662</v>
      </c>
      <c r="B3993" t="s">
        <v>197</v>
      </c>
      <c r="C3993" t="s">
        <v>394</v>
      </c>
      <c r="D3993">
        <v>44.42</v>
      </c>
    </row>
    <row r="3994" spans="1:4">
      <c r="A3994" s="1">
        <v>43670</v>
      </c>
      <c r="B3994" t="s">
        <v>197</v>
      </c>
      <c r="C3994" t="s">
        <v>124</v>
      </c>
      <c r="D3994">
        <v>20</v>
      </c>
    </row>
    <row r="3995" spans="1:4">
      <c r="A3995" s="1">
        <v>43647</v>
      </c>
      <c r="B3995" t="s">
        <v>125</v>
      </c>
      <c r="C3995" t="s">
        <v>640</v>
      </c>
      <c r="D3995">
        <v>60</v>
      </c>
    </row>
    <row r="3996" spans="1:4">
      <c r="A3996" s="1">
        <v>43647</v>
      </c>
      <c r="B3996" t="s">
        <v>125</v>
      </c>
      <c r="C3996" t="s">
        <v>641</v>
      </c>
      <c r="D3996">
        <v>600</v>
      </c>
    </row>
    <row r="3997" spans="1:4">
      <c r="A3997" s="1">
        <v>43647</v>
      </c>
      <c r="B3997" t="s">
        <v>125</v>
      </c>
      <c r="C3997" t="s">
        <v>509</v>
      </c>
      <c r="D3997">
        <v>55.5</v>
      </c>
    </row>
    <row r="3998" spans="1:4">
      <c r="A3998" s="1">
        <v>43648</v>
      </c>
      <c r="B3998" t="s">
        <v>125</v>
      </c>
      <c r="C3998" t="s">
        <v>195</v>
      </c>
      <c r="D3998">
        <v>5.6</v>
      </c>
    </row>
    <row r="3999" spans="1:4">
      <c r="A3999" s="1">
        <v>43672</v>
      </c>
      <c r="B3999" t="s">
        <v>125</v>
      </c>
      <c r="C3999" t="s">
        <v>195</v>
      </c>
      <c r="D3999">
        <v>22</v>
      </c>
    </row>
    <row r="4000" spans="1:4">
      <c r="A4000" s="1">
        <v>43647</v>
      </c>
      <c r="B4000" t="s">
        <v>644</v>
      </c>
      <c r="C4000" t="s">
        <v>645</v>
      </c>
      <c r="D4000">
        <v>750</v>
      </c>
    </row>
    <row r="4001" spans="1:4">
      <c r="A4001" s="1">
        <v>43647</v>
      </c>
      <c r="B4001" t="s">
        <v>644</v>
      </c>
      <c r="C4001" t="s">
        <v>684</v>
      </c>
      <c r="D4001">
        <v>300</v>
      </c>
    </row>
    <row r="4002" spans="1:4">
      <c r="A4002" s="1">
        <v>43647</v>
      </c>
      <c r="B4002" t="s">
        <v>646</v>
      </c>
      <c r="C4002" t="s">
        <v>1145</v>
      </c>
      <c r="D4002">
        <v>976</v>
      </c>
    </row>
    <row r="4003" spans="1:4">
      <c r="A4003" s="1">
        <v>43667</v>
      </c>
      <c r="B4003" t="s">
        <v>163</v>
      </c>
      <c r="C4003" t="s">
        <v>1146</v>
      </c>
      <c r="D4003">
        <v>15</v>
      </c>
    </row>
    <row r="4004" spans="1:4">
      <c r="A4004" s="1">
        <v>43657</v>
      </c>
      <c r="B4004" t="s">
        <v>134</v>
      </c>
      <c r="C4004" t="s">
        <v>1277</v>
      </c>
      <c r="D4004">
        <v>353</v>
      </c>
    </row>
    <row r="4005" spans="1:4">
      <c r="A4005" s="1">
        <v>43675</v>
      </c>
      <c r="B4005" t="s">
        <v>134</v>
      </c>
      <c r="C4005" t="s">
        <v>1278</v>
      </c>
      <c r="D4005">
        <v>390</v>
      </c>
    </row>
    <row r="4006" spans="1:4">
      <c r="A4006" s="1">
        <v>43652</v>
      </c>
      <c r="B4006" t="s">
        <v>34</v>
      </c>
      <c r="C4006" t="s">
        <v>81</v>
      </c>
      <c r="D4006">
        <v>11.4</v>
      </c>
    </row>
    <row r="4007" spans="1:4">
      <c r="A4007" s="1">
        <v>43674</v>
      </c>
      <c r="B4007" t="s">
        <v>34</v>
      </c>
      <c r="C4007" t="s">
        <v>81</v>
      </c>
      <c r="D4007">
        <v>15.4</v>
      </c>
    </row>
    <row r="4008" spans="1:4">
      <c r="A4008" s="1">
        <v>43677</v>
      </c>
      <c r="B4008" t="s">
        <v>34</v>
      </c>
      <c r="C4008" t="s">
        <v>81</v>
      </c>
      <c r="D4008">
        <v>25.2</v>
      </c>
    </row>
    <row r="4009" spans="1:4">
      <c r="A4009" s="1">
        <v>43677</v>
      </c>
      <c r="B4009" t="s">
        <v>34</v>
      </c>
      <c r="C4009" t="s">
        <v>1279</v>
      </c>
      <c r="D4009">
        <v>24.8</v>
      </c>
    </row>
    <row r="4010" spans="1:4">
      <c r="A4010" s="1">
        <v>43647</v>
      </c>
      <c r="B4010" t="s">
        <v>36</v>
      </c>
      <c r="C4010" t="s">
        <v>37</v>
      </c>
      <c r="D4010">
        <v>600</v>
      </c>
    </row>
    <row r="4011" spans="1:4">
      <c r="A4011" s="1">
        <v>43647</v>
      </c>
      <c r="B4011" t="s">
        <v>36</v>
      </c>
      <c r="C4011" t="s">
        <v>38</v>
      </c>
      <c r="D4011">
        <v>400</v>
      </c>
    </row>
    <row r="4012" spans="1:4">
      <c r="A4012" s="1">
        <v>43671</v>
      </c>
      <c r="B4012" t="s">
        <v>36</v>
      </c>
      <c r="C4012" t="s">
        <v>1280</v>
      </c>
      <c r="D4012">
        <v>98.7</v>
      </c>
    </row>
    <row r="4013" spans="1:4">
      <c r="A4013" s="1">
        <v>43653</v>
      </c>
      <c r="B4013" t="s">
        <v>36</v>
      </c>
      <c r="C4013" t="s">
        <v>949</v>
      </c>
      <c r="D4013">
        <v>26.91</v>
      </c>
    </row>
    <row r="4014" spans="1:4">
      <c r="A4014" s="1">
        <v>43673</v>
      </c>
      <c r="B4014" t="s">
        <v>36</v>
      </c>
      <c r="C4014" t="s">
        <v>996</v>
      </c>
      <c r="D4014">
        <v>120</v>
      </c>
    </row>
    <row r="4015" spans="1:4">
      <c r="A4015" s="1">
        <v>43653</v>
      </c>
      <c r="B4015" t="s">
        <v>36</v>
      </c>
      <c r="C4015" t="s">
        <v>949</v>
      </c>
      <c r="D4015">
        <v>109</v>
      </c>
    </row>
    <row r="4016" spans="1:4">
      <c r="A4016" s="1">
        <v>43647</v>
      </c>
      <c r="B4016" t="s">
        <v>39</v>
      </c>
      <c r="C4016" t="s">
        <v>42</v>
      </c>
      <c r="D4016">
        <v>110</v>
      </c>
    </row>
    <row r="4017" spans="1:4">
      <c r="A4017" s="1">
        <v>43649</v>
      </c>
      <c r="B4017" t="s">
        <v>39</v>
      </c>
      <c r="C4017" t="s">
        <v>1281</v>
      </c>
      <c r="D4017">
        <v>50</v>
      </c>
    </row>
    <row r="4018" spans="1:4">
      <c r="A4018" s="1">
        <v>43667</v>
      </c>
      <c r="B4018" t="s">
        <v>39</v>
      </c>
      <c r="C4018" t="s">
        <v>1281</v>
      </c>
      <c r="D4018">
        <v>50</v>
      </c>
    </row>
    <row r="4019" spans="1:4">
      <c r="A4019" s="1">
        <v>43667</v>
      </c>
      <c r="B4019" t="s">
        <v>39</v>
      </c>
      <c r="C4019" t="s">
        <v>83</v>
      </c>
      <c r="D4019">
        <v>64.62</v>
      </c>
    </row>
    <row r="4020" spans="1:4">
      <c r="A4020" s="1">
        <v>43674</v>
      </c>
      <c r="B4020" t="s">
        <v>39</v>
      </c>
      <c r="C4020" t="s">
        <v>83</v>
      </c>
      <c r="D4020">
        <v>61.55</v>
      </c>
    </row>
    <row r="4021" spans="1:4">
      <c r="A4021" s="1">
        <v>43664</v>
      </c>
      <c r="B4021" t="s">
        <v>39</v>
      </c>
      <c r="C4021" t="s">
        <v>1282</v>
      </c>
      <c r="D4021">
        <v>20</v>
      </c>
    </row>
    <row r="4022" spans="1:4">
      <c r="A4022" s="1">
        <v>43653</v>
      </c>
      <c r="B4022" t="s">
        <v>39</v>
      </c>
      <c r="C4022" t="s">
        <v>83</v>
      </c>
      <c r="D4022">
        <v>74.19</v>
      </c>
    </row>
    <row r="4023" spans="1:4">
      <c r="A4023" s="1">
        <v>43661</v>
      </c>
      <c r="B4023" t="s">
        <v>39</v>
      </c>
      <c r="C4023" t="s">
        <v>83</v>
      </c>
      <c r="D4023">
        <v>63.47</v>
      </c>
    </row>
    <row r="4024" spans="1:4">
      <c r="A4024" s="1">
        <v>43654</v>
      </c>
      <c r="B4024" t="s">
        <v>39</v>
      </c>
      <c r="C4024" t="s">
        <v>1281</v>
      </c>
      <c r="D4024">
        <v>20</v>
      </c>
    </row>
    <row r="4025" spans="1:4">
      <c r="A4025" s="1">
        <v>43657</v>
      </c>
      <c r="B4025" t="s">
        <v>39</v>
      </c>
      <c r="C4025" t="s">
        <v>1281</v>
      </c>
      <c r="D4025">
        <v>70</v>
      </c>
    </row>
    <row r="4026" spans="1:4">
      <c r="A4026" s="1">
        <v>43657</v>
      </c>
      <c r="B4026" t="s">
        <v>39</v>
      </c>
      <c r="C4026" t="s">
        <v>391</v>
      </c>
      <c r="D4026">
        <v>70</v>
      </c>
    </row>
    <row r="4027" spans="1:4">
      <c r="A4027" s="1">
        <v>43647</v>
      </c>
      <c r="B4027" t="s">
        <v>375</v>
      </c>
      <c r="C4027" t="s">
        <v>547</v>
      </c>
      <c r="D4027">
        <v>200</v>
      </c>
    </row>
    <row r="4028" spans="1:4">
      <c r="A4028" s="1">
        <v>43647</v>
      </c>
      <c r="B4028" t="s">
        <v>375</v>
      </c>
      <c r="C4028" t="s">
        <v>548</v>
      </c>
      <c r="D4028">
        <v>44</v>
      </c>
    </row>
    <row r="4029" spans="1:4">
      <c r="A4029" s="1">
        <v>43647</v>
      </c>
      <c r="B4029" t="s">
        <v>375</v>
      </c>
      <c r="C4029" t="s">
        <v>549</v>
      </c>
      <c r="D4029">
        <v>44</v>
      </c>
    </row>
    <row r="4030" spans="1:4">
      <c r="A4030" s="1">
        <v>43647</v>
      </c>
      <c r="B4030" t="s">
        <v>375</v>
      </c>
      <c r="C4030" t="s">
        <v>550</v>
      </c>
      <c r="D4030">
        <v>50</v>
      </c>
    </row>
    <row r="4031" spans="1:4">
      <c r="A4031" s="1">
        <v>43694</v>
      </c>
      <c r="B4031" t="s">
        <v>1538</v>
      </c>
      <c r="C4031" t="s">
        <v>1283</v>
      </c>
      <c r="D4031">
        <f>480/3</f>
        <v>160</v>
      </c>
    </row>
    <row r="4032" spans="1:4">
      <c r="A4032" s="1">
        <v>43686</v>
      </c>
      <c r="B4032" t="s">
        <v>1538</v>
      </c>
      <c r="C4032" t="s">
        <v>1284</v>
      </c>
      <c r="D4032">
        <v>100</v>
      </c>
    </row>
    <row r="4033" spans="1:4">
      <c r="A4033" s="1">
        <v>43678</v>
      </c>
      <c r="B4033" t="s">
        <v>294</v>
      </c>
      <c r="C4033" t="s">
        <v>239</v>
      </c>
      <c r="D4033">
        <v>470</v>
      </c>
    </row>
    <row r="4034" spans="1:4">
      <c r="A4034" s="1">
        <v>43678</v>
      </c>
      <c r="B4034" t="s">
        <v>11</v>
      </c>
      <c r="C4034" t="s">
        <v>777</v>
      </c>
      <c r="D4034">
        <v>180</v>
      </c>
    </row>
    <row r="4035" spans="1:4">
      <c r="A4035" s="1">
        <v>43687</v>
      </c>
      <c r="B4035" t="s">
        <v>11</v>
      </c>
      <c r="C4035" t="s">
        <v>727</v>
      </c>
      <c r="D4035">
        <v>37.6</v>
      </c>
    </row>
    <row r="4036" spans="1:4">
      <c r="A4036" s="1">
        <v>43692</v>
      </c>
      <c r="B4036" t="s">
        <v>11</v>
      </c>
      <c r="C4036" t="s">
        <v>1285</v>
      </c>
      <c r="D4036">
        <v>51.9</v>
      </c>
    </row>
    <row r="4037" spans="1:4">
      <c r="A4037" s="1">
        <v>43706</v>
      </c>
      <c r="B4037" t="s">
        <v>11</v>
      </c>
      <c r="C4037" t="s">
        <v>780</v>
      </c>
      <c r="D4037">
        <v>29.5</v>
      </c>
    </row>
    <row r="4038" spans="1:4">
      <c r="A4038" s="1">
        <v>43704</v>
      </c>
      <c r="B4038" t="s">
        <v>11</v>
      </c>
      <c r="C4038" t="s">
        <v>780</v>
      </c>
      <c r="D4038">
        <v>7.5</v>
      </c>
    </row>
    <row r="4039" spans="1:4">
      <c r="A4039" s="1">
        <v>43680</v>
      </c>
      <c r="B4039" t="s">
        <v>68</v>
      </c>
      <c r="C4039" t="s">
        <v>20</v>
      </c>
      <c r="D4039">
        <v>125.94</v>
      </c>
    </row>
    <row r="4040" spans="1:4">
      <c r="A4040" s="1">
        <v>43681</v>
      </c>
      <c r="B4040" t="s">
        <v>68</v>
      </c>
      <c r="C4040" t="s">
        <v>122</v>
      </c>
      <c r="D4040">
        <v>21.8</v>
      </c>
    </row>
    <row r="4041" spans="1:4">
      <c r="A4041" s="1">
        <v>43679</v>
      </c>
      <c r="B4041" t="s">
        <v>68</v>
      </c>
      <c r="C4041" t="s">
        <v>122</v>
      </c>
      <c r="D4041">
        <v>18.8</v>
      </c>
    </row>
    <row r="4042" spans="1:4">
      <c r="A4042" s="1">
        <v>43683</v>
      </c>
      <c r="B4042" t="s">
        <v>68</v>
      </c>
      <c r="C4042" t="s">
        <v>122</v>
      </c>
      <c r="D4042">
        <v>8</v>
      </c>
    </row>
    <row r="4043" spans="1:4">
      <c r="A4043" s="1">
        <v>43696</v>
      </c>
      <c r="B4043" t="s">
        <v>68</v>
      </c>
      <c r="C4043" t="s">
        <v>20</v>
      </c>
      <c r="D4043">
        <v>196.5</v>
      </c>
    </row>
    <row r="4044" spans="1:4">
      <c r="A4044" s="1">
        <v>43689</v>
      </c>
      <c r="B4044" t="s">
        <v>68</v>
      </c>
      <c r="C4044" t="s">
        <v>20</v>
      </c>
      <c r="D4044">
        <v>31.3</v>
      </c>
    </row>
    <row r="4045" spans="1:4">
      <c r="A4045" s="1">
        <v>43687</v>
      </c>
      <c r="B4045" t="s">
        <v>68</v>
      </c>
      <c r="C4045" t="s">
        <v>20</v>
      </c>
      <c r="D4045">
        <v>122.85</v>
      </c>
    </row>
    <row r="4046" spans="1:4">
      <c r="A4046" s="1">
        <v>43688</v>
      </c>
      <c r="B4046" t="s">
        <v>68</v>
      </c>
      <c r="C4046" t="s">
        <v>122</v>
      </c>
      <c r="D4046">
        <v>20.75</v>
      </c>
    </row>
    <row r="4047" spans="1:4">
      <c r="A4047" s="1">
        <v>43708</v>
      </c>
      <c r="B4047" t="s">
        <v>68</v>
      </c>
      <c r="C4047" t="s">
        <v>20</v>
      </c>
      <c r="D4047">
        <v>159.86</v>
      </c>
    </row>
    <row r="4048" spans="1:4">
      <c r="A4048" s="1">
        <v>43701</v>
      </c>
      <c r="B4048" t="s">
        <v>68</v>
      </c>
      <c r="C4048" t="s">
        <v>20</v>
      </c>
      <c r="D4048">
        <v>118</v>
      </c>
    </row>
    <row r="4049" spans="1:4">
      <c r="A4049" s="1">
        <v>43687</v>
      </c>
      <c r="B4049" t="s">
        <v>197</v>
      </c>
      <c r="C4049" t="s">
        <v>124</v>
      </c>
      <c r="D4049">
        <f>45.5+55</f>
        <v>100.5</v>
      </c>
    </row>
    <row r="4050" spans="1:4">
      <c r="A4050" s="1">
        <v>43697</v>
      </c>
      <c r="B4050" t="s">
        <v>197</v>
      </c>
      <c r="C4050" t="s">
        <v>612</v>
      </c>
      <c r="D4050">
        <v>37.9</v>
      </c>
    </row>
    <row r="4051" spans="1:4">
      <c r="A4051" s="1">
        <v>43702</v>
      </c>
      <c r="B4051" t="s">
        <v>197</v>
      </c>
      <c r="C4051" t="s">
        <v>1286</v>
      </c>
      <c r="D4051">
        <v>150.18</v>
      </c>
    </row>
    <row r="4052" spans="1:4">
      <c r="A4052" s="1">
        <v>43678</v>
      </c>
      <c r="B4052" t="s">
        <v>125</v>
      </c>
      <c r="C4052" t="s">
        <v>640</v>
      </c>
      <c r="D4052">
        <v>60</v>
      </c>
    </row>
    <row r="4053" spans="1:4">
      <c r="A4053" s="1">
        <v>43678</v>
      </c>
      <c r="B4053" t="s">
        <v>125</v>
      </c>
      <c r="C4053" t="s">
        <v>641</v>
      </c>
      <c r="D4053">
        <v>600</v>
      </c>
    </row>
    <row r="4054" spans="1:4">
      <c r="A4054" s="1">
        <v>43678</v>
      </c>
      <c r="B4054" t="s">
        <v>125</v>
      </c>
      <c r="C4054" t="s">
        <v>509</v>
      </c>
      <c r="D4054">
        <v>55.5</v>
      </c>
    </row>
    <row r="4055" spans="1:4">
      <c r="A4055" s="1">
        <v>43678</v>
      </c>
      <c r="B4055" t="s">
        <v>644</v>
      </c>
      <c r="C4055" t="s">
        <v>645</v>
      </c>
      <c r="D4055">
        <v>750</v>
      </c>
    </row>
    <row r="4056" spans="1:4">
      <c r="A4056" s="1">
        <v>43678</v>
      </c>
      <c r="B4056" t="s">
        <v>644</v>
      </c>
      <c r="C4056" t="s">
        <v>684</v>
      </c>
      <c r="D4056">
        <v>300</v>
      </c>
    </row>
    <row r="4057" spans="1:4">
      <c r="A4057" s="1">
        <v>43678</v>
      </c>
      <c r="B4057" t="s">
        <v>646</v>
      </c>
      <c r="C4057" t="s">
        <v>1145</v>
      </c>
      <c r="D4057">
        <v>976</v>
      </c>
    </row>
    <row r="4058" spans="1:4">
      <c r="A4058" s="1">
        <v>43698</v>
      </c>
      <c r="B4058" t="s">
        <v>163</v>
      </c>
      <c r="C4058" t="s">
        <v>1287</v>
      </c>
      <c r="D4058">
        <v>23.55</v>
      </c>
    </row>
    <row r="4059" spans="1:4">
      <c r="A4059" s="1">
        <v>43694</v>
      </c>
      <c r="B4059" t="s">
        <v>163</v>
      </c>
      <c r="C4059" t="s">
        <v>1288</v>
      </c>
      <c r="D4059">
        <v>53</v>
      </c>
    </row>
    <row r="4060" spans="1:4">
      <c r="A4060" s="1">
        <v>43694</v>
      </c>
      <c r="B4060" t="s">
        <v>134</v>
      </c>
      <c r="C4060" t="s">
        <v>1288</v>
      </c>
      <c r="D4060">
        <f>201/3</f>
        <v>67</v>
      </c>
    </row>
    <row r="4061" spans="1:4">
      <c r="A4061" s="1">
        <v>43704</v>
      </c>
      <c r="B4061" t="s">
        <v>134</v>
      </c>
      <c r="C4061" t="s">
        <v>1289</v>
      </c>
      <c r="D4061">
        <v>211</v>
      </c>
    </row>
    <row r="4062" spans="1:4">
      <c r="A4062" s="1">
        <v>43702</v>
      </c>
      <c r="B4062" t="s">
        <v>34</v>
      </c>
      <c r="C4062" t="s">
        <v>81</v>
      </c>
      <c r="D4062">
        <v>27.5</v>
      </c>
    </row>
    <row r="4063" spans="1:4">
      <c r="A4063" s="1">
        <v>43708</v>
      </c>
      <c r="B4063" t="s">
        <v>34</v>
      </c>
      <c r="C4063" t="s">
        <v>81</v>
      </c>
      <c r="D4063">
        <v>22.8</v>
      </c>
    </row>
    <row r="4064" spans="1:4">
      <c r="A4064" s="1">
        <v>43678</v>
      </c>
      <c r="B4064" t="s">
        <v>36</v>
      </c>
      <c r="C4064" t="s">
        <v>37</v>
      </c>
      <c r="D4064">
        <v>600</v>
      </c>
    </row>
    <row r="4065" spans="1:4">
      <c r="A4065" s="1">
        <v>43678</v>
      </c>
      <c r="B4065" t="s">
        <v>36</v>
      </c>
      <c r="C4065" t="s">
        <v>38</v>
      </c>
      <c r="D4065">
        <v>400</v>
      </c>
    </row>
    <row r="4066" spans="1:4">
      <c r="A4066" s="1">
        <v>43701</v>
      </c>
      <c r="B4066" t="s">
        <v>36</v>
      </c>
      <c r="C4066" t="s">
        <v>1290</v>
      </c>
      <c r="D4066">
        <v>100</v>
      </c>
    </row>
    <row r="4067" spans="1:4">
      <c r="A4067" s="1">
        <v>43694</v>
      </c>
      <c r="B4067" t="s">
        <v>36</v>
      </c>
      <c r="C4067" t="s">
        <v>1291</v>
      </c>
      <c r="D4067">
        <f>231.95/3</f>
        <v>77.3166666666667</v>
      </c>
    </row>
    <row r="4068" spans="1:4">
      <c r="A4068" s="1">
        <v>43694</v>
      </c>
      <c r="B4068" t="s">
        <v>36</v>
      </c>
      <c r="C4068" t="s">
        <v>1292</v>
      </c>
      <c r="D4068">
        <f>65/3</f>
        <v>21.6666666666667</v>
      </c>
    </row>
    <row r="4069" spans="1:4">
      <c r="A4069" s="1">
        <v>43694</v>
      </c>
      <c r="B4069" t="s">
        <v>36</v>
      </c>
      <c r="C4069" t="s">
        <v>1293</v>
      </c>
      <c r="D4069">
        <f>172/3</f>
        <v>57.3333333333333</v>
      </c>
    </row>
    <row r="4070" spans="1:4">
      <c r="A4070" s="1">
        <v>43692</v>
      </c>
      <c r="B4070" t="s">
        <v>36</v>
      </c>
      <c r="C4070" t="s">
        <v>1294</v>
      </c>
      <c r="D4070">
        <v>190</v>
      </c>
    </row>
    <row r="4071" spans="1:4">
      <c r="A4071" s="1">
        <v>43678</v>
      </c>
      <c r="B4071" t="s">
        <v>39</v>
      </c>
      <c r="C4071" t="s">
        <v>42</v>
      </c>
      <c r="D4071">
        <v>110</v>
      </c>
    </row>
    <row r="4072" spans="1:4">
      <c r="A4072" s="1">
        <v>43682</v>
      </c>
      <c r="B4072" t="s">
        <v>39</v>
      </c>
      <c r="C4072" t="s">
        <v>83</v>
      </c>
      <c r="D4072">
        <v>64</v>
      </c>
    </row>
    <row r="4073" spans="1:4">
      <c r="A4073" s="1">
        <v>43680</v>
      </c>
      <c r="B4073" t="s">
        <v>39</v>
      </c>
      <c r="C4073" t="s">
        <v>1295</v>
      </c>
      <c r="D4073">
        <v>200</v>
      </c>
    </row>
    <row r="4074" spans="1:4">
      <c r="A4074" s="1">
        <v>43689</v>
      </c>
      <c r="B4074" t="s">
        <v>39</v>
      </c>
      <c r="C4074" t="s">
        <v>83</v>
      </c>
      <c r="D4074">
        <v>57</v>
      </c>
    </row>
    <row r="4075" spans="1:4">
      <c r="A4075" s="1">
        <v>43696</v>
      </c>
      <c r="B4075" t="s">
        <v>39</v>
      </c>
      <c r="C4075" t="s">
        <v>1296</v>
      </c>
      <c r="D4075">
        <v>65.27</v>
      </c>
    </row>
    <row r="4076" spans="1:4">
      <c r="A4076" s="1">
        <v>43684</v>
      </c>
      <c r="B4076" t="s">
        <v>39</v>
      </c>
      <c r="C4076" t="s">
        <v>1281</v>
      </c>
      <c r="D4076">
        <v>50</v>
      </c>
    </row>
    <row r="4077" spans="1:4">
      <c r="A4077" s="1">
        <v>43702</v>
      </c>
      <c r="B4077" t="s">
        <v>39</v>
      </c>
      <c r="C4077" t="s">
        <v>83</v>
      </c>
      <c r="D4077">
        <v>73.1</v>
      </c>
    </row>
    <row r="4078" spans="1:4">
      <c r="A4078" s="1">
        <v>43691</v>
      </c>
      <c r="B4078" t="s">
        <v>39</v>
      </c>
      <c r="C4078" t="s">
        <v>1281</v>
      </c>
      <c r="D4078">
        <v>50</v>
      </c>
    </row>
    <row r="4079" spans="1:4">
      <c r="A4079" s="1">
        <v>43694</v>
      </c>
      <c r="B4079" t="s">
        <v>39</v>
      </c>
      <c r="C4079" t="s">
        <v>1297</v>
      </c>
      <c r="D4079">
        <f>70/3</f>
        <v>23.3333333333333</v>
      </c>
    </row>
    <row r="4080" spans="1:4">
      <c r="A4080" s="1">
        <v>43701</v>
      </c>
      <c r="B4080" t="s">
        <v>39</v>
      </c>
      <c r="C4080" t="s">
        <v>1298</v>
      </c>
      <c r="D4080">
        <v>30</v>
      </c>
    </row>
    <row r="4081" spans="1:4">
      <c r="A4081" s="1">
        <v>43678</v>
      </c>
      <c r="B4081" t="s">
        <v>39</v>
      </c>
      <c r="C4081" t="s">
        <v>1281</v>
      </c>
      <c r="D4081">
        <v>10.5</v>
      </c>
    </row>
    <row r="4082" spans="1:4">
      <c r="A4082" s="1">
        <v>43678</v>
      </c>
      <c r="B4082" t="s">
        <v>375</v>
      </c>
      <c r="C4082" t="s">
        <v>547</v>
      </c>
      <c r="D4082">
        <v>200</v>
      </c>
    </row>
    <row r="4083" spans="1:4">
      <c r="A4083" s="1">
        <v>43678</v>
      </c>
      <c r="B4083" t="s">
        <v>375</v>
      </c>
      <c r="C4083" t="s">
        <v>548</v>
      </c>
      <c r="D4083">
        <v>44</v>
      </c>
    </row>
    <row r="4084" spans="1:4">
      <c r="A4084" s="1">
        <v>43678</v>
      </c>
      <c r="B4084" t="s">
        <v>375</v>
      </c>
      <c r="C4084" t="s">
        <v>549</v>
      </c>
      <c r="D4084">
        <v>44</v>
      </c>
    </row>
    <row r="4085" spans="1:4">
      <c r="A4085" s="1">
        <v>43678</v>
      </c>
      <c r="B4085" t="s">
        <v>375</v>
      </c>
      <c r="C4085" t="s">
        <v>550</v>
      </c>
      <c r="D4085">
        <v>50</v>
      </c>
    </row>
    <row r="4086" spans="1:4">
      <c r="A4086" s="1">
        <v>43707</v>
      </c>
      <c r="B4086" t="s">
        <v>841</v>
      </c>
      <c r="C4086" t="s">
        <v>1299</v>
      </c>
      <c r="D4086">
        <v>2163.65</v>
      </c>
    </row>
    <row r="4087" spans="1:4">
      <c r="A4087" s="1">
        <v>43715</v>
      </c>
      <c r="B4087" t="s">
        <v>1538</v>
      </c>
      <c r="C4087" t="s">
        <v>922</v>
      </c>
      <c r="D4087">
        <f>180/3</f>
        <v>60</v>
      </c>
    </row>
    <row r="4088" spans="1:4">
      <c r="A4088" s="1">
        <v>43716</v>
      </c>
      <c r="B4088" t="s">
        <v>1538</v>
      </c>
      <c r="C4088" t="s">
        <v>1300</v>
      </c>
      <c r="D4088">
        <v>100</v>
      </c>
    </row>
    <row r="4089" spans="1:4">
      <c r="A4089" s="1">
        <v>43728</v>
      </c>
      <c r="B4089" t="s">
        <v>1538</v>
      </c>
      <c r="C4089" t="s">
        <v>1301</v>
      </c>
      <c r="D4089">
        <v>37</v>
      </c>
    </row>
    <row r="4090" spans="1:4">
      <c r="A4090" s="1">
        <v>43729</v>
      </c>
      <c r="B4090" t="s">
        <v>1538</v>
      </c>
      <c r="C4090" t="s">
        <v>1152</v>
      </c>
      <c r="D4090">
        <v>340</v>
      </c>
    </row>
    <row r="4091" spans="1:4">
      <c r="A4091" s="1">
        <v>43709</v>
      </c>
      <c r="B4091" t="s">
        <v>294</v>
      </c>
      <c r="C4091" t="s">
        <v>239</v>
      </c>
      <c r="D4091">
        <v>470</v>
      </c>
    </row>
    <row r="4092" spans="1:4">
      <c r="A4092" s="1">
        <v>43709</v>
      </c>
      <c r="B4092" t="s">
        <v>11</v>
      </c>
      <c r="C4092" t="s">
        <v>777</v>
      </c>
      <c r="D4092">
        <v>180</v>
      </c>
    </row>
    <row r="4093" spans="1:4">
      <c r="A4093" s="1">
        <v>43709</v>
      </c>
      <c r="B4093" t="s">
        <v>11</v>
      </c>
      <c r="C4093" t="s">
        <v>727</v>
      </c>
      <c r="D4093">
        <v>25</v>
      </c>
    </row>
    <row r="4094" spans="1:4">
      <c r="A4094" s="1">
        <v>43715</v>
      </c>
      <c r="B4094" t="s">
        <v>11</v>
      </c>
      <c r="C4094" t="s">
        <v>924</v>
      </c>
      <c r="D4094">
        <f>366/3</f>
        <v>122</v>
      </c>
    </row>
    <row r="4095" spans="1:4">
      <c r="A4095" s="1">
        <v>43718</v>
      </c>
      <c r="B4095" t="s">
        <v>11</v>
      </c>
      <c r="C4095" t="s">
        <v>824</v>
      </c>
      <c r="D4095">
        <v>32.9</v>
      </c>
    </row>
    <row r="4096" spans="1:4">
      <c r="A4096" s="1">
        <v>43725</v>
      </c>
      <c r="B4096" t="s">
        <v>11</v>
      </c>
      <c r="C4096" t="s">
        <v>824</v>
      </c>
      <c r="D4096">
        <v>25.8</v>
      </c>
    </row>
    <row r="4097" spans="1:4">
      <c r="A4097" s="1">
        <v>43728</v>
      </c>
      <c r="B4097" t="s">
        <v>11</v>
      </c>
      <c r="C4097" t="s">
        <v>60</v>
      </c>
      <c r="D4097">
        <v>25</v>
      </c>
    </row>
    <row r="4098" spans="1:4">
      <c r="A4098" s="1">
        <v>43715</v>
      </c>
      <c r="B4098" t="s">
        <v>68</v>
      </c>
      <c r="C4098" t="s">
        <v>1302</v>
      </c>
      <c r="D4098">
        <f>266/3</f>
        <v>88.6666666666667</v>
      </c>
    </row>
    <row r="4099" spans="1:4">
      <c r="A4099" s="1">
        <v>43716</v>
      </c>
      <c r="B4099" t="s">
        <v>68</v>
      </c>
      <c r="C4099" t="s">
        <v>20</v>
      </c>
      <c r="D4099">
        <v>163.65</v>
      </c>
    </row>
    <row r="4100" spans="1:4">
      <c r="A4100" s="1">
        <v>43716</v>
      </c>
      <c r="B4100" t="s">
        <v>68</v>
      </c>
      <c r="C4100" t="s">
        <v>804</v>
      </c>
      <c r="D4100">
        <v>66</v>
      </c>
    </row>
    <row r="4101" spans="1:4">
      <c r="A4101" s="1">
        <v>43722</v>
      </c>
      <c r="B4101" t="s">
        <v>68</v>
      </c>
      <c r="C4101" t="s">
        <v>20</v>
      </c>
      <c r="D4101">
        <v>145.04</v>
      </c>
    </row>
    <row r="4102" spans="1:4">
      <c r="A4102" s="1">
        <v>43728</v>
      </c>
      <c r="B4102" t="s">
        <v>68</v>
      </c>
      <c r="C4102" t="s">
        <v>20</v>
      </c>
      <c r="D4102">
        <v>165.19</v>
      </c>
    </row>
    <row r="4103" spans="1:4">
      <c r="A4103" s="1">
        <v>43730</v>
      </c>
      <c r="B4103" t="s">
        <v>68</v>
      </c>
      <c r="C4103" t="s">
        <v>20</v>
      </c>
      <c r="D4103">
        <v>14.05</v>
      </c>
    </row>
    <row r="4104" spans="1:4">
      <c r="A4104" s="1">
        <v>43736</v>
      </c>
      <c r="B4104" t="s">
        <v>68</v>
      </c>
      <c r="C4104" t="s">
        <v>20</v>
      </c>
      <c r="D4104">
        <v>157</v>
      </c>
    </row>
    <row r="4105" spans="1:4">
      <c r="A4105" s="1">
        <v>43738</v>
      </c>
      <c r="B4105" t="s">
        <v>68</v>
      </c>
      <c r="C4105" t="s">
        <v>926</v>
      </c>
      <c r="D4105">
        <v>30.4</v>
      </c>
    </row>
    <row r="4106" spans="1:4">
      <c r="A4106" s="1">
        <v>43738</v>
      </c>
      <c r="B4106" t="s">
        <v>197</v>
      </c>
      <c r="C4106" t="s">
        <v>612</v>
      </c>
      <c r="D4106">
        <v>65.55</v>
      </c>
    </row>
    <row r="4107" spans="1:4">
      <c r="A4107" s="1">
        <v>43709</v>
      </c>
      <c r="B4107" t="s">
        <v>125</v>
      </c>
      <c r="C4107" t="s">
        <v>640</v>
      </c>
      <c r="D4107">
        <v>60</v>
      </c>
    </row>
    <row r="4108" spans="1:4">
      <c r="A4108" s="1">
        <v>43709</v>
      </c>
      <c r="B4108" t="s">
        <v>125</v>
      </c>
      <c r="C4108" t="s">
        <v>641</v>
      </c>
      <c r="D4108">
        <v>600</v>
      </c>
    </row>
    <row r="4109" spans="1:4">
      <c r="A4109" s="1">
        <v>43709</v>
      </c>
      <c r="B4109" t="s">
        <v>125</v>
      </c>
      <c r="C4109" t="s">
        <v>509</v>
      </c>
      <c r="D4109">
        <v>55.5</v>
      </c>
    </row>
    <row r="4110" spans="1:4">
      <c r="A4110" s="1">
        <v>43722</v>
      </c>
      <c r="B4110" t="s">
        <v>125</v>
      </c>
      <c r="C4110" t="s">
        <v>1303</v>
      </c>
      <c r="D4110">
        <v>13.45</v>
      </c>
    </row>
    <row r="4111" spans="1:4">
      <c r="A4111" s="1">
        <v>43724</v>
      </c>
      <c r="B4111" t="s">
        <v>125</v>
      </c>
      <c r="C4111" t="s">
        <v>165</v>
      </c>
      <c r="D4111">
        <v>28</v>
      </c>
    </row>
    <row r="4112" spans="1:4">
      <c r="A4112" s="1">
        <v>43735</v>
      </c>
      <c r="B4112" t="s">
        <v>125</v>
      </c>
      <c r="C4112" t="s">
        <v>200</v>
      </c>
      <c r="D4112">
        <v>39.6</v>
      </c>
    </row>
    <row r="4113" spans="1:4">
      <c r="A4113" s="1">
        <v>43737</v>
      </c>
      <c r="B4113" t="s">
        <v>125</v>
      </c>
      <c r="C4113" t="s">
        <v>195</v>
      </c>
      <c r="D4113">
        <v>10.85</v>
      </c>
    </row>
    <row r="4114" spans="1:4">
      <c r="A4114" s="1">
        <v>43709</v>
      </c>
      <c r="B4114" t="s">
        <v>644</v>
      </c>
      <c r="C4114" t="s">
        <v>684</v>
      </c>
      <c r="D4114">
        <v>300</v>
      </c>
    </row>
    <row r="4115" spans="1:4">
      <c r="A4115" s="1">
        <v>43709</v>
      </c>
      <c r="B4115" t="s">
        <v>646</v>
      </c>
      <c r="C4115" t="s">
        <v>1145</v>
      </c>
      <c r="D4115">
        <v>976</v>
      </c>
    </row>
    <row r="4116" spans="1:4">
      <c r="A4116" s="1">
        <v>43715</v>
      </c>
      <c r="B4116" t="s">
        <v>163</v>
      </c>
      <c r="C4116" t="s">
        <v>1304</v>
      </c>
      <c r="D4116">
        <f>399/3</f>
        <v>133</v>
      </c>
    </row>
    <row r="4117" spans="1:4">
      <c r="A4117" s="1">
        <v>43722</v>
      </c>
      <c r="B4117" t="s">
        <v>163</v>
      </c>
      <c r="C4117" t="s">
        <v>1305</v>
      </c>
      <c r="D4117">
        <v>44.7</v>
      </c>
    </row>
    <row r="4118" spans="1:4">
      <c r="A4118" s="1">
        <v>43735</v>
      </c>
      <c r="B4118" t="s">
        <v>163</v>
      </c>
      <c r="C4118" t="s">
        <v>1306</v>
      </c>
      <c r="D4118">
        <v>75.35</v>
      </c>
    </row>
    <row r="4119" spans="1:4">
      <c r="A4119" s="1">
        <v>43715</v>
      </c>
      <c r="B4119" t="s">
        <v>134</v>
      </c>
      <c r="C4119" t="s">
        <v>1307</v>
      </c>
      <c r="D4119">
        <f>110/3</f>
        <v>36.6666666666667</v>
      </c>
    </row>
    <row r="4120" spans="1:4">
      <c r="A4120" s="1">
        <v>43728</v>
      </c>
      <c r="B4120" t="s">
        <v>134</v>
      </c>
      <c r="C4120" t="s">
        <v>378</v>
      </c>
      <c r="D4120">
        <v>332</v>
      </c>
    </row>
    <row r="4121" spans="1:4">
      <c r="A4121" s="1">
        <v>43730</v>
      </c>
      <c r="B4121" t="s">
        <v>134</v>
      </c>
      <c r="C4121" t="s">
        <v>1125</v>
      </c>
      <c r="D4121">
        <v>41.9</v>
      </c>
    </row>
    <row r="4122" spans="1:4">
      <c r="A4122" s="1">
        <v>43738</v>
      </c>
      <c r="B4122" t="s">
        <v>34</v>
      </c>
      <c r="C4122" t="s">
        <v>81</v>
      </c>
      <c r="D4122">
        <v>31.1</v>
      </c>
    </row>
    <row r="4123" spans="1:4">
      <c r="A4123" s="1">
        <v>43709</v>
      </c>
      <c r="B4123" t="s">
        <v>36</v>
      </c>
      <c r="C4123" t="s">
        <v>37</v>
      </c>
      <c r="D4123">
        <v>600</v>
      </c>
    </row>
    <row r="4124" spans="1:4">
      <c r="A4124" s="1">
        <v>43709</v>
      </c>
      <c r="B4124" t="s">
        <v>36</v>
      </c>
      <c r="C4124" t="s">
        <v>38</v>
      </c>
      <c r="D4124">
        <v>400</v>
      </c>
    </row>
    <row r="4125" spans="1:4">
      <c r="A4125" s="1">
        <v>43715</v>
      </c>
      <c r="B4125" t="s">
        <v>36</v>
      </c>
      <c r="C4125" t="s">
        <v>1308</v>
      </c>
      <c r="D4125">
        <f>50/3</f>
        <v>16.6666666666667</v>
      </c>
    </row>
    <row r="4126" spans="1:4">
      <c r="A4126" s="1">
        <v>43709</v>
      </c>
      <c r="B4126" t="s">
        <v>39</v>
      </c>
      <c r="C4126" t="s">
        <v>42</v>
      </c>
      <c r="D4126">
        <v>110</v>
      </c>
    </row>
    <row r="4127" spans="1:4">
      <c r="A4127" s="1">
        <v>43709</v>
      </c>
      <c r="B4127" t="s">
        <v>39</v>
      </c>
      <c r="C4127" t="s">
        <v>83</v>
      </c>
      <c r="D4127">
        <v>66.4</v>
      </c>
    </row>
    <row r="4128" spans="1:4">
      <c r="A4128" s="1">
        <v>43712</v>
      </c>
      <c r="B4128" t="s">
        <v>39</v>
      </c>
      <c r="C4128" t="s">
        <v>391</v>
      </c>
      <c r="D4128">
        <v>50</v>
      </c>
    </row>
    <row r="4129" spans="1:4">
      <c r="A4129" s="1">
        <v>43715</v>
      </c>
      <c r="B4129" t="s">
        <v>39</v>
      </c>
      <c r="C4129" t="s">
        <v>1297</v>
      </c>
      <c r="D4129">
        <f>80/3+21.25</f>
        <v>47.9166666666667</v>
      </c>
    </row>
    <row r="4130" spans="1:4">
      <c r="A4130" s="1">
        <v>43715</v>
      </c>
      <c r="B4130" t="s">
        <v>39</v>
      </c>
      <c r="C4130" t="s">
        <v>1158</v>
      </c>
      <c r="D4130">
        <v>955</v>
      </c>
    </row>
    <row r="4131" spans="1:4">
      <c r="A4131" s="1">
        <v>43715</v>
      </c>
      <c r="B4131" t="s">
        <v>39</v>
      </c>
      <c r="C4131" t="s">
        <v>174</v>
      </c>
      <c r="D4131">
        <v>797.5</v>
      </c>
    </row>
    <row r="4132" spans="1:4">
      <c r="A4132" s="1">
        <v>43723</v>
      </c>
      <c r="B4132" t="s">
        <v>39</v>
      </c>
      <c r="C4132" t="s">
        <v>83</v>
      </c>
      <c r="D4132">
        <v>77.71</v>
      </c>
    </row>
    <row r="4133" spans="1:4">
      <c r="A4133" s="1">
        <v>43724</v>
      </c>
      <c r="B4133" t="s">
        <v>39</v>
      </c>
      <c r="C4133" t="s">
        <v>391</v>
      </c>
      <c r="D4133">
        <v>50</v>
      </c>
    </row>
    <row r="4134" spans="1:4">
      <c r="A4134" s="1">
        <v>43729</v>
      </c>
      <c r="B4134" t="s">
        <v>39</v>
      </c>
      <c r="C4134" t="s">
        <v>391</v>
      </c>
      <c r="D4134">
        <v>50</v>
      </c>
    </row>
    <row r="4135" spans="1:4">
      <c r="A4135" s="1">
        <v>43730</v>
      </c>
      <c r="B4135" t="s">
        <v>39</v>
      </c>
      <c r="C4135" t="s">
        <v>83</v>
      </c>
      <c r="D4135">
        <v>53.07</v>
      </c>
    </row>
    <row r="4136" spans="1:4">
      <c r="A4136" s="1">
        <v>43733</v>
      </c>
      <c r="B4136" t="s">
        <v>39</v>
      </c>
      <c r="C4136" t="s">
        <v>391</v>
      </c>
      <c r="D4136">
        <v>20</v>
      </c>
    </row>
    <row r="4137" spans="1:4">
      <c r="A4137" s="1">
        <v>43736</v>
      </c>
      <c r="B4137" t="s">
        <v>39</v>
      </c>
      <c r="C4137" t="s">
        <v>1072</v>
      </c>
      <c r="D4137">
        <v>30</v>
      </c>
    </row>
    <row r="4138" spans="1:4">
      <c r="A4138" s="1">
        <v>43709</v>
      </c>
      <c r="B4138" t="s">
        <v>375</v>
      </c>
      <c r="C4138" t="s">
        <v>547</v>
      </c>
      <c r="D4138">
        <v>200</v>
      </c>
    </row>
    <row r="4139" spans="1:4">
      <c r="A4139" s="1">
        <v>43709</v>
      </c>
      <c r="B4139" t="s">
        <v>375</v>
      </c>
      <c r="C4139" t="s">
        <v>548</v>
      </c>
      <c r="D4139">
        <v>25</v>
      </c>
    </row>
    <row r="4140" spans="1:4">
      <c r="A4140" s="1">
        <v>43709</v>
      </c>
      <c r="B4140" t="s">
        <v>375</v>
      </c>
      <c r="C4140" t="s">
        <v>549</v>
      </c>
      <c r="D4140">
        <v>44</v>
      </c>
    </row>
    <row r="4141" spans="1:4">
      <c r="A4141" s="1">
        <v>43709</v>
      </c>
      <c r="B4141" t="s">
        <v>375</v>
      </c>
      <c r="C4141" t="s">
        <v>550</v>
      </c>
      <c r="D4141">
        <v>20</v>
      </c>
    </row>
    <row r="4142" spans="1:4">
      <c r="A4142" s="1">
        <v>43741</v>
      </c>
      <c r="B4142" t="s">
        <v>1538</v>
      </c>
      <c r="C4142" t="s">
        <v>1309</v>
      </c>
      <c r="D4142">
        <v>12.4</v>
      </c>
    </row>
    <row r="4143" spans="1:4">
      <c r="A4143" s="1">
        <v>43758</v>
      </c>
      <c r="B4143" t="s">
        <v>1538</v>
      </c>
      <c r="C4143" t="s">
        <v>1212</v>
      </c>
      <c r="D4143">
        <v>736.16</v>
      </c>
    </row>
    <row r="4144" spans="1:4">
      <c r="A4144" s="1">
        <v>43752</v>
      </c>
      <c r="B4144" t="s">
        <v>1538</v>
      </c>
      <c r="C4144" t="s">
        <v>923</v>
      </c>
      <c r="D4144">
        <v>30</v>
      </c>
    </row>
    <row r="4145" spans="1:4">
      <c r="A4145" s="1">
        <v>43768</v>
      </c>
      <c r="B4145" t="s">
        <v>1538</v>
      </c>
      <c r="C4145" t="s">
        <v>524</v>
      </c>
      <c r="D4145">
        <v>63.7</v>
      </c>
    </row>
    <row r="4146" spans="1:4">
      <c r="A4146" s="1">
        <v>43739</v>
      </c>
      <c r="B4146" t="s">
        <v>294</v>
      </c>
      <c r="C4146" t="s">
        <v>239</v>
      </c>
      <c r="D4146">
        <v>470</v>
      </c>
    </row>
    <row r="4147" spans="1:4">
      <c r="A4147" s="1">
        <v>43744</v>
      </c>
      <c r="B4147" t="s">
        <v>294</v>
      </c>
      <c r="C4147" t="s">
        <v>943</v>
      </c>
      <c r="D4147">
        <v>71</v>
      </c>
    </row>
    <row r="4148" spans="1:4">
      <c r="A4148" s="1">
        <v>43739</v>
      </c>
      <c r="B4148" t="s">
        <v>11</v>
      </c>
      <c r="C4148" t="s">
        <v>777</v>
      </c>
      <c r="D4148">
        <v>180</v>
      </c>
    </row>
    <row r="4149" spans="1:4">
      <c r="A4149" s="1">
        <v>43739</v>
      </c>
      <c r="B4149" t="s">
        <v>11</v>
      </c>
      <c r="C4149" t="s">
        <v>780</v>
      </c>
      <c r="D4149">
        <v>20.7</v>
      </c>
    </row>
    <row r="4150" spans="1:4">
      <c r="A4150" s="1">
        <v>43756</v>
      </c>
      <c r="B4150" t="s">
        <v>11</v>
      </c>
      <c r="C4150" t="s">
        <v>824</v>
      </c>
      <c r="D4150">
        <v>20</v>
      </c>
    </row>
    <row r="4151" spans="1:4">
      <c r="A4151" s="1">
        <v>43763</v>
      </c>
      <c r="B4151" t="s">
        <v>11</v>
      </c>
      <c r="C4151" t="s">
        <v>824</v>
      </c>
      <c r="D4151">
        <v>20</v>
      </c>
    </row>
    <row r="4152" spans="1:4">
      <c r="A4152" s="1">
        <v>43752</v>
      </c>
      <c r="B4152" t="s">
        <v>11</v>
      </c>
      <c r="C4152" t="s">
        <v>780</v>
      </c>
      <c r="D4152">
        <v>22.84</v>
      </c>
    </row>
    <row r="4153" spans="1:4">
      <c r="A4153" s="1">
        <v>43753</v>
      </c>
      <c r="B4153" t="s">
        <v>11</v>
      </c>
      <c r="C4153" t="s">
        <v>1143</v>
      </c>
      <c r="D4153">
        <v>12</v>
      </c>
    </row>
    <row r="4154" spans="1:4">
      <c r="A4154" s="1">
        <v>43767</v>
      </c>
      <c r="B4154" t="s">
        <v>11</v>
      </c>
      <c r="C4154" t="s">
        <v>780</v>
      </c>
      <c r="D4154">
        <v>8</v>
      </c>
    </row>
    <row r="4155" spans="1:4">
      <c r="A4155" s="1">
        <v>43743</v>
      </c>
      <c r="B4155" t="s">
        <v>68</v>
      </c>
      <c r="C4155" t="s">
        <v>20</v>
      </c>
      <c r="D4155">
        <v>152.81</v>
      </c>
    </row>
    <row r="4156" spans="1:4">
      <c r="A4156" s="1">
        <v>43744</v>
      </c>
      <c r="B4156" t="s">
        <v>68</v>
      </c>
      <c r="C4156" t="s">
        <v>20</v>
      </c>
      <c r="D4156">
        <v>14.55</v>
      </c>
    </row>
    <row r="4157" spans="1:4">
      <c r="A4157" s="1">
        <v>43750</v>
      </c>
      <c r="B4157" t="s">
        <v>68</v>
      </c>
      <c r="C4157" t="s">
        <v>122</v>
      </c>
      <c r="D4157">
        <v>25</v>
      </c>
    </row>
    <row r="4158" spans="1:4">
      <c r="A4158" s="1">
        <v>43743</v>
      </c>
      <c r="B4158" t="s">
        <v>68</v>
      </c>
      <c r="C4158" t="s">
        <v>122</v>
      </c>
      <c r="D4158">
        <v>8.7</v>
      </c>
    </row>
    <row r="4159" spans="1:4">
      <c r="A4159" s="1">
        <v>43750</v>
      </c>
      <c r="B4159" t="s">
        <v>68</v>
      </c>
      <c r="C4159" t="s">
        <v>20</v>
      </c>
      <c r="D4159">
        <v>154</v>
      </c>
    </row>
    <row r="4160" spans="1:4">
      <c r="A4160" s="1">
        <v>43757</v>
      </c>
      <c r="B4160" t="s">
        <v>68</v>
      </c>
      <c r="C4160" t="s">
        <v>20</v>
      </c>
      <c r="D4160">
        <v>180.55</v>
      </c>
    </row>
    <row r="4161" spans="1:4">
      <c r="A4161" s="1">
        <v>43764</v>
      </c>
      <c r="B4161" t="s">
        <v>68</v>
      </c>
      <c r="C4161" t="s">
        <v>20</v>
      </c>
      <c r="D4161">
        <v>173.88</v>
      </c>
    </row>
    <row r="4162" spans="1:4">
      <c r="A4162" s="1">
        <v>43739</v>
      </c>
      <c r="B4162" t="s">
        <v>197</v>
      </c>
      <c r="C4162" t="s">
        <v>394</v>
      </c>
      <c r="D4162">
        <v>25.75</v>
      </c>
    </row>
    <row r="4163" spans="1:4">
      <c r="A4163" s="1">
        <v>43760</v>
      </c>
      <c r="B4163" t="s">
        <v>197</v>
      </c>
      <c r="C4163" t="s">
        <v>1310</v>
      </c>
      <c r="D4163">
        <v>25.2</v>
      </c>
    </row>
    <row r="4164" spans="1:4">
      <c r="A4164" s="1">
        <v>43755</v>
      </c>
      <c r="B4164" t="s">
        <v>197</v>
      </c>
      <c r="C4164" t="s">
        <v>783</v>
      </c>
      <c r="D4164">
        <f>11.65+12.8</f>
        <v>24.45</v>
      </c>
    </row>
    <row r="4165" spans="1:4">
      <c r="A4165" s="1">
        <v>43768</v>
      </c>
      <c r="B4165" t="s">
        <v>197</v>
      </c>
      <c r="C4165" t="s">
        <v>124</v>
      </c>
      <c r="D4165">
        <v>15.4</v>
      </c>
    </row>
    <row r="4166" spans="1:4">
      <c r="A4166" s="1">
        <v>43739</v>
      </c>
      <c r="B4166" t="s">
        <v>125</v>
      </c>
      <c r="C4166" t="s">
        <v>640</v>
      </c>
      <c r="D4166">
        <v>60</v>
      </c>
    </row>
    <row r="4167" spans="1:4">
      <c r="A4167" s="1">
        <v>43739</v>
      </c>
      <c r="B4167" t="s">
        <v>125</v>
      </c>
      <c r="C4167" t="s">
        <v>641</v>
      </c>
      <c r="D4167">
        <v>600</v>
      </c>
    </row>
    <row r="4168" spans="1:4">
      <c r="A4168" s="1">
        <v>43739</v>
      </c>
      <c r="B4168" t="s">
        <v>125</v>
      </c>
      <c r="C4168" t="s">
        <v>509</v>
      </c>
      <c r="D4168">
        <v>55.5</v>
      </c>
    </row>
    <row r="4169" spans="1:4">
      <c r="A4169" s="1">
        <v>43741</v>
      </c>
      <c r="B4169" t="s">
        <v>125</v>
      </c>
      <c r="C4169" t="s">
        <v>165</v>
      </c>
      <c r="D4169">
        <v>4</v>
      </c>
    </row>
    <row r="4170" spans="1:4">
      <c r="A4170" s="1">
        <v>43755</v>
      </c>
      <c r="B4170" t="s">
        <v>125</v>
      </c>
      <c r="C4170" t="s">
        <v>1311</v>
      </c>
      <c r="D4170">
        <v>58.85</v>
      </c>
    </row>
    <row r="4171" spans="1:4">
      <c r="A4171" s="1">
        <v>43739</v>
      </c>
      <c r="B4171" t="s">
        <v>644</v>
      </c>
      <c r="C4171" t="s">
        <v>684</v>
      </c>
      <c r="D4171">
        <v>300</v>
      </c>
    </row>
    <row r="4172" spans="1:4">
      <c r="A4172" s="1">
        <v>43739</v>
      </c>
      <c r="B4172" t="s">
        <v>646</v>
      </c>
      <c r="C4172" t="s">
        <v>1145</v>
      </c>
      <c r="D4172">
        <v>976</v>
      </c>
    </row>
    <row r="4173" spans="1:4">
      <c r="A4173" s="1">
        <v>43752</v>
      </c>
      <c r="B4173" t="s">
        <v>134</v>
      </c>
      <c r="C4173" t="s">
        <v>1312</v>
      </c>
      <c r="D4173">
        <f>59.6+80</f>
        <v>139.6</v>
      </c>
    </row>
    <row r="4174" spans="1:4">
      <c r="A4174" s="1">
        <v>43753</v>
      </c>
      <c r="B4174" t="s">
        <v>134</v>
      </c>
      <c r="C4174" t="s">
        <v>1313</v>
      </c>
      <c r="D4174">
        <v>172</v>
      </c>
    </row>
    <row r="4175" spans="1:4">
      <c r="A4175" s="1">
        <v>43750</v>
      </c>
      <c r="B4175" t="s">
        <v>34</v>
      </c>
      <c r="C4175" t="s">
        <v>81</v>
      </c>
      <c r="D4175">
        <v>16.4</v>
      </c>
    </row>
    <row r="4176" spans="1:4">
      <c r="A4176" s="1">
        <v>43751</v>
      </c>
      <c r="B4176" t="s">
        <v>34</v>
      </c>
      <c r="C4176" t="s">
        <v>1116</v>
      </c>
      <c r="D4176">
        <v>19.5</v>
      </c>
    </row>
    <row r="4177" spans="1:4">
      <c r="A4177" s="1">
        <v>43739</v>
      </c>
      <c r="B4177" t="s">
        <v>36</v>
      </c>
      <c r="C4177" t="s">
        <v>37</v>
      </c>
      <c r="D4177">
        <v>600</v>
      </c>
    </row>
    <row r="4178" spans="1:4">
      <c r="A4178" s="1">
        <v>43739</v>
      </c>
      <c r="B4178" t="s">
        <v>36</v>
      </c>
      <c r="C4178" t="s">
        <v>38</v>
      </c>
      <c r="D4178">
        <v>400</v>
      </c>
    </row>
    <row r="4179" spans="1:4">
      <c r="A4179" s="1">
        <v>43748</v>
      </c>
      <c r="B4179" t="s">
        <v>36</v>
      </c>
      <c r="C4179" t="s">
        <v>1314</v>
      </c>
      <c r="D4179">
        <v>97.4</v>
      </c>
    </row>
    <row r="4180" spans="1:4">
      <c r="A4180" s="1">
        <v>43748</v>
      </c>
      <c r="B4180" t="s">
        <v>36</v>
      </c>
      <c r="C4180" t="s">
        <v>1315</v>
      </c>
      <c r="D4180">
        <v>101</v>
      </c>
    </row>
    <row r="4181" spans="1:4">
      <c r="A4181" s="1">
        <v>43748</v>
      </c>
      <c r="B4181" t="s">
        <v>36</v>
      </c>
      <c r="C4181" t="s">
        <v>1316</v>
      </c>
      <c r="D4181">
        <v>52.46</v>
      </c>
    </row>
    <row r="4182" spans="1:4">
      <c r="A4182" s="1">
        <v>43748</v>
      </c>
      <c r="B4182" t="s">
        <v>36</v>
      </c>
      <c r="C4182" t="s">
        <v>1317</v>
      </c>
      <c r="D4182">
        <v>151.74</v>
      </c>
    </row>
    <row r="4183" spans="1:4">
      <c r="A4183" s="1">
        <v>43748</v>
      </c>
      <c r="B4183" t="s">
        <v>36</v>
      </c>
      <c r="C4183" t="s">
        <v>1318</v>
      </c>
      <c r="D4183">
        <v>57</v>
      </c>
    </row>
    <row r="4184" spans="1:4">
      <c r="A4184" s="1">
        <v>43739</v>
      </c>
      <c r="B4184" t="s">
        <v>39</v>
      </c>
      <c r="C4184" t="s">
        <v>42</v>
      </c>
      <c r="D4184">
        <v>110</v>
      </c>
    </row>
    <row r="4185" spans="1:4">
      <c r="A4185" s="1">
        <v>43743</v>
      </c>
      <c r="B4185" t="s">
        <v>39</v>
      </c>
      <c r="C4185" t="s">
        <v>391</v>
      </c>
      <c r="D4185">
        <v>50</v>
      </c>
    </row>
    <row r="4186" spans="1:4">
      <c r="A4186" s="1">
        <v>43744</v>
      </c>
      <c r="B4186" t="s">
        <v>39</v>
      </c>
      <c r="C4186" t="s">
        <v>83</v>
      </c>
      <c r="D4186">
        <v>52.38</v>
      </c>
    </row>
    <row r="4187" spans="1:4">
      <c r="A4187" s="1">
        <v>43758</v>
      </c>
      <c r="B4187" t="s">
        <v>39</v>
      </c>
      <c r="C4187" t="s">
        <v>83</v>
      </c>
      <c r="D4187">
        <v>59.62</v>
      </c>
    </row>
    <row r="4188" spans="1:4">
      <c r="A4188" s="1">
        <v>43758</v>
      </c>
      <c r="B4188" t="s">
        <v>39</v>
      </c>
      <c r="C4188" t="s">
        <v>391</v>
      </c>
      <c r="D4188">
        <v>50</v>
      </c>
    </row>
    <row r="4189" spans="1:4">
      <c r="A4189" s="1">
        <v>43751</v>
      </c>
      <c r="B4189" t="s">
        <v>39</v>
      </c>
      <c r="C4189" t="s">
        <v>83</v>
      </c>
      <c r="D4189">
        <v>53.55</v>
      </c>
    </row>
    <row r="4190" spans="1:4">
      <c r="A4190" s="1">
        <v>43766</v>
      </c>
      <c r="B4190" t="s">
        <v>39</v>
      </c>
      <c r="C4190" t="s">
        <v>83</v>
      </c>
      <c r="D4190">
        <v>76.5</v>
      </c>
    </row>
    <row r="4191" spans="1:4">
      <c r="A4191" s="1">
        <v>43753</v>
      </c>
      <c r="B4191" t="s">
        <v>39</v>
      </c>
      <c r="C4191" t="s">
        <v>391</v>
      </c>
      <c r="D4191">
        <v>50</v>
      </c>
    </row>
    <row r="4192" spans="1:4">
      <c r="A4192" s="1">
        <v>43739</v>
      </c>
      <c r="B4192" t="s">
        <v>375</v>
      </c>
      <c r="C4192" t="s">
        <v>547</v>
      </c>
      <c r="D4192">
        <v>200</v>
      </c>
    </row>
    <row r="4193" spans="1:4">
      <c r="A4193" s="1">
        <v>43739</v>
      </c>
      <c r="B4193" t="s">
        <v>375</v>
      </c>
      <c r="C4193" t="s">
        <v>548</v>
      </c>
      <c r="D4193">
        <v>25</v>
      </c>
    </row>
    <row r="4194" spans="1:4">
      <c r="A4194" s="1">
        <v>43739</v>
      </c>
      <c r="B4194" t="s">
        <v>375</v>
      </c>
      <c r="C4194" t="s">
        <v>549</v>
      </c>
      <c r="D4194">
        <v>44</v>
      </c>
    </row>
    <row r="4195" spans="1:4">
      <c r="A4195" s="1">
        <v>43739</v>
      </c>
      <c r="B4195" t="s">
        <v>375</v>
      </c>
      <c r="C4195" t="s">
        <v>550</v>
      </c>
      <c r="D4195">
        <v>20</v>
      </c>
    </row>
    <row r="4196" spans="1:4">
      <c r="A4196" s="1">
        <v>43739</v>
      </c>
      <c r="B4196" t="s">
        <v>375</v>
      </c>
      <c r="C4196" t="s">
        <v>1319</v>
      </c>
      <c r="D4196">
        <v>5</v>
      </c>
    </row>
    <row r="4197" spans="1:4">
      <c r="A4197" s="1">
        <v>43775</v>
      </c>
      <c r="B4197" t="s">
        <v>1538</v>
      </c>
      <c r="C4197" t="s">
        <v>392</v>
      </c>
      <c r="D4197">
        <f>12.95+46</f>
        <v>58.95</v>
      </c>
    </row>
    <row r="4198" spans="1:4">
      <c r="A4198" s="1">
        <v>43772</v>
      </c>
      <c r="B4198" t="s">
        <v>1538</v>
      </c>
      <c r="C4198" t="s">
        <v>1189</v>
      </c>
      <c r="D4198">
        <v>36.3</v>
      </c>
    </row>
    <row r="4199" spans="1:4">
      <c r="A4199" s="1">
        <v>43775</v>
      </c>
      <c r="B4199" t="s">
        <v>1538</v>
      </c>
      <c r="C4199" t="s">
        <v>1320</v>
      </c>
      <c r="D4199">
        <v>25</v>
      </c>
    </row>
    <row r="4200" spans="1:4">
      <c r="A4200" s="1">
        <v>43770</v>
      </c>
      <c r="B4200" t="s">
        <v>294</v>
      </c>
      <c r="C4200" t="s">
        <v>239</v>
      </c>
      <c r="D4200">
        <v>470</v>
      </c>
    </row>
    <row r="4201" spans="1:4">
      <c r="A4201" s="1">
        <v>43799</v>
      </c>
      <c r="B4201" t="s">
        <v>294</v>
      </c>
      <c r="C4201" t="s">
        <v>81</v>
      </c>
      <c r="D4201">
        <v>24.6</v>
      </c>
    </row>
    <row r="4202" spans="1:4">
      <c r="A4202" s="1">
        <v>43770</v>
      </c>
      <c r="B4202" t="s">
        <v>11</v>
      </c>
      <c r="C4202" t="s">
        <v>777</v>
      </c>
      <c r="D4202">
        <v>180</v>
      </c>
    </row>
    <row r="4203" spans="1:4">
      <c r="A4203" s="1">
        <v>43780</v>
      </c>
      <c r="B4203" t="s">
        <v>11</v>
      </c>
      <c r="C4203" t="s">
        <v>1048</v>
      </c>
      <c r="D4203">
        <v>28</v>
      </c>
    </row>
    <row r="4204" spans="1:4">
      <c r="A4204" s="1">
        <v>43774</v>
      </c>
      <c r="B4204" t="s">
        <v>11</v>
      </c>
      <c r="C4204" t="s">
        <v>1048</v>
      </c>
      <c r="D4204">
        <v>17</v>
      </c>
    </row>
    <row r="4205" spans="1:4">
      <c r="A4205" s="1">
        <v>43770</v>
      </c>
      <c r="B4205" t="s">
        <v>11</v>
      </c>
      <c r="C4205" t="s">
        <v>824</v>
      </c>
      <c r="D4205">
        <v>13</v>
      </c>
    </row>
    <row r="4206" spans="1:4">
      <c r="A4206" s="1">
        <v>43793</v>
      </c>
      <c r="B4206" t="s">
        <v>11</v>
      </c>
      <c r="C4206" t="s">
        <v>727</v>
      </c>
      <c r="D4206">
        <v>25</v>
      </c>
    </row>
    <row r="4207" spans="1:4">
      <c r="A4207" s="1">
        <v>43791</v>
      </c>
      <c r="B4207" t="s">
        <v>11</v>
      </c>
      <c r="C4207" t="s">
        <v>824</v>
      </c>
      <c r="D4207">
        <v>17</v>
      </c>
    </row>
    <row r="4208" spans="1:4">
      <c r="A4208" s="1">
        <v>43796</v>
      </c>
      <c r="B4208" t="s">
        <v>11</v>
      </c>
      <c r="C4208" t="s">
        <v>824</v>
      </c>
      <c r="D4208">
        <v>15.1</v>
      </c>
    </row>
    <row r="4209" spans="1:4">
      <c r="A4209" s="1">
        <v>43773</v>
      </c>
      <c r="B4209" t="s">
        <v>11</v>
      </c>
      <c r="C4209" t="s">
        <v>1143</v>
      </c>
      <c r="D4209">
        <v>18.6</v>
      </c>
    </row>
    <row r="4210" spans="1:4">
      <c r="A4210" s="1">
        <v>43785</v>
      </c>
      <c r="B4210" t="s">
        <v>11</v>
      </c>
      <c r="C4210" t="s">
        <v>1143</v>
      </c>
      <c r="D4210">
        <v>32.3</v>
      </c>
    </row>
    <row r="4211" spans="1:4">
      <c r="A4211" s="1">
        <v>43785</v>
      </c>
      <c r="B4211" t="s">
        <v>11</v>
      </c>
      <c r="C4211" t="s">
        <v>780</v>
      </c>
      <c r="D4211">
        <v>19.08</v>
      </c>
    </row>
    <row r="4212" spans="1:4">
      <c r="A4212" s="1">
        <v>43786</v>
      </c>
      <c r="B4212" t="s">
        <v>11</v>
      </c>
      <c r="C4212" t="s">
        <v>727</v>
      </c>
      <c r="D4212">
        <v>13</v>
      </c>
    </row>
    <row r="4213" spans="1:4">
      <c r="A4213" s="1">
        <v>43787</v>
      </c>
      <c r="B4213" t="s">
        <v>11</v>
      </c>
      <c r="C4213" t="s">
        <v>1143</v>
      </c>
      <c r="D4213">
        <v>20.8</v>
      </c>
    </row>
    <row r="4214" spans="1:4">
      <c r="A4214" s="1">
        <v>43785</v>
      </c>
      <c r="B4214" t="s">
        <v>68</v>
      </c>
      <c r="C4214" t="s">
        <v>20</v>
      </c>
      <c r="D4214">
        <v>160.3</v>
      </c>
    </row>
    <row r="4215" spans="1:4">
      <c r="A4215" s="1">
        <v>43772</v>
      </c>
      <c r="B4215" t="s">
        <v>68</v>
      </c>
      <c r="C4215" t="s">
        <v>122</v>
      </c>
      <c r="D4215">
        <v>10.2</v>
      </c>
    </row>
    <row r="4216" spans="1:4">
      <c r="A4216" s="1">
        <v>43771</v>
      </c>
      <c r="B4216" t="s">
        <v>68</v>
      </c>
      <c r="C4216" t="s">
        <v>20</v>
      </c>
      <c r="D4216">
        <v>170.57</v>
      </c>
    </row>
    <row r="4217" spans="1:4">
      <c r="A4217" s="1">
        <v>43778</v>
      </c>
      <c r="B4217" t="s">
        <v>68</v>
      </c>
      <c r="C4217" t="s">
        <v>20</v>
      </c>
      <c r="D4217">
        <f>155.41+8.85</f>
        <v>164.26</v>
      </c>
    </row>
    <row r="4218" spans="1:4">
      <c r="A4218" s="1">
        <v>43776</v>
      </c>
      <c r="B4218" t="s">
        <v>68</v>
      </c>
      <c r="C4218" t="s">
        <v>122</v>
      </c>
      <c r="D4218">
        <v>10.45</v>
      </c>
    </row>
    <row r="4219" spans="1:4">
      <c r="A4219" s="1">
        <v>43792</v>
      </c>
      <c r="B4219" t="s">
        <v>68</v>
      </c>
      <c r="C4219" t="s">
        <v>20</v>
      </c>
      <c r="D4219">
        <v>181.54</v>
      </c>
    </row>
    <row r="4220" spans="1:4">
      <c r="A4220" s="1">
        <v>43772</v>
      </c>
      <c r="B4220" t="s">
        <v>68</v>
      </c>
      <c r="C4220" t="s">
        <v>991</v>
      </c>
      <c r="D4220">
        <v>22.5</v>
      </c>
    </row>
    <row r="4221" spans="1:4">
      <c r="A4221" s="1">
        <v>43782</v>
      </c>
      <c r="B4221" t="s">
        <v>68</v>
      </c>
      <c r="C4221" t="s">
        <v>372</v>
      </c>
      <c r="D4221">
        <v>18.95</v>
      </c>
    </row>
    <row r="4222" spans="1:4">
      <c r="A4222" s="1">
        <v>43793</v>
      </c>
      <c r="B4222" t="s">
        <v>68</v>
      </c>
      <c r="C4222" t="s">
        <v>991</v>
      </c>
      <c r="D4222">
        <v>11.9</v>
      </c>
    </row>
    <row r="4223" spans="1:4">
      <c r="A4223" s="1">
        <v>43770</v>
      </c>
      <c r="B4223" t="s">
        <v>125</v>
      </c>
      <c r="C4223" t="s">
        <v>640</v>
      </c>
      <c r="D4223">
        <v>60</v>
      </c>
    </row>
    <row r="4224" spans="1:4">
      <c r="A4224" s="1">
        <v>43770</v>
      </c>
      <c r="B4224" t="s">
        <v>125</v>
      </c>
      <c r="C4224" t="s">
        <v>641</v>
      </c>
      <c r="D4224">
        <v>600</v>
      </c>
    </row>
    <row r="4225" spans="1:4">
      <c r="A4225" s="1">
        <v>43770</v>
      </c>
      <c r="B4225" t="s">
        <v>125</v>
      </c>
      <c r="C4225" t="s">
        <v>509</v>
      </c>
      <c r="D4225">
        <v>55.5</v>
      </c>
    </row>
    <row r="4226" spans="1:4">
      <c r="A4226" s="1">
        <v>43770</v>
      </c>
      <c r="B4226" t="s">
        <v>644</v>
      </c>
      <c r="C4226" t="s">
        <v>684</v>
      </c>
      <c r="D4226">
        <v>300</v>
      </c>
    </row>
    <row r="4227" spans="1:4">
      <c r="A4227" s="1">
        <v>43770</v>
      </c>
      <c r="B4227" t="s">
        <v>646</v>
      </c>
      <c r="C4227" t="s">
        <v>1145</v>
      </c>
      <c r="D4227">
        <v>976</v>
      </c>
    </row>
    <row r="4228" spans="1:4">
      <c r="A4228" s="1">
        <v>43776</v>
      </c>
      <c r="B4228" t="s">
        <v>163</v>
      </c>
      <c r="C4228" t="s">
        <v>791</v>
      </c>
      <c r="D4228">
        <v>10</v>
      </c>
    </row>
    <row r="4229" spans="1:4">
      <c r="A4229" s="1">
        <v>43789</v>
      </c>
      <c r="B4229" t="s">
        <v>163</v>
      </c>
      <c r="C4229" t="s">
        <v>1303</v>
      </c>
      <c r="D4229">
        <v>13.4</v>
      </c>
    </row>
    <row r="4230" spans="1:4">
      <c r="A4230" s="1">
        <v>43789</v>
      </c>
      <c r="B4230" t="s">
        <v>163</v>
      </c>
      <c r="C4230" t="s">
        <v>1321</v>
      </c>
      <c r="D4230">
        <v>31.5</v>
      </c>
    </row>
    <row r="4231" spans="1:4">
      <c r="A4231" s="1">
        <v>43775</v>
      </c>
      <c r="B4231" t="s">
        <v>134</v>
      </c>
      <c r="C4231" t="s">
        <v>378</v>
      </c>
      <c r="D4231">
        <v>235</v>
      </c>
    </row>
    <row r="4232" spans="1:4">
      <c r="A4232" s="1">
        <v>43780</v>
      </c>
      <c r="B4232" t="s">
        <v>134</v>
      </c>
      <c r="C4232" t="s">
        <v>1313</v>
      </c>
      <c r="D4232">
        <v>210</v>
      </c>
    </row>
    <row r="4233" spans="1:4">
      <c r="A4233" s="1">
        <v>43789</v>
      </c>
      <c r="B4233" t="s">
        <v>134</v>
      </c>
      <c r="C4233" t="s">
        <v>1322</v>
      </c>
      <c r="D4233">
        <v>19.8</v>
      </c>
    </row>
    <row r="4234" spans="1:4">
      <c r="A4234" s="1">
        <v>43785</v>
      </c>
      <c r="B4234" t="s">
        <v>34</v>
      </c>
      <c r="C4234" t="s">
        <v>81</v>
      </c>
      <c r="D4234">
        <v>15.5</v>
      </c>
    </row>
    <row r="4235" spans="1:4">
      <c r="A4235" s="1">
        <v>43796</v>
      </c>
      <c r="B4235" t="s">
        <v>34</v>
      </c>
      <c r="C4235" t="s">
        <v>81</v>
      </c>
      <c r="D4235">
        <v>2.7</v>
      </c>
    </row>
    <row r="4236" spans="1:4">
      <c r="A4236" s="1">
        <v>43784</v>
      </c>
      <c r="B4236" t="s">
        <v>34</v>
      </c>
      <c r="C4236" t="s">
        <v>1323</v>
      </c>
      <c r="D4236">
        <v>17.5</v>
      </c>
    </row>
    <row r="4237" spans="1:4">
      <c r="A4237" s="1">
        <v>43799</v>
      </c>
      <c r="B4237" t="s">
        <v>34</v>
      </c>
      <c r="C4237" t="s">
        <v>81</v>
      </c>
      <c r="D4237">
        <v>55.95</v>
      </c>
    </row>
    <row r="4238" spans="1:4">
      <c r="A4238" s="1">
        <v>43770</v>
      </c>
      <c r="B4238" t="s">
        <v>36</v>
      </c>
      <c r="C4238" t="s">
        <v>37</v>
      </c>
      <c r="D4238">
        <v>600</v>
      </c>
    </row>
    <row r="4239" spans="1:4">
      <c r="A4239" s="1">
        <v>43770</v>
      </c>
      <c r="B4239" t="s">
        <v>36</v>
      </c>
      <c r="C4239" t="s">
        <v>38</v>
      </c>
      <c r="D4239">
        <v>400</v>
      </c>
    </row>
    <row r="4240" spans="1:4">
      <c r="A4240" s="1">
        <v>43782</v>
      </c>
      <c r="B4240" t="s">
        <v>36</v>
      </c>
      <c r="C4240" t="s">
        <v>1324</v>
      </c>
      <c r="D4240">
        <v>10.3</v>
      </c>
    </row>
    <row r="4241" spans="1:4">
      <c r="A4241" s="1">
        <v>43799</v>
      </c>
      <c r="B4241" t="s">
        <v>36</v>
      </c>
      <c r="C4241" t="s">
        <v>1325</v>
      </c>
      <c r="D4241">
        <v>33.3</v>
      </c>
    </row>
    <row r="4242" spans="1:4">
      <c r="A4242" s="1">
        <v>43799</v>
      </c>
      <c r="B4242" t="s">
        <v>36</v>
      </c>
      <c r="C4242" t="s">
        <v>1326</v>
      </c>
      <c r="D4242">
        <v>24.08</v>
      </c>
    </row>
    <row r="4243" spans="1:4">
      <c r="A4243" s="1">
        <v>43799</v>
      </c>
      <c r="B4243" t="s">
        <v>36</v>
      </c>
      <c r="C4243" t="s">
        <v>1327</v>
      </c>
      <c r="D4243">
        <v>20.69</v>
      </c>
    </row>
    <row r="4244" spans="1:4">
      <c r="A4244" s="1">
        <v>43799</v>
      </c>
      <c r="B4244" t="s">
        <v>36</v>
      </c>
      <c r="C4244" t="s">
        <v>1328</v>
      </c>
      <c r="D4244">
        <v>22.63</v>
      </c>
    </row>
    <row r="4245" spans="1:4">
      <c r="A4245" s="1">
        <v>43799</v>
      </c>
      <c r="B4245" t="s">
        <v>36</v>
      </c>
      <c r="C4245" t="s">
        <v>1329</v>
      </c>
      <c r="D4245">
        <v>135.11</v>
      </c>
    </row>
    <row r="4246" spans="1:4">
      <c r="A4246" s="1">
        <v>43799</v>
      </c>
      <c r="B4246" t="s">
        <v>36</v>
      </c>
      <c r="C4246" t="s">
        <v>624</v>
      </c>
      <c r="D4246">
        <v>88</v>
      </c>
    </row>
    <row r="4247" spans="1:4">
      <c r="A4247" s="1">
        <v>43799</v>
      </c>
      <c r="B4247" t="s">
        <v>36</v>
      </c>
      <c r="C4247" t="s">
        <v>1330</v>
      </c>
      <c r="D4247">
        <v>35.12</v>
      </c>
    </row>
    <row r="4248" spans="1:4">
      <c r="A4248" s="1">
        <v>43799</v>
      </c>
      <c r="B4248" t="s">
        <v>36</v>
      </c>
      <c r="C4248" t="s">
        <v>1331</v>
      </c>
      <c r="D4248">
        <v>25</v>
      </c>
    </row>
    <row r="4249" spans="1:4">
      <c r="A4249" s="1">
        <v>43799</v>
      </c>
      <c r="B4249" t="s">
        <v>36</v>
      </c>
      <c r="C4249" t="s">
        <v>1332</v>
      </c>
      <c r="D4249">
        <v>90</v>
      </c>
    </row>
    <row r="4250" spans="1:4">
      <c r="A4250" s="1">
        <v>43799</v>
      </c>
      <c r="B4250" t="s">
        <v>36</v>
      </c>
      <c r="C4250" t="s">
        <v>1333</v>
      </c>
      <c r="D4250">
        <v>40.66</v>
      </c>
    </row>
    <row r="4251" spans="1:4">
      <c r="A4251" s="1">
        <v>43799</v>
      </c>
      <c r="B4251" t="s">
        <v>36</v>
      </c>
      <c r="C4251" t="s">
        <v>922</v>
      </c>
      <c r="D4251">
        <v>47.38</v>
      </c>
    </row>
    <row r="4252" spans="1:4">
      <c r="A4252" s="1">
        <v>43799</v>
      </c>
      <c r="B4252" t="s">
        <v>36</v>
      </c>
      <c r="C4252" t="s">
        <v>1334</v>
      </c>
      <c r="D4252">
        <v>65.25</v>
      </c>
    </row>
    <row r="4253" spans="1:4">
      <c r="A4253" s="1">
        <v>43799</v>
      </c>
      <c r="B4253" t="s">
        <v>36</v>
      </c>
      <c r="C4253" t="s">
        <v>1335</v>
      </c>
      <c r="D4253">
        <v>26.81</v>
      </c>
    </row>
    <row r="4254" spans="1:4">
      <c r="A4254" s="1">
        <v>43799</v>
      </c>
      <c r="B4254" t="s">
        <v>36</v>
      </c>
      <c r="C4254" t="s">
        <v>1336</v>
      </c>
      <c r="D4254">
        <v>41.35</v>
      </c>
    </row>
    <row r="4255" spans="1:4">
      <c r="A4255" s="1">
        <v>43799</v>
      </c>
      <c r="B4255" t="s">
        <v>36</v>
      </c>
      <c r="C4255" t="s">
        <v>1337</v>
      </c>
      <c r="D4255">
        <v>30</v>
      </c>
    </row>
    <row r="4256" spans="1:4">
      <c r="A4256" s="1">
        <v>43770</v>
      </c>
      <c r="B4256" t="s">
        <v>39</v>
      </c>
      <c r="C4256" t="s">
        <v>42</v>
      </c>
      <c r="D4256">
        <v>110</v>
      </c>
    </row>
    <row r="4257" spans="1:4">
      <c r="A4257" s="1">
        <v>43786</v>
      </c>
      <c r="B4257" t="s">
        <v>39</v>
      </c>
      <c r="C4257" t="s">
        <v>391</v>
      </c>
      <c r="D4257">
        <v>50</v>
      </c>
    </row>
    <row r="4258" spans="1:4">
      <c r="A4258" s="1">
        <v>43786</v>
      </c>
      <c r="B4258" t="s">
        <v>39</v>
      </c>
      <c r="C4258" t="s">
        <v>83</v>
      </c>
      <c r="D4258">
        <v>78.2</v>
      </c>
    </row>
    <row r="4259" spans="1:4">
      <c r="A4259" s="1">
        <v>43779</v>
      </c>
      <c r="B4259" t="s">
        <v>39</v>
      </c>
      <c r="C4259" t="s">
        <v>83</v>
      </c>
      <c r="D4259">
        <v>64.61</v>
      </c>
    </row>
    <row r="4260" spans="1:4">
      <c r="A4260" s="1">
        <v>43776</v>
      </c>
      <c r="B4260" t="s">
        <v>39</v>
      </c>
      <c r="C4260" t="s">
        <v>83</v>
      </c>
      <c r="D4260">
        <v>85.02</v>
      </c>
    </row>
    <row r="4261" spans="1:4">
      <c r="A4261" s="1">
        <v>43772</v>
      </c>
      <c r="B4261" t="s">
        <v>39</v>
      </c>
      <c r="C4261" t="s">
        <v>83</v>
      </c>
      <c r="D4261">
        <v>53.55</v>
      </c>
    </row>
    <row r="4262" spans="1:4">
      <c r="A4262" s="1">
        <v>43793</v>
      </c>
      <c r="B4262" t="s">
        <v>39</v>
      </c>
      <c r="C4262" t="s">
        <v>83</v>
      </c>
      <c r="D4262">
        <v>52.55</v>
      </c>
    </row>
    <row r="4263" spans="1:4">
      <c r="A4263" s="1">
        <v>43797</v>
      </c>
      <c r="B4263" t="s">
        <v>39</v>
      </c>
      <c r="C4263" t="s">
        <v>83</v>
      </c>
      <c r="D4263">
        <v>42.5</v>
      </c>
    </row>
    <row r="4264" spans="1:4">
      <c r="A4264" s="1">
        <v>43770</v>
      </c>
      <c r="B4264" t="s">
        <v>375</v>
      </c>
      <c r="C4264" t="s">
        <v>547</v>
      </c>
      <c r="D4264">
        <v>200</v>
      </c>
    </row>
    <row r="4265" spans="1:4">
      <c r="A4265" s="1">
        <v>43770</v>
      </c>
      <c r="B4265" t="s">
        <v>375</v>
      </c>
      <c r="C4265" t="s">
        <v>548</v>
      </c>
      <c r="D4265">
        <v>25</v>
      </c>
    </row>
    <row r="4266" spans="1:4">
      <c r="A4266" s="1">
        <v>43770</v>
      </c>
      <c r="B4266" t="s">
        <v>375</v>
      </c>
      <c r="C4266" t="s">
        <v>549</v>
      </c>
      <c r="D4266">
        <v>44</v>
      </c>
    </row>
    <row r="4267" spans="1:4">
      <c r="A4267" s="1">
        <v>43770</v>
      </c>
      <c r="B4267" t="s">
        <v>375</v>
      </c>
      <c r="C4267" t="s">
        <v>550</v>
      </c>
      <c r="D4267">
        <v>20</v>
      </c>
    </row>
    <row r="4268" spans="1:4">
      <c r="A4268" s="1">
        <v>43770</v>
      </c>
      <c r="B4268" t="s">
        <v>375</v>
      </c>
      <c r="C4268" t="s">
        <v>1319</v>
      </c>
      <c r="D4268">
        <v>5</v>
      </c>
    </row>
    <row r="4269" spans="1:4">
      <c r="A4269" s="1">
        <v>43819</v>
      </c>
      <c r="B4269" t="s">
        <v>1538</v>
      </c>
      <c r="C4269" t="s">
        <v>1338</v>
      </c>
      <c r="D4269">
        <v>80</v>
      </c>
    </row>
    <row r="4270" spans="1:4">
      <c r="A4270" s="1">
        <v>43805</v>
      </c>
      <c r="B4270" t="s">
        <v>1538</v>
      </c>
      <c r="C4270" t="s">
        <v>1320</v>
      </c>
      <c r="D4270">
        <v>29</v>
      </c>
    </row>
    <row r="4271" spans="1:4">
      <c r="A4271" s="1">
        <v>43800</v>
      </c>
      <c r="B4271" t="s">
        <v>294</v>
      </c>
      <c r="C4271" t="s">
        <v>239</v>
      </c>
      <c r="D4271">
        <v>470</v>
      </c>
    </row>
    <row r="4272" spans="1:4">
      <c r="A4272" s="1">
        <v>43813</v>
      </c>
      <c r="B4272" t="s">
        <v>294</v>
      </c>
      <c r="C4272" t="s">
        <v>1339</v>
      </c>
      <c r="D4272">
        <v>9</v>
      </c>
    </row>
    <row r="4273" spans="1:4">
      <c r="A4273" s="1">
        <v>43800</v>
      </c>
      <c r="B4273" t="s">
        <v>11</v>
      </c>
      <c r="C4273" t="s">
        <v>777</v>
      </c>
      <c r="D4273">
        <v>180</v>
      </c>
    </row>
    <row r="4274" spans="1:4">
      <c r="A4274" s="1">
        <v>43814</v>
      </c>
      <c r="B4274" t="s">
        <v>11</v>
      </c>
      <c r="C4274" t="s">
        <v>727</v>
      </c>
      <c r="D4274">
        <v>25</v>
      </c>
    </row>
    <row r="4275" spans="1:4">
      <c r="A4275" s="1">
        <v>43813</v>
      </c>
      <c r="B4275" t="s">
        <v>11</v>
      </c>
      <c r="C4275" t="s">
        <v>780</v>
      </c>
      <c r="D4275">
        <v>9.7</v>
      </c>
    </row>
    <row r="4276" spans="1:4">
      <c r="A4276" s="1">
        <v>43817</v>
      </c>
      <c r="B4276" t="s">
        <v>11</v>
      </c>
      <c r="C4276" t="s">
        <v>1340</v>
      </c>
      <c r="D4276">
        <v>22.45</v>
      </c>
    </row>
    <row r="4277" spans="1:4">
      <c r="A4277" s="1">
        <v>43811</v>
      </c>
      <c r="B4277" t="s">
        <v>68</v>
      </c>
      <c r="C4277" t="s">
        <v>20</v>
      </c>
      <c r="D4277">
        <v>219.55</v>
      </c>
    </row>
    <row r="4278" spans="1:4">
      <c r="A4278" s="1">
        <v>43819</v>
      </c>
      <c r="B4278" t="s">
        <v>68</v>
      </c>
      <c r="C4278" t="s">
        <v>20</v>
      </c>
      <c r="D4278">
        <v>228</v>
      </c>
    </row>
    <row r="4279" spans="1:4">
      <c r="A4279" s="1">
        <v>43827</v>
      </c>
      <c r="B4279" t="s">
        <v>68</v>
      </c>
      <c r="C4279" t="s">
        <v>20</v>
      </c>
      <c r="D4279">
        <v>98.7</v>
      </c>
    </row>
    <row r="4280" spans="1:4">
      <c r="A4280" s="1">
        <v>43805</v>
      </c>
      <c r="B4280" t="s">
        <v>197</v>
      </c>
      <c r="C4280" t="s">
        <v>1341</v>
      </c>
      <c r="D4280">
        <v>12.4</v>
      </c>
    </row>
    <row r="4281" spans="1:4">
      <c r="A4281" s="1">
        <v>43811</v>
      </c>
      <c r="B4281" t="s">
        <v>197</v>
      </c>
      <c r="C4281" t="s">
        <v>745</v>
      </c>
      <c r="D4281">
        <v>66.1</v>
      </c>
    </row>
    <row r="4282" spans="1:4">
      <c r="A4282" s="1">
        <v>43813</v>
      </c>
      <c r="B4282" t="s">
        <v>197</v>
      </c>
      <c r="C4282" t="s">
        <v>124</v>
      </c>
      <c r="D4282">
        <v>65.6</v>
      </c>
    </row>
    <row r="4283" spans="1:4">
      <c r="A4283" s="1">
        <v>43801</v>
      </c>
      <c r="B4283" t="s">
        <v>197</v>
      </c>
      <c r="C4283" t="s">
        <v>394</v>
      </c>
      <c r="D4283">
        <v>25.2</v>
      </c>
    </row>
    <row r="4284" spans="1:4">
      <c r="A4284" s="1">
        <v>43800</v>
      </c>
      <c r="B4284" t="s">
        <v>125</v>
      </c>
      <c r="C4284" t="s">
        <v>640</v>
      </c>
      <c r="D4284">
        <v>60</v>
      </c>
    </row>
    <row r="4285" spans="1:4">
      <c r="A4285" s="1">
        <v>43800</v>
      </c>
      <c r="B4285" t="s">
        <v>125</v>
      </c>
      <c r="C4285" t="s">
        <v>641</v>
      </c>
      <c r="D4285">
        <v>600</v>
      </c>
    </row>
    <row r="4286" spans="1:4">
      <c r="A4286" s="1">
        <v>43800</v>
      </c>
      <c r="B4286" t="s">
        <v>125</v>
      </c>
      <c r="C4286" t="s">
        <v>509</v>
      </c>
      <c r="D4286">
        <v>32.75</v>
      </c>
    </row>
    <row r="4287" spans="1:4">
      <c r="A4287" s="1">
        <v>43800</v>
      </c>
      <c r="B4287" t="s">
        <v>125</v>
      </c>
      <c r="C4287" t="s">
        <v>1342</v>
      </c>
      <c r="D4287">
        <v>252</v>
      </c>
    </row>
    <row r="4288" spans="1:4">
      <c r="A4288" s="1">
        <v>43800</v>
      </c>
      <c r="B4288" t="s">
        <v>644</v>
      </c>
      <c r="C4288" t="s">
        <v>684</v>
      </c>
      <c r="D4288">
        <v>300</v>
      </c>
    </row>
    <row r="4289" spans="1:4">
      <c r="A4289" s="1">
        <v>43800</v>
      </c>
      <c r="B4289" t="s">
        <v>646</v>
      </c>
      <c r="C4289" t="s">
        <v>1145</v>
      </c>
      <c r="D4289">
        <v>976</v>
      </c>
    </row>
    <row r="4290" spans="1:4">
      <c r="A4290" s="1">
        <v>43811</v>
      </c>
      <c r="B4290" t="s">
        <v>157</v>
      </c>
      <c r="C4290" t="s">
        <v>1343</v>
      </c>
      <c r="D4290">
        <v>2600</v>
      </c>
    </row>
    <row r="4291" spans="1:4">
      <c r="A4291" s="1">
        <v>43811</v>
      </c>
      <c r="B4291" t="s">
        <v>157</v>
      </c>
      <c r="C4291" t="s">
        <v>200</v>
      </c>
      <c r="D4291">
        <v>69.7</v>
      </c>
    </row>
    <row r="4292" spans="1:4">
      <c r="A4292" s="1">
        <v>43811</v>
      </c>
      <c r="B4292" t="s">
        <v>157</v>
      </c>
      <c r="C4292" t="s">
        <v>200</v>
      </c>
      <c r="D4292">
        <v>2660</v>
      </c>
    </row>
    <row r="4293" spans="1:4">
      <c r="A4293" s="1">
        <v>43811</v>
      </c>
      <c r="B4293" t="s">
        <v>163</v>
      </c>
      <c r="C4293" t="s">
        <v>1344</v>
      </c>
      <c r="D4293">
        <v>106</v>
      </c>
    </row>
    <row r="4294" spans="1:4">
      <c r="A4294" s="1">
        <v>43826</v>
      </c>
      <c r="B4294" t="s">
        <v>163</v>
      </c>
      <c r="C4294" t="s">
        <v>1345</v>
      </c>
      <c r="D4294">
        <v>16</v>
      </c>
    </row>
    <row r="4295" spans="1:4">
      <c r="A4295" s="1">
        <v>43824</v>
      </c>
      <c r="B4295" t="s">
        <v>163</v>
      </c>
      <c r="C4295" t="s">
        <v>1346</v>
      </c>
      <c r="D4295">
        <v>10</v>
      </c>
    </row>
    <row r="4296" spans="1:4">
      <c r="A4296" s="1">
        <v>43826</v>
      </c>
      <c r="B4296" t="s">
        <v>163</v>
      </c>
      <c r="C4296" t="s">
        <v>1347</v>
      </c>
      <c r="D4296">
        <v>47</v>
      </c>
    </row>
    <row r="4297" spans="1:4">
      <c r="A4297" s="1">
        <v>43805</v>
      </c>
      <c r="B4297" t="s">
        <v>134</v>
      </c>
      <c r="C4297" t="s">
        <v>603</v>
      </c>
      <c r="D4297">
        <v>204.91</v>
      </c>
    </row>
    <row r="4298" spans="1:4">
      <c r="A4298" s="1">
        <v>43803</v>
      </c>
      <c r="B4298" t="s">
        <v>134</v>
      </c>
      <c r="C4298" t="s">
        <v>1278</v>
      </c>
      <c r="D4298">
        <v>75</v>
      </c>
    </row>
    <row r="4299" spans="1:4">
      <c r="A4299" s="1">
        <v>43825</v>
      </c>
      <c r="B4299" t="s">
        <v>134</v>
      </c>
      <c r="C4299" t="s">
        <v>1348</v>
      </c>
      <c r="D4299">
        <v>29</v>
      </c>
    </row>
    <row r="4300" spans="1:4">
      <c r="A4300" s="1">
        <v>43829</v>
      </c>
      <c r="B4300" t="s">
        <v>134</v>
      </c>
      <c r="C4300" t="s">
        <v>1349</v>
      </c>
      <c r="D4300">
        <v>140</v>
      </c>
    </row>
    <row r="4301" spans="1:4">
      <c r="A4301" s="1">
        <v>43829</v>
      </c>
      <c r="B4301" t="s">
        <v>134</v>
      </c>
      <c r="C4301" t="s">
        <v>378</v>
      </c>
      <c r="D4301">
        <v>290</v>
      </c>
    </row>
    <row r="4302" spans="1:4">
      <c r="A4302" s="1">
        <v>43812</v>
      </c>
      <c r="B4302" t="s">
        <v>34</v>
      </c>
      <c r="C4302" t="s">
        <v>1323</v>
      </c>
      <c r="D4302">
        <v>20</v>
      </c>
    </row>
    <row r="4303" spans="1:4">
      <c r="A4303" s="1">
        <v>43830</v>
      </c>
      <c r="B4303" t="s">
        <v>34</v>
      </c>
      <c r="C4303" t="s">
        <v>81</v>
      </c>
      <c r="D4303">
        <v>38.3</v>
      </c>
    </row>
    <row r="4304" spans="1:4">
      <c r="A4304" s="1">
        <v>43800</v>
      </c>
      <c r="B4304" t="s">
        <v>36</v>
      </c>
      <c r="C4304" t="s">
        <v>37</v>
      </c>
      <c r="D4304">
        <v>600</v>
      </c>
    </row>
    <row r="4305" spans="1:4">
      <c r="A4305" s="1">
        <v>43800</v>
      </c>
      <c r="B4305" t="s">
        <v>36</v>
      </c>
      <c r="C4305" t="s">
        <v>38</v>
      </c>
      <c r="D4305">
        <v>400</v>
      </c>
    </row>
    <row r="4306" spans="1:4">
      <c r="A4306" s="1">
        <v>43810</v>
      </c>
      <c r="B4306" t="s">
        <v>36</v>
      </c>
      <c r="C4306" t="s">
        <v>1350</v>
      </c>
      <c r="D4306">
        <v>140.46</v>
      </c>
    </row>
    <row r="4307" spans="1:4">
      <c r="A4307" s="1">
        <v>43810</v>
      </c>
      <c r="B4307" t="s">
        <v>36</v>
      </c>
      <c r="C4307" t="s">
        <v>1351</v>
      </c>
      <c r="D4307">
        <v>22</v>
      </c>
    </row>
    <row r="4308" spans="1:4">
      <c r="A4308" s="1">
        <v>43810</v>
      </c>
      <c r="B4308" t="s">
        <v>36</v>
      </c>
      <c r="C4308" t="s">
        <v>1352</v>
      </c>
      <c r="D4308">
        <v>57.06</v>
      </c>
    </row>
    <row r="4309" spans="1:4">
      <c r="A4309" s="1">
        <v>43810</v>
      </c>
      <c r="B4309" t="s">
        <v>36</v>
      </c>
      <c r="C4309" t="s">
        <v>1353</v>
      </c>
      <c r="D4309">
        <v>10.78</v>
      </c>
    </row>
    <row r="4310" spans="1:4">
      <c r="A4310" s="1">
        <v>43810</v>
      </c>
      <c r="B4310" t="s">
        <v>36</v>
      </c>
      <c r="C4310" t="s">
        <v>1354</v>
      </c>
      <c r="D4310">
        <v>125</v>
      </c>
    </row>
    <row r="4311" spans="1:4">
      <c r="A4311" s="1">
        <v>43810</v>
      </c>
      <c r="B4311" t="s">
        <v>36</v>
      </c>
      <c r="C4311" t="s">
        <v>1351</v>
      </c>
      <c r="D4311">
        <v>118</v>
      </c>
    </row>
    <row r="4312" spans="1:4">
      <c r="A4312" s="1">
        <v>43810</v>
      </c>
      <c r="B4312" t="s">
        <v>36</v>
      </c>
      <c r="C4312" t="s">
        <v>1355</v>
      </c>
      <c r="D4312">
        <v>50</v>
      </c>
    </row>
    <row r="4313" spans="1:4">
      <c r="A4313" s="1">
        <v>43810</v>
      </c>
      <c r="B4313" t="s">
        <v>36</v>
      </c>
      <c r="C4313" t="s">
        <v>1356</v>
      </c>
      <c r="D4313">
        <v>35</v>
      </c>
    </row>
    <row r="4314" spans="1:4">
      <c r="A4314" s="1">
        <v>43810</v>
      </c>
      <c r="B4314" t="s">
        <v>36</v>
      </c>
      <c r="C4314" t="s">
        <v>1357</v>
      </c>
      <c r="D4314">
        <f>3500/20</f>
        <v>175</v>
      </c>
    </row>
    <row r="4315" spans="1:4">
      <c r="A4315" s="1">
        <v>43810</v>
      </c>
      <c r="B4315" t="s">
        <v>36</v>
      </c>
      <c r="C4315" t="s">
        <v>1358</v>
      </c>
      <c r="D4315">
        <v>28</v>
      </c>
    </row>
    <row r="4316" spans="1:4">
      <c r="A4316" s="1">
        <v>43817</v>
      </c>
      <c r="B4316" t="s">
        <v>36</v>
      </c>
      <c r="C4316" t="s">
        <v>1359</v>
      </c>
      <c r="D4316">
        <v>410</v>
      </c>
    </row>
    <row r="4317" spans="1:4">
      <c r="A4317" s="1">
        <v>43800</v>
      </c>
      <c r="B4317" t="s">
        <v>39</v>
      </c>
      <c r="C4317" t="s">
        <v>42</v>
      </c>
      <c r="D4317">
        <v>110</v>
      </c>
    </row>
    <row r="4318" spans="1:4">
      <c r="A4318" s="1">
        <v>43811</v>
      </c>
      <c r="B4318" t="s">
        <v>39</v>
      </c>
      <c r="C4318" t="s">
        <v>83</v>
      </c>
      <c r="D4318">
        <v>62.33</v>
      </c>
    </row>
    <row r="4319" spans="1:4">
      <c r="A4319" s="1">
        <v>43817</v>
      </c>
      <c r="B4319" t="s">
        <v>39</v>
      </c>
      <c r="C4319" t="s">
        <v>391</v>
      </c>
      <c r="D4319">
        <v>100</v>
      </c>
    </row>
    <row r="4320" spans="1:4">
      <c r="A4320" s="1">
        <v>43817</v>
      </c>
      <c r="B4320" t="s">
        <v>39</v>
      </c>
      <c r="C4320" t="s">
        <v>83</v>
      </c>
      <c r="D4320">
        <v>74.35</v>
      </c>
    </row>
    <row r="4321" spans="1:4">
      <c r="A4321" s="1">
        <v>43824</v>
      </c>
      <c r="B4321" t="s">
        <v>39</v>
      </c>
      <c r="C4321" t="s">
        <v>83</v>
      </c>
      <c r="D4321">
        <v>68.82</v>
      </c>
    </row>
    <row r="4322" spans="1:4">
      <c r="A4322" s="1">
        <v>43829</v>
      </c>
      <c r="B4322" t="s">
        <v>39</v>
      </c>
      <c r="C4322" t="s">
        <v>1360</v>
      </c>
      <c r="D4322">
        <v>20</v>
      </c>
    </row>
    <row r="4323" spans="1:4">
      <c r="A4323" s="1">
        <v>43804</v>
      </c>
      <c r="B4323" t="s">
        <v>39</v>
      </c>
      <c r="C4323" t="s">
        <v>391</v>
      </c>
      <c r="D4323">
        <v>50</v>
      </c>
    </row>
    <row r="4324" spans="1:4">
      <c r="A4324" s="1">
        <v>43800</v>
      </c>
      <c r="B4324" t="s">
        <v>375</v>
      </c>
      <c r="C4324" t="s">
        <v>547</v>
      </c>
      <c r="D4324">
        <v>200</v>
      </c>
    </row>
    <row r="4325" spans="1:4">
      <c r="A4325" s="1">
        <v>43800</v>
      </c>
      <c r="B4325" t="s">
        <v>375</v>
      </c>
      <c r="C4325" t="s">
        <v>548</v>
      </c>
      <c r="D4325">
        <v>25</v>
      </c>
    </row>
    <row r="4326" spans="1:4">
      <c r="A4326" s="1">
        <v>43800</v>
      </c>
      <c r="B4326" t="s">
        <v>375</v>
      </c>
      <c r="C4326" t="s">
        <v>549</v>
      </c>
      <c r="D4326">
        <v>44</v>
      </c>
    </row>
    <row r="4327" spans="1:4">
      <c r="A4327" s="1">
        <v>43800</v>
      </c>
      <c r="B4327" t="s">
        <v>375</v>
      </c>
      <c r="C4327" t="s">
        <v>550</v>
      </c>
      <c r="D4327">
        <v>20</v>
      </c>
    </row>
    <row r="4328" spans="1:4">
      <c r="A4328" s="1">
        <v>43800</v>
      </c>
      <c r="B4328" t="s">
        <v>375</v>
      </c>
      <c r="C4328" t="s">
        <v>1319</v>
      </c>
      <c r="D4328">
        <v>5</v>
      </c>
    </row>
    <row r="4329" spans="1:4">
      <c r="A4329" s="1">
        <v>40184</v>
      </c>
      <c r="B4329" t="s">
        <v>1538</v>
      </c>
      <c r="C4329" t="s">
        <v>1152</v>
      </c>
      <c r="D4329">
        <v>440</v>
      </c>
    </row>
    <row r="4330" spans="1:4">
      <c r="A4330" s="1">
        <v>43833</v>
      </c>
      <c r="B4330" t="s">
        <v>1538</v>
      </c>
      <c r="C4330" t="s">
        <v>325</v>
      </c>
      <c r="D4330">
        <v>33</v>
      </c>
    </row>
    <row r="4331" spans="1:4">
      <c r="A4331" s="1">
        <v>43831</v>
      </c>
      <c r="B4331" t="s">
        <v>294</v>
      </c>
      <c r="C4331" t="s">
        <v>239</v>
      </c>
      <c r="D4331">
        <v>470</v>
      </c>
    </row>
    <row r="4332" spans="1:4">
      <c r="A4332" s="1">
        <v>43831</v>
      </c>
      <c r="B4332" t="s">
        <v>11</v>
      </c>
      <c r="C4332" t="s">
        <v>777</v>
      </c>
      <c r="D4332">
        <v>180</v>
      </c>
    </row>
    <row r="4333" spans="1:4">
      <c r="A4333" s="1">
        <v>40181</v>
      </c>
      <c r="B4333" t="s">
        <v>11</v>
      </c>
      <c r="C4333" t="s">
        <v>824</v>
      </c>
      <c r="D4333">
        <v>23</v>
      </c>
    </row>
    <row r="4334" spans="1:4">
      <c r="A4334" s="1">
        <v>40183</v>
      </c>
      <c r="B4334" t="s">
        <v>68</v>
      </c>
      <c r="C4334" t="s">
        <v>1361</v>
      </c>
      <c r="D4334">
        <v>30</v>
      </c>
    </row>
    <row r="4335" spans="1:4">
      <c r="A4335" s="1">
        <v>43834</v>
      </c>
      <c r="B4335" t="s">
        <v>68</v>
      </c>
      <c r="C4335" t="s">
        <v>20</v>
      </c>
      <c r="D4335">
        <v>196.67</v>
      </c>
    </row>
    <row r="4336" spans="1:4">
      <c r="A4336" s="1">
        <v>43841</v>
      </c>
      <c r="B4336" t="s">
        <v>68</v>
      </c>
      <c r="C4336" t="s">
        <v>20</v>
      </c>
      <c r="D4336">
        <v>214.34</v>
      </c>
    </row>
    <row r="4337" spans="1:4">
      <c r="A4337" s="1">
        <v>43852</v>
      </c>
      <c r="B4337" t="s">
        <v>68</v>
      </c>
      <c r="C4337" t="s">
        <v>20</v>
      </c>
      <c r="D4337">
        <v>25.65</v>
      </c>
    </row>
    <row r="4338" spans="1:4">
      <c r="A4338" s="1">
        <v>43848</v>
      </c>
      <c r="B4338" t="s">
        <v>68</v>
      </c>
      <c r="C4338" t="s">
        <v>20</v>
      </c>
      <c r="D4338">
        <v>198.4</v>
      </c>
    </row>
    <row r="4339" spans="1:4">
      <c r="A4339" s="1">
        <v>43857</v>
      </c>
      <c r="B4339" t="s">
        <v>68</v>
      </c>
      <c r="C4339" t="s">
        <v>20</v>
      </c>
      <c r="D4339">
        <v>72</v>
      </c>
    </row>
    <row r="4340" spans="1:4">
      <c r="A4340" s="1">
        <v>43860</v>
      </c>
      <c r="B4340" t="s">
        <v>197</v>
      </c>
      <c r="C4340" t="s">
        <v>124</v>
      </c>
      <c r="D4340">
        <v>28.9</v>
      </c>
    </row>
    <row r="4341" spans="1:4">
      <c r="A4341" s="1">
        <v>43858</v>
      </c>
      <c r="B4341" t="s">
        <v>197</v>
      </c>
      <c r="C4341" t="s">
        <v>890</v>
      </c>
      <c r="D4341">
        <v>45.1</v>
      </c>
    </row>
    <row r="4342" spans="1:4">
      <c r="A4342" s="1">
        <v>43831</v>
      </c>
      <c r="B4342" t="s">
        <v>125</v>
      </c>
      <c r="C4342" t="s">
        <v>640</v>
      </c>
      <c r="D4342">
        <v>60</v>
      </c>
    </row>
    <row r="4343" spans="1:4">
      <c r="A4343" s="1">
        <v>43831</v>
      </c>
      <c r="B4343" t="s">
        <v>125</v>
      </c>
      <c r="C4343" t="s">
        <v>641</v>
      </c>
      <c r="D4343">
        <v>675</v>
      </c>
    </row>
    <row r="4344" spans="1:4">
      <c r="A4344" s="1">
        <v>43831</v>
      </c>
      <c r="B4344" t="s">
        <v>125</v>
      </c>
      <c r="C4344" t="s">
        <v>509</v>
      </c>
      <c r="D4344">
        <v>32.75</v>
      </c>
    </row>
    <row r="4345" spans="1:4">
      <c r="A4345" s="1">
        <v>43832</v>
      </c>
      <c r="B4345" t="s">
        <v>125</v>
      </c>
      <c r="C4345" t="s">
        <v>1363</v>
      </c>
      <c r="D4345">
        <v>69.5</v>
      </c>
    </row>
    <row r="4346" spans="1:4">
      <c r="A4346" s="1">
        <v>43831</v>
      </c>
      <c r="B4346" t="s">
        <v>644</v>
      </c>
      <c r="C4346" t="s">
        <v>684</v>
      </c>
      <c r="D4346">
        <v>300</v>
      </c>
    </row>
    <row r="4347" spans="1:4">
      <c r="A4347" s="1">
        <v>43831</v>
      </c>
      <c r="B4347" t="s">
        <v>646</v>
      </c>
      <c r="C4347" t="s">
        <v>1145</v>
      </c>
      <c r="D4347">
        <v>976</v>
      </c>
    </row>
    <row r="4348" spans="1:4">
      <c r="A4348" s="1">
        <v>43833</v>
      </c>
      <c r="B4348" t="s">
        <v>163</v>
      </c>
      <c r="C4348" t="s">
        <v>1364</v>
      </c>
      <c r="D4348">
        <v>64.75</v>
      </c>
    </row>
    <row r="4349" spans="1:4">
      <c r="A4349" s="1">
        <v>43847</v>
      </c>
      <c r="B4349" t="s">
        <v>163</v>
      </c>
      <c r="C4349" t="s">
        <v>1146</v>
      </c>
      <c r="D4349">
        <v>5</v>
      </c>
    </row>
    <row r="4350" spans="1:4">
      <c r="A4350" s="1">
        <v>43840</v>
      </c>
      <c r="B4350" t="s">
        <v>134</v>
      </c>
      <c r="C4350" t="s">
        <v>993</v>
      </c>
      <c r="D4350">
        <v>20</v>
      </c>
    </row>
    <row r="4351" spans="1:4">
      <c r="A4351" s="1">
        <v>43844</v>
      </c>
      <c r="B4351" t="s">
        <v>134</v>
      </c>
      <c r="C4351" t="s">
        <v>603</v>
      </c>
      <c r="D4351">
        <v>67.41</v>
      </c>
    </row>
    <row r="4352" spans="1:4">
      <c r="A4352" s="1">
        <v>43841</v>
      </c>
      <c r="B4352" t="s">
        <v>34</v>
      </c>
      <c r="C4352" t="s">
        <v>697</v>
      </c>
      <c r="D4352">
        <v>13</v>
      </c>
    </row>
    <row r="4353" spans="1:4">
      <c r="A4353" s="1">
        <v>43861</v>
      </c>
      <c r="B4353" t="s">
        <v>34</v>
      </c>
      <c r="C4353" t="s">
        <v>81</v>
      </c>
      <c r="D4353">
        <v>22.8</v>
      </c>
    </row>
    <row r="4354" spans="1:4">
      <c r="A4354" s="1">
        <v>43831</v>
      </c>
      <c r="B4354" t="s">
        <v>36</v>
      </c>
      <c r="C4354" t="s">
        <v>1365</v>
      </c>
      <c r="D4354">
        <v>1000</v>
      </c>
    </row>
    <row r="4355" spans="1:4">
      <c r="A4355" s="1">
        <v>43831</v>
      </c>
      <c r="B4355" t="s">
        <v>36</v>
      </c>
      <c r="C4355" t="s">
        <v>1366</v>
      </c>
      <c r="D4355">
        <v>700</v>
      </c>
    </row>
    <row r="4356" spans="1:4">
      <c r="A4356" s="1">
        <v>43849</v>
      </c>
      <c r="B4356" t="s">
        <v>36</v>
      </c>
      <c r="C4356" t="s">
        <v>323</v>
      </c>
      <c r="D4356">
        <v>29.6</v>
      </c>
    </row>
    <row r="4357" spans="1:4">
      <c r="A4357" s="1">
        <v>43854</v>
      </c>
      <c r="B4357" t="s">
        <v>36</v>
      </c>
      <c r="C4357" t="s">
        <v>662</v>
      </c>
      <c r="D4357">
        <v>1000</v>
      </c>
    </row>
    <row r="4358" spans="1:4">
      <c r="A4358" s="1">
        <v>43831</v>
      </c>
      <c r="B4358" t="s">
        <v>39</v>
      </c>
      <c r="C4358" t="s">
        <v>42</v>
      </c>
      <c r="D4358">
        <v>90</v>
      </c>
    </row>
    <row r="4359" spans="1:4">
      <c r="A4359" s="1">
        <v>40180</v>
      </c>
      <c r="B4359" t="s">
        <v>39</v>
      </c>
      <c r="C4359" t="s">
        <v>83</v>
      </c>
      <c r="D4359">
        <v>77.43</v>
      </c>
    </row>
    <row r="4360" spans="1:4">
      <c r="A4360" s="1">
        <v>43841</v>
      </c>
      <c r="B4360" t="s">
        <v>39</v>
      </c>
      <c r="C4360" t="s">
        <v>83</v>
      </c>
      <c r="D4360">
        <v>72.85</v>
      </c>
    </row>
    <row r="4361" spans="1:4">
      <c r="A4361" s="1">
        <v>43841</v>
      </c>
      <c r="B4361" t="s">
        <v>39</v>
      </c>
      <c r="C4361" t="s">
        <v>358</v>
      </c>
      <c r="D4361">
        <v>14.4</v>
      </c>
    </row>
    <row r="4362" spans="1:4">
      <c r="A4362" s="1">
        <v>43837</v>
      </c>
      <c r="B4362" t="s">
        <v>39</v>
      </c>
      <c r="C4362" t="s">
        <v>391</v>
      </c>
      <c r="D4362">
        <v>100</v>
      </c>
    </row>
    <row r="4363" spans="1:4">
      <c r="A4363" s="1">
        <v>43849</v>
      </c>
      <c r="B4363" t="s">
        <v>39</v>
      </c>
      <c r="C4363" t="s">
        <v>1367</v>
      </c>
      <c r="D4363">
        <v>29.6</v>
      </c>
    </row>
    <row r="4364" spans="1:4">
      <c r="A4364" s="1">
        <v>43849</v>
      </c>
      <c r="B4364" t="s">
        <v>39</v>
      </c>
      <c r="C4364" t="s">
        <v>83</v>
      </c>
      <c r="D4364">
        <v>74.5</v>
      </c>
    </row>
    <row r="4365" spans="1:4">
      <c r="A4365" s="1">
        <v>43859</v>
      </c>
      <c r="B4365" t="s">
        <v>39</v>
      </c>
      <c r="C4365" t="s">
        <v>83</v>
      </c>
      <c r="D4365">
        <v>75.42</v>
      </c>
    </row>
    <row r="4366" spans="1:4">
      <c r="A4366" s="1">
        <v>43855</v>
      </c>
      <c r="B4366" t="s">
        <v>39</v>
      </c>
      <c r="C4366" t="s">
        <v>172</v>
      </c>
      <c r="D4366">
        <v>390</v>
      </c>
    </row>
    <row r="4367" spans="1:4">
      <c r="A4367" s="1">
        <v>43859</v>
      </c>
      <c r="B4367" t="s">
        <v>39</v>
      </c>
      <c r="C4367" t="s">
        <v>1368</v>
      </c>
      <c r="D4367">
        <v>130</v>
      </c>
    </row>
    <row r="4368" spans="1:4">
      <c r="A4368" s="1">
        <v>43831</v>
      </c>
      <c r="B4368" t="s">
        <v>375</v>
      </c>
      <c r="C4368" t="s">
        <v>547</v>
      </c>
      <c r="D4368">
        <v>200</v>
      </c>
    </row>
    <row r="4369" spans="1:4">
      <c r="A4369" s="1">
        <v>43831</v>
      </c>
      <c r="B4369" t="s">
        <v>375</v>
      </c>
      <c r="C4369" t="s">
        <v>548</v>
      </c>
      <c r="D4369">
        <v>25</v>
      </c>
    </row>
    <row r="4370" spans="1:4">
      <c r="A4370" s="1">
        <v>43831</v>
      </c>
      <c r="B4370" t="s">
        <v>375</v>
      </c>
      <c r="C4370" t="s">
        <v>549</v>
      </c>
      <c r="D4370">
        <v>44</v>
      </c>
    </row>
    <row r="4371" spans="1:4">
      <c r="A4371" s="1">
        <v>43831</v>
      </c>
      <c r="B4371" t="s">
        <v>375</v>
      </c>
      <c r="C4371" t="s">
        <v>550</v>
      </c>
      <c r="D4371">
        <v>20</v>
      </c>
    </row>
    <row r="4372" spans="1:4">
      <c r="A4372" s="1">
        <v>43831</v>
      </c>
      <c r="B4372" t="s">
        <v>375</v>
      </c>
      <c r="C4372" t="s">
        <v>1319</v>
      </c>
      <c r="D4372">
        <v>5</v>
      </c>
    </row>
    <row r="4373" spans="1:4">
      <c r="A4373" s="1">
        <v>43834</v>
      </c>
      <c r="B4373" t="s">
        <v>841</v>
      </c>
      <c r="C4373" t="s">
        <v>1369</v>
      </c>
      <c r="D4373">
        <v>1350.64</v>
      </c>
    </row>
    <row r="4374" spans="1:4">
      <c r="A4374" s="1">
        <v>43867</v>
      </c>
      <c r="B4374" t="s">
        <v>1538</v>
      </c>
      <c r="C4374" t="s">
        <v>524</v>
      </c>
      <c r="D4374">
        <v>37.17</v>
      </c>
    </row>
    <row r="4375" spans="1:4">
      <c r="A4375" s="1">
        <v>43877</v>
      </c>
      <c r="B4375" t="s">
        <v>1538</v>
      </c>
      <c r="C4375" t="s">
        <v>1189</v>
      </c>
      <c r="D4375">
        <v>22.5</v>
      </c>
    </row>
    <row r="4376" spans="1:4">
      <c r="A4376" s="1">
        <v>43890</v>
      </c>
      <c r="B4376" t="s">
        <v>1538</v>
      </c>
      <c r="C4376" t="s">
        <v>951</v>
      </c>
      <c r="D4376">
        <v>20</v>
      </c>
    </row>
    <row r="4377" spans="1:4">
      <c r="A4377" s="1">
        <v>43862</v>
      </c>
      <c r="B4377" t="s">
        <v>294</v>
      </c>
      <c r="C4377" t="s">
        <v>239</v>
      </c>
      <c r="D4377">
        <v>470</v>
      </c>
    </row>
    <row r="4378" spans="1:4">
      <c r="A4378" s="1">
        <v>43862</v>
      </c>
      <c r="B4378" t="s">
        <v>11</v>
      </c>
      <c r="C4378" t="s">
        <v>777</v>
      </c>
      <c r="D4378">
        <v>180</v>
      </c>
    </row>
    <row r="4379" spans="1:4">
      <c r="A4379" s="1">
        <v>43875</v>
      </c>
      <c r="B4379" t="s">
        <v>11</v>
      </c>
      <c r="C4379" t="s">
        <v>1370</v>
      </c>
      <c r="D4379">
        <v>30</v>
      </c>
    </row>
    <row r="4380" spans="1:4">
      <c r="A4380" s="1">
        <v>43868</v>
      </c>
      <c r="B4380" t="s">
        <v>11</v>
      </c>
      <c r="C4380" t="s">
        <v>780</v>
      </c>
      <c r="D4380">
        <v>8.9</v>
      </c>
    </row>
    <row r="4381" spans="1:4">
      <c r="A4381" s="1">
        <v>43890</v>
      </c>
      <c r="B4381" t="s">
        <v>11</v>
      </c>
      <c r="C4381" t="s">
        <v>727</v>
      </c>
      <c r="D4381">
        <v>16.4</v>
      </c>
    </row>
    <row r="4382" spans="1:4">
      <c r="A4382" s="1">
        <v>43882</v>
      </c>
      <c r="B4382" t="s">
        <v>11</v>
      </c>
      <c r="C4382" t="s">
        <v>824</v>
      </c>
      <c r="D4382">
        <v>22</v>
      </c>
    </row>
    <row r="4383" spans="1:4">
      <c r="A4383" s="1">
        <v>43878</v>
      </c>
      <c r="B4383" t="s">
        <v>11</v>
      </c>
      <c r="C4383" t="s">
        <v>1143</v>
      </c>
      <c r="D4383">
        <v>19.6</v>
      </c>
    </row>
    <row r="4384" spans="1:4">
      <c r="A4384" s="1">
        <v>43875</v>
      </c>
      <c r="B4384" t="s">
        <v>11</v>
      </c>
      <c r="C4384" t="s">
        <v>824</v>
      </c>
      <c r="D4384">
        <v>35</v>
      </c>
    </row>
    <row r="4385" spans="1:4">
      <c r="A4385" s="1">
        <v>43862</v>
      </c>
      <c r="B4385" t="s">
        <v>68</v>
      </c>
      <c r="C4385" t="s">
        <v>20</v>
      </c>
      <c r="D4385">
        <v>193.33</v>
      </c>
    </row>
    <row r="4386" spans="1:4">
      <c r="A4386" s="1">
        <v>43865</v>
      </c>
      <c r="B4386" t="s">
        <v>68</v>
      </c>
      <c r="C4386" t="s">
        <v>122</v>
      </c>
      <c r="D4386">
        <v>19.35</v>
      </c>
    </row>
    <row r="4387" spans="1:4">
      <c r="A4387" s="1">
        <v>43869</v>
      </c>
      <c r="B4387" t="s">
        <v>68</v>
      </c>
      <c r="C4387" t="s">
        <v>20</v>
      </c>
      <c r="D4387">
        <v>166.52</v>
      </c>
    </row>
    <row r="4388" spans="1:4">
      <c r="A4388" s="1">
        <v>43865</v>
      </c>
      <c r="B4388" t="s">
        <v>68</v>
      </c>
      <c r="C4388" t="s">
        <v>122</v>
      </c>
      <c r="D4388">
        <v>19.35</v>
      </c>
    </row>
    <row r="4389" spans="1:4">
      <c r="A4389" s="1">
        <v>43869</v>
      </c>
      <c r="B4389" t="s">
        <v>68</v>
      </c>
      <c r="C4389" t="s">
        <v>991</v>
      </c>
      <c r="D4389">
        <v>8</v>
      </c>
    </row>
    <row r="4390" spans="1:4">
      <c r="A4390" s="1">
        <v>43890</v>
      </c>
      <c r="B4390" t="s">
        <v>68</v>
      </c>
      <c r="C4390" t="s">
        <v>20</v>
      </c>
      <c r="D4390">
        <v>196.77</v>
      </c>
    </row>
    <row r="4391" spans="1:4">
      <c r="A4391" s="1">
        <v>43877</v>
      </c>
      <c r="B4391" t="s">
        <v>68</v>
      </c>
      <c r="C4391" t="s">
        <v>991</v>
      </c>
      <c r="D4391">
        <v>16.7</v>
      </c>
    </row>
    <row r="4392" spans="1:4">
      <c r="A4392" s="1">
        <v>43881</v>
      </c>
      <c r="B4392" t="s">
        <v>68</v>
      </c>
      <c r="C4392" t="s">
        <v>20</v>
      </c>
      <c r="D4392">
        <v>199.76</v>
      </c>
    </row>
    <row r="4393" spans="1:4">
      <c r="A4393" s="1">
        <v>43869</v>
      </c>
      <c r="B4393" t="s">
        <v>197</v>
      </c>
      <c r="C4393" t="s">
        <v>124</v>
      </c>
      <c r="D4393">
        <v>32.9</v>
      </c>
    </row>
    <row r="4394" spans="1:4">
      <c r="A4394" s="1">
        <v>43867</v>
      </c>
      <c r="B4394" t="s">
        <v>197</v>
      </c>
      <c r="C4394" t="s">
        <v>1321</v>
      </c>
      <c r="D4394">
        <v>45.9</v>
      </c>
    </row>
    <row r="4395" spans="1:4">
      <c r="A4395" s="1">
        <v>43872</v>
      </c>
      <c r="B4395" t="s">
        <v>197</v>
      </c>
      <c r="C4395" t="s">
        <v>72</v>
      </c>
      <c r="D4395">
        <v>16.4</v>
      </c>
    </row>
    <row r="4396" spans="1:4">
      <c r="A4396" s="1">
        <v>43872</v>
      </c>
      <c r="B4396" t="s">
        <v>197</v>
      </c>
      <c r="C4396" t="s">
        <v>394</v>
      </c>
      <c r="D4396">
        <v>37.8</v>
      </c>
    </row>
    <row r="4397" spans="1:4">
      <c r="A4397" s="1">
        <v>43887</v>
      </c>
      <c r="B4397" t="s">
        <v>197</v>
      </c>
      <c r="C4397" t="s">
        <v>124</v>
      </c>
      <c r="D4397">
        <v>49.95</v>
      </c>
    </row>
    <row r="4398" spans="1:4">
      <c r="A4398" s="1">
        <v>43862</v>
      </c>
      <c r="B4398" t="s">
        <v>125</v>
      </c>
      <c r="C4398" t="s">
        <v>640</v>
      </c>
      <c r="D4398">
        <v>60</v>
      </c>
    </row>
    <row r="4399" spans="1:4">
      <c r="A4399" s="1">
        <v>43862</v>
      </c>
      <c r="B4399" t="s">
        <v>125</v>
      </c>
      <c r="C4399" t="s">
        <v>641</v>
      </c>
      <c r="D4399">
        <v>675</v>
      </c>
    </row>
    <row r="4400" spans="1:4">
      <c r="A4400" s="1">
        <v>43862</v>
      </c>
      <c r="B4400" t="s">
        <v>125</v>
      </c>
      <c r="C4400" t="s">
        <v>509</v>
      </c>
      <c r="D4400">
        <v>32.75</v>
      </c>
    </row>
    <row r="4401" spans="1:4">
      <c r="A4401" s="1">
        <v>43862</v>
      </c>
      <c r="B4401" t="s">
        <v>644</v>
      </c>
      <c r="C4401" t="s">
        <v>684</v>
      </c>
      <c r="D4401">
        <v>300</v>
      </c>
    </row>
    <row r="4402" spans="1:4">
      <c r="A4402" s="1">
        <v>43862</v>
      </c>
      <c r="B4402" t="s">
        <v>646</v>
      </c>
      <c r="C4402" t="s">
        <v>1145</v>
      </c>
      <c r="D4402">
        <v>976</v>
      </c>
    </row>
    <row r="4403" spans="1:4">
      <c r="A4403" s="1">
        <v>43888</v>
      </c>
      <c r="B4403" t="s">
        <v>163</v>
      </c>
      <c r="C4403" t="s">
        <v>1371</v>
      </c>
      <c r="D4403">
        <v>14</v>
      </c>
    </row>
    <row r="4404" spans="1:4">
      <c r="A4404" s="1">
        <v>43886</v>
      </c>
      <c r="B4404" t="s">
        <v>134</v>
      </c>
      <c r="C4404" t="s">
        <v>144</v>
      </c>
      <c r="D4404">
        <v>52</v>
      </c>
    </row>
    <row r="4405" spans="1:4">
      <c r="A4405" s="1">
        <v>43883</v>
      </c>
      <c r="B4405" t="s">
        <v>134</v>
      </c>
      <c r="C4405" t="s">
        <v>850</v>
      </c>
      <c r="D4405">
        <v>378</v>
      </c>
    </row>
    <row r="4406" spans="1:4">
      <c r="A4406" s="1">
        <v>43885</v>
      </c>
      <c r="B4406" t="s">
        <v>134</v>
      </c>
      <c r="C4406" t="s">
        <v>126</v>
      </c>
      <c r="D4406">
        <v>30</v>
      </c>
    </row>
    <row r="4407" spans="1:4">
      <c r="A4407" s="1">
        <v>43885</v>
      </c>
      <c r="B4407" t="s">
        <v>134</v>
      </c>
      <c r="C4407" t="s">
        <v>524</v>
      </c>
      <c r="D4407">
        <v>8.9</v>
      </c>
    </row>
    <row r="4408" spans="1:4">
      <c r="A4408" s="1">
        <v>43862</v>
      </c>
      <c r="B4408" t="s">
        <v>34</v>
      </c>
      <c r="C4408" t="s">
        <v>697</v>
      </c>
      <c r="D4408">
        <v>10.6</v>
      </c>
    </row>
    <row r="4409" spans="1:4">
      <c r="A4409" s="1">
        <v>43876</v>
      </c>
      <c r="B4409" t="s">
        <v>34</v>
      </c>
      <c r="C4409" t="s">
        <v>81</v>
      </c>
      <c r="D4409">
        <v>31.9</v>
      </c>
    </row>
    <row r="4410" spans="1:4">
      <c r="A4410" s="1">
        <v>43890</v>
      </c>
      <c r="B4410" t="s">
        <v>34</v>
      </c>
      <c r="C4410" t="s">
        <v>1116</v>
      </c>
      <c r="D4410">
        <v>67.2</v>
      </c>
    </row>
    <row r="4411" spans="1:4">
      <c r="A4411" s="1">
        <v>43881</v>
      </c>
      <c r="B4411" t="s">
        <v>34</v>
      </c>
      <c r="C4411" t="s">
        <v>81</v>
      </c>
      <c r="D4411">
        <v>25</v>
      </c>
    </row>
    <row r="4412" spans="1:4">
      <c r="A4412" s="1">
        <v>43862</v>
      </c>
      <c r="B4412" t="s">
        <v>36</v>
      </c>
      <c r="C4412" t="s">
        <v>37</v>
      </c>
      <c r="D4412">
        <v>600</v>
      </c>
    </row>
    <row r="4413" spans="1:4">
      <c r="A4413" s="1">
        <v>43862</v>
      </c>
      <c r="B4413" t="s">
        <v>36</v>
      </c>
      <c r="C4413" t="s">
        <v>38</v>
      </c>
      <c r="D4413">
        <v>400</v>
      </c>
    </row>
    <row r="4414" spans="1:4">
      <c r="A4414" s="1">
        <v>43866</v>
      </c>
      <c r="B4414" t="s">
        <v>36</v>
      </c>
      <c r="C4414" t="s">
        <v>872</v>
      </c>
      <c r="D4414">
        <v>560.1</v>
      </c>
    </row>
    <row r="4415" spans="1:4">
      <c r="A4415" s="1">
        <v>43862</v>
      </c>
      <c r="B4415" t="s">
        <v>36</v>
      </c>
      <c r="C4415" t="s">
        <v>1366</v>
      </c>
      <c r="D4415">
        <v>700</v>
      </c>
    </row>
    <row r="4416" spans="1:4">
      <c r="A4416" s="1">
        <v>43862</v>
      </c>
      <c r="B4416" t="s">
        <v>39</v>
      </c>
      <c r="C4416" t="s">
        <v>42</v>
      </c>
      <c r="D4416">
        <v>90</v>
      </c>
    </row>
    <row r="4417" spans="1:4">
      <c r="A4417" s="1">
        <v>43863</v>
      </c>
      <c r="B4417" t="s">
        <v>39</v>
      </c>
      <c r="C4417" t="s">
        <v>451</v>
      </c>
      <c r="D4417">
        <v>10</v>
      </c>
    </row>
    <row r="4418" spans="1:4">
      <c r="A4418" s="1">
        <v>43866</v>
      </c>
      <c r="B4418" t="s">
        <v>39</v>
      </c>
      <c r="C4418" t="s">
        <v>1372</v>
      </c>
      <c r="D4418">
        <v>500</v>
      </c>
    </row>
    <row r="4419" spans="1:4">
      <c r="A4419" s="1">
        <v>43873</v>
      </c>
      <c r="B4419" t="s">
        <v>39</v>
      </c>
      <c r="C4419" t="s">
        <v>1373</v>
      </c>
      <c r="D4419">
        <v>400</v>
      </c>
    </row>
    <row r="4420" spans="1:4">
      <c r="A4420" s="1">
        <v>43876</v>
      </c>
      <c r="B4420" t="s">
        <v>39</v>
      </c>
      <c r="C4420" t="s">
        <v>83</v>
      </c>
      <c r="D4420">
        <v>63.96</v>
      </c>
    </row>
    <row r="4421" spans="1:4">
      <c r="A4421" s="1">
        <v>43867</v>
      </c>
      <c r="B4421" t="s">
        <v>39</v>
      </c>
      <c r="C4421" t="s">
        <v>83</v>
      </c>
      <c r="D4421">
        <v>81.63</v>
      </c>
    </row>
    <row r="4422" spans="1:4">
      <c r="A4422" s="1">
        <v>43869</v>
      </c>
      <c r="B4422" t="s">
        <v>39</v>
      </c>
      <c r="C4422" t="s">
        <v>391</v>
      </c>
      <c r="D4422">
        <v>50</v>
      </c>
    </row>
    <row r="4423" spans="1:4">
      <c r="A4423" s="1">
        <v>43872</v>
      </c>
      <c r="B4423" t="s">
        <v>39</v>
      </c>
      <c r="C4423" t="s">
        <v>1374</v>
      </c>
      <c r="D4423">
        <v>400</v>
      </c>
    </row>
    <row r="4424" spans="1:4">
      <c r="A4424" s="1">
        <v>43862</v>
      </c>
      <c r="B4424" t="s">
        <v>375</v>
      </c>
      <c r="C4424" t="s">
        <v>547</v>
      </c>
      <c r="D4424">
        <v>200</v>
      </c>
    </row>
    <row r="4425" spans="1:4">
      <c r="A4425" s="1">
        <v>43862</v>
      </c>
      <c r="B4425" t="s">
        <v>375</v>
      </c>
      <c r="C4425" t="s">
        <v>548</v>
      </c>
      <c r="D4425">
        <v>25</v>
      </c>
    </row>
    <row r="4426" spans="1:4">
      <c r="A4426" s="1">
        <v>43862</v>
      </c>
      <c r="B4426" t="s">
        <v>375</v>
      </c>
      <c r="C4426" t="s">
        <v>549</v>
      </c>
      <c r="D4426">
        <v>44</v>
      </c>
    </row>
    <row r="4427" spans="1:4">
      <c r="A4427" s="1">
        <v>43862</v>
      </c>
      <c r="B4427" t="s">
        <v>375</v>
      </c>
      <c r="C4427" t="s">
        <v>550</v>
      </c>
      <c r="D4427">
        <v>20</v>
      </c>
    </row>
    <row r="4428" spans="1:4">
      <c r="A4428" s="1">
        <v>43862</v>
      </c>
      <c r="B4428" t="s">
        <v>375</v>
      </c>
      <c r="C4428" t="s">
        <v>1319</v>
      </c>
      <c r="D4428">
        <v>5</v>
      </c>
    </row>
    <row r="4429" spans="1:4">
      <c r="A4429" s="1">
        <v>43898</v>
      </c>
      <c r="B4429" t="s">
        <v>1538</v>
      </c>
      <c r="C4429" t="s">
        <v>1152</v>
      </c>
      <c r="D4429">
        <v>340</v>
      </c>
    </row>
    <row r="4430" spans="1:4">
      <c r="A4430" s="1">
        <v>43898</v>
      </c>
      <c r="B4430" t="s">
        <v>1538</v>
      </c>
      <c r="C4430" t="s">
        <v>1375</v>
      </c>
      <c r="D4430">
        <v>14.4</v>
      </c>
    </row>
    <row r="4431" spans="1:4">
      <c r="A4431" s="1">
        <v>43919</v>
      </c>
      <c r="B4431" t="s">
        <v>1538</v>
      </c>
      <c r="C4431" t="s">
        <v>524</v>
      </c>
      <c r="D4431">
        <v>19.2</v>
      </c>
    </row>
    <row r="4432" spans="1:4">
      <c r="A4432" s="1">
        <v>43918</v>
      </c>
      <c r="B4432" t="s">
        <v>1538</v>
      </c>
      <c r="C4432" t="s">
        <v>1189</v>
      </c>
      <c r="D4432">
        <v>44.6</v>
      </c>
    </row>
    <row r="4433" spans="1:4">
      <c r="A4433" s="1">
        <v>43905</v>
      </c>
      <c r="B4433" t="s">
        <v>1538</v>
      </c>
      <c r="C4433" t="s">
        <v>1189</v>
      </c>
      <c r="D4433">
        <v>15.3</v>
      </c>
    </row>
    <row r="4434" spans="1:4">
      <c r="A4434" s="1">
        <v>43891</v>
      </c>
      <c r="B4434" t="s">
        <v>294</v>
      </c>
      <c r="C4434" t="s">
        <v>239</v>
      </c>
      <c r="D4434">
        <v>470</v>
      </c>
    </row>
    <row r="4435" spans="1:4">
      <c r="A4435" s="1">
        <v>43891</v>
      </c>
      <c r="B4435" t="s">
        <v>11</v>
      </c>
      <c r="C4435" t="s">
        <v>777</v>
      </c>
      <c r="D4435">
        <v>180</v>
      </c>
    </row>
    <row r="4436" spans="1:4">
      <c r="A4436" s="1">
        <v>43903</v>
      </c>
      <c r="B4436" t="s">
        <v>11</v>
      </c>
      <c r="C4436" t="s">
        <v>1143</v>
      </c>
      <c r="D4436">
        <v>8.9</v>
      </c>
    </row>
    <row r="4437" spans="1:4">
      <c r="A4437" s="1">
        <v>43896</v>
      </c>
      <c r="B4437" t="s">
        <v>11</v>
      </c>
      <c r="C4437" t="s">
        <v>780</v>
      </c>
      <c r="D4437">
        <v>13.7</v>
      </c>
    </row>
    <row r="4438" spans="1:4">
      <c r="A4438" s="1">
        <v>43897</v>
      </c>
      <c r="B4438" t="s">
        <v>11</v>
      </c>
      <c r="C4438" t="s">
        <v>780</v>
      </c>
      <c r="D4438">
        <v>9.8</v>
      </c>
    </row>
    <row r="4439" spans="1:4">
      <c r="A4439" s="1">
        <v>43892</v>
      </c>
      <c r="B4439" t="s">
        <v>11</v>
      </c>
      <c r="C4439" t="s">
        <v>1143</v>
      </c>
      <c r="D4439">
        <v>9</v>
      </c>
    </row>
    <row r="4440" spans="1:4">
      <c r="A4440" s="1">
        <v>43921</v>
      </c>
      <c r="B4440" t="s">
        <v>11</v>
      </c>
      <c r="C4440" t="s">
        <v>1376</v>
      </c>
      <c r="D4440">
        <v>6.7</v>
      </c>
    </row>
    <row r="4441" spans="1:4">
      <c r="A4441" s="1">
        <v>43912</v>
      </c>
      <c r="B4441" t="s">
        <v>11</v>
      </c>
      <c r="C4441" t="s">
        <v>492</v>
      </c>
      <c r="D4441">
        <v>30</v>
      </c>
    </row>
    <row r="4442" spans="1:4">
      <c r="A4442" s="1">
        <v>43909</v>
      </c>
      <c r="B4442" t="s">
        <v>11</v>
      </c>
      <c r="C4442" t="s">
        <v>824</v>
      </c>
      <c r="D4442">
        <v>37</v>
      </c>
    </row>
    <row r="4443" spans="1:4">
      <c r="A4443" s="1">
        <v>43918</v>
      </c>
      <c r="B4443" t="s">
        <v>11</v>
      </c>
      <c r="C4443" t="s">
        <v>1376</v>
      </c>
      <c r="D4443">
        <v>7.5</v>
      </c>
    </row>
    <row r="4444" spans="1:4">
      <c r="A4444" s="1">
        <v>43904</v>
      </c>
      <c r="B4444" t="s">
        <v>68</v>
      </c>
      <c r="C4444" t="s">
        <v>20</v>
      </c>
      <c r="D4444">
        <v>138</v>
      </c>
    </row>
    <row r="4445" spans="1:4">
      <c r="A4445" s="1">
        <v>43892</v>
      </c>
      <c r="B4445" t="s">
        <v>68</v>
      </c>
      <c r="C4445" t="s">
        <v>20</v>
      </c>
      <c r="D4445">
        <v>52.65</v>
      </c>
    </row>
    <row r="4446" spans="1:4">
      <c r="A4446" s="1">
        <v>43897</v>
      </c>
      <c r="B4446" t="s">
        <v>68</v>
      </c>
      <c r="C4446" t="s">
        <v>20</v>
      </c>
      <c r="D4446">
        <v>180</v>
      </c>
    </row>
    <row r="4447" spans="1:4">
      <c r="A4447" s="1">
        <v>43918</v>
      </c>
      <c r="B4447" t="s">
        <v>68</v>
      </c>
      <c r="C4447" t="s">
        <v>926</v>
      </c>
      <c r="D4447">
        <v>27.1</v>
      </c>
    </row>
    <row r="4448" spans="1:4">
      <c r="A4448" s="1">
        <v>43918</v>
      </c>
      <c r="B4448" t="s">
        <v>68</v>
      </c>
      <c r="C4448" t="s">
        <v>20</v>
      </c>
      <c r="D4448">
        <v>171</v>
      </c>
    </row>
    <row r="4449" spans="1:4">
      <c r="A4449" s="1">
        <v>43915</v>
      </c>
      <c r="B4449" t="s">
        <v>68</v>
      </c>
      <c r="C4449" t="s">
        <v>20</v>
      </c>
      <c r="D4449">
        <v>140.1</v>
      </c>
    </row>
    <row r="4450" spans="1:4">
      <c r="A4450" s="1">
        <v>43905</v>
      </c>
      <c r="B4450" t="s">
        <v>68</v>
      </c>
      <c r="C4450" t="s">
        <v>926</v>
      </c>
      <c r="D4450">
        <v>28.4</v>
      </c>
    </row>
    <row r="4451" spans="1:4">
      <c r="A4451" s="1">
        <v>43912</v>
      </c>
      <c r="B4451" t="s">
        <v>68</v>
      </c>
      <c r="C4451" t="s">
        <v>20</v>
      </c>
      <c r="D4451">
        <v>186.9</v>
      </c>
    </row>
    <row r="4452" spans="1:4">
      <c r="A4452" s="1">
        <v>43916</v>
      </c>
      <c r="B4452" t="s">
        <v>197</v>
      </c>
      <c r="C4452" t="s">
        <v>124</v>
      </c>
      <c r="D4452">
        <v>9.6</v>
      </c>
    </row>
    <row r="4453" spans="1:4">
      <c r="A4453" s="1">
        <v>43912</v>
      </c>
      <c r="B4453" t="s">
        <v>197</v>
      </c>
      <c r="C4453" t="s">
        <v>124</v>
      </c>
      <c r="D4453">
        <v>60.5</v>
      </c>
    </row>
    <row r="4454" spans="1:4">
      <c r="A4454" s="1">
        <v>43920</v>
      </c>
      <c r="B4454" t="s">
        <v>197</v>
      </c>
      <c r="C4454" t="s">
        <v>730</v>
      </c>
      <c r="D4454">
        <v>60.8</v>
      </c>
    </row>
    <row r="4455" spans="1:4">
      <c r="A4455" s="1">
        <v>43920</v>
      </c>
      <c r="B4455" t="s">
        <v>197</v>
      </c>
      <c r="C4455" t="s">
        <v>1377</v>
      </c>
      <c r="D4455">
        <v>23.95</v>
      </c>
    </row>
    <row r="4456" spans="1:4">
      <c r="A4456" s="1">
        <v>43891</v>
      </c>
      <c r="B4456" t="s">
        <v>125</v>
      </c>
      <c r="C4456" t="s">
        <v>640</v>
      </c>
      <c r="D4456">
        <v>60</v>
      </c>
    </row>
    <row r="4457" spans="1:4">
      <c r="A4457" s="1">
        <v>43891</v>
      </c>
      <c r="B4457" t="s">
        <v>125</v>
      </c>
      <c r="C4457" t="s">
        <v>641</v>
      </c>
      <c r="D4457">
        <v>675</v>
      </c>
    </row>
    <row r="4458" spans="1:4">
      <c r="A4458" s="1">
        <v>43891</v>
      </c>
      <c r="B4458" t="s">
        <v>125</v>
      </c>
      <c r="C4458" t="s">
        <v>509</v>
      </c>
      <c r="D4458">
        <v>32.75</v>
      </c>
    </row>
    <row r="4459" spans="1:4">
      <c r="A4459" s="1">
        <v>43892</v>
      </c>
      <c r="B4459" t="s">
        <v>125</v>
      </c>
      <c r="C4459" t="s">
        <v>1378</v>
      </c>
      <c r="D4459">
        <v>99</v>
      </c>
    </row>
    <row r="4460" spans="1:4">
      <c r="A4460" s="1">
        <v>43899</v>
      </c>
      <c r="B4460" t="s">
        <v>125</v>
      </c>
      <c r="C4460" t="s">
        <v>1379</v>
      </c>
      <c r="D4460">
        <v>10</v>
      </c>
    </row>
    <row r="4461" spans="1:4">
      <c r="A4461" s="1">
        <v>43898</v>
      </c>
      <c r="B4461" t="s">
        <v>125</v>
      </c>
      <c r="C4461" t="s">
        <v>195</v>
      </c>
      <c r="D4461">
        <v>9.85</v>
      </c>
    </row>
    <row r="4462" spans="1:4">
      <c r="A4462" s="1">
        <v>43920</v>
      </c>
      <c r="B4462" t="s">
        <v>125</v>
      </c>
      <c r="C4462" t="s">
        <v>1380</v>
      </c>
      <c r="D4462">
        <v>36</v>
      </c>
    </row>
    <row r="4463" spans="1:4">
      <c r="A4463" s="1">
        <v>43891</v>
      </c>
      <c r="B4463" t="s">
        <v>644</v>
      </c>
      <c r="C4463" t="s">
        <v>684</v>
      </c>
      <c r="D4463">
        <v>300</v>
      </c>
    </row>
    <row r="4464" spans="1:4">
      <c r="A4464" s="1">
        <v>43891</v>
      </c>
      <c r="B4464" t="s">
        <v>646</v>
      </c>
      <c r="C4464" t="s">
        <v>1145</v>
      </c>
      <c r="D4464">
        <v>976</v>
      </c>
    </row>
    <row r="4465" spans="1:4">
      <c r="A4465" s="1">
        <v>43898</v>
      </c>
      <c r="B4465" t="s">
        <v>134</v>
      </c>
      <c r="C4465" t="s">
        <v>1381</v>
      </c>
      <c r="D4465">
        <v>390</v>
      </c>
    </row>
    <row r="4466" spans="1:4">
      <c r="A4466" s="1">
        <v>43912</v>
      </c>
      <c r="B4466" t="s">
        <v>134</v>
      </c>
      <c r="C4466" t="s">
        <v>898</v>
      </c>
      <c r="D4466">
        <v>80</v>
      </c>
    </row>
    <row r="4467" spans="1:4">
      <c r="A4467" s="1">
        <v>43903</v>
      </c>
      <c r="B4467" t="s">
        <v>134</v>
      </c>
      <c r="C4467" t="s">
        <v>718</v>
      </c>
      <c r="D4467">
        <v>12.9</v>
      </c>
    </row>
    <row r="4468" spans="1:4">
      <c r="A4468" s="1">
        <v>43921</v>
      </c>
      <c r="B4468" t="s">
        <v>34</v>
      </c>
      <c r="C4468" t="s">
        <v>81</v>
      </c>
      <c r="D4468">
        <v>11.9</v>
      </c>
    </row>
    <row r="4469" spans="1:4">
      <c r="A4469" s="1">
        <v>43891</v>
      </c>
      <c r="B4469" t="s">
        <v>36</v>
      </c>
      <c r="C4469" t="s">
        <v>37</v>
      </c>
      <c r="D4469">
        <v>600</v>
      </c>
    </row>
    <row r="4470" spans="1:4">
      <c r="A4470" s="1">
        <v>43891</v>
      </c>
      <c r="B4470" t="s">
        <v>36</v>
      </c>
      <c r="C4470" t="s">
        <v>38</v>
      </c>
      <c r="D4470">
        <v>400</v>
      </c>
    </row>
    <row r="4471" spans="1:4">
      <c r="A4471" s="1">
        <v>43891</v>
      </c>
      <c r="B4471" t="s">
        <v>36</v>
      </c>
      <c r="C4471" t="s">
        <v>1366</v>
      </c>
      <c r="D4471">
        <v>700</v>
      </c>
    </row>
    <row r="4472" spans="1:4">
      <c r="A4472" s="1">
        <v>43891</v>
      </c>
      <c r="B4472" t="s">
        <v>39</v>
      </c>
      <c r="C4472" t="s">
        <v>42</v>
      </c>
      <c r="D4472">
        <v>90</v>
      </c>
    </row>
    <row r="4473" spans="1:4">
      <c r="A4473" s="1">
        <v>43904</v>
      </c>
      <c r="B4473" t="s">
        <v>39</v>
      </c>
      <c r="C4473" t="s">
        <v>1382</v>
      </c>
      <c r="D4473">
        <v>65</v>
      </c>
    </row>
    <row r="4474" spans="1:4">
      <c r="A4474" s="1">
        <v>43899</v>
      </c>
      <c r="B4474" t="s">
        <v>39</v>
      </c>
      <c r="C4474" t="s">
        <v>83</v>
      </c>
      <c r="D4474">
        <v>96</v>
      </c>
    </row>
    <row r="4475" spans="1:4">
      <c r="A4475" s="1">
        <v>43895</v>
      </c>
      <c r="B4475" t="s">
        <v>39</v>
      </c>
      <c r="C4475" t="s">
        <v>391</v>
      </c>
      <c r="D4475">
        <v>50</v>
      </c>
    </row>
    <row r="4476" spans="1:4">
      <c r="A4476" s="1">
        <v>43891</v>
      </c>
      <c r="B4476" t="s">
        <v>39</v>
      </c>
      <c r="C4476" t="s">
        <v>83</v>
      </c>
      <c r="D4476">
        <v>61.5</v>
      </c>
    </row>
    <row r="4477" spans="1:4">
      <c r="A4477" s="1">
        <v>43915</v>
      </c>
      <c r="B4477" t="s">
        <v>39</v>
      </c>
      <c r="C4477" t="s">
        <v>83</v>
      </c>
      <c r="D4477">
        <v>25</v>
      </c>
    </row>
    <row r="4478" spans="1:4">
      <c r="A4478" s="1">
        <v>43905</v>
      </c>
      <c r="B4478" t="s">
        <v>39</v>
      </c>
      <c r="C4478" t="s">
        <v>391</v>
      </c>
      <c r="D4478">
        <v>50</v>
      </c>
    </row>
    <row r="4479" spans="1:4">
      <c r="A4479" s="1">
        <v>43915</v>
      </c>
      <c r="B4479" t="s">
        <v>39</v>
      </c>
      <c r="C4479" t="s">
        <v>83</v>
      </c>
      <c r="D4479">
        <v>43.5</v>
      </c>
    </row>
    <row r="4480" spans="1:4">
      <c r="A4480" s="1">
        <v>43904</v>
      </c>
      <c r="B4480" t="s">
        <v>39</v>
      </c>
      <c r="C4480" t="s">
        <v>1383</v>
      </c>
      <c r="D4480">
        <v>65</v>
      </c>
    </row>
    <row r="4481" spans="1:4">
      <c r="A4481" s="1">
        <v>43891</v>
      </c>
      <c r="B4481" t="s">
        <v>375</v>
      </c>
      <c r="C4481" t="s">
        <v>547</v>
      </c>
      <c r="D4481">
        <v>200</v>
      </c>
    </row>
    <row r="4482" spans="1:4">
      <c r="A4482" s="1">
        <v>43891</v>
      </c>
      <c r="B4482" t="s">
        <v>375</v>
      </c>
      <c r="C4482" t="s">
        <v>548</v>
      </c>
      <c r="D4482">
        <v>25</v>
      </c>
    </row>
    <row r="4483" spans="1:4">
      <c r="A4483" s="1">
        <v>43891</v>
      </c>
      <c r="B4483" t="s">
        <v>375</v>
      </c>
      <c r="C4483" t="s">
        <v>549</v>
      </c>
      <c r="D4483">
        <v>44</v>
      </c>
    </row>
    <row r="4484" spans="1:4">
      <c r="A4484" s="1">
        <v>43891</v>
      </c>
      <c r="B4484" t="s">
        <v>375</v>
      </c>
      <c r="C4484" t="s">
        <v>550</v>
      </c>
      <c r="D4484">
        <v>20</v>
      </c>
    </row>
    <row r="4485" spans="1:4">
      <c r="A4485" s="1">
        <v>43891</v>
      </c>
      <c r="B4485" t="s">
        <v>375</v>
      </c>
      <c r="C4485" t="s">
        <v>1319</v>
      </c>
      <c r="D4485">
        <v>5</v>
      </c>
    </row>
    <row r="4486" spans="1:4">
      <c r="A4486" s="1">
        <v>43925</v>
      </c>
      <c r="B4486" t="s">
        <v>1538</v>
      </c>
      <c r="C4486" t="s">
        <v>524</v>
      </c>
      <c r="D4486">
        <v>48.4</v>
      </c>
    </row>
    <row r="4487" spans="1:4">
      <c r="A4487" s="1">
        <v>43927</v>
      </c>
      <c r="B4487" t="s">
        <v>1538</v>
      </c>
      <c r="C4487" t="s">
        <v>524</v>
      </c>
      <c r="D4487">
        <v>40.62</v>
      </c>
    </row>
    <row r="4488" spans="1:4">
      <c r="A4488" s="1">
        <v>43922</v>
      </c>
      <c r="B4488" t="s">
        <v>294</v>
      </c>
      <c r="C4488" t="s">
        <v>239</v>
      </c>
      <c r="D4488">
        <v>470</v>
      </c>
    </row>
    <row r="4489" spans="1:4">
      <c r="A4489" s="1">
        <v>43922</v>
      </c>
      <c r="B4489" t="s">
        <v>11</v>
      </c>
      <c r="C4489" t="s">
        <v>777</v>
      </c>
      <c r="D4489">
        <v>180</v>
      </c>
    </row>
    <row r="4490" spans="1:4">
      <c r="A4490" s="1">
        <v>43923</v>
      </c>
      <c r="B4490" t="s">
        <v>11</v>
      </c>
      <c r="C4490" t="s">
        <v>824</v>
      </c>
      <c r="D4490">
        <v>14.5</v>
      </c>
    </row>
    <row r="4491" spans="1:4">
      <c r="A4491" s="1">
        <v>43933</v>
      </c>
      <c r="B4491" t="s">
        <v>11</v>
      </c>
      <c r="C4491" t="s">
        <v>727</v>
      </c>
      <c r="D4491">
        <v>17.1</v>
      </c>
    </row>
    <row r="4492" spans="1:4">
      <c r="A4492" s="1">
        <v>43941</v>
      </c>
      <c r="B4492" t="s">
        <v>11</v>
      </c>
      <c r="C4492" t="s">
        <v>727</v>
      </c>
      <c r="D4492">
        <v>50</v>
      </c>
    </row>
    <row r="4493" spans="1:4">
      <c r="A4493" s="1">
        <v>43923</v>
      </c>
      <c r="B4493" t="s">
        <v>68</v>
      </c>
      <c r="C4493" t="s">
        <v>20</v>
      </c>
      <c r="D4493">
        <v>13.3</v>
      </c>
    </row>
    <row r="4494" spans="1:4">
      <c r="A4494" s="1">
        <v>43924</v>
      </c>
      <c r="B4494" t="s">
        <v>68</v>
      </c>
      <c r="C4494" t="s">
        <v>20</v>
      </c>
      <c r="D4494">
        <v>142.9</v>
      </c>
    </row>
    <row r="4495" spans="1:4">
      <c r="A4495" s="1">
        <v>43932</v>
      </c>
      <c r="B4495" t="s">
        <v>68</v>
      </c>
      <c r="C4495" t="s">
        <v>20</v>
      </c>
      <c r="D4495">
        <v>195.3</v>
      </c>
    </row>
    <row r="4496" spans="1:4">
      <c r="A4496" s="1">
        <v>43943</v>
      </c>
      <c r="B4496" t="s">
        <v>68</v>
      </c>
      <c r="C4496" t="s">
        <v>1384</v>
      </c>
      <c r="D4496">
        <v>18.4</v>
      </c>
    </row>
    <row r="4497" spans="1:4">
      <c r="A4497" s="1">
        <v>43942</v>
      </c>
      <c r="B4497" t="s">
        <v>68</v>
      </c>
      <c r="C4497" t="s">
        <v>20</v>
      </c>
      <c r="D4497">
        <v>207.43</v>
      </c>
    </row>
    <row r="4498" spans="1:4">
      <c r="A4498" s="1">
        <v>43938</v>
      </c>
      <c r="B4498" t="s">
        <v>68</v>
      </c>
      <c r="C4498" t="s">
        <v>20</v>
      </c>
      <c r="D4498">
        <v>130.55</v>
      </c>
    </row>
    <row r="4499" spans="1:4">
      <c r="A4499" s="1">
        <v>43947</v>
      </c>
      <c r="B4499" t="s">
        <v>68</v>
      </c>
      <c r="C4499" t="s">
        <v>1384</v>
      </c>
      <c r="D4499">
        <v>10.3</v>
      </c>
    </row>
    <row r="4500" spans="1:4">
      <c r="A4500" s="1">
        <v>43948</v>
      </c>
      <c r="B4500" t="s">
        <v>68</v>
      </c>
      <c r="C4500" t="s">
        <v>20</v>
      </c>
      <c r="D4500">
        <v>255.17</v>
      </c>
    </row>
    <row r="4501" spans="1:4">
      <c r="A4501" s="1">
        <v>43938</v>
      </c>
      <c r="B4501" t="s">
        <v>68</v>
      </c>
      <c r="C4501" t="s">
        <v>372</v>
      </c>
      <c r="D4501">
        <v>27.15</v>
      </c>
    </row>
    <row r="4502" spans="1:4">
      <c r="A4502" s="1">
        <v>43938</v>
      </c>
      <c r="B4502" t="s">
        <v>68</v>
      </c>
      <c r="C4502" t="s">
        <v>1385</v>
      </c>
      <c r="D4502">
        <v>37.8</v>
      </c>
    </row>
    <row r="4503" spans="1:4">
      <c r="A4503" s="1">
        <v>43927</v>
      </c>
      <c r="B4503" t="s">
        <v>197</v>
      </c>
      <c r="C4503" t="s">
        <v>394</v>
      </c>
      <c r="D4503">
        <v>17.2</v>
      </c>
    </row>
    <row r="4504" spans="1:4">
      <c r="A4504" s="1">
        <v>43922</v>
      </c>
      <c r="B4504" t="s">
        <v>125</v>
      </c>
      <c r="C4504" t="s">
        <v>640</v>
      </c>
      <c r="D4504">
        <v>60</v>
      </c>
    </row>
    <row r="4505" spans="1:4">
      <c r="A4505" s="1">
        <v>43922</v>
      </c>
      <c r="B4505" t="s">
        <v>125</v>
      </c>
      <c r="C4505" t="s">
        <v>641</v>
      </c>
      <c r="D4505">
        <v>675</v>
      </c>
    </row>
    <row r="4506" spans="1:4">
      <c r="A4506" s="1">
        <v>43922</v>
      </c>
      <c r="B4506" t="s">
        <v>125</v>
      </c>
      <c r="C4506" t="s">
        <v>509</v>
      </c>
      <c r="D4506">
        <v>32.75</v>
      </c>
    </row>
    <row r="4507" spans="1:4">
      <c r="A4507" s="1">
        <v>43927</v>
      </c>
      <c r="B4507" t="s">
        <v>125</v>
      </c>
      <c r="C4507" t="s">
        <v>126</v>
      </c>
      <c r="D4507">
        <v>40</v>
      </c>
    </row>
    <row r="4508" spans="1:4">
      <c r="A4508" s="1">
        <v>43922</v>
      </c>
      <c r="B4508" t="s">
        <v>644</v>
      </c>
      <c r="C4508" t="s">
        <v>684</v>
      </c>
      <c r="D4508">
        <v>300</v>
      </c>
    </row>
    <row r="4509" spans="1:4">
      <c r="A4509" s="1">
        <v>43922</v>
      </c>
      <c r="B4509" t="s">
        <v>646</v>
      </c>
      <c r="C4509" t="s">
        <v>1145</v>
      </c>
      <c r="D4509">
        <v>976</v>
      </c>
    </row>
    <row r="4510" spans="1:4">
      <c r="A4510" s="1">
        <v>43925</v>
      </c>
      <c r="B4510" t="s">
        <v>134</v>
      </c>
      <c r="C4510" t="s">
        <v>1386</v>
      </c>
      <c r="D4510">
        <v>172</v>
      </c>
    </row>
    <row r="4511" spans="1:4">
      <c r="A4511" s="1">
        <v>43925</v>
      </c>
      <c r="B4511" t="s">
        <v>134</v>
      </c>
      <c r="C4511" t="s">
        <v>1387</v>
      </c>
      <c r="D4511">
        <v>395</v>
      </c>
    </row>
    <row r="4512" spans="1:4">
      <c r="A4512" s="1">
        <v>43927</v>
      </c>
      <c r="B4512" t="s">
        <v>134</v>
      </c>
      <c r="C4512" t="s">
        <v>1321</v>
      </c>
      <c r="D4512">
        <v>41.16</v>
      </c>
    </row>
    <row r="4513" spans="1:4">
      <c r="A4513" s="1">
        <v>43927</v>
      </c>
      <c r="B4513" t="s">
        <v>134</v>
      </c>
      <c r="C4513" t="s">
        <v>1388</v>
      </c>
      <c r="D4513">
        <v>204.9</v>
      </c>
    </row>
    <row r="4514" spans="1:4">
      <c r="A4514" s="1">
        <v>43927</v>
      </c>
      <c r="B4514" t="s">
        <v>134</v>
      </c>
      <c r="C4514" t="s">
        <v>1389</v>
      </c>
      <c r="D4514">
        <v>45</v>
      </c>
    </row>
    <row r="4515" spans="1:4">
      <c r="A4515" s="1">
        <v>43925</v>
      </c>
      <c r="B4515" t="s">
        <v>34</v>
      </c>
      <c r="C4515" t="s">
        <v>1390</v>
      </c>
      <c r="D4515">
        <v>28.7</v>
      </c>
    </row>
    <row r="4516" spans="1:4">
      <c r="A4516" s="1">
        <v>43949</v>
      </c>
      <c r="B4516" t="s">
        <v>34</v>
      </c>
      <c r="C4516" t="s">
        <v>81</v>
      </c>
      <c r="D4516">
        <v>7.5</v>
      </c>
    </row>
    <row r="4517" spans="1:4">
      <c r="A4517" s="1">
        <v>43922</v>
      </c>
      <c r="B4517" t="s">
        <v>36</v>
      </c>
      <c r="C4517" t="s">
        <v>37</v>
      </c>
      <c r="D4517">
        <v>600</v>
      </c>
    </row>
    <row r="4518" spans="1:4">
      <c r="A4518" s="1">
        <v>43922</v>
      </c>
      <c r="B4518" t="s">
        <v>36</v>
      </c>
      <c r="C4518" t="s">
        <v>38</v>
      </c>
      <c r="D4518">
        <v>400</v>
      </c>
    </row>
    <row r="4519" spans="1:4">
      <c r="A4519" s="1">
        <v>43922</v>
      </c>
      <c r="B4519" t="s">
        <v>36</v>
      </c>
      <c r="C4519" t="s">
        <v>1366</v>
      </c>
      <c r="D4519">
        <v>700</v>
      </c>
    </row>
    <row r="4520" spans="1:4">
      <c r="A4520" s="1">
        <v>43922</v>
      </c>
      <c r="B4520" t="s">
        <v>39</v>
      </c>
      <c r="C4520" t="s">
        <v>42</v>
      </c>
      <c r="D4520">
        <v>90</v>
      </c>
    </row>
    <row r="4521" spans="1:4">
      <c r="A4521" s="1">
        <v>43925</v>
      </c>
      <c r="B4521" t="s">
        <v>39</v>
      </c>
      <c r="C4521" t="s">
        <v>83</v>
      </c>
      <c r="D4521">
        <v>74.57</v>
      </c>
    </row>
    <row r="4522" spans="1:4">
      <c r="A4522" s="1">
        <v>43940</v>
      </c>
      <c r="B4522" t="s">
        <v>39</v>
      </c>
      <c r="C4522" t="s">
        <v>83</v>
      </c>
      <c r="D4522">
        <v>74.08</v>
      </c>
    </row>
    <row r="4523" spans="1:4">
      <c r="A4523" s="1">
        <v>43922</v>
      </c>
      <c r="B4523" t="s">
        <v>375</v>
      </c>
      <c r="C4523" t="s">
        <v>547</v>
      </c>
      <c r="D4523">
        <v>200</v>
      </c>
    </row>
    <row r="4524" spans="1:4">
      <c r="A4524" s="1">
        <v>43922</v>
      </c>
      <c r="B4524" t="s">
        <v>375</v>
      </c>
      <c r="C4524" t="s">
        <v>548</v>
      </c>
      <c r="D4524">
        <v>25</v>
      </c>
    </row>
    <row r="4525" spans="1:4">
      <c r="A4525" s="1">
        <v>43922</v>
      </c>
      <c r="B4525" t="s">
        <v>375</v>
      </c>
      <c r="C4525" t="s">
        <v>549</v>
      </c>
      <c r="D4525">
        <v>44</v>
      </c>
    </row>
    <row r="4526" spans="1:4">
      <c r="A4526" s="1">
        <v>43922</v>
      </c>
      <c r="B4526" t="s">
        <v>375</v>
      </c>
      <c r="C4526" t="s">
        <v>550</v>
      </c>
      <c r="D4526">
        <v>20</v>
      </c>
    </row>
    <row r="4527" spans="1:4">
      <c r="A4527" s="1">
        <v>43922</v>
      </c>
      <c r="B4527" t="s">
        <v>375</v>
      </c>
      <c r="C4527" t="s">
        <v>1319</v>
      </c>
      <c r="D4527">
        <v>5</v>
      </c>
    </row>
    <row r="4528" spans="1:4">
      <c r="A4528" s="1">
        <v>43952</v>
      </c>
      <c r="B4528" t="s">
        <v>294</v>
      </c>
      <c r="C4528" t="s">
        <v>239</v>
      </c>
      <c r="D4528">
        <v>470</v>
      </c>
    </row>
    <row r="4529" spans="1:4">
      <c r="A4529" s="1">
        <v>43952</v>
      </c>
      <c r="B4529" t="s">
        <v>11</v>
      </c>
      <c r="C4529" t="s">
        <v>777</v>
      </c>
      <c r="D4529">
        <v>180</v>
      </c>
    </row>
    <row r="4530" spans="1:4">
      <c r="A4530" s="1">
        <v>43952</v>
      </c>
      <c r="B4530" t="s">
        <v>125</v>
      </c>
      <c r="C4530" t="s">
        <v>640</v>
      </c>
      <c r="D4530">
        <v>60</v>
      </c>
    </row>
    <row r="4531" spans="1:4">
      <c r="A4531" s="1">
        <v>43952</v>
      </c>
      <c r="B4531" t="s">
        <v>125</v>
      </c>
      <c r="C4531" t="s">
        <v>641</v>
      </c>
      <c r="D4531">
        <v>675</v>
      </c>
    </row>
    <row r="4532" spans="1:4">
      <c r="A4532" s="1">
        <v>43952</v>
      </c>
      <c r="B4532" t="s">
        <v>125</v>
      </c>
      <c r="C4532" t="s">
        <v>509</v>
      </c>
      <c r="D4532">
        <v>32.75</v>
      </c>
    </row>
    <row r="4533" spans="1:4">
      <c r="A4533" s="1">
        <v>43952</v>
      </c>
      <c r="B4533" t="s">
        <v>644</v>
      </c>
      <c r="C4533" t="s">
        <v>684</v>
      </c>
      <c r="D4533">
        <v>300</v>
      </c>
    </row>
    <row r="4534" spans="1:4">
      <c r="A4534" s="1">
        <v>43952</v>
      </c>
      <c r="B4534" t="s">
        <v>646</v>
      </c>
      <c r="C4534" t="s">
        <v>1145</v>
      </c>
      <c r="D4534">
        <v>976</v>
      </c>
    </row>
    <row r="4535" spans="1:4">
      <c r="A4535" s="1">
        <v>43952</v>
      </c>
      <c r="B4535" t="s">
        <v>36</v>
      </c>
      <c r="C4535" t="s">
        <v>37</v>
      </c>
      <c r="D4535">
        <v>600</v>
      </c>
    </row>
    <row r="4536" spans="1:4">
      <c r="A4536" s="1">
        <v>43952</v>
      </c>
      <c r="B4536" t="s">
        <v>36</v>
      </c>
      <c r="C4536" t="s">
        <v>38</v>
      </c>
      <c r="D4536">
        <v>400</v>
      </c>
    </row>
    <row r="4537" spans="1:4">
      <c r="A4537" s="1">
        <v>43952</v>
      </c>
      <c r="B4537" t="s">
        <v>39</v>
      </c>
      <c r="C4537" t="s">
        <v>42</v>
      </c>
      <c r="D4537">
        <v>90</v>
      </c>
    </row>
    <row r="4538" spans="1:4">
      <c r="A4538" s="1">
        <v>43952</v>
      </c>
      <c r="B4538" t="s">
        <v>375</v>
      </c>
      <c r="C4538" t="s">
        <v>547</v>
      </c>
      <c r="D4538">
        <v>200</v>
      </c>
    </row>
    <row r="4539" spans="1:4">
      <c r="A4539" s="1">
        <v>43952</v>
      </c>
      <c r="B4539" t="s">
        <v>375</v>
      </c>
      <c r="C4539" t="s">
        <v>548</v>
      </c>
      <c r="D4539">
        <v>25</v>
      </c>
    </row>
    <row r="4540" spans="1:4">
      <c r="A4540" s="1">
        <v>43952</v>
      </c>
      <c r="B4540" t="s">
        <v>375</v>
      </c>
      <c r="C4540" t="s">
        <v>549</v>
      </c>
      <c r="D4540">
        <v>44</v>
      </c>
    </row>
    <row r="4541" spans="1:4">
      <c r="A4541" s="1">
        <v>43952</v>
      </c>
      <c r="B4541" t="s">
        <v>375</v>
      </c>
      <c r="C4541" t="s">
        <v>550</v>
      </c>
      <c r="D4541">
        <v>20</v>
      </c>
    </row>
    <row r="4542" spans="1:4">
      <c r="A4542" s="1">
        <v>43952</v>
      </c>
      <c r="B4542" t="s">
        <v>375</v>
      </c>
      <c r="C4542" t="s">
        <v>1319</v>
      </c>
      <c r="D4542">
        <v>5</v>
      </c>
    </row>
    <row r="4543" spans="1:4">
      <c r="A4543" s="1">
        <v>43952</v>
      </c>
      <c r="B4543" t="s">
        <v>36</v>
      </c>
      <c r="C4543" t="s">
        <v>1366</v>
      </c>
      <c r="D4543">
        <v>700</v>
      </c>
    </row>
    <row r="4544" spans="1:4">
      <c r="A4544" s="1">
        <v>43980</v>
      </c>
      <c r="B4544" t="s">
        <v>1538</v>
      </c>
      <c r="C4544" t="s">
        <v>1212</v>
      </c>
      <c r="D4544">
        <v>562.35</v>
      </c>
    </row>
    <row r="4545" spans="1:4">
      <c r="A4545" s="1">
        <v>43982</v>
      </c>
      <c r="B4545" t="s">
        <v>1538</v>
      </c>
      <c r="C4545" t="s">
        <v>1391</v>
      </c>
      <c r="D4545">
        <v>928.5</v>
      </c>
    </row>
    <row r="4546" spans="1:4">
      <c r="A4546" s="1">
        <v>43954</v>
      </c>
      <c r="B4546" t="s">
        <v>68</v>
      </c>
      <c r="C4546" t="s">
        <v>20</v>
      </c>
      <c r="D4546">
        <v>247.04</v>
      </c>
    </row>
    <row r="4547" spans="1:4">
      <c r="A4547" s="1">
        <v>43960</v>
      </c>
      <c r="B4547" t="s">
        <v>68</v>
      </c>
      <c r="C4547" t="s">
        <v>20</v>
      </c>
      <c r="D4547">
        <v>185.32</v>
      </c>
    </row>
    <row r="4548" spans="1:4">
      <c r="A4548" s="1">
        <v>43953</v>
      </c>
      <c r="B4548" t="s">
        <v>11</v>
      </c>
      <c r="C4548" t="s">
        <v>727</v>
      </c>
      <c r="D4548">
        <v>35</v>
      </c>
    </row>
    <row r="4549" spans="1:4">
      <c r="A4549" s="1">
        <v>43959</v>
      </c>
      <c r="B4549" t="s">
        <v>197</v>
      </c>
      <c r="C4549" t="s">
        <v>124</v>
      </c>
      <c r="D4549">
        <v>65.77</v>
      </c>
    </row>
    <row r="4550" spans="1:4">
      <c r="A4550" s="1">
        <v>43959</v>
      </c>
      <c r="B4550" t="s">
        <v>39</v>
      </c>
      <c r="C4550" t="s">
        <v>83</v>
      </c>
      <c r="D4550">
        <v>67.7</v>
      </c>
    </row>
    <row r="4551" spans="1:4">
      <c r="A4551" s="1">
        <v>43956</v>
      </c>
      <c r="B4551" t="s">
        <v>68</v>
      </c>
      <c r="C4551" t="s">
        <v>1384</v>
      </c>
      <c r="D4551">
        <v>28.8</v>
      </c>
    </row>
    <row r="4552" spans="1:4">
      <c r="A4552" s="1">
        <v>43971</v>
      </c>
      <c r="B4552" t="s">
        <v>68</v>
      </c>
      <c r="C4552" t="s">
        <v>1384</v>
      </c>
      <c r="D4552">
        <v>26.25</v>
      </c>
    </row>
    <row r="4553" spans="1:4">
      <c r="A4553" s="1">
        <v>43974</v>
      </c>
      <c r="B4553" t="s">
        <v>68</v>
      </c>
      <c r="C4553" t="s">
        <v>20</v>
      </c>
      <c r="D4553">
        <v>162.3</v>
      </c>
    </row>
    <row r="4554" spans="1:4">
      <c r="A4554" s="1">
        <v>43964</v>
      </c>
      <c r="B4554" t="s">
        <v>68</v>
      </c>
      <c r="C4554" t="s">
        <v>1384</v>
      </c>
      <c r="D4554">
        <v>61.25</v>
      </c>
    </row>
    <row r="4555" spans="1:4">
      <c r="A4555" s="1">
        <v>43978</v>
      </c>
      <c r="B4555" t="s">
        <v>11</v>
      </c>
      <c r="C4555" t="s">
        <v>824</v>
      </c>
      <c r="D4555">
        <v>30</v>
      </c>
    </row>
    <row r="4556" spans="1:4">
      <c r="A4556" s="1">
        <v>43974</v>
      </c>
      <c r="B4556" t="s">
        <v>11</v>
      </c>
      <c r="C4556" t="s">
        <v>824</v>
      </c>
      <c r="D4556">
        <v>20</v>
      </c>
    </row>
    <row r="4557" spans="1:4">
      <c r="A4557" s="1">
        <v>43955</v>
      </c>
      <c r="B4557" t="s">
        <v>11</v>
      </c>
      <c r="C4557" t="s">
        <v>824</v>
      </c>
      <c r="D4557">
        <v>20</v>
      </c>
    </row>
    <row r="4558" spans="1:4">
      <c r="A4558" s="1">
        <v>43967</v>
      </c>
      <c r="B4558" t="s">
        <v>68</v>
      </c>
      <c r="C4558" t="s">
        <v>20</v>
      </c>
      <c r="D4558">
        <v>246.44</v>
      </c>
    </row>
    <row r="4559" spans="1:4">
      <c r="A4559" s="1">
        <v>43980</v>
      </c>
      <c r="B4559" t="s">
        <v>68</v>
      </c>
      <c r="C4559" t="s">
        <v>1392</v>
      </c>
      <c r="D4559">
        <v>49.1</v>
      </c>
    </row>
    <row r="4560" spans="1:4">
      <c r="A4560" s="1">
        <v>43980</v>
      </c>
      <c r="B4560" t="s">
        <v>39</v>
      </c>
      <c r="C4560" t="s">
        <v>83</v>
      </c>
      <c r="D4560">
        <v>60.62</v>
      </c>
    </row>
    <row r="4561" spans="1:4">
      <c r="A4561" s="1">
        <v>43981</v>
      </c>
      <c r="B4561" t="s">
        <v>68</v>
      </c>
      <c r="C4561" t="s">
        <v>20</v>
      </c>
      <c r="D4561">
        <v>230.72</v>
      </c>
    </row>
    <row r="4562" spans="1:4">
      <c r="A4562" s="1">
        <v>43981</v>
      </c>
      <c r="B4562" t="s">
        <v>34</v>
      </c>
      <c r="C4562" t="s">
        <v>1116</v>
      </c>
      <c r="D4562">
        <v>32.7</v>
      </c>
    </row>
    <row r="4563" spans="1:4">
      <c r="A4563" s="1">
        <v>43959</v>
      </c>
      <c r="B4563" t="s">
        <v>134</v>
      </c>
      <c r="C4563" t="s">
        <v>603</v>
      </c>
      <c r="D4563">
        <v>126.26</v>
      </c>
    </row>
    <row r="4564" spans="1:4">
      <c r="A4564" s="1">
        <v>43980</v>
      </c>
      <c r="B4564" t="s">
        <v>197</v>
      </c>
      <c r="C4564" t="s">
        <v>869</v>
      </c>
      <c r="D4564">
        <v>8.4</v>
      </c>
    </row>
    <row r="4565" spans="1:4">
      <c r="A4565" s="1">
        <v>43964</v>
      </c>
      <c r="B4565" t="s">
        <v>68</v>
      </c>
      <c r="C4565" t="s">
        <v>1384</v>
      </c>
      <c r="D4565">
        <v>15.7</v>
      </c>
    </row>
    <row r="4566" spans="1:4">
      <c r="A4566" s="1">
        <v>43964</v>
      </c>
      <c r="B4566" t="s">
        <v>39</v>
      </c>
      <c r="C4566" t="s">
        <v>391</v>
      </c>
      <c r="D4566">
        <v>50</v>
      </c>
    </row>
    <row r="4567" spans="1:4">
      <c r="A4567" s="1">
        <v>43983</v>
      </c>
      <c r="B4567" t="s">
        <v>294</v>
      </c>
      <c r="C4567" t="s">
        <v>239</v>
      </c>
      <c r="D4567">
        <v>470</v>
      </c>
    </row>
    <row r="4568" spans="1:4">
      <c r="A4568" s="1">
        <v>43983</v>
      </c>
      <c r="B4568" t="s">
        <v>11</v>
      </c>
      <c r="C4568" t="s">
        <v>777</v>
      </c>
      <c r="D4568">
        <v>180</v>
      </c>
    </row>
    <row r="4569" spans="1:4">
      <c r="A4569" s="1">
        <v>43983</v>
      </c>
      <c r="B4569" t="s">
        <v>125</v>
      </c>
      <c r="C4569" t="s">
        <v>640</v>
      </c>
      <c r="D4569">
        <v>60</v>
      </c>
    </row>
    <row r="4570" spans="1:4">
      <c r="A4570" s="1">
        <v>43983</v>
      </c>
      <c r="B4570" t="s">
        <v>125</v>
      </c>
      <c r="C4570" t="s">
        <v>641</v>
      </c>
      <c r="D4570">
        <v>675</v>
      </c>
    </row>
    <row r="4571" spans="1:4">
      <c r="A4571" s="1">
        <v>43983</v>
      </c>
      <c r="B4571" t="s">
        <v>125</v>
      </c>
      <c r="C4571" t="s">
        <v>509</v>
      </c>
      <c r="D4571">
        <v>32.75</v>
      </c>
    </row>
    <row r="4572" spans="1:4">
      <c r="A4572" s="1">
        <v>43983</v>
      </c>
      <c r="B4572" t="s">
        <v>644</v>
      </c>
      <c r="C4572" t="s">
        <v>684</v>
      </c>
      <c r="D4572">
        <v>300</v>
      </c>
    </row>
    <row r="4573" spans="1:4">
      <c r="A4573" s="1">
        <v>43983</v>
      </c>
      <c r="B4573" t="s">
        <v>646</v>
      </c>
      <c r="C4573" t="s">
        <v>1145</v>
      </c>
      <c r="D4573">
        <v>976</v>
      </c>
    </row>
    <row r="4574" spans="1:4">
      <c r="A4574" s="1">
        <v>43983</v>
      </c>
      <c r="B4574" t="s">
        <v>36</v>
      </c>
      <c r="C4574" t="s">
        <v>37</v>
      </c>
      <c r="D4574">
        <v>600</v>
      </c>
    </row>
    <row r="4575" spans="1:4">
      <c r="A4575" s="1">
        <v>43983</v>
      </c>
      <c r="B4575" t="s">
        <v>36</v>
      </c>
      <c r="C4575" t="s">
        <v>38</v>
      </c>
      <c r="D4575">
        <v>400</v>
      </c>
    </row>
    <row r="4576" spans="1:4">
      <c r="A4576" s="1">
        <v>43983</v>
      </c>
      <c r="B4576" t="s">
        <v>39</v>
      </c>
      <c r="C4576" t="s">
        <v>42</v>
      </c>
      <c r="D4576">
        <v>90</v>
      </c>
    </row>
    <row r="4577" spans="1:4">
      <c r="A4577" s="1">
        <v>43983</v>
      </c>
      <c r="B4577" t="s">
        <v>375</v>
      </c>
      <c r="C4577" t="s">
        <v>547</v>
      </c>
      <c r="D4577">
        <v>200</v>
      </c>
    </row>
    <row r="4578" spans="1:4">
      <c r="A4578" s="1">
        <v>43983</v>
      </c>
      <c r="B4578" t="s">
        <v>375</v>
      </c>
      <c r="C4578" t="s">
        <v>548</v>
      </c>
      <c r="D4578">
        <v>25</v>
      </c>
    </row>
    <row r="4579" spans="1:4">
      <c r="A4579" s="1">
        <v>43983</v>
      </c>
      <c r="B4579" t="s">
        <v>375</v>
      </c>
      <c r="C4579" t="s">
        <v>549</v>
      </c>
      <c r="D4579">
        <v>44</v>
      </c>
    </row>
    <row r="4580" spans="1:4">
      <c r="A4580" s="1">
        <v>43983</v>
      </c>
      <c r="B4580" t="s">
        <v>375</v>
      </c>
      <c r="C4580" t="s">
        <v>550</v>
      </c>
      <c r="D4580">
        <v>20</v>
      </c>
    </row>
    <row r="4581" spans="1:4">
      <c r="A4581" s="1">
        <v>43983</v>
      </c>
      <c r="B4581" t="s">
        <v>375</v>
      </c>
      <c r="C4581" t="s">
        <v>1319</v>
      </c>
      <c r="D4581">
        <v>5</v>
      </c>
    </row>
    <row r="4582" spans="1:4">
      <c r="A4582" s="1">
        <v>43983</v>
      </c>
      <c r="B4582" t="s">
        <v>36</v>
      </c>
      <c r="C4582" t="s">
        <v>1366</v>
      </c>
      <c r="D4582">
        <v>700</v>
      </c>
    </row>
    <row r="4583" spans="1:4">
      <c r="A4583" s="1">
        <v>43987</v>
      </c>
      <c r="B4583" t="s">
        <v>134</v>
      </c>
      <c r="C4583" t="s">
        <v>1277</v>
      </c>
      <c r="D4583">
        <v>352</v>
      </c>
    </row>
    <row r="4584" spans="1:4">
      <c r="A4584" s="1">
        <v>43983</v>
      </c>
      <c r="B4584" t="s">
        <v>11</v>
      </c>
      <c r="C4584" t="s">
        <v>1393</v>
      </c>
      <c r="D4584">
        <v>5.4</v>
      </c>
    </row>
    <row r="4585" spans="1:4">
      <c r="A4585" s="1">
        <v>43986</v>
      </c>
      <c r="B4585" t="s">
        <v>34</v>
      </c>
      <c r="C4585" t="s">
        <v>81</v>
      </c>
      <c r="D4585">
        <v>12.3</v>
      </c>
    </row>
    <row r="4586" spans="1:4">
      <c r="A4586" s="1">
        <v>43988</v>
      </c>
      <c r="B4586" t="s">
        <v>68</v>
      </c>
      <c r="C4586" t="s">
        <v>20</v>
      </c>
      <c r="D4586">
        <v>227.33</v>
      </c>
    </row>
    <row r="4587" spans="1:4">
      <c r="A4587" s="1">
        <v>43988</v>
      </c>
      <c r="B4587" t="s">
        <v>11</v>
      </c>
      <c r="C4587" t="s">
        <v>1394</v>
      </c>
      <c r="D4587">
        <v>8.9</v>
      </c>
    </row>
    <row r="4588" spans="1:4">
      <c r="A4588" s="1">
        <v>43991</v>
      </c>
      <c r="B4588" t="s">
        <v>68</v>
      </c>
      <c r="C4588" t="s">
        <v>1384</v>
      </c>
      <c r="D4588">
        <v>25.15</v>
      </c>
    </row>
    <row r="4589" spans="1:4">
      <c r="A4589" s="1">
        <v>43993</v>
      </c>
      <c r="B4589" t="s">
        <v>39</v>
      </c>
      <c r="C4589" t="s">
        <v>83</v>
      </c>
      <c r="D4589">
        <v>66.79</v>
      </c>
    </row>
    <row r="4590" spans="1:4">
      <c r="A4590" s="1">
        <v>44001</v>
      </c>
      <c r="B4590" t="s">
        <v>197</v>
      </c>
      <c r="C4590" t="s">
        <v>124</v>
      </c>
      <c r="D4590">
        <v>80.83</v>
      </c>
    </row>
    <row r="4591" spans="1:4">
      <c r="A4591" s="1">
        <v>44001</v>
      </c>
      <c r="B4591" t="s">
        <v>11</v>
      </c>
      <c r="C4591" t="s">
        <v>824</v>
      </c>
      <c r="D4591">
        <v>50</v>
      </c>
    </row>
    <row r="4592" spans="1:4">
      <c r="A4592" s="1">
        <v>43984</v>
      </c>
      <c r="B4592" t="s">
        <v>68</v>
      </c>
      <c r="C4592" t="s">
        <v>1384</v>
      </c>
      <c r="D4592">
        <v>13.4</v>
      </c>
    </row>
    <row r="4593" spans="1:4">
      <c r="A4593" s="1">
        <v>44002</v>
      </c>
      <c r="B4593" t="s">
        <v>68</v>
      </c>
      <c r="C4593" t="s">
        <v>20</v>
      </c>
      <c r="D4593">
        <v>235.26</v>
      </c>
    </row>
    <row r="4594" spans="1:4">
      <c r="A4594" s="1">
        <v>43995</v>
      </c>
      <c r="B4594" t="s">
        <v>68</v>
      </c>
      <c r="C4594" t="s">
        <v>20</v>
      </c>
      <c r="D4594">
        <v>217.46</v>
      </c>
    </row>
    <row r="4595" spans="1:4">
      <c r="A4595" s="1">
        <v>44004</v>
      </c>
      <c r="B4595" t="s">
        <v>36</v>
      </c>
      <c r="C4595" t="s">
        <v>1395</v>
      </c>
      <c r="D4595">
        <v>80</v>
      </c>
    </row>
    <row r="4596" spans="1:4">
      <c r="A4596" s="1">
        <v>44004</v>
      </c>
      <c r="B4596" t="s">
        <v>134</v>
      </c>
      <c r="C4596" t="s">
        <v>810</v>
      </c>
      <c r="D4596">
        <v>119.8</v>
      </c>
    </row>
    <row r="4597" spans="1:4">
      <c r="A4597" s="1">
        <v>44004</v>
      </c>
      <c r="B4597" t="s">
        <v>134</v>
      </c>
      <c r="C4597" t="s">
        <v>512</v>
      </c>
      <c r="D4597">
        <v>59.9</v>
      </c>
    </row>
    <row r="4598" spans="1:4">
      <c r="A4598" s="1">
        <v>44001</v>
      </c>
      <c r="B4598" t="s">
        <v>11</v>
      </c>
      <c r="C4598" t="s">
        <v>824</v>
      </c>
      <c r="D4598">
        <v>17.9</v>
      </c>
    </row>
    <row r="4599" spans="1:4">
      <c r="A4599" s="1">
        <v>44009</v>
      </c>
      <c r="B4599" t="s">
        <v>68</v>
      </c>
      <c r="C4599" t="s">
        <v>20</v>
      </c>
      <c r="D4599">
        <v>186.56</v>
      </c>
    </row>
    <row r="4600" spans="1:4">
      <c r="A4600" s="1">
        <v>44004</v>
      </c>
      <c r="B4600" t="s">
        <v>1396</v>
      </c>
      <c r="C4600" t="s">
        <v>1397</v>
      </c>
      <c r="D4600">
        <v>10</v>
      </c>
    </row>
    <row r="4601" spans="1:4">
      <c r="A4601" s="1">
        <v>44009</v>
      </c>
      <c r="B4601" t="s">
        <v>36</v>
      </c>
      <c r="C4601" t="s">
        <v>1398</v>
      </c>
      <c r="D4601">
        <v>25</v>
      </c>
    </row>
    <row r="4602" spans="1:4">
      <c r="A4602" s="1">
        <v>43993</v>
      </c>
      <c r="B4602" t="s">
        <v>11</v>
      </c>
      <c r="C4602" t="s">
        <v>824</v>
      </c>
      <c r="D4602">
        <v>13.1</v>
      </c>
    </row>
    <row r="4603" spans="1:4">
      <c r="A4603" s="1">
        <v>44007</v>
      </c>
      <c r="B4603" t="s">
        <v>39</v>
      </c>
      <c r="C4603" t="s">
        <v>391</v>
      </c>
      <c r="D4603">
        <v>50</v>
      </c>
    </row>
    <row r="4604" spans="1:4">
      <c r="A4604" s="1">
        <v>44008</v>
      </c>
      <c r="B4604" t="s">
        <v>125</v>
      </c>
      <c r="C4604" t="s">
        <v>195</v>
      </c>
      <c r="D4604">
        <v>11.8</v>
      </c>
    </row>
    <row r="4605" spans="1:4">
      <c r="A4605" s="1">
        <v>44000</v>
      </c>
      <c r="B4605" t="s">
        <v>197</v>
      </c>
      <c r="C4605" t="s">
        <v>394</v>
      </c>
      <c r="D4605">
        <v>73.35</v>
      </c>
    </row>
    <row r="4606" spans="1:4">
      <c r="A4606" s="1">
        <v>44004</v>
      </c>
      <c r="B4606" t="s">
        <v>68</v>
      </c>
      <c r="C4606" t="s">
        <v>991</v>
      </c>
      <c r="D4606">
        <v>85.7</v>
      </c>
    </row>
    <row r="4607" spans="1:4">
      <c r="A4607" s="1">
        <v>44004</v>
      </c>
      <c r="B4607" t="s">
        <v>39</v>
      </c>
      <c r="C4607" t="s">
        <v>306</v>
      </c>
      <c r="D4607">
        <v>5.2</v>
      </c>
    </row>
    <row r="4608" spans="1:4">
      <c r="A4608" s="1">
        <v>44009</v>
      </c>
      <c r="B4608" t="s">
        <v>36</v>
      </c>
      <c r="C4608" t="s">
        <v>1399</v>
      </c>
      <c r="D4608">
        <v>87</v>
      </c>
    </row>
    <row r="4609" spans="1:4">
      <c r="A4609" s="1">
        <v>44007</v>
      </c>
      <c r="B4609" t="s">
        <v>39</v>
      </c>
      <c r="C4609" t="s">
        <v>83</v>
      </c>
      <c r="D4609">
        <v>75.14</v>
      </c>
    </row>
    <row r="4610" spans="1:4">
      <c r="A4610" s="1">
        <v>44004</v>
      </c>
      <c r="B4610" t="s">
        <v>134</v>
      </c>
      <c r="C4610" t="s">
        <v>144</v>
      </c>
      <c r="D4610">
        <v>38</v>
      </c>
    </row>
    <row r="4611" spans="1:4">
      <c r="A4611" s="1">
        <v>44004</v>
      </c>
      <c r="B4611" t="s">
        <v>36</v>
      </c>
      <c r="C4611" t="s">
        <v>1127</v>
      </c>
      <c r="D4611">
        <v>50</v>
      </c>
    </row>
    <row r="4612" spans="1:4">
      <c r="A4612" s="1">
        <v>44012</v>
      </c>
      <c r="B4612" t="s">
        <v>34</v>
      </c>
      <c r="C4612" t="s">
        <v>1400</v>
      </c>
      <c r="D4612">
        <v>39.2</v>
      </c>
    </row>
    <row r="4613" spans="1:4">
      <c r="A4613" s="1">
        <v>43989</v>
      </c>
      <c r="B4613" t="s">
        <v>11</v>
      </c>
      <c r="C4613" t="s">
        <v>727</v>
      </c>
      <c r="D4613">
        <v>25</v>
      </c>
    </row>
    <row r="4614" spans="1:4">
      <c r="A4614" s="1">
        <v>44013</v>
      </c>
      <c r="B4614" t="s">
        <v>294</v>
      </c>
      <c r="C4614" t="s">
        <v>239</v>
      </c>
      <c r="D4614">
        <v>470</v>
      </c>
    </row>
    <row r="4615" spans="1:4">
      <c r="A4615" s="1">
        <v>44013</v>
      </c>
      <c r="B4615" t="s">
        <v>11</v>
      </c>
      <c r="C4615" t="s">
        <v>777</v>
      </c>
      <c r="D4615">
        <v>180</v>
      </c>
    </row>
    <row r="4616" spans="1:4">
      <c r="A4616" s="1">
        <v>44013</v>
      </c>
      <c r="B4616" t="s">
        <v>125</v>
      </c>
      <c r="C4616" t="s">
        <v>640</v>
      </c>
      <c r="D4616">
        <v>60</v>
      </c>
    </row>
    <row r="4617" spans="1:4">
      <c r="A4617" s="1">
        <v>44013</v>
      </c>
      <c r="B4617" t="s">
        <v>125</v>
      </c>
      <c r="C4617" t="s">
        <v>641</v>
      </c>
      <c r="D4617">
        <v>675</v>
      </c>
    </row>
    <row r="4618" spans="1:4">
      <c r="A4618" s="1">
        <v>44013</v>
      </c>
      <c r="B4618" t="s">
        <v>125</v>
      </c>
      <c r="C4618" t="s">
        <v>509</v>
      </c>
      <c r="D4618">
        <v>32.75</v>
      </c>
    </row>
    <row r="4619" spans="1:4">
      <c r="A4619" s="1">
        <v>44013</v>
      </c>
      <c r="B4619" t="s">
        <v>644</v>
      </c>
      <c r="C4619" t="s">
        <v>684</v>
      </c>
      <c r="D4619">
        <v>300</v>
      </c>
    </row>
    <row r="4620" spans="1:4">
      <c r="A4620" s="1">
        <v>44013</v>
      </c>
      <c r="B4620" t="s">
        <v>646</v>
      </c>
      <c r="C4620" t="s">
        <v>1145</v>
      </c>
      <c r="D4620">
        <v>976</v>
      </c>
    </row>
    <row r="4621" spans="1:4">
      <c r="A4621" s="1">
        <v>44013</v>
      </c>
      <c r="B4621" t="s">
        <v>36</v>
      </c>
      <c r="C4621" t="s">
        <v>37</v>
      </c>
      <c r="D4621">
        <v>600</v>
      </c>
    </row>
    <row r="4622" spans="1:4">
      <c r="A4622" s="1">
        <v>44013</v>
      </c>
      <c r="B4622" t="s">
        <v>36</v>
      </c>
      <c r="C4622" t="s">
        <v>38</v>
      </c>
      <c r="D4622">
        <v>400</v>
      </c>
    </row>
    <row r="4623" spans="1:4">
      <c r="A4623" s="1">
        <v>44013</v>
      </c>
      <c r="B4623" t="s">
        <v>39</v>
      </c>
      <c r="C4623" t="s">
        <v>42</v>
      </c>
      <c r="D4623">
        <v>90</v>
      </c>
    </row>
    <row r="4624" spans="1:4">
      <c r="A4624" s="1">
        <v>44013</v>
      </c>
      <c r="B4624" t="s">
        <v>375</v>
      </c>
      <c r="C4624" t="s">
        <v>547</v>
      </c>
      <c r="D4624">
        <v>200</v>
      </c>
    </row>
    <row r="4625" spans="1:4">
      <c r="A4625" s="1">
        <v>44013</v>
      </c>
      <c r="B4625" t="s">
        <v>375</v>
      </c>
      <c r="C4625" t="s">
        <v>548</v>
      </c>
      <c r="D4625">
        <v>25</v>
      </c>
    </row>
    <row r="4626" spans="1:4">
      <c r="A4626" s="1">
        <v>44013</v>
      </c>
      <c r="B4626" t="s">
        <v>375</v>
      </c>
      <c r="C4626" t="s">
        <v>549</v>
      </c>
      <c r="D4626">
        <v>44</v>
      </c>
    </row>
    <row r="4627" spans="1:4">
      <c r="A4627" s="1">
        <v>44013</v>
      </c>
      <c r="B4627" t="s">
        <v>375</v>
      </c>
      <c r="C4627" t="s">
        <v>550</v>
      </c>
      <c r="D4627">
        <v>20</v>
      </c>
    </row>
    <row r="4628" spans="1:4">
      <c r="A4628" s="1">
        <v>44013</v>
      </c>
      <c r="B4628" t="s">
        <v>375</v>
      </c>
      <c r="C4628" t="s">
        <v>1319</v>
      </c>
      <c r="D4628">
        <v>5</v>
      </c>
    </row>
    <row r="4629" spans="1:4">
      <c r="A4629" s="1">
        <v>44013</v>
      </c>
      <c r="B4629" t="s">
        <v>36</v>
      </c>
      <c r="C4629" t="s">
        <v>1366</v>
      </c>
      <c r="D4629">
        <v>700</v>
      </c>
    </row>
    <row r="4630" spans="1:4">
      <c r="A4630" s="1">
        <v>44013</v>
      </c>
      <c r="B4630" t="s">
        <v>68</v>
      </c>
      <c r="C4630" t="s">
        <v>1323</v>
      </c>
      <c r="D4630">
        <v>44.3</v>
      </c>
    </row>
    <row r="4631" spans="1:4">
      <c r="A4631" s="1">
        <v>44014</v>
      </c>
      <c r="B4631" t="s">
        <v>11</v>
      </c>
      <c r="C4631" t="s">
        <v>824</v>
      </c>
      <c r="D4631">
        <v>15.9</v>
      </c>
    </row>
    <row r="4632" spans="1:4">
      <c r="A4632" s="1">
        <v>44020</v>
      </c>
      <c r="B4632" t="s">
        <v>68</v>
      </c>
      <c r="C4632" t="s">
        <v>1385</v>
      </c>
      <c r="D4632">
        <v>39.7</v>
      </c>
    </row>
    <row r="4633" spans="1:4">
      <c r="A4633" s="1">
        <v>44016</v>
      </c>
      <c r="B4633" t="s">
        <v>68</v>
      </c>
      <c r="C4633" t="s">
        <v>20</v>
      </c>
      <c r="D4633">
        <v>213.84</v>
      </c>
    </row>
    <row r="4634" spans="1:4">
      <c r="A4634" s="1">
        <v>44021</v>
      </c>
      <c r="B4634" t="s">
        <v>197</v>
      </c>
      <c r="C4634" t="s">
        <v>124</v>
      </c>
      <c r="D4634">
        <v>50.45</v>
      </c>
    </row>
    <row r="4635" spans="1:4">
      <c r="A4635" s="1">
        <v>44018</v>
      </c>
      <c r="B4635" t="s">
        <v>39</v>
      </c>
      <c r="C4635" t="s">
        <v>83</v>
      </c>
      <c r="D4635">
        <v>58.28</v>
      </c>
    </row>
    <row r="4636" spans="1:4">
      <c r="A4636" s="1">
        <v>44014</v>
      </c>
      <c r="B4636" t="s">
        <v>134</v>
      </c>
      <c r="C4636" t="s">
        <v>603</v>
      </c>
      <c r="D4636">
        <v>322.07</v>
      </c>
    </row>
    <row r="4637" spans="1:4">
      <c r="A4637" s="1">
        <v>44039</v>
      </c>
      <c r="B4637" t="s">
        <v>39</v>
      </c>
      <c r="C4637" t="s">
        <v>83</v>
      </c>
      <c r="D4637">
        <v>27.18</v>
      </c>
    </row>
    <row r="4638" spans="1:4">
      <c r="A4638" s="1">
        <v>44025</v>
      </c>
      <c r="B4638" t="s">
        <v>39</v>
      </c>
      <c r="C4638" t="s">
        <v>83</v>
      </c>
      <c r="D4638">
        <v>27.77</v>
      </c>
    </row>
    <row r="4639" spans="1:4">
      <c r="A4639" s="1">
        <v>44031</v>
      </c>
      <c r="B4639" t="s">
        <v>11</v>
      </c>
      <c r="C4639" t="s">
        <v>727</v>
      </c>
      <c r="D4639">
        <v>25</v>
      </c>
    </row>
    <row r="4640" spans="1:4">
      <c r="A4640" s="1">
        <v>44034</v>
      </c>
      <c r="B4640" t="s">
        <v>163</v>
      </c>
      <c r="C4640" t="s">
        <v>1278</v>
      </c>
      <c r="D4640">
        <v>60</v>
      </c>
    </row>
    <row r="4641" spans="1:4">
      <c r="A4641" s="1">
        <v>44023</v>
      </c>
      <c r="B4641" t="s">
        <v>68</v>
      </c>
      <c r="C4641" t="s">
        <v>20</v>
      </c>
      <c r="D4641">
        <v>199</v>
      </c>
    </row>
    <row r="4642" spans="1:4">
      <c r="A4642" s="1">
        <v>44034</v>
      </c>
      <c r="B4642" t="s">
        <v>11</v>
      </c>
      <c r="C4642" t="s">
        <v>60</v>
      </c>
      <c r="D4642">
        <v>21.9</v>
      </c>
    </row>
    <row r="4643" spans="1:4">
      <c r="A4643" s="1">
        <v>44039</v>
      </c>
      <c r="B4643" t="s">
        <v>68</v>
      </c>
      <c r="C4643" t="s">
        <v>1323</v>
      </c>
      <c r="D4643">
        <v>30.3</v>
      </c>
    </row>
    <row r="4644" spans="1:4">
      <c r="A4644" s="1">
        <v>44037</v>
      </c>
      <c r="B4644" t="s">
        <v>68</v>
      </c>
      <c r="C4644" t="s">
        <v>1401</v>
      </c>
      <c r="D4644">
        <v>10.15</v>
      </c>
    </row>
    <row r="4645" spans="1:4">
      <c r="A4645" s="1">
        <v>44038</v>
      </c>
      <c r="B4645" t="s">
        <v>1538</v>
      </c>
      <c r="C4645" t="s">
        <v>166</v>
      </c>
      <c r="D4645">
        <v>26.75</v>
      </c>
    </row>
    <row r="4646" spans="1:4">
      <c r="A4646" s="1">
        <v>44038</v>
      </c>
      <c r="B4646" t="s">
        <v>68</v>
      </c>
      <c r="C4646" t="s">
        <v>20</v>
      </c>
      <c r="D4646">
        <v>187.22</v>
      </c>
    </row>
    <row r="4647" spans="1:4">
      <c r="A4647" s="1">
        <v>44024</v>
      </c>
      <c r="B4647" t="s">
        <v>39</v>
      </c>
      <c r="C4647" t="s">
        <v>391</v>
      </c>
      <c r="D4647">
        <v>50</v>
      </c>
    </row>
    <row r="4648" spans="1:4">
      <c r="A4648" s="1">
        <v>44017</v>
      </c>
      <c r="B4648" t="s">
        <v>68</v>
      </c>
      <c r="C4648" t="s">
        <v>1401</v>
      </c>
      <c r="D4648">
        <v>16.85</v>
      </c>
    </row>
    <row r="4649" spans="1:4">
      <c r="A4649" s="1">
        <v>44024</v>
      </c>
      <c r="B4649" t="s">
        <v>294</v>
      </c>
      <c r="C4649" t="s">
        <v>1402</v>
      </c>
      <c r="D4649">
        <v>45</v>
      </c>
    </row>
    <row r="4650" spans="1:4">
      <c r="A4650" s="1">
        <v>44020</v>
      </c>
      <c r="B4650" t="s">
        <v>134</v>
      </c>
      <c r="C4650" t="s">
        <v>1278</v>
      </c>
      <c r="D4650">
        <v>12</v>
      </c>
    </row>
    <row r="4651" spans="1:4">
      <c r="A4651" s="1">
        <v>44026</v>
      </c>
      <c r="B4651" t="s">
        <v>197</v>
      </c>
      <c r="C4651" t="s">
        <v>124</v>
      </c>
      <c r="D4651">
        <v>22.3</v>
      </c>
    </row>
    <row r="4652" spans="1:4">
      <c r="A4652" s="1">
        <v>44034</v>
      </c>
      <c r="B4652" t="s">
        <v>39</v>
      </c>
      <c r="C4652" t="s">
        <v>83</v>
      </c>
      <c r="D4652">
        <v>52.35</v>
      </c>
    </row>
    <row r="4653" spans="1:4">
      <c r="A4653" s="1">
        <v>44030</v>
      </c>
      <c r="B4653" t="s">
        <v>68</v>
      </c>
      <c r="C4653" t="s">
        <v>20</v>
      </c>
      <c r="D4653">
        <v>251.19</v>
      </c>
    </row>
    <row r="4654" spans="1:4">
      <c r="A4654" s="1">
        <v>44043</v>
      </c>
      <c r="B4654" t="s">
        <v>34</v>
      </c>
      <c r="C4654" t="s">
        <v>81</v>
      </c>
      <c r="D4654">
        <v>104.5</v>
      </c>
    </row>
    <row r="4655" spans="1:4">
      <c r="A4655" s="1">
        <v>44040</v>
      </c>
      <c r="B4655" t="s">
        <v>39</v>
      </c>
      <c r="C4655" t="s">
        <v>1403</v>
      </c>
      <c r="D4655">
        <v>20.9</v>
      </c>
    </row>
    <row r="4656" spans="1:4">
      <c r="A4656" s="1">
        <v>44043</v>
      </c>
      <c r="B4656" t="s">
        <v>68</v>
      </c>
      <c r="C4656" t="s">
        <v>1384</v>
      </c>
      <c r="D4656">
        <v>7.75</v>
      </c>
    </row>
    <row r="4657" spans="1:4">
      <c r="A4657" s="1">
        <v>44035</v>
      </c>
      <c r="B4657" t="s">
        <v>163</v>
      </c>
      <c r="C4657" t="s">
        <v>810</v>
      </c>
      <c r="D4657">
        <v>59</v>
      </c>
    </row>
    <row r="4658" spans="1:4">
      <c r="A4658" s="1">
        <v>44043</v>
      </c>
      <c r="B4658" t="s">
        <v>294</v>
      </c>
      <c r="C4658" t="s">
        <v>103</v>
      </c>
      <c r="D4658">
        <v>65.8</v>
      </c>
    </row>
    <row r="4659" spans="1:4">
      <c r="A4659" s="1">
        <v>44032</v>
      </c>
      <c r="B4659" t="s">
        <v>197</v>
      </c>
      <c r="C4659" t="s">
        <v>707</v>
      </c>
      <c r="D4659">
        <v>24.6</v>
      </c>
    </row>
    <row r="4660" spans="1:4">
      <c r="A4660" s="1">
        <v>44028</v>
      </c>
      <c r="B4660" t="s">
        <v>1538</v>
      </c>
      <c r="C4660" t="s">
        <v>233</v>
      </c>
      <c r="D4660">
        <v>188</v>
      </c>
    </row>
    <row r="4661" spans="1:4">
      <c r="A4661" s="1">
        <v>44044</v>
      </c>
      <c r="B4661" t="s">
        <v>294</v>
      </c>
      <c r="C4661" t="s">
        <v>239</v>
      </c>
      <c r="D4661">
        <v>470</v>
      </c>
    </row>
    <row r="4662" spans="1:4">
      <c r="A4662" s="1">
        <v>44044</v>
      </c>
      <c r="B4662" t="s">
        <v>11</v>
      </c>
      <c r="C4662" t="s">
        <v>777</v>
      </c>
      <c r="D4662">
        <v>180</v>
      </c>
    </row>
    <row r="4663" spans="1:4">
      <c r="A4663" s="1">
        <v>44044</v>
      </c>
      <c r="B4663" t="s">
        <v>125</v>
      </c>
      <c r="C4663" t="s">
        <v>640</v>
      </c>
      <c r="D4663">
        <v>60</v>
      </c>
    </row>
    <row r="4664" spans="1:4">
      <c r="A4664" s="1">
        <v>44044</v>
      </c>
      <c r="B4664" t="s">
        <v>125</v>
      </c>
      <c r="C4664" t="s">
        <v>641</v>
      </c>
      <c r="D4664">
        <v>675</v>
      </c>
    </row>
    <row r="4665" spans="1:4">
      <c r="A4665" s="1">
        <v>44044</v>
      </c>
      <c r="B4665" t="s">
        <v>125</v>
      </c>
      <c r="C4665" t="s">
        <v>509</v>
      </c>
      <c r="D4665">
        <v>32.75</v>
      </c>
    </row>
    <row r="4666" spans="1:4">
      <c r="A4666" s="1">
        <v>44044</v>
      </c>
      <c r="B4666" t="s">
        <v>644</v>
      </c>
      <c r="C4666" t="s">
        <v>684</v>
      </c>
      <c r="D4666">
        <v>300</v>
      </c>
    </row>
    <row r="4667" spans="1:4">
      <c r="A4667" s="1">
        <v>44044</v>
      </c>
      <c r="B4667" t="s">
        <v>646</v>
      </c>
      <c r="C4667" t="s">
        <v>1145</v>
      </c>
      <c r="D4667">
        <v>976</v>
      </c>
    </row>
    <row r="4668" spans="1:4">
      <c r="A4668" s="1">
        <v>44044</v>
      </c>
      <c r="B4668" t="s">
        <v>36</v>
      </c>
      <c r="C4668" t="s">
        <v>37</v>
      </c>
      <c r="D4668">
        <v>600</v>
      </c>
    </row>
    <row r="4669" spans="1:4">
      <c r="A4669" s="1">
        <v>44044</v>
      </c>
      <c r="B4669" t="s">
        <v>36</v>
      </c>
      <c r="C4669" t="s">
        <v>38</v>
      </c>
      <c r="D4669">
        <v>400</v>
      </c>
    </row>
    <row r="4670" spans="1:4">
      <c r="A4670" s="1">
        <v>44044</v>
      </c>
      <c r="B4670" t="s">
        <v>39</v>
      </c>
      <c r="C4670" t="s">
        <v>42</v>
      </c>
      <c r="D4670">
        <v>90</v>
      </c>
    </row>
    <row r="4671" spans="1:4">
      <c r="A4671" s="1">
        <v>44044</v>
      </c>
      <c r="B4671" t="s">
        <v>375</v>
      </c>
      <c r="C4671" t="s">
        <v>547</v>
      </c>
      <c r="D4671">
        <v>200</v>
      </c>
    </row>
    <row r="4672" spans="1:4">
      <c r="A4672" s="1">
        <v>44044</v>
      </c>
      <c r="B4672" t="s">
        <v>375</v>
      </c>
      <c r="C4672" t="s">
        <v>548</v>
      </c>
      <c r="D4672">
        <v>25</v>
      </c>
    </row>
    <row r="4673" spans="1:4">
      <c r="A4673" s="1">
        <v>44044</v>
      </c>
      <c r="B4673" t="s">
        <v>375</v>
      </c>
      <c r="C4673" t="s">
        <v>549</v>
      </c>
      <c r="D4673">
        <v>44</v>
      </c>
    </row>
    <row r="4674" spans="1:4">
      <c r="A4674" s="1">
        <v>44044</v>
      </c>
      <c r="B4674" t="s">
        <v>375</v>
      </c>
      <c r="C4674" t="s">
        <v>550</v>
      </c>
      <c r="D4674">
        <v>20</v>
      </c>
    </row>
    <row r="4675" spans="1:4">
      <c r="A4675" s="1">
        <v>44044</v>
      </c>
      <c r="B4675" t="s">
        <v>375</v>
      </c>
      <c r="C4675" t="s">
        <v>1319</v>
      </c>
      <c r="D4675">
        <v>5</v>
      </c>
    </row>
    <row r="4676" spans="1:4">
      <c r="A4676" s="1">
        <v>44044</v>
      </c>
      <c r="B4676" t="s">
        <v>36</v>
      </c>
      <c r="C4676" t="s">
        <v>1366</v>
      </c>
      <c r="D4676">
        <v>700</v>
      </c>
    </row>
    <row r="4677" spans="1:4">
      <c r="A4677" s="1">
        <v>44044</v>
      </c>
      <c r="B4677" t="s">
        <v>68</v>
      </c>
      <c r="C4677" t="s">
        <v>20</v>
      </c>
      <c r="D4677">
        <v>184.66</v>
      </c>
    </row>
    <row r="4678" spans="1:4">
      <c r="A4678" s="1">
        <v>44059</v>
      </c>
      <c r="B4678" t="s">
        <v>68</v>
      </c>
      <c r="C4678" t="s">
        <v>991</v>
      </c>
      <c r="D4678">
        <v>12.8</v>
      </c>
    </row>
    <row r="4679" spans="1:4">
      <c r="A4679" s="1">
        <v>44049</v>
      </c>
      <c r="B4679" t="s">
        <v>39</v>
      </c>
      <c r="C4679" t="s">
        <v>83</v>
      </c>
      <c r="D4679">
        <v>55</v>
      </c>
    </row>
    <row r="4680" spans="1:4">
      <c r="A4680" s="1">
        <v>44051</v>
      </c>
      <c r="B4680" t="s">
        <v>68</v>
      </c>
      <c r="C4680" t="s">
        <v>20</v>
      </c>
      <c r="D4680">
        <v>211.25</v>
      </c>
    </row>
    <row r="4681" spans="1:4">
      <c r="A4681" s="1">
        <v>44046</v>
      </c>
      <c r="B4681" t="s">
        <v>197</v>
      </c>
      <c r="C4681" t="s">
        <v>1404</v>
      </c>
      <c r="D4681">
        <v>30.9</v>
      </c>
    </row>
    <row r="4682" spans="1:4">
      <c r="A4682" s="1">
        <v>44046</v>
      </c>
      <c r="B4682" t="s">
        <v>134</v>
      </c>
      <c r="C4682" t="s">
        <v>1321</v>
      </c>
      <c r="D4682">
        <v>63</v>
      </c>
    </row>
    <row r="4683" spans="1:4">
      <c r="A4683" s="1">
        <v>44046</v>
      </c>
      <c r="B4683" t="s">
        <v>197</v>
      </c>
      <c r="C4683" t="s">
        <v>842</v>
      </c>
      <c r="D4683">
        <v>59.98</v>
      </c>
    </row>
    <row r="4684" spans="1:4">
      <c r="A4684" s="1">
        <v>44045</v>
      </c>
      <c r="B4684" t="s">
        <v>125</v>
      </c>
      <c r="C4684" t="s">
        <v>195</v>
      </c>
      <c r="D4684">
        <v>14.05</v>
      </c>
    </row>
    <row r="4685" spans="1:4">
      <c r="A4685" s="1">
        <v>44051</v>
      </c>
      <c r="B4685" t="s">
        <v>134</v>
      </c>
      <c r="C4685" t="s">
        <v>234</v>
      </c>
      <c r="D4685">
        <v>46.9</v>
      </c>
    </row>
    <row r="4686" spans="1:4">
      <c r="A4686" s="1">
        <v>44049</v>
      </c>
      <c r="B4686" t="s">
        <v>39</v>
      </c>
      <c r="C4686" t="s">
        <v>83</v>
      </c>
      <c r="D4686">
        <v>55</v>
      </c>
    </row>
    <row r="4687" spans="1:4">
      <c r="A4687" s="1">
        <v>44051</v>
      </c>
      <c r="B4687" t="s">
        <v>134</v>
      </c>
      <c r="C4687" t="s">
        <v>144</v>
      </c>
      <c r="D4687">
        <v>84</v>
      </c>
    </row>
    <row r="4688" spans="1:4">
      <c r="A4688" s="1">
        <v>44062</v>
      </c>
      <c r="B4688" t="s">
        <v>163</v>
      </c>
      <c r="C4688" t="s">
        <v>791</v>
      </c>
      <c r="D4688">
        <v>15</v>
      </c>
    </row>
    <row r="4689" spans="1:4">
      <c r="A4689" s="1">
        <v>44054</v>
      </c>
      <c r="B4689" t="s">
        <v>68</v>
      </c>
      <c r="C4689" t="s">
        <v>1323</v>
      </c>
      <c r="D4689">
        <v>18.9</v>
      </c>
    </row>
    <row r="4690" spans="1:4">
      <c r="A4690" s="1">
        <v>44062</v>
      </c>
      <c r="B4690" t="s">
        <v>125</v>
      </c>
      <c r="C4690" t="s">
        <v>165</v>
      </c>
      <c r="D4690">
        <v>26</v>
      </c>
    </row>
    <row r="4691" spans="1:4">
      <c r="A4691" s="1">
        <v>44062</v>
      </c>
      <c r="B4691" t="s">
        <v>163</v>
      </c>
      <c r="C4691" t="s">
        <v>1405</v>
      </c>
      <c r="D4691">
        <v>132.2</v>
      </c>
    </row>
    <row r="4692" spans="1:4">
      <c r="A4692" s="1">
        <v>44051</v>
      </c>
      <c r="B4692" t="s">
        <v>11</v>
      </c>
      <c r="C4692" t="s">
        <v>727</v>
      </c>
      <c r="D4692">
        <v>22</v>
      </c>
    </row>
    <row r="4693" spans="1:4">
      <c r="A4693" s="1">
        <v>44046</v>
      </c>
      <c r="B4693" t="s">
        <v>134</v>
      </c>
      <c r="C4693" t="s">
        <v>1313</v>
      </c>
      <c r="D4693">
        <v>50</v>
      </c>
    </row>
    <row r="4694" spans="1:4">
      <c r="A4694" s="1">
        <v>44058</v>
      </c>
      <c r="B4694" t="s">
        <v>68</v>
      </c>
      <c r="C4694" t="s">
        <v>20</v>
      </c>
      <c r="D4694">
        <v>212.71</v>
      </c>
    </row>
    <row r="4695" spans="1:4">
      <c r="A4695" s="1">
        <v>44066</v>
      </c>
      <c r="B4695" t="s">
        <v>39</v>
      </c>
      <c r="C4695" t="s">
        <v>83</v>
      </c>
      <c r="D4695">
        <v>50</v>
      </c>
    </row>
    <row r="4696" spans="1:4">
      <c r="A4696" s="1">
        <v>44066</v>
      </c>
      <c r="B4696" t="s">
        <v>34</v>
      </c>
      <c r="C4696" t="s">
        <v>1116</v>
      </c>
      <c r="D4696">
        <v>29.35</v>
      </c>
    </row>
    <row r="4697" spans="1:4">
      <c r="A4697" s="1">
        <v>44056</v>
      </c>
      <c r="B4697" t="s">
        <v>36</v>
      </c>
      <c r="C4697" t="s">
        <v>1406</v>
      </c>
      <c r="D4697">
        <v>52.97</v>
      </c>
    </row>
    <row r="4698" spans="1:4">
      <c r="A4698" s="1">
        <v>44056</v>
      </c>
      <c r="B4698" t="s">
        <v>36</v>
      </c>
      <c r="C4698" t="s">
        <v>1407</v>
      </c>
      <c r="D4698">
        <v>83.6</v>
      </c>
    </row>
    <row r="4699" spans="1:4">
      <c r="A4699" s="1">
        <v>44057</v>
      </c>
      <c r="B4699" t="s">
        <v>36</v>
      </c>
      <c r="C4699" t="s">
        <v>1408</v>
      </c>
      <c r="D4699">
        <v>25</v>
      </c>
    </row>
    <row r="4700" spans="1:4">
      <c r="A4700" s="1">
        <v>44057</v>
      </c>
      <c r="B4700" t="s">
        <v>36</v>
      </c>
      <c r="C4700" t="s">
        <v>1409</v>
      </c>
      <c r="D4700">
        <v>44</v>
      </c>
    </row>
    <row r="4701" spans="1:4">
      <c r="A4701" s="1">
        <v>44057</v>
      </c>
      <c r="B4701" t="s">
        <v>36</v>
      </c>
      <c r="C4701" t="s">
        <v>1410</v>
      </c>
      <c r="D4701">
        <v>73.6</v>
      </c>
    </row>
    <row r="4702" spans="1:4">
      <c r="A4702" s="1">
        <v>44062</v>
      </c>
      <c r="B4702" t="s">
        <v>39</v>
      </c>
      <c r="C4702" t="s">
        <v>1411</v>
      </c>
      <c r="D4702">
        <v>190</v>
      </c>
    </row>
    <row r="4703" spans="1:4">
      <c r="A4703" s="1">
        <v>44058</v>
      </c>
      <c r="B4703" t="s">
        <v>34</v>
      </c>
      <c r="C4703" t="s">
        <v>1412</v>
      </c>
      <c r="D4703">
        <v>11.1</v>
      </c>
    </row>
    <row r="4704" spans="1:4">
      <c r="A4704" s="1">
        <v>44064</v>
      </c>
      <c r="B4704" t="s">
        <v>11</v>
      </c>
      <c r="C4704" t="s">
        <v>780</v>
      </c>
      <c r="D4704">
        <v>20</v>
      </c>
    </row>
    <row r="4705" spans="1:4">
      <c r="A4705" s="1">
        <v>44060</v>
      </c>
      <c r="B4705" t="s">
        <v>39</v>
      </c>
      <c r="C4705" t="s">
        <v>391</v>
      </c>
      <c r="D4705">
        <v>50</v>
      </c>
    </row>
    <row r="4706" spans="1:4">
      <c r="A4706" s="1">
        <v>44072</v>
      </c>
      <c r="B4706" t="s">
        <v>36</v>
      </c>
      <c r="C4706" t="s">
        <v>997</v>
      </c>
      <c r="D4706">
        <v>25</v>
      </c>
    </row>
    <row r="4707" spans="1:4">
      <c r="A4707" s="1">
        <v>44068</v>
      </c>
      <c r="B4707" t="s">
        <v>34</v>
      </c>
      <c r="C4707" t="s">
        <v>1413</v>
      </c>
      <c r="D4707">
        <v>20.4</v>
      </c>
    </row>
    <row r="4708" spans="1:4">
      <c r="A4708" s="1">
        <v>44070</v>
      </c>
      <c r="B4708" t="s">
        <v>134</v>
      </c>
      <c r="C4708" t="s">
        <v>1414</v>
      </c>
      <c r="D4708">
        <v>390</v>
      </c>
    </row>
    <row r="4709" spans="1:4">
      <c r="A4709" s="1">
        <v>44067</v>
      </c>
      <c r="B4709" t="s">
        <v>134</v>
      </c>
      <c r="C4709" t="s">
        <v>1313</v>
      </c>
      <c r="D4709">
        <v>20</v>
      </c>
    </row>
    <row r="4710" spans="1:4">
      <c r="A4710" s="1">
        <v>44062</v>
      </c>
      <c r="B4710" t="s">
        <v>36</v>
      </c>
      <c r="C4710" t="s">
        <v>1415</v>
      </c>
      <c r="D4710">
        <v>12</v>
      </c>
    </row>
    <row r="4711" spans="1:4">
      <c r="A4711" s="1">
        <v>44070</v>
      </c>
      <c r="B4711" t="s">
        <v>163</v>
      </c>
      <c r="C4711" t="s">
        <v>1416</v>
      </c>
      <c r="D4711">
        <v>41</v>
      </c>
    </row>
    <row r="4712" spans="1:4">
      <c r="A4712" s="1">
        <v>44072</v>
      </c>
      <c r="B4712" t="s">
        <v>68</v>
      </c>
      <c r="C4712" t="s">
        <v>20</v>
      </c>
      <c r="D4712">
        <v>220.55</v>
      </c>
    </row>
    <row r="4713" spans="1:4">
      <c r="A4713" s="1">
        <v>44071</v>
      </c>
      <c r="B4713" t="s">
        <v>36</v>
      </c>
      <c r="C4713" t="s">
        <v>998</v>
      </c>
      <c r="D4713">
        <v>50</v>
      </c>
    </row>
    <row r="4714" spans="1:4">
      <c r="A4714" s="1">
        <v>44062</v>
      </c>
      <c r="B4714" t="s">
        <v>39</v>
      </c>
      <c r="C4714" t="s">
        <v>1417</v>
      </c>
      <c r="D4714">
        <v>65</v>
      </c>
    </row>
    <row r="4715" spans="1:4">
      <c r="A4715" s="1">
        <v>44065</v>
      </c>
      <c r="B4715" t="s">
        <v>68</v>
      </c>
      <c r="C4715" t="s">
        <v>20</v>
      </c>
      <c r="D4715">
        <v>168.71</v>
      </c>
    </row>
    <row r="4716" spans="1:4">
      <c r="A4716" s="1">
        <v>44073</v>
      </c>
      <c r="B4716" t="s">
        <v>39</v>
      </c>
      <c r="C4716" t="s">
        <v>83</v>
      </c>
      <c r="D4716">
        <v>49.87</v>
      </c>
    </row>
    <row r="4717" spans="1:4">
      <c r="A4717" s="1">
        <v>44075</v>
      </c>
      <c r="B4717" t="s">
        <v>294</v>
      </c>
      <c r="C4717" t="s">
        <v>239</v>
      </c>
      <c r="D4717">
        <v>470</v>
      </c>
    </row>
    <row r="4718" spans="1:4">
      <c r="A4718" s="1">
        <v>44075</v>
      </c>
      <c r="B4718" t="s">
        <v>11</v>
      </c>
      <c r="C4718" t="s">
        <v>777</v>
      </c>
      <c r="D4718">
        <v>180</v>
      </c>
    </row>
    <row r="4719" spans="1:4">
      <c r="A4719" s="1">
        <v>44075</v>
      </c>
      <c r="B4719" t="s">
        <v>125</v>
      </c>
      <c r="C4719" t="s">
        <v>640</v>
      </c>
      <c r="D4719">
        <v>60</v>
      </c>
    </row>
    <row r="4720" spans="1:4">
      <c r="A4720" s="1">
        <v>44075</v>
      </c>
      <c r="B4720" t="s">
        <v>125</v>
      </c>
      <c r="C4720" t="s">
        <v>641</v>
      </c>
      <c r="D4720">
        <v>675</v>
      </c>
    </row>
    <row r="4721" spans="1:4">
      <c r="A4721" s="1">
        <v>44075</v>
      </c>
      <c r="B4721" t="s">
        <v>125</v>
      </c>
      <c r="C4721" t="s">
        <v>509</v>
      </c>
      <c r="D4721">
        <v>32.75</v>
      </c>
    </row>
    <row r="4722" spans="1:4">
      <c r="A4722" s="1">
        <v>44075</v>
      </c>
      <c r="B4722" t="s">
        <v>644</v>
      </c>
      <c r="C4722" t="s">
        <v>684</v>
      </c>
      <c r="D4722">
        <v>300</v>
      </c>
    </row>
    <row r="4723" spans="1:4">
      <c r="A4723" s="1">
        <v>44075</v>
      </c>
      <c r="B4723" t="s">
        <v>646</v>
      </c>
      <c r="C4723" t="s">
        <v>1145</v>
      </c>
      <c r="D4723">
        <v>976</v>
      </c>
    </row>
    <row r="4724" spans="1:4">
      <c r="A4724" s="1">
        <v>44075</v>
      </c>
      <c r="B4724" t="s">
        <v>36</v>
      </c>
      <c r="C4724" t="s">
        <v>37</v>
      </c>
      <c r="D4724">
        <v>600</v>
      </c>
    </row>
    <row r="4725" spans="1:4">
      <c r="A4725" s="1">
        <v>44075</v>
      </c>
      <c r="B4725" t="s">
        <v>36</v>
      </c>
      <c r="C4725" t="s">
        <v>38</v>
      </c>
      <c r="D4725">
        <v>400</v>
      </c>
    </row>
    <row r="4726" spans="1:4">
      <c r="A4726" s="1">
        <v>44075</v>
      </c>
      <c r="B4726" t="s">
        <v>39</v>
      </c>
      <c r="C4726" t="s">
        <v>42</v>
      </c>
      <c r="D4726">
        <v>90</v>
      </c>
    </row>
    <row r="4727" spans="1:4">
      <c r="A4727" s="1">
        <v>44075</v>
      </c>
      <c r="B4727" t="s">
        <v>375</v>
      </c>
      <c r="C4727" t="s">
        <v>547</v>
      </c>
      <c r="D4727">
        <v>200</v>
      </c>
    </row>
    <row r="4728" spans="1:4">
      <c r="A4728" s="1">
        <v>44075</v>
      </c>
      <c r="B4728" t="s">
        <v>375</v>
      </c>
      <c r="C4728" t="s">
        <v>548</v>
      </c>
      <c r="D4728">
        <v>25</v>
      </c>
    </row>
    <row r="4729" spans="1:4">
      <c r="A4729" s="1">
        <v>44075</v>
      </c>
      <c r="B4729" t="s">
        <v>375</v>
      </c>
      <c r="C4729" t="s">
        <v>549</v>
      </c>
      <c r="D4729">
        <v>44</v>
      </c>
    </row>
    <row r="4730" spans="1:4">
      <c r="A4730" s="1">
        <v>44075</v>
      </c>
      <c r="B4730" t="s">
        <v>375</v>
      </c>
      <c r="C4730" t="s">
        <v>550</v>
      </c>
      <c r="D4730">
        <v>20</v>
      </c>
    </row>
    <row r="4731" spans="1:4">
      <c r="A4731" s="1">
        <v>44075</v>
      </c>
      <c r="B4731" t="s">
        <v>375</v>
      </c>
      <c r="C4731" t="s">
        <v>1319</v>
      </c>
      <c r="D4731">
        <v>5</v>
      </c>
    </row>
    <row r="4732" spans="1:4">
      <c r="A4732" s="1">
        <v>44075</v>
      </c>
      <c r="B4732" t="s">
        <v>36</v>
      </c>
      <c r="C4732" t="s">
        <v>1366</v>
      </c>
      <c r="D4732">
        <v>700</v>
      </c>
    </row>
    <row r="4733" spans="1:4">
      <c r="A4733" s="1">
        <v>44093</v>
      </c>
      <c r="B4733" t="s">
        <v>197</v>
      </c>
      <c r="C4733" t="s">
        <v>1418</v>
      </c>
      <c r="D4733">
        <v>70</v>
      </c>
    </row>
    <row r="4734" spans="1:4">
      <c r="A4734" s="1">
        <v>44099</v>
      </c>
      <c r="B4734" t="s">
        <v>11</v>
      </c>
      <c r="C4734" t="s">
        <v>824</v>
      </c>
      <c r="D4734">
        <v>20</v>
      </c>
    </row>
    <row r="4735" spans="1:4">
      <c r="A4735" s="1">
        <v>44095</v>
      </c>
      <c r="B4735" t="s">
        <v>39</v>
      </c>
      <c r="C4735" t="s">
        <v>83</v>
      </c>
      <c r="D4735">
        <v>39.78</v>
      </c>
    </row>
    <row r="4736" spans="1:4">
      <c r="A4736" s="1">
        <v>44097</v>
      </c>
      <c r="B4736" t="s">
        <v>197</v>
      </c>
      <c r="C4736" t="s">
        <v>124</v>
      </c>
      <c r="D4736">
        <v>12</v>
      </c>
    </row>
    <row r="4737" spans="1:4">
      <c r="A4737" s="1">
        <v>44100</v>
      </c>
      <c r="B4737" t="s">
        <v>68</v>
      </c>
      <c r="C4737" t="s">
        <v>20</v>
      </c>
      <c r="D4737">
        <v>259.75</v>
      </c>
    </row>
    <row r="4738" spans="1:4">
      <c r="A4738" s="1">
        <v>44098</v>
      </c>
      <c r="B4738" t="s">
        <v>163</v>
      </c>
      <c r="C4738" t="s">
        <v>1419</v>
      </c>
      <c r="D4738">
        <v>30</v>
      </c>
    </row>
    <row r="4739" spans="1:4">
      <c r="A4739" s="1">
        <v>44091</v>
      </c>
      <c r="B4739" t="s">
        <v>197</v>
      </c>
      <c r="C4739" t="s">
        <v>124</v>
      </c>
      <c r="D4739">
        <v>50.73</v>
      </c>
    </row>
    <row r="4740" spans="1:4">
      <c r="A4740" s="1">
        <v>44094</v>
      </c>
      <c r="B4740" t="s">
        <v>39</v>
      </c>
      <c r="C4740" t="s">
        <v>391</v>
      </c>
      <c r="D4740">
        <v>50</v>
      </c>
    </row>
    <row r="4741" spans="1:4">
      <c r="A4741" s="1">
        <v>44092</v>
      </c>
      <c r="B4741" t="s">
        <v>11</v>
      </c>
      <c r="C4741" t="s">
        <v>824</v>
      </c>
      <c r="D4741">
        <v>16</v>
      </c>
    </row>
    <row r="4742" spans="1:4">
      <c r="A4742" s="1">
        <v>44093</v>
      </c>
      <c r="B4742" t="s">
        <v>68</v>
      </c>
      <c r="C4742" t="s">
        <v>20</v>
      </c>
      <c r="D4742">
        <v>177</v>
      </c>
    </row>
    <row r="4743" spans="1:4">
      <c r="A4743" s="1">
        <v>44104</v>
      </c>
      <c r="B4743" t="s">
        <v>1538</v>
      </c>
      <c r="C4743" t="s">
        <v>1115</v>
      </c>
      <c r="D4743">
        <v>60</v>
      </c>
    </row>
    <row r="4744" spans="1:4">
      <c r="A4744" s="1">
        <v>44088</v>
      </c>
      <c r="B4744" t="s">
        <v>39</v>
      </c>
      <c r="C4744" t="s">
        <v>83</v>
      </c>
      <c r="D4744">
        <v>38.19</v>
      </c>
    </row>
    <row r="4745" spans="1:4">
      <c r="A4745" s="1">
        <v>44092</v>
      </c>
      <c r="B4745" t="s">
        <v>197</v>
      </c>
      <c r="C4745" t="s">
        <v>124</v>
      </c>
      <c r="D4745">
        <v>32.5</v>
      </c>
    </row>
    <row r="4746" spans="1:4">
      <c r="A4746" s="1">
        <v>44087</v>
      </c>
      <c r="B4746" t="s">
        <v>294</v>
      </c>
      <c r="C4746" t="s">
        <v>1420</v>
      </c>
      <c r="D4746">
        <v>361.25</v>
      </c>
    </row>
    <row r="4747" spans="1:4">
      <c r="A4747" s="1">
        <v>44079</v>
      </c>
      <c r="B4747" t="s">
        <v>68</v>
      </c>
      <c r="C4747" t="s">
        <v>20</v>
      </c>
      <c r="D4747">
        <v>139.44</v>
      </c>
    </row>
    <row r="4748" spans="1:4">
      <c r="A4748" s="1">
        <v>44075</v>
      </c>
      <c r="B4748" t="s">
        <v>39</v>
      </c>
      <c r="C4748" t="s">
        <v>391</v>
      </c>
      <c r="D4748">
        <v>50</v>
      </c>
    </row>
    <row r="4749" spans="1:4">
      <c r="A4749" s="1">
        <v>44080</v>
      </c>
      <c r="B4749" t="s">
        <v>68</v>
      </c>
      <c r="C4749" t="s">
        <v>926</v>
      </c>
      <c r="D4749">
        <v>12.4</v>
      </c>
    </row>
    <row r="4750" spans="1:4">
      <c r="A4750" s="1">
        <v>44076</v>
      </c>
      <c r="B4750" t="s">
        <v>11</v>
      </c>
      <c r="C4750" t="s">
        <v>780</v>
      </c>
      <c r="D4750">
        <v>12</v>
      </c>
    </row>
    <row r="4751" spans="1:4">
      <c r="A4751" s="1">
        <v>44083</v>
      </c>
      <c r="B4751" t="s">
        <v>134</v>
      </c>
      <c r="C4751" t="s">
        <v>898</v>
      </c>
      <c r="D4751">
        <v>19</v>
      </c>
    </row>
    <row r="4752" spans="1:4">
      <c r="A4752" s="1">
        <v>44076</v>
      </c>
      <c r="B4752" t="s">
        <v>11</v>
      </c>
      <c r="C4752" t="s">
        <v>1143</v>
      </c>
      <c r="D4752">
        <v>47.65</v>
      </c>
    </row>
    <row r="4753" spans="1:4">
      <c r="A4753" s="1">
        <v>44085</v>
      </c>
      <c r="B4753" t="s">
        <v>36</v>
      </c>
      <c r="C4753" t="s">
        <v>544</v>
      </c>
      <c r="D4753">
        <v>91.8</v>
      </c>
    </row>
    <row r="4754" spans="1:4">
      <c r="A4754" s="1">
        <v>44085</v>
      </c>
      <c r="B4754" t="s">
        <v>134</v>
      </c>
      <c r="C4754" t="s">
        <v>1125</v>
      </c>
      <c r="D4754">
        <v>112.23</v>
      </c>
    </row>
    <row r="4755" spans="1:4">
      <c r="A4755" s="1">
        <v>44086</v>
      </c>
      <c r="B4755" t="s">
        <v>68</v>
      </c>
      <c r="C4755" t="s">
        <v>20</v>
      </c>
      <c r="D4755">
        <v>190.61</v>
      </c>
    </row>
    <row r="4756" spans="1:4">
      <c r="A4756" s="1">
        <v>44081</v>
      </c>
      <c r="B4756" t="s">
        <v>39</v>
      </c>
      <c r="C4756" t="s">
        <v>83</v>
      </c>
      <c r="D4756">
        <v>44.85</v>
      </c>
    </row>
    <row r="4757" spans="1:4">
      <c r="A4757" s="1">
        <v>44101</v>
      </c>
      <c r="B4757" t="s">
        <v>34</v>
      </c>
      <c r="C4757" t="s">
        <v>81</v>
      </c>
      <c r="D4757">
        <v>53</v>
      </c>
    </row>
    <row r="4758" spans="1:4">
      <c r="A4758" s="1">
        <v>44101</v>
      </c>
      <c r="B4758" t="s">
        <v>34</v>
      </c>
      <c r="C4758" t="s">
        <v>1421</v>
      </c>
      <c r="D4758">
        <v>23.6</v>
      </c>
    </row>
    <row r="4759" spans="1:4">
      <c r="A4759" s="1">
        <v>44083</v>
      </c>
      <c r="B4759" t="s">
        <v>134</v>
      </c>
      <c r="C4759" t="s">
        <v>1422</v>
      </c>
      <c r="D4759">
        <v>375</v>
      </c>
    </row>
    <row r="4760" spans="1:4">
      <c r="A4760" s="1">
        <v>44083</v>
      </c>
      <c r="B4760" t="s">
        <v>163</v>
      </c>
      <c r="C4760" t="s">
        <v>1423</v>
      </c>
      <c r="D4760">
        <v>47</v>
      </c>
    </row>
    <row r="4761" spans="1:4">
      <c r="A4761" s="1">
        <v>44085</v>
      </c>
      <c r="B4761" t="s">
        <v>134</v>
      </c>
      <c r="C4761" t="s">
        <v>98</v>
      </c>
      <c r="D4761">
        <v>202</v>
      </c>
    </row>
    <row r="4762" spans="1:4">
      <c r="A4762" s="1">
        <v>44104</v>
      </c>
      <c r="B4762" t="s">
        <v>39</v>
      </c>
      <c r="C4762" t="s">
        <v>83</v>
      </c>
      <c r="D4762">
        <v>43.33</v>
      </c>
    </row>
    <row r="4763" spans="1:4">
      <c r="A4763" s="1">
        <v>44104</v>
      </c>
      <c r="B4763" t="s">
        <v>34</v>
      </c>
      <c r="C4763" t="s">
        <v>81</v>
      </c>
      <c r="D4763">
        <v>40.8</v>
      </c>
    </row>
    <row r="4764" spans="1:4">
      <c r="A4764" s="1">
        <v>44104</v>
      </c>
      <c r="B4764" t="s">
        <v>34</v>
      </c>
      <c r="C4764" t="s">
        <v>81</v>
      </c>
      <c r="D4764">
        <v>30.5</v>
      </c>
    </row>
    <row r="4765" spans="1:4">
      <c r="A4765" s="1">
        <v>44077</v>
      </c>
      <c r="B4765" t="s">
        <v>68</v>
      </c>
      <c r="C4765" t="s">
        <v>1424</v>
      </c>
      <c r="D4765">
        <v>10.85</v>
      </c>
    </row>
    <row r="4766" spans="1:4">
      <c r="A4766" s="1">
        <v>44102</v>
      </c>
      <c r="B4766" t="s">
        <v>68</v>
      </c>
      <c r="C4766" t="s">
        <v>1424</v>
      </c>
      <c r="D4766">
        <v>12.15</v>
      </c>
    </row>
    <row r="4767" spans="1:4">
      <c r="A4767" s="1">
        <v>44087</v>
      </c>
      <c r="B4767" t="s">
        <v>1538</v>
      </c>
      <c r="C4767" t="s">
        <v>1212</v>
      </c>
      <c r="D4767">
        <v>610.4</v>
      </c>
    </row>
    <row r="4768" spans="1:4">
      <c r="A4768" s="1">
        <v>44105</v>
      </c>
      <c r="B4768" t="s">
        <v>294</v>
      </c>
      <c r="C4768" t="s">
        <v>239</v>
      </c>
      <c r="D4768">
        <v>470</v>
      </c>
    </row>
    <row r="4769" spans="1:4">
      <c r="A4769" s="1">
        <v>44105</v>
      </c>
      <c r="B4769" t="s">
        <v>11</v>
      </c>
      <c r="C4769" t="s">
        <v>777</v>
      </c>
      <c r="D4769">
        <v>180</v>
      </c>
    </row>
    <row r="4770" spans="1:4">
      <c r="A4770" s="1">
        <v>44105</v>
      </c>
      <c r="B4770" t="s">
        <v>125</v>
      </c>
      <c r="C4770" t="s">
        <v>640</v>
      </c>
      <c r="D4770">
        <v>60</v>
      </c>
    </row>
    <row r="4771" spans="1:4">
      <c r="A4771" s="1">
        <v>44105</v>
      </c>
      <c r="B4771" t="s">
        <v>125</v>
      </c>
      <c r="C4771" t="s">
        <v>641</v>
      </c>
      <c r="D4771">
        <v>675</v>
      </c>
    </row>
    <row r="4772" spans="1:4">
      <c r="A4772" s="1">
        <v>44105</v>
      </c>
      <c r="B4772" t="s">
        <v>125</v>
      </c>
      <c r="C4772" t="s">
        <v>509</v>
      </c>
      <c r="D4772">
        <v>32.75</v>
      </c>
    </row>
    <row r="4773" spans="1:4">
      <c r="A4773" s="1">
        <v>44105</v>
      </c>
      <c r="B4773" t="s">
        <v>644</v>
      </c>
      <c r="C4773" t="s">
        <v>684</v>
      </c>
      <c r="D4773">
        <v>300</v>
      </c>
    </row>
    <row r="4774" spans="1:4">
      <c r="A4774" s="1">
        <v>44105</v>
      </c>
      <c r="B4774" t="s">
        <v>646</v>
      </c>
      <c r="C4774" t="s">
        <v>1145</v>
      </c>
      <c r="D4774">
        <v>976</v>
      </c>
    </row>
    <row r="4775" spans="1:4">
      <c r="A4775" s="1">
        <v>44105</v>
      </c>
      <c r="B4775" t="s">
        <v>36</v>
      </c>
      <c r="C4775" t="s">
        <v>37</v>
      </c>
      <c r="D4775">
        <v>600</v>
      </c>
    </row>
    <row r="4776" spans="1:4">
      <c r="A4776" s="1">
        <v>44105</v>
      </c>
      <c r="B4776" t="s">
        <v>36</v>
      </c>
      <c r="C4776" t="s">
        <v>38</v>
      </c>
      <c r="D4776">
        <v>400</v>
      </c>
    </row>
    <row r="4777" spans="1:4">
      <c r="A4777" s="1">
        <v>44105</v>
      </c>
      <c r="B4777" t="s">
        <v>39</v>
      </c>
      <c r="C4777" t="s">
        <v>42</v>
      </c>
      <c r="D4777">
        <v>90</v>
      </c>
    </row>
    <row r="4778" spans="1:4">
      <c r="A4778" s="1">
        <v>44105</v>
      </c>
      <c r="B4778" t="s">
        <v>375</v>
      </c>
      <c r="C4778" t="s">
        <v>547</v>
      </c>
      <c r="D4778">
        <v>200</v>
      </c>
    </row>
    <row r="4779" spans="1:4">
      <c r="A4779" s="1">
        <v>44105</v>
      </c>
      <c r="B4779" t="s">
        <v>375</v>
      </c>
      <c r="C4779" t="s">
        <v>548</v>
      </c>
      <c r="D4779">
        <v>25</v>
      </c>
    </row>
    <row r="4780" spans="1:4">
      <c r="A4780" s="1">
        <v>44105</v>
      </c>
      <c r="B4780" t="s">
        <v>375</v>
      </c>
      <c r="C4780" t="s">
        <v>549</v>
      </c>
      <c r="D4780">
        <v>44</v>
      </c>
    </row>
    <row r="4781" spans="1:4">
      <c r="A4781" s="1">
        <v>44105</v>
      </c>
      <c r="B4781" t="s">
        <v>375</v>
      </c>
      <c r="C4781" t="s">
        <v>550</v>
      </c>
      <c r="D4781">
        <v>20</v>
      </c>
    </row>
    <row r="4782" spans="1:4">
      <c r="A4782" s="1">
        <v>44105</v>
      </c>
      <c r="B4782" t="s">
        <v>375</v>
      </c>
      <c r="C4782" t="s">
        <v>1319</v>
      </c>
      <c r="D4782">
        <v>5</v>
      </c>
    </row>
    <row r="4783" spans="1:4">
      <c r="A4783" s="1">
        <v>44105</v>
      </c>
      <c r="B4783" t="s">
        <v>36</v>
      </c>
      <c r="C4783" t="s">
        <v>1366</v>
      </c>
      <c r="D4783">
        <v>700</v>
      </c>
    </row>
    <row r="4784" spans="1:4">
      <c r="A4784" s="1">
        <v>44121</v>
      </c>
      <c r="B4784" t="s">
        <v>294</v>
      </c>
      <c r="C4784" t="s">
        <v>818</v>
      </c>
      <c r="D4784">
        <v>22</v>
      </c>
    </row>
    <row r="4785" spans="1:4">
      <c r="A4785" s="1">
        <v>44170</v>
      </c>
      <c r="B4785" t="s">
        <v>39</v>
      </c>
      <c r="C4785" t="s">
        <v>391</v>
      </c>
      <c r="D4785">
        <v>50</v>
      </c>
    </row>
    <row r="4786" spans="1:4">
      <c r="A4786" s="1">
        <v>43956</v>
      </c>
      <c r="B4786" t="s">
        <v>39</v>
      </c>
      <c r="C4786" t="s">
        <v>391</v>
      </c>
      <c r="D4786">
        <v>50</v>
      </c>
    </row>
    <row r="4787" spans="1:4">
      <c r="A4787" s="1">
        <v>44105</v>
      </c>
      <c r="B4787" t="s">
        <v>11</v>
      </c>
      <c r="C4787" t="s">
        <v>1425</v>
      </c>
      <c r="D4787">
        <v>26.43</v>
      </c>
    </row>
    <row r="4788" spans="1:4">
      <c r="A4788" s="1">
        <v>44118</v>
      </c>
      <c r="B4788" t="s">
        <v>1538</v>
      </c>
      <c r="C4788" t="s">
        <v>524</v>
      </c>
      <c r="D4788">
        <v>20.33</v>
      </c>
    </row>
    <row r="4789" spans="1:4">
      <c r="A4789" s="1">
        <v>44112</v>
      </c>
      <c r="B4789" t="s">
        <v>197</v>
      </c>
      <c r="C4789" t="s">
        <v>124</v>
      </c>
      <c r="D4789">
        <v>57.3</v>
      </c>
    </row>
    <row r="4790" spans="1:4">
      <c r="A4790" s="1">
        <v>44115</v>
      </c>
      <c r="B4790" t="s">
        <v>11</v>
      </c>
      <c r="C4790" t="s">
        <v>727</v>
      </c>
      <c r="D4790">
        <v>20</v>
      </c>
    </row>
    <row r="4791" spans="1:4">
      <c r="A4791" s="1">
        <v>44121</v>
      </c>
      <c r="B4791" t="s">
        <v>68</v>
      </c>
      <c r="C4791" t="s">
        <v>20</v>
      </c>
      <c r="D4791">
        <v>194.73</v>
      </c>
    </row>
    <row r="4792" spans="1:4">
      <c r="A4792" s="1">
        <v>44111</v>
      </c>
      <c r="B4792" t="s">
        <v>163</v>
      </c>
      <c r="C4792" t="s">
        <v>81</v>
      </c>
      <c r="D4792">
        <v>16.25</v>
      </c>
    </row>
    <row r="4793" spans="1:4">
      <c r="A4793" s="1">
        <v>44105</v>
      </c>
      <c r="B4793" t="s">
        <v>134</v>
      </c>
      <c r="C4793" t="s">
        <v>603</v>
      </c>
      <c r="D4793">
        <v>135.35</v>
      </c>
    </row>
    <row r="4794" spans="1:4">
      <c r="A4794" s="1">
        <v>44109</v>
      </c>
      <c r="B4794" t="s">
        <v>197</v>
      </c>
      <c r="C4794" t="s">
        <v>124</v>
      </c>
      <c r="D4794">
        <v>22.65</v>
      </c>
    </row>
    <row r="4795" spans="1:4">
      <c r="A4795" s="1">
        <v>44108</v>
      </c>
      <c r="B4795" t="s">
        <v>125</v>
      </c>
      <c r="C4795" t="s">
        <v>195</v>
      </c>
      <c r="D4795">
        <v>24.75</v>
      </c>
    </row>
    <row r="4796" spans="1:4">
      <c r="A4796" s="1">
        <v>44105</v>
      </c>
      <c r="B4796" t="s">
        <v>1538</v>
      </c>
      <c r="C4796" t="s">
        <v>1426</v>
      </c>
      <c r="D4796">
        <v>38</v>
      </c>
    </row>
    <row r="4797" spans="1:4">
      <c r="A4797" s="1">
        <v>44105</v>
      </c>
      <c r="B4797" t="s">
        <v>294</v>
      </c>
      <c r="C4797" t="s">
        <v>1426</v>
      </c>
      <c r="D4797">
        <v>38</v>
      </c>
    </row>
    <row r="4798" spans="1:4">
      <c r="A4798" s="1">
        <v>44106</v>
      </c>
      <c r="B4798" t="s">
        <v>11</v>
      </c>
      <c r="C4798" t="s">
        <v>824</v>
      </c>
      <c r="D4798">
        <v>42.7</v>
      </c>
    </row>
    <row r="4799" spans="1:4">
      <c r="A4799" s="1">
        <v>44112</v>
      </c>
      <c r="B4799" t="s">
        <v>197</v>
      </c>
      <c r="C4799" t="s">
        <v>124</v>
      </c>
      <c r="D4799">
        <v>9.9</v>
      </c>
    </row>
    <row r="4800" spans="1:4">
      <c r="A4800" s="1">
        <v>44107</v>
      </c>
      <c r="B4800" t="s">
        <v>68</v>
      </c>
      <c r="C4800" t="s">
        <v>20</v>
      </c>
      <c r="D4800">
        <v>208.28</v>
      </c>
    </row>
    <row r="4801" spans="1:4">
      <c r="A4801" s="1">
        <v>44113</v>
      </c>
      <c r="B4801" t="s">
        <v>11</v>
      </c>
      <c r="C4801" t="s">
        <v>1427</v>
      </c>
      <c r="D4801">
        <v>109.16</v>
      </c>
    </row>
    <row r="4802" spans="1:4">
      <c r="A4802" s="1">
        <v>44114</v>
      </c>
      <c r="B4802" t="s">
        <v>39</v>
      </c>
      <c r="C4802" t="s">
        <v>83</v>
      </c>
      <c r="D4802">
        <v>41</v>
      </c>
    </row>
    <row r="4803" spans="1:4">
      <c r="A4803" s="1">
        <v>44114</v>
      </c>
      <c r="B4803" t="s">
        <v>39</v>
      </c>
      <c r="C4803" t="s">
        <v>667</v>
      </c>
      <c r="D4803">
        <v>188</v>
      </c>
    </row>
    <row r="4804" spans="1:4">
      <c r="A4804" s="1">
        <v>44114</v>
      </c>
      <c r="B4804" t="s">
        <v>68</v>
      </c>
      <c r="C4804" t="s">
        <v>20</v>
      </c>
      <c r="D4804">
        <v>235</v>
      </c>
    </row>
    <row r="4805" spans="1:4">
      <c r="A4805" s="1">
        <v>44112</v>
      </c>
      <c r="B4805" t="s">
        <v>11</v>
      </c>
      <c r="C4805" t="s">
        <v>824</v>
      </c>
      <c r="D4805">
        <v>18</v>
      </c>
    </row>
    <row r="4806" spans="1:4">
      <c r="A4806" s="1">
        <v>44132</v>
      </c>
      <c r="B4806" t="s">
        <v>68</v>
      </c>
      <c r="C4806" t="s">
        <v>1424</v>
      </c>
      <c r="D4806">
        <v>9.35</v>
      </c>
    </row>
    <row r="4807" spans="1:4">
      <c r="A4807" s="1">
        <v>44132</v>
      </c>
      <c r="B4807" t="s">
        <v>197</v>
      </c>
      <c r="C4807" t="s">
        <v>785</v>
      </c>
      <c r="D4807">
        <v>242.89</v>
      </c>
    </row>
    <row r="4808" spans="1:4">
      <c r="A4808" s="1">
        <v>44132</v>
      </c>
      <c r="B4808" t="s">
        <v>134</v>
      </c>
      <c r="C4808" t="s">
        <v>603</v>
      </c>
      <c r="D4808">
        <v>67.41</v>
      </c>
    </row>
    <row r="4809" spans="1:4">
      <c r="A4809" s="1">
        <v>44132</v>
      </c>
      <c r="B4809" t="s">
        <v>134</v>
      </c>
      <c r="C4809" t="s">
        <v>1428</v>
      </c>
      <c r="D4809">
        <v>25</v>
      </c>
    </row>
    <row r="4810" spans="1:4">
      <c r="A4810" s="1">
        <v>44122</v>
      </c>
      <c r="B4810" t="s">
        <v>197</v>
      </c>
      <c r="C4810" t="s">
        <v>124</v>
      </c>
      <c r="D4810">
        <v>20.7</v>
      </c>
    </row>
    <row r="4811" spans="1:4">
      <c r="A4811" s="1">
        <v>44124</v>
      </c>
      <c r="B4811" t="s">
        <v>36</v>
      </c>
      <c r="C4811" t="s">
        <v>1429</v>
      </c>
      <c r="D4811">
        <v>11.7</v>
      </c>
    </row>
    <row r="4812" spans="1:4">
      <c r="A4812" s="1">
        <v>44115</v>
      </c>
      <c r="B4812" t="s">
        <v>11</v>
      </c>
      <c r="C4812" t="s">
        <v>727</v>
      </c>
      <c r="D4812">
        <v>10.6</v>
      </c>
    </row>
    <row r="4813" spans="1:4">
      <c r="A4813" s="1">
        <v>44124</v>
      </c>
      <c r="B4813" t="s">
        <v>36</v>
      </c>
      <c r="C4813" t="s">
        <v>1430</v>
      </c>
      <c r="D4813">
        <v>67.3</v>
      </c>
    </row>
    <row r="4814" spans="1:4">
      <c r="A4814" s="1">
        <v>44123</v>
      </c>
      <c r="B4814" t="s">
        <v>134</v>
      </c>
      <c r="C4814" t="s">
        <v>524</v>
      </c>
      <c r="D4814">
        <v>8.9</v>
      </c>
    </row>
    <row r="4815" spans="1:4">
      <c r="A4815" s="1">
        <v>44128</v>
      </c>
      <c r="B4815" t="s">
        <v>68</v>
      </c>
      <c r="C4815" t="s">
        <v>20</v>
      </c>
      <c r="D4815">
        <v>183.27</v>
      </c>
    </row>
    <row r="4816" spans="1:4">
      <c r="A4816" s="1">
        <v>44130</v>
      </c>
      <c r="B4816" t="s">
        <v>39</v>
      </c>
      <c r="C4816" t="s">
        <v>391</v>
      </c>
      <c r="D4816">
        <v>50</v>
      </c>
    </row>
    <row r="4817" spans="1:4">
      <c r="A4817" s="1">
        <v>44130</v>
      </c>
      <c r="B4817" t="s">
        <v>39</v>
      </c>
      <c r="C4817" t="s">
        <v>83</v>
      </c>
      <c r="D4817">
        <v>51.5</v>
      </c>
    </row>
    <row r="4818" spans="1:4">
      <c r="A4818" s="1">
        <v>44129</v>
      </c>
      <c r="B4818" t="s">
        <v>68</v>
      </c>
      <c r="C4818" t="s">
        <v>991</v>
      </c>
      <c r="D4818">
        <v>25</v>
      </c>
    </row>
    <row r="4819" spans="1:4">
      <c r="A4819" s="1">
        <v>44132</v>
      </c>
      <c r="B4819" t="s">
        <v>197</v>
      </c>
      <c r="C4819" t="s">
        <v>124</v>
      </c>
      <c r="D4819">
        <v>49.43</v>
      </c>
    </row>
    <row r="4820" spans="1:4">
      <c r="A4820" s="1">
        <v>44129</v>
      </c>
      <c r="B4820" t="s">
        <v>125</v>
      </c>
      <c r="C4820" t="s">
        <v>195</v>
      </c>
      <c r="D4820">
        <v>29.4</v>
      </c>
    </row>
    <row r="4821" spans="1:4">
      <c r="A4821" s="1">
        <v>44129</v>
      </c>
      <c r="B4821" t="s">
        <v>134</v>
      </c>
      <c r="C4821" t="s">
        <v>1278</v>
      </c>
      <c r="D4821">
        <v>396</v>
      </c>
    </row>
    <row r="4822" spans="1:4">
      <c r="A4822" s="1">
        <v>44135</v>
      </c>
      <c r="B4822" t="s">
        <v>68</v>
      </c>
      <c r="C4822" t="s">
        <v>20</v>
      </c>
      <c r="D4822">
        <v>190.76</v>
      </c>
    </row>
    <row r="4823" spans="1:4">
      <c r="A4823" s="1">
        <v>44135</v>
      </c>
      <c r="B4823" t="s">
        <v>34</v>
      </c>
      <c r="C4823" t="s">
        <v>81</v>
      </c>
      <c r="D4823">
        <v>85.4</v>
      </c>
    </row>
    <row r="4824" spans="1:4">
      <c r="A4824" s="1">
        <v>44131</v>
      </c>
      <c r="B4824" t="s">
        <v>134</v>
      </c>
      <c r="C4824" t="s">
        <v>1431</v>
      </c>
      <c r="D4824">
        <v>260</v>
      </c>
    </row>
    <row r="4825" spans="1:4">
      <c r="A4825" s="1">
        <v>44136</v>
      </c>
      <c r="B4825" t="s">
        <v>294</v>
      </c>
      <c r="C4825" t="s">
        <v>239</v>
      </c>
      <c r="D4825">
        <v>470</v>
      </c>
    </row>
    <row r="4826" spans="1:4">
      <c r="A4826" s="1">
        <v>44136</v>
      </c>
      <c r="B4826" t="s">
        <v>11</v>
      </c>
      <c r="C4826" t="s">
        <v>777</v>
      </c>
      <c r="D4826">
        <v>180</v>
      </c>
    </row>
    <row r="4827" spans="1:4">
      <c r="A4827" s="1">
        <v>44136</v>
      </c>
      <c r="B4827" t="s">
        <v>125</v>
      </c>
      <c r="C4827" t="s">
        <v>640</v>
      </c>
      <c r="D4827">
        <v>60</v>
      </c>
    </row>
    <row r="4828" spans="1:4">
      <c r="A4828" s="1">
        <v>44136</v>
      </c>
      <c r="B4828" t="s">
        <v>125</v>
      </c>
      <c r="C4828" t="s">
        <v>641</v>
      </c>
      <c r="D4828">
        <v>675</v>
      </c>
    </row>
    <row r="4829" spans="1:4">
      <c r="A4829" s="1">
        <v>44136</v>
      </c>
      <c r="B4829" t="s">
        <v>125</v>
      </c>
      <c r="C4829" t="s">
        <v>509</v>
      </c>
      <c r="D4829">
        <v>32.75</v>
      </c>
    </row>
    <row r="4830" spans="1:4">
      <c r="A4830" s="1">
        <v>44136</v>
      </c>
      <c r="B4830" t="s">
        <v>644</v>
      </c>
      <c r="C4830" t="s">
        <v>684</v>
      </c>
      <c r="D4830">
        <v>300</v>
      </c>
    </row>
    <row r="4831" spans="1:4">
      <c r="A4831" s="1">
        <v>44136</v>
      </c>
      <c r="B4831" t="s">
        <v>646</v>
      </c>
      <c r="C4831" t="s">
        <v>1145</v>
      </c>
      <c r="D4831">
        <v>976</v>
      </c>
    </row>
    <row r="4832" spans="1:4">
      <c r="A4832" s="1">
        <v>44136</v>
      </c>
      <c r="B4832" t="s">
        <v>36</v>
      </c>
      <c r="C4832" t="s">
        <v>37</v>
      </c>
      <c r="D4832">
        <v>600</v>
      </c>
    </row>
    <row r="4833" spans="1:4">
      <c r="A4833" s="1">
        <v>44136</v>
      </c>
      <c r="B4833" t="s">
        <v>36</v>
      </c>
      <c r="C4833" t="s">
        <v>38</v>
      </c>
      <c r="D4833">
        <v>400</v>
      </c>
    </row>
    <row r="4834" spans="1:4">
      <c r="A4834" s="1">
        <v>44136</v>
      </c>
      <c r="B4834" t="s">
        <v>39</v>
      </c>
      <c r="C4834" t="s">
        <v>42</v>
      </c>
      <c r="D4834">
        <v>90</v>
      </c>
    </row>
    <row r="4835" spans="1:4">
      <c r="A4835" s="1">
        <v>44136</v>
      </c>
      <c r="B4835" t="s">
        <v>375</v>
      </c>
      <c r="C4835" t="s">
        <v>547</v>
      </c>
      <c r="D4835">
        <v>200</v>
      </c>
    </row>
    <row r="4836" spans="1:4">
      <c r="A4836" s="1">
        <v>44136</v>
      </c>
      <c r="B4836" t="s">
        <v>375</v>
      </c>
      <c r="C4836" t="s">
        <v>548</v>
      </c>
      <c r="D4836">
        <v>25</v>
      </c>
    </row>
    <row r="4837" spans="1:4">
      <c r="A4837" s="1">
        <v>44136</v>
      </c>
      <c r="B4837" t="s">
        <v>375</v>
      </c>
      <c r="C4837" t="s">
        <v>549</v>
      </c>
      <c r="D4837">
        <v>44</v>
      </c>
    </row>
    <row r="4838" spans="1:4">
      <c r="A4838" s="1">
        <v>44136</v>
      </c>
      <c r="B4838" t="s">
        <v>375</v>
      </c>
      <c r="C4838" t="s">
        <v>550</v>
      </c>
      <c r="D4838">
        <v>20</v>
      </c>
    </row>
    <row r="4839" spans="1:4">
      <c r="A4839" s="1">
        <v>44136</v>
      </c>
      <c r="B4839" t="s">
        <v>375</v>
      </c>
      <c r="C4839" t="s">
        <v>1319</v>
      </c>
      <c r="D4839">
        <v>5</v>
      </c>
    </row>
    <row r="4840" spans="1:4">
      <c r="A4840" s="1">
        <v>44136</v>
      </c>
      <c r="B4840" t="s">
        <v>36</v>
      </c>
      <c r="C4840" t="s">
        <v>1366</v>
      </c>
      <c r="D4840">
        <v>700</v>
      </c>
    </row>
    <row r="4841" spans="1:4">
      <c r="A4841" s="1">
        <v>44149</v>
      </c>
      <c r="B4841" t="s">
        <v>68</v>
      </c>
      <c r="C4841" t="s">
        <v>20</v>
      </c>
      <c r="D4841">
        <v>171.15</v>
      </c>
    </row>
    <row r="4842" spans="1:4">
      <c r="A4842" s="1">
        <v>44147</v>
      </c>
      <c r="B4842" t="s">
        <v>39</v>
      </c>
      <c r="C4842" t="s">
        <v>83</v>
      </c>
      <c r="D4842">
        <v>48</v>
      </c>
    </row>
    <row r="4843" spans="1:4">
      <c r="A4843" s="1">
        <v>44141</v>
      </c>
      <c r="B4843" t="s">
        <v>68</v>
      </c>
      <c r="C4843" t="s">
        <v>1424</v>
      </c>
      <c r="D4843">
        <v>12.45</v>
      </c>
    </row>
    <row r="4844" spans="1:4">
      <c r="A4844" s="1">
        <v>44142</v>
      </c>
      <c r="B4844" t="s">
        <v>11</v>
      </c>
      <c r="C4844" t="s">
        <v>492</v>
      </c>
      <c r="D4844">
        <v>32.2</v>
      </c>
    </row>
    <row r="4845" spans="1:4">
      <c r="A4845" s="1">
        <v>44142</v>
      </c>
      <c r="B4845" t="s">
        <v>68</v>
      </c>
      <c r="C4845" t="s">
        <v>20</v>
      </c>
      <c r="D4845">
        <v>205.52</v>
      </c>
    </row>
    <row r="4846" spans="1:4">
      <c r="A4846" s="1">
        <v>44139</v>
      </c>
      <c r="B4846" t="s">
        <v>197</v>
      </c>
      <c r="C4846" t="s">
        <v>124</v>
      </c>
      <c r="D4846">
        <v>58.65</v>
      </c>
    </row>
    <row r="4847" spans="1:4">
      <c r="A4847" s="1">
        <v>44141</v>
      </c>
      <c r="B4847" t="s">
        <v>11</v>
      </c>
      <c r="C4847" t="s">
        <v>824</v>
      </c>
      <c r="D4847">
        <v>23</v>
      </c>
    </row>
    <row r="4848" spans="1:4">
      <c r="A4848" s="1">
        <v>44141</v>
      </c>
      <c r="B4848" t="s">
        <v>68</v>
      </c>
      <c r="C4848" t="s">
        <v>1273</v>
      </c>
      <c r="D4848">
        <v>43.25</v>
      </c>
    </row>
    <row r="4849" spans="1:4">
      <c r="A4849" s="1">
        <v>44137</v>
      </c>
      <c r="B4849" t="s">
        <v>294</v>
      </c>
      <c r="C4849" t="s">
        <v>1432</v>
      </c>
      <c r="D4849">
        <v>10.89</v>
      </c>
    </row>
    <row r="4850" spans="1:4">
      <c r="A4850" s="1">
        <v>44137</v>
      </c>
      <c r="B4850" t="s">
        <v>39</v>
      </c>
      <c r="C4850" t="s">
        <v>83</v>
      </c>
      <c r="D4850">
        <v>49.3</v>
      </c>
    </row>
    <row r="4851" spans="1:4">
      <c r="A4851" s="1">
        <v>44153</v>
      </c>
      <c r="B4851" t="s">
        <v>39</v>
      </c>
      <c r="C4851" t="s">
        <v>391</v>
      </c>
      <c r="D4851">
        <v>50</v>
      </c>
    </row>
    <row r="4852" spans="1:4">
      <c r="A4852" s="1">
        <v>44147</v>
      </c>
      <c r="B4852" t="s">
        <v>1538</v>
      </c>
      <c r="C4852" t="s">
        <v>366</v>
      </c>
      <c r="D4852">
        <v>66</v>
      </c>
    </row>
    <row r="4853" spans="1:4">
      <c r="A4853" s="1">
        <v>44165</v>
      </c>
      <c r="B4853" t="s">
        <v>34</v>
      </c>
      <c r="C4853" t="s">
        <v>1116</v>
      </c>
      <c r="D4853">
        <v>103.5</v>
      </c>
    </row>
    <row r="4854" spans="1:4">
      <c r="A4854" s="1">
        <v>44163</v>
      </c>
      <c r="B4854" t="s">
        <v>68</v>
      </c>
      <c r="C4854" t="s">
        <v>20</v>
      </c>
      <c r="D4854">
        <v>160.62</v>
      </c>
    </row>
    <row r="4855" spans="1:4">
      <c r="A4855" s="1">
        <v>44143</v>
      </c>
      <c r="B4855" t="s">
        <v>1538</v>
      </c>
      <c r="C4855" t="s">
        <v>524</v>
      </c>
      <c r="D4855">
        <v>18</v>
      </c>
    </row>
    <row r="4856" spans="1:4">
      <c r="A4856" s="1">
        <v>44158</v>
      </c>
      <c r="B4856" t="s">
        <v>39</v>
      </c>
      <c r="C4856" t="s">
        <v>83</v>
      </c>
      <c r="D4856">
        <v>63.3</v>
      </c>
    </row>
    <row r="4857" spans="1:4">
      <c r="A4857" s="1">
        <v>44146</v>
      </c>
      <c r="B4857" t="s">
        <v>11</v>
      </c>
      <c r="C4857" t="s">
        <v>824</v>
      </c>
      <c r="D4857">
        <v>12</v>
      </c>
    </row>
    <row r="4858" spans="1:4">
      <c r="A4858" s="1">
        <v>44146</v>
      </c>
      <c r="B4858" t="s">
        <v>39</v>
      </c>
      <c r="C4858" t="s">
        <v>83</v>
      </c>
      <c r="D4858">
        <v>16.4</v>
      </c>
    </row>
    <row r="4859" spans="1:4">
      <c r="A4859" s="1">
        <v>44156</v>
      </c>
      <c r="B4859" t="s">
        <v>68</v>
      </c>
      <c r="C4859" t="s">
        <v>20</v>
      </c>
      <c r="D4859">
        <v>194.83</v>
      </c>
    </row>
    <row r="4860" spans="1:4">
      <c r="A4860" s="1">
        <v>44165</v>
      </c>
      <c r="B4860" t="s">
        <v>39</v>
      </c>
      <c r="C4860" t="s">
        <v>83</v>
      </c>
      <c r="D4860">
        <v>48.45</v>
      </c>
    </row>
    <row r="4861" spans="1:4">
      <c r="A4861" s="1">
        <v>44153</v>
      </c>
      <c r="B4861" t="s">
        <v>36</v>
      </c>
      <c r="C4861" t="s">
        <v>1433</v>
      </c>
      <c r="D4861">
        <v>80</v>
      </c>
    </row>
    <row r="4862" spans="1:4">
      <c r="A4862" s="1">
        <v>44155</v>
      </c>
      <c r="B4862" t="s">
        <v>163</v>
      </c>
      <c r="C4862" t="s">
        <v>1405</v>
      </c>
      <c r="D4862">
        <v>65</v>
      </c>
    </row>
    <row r="4863" spans="1:4">
      <c r="A4863" s="1">
        <v>44151</v>
      </c>
      <c r="B4863" t="s">
        <v>68</v>
      </c>
      <c r="C4863" t="s">
        <v>1323</v>
      </c>
      <c r="D4863">
        <v>17.9</v>
      </c>
    </row>
    <row r="4864" spans="1:4">
      <c r="A4864" s="1">
        <v>44153</v>
      </c>
      <c r="B4864" t="s">
        <v>1538</v>
      </c>
      <c r="C4864" t="s">
        <v>1212</v>
      </c>
      <c r="D4864">
        <v>753.28</v>
      </c>
    </row>
    <row r="4865" spans="1:4">
      <c r="A4865" s="1">
        <v>44142</v>
      </c>
      <c r="B4865" t="s">
        <v>1538</v>
      </c>
      <c r="C4865" t="s">
        <v>1434</v>
      </c>
      <c r="D4865">
        <v>540</v>
      </c>
    </row>
    <row r="4866" spans="1:4">
      <c r="A4866" s="1">
        <v>44151</v>
      </c>
      <c r="B4866" t="s">
        <v>1538</v>
      </c>
      <c r="C4866" t="s">
        <v>1435</v>
      </c>
      <c r="D4866">
        <v>318.35</v>
      </c>
    </row>
    <row r="4867" spans="1:4">
      <c r="A4867" s="1">
        <v>44139</v>
      </c>
      <c r="B4867" t="s">
        <v>134</v>
      </c>
      <c r="C4867" t="s">
        <v>850</v>
      </c>
      <c r="D4867">
        <v>235</v>
      </c>
    </row>
    <row r="4868" spans="1:4">
      <c r="A4868" s="1">
        <v>44143</v>
      </c>
      <c r="B4868" t="s">
        <v>68</v>
      </c>
      <c r="C4868" t="s">
        <v>991</v>
      </c>
      <c r="D4868">
        <v>32.8</v>
      </c>
    </row>
    <row r="4869" spans="1:4">
      <c r="A4869" s="1">
        <v>44138</v>
      </c>
      <c r="B4869" t="s">
        <v>1538</v>
      </c>
      <c r="C4869" t="s">
        <v>1436</v>
      </c>
      <c r="D4869">
        <v>272.85</v>
      </c>
    </row>
    <row r="4870" spans="1:4">
      <c r="A4870" s="1">
        <v>44143</v>
      </c>
      <c r="B4870" t="s">
        <v>134</v>
      </c>
      <c r="C4870" t="s">
        <v>1278</v>
      </c>
      <c r="D4870">
        <v>12</v>
      </c>
    </row>
    <row r="4871" spans="1:4">
      <c r="A4871" s="1">
        <v>44143</v>
      </c>
      <c r="B4871" t="s">
        <v>125</v>
      </c>
      <c r="C4871" t="s">
        <v>195</v>
      </c>
      <c r="D4871">
        <v>25</v>
      </c>
    </row>
    <row r="4872" spans="1:4">
      <c r="A4872" s="1">
        <v>44165</v>
      </c>
      <c r="B4872" t="s">
        <v>34</v>
      </c>
      <c r="C4872" t="s">
        <v>81</v>
      </c>
      <c r="D4872">
        <v>15</v>
      </c>
    </row>
    <row r="4873" spans="1:4">
      <c r="A4873" s="1">
        <v>44166</v>
      </c>
      <c r="B4873" t="s">
        <v>294</v>
      </c>
      <c r="C4873" t="s">
        <v>239</v>
      </c>
      <c r="D4873">
        <v>470</v>
      </c>
    </row>
    <row r="4874" spans="1:4">
      <c r="A4874" s="1">
        <v>44166</v>
      </c>
      <c r="B4874" t="s">
        <v>11</v>
      </c>
      <c r="C4874" t="s">
        <v>777</v>
      </c>
      <c r="D4874">
        <v>180</v>
      </c>
    </row>
    <row r="4875" spans="1:4">
      <c r="A4875" s="1">
        <v>44166</v>
      </c>
      <c r="B4875" t="s">
        <v>125</v>
      </c>
      <c r="C4875" t="s">
        <v>640</v>
      </c>
      <c r="D4875">
        <v>60</v>
      </c>
    </row>
    <row r="4876" spans="1:4">
      <c r="A4876" s="1">
        <v>44166</v>
      </c>
      <c r="B4876" t="s">
        <v>125</v>
      </c>
      <c r="C4876" t="s">
        <v>641</v>
      </c>
      <c r="D4876">
        <v>675</v>
      </c>
    </row>
    <row r="4877" spans="1:4">
      <c r="A4877" s="1">
        <v>44166</v>
      </c>
      <c r="B4877" t="s">
        <v>125</v>
      </c>
      <c r="C4877" t="s">
        <v>509</v>
      </c>
      <c r="D4877">
        <v>32.75</v>
      </c>
    </row>
    <row r="4878" spans="1:4">
      <c r="A4878" s="1">
        <v>44166</v>
      </c>
      <c r="B4878" t="s">
        <v>644</v>
      </c>
      <c r="C4878" t="s">
        <v>684</v>
      </c>
      <c r="D4878">
        <v>300</v>
      </c>
    </row>
    <row r="4879" spans="1:4">
      <c r="A4879" s="1">
        <v>44166</v>
      </c>
      <c r="B4879" t="s">
        <v>646</v>
      </c>
      <c r="C4879" t="s">
        <v>1145</v>
      </c>
      <c r="D4879">
        <v>1003</v>
      </c>
    </row>
    <row r="4880" spans="1:4">
      <c r="A4880" s="1">
        <v>44166</v>
      </c>
      <c r="B4880" t="s">
        <v>36</v>
      </c>
      <c r="C4880" t="s">
        <v>37</v>
      </c>
      <c r="D4880">
        <v>600</v>
      </c>
    </row>
    <row r="4881" spans="1:4">
      <c r="A4881" s="1">
        <v>44166</v>
      </c>
      <c r="B4881" t="s">
        <v>36</v>
      </c>
      <c r="C4881" t="s">
        <v>38</v>
      </c>
      <c r="D4881">
        <v>400</v>
      </c>
    </row>
    <row r="4882" spans="1:4">
      <c r="A4882" s="1">
        <v>44166</v>
      </c>
      <c r="B4882" t="s">
        <v>39</v>
      </c>
      <c r="C4882" t="s">
        <v>42</v>
      </c>
      <c r="D4882">
        <v>90</v>
      </c>
    </row>
    <row r="4883" spans="1:4">
      <c r="A4883" s="1">
        <v>44166</v>
      </c>
      <c r="B4883" t="s">
        <v>375</v>
      </c>
      <c r="C4883" t="s">
        <v>547</v>
      </c>
      <c r="D4883">
        <v>200</v>
      </c>
    </row>
    <row r="4884" spans="1:4">
      <c r="A4884" s="1">
        <v>44166</v>
      </c>
      <c r="B4884" t="s">
        <v>375</v>
      </c>
      <c r="C4884" t="s">
        <v>548</v>
      </c>
      <c r="D4884">
        <v>25</v>
      </c>
    </row>
    <row r="4885" spans="1:4">
      <c r="A4885" s="1">
        <v>44166</v>
      </c>
      <c r="B4885" t="s">
        <v>375</v>
      </c>
      <c r="C4885" t="s">
        <v>549</v>
      </c>
      <c r="D4885">
        <v>44</v>
      </c>
    </row>
    <row r="4886" spans="1:4">
      <c r="A4886" s="1">
        <v>44166</v>
      </c>
      <c r="B4886" t="s">
        <v>375</v>
      </c>
      <c r="C4886" t="s">
        <v>550</v>
      </c>
      <c r="D4886">
        <v>20</v>
      </c>
    </row>
    <row r="4887" spans="1:4">
      <c r="A4887" s="1">
        <v>44166</v>
      </c>
      <c r="B4887" t="s">
        <v>375</v>
      </c>
      <c r="C4887" t="s">
        <v>1319</v>
      </c>
      <c r="D4887">
        <v>5</v>
      </c>
    </row>
    <row r="4888" spans="1:4">
      <c r="A4888" s="1">
        <v>44166</v>
      </c>
      <c r="B4888" t="s">
        <v>36</v>
      </c>
      <c r="C4888" t="s">
        <v>1366</v>
      </c>
      <c r="D4888">
        <v>700</v>
      </c>
    </row>
    <row r="4889" spans="1:4">
      <c r="A4889" s="1">
        <v>44172</v>
      </c>
      <c r="B4889" t="s">
        <v>294</v>
      </c>
      <c r="C4889" t="s">
        <v>1420</v>
      </c>
      <c r="D4889">
        <v>1403</v>
      </c>
    </row>
    <row r="4890" spans="1:4">
      <c r="A4890" s="1">
        <v>44175</v>
      </c>
      <c r="B4890" t="s">
        <v>134</v>
      </c>
      <c r="C4890" t="s">
        <v>1437</v>
      </c>
      <c r="D4890">
        <v>171</v>
      </c>
    </row>
    <row r="4891" spans="1:4">
      <c r="A4891" s="1">
        <v>44175</v>
      </c>
      <c r="B4891" t="s">
        <v>11</v>
      </c>
      <c r="C4891" t="s">
        <v>824</v>
      </c>
      <c r="D4891">
        <v>30</v>
      </c>
    </row>
    <row r="4892" spans="1:4">
      <c r="A4892" s="1">
        <v>44170</v>
      </c>
      <c r="B4892" t="s">
        <v>68</v>
      </c>
      <c r="C4892" t="s">
        <v>20</v>
      </c>
      <c r="D4892">
        <v>195.36</v>
      </c>
    </row>
    <row r="4893" spans="1:4">
      <c r="A4893" s="1">
        <v>44176</v>
      </c>
      <c r="B4893" t="s">
        <v>134</v>
      </c>
      <c r="C4893" t="s">
        <v>1438</v>
      </c>
      <c r="D4893">
        <v>54</v>
      </c>
    </row>
    <row r="4894" spans="1:4">
      <c r="A4894" s="1">
        <v>44175</v>
      </c>
      <c r="B4894" t="s">
        <v>134</v>
      </c>
      <c r="C4894" t="s">
        <v>1439</v>
      </c>
      <c r="D4894">
        <v>18.8</v>
      </c>
    </row>
    <row r="4895" spans="1:4">
      <c r="A4895" s="1">
        <v>44166</v>
      </c>
      <c r="B4895" t="s">
        <v>39</v>
      </c>
      <c r="C4895" t="s">
        <v>391</v>
      </c>
      <c r="D4895">
        <v>70</v>
      </c>
    </row>
    <row r="4896" spans="1:4">
      <c r="A4896" s="1">
        <v>44168</v>
      </c>
      <c r="B4896" t="s">
        <v>134</v>
      </c>
      <c r="C4896" t="s">
        <v>850</v>
      </c>
      <c r="D4896">
        <v>330</v>
      </c>
    </row>
    <row r="4897" spans="1:4">
      <c r="A4897" s="1">
        <v>44171</v>
      </c>
      <c r="B4897" t="s">
        <v>125</v>
      </c>
      <c r="C4897" t="s">
        <v>195</v>
      </c>
      <c r="D4897">
        <v>10</v>
      </c>
    </row>
    <row r="4898" spans="1:4">
      <c r="A4898" s="1">
        <v>44171</v>
      </c>
      <c r="B4898" t="s">
        <v>36</v>
      </c>
      <c r="C4898" t="s">
        <v>1440</v>
      </c>
      <c r="D4898">
        <v>72</v>
      </c>
    </row>
    <row r="4899" spans="1:4">
      <c r="A4899" s="1">
        <v>44172</v>
      </c>
      <c r="B4899" t="s">
        <v>39</v>
      </c>
      <c r="C4899" t="s">
        <v>83</v>
      </c>
      <c r="D4899">
        <v>47.42</v>
      </c>
    </row>
    <row r="4900" spans="1:4">
      <c r="A4900" s="1">
        <v>44175</v>
      </c>
      <c r="B4900" t="s">
        <v>163</v>
      </c>
      <c r="C4900" t="s">
        <v>1441</v>
      </c>
      <c r="D4900">
        <v>18.1</v>
      </c>
    </row>
    <row r="4901" spans="1:4">
      <c r="A4901" s="1">
        <v>44171</v>
      </c>
      <c r="B4901" t="s">
        <v>1538</v>
      </c>
      <c r="C4901" t="s">
        <v>1442</v>
      </c>
      <c r="D4901">
        <v>13.8</v>
      </c>
    </row>
    <row r="4902" spans="1:4">
      <c r="A4902" s="1">
        <v>44173</v>
      </c>
      <c r="B4902" t="s">
        <v>134</v>
      </c>
      <c r="C4902" t="s">
        <v>1443</v>
      </c>
      <c r="D4902">
        <v>21.9</v>
      </c>
    </row>
    <row r="4903" spans="1:4">
      <c r="A4903" s="1">
        <v>44177</v>
      </c>
      <c r="B4903" t="s">
        <v>68</v>
      </c>
      <c r="C4903" t="s">
        <v>20</v>
      </c>
      <c r="D4903">
        <v>176.33</v>
      </c>
    </row>
    <row r="4904" spans="1:4">
      <c r="A4904" s="1">
        <v>44177</v>
      </c>
      <c r="B4904" t="s">
        <v>34</v>
      </c>
      <c r="C4904" t="s">
        <v>81</v>
      </c>
      <c r="D4904">
        <v>22.2</v>
      </c>
    </row>
    <row r="4905" spans="1:4">
      <c r="A4905" s="1">
        <v>44193</v>
      </c>
      <c r="B4905" t="s">
        <v>1538</v>
      </c>
      <c r="C4905" t="s">
        <v>1444</v>
      </c>
      <c r="D4905">
        <v>1134</v>
      </c>
    </row>
    <row r="4906" spans="1:4">
      <c r="A4906" s="1">
        <v>44179</v>
      </c>
      <c r="B4906" t="s">
        <v>841</v>
      </c>
      <c r="C4906" t="s">
        <v>1445</v>
      </c>
      <c r="D4906">
        <v>1272.19</v>
      </c>
    </row>
    <row r="4907" spans="1:4">
      <c r="A4907" s="1">
        <v>44182</v>
      </c>
      <c r="B4907" t="s">
        <v>39</v>
      </c>
      <c r="C4907" t="s">
        <v>83</v>
      </c>
      <c r="D4907">
        <v>75.52</v>
      </c>
    </row>
    <row r="4908" spans="1:4">
      <c r="A4908" s="1">
        <v>44184</v>
      </c>
      <c r="B4908" t="s">
        <v>36</v>
      </c>
      <c r="C4908" t="s">
        <v>1440</v>
      </c>
      <c r="D4908">
        <v>14</v>
      </c>
    </row>
    <row r="4909" spans="1:4">
      <c r="A4909" s="1">
        <v>44183</v>
      </c>
      <c r="B4909" t="s">
        <v>68</v>
      </c>
      <c r="C4909" t="s">
        <v>20</v>
      </c>
      <c r="D4909">
        <v>186.27</v>
      </c>
    </row>
    <row r="4910" spans="1:4">
      <c r="A4910" s="1">
        <v>44178</v>
      </c>
      <c r="B4910" t="s">
        <v>134</v>
      </c>
      <c r="C4910" t="s">
        <v>1446</v>
      </c>
      <c r="D4910">
        <v>15</v>
      </c>
    </row>
    <row r="4911" spans="1:4">
      <c r="A4911" s="1">
        <v>44185</v>
      </c>
      <c r="B4911" t="s">
        <v>134</v>
      </c>
      <c r="C4911" t="s">
        <v>1278</v>
      </c>
      <c r="D4911">
        <v>396</v>
      </c>
    </row>
    <row r="4912" spans="1:4">
      <c r="A4912" s="1">
        <v>44190</v>
      </c>
      <c r="B4912" t="s">
        <v>36</v>
      </c>
      <c r="C4912" t="s">
        <v>1447</v>
      </c>
      <c r="D4912">
        <v>126.4</v>
      </c>
    </row>
    <row r="4913" spans="1:4">
      <c r="A4913" s="1">
        <v>44190</v>
      </c>
      <c r="B4913" t="s">
        <v>36</v>
      </c>
      <c r="C4913" t="s">
        <v>1448</v>
      </c>
      <c r="D4913">
        <v>52.1</v>
      </c>
    </row>
    <row r="4914" spans="1:4">
      <c r="A4914" s="1">
        <v>44185</v>
      </c>
      <c r="B4914" t="s">
        <v>68</v>
      </c>
      <c r="C4914" t="s">
        <v>20</v>
      </c>
      <c r="D4914">
        <v>169.36</v>
      </c>
    </row>
    <row r="4915" spans="1:4">
      <c r="A4915" s="1">
        <v>44191</v>
      </c>
      <c r="B4915" t="s">
        <v>36</v>
      </c>
      <c r="C4915" t="s">
        <v>1449</v>
      </c>
      <c r="D4915">
        <v>185</v>
      </c>
    </row>
    <row r="4916" spans="1:4">
      <c r="A4916" s="1">
        <v>44191</v>
      </c>
      <c r="B4916" t="s">
        <v>36</v>
      </c>
      <c r="C4916" t="s">
        <v>1450</v>
      </c>
      <c r="D4916">
        <v>54</v>
      </c>
    </row>
    <row r="4917" spans="1:4">
      <c r="A4917" s="1">
        <v>44190</v>
      </c>
      <c r="B4917" t="s">
        <v>36</v>
      </c>
      <c r="C4917" t="s">
        <v>1451</v>
      </c>
      <c r="D4917">
        <v>100</v>
      </c>
    </row>
    <row r="4918" spans="1:4">
      <c r="A4918" s="1">
        <v>44189</v>
      </c>
      <c r="B4918" t="s">
        <v>197</v>
      </c>
      <c r="C4918" t="s">
        <v>124</v>
      </c>
      <c r="D4918">
        <v>29.6</v>
      </c>
    </row>
    <row r="4919" spans="1:4">
      <c r="A4919" s="1">
        <v>44190</v>
      </c>
      <c r="B4919" t="s">
        <v>68</v>
      </c>
      <c r="C4919" t="s">
        <v>991</v>
      </c>
      <c r="D4919">
        <v>31.4</v>
      </c>
    </row>
    <row r="4920" spans="1:4">
      <c r="A4920" s="1">
        <v>44189</v>
      </c>
      <c r="B4920" t="s">
        <v>39</v>
      </c>
      <c r="C4920" t="s">
        <v>83</v>
      </c>
      <c r="D4920">
        <v>60.42</v>
      </c>
    </row>
    <row r="4921" spans="1:4">
      <c r="A4921" s="1">
        <v>44193</v>
      </c>
      <c r="B4921" t="s">
        <v>34</v>
      </c>
      <c r="C4921" t="s">
        <v>81</v>
      </c>
      <c r="D4921">
        <v>65.4</v>
      </c>
    </row>
    <row r="4922" spans="1:4">
      <c r="A4922" s="1">
        <v>44193</v>
      </c>
      <c r="B4922" t="s">
        <v>163</v>
      </c>
      <c r="C4922" t="s">
        <v>1452</v>
      </c>
      <c r="D4922">
        <v>381</v>
      </c>
    </row>
    <row r="4923" spans="1:4">
      <c r="A4923" s="1">
        <v>44183</v>
      </c>
      <c r="B4923" t="s">
        <v>134</v>
      </c>
      <c r="C4923" t="s">
        <v>898</v>
      </c>
      <c r="D4923">
        <v>204</v>
      </c>
    </row>
    <row r="4924" spans="1:4">
      <c r="A4924" s="1">
        <v>44193</v>
      </c>
      <c r="B4924" t="s">
        <v>197</v>
      </c>
      <c r="C4924" t="s">
        <v>124</v>
      </c>
      <c r="D4924">
        <v>48.85</v>
      </c>
    </row>
    <row r="4925" spans="1:4">
      <c r="A4925" s="1">
        <v>44194</v>
      </c>
      <c r="B4925" t="s">
        <v>68</v>
      </c>
      <c r="C4925" t="s">
        <v>1453</v>
      </c>
      <c r="D4925">
        <v>76.3</v>
      </c>
    </row>
    <row r="4926" spans="1:4">
      <c r="A4926" s="1">
        <v>44195</v>
      </c>
      <c r="B4926" t="s">
        <v>34</v>
      </c>
      <c r="C4926" t="s">
        <v>81</v>
      </c>
      <c r="D4926">
        <v>15.3</v>
      </c>
    </row>
    <row r="4927" spans="1:4">
      <c r="A4927" s="1">
        <v>44194</v>
      </c>
      <c r="B4927" t="s">
        <v>11</v>
      </c>
      <c r="C4927" t="s">
        <v>763</v>
      </c>
      <c r="D4927">
        <v>47.08</v>
      </c>
    </row>
    <row r="4928" spans="1:4">
      <c r="A4928" s="1">
        <v>44197</v>
      </c>
      <c r="B4928" t="s">
        <v>294</v>
      </c>
      <c r="C4928" t="s">
        <v>239</v>
      </c>
      <c r="D4928">
        <v>470</v>
      </c>
    </row>
    <row r="4929" spans="1:4">
      <c r="A4929" s="1">
        <v>44197</v>
      </c>
      <c r="B4929" t="s">
        <v>11</v>
      </c>
      <c r="C4929" t="s">
        <v>777</v>
      </c>
      <c r="D4929">
        <v>180</v>
      </c>
    </row>
    <row r="4930" spans="1:4">
      <c r="A4930" s="1">
        <v>44197</v>
      </c>
      <c r="B4930" t="s">
        <v>125</v>
      </c>
      <c r="C4930" t="s">
        <v>640</v>
      </c>
      <c r="D4930">
        <v>60</v>
      </c>
    </row>
    <row r="4931" spans="1:4">
      <c r="A4931" s="1">
        <v>44197</v>
      </c>
      <c r="B4931" t="s">
        <v>125</v>
      </c>
      <c r="C4931" t="s">
        <v>641</v>
      </c>
      <c r="D4931">
        <v>675</v>
      </c>
    </row>
    <row r="4932" spans="1:4">
      <c r="A4932" s="1">
        <v>44197</v>
      </c>
      <c r="B4932" t="s">
        <v>125</v>
      </c>
      <c r="C4932" t="s">
        <v>509</v>
      </c>
      <c r="D4932">
        <v>32.75</v>
      </c>
    </row>
    <row r="4933" spans="1:4">
      <c r="A4933" s="1">
        <v>44197</v>
      </c>
      <c r="B4933" t="s">
        <v>644</v>
      </c>
      <c r="C4933" t="s">
        <v>684</v>
      </c>
      <c r="D4933">
        <v>300</v>
      </c>
    </row>
    <row r="4934" spans="1:4">
      <c r="A4934" s="1">
        <v>44197</v>
      </c>
      <c r="B4934" t="s">
        <v>646</v>
      </c>
      <c r="C4934" t="s">
        <v>1145</v>
      </c>
      <c r="D4934">
        <v>1003</v>
      </c>
    </row>
    <row r="4935" spans="1:4">
      <c r="A4935" s="1">
        <v>44197</v>
      </c>
      <c r="B4935" t="s">
        <v>36</v>
      </c>
      <c r="C4935" t="s">
        <v>37</v>
      </c>
      <c r="D4935">
        <v>600</v>
      </c>
    </row>
    <row r="4936" spans="1:4">
      <c r="A4936" s="1">
        <v>44197</v>
      </c>
      <c r="B4936" t="s">
        <v>36</v>
      </c>
      <c r="C4936" t="s">
        <v>38</v>
      </c>
      <c r="D4936">
        <v>400</v>
      </c>
    </row>
    <row r="4937" spans="1:4">
      <c r="A4937" s="1">
        <v>44197</v>
      </c>
      <c r="B4937" t="s">
        <v>39</v>
      </c>
      <c r="C4937" t="s">
        <v>42</v>
      </c>
      <c r="D4937">
        <v>90</v>
      </c>
    </row>
    <row r="4938" spans="1:4">
      <c r="A4938" s="1">
        <v>44197</v>
      </c>
      <c r="B4938" t="s">
        <v>375</v>
      </c>
      <c r="C4938" t="s">
        <v>547</v>
      </c>
      <c r="D4938">
        <v>200</v>
      </c>
    </row>
    <row r="4939" spans="1:4">
      <c r="A4939" s="1">
        <v>44197</v>
      </c>
      <c r="B4939" t="s">
        <v>375</v>
      </c>
      <c r="C4939" t="s">
        <v>548</v>
      </c>
      <c r="D4939">
        <v>25</v>
      </c>
    </row>
    <row r="4940" spans="1:4">
      <c r="A4940" s="1">
        <v>44197</v>
      </c>
      <c r="B4940" t="s">
        <v>375</v>
      </c>
      <c r="C4940" t="s">
        <v>549</v>
      </c>
      <c r="D4940">
        <v>44</v>
      </c>
    </row>
    <row r="4941" spans="1:4">
      <c r="A4941" s="1">
        <v>44197</v>
      </c>
      <c r="B4941" t="s">
        <v>375</v>
      </c>
      <c r="C4941" t="s">
        <v>550</v>
      </c>
      <c r="D4941">
        <v>20</v>
      </c>
    </row>
    <row r="4942" spans="1:4">
      <c r="A4942" s="1">
        <v>44197</v>
      </c>
      <c r="B4942" t="s">
        <v>375</v>
      </c>
      <c r="C4942" t="s">
        <v>1319</v>
      </c>
      <c r="D4942">
        <v>5</v>
      </c>
    </row>
    <row r="4943" spans="1:4">
      <c r="A4943" s="1">
        <v>44197</v>
      </c>
      <c r="B4943" t="s">
        <v>36</v>
      </c>
      <c r="C4943" t="s">
        <v>1366</v>
      </c>
      <c r="D4943">
        <v>700</v>
      </c>
    </row>
    <row r="4944" spans="1:4">
      <c r="A4944" s="1">
        <v>44218</v>
      </c>
      <c r="B4944" t="s">
        <v>134</v>
      </c>
      <c r="C4944" t="s">
        <v>1454</v>
      </c>
      <c r="D4944">
        <v>496</v>
      </c>
    </row>
    <row r="4945" spans="1:4">
      <c r="A4945" s="1">
        <v>44224</v>
      </c>
      <c r="B4945" t="s">
        <v>39</v>
      </c>
      <c r="C4945" t="s">
        <v>391</v>
      </c>
      <c r="D4945">
        <v>50</v>
      </c>
    </row>
    <row r="4946" spans="1:4">
      <c r="A4946" s="1">
        <v>44206</v>
      </c>
      <c r="B4946" t="s">
        <v>36</v>
      </c>
      <c r="C4946" t="s">
        <v>1455</v>
      </c>
      <c r="D4946">
        <v>11.7</v>
      </c>
    </row>
    <row r="4947" spans="1:4">
      <c r="A4947" s="1">
        <v>44206</v>
      </c>
      <c r="B4947" t="s">
        <v>68</v>
      </c>
      <c r="C4947" t="s">
        <v>372</v>
      </c>
      <c r="D4947">
        <v>28.65</v>
      </c>
    </row>
    <row r="4948" spans="1:4">
      <c r="A4948" s="1">
        <v>44205</v>
      </c>
      <c r="B4948" t="s">
        <v>294</v>
      </c>
      <c r="C4948" t="s">
        <v>423</v>
      </c>
      <c r="D4948">
        <v>37.9</v>
      </c>
    </row>
    <row r="4949" spans="1:4">
      <c r="A4949" s="1">
        <v>44218</v>
      </c>
      <c r="B4949" t="s">
        <v>39</v>
      </c>
      <c r="C4949" t="s">
        <v>83</v>
      </c>
      <c r="D4949">
        <v>85.99</v>
      </c>
    </row>
    <row r="4950" spans="1:4">
      <c r="A4950" s="1">
        <v>44217</v>
      </c>
      <c r="B4950" t="s">
        <v>36</v>
      </c>
      <c r="C4950" t="s">
        <v>323</v>
      </c>
      <c r="D4950">
        <v>54.5</v>
      </c>
    </row>
    <row r="4951" spans="1:4">
      <c r="A4951" s="1">
        <v>44200</v>
      </c>
      <c r="B4951" t="s">
        <v>39</v>
      </c>
      <c r="C4951" t="s">
        <v>83</v>
      </c>
      <c r="D4951">
        <v>46.85</v>
      </c>
    </row>
    <row r="4952" spans="1:4">
      <c r="A4952" s="1">
        <v>44198</v>
      </c>
      <c r="B4952" t="s">
        <v>134</v>
      </c>
      <c r="C4952" t="s">
        <v>1456</v>
      </c>
      <c r="D4952">
        <v>26.5</v>
      </c>
    </row>
    <row r="4953" spans="1:4">
      <c r="A4953" s="1">
        <v>44212</v>
      </c>
      <c r="B4953" t="s">
        <v>1538</v>
      </c>
      <c r="C4953" t="s">
        <v>423</v>
      </c>
      <c r="D4953">
        <v>88.98</v>
      </c>
    </row>
    <row r="4954" spans="1:4">
      <c r="A4954" s="1">
        <v>44200</v>
      </c>
      <c r="B4954" t="s">
        <v>294</v>
      </c>
      <c r="C4954" t="s">
        <v>432</v>
      </c>
      <c r="D4954">
        <v>76.6</v>
      </c>
    </row>
    <row r="4955" spans="1:4">
      <c r="A4955" s="1">
        <v>44199</v>
      </c>
      <c r="B4955" t="s">
        <v>68</v>
      </c>
      <c r="C4955" t="s">
        <v>20</v>
      </c>
      <c r="D4955">
        <v>159.7</v>
      </c>
    </row>
    <row r="4956" spans="1:4">
      <c r="A4956" s="1">
        <v>44210</v>
      </c>
      <c r="B4956" t="s">
        <v>39</v>
      </c>
      <c r="C4956" t="s">
        <v>83</v>
      </c>
      <c r="D4956">
        <v>63.8</v>
      </c>
    </row>
    <row r="4957" spans="1:4">
      <c r="A4957" s="1">
        <v>44219</v>
      </c>
      <c r="B4957" t="s">
        <v>197</v>
      </c>
      <c r="C4957" t="s">
        <v>124</v>
      </c>
      <c r="D4957">
        <v>27.45</v>
      </c>
    </row>
    <row r="4958" spans="1:4">
      <c r="A4958" s="1">
        <v>44219</v>
      </c>
      <c r="B4958" t="s">
        <v>68</v>
      </c>
      <c r="C4958" t="s">
        <v>20</v>
      </c>
      <c r="D4958">
        <v>226.1</v>
      </c>
    </row>
    <row r="4959" spans="1:4">
      <c r="A4959" s="1">
        <v>44198</v>
      </c>
      <c r="B4959" t="s">
        <v>11</v>
      </c>
      <c r="C4959" t="s">
        <v>1457</v>
      </c>
      <c r="D4959">
        <v>63.56</v>
      </c>
    </row>
    <row r="4960" spans="1:4">
      <c r="A4960" s="1">
        <v>44205</v>
      </c>
      <c r="B4960" t="s">
        <v>197</v>
      </c>
      <c r="C4960" t="s">
        <v>124</v>
      </c>
      <c r="D4960">
        <v>15.84</v>
      </c>
    </row>
    <row r="4961" spans="1:4">
      <c r="A4961" s="1">
        <v>44205</v>
      </c>
      <c r="B4961" t="s">
        <v>68</v>
      </c>
      <c r="C4961" t="s">
        <v>20</v>
      </c>
      <c r="D4961">
        <v>216.75</v>
      </c>
    </row>
    <row r="4962" spans="1:4">
      <c r="A4962" s="1">
        <v>44206</v>
      </c>
      <c r="B4962" t="s">
        <v>125</v>
      </c>
      <c r="C4962" t="s">
        <v>195</v>
      </c>
      <c r="D4962">
        <v>5.9</v>
      </c>
    </row>
    <row r="4963" spans="1:4">
      <c r="A4963" s="1">
        <v>44217</v>
      </c>
      <c r="B4963" t="s">
        <v>68</v>
      </c>
      <c r="C4963" t="s">
        <v>20</v>
      </c>
      <c r="D4963">
        <v>222.93</v>
      </c>
    </row>
    <row r="4964" spans="1:4">
      <c r="A4964" s="1">
        <v>44225</v>
      </c>
      <c r="B4964" t="s">
        <v>11</v>
      </c>
      <c r="C4964" t="s">
        <v>824</v>
      </c>
      <c r="D4964">
        <v>12</v>
      </c>
    </row>
    <row r="4965" spans="1:4">
      <c r="A4965" s="1">
        <v>44226</v>
      </c>
      <c r="B4965" t="s">
        <v>68</v>
      </c>
      <c r="C4965" t="s">
        <v>20</v>
      </c>
      <c r="D4965">
        <v>189.44</v>
      </c>
    </row>
    <row r="4966" spans="1:4">
      <c r="A4966" s="1">
        <v>44222</v>
      </c>
      <c r="B4966" t="s">
        <v>163</v>
      </c>
      <c r="C4966" t="s">
        <v>1458</v>
      </c>
      <c r="D4966">
        <v>59.6</v>
      </c>
    </row>
    <row r="4967" spans="1:4">
      <c r="A4967" s="1">
        <v>44226</v>
      </c>
      <c r="B4967" t="s">
        <v>125</v>
      </c>
      <c r="C4967" t="s">
        <v>1059</v>
      </c>
      <c r="D4967">
        <v>23.8</v>
      </c>
    </row>
    <row r="4968" spans="1:4">
      <c r="A4968" s="1">
        <v>44220</v>
      </c>
      <c r="B4968" t="s">
        <v>1538</v>
      </c>
      <c r="C4968" t="s">
        <v>1189</v>
      </c>
      <c r="D4968">
        <v>13.3</v>
      </c>
    </row>
    <row r="4969" spans="1:4">
      <c r="A4969" s="1">
        <v>44226</v>
      </c>
      <c r="B4969" t="s">
        <v>134</v>
      </c>
      <c r="C4969" t="s">
        <v>1459</v>
      </c>
      <c r="D4969">
        <v>43.3</v>
      </c>
    </row>
    <row r="4970" spans="1:4">
      <c r="A4970" s="1">
        <v>44228</v>
      </c>
      <c r="B4970" t="s">
        <v>294</v>
      </c>
      <c r="C4970" t="s">
        <v>239</v>
      </c>
      <c r="D4970">
        <v>470</v>
      </c>
    </row>
    <row r="4971" spans="1:4">
      <c r="A4971" s="1">
        <v>44228</v>
      </c>
      <c r="B4971" t="s">
        <v>11</v>
      </c>
      <c r="C4971" t="s">
        <v>777</v>
      </c>
      <c r="D4971">
        <v>180</v>
      </c>
    </row>
    <row r="4972" spans="1:4">
      <c r="A4972" s="1">
        <v>44228</v>
      </c>
      <c r="B4972" t="s">
        <v>125</v>
      </c>
      <c r="C4972" t="s">
        <v>640</v>
      </c>
      <c r="D4972">
        <v>60</v>
      </c>
    </row>
    <row r="4973" spans="1:4">
      <c r="A4973" s="1">
        <v>44228</v>
      </c>
      <c r="B4973" t="s">
        <v>125</v>
      </c>
      <c r="C4973" t="s">
        <v>641</v>
      </c>
      <c r="D4973">
        <v>675</v>
      </c>
    </row>
    <row r="4974" spans="1:4">
      <c r="A4974" s="1">
        <v>44228</v>
      </c>
      <c r="B4974" t="s">
        <v>125</v>
      </c>
      <c r="C4974" t="s">
        <v>509</v>
      </c>
      <c r="D4974">
        <v>32.75</v>
      </c>
    </row>
    <row r="4975" spans="1:4">
      <c r="A4975" s="1">
        <v>44228</v>
      </c>
      <c r="B4975" t="s">
        <v>644</v>
      </c>
      <c r="C4975" t="s">
        <v>684</v>
      </c>
      <c r="D4975">
        <v>300</v>
      </c>
    </row>
    <row r="4976" spans="1:4">
      <c r="A4976" s="1">
        <v>44228</v>
      </c>
      <c r="B4976" t="s">
        <v>646</v>
      </c>
      <c r="C4976" t="s">
        <v>1145</v>
      </c>
      <c r="D4976">
        <v>1003</v>
      </c>
    </row>
    <row r="4977" spans="1:4">
      <c r="A4977" s="1">
        <v>44228</v>
      </c>
      <c r="B4977" t="s">
        <v>36</v>
      </c>
      <c r="C4977" t="s">
        <v>37</v>
      </c>
      <c r="D4977">
        <v>600</v>
      </c>
    </row>
    <row r="4978" spans="1:4">
      <c r="A4978" s="1">
        <v>44228</v>
      </c>
      <c r="B4978" t="s">
        <v>36</v>
      </c>
      <c r="C4978" t="s">
        <v>38</v>
      </c>
      <c r="D4978">
        <v>400</v>
      </c>
    </row>
    <row r="4979" spans="1:4">
      <c r="A4979" s="1">
        <v>44228</v>
      </c>
      <c r="B4979" t="s">
        <v>39</v>
      </c>
      <c r="C4979" t="s">
        <v>42</v>
      </c>
      <c r="D4979">
        <v>90</v>
      </c>
    </row>
    <row r="4980" spans="1:4">
      <c r="A4980" s="1">
        <v>44228</v>
      </c>
      <c r="B4980" t="s">
        <v>375</v>
      </c>
      <c r="C4980" t="s">
        <v>547</v>
      </c>
      <c r="D4980">
        <v>200</v>
      </c>
    </row>
    <row r="4981" spans="1:4">
      <c r="A4981" s="1">
        <v>44228</v>
      </c>
      <c r="B4981" t="s">
        <v>375</v>
      </c>
      <c r="C4981" t="s">
        <v>548</v>
      </c>
      <c r="D4981">
        <v>25</v>
      </c>
    </row>
    <row r="4982" spans="1:4">
      <c r="A4982" s="1">
        <v>44228</v>
      </c>
      <c r="B4982" t="s">
        <v>375</v>
      </c>
      <c r="C4982" t="s">
        <v>549</v>
      </c>
      <c r="D4982">
        <v>44</v>
      </c>
    </row>
    <row r="4983" spans="1:4">
      <c r="A4983" s="1">
        <v>44228</v>
      </c>
      <c r="B4983" t="s">
        <v>375</v>
      </c>
      <c r="C4983" t="s">
        <v>550</v>
      </c>
      <c r="D4983">
        <v>20</v>
      </c>
    </row>
    <row r="4984" spans="1:4">
      <c r="A4984" s="1">
        <v>44228</v>
      </c>
      <c r="B4984" t="s">
        <v>375</v>
      </c>
      <c r="C4984" t="s">
        <v>1319</v>
      </c>
      <c r="D4984">
        <v>5</v>
      </c>
    </row>
    <row r="4985" spans="1:4">
      <c r="A4985" s="1">
        <v>44228</v>
      </c>
      <c r="B4985" t="s">
        <v>36</v>
      </c>
      <c r="C4985" t="s">
        <v>1366</v>
      </c>
      <c r="D4985">
        <v>700</v>
      </c>
    </row>
    <row r="4986" spans="1:4">
      <c r="A4986" s="1">
        <v>44238</v>
      </c>
      <c r="B4986" t="s">
        <v>36</v>
      </c>
      <c r="C4986" t="s">
        <v>1460</v>
      </c>
      <c r="D4986">
        <v>28.8</v>
      </c>
    </row>
    <row r="4987" spans="1:4">
      <c r="A4987" s="1">
        <v>44238</v>
      </c>
      <c r="B4987" t="s">
        <v>36</v>
      </c>
      <c r="C4987" t="s">
        <v>1461</v>
      </c>
      <c r="D4987">
        <v>31</v>
      </c>
    </row>
    <row r="4988" spans="1:4">
      <c r="A4988" s="1">
        <v>44234</v>
      </c>
      <c r="B4988" t="s">
        <v>36</v>
      </c>
      <c r="C4988" t="s">
        <v>323</v>
      </c>
      <c r="D4988">
        <v>75</v>
      </c>
    </row>
    <row r="4989" spans="1:4">
      <c r="A4989" s="1">
        <v>44232</v>
      </c>
      <c r="B4989" t="s">
        <v>36</v>
      </c>
      <c r="C4989" t="s">
        <v>1462</v>
      </c>
      <c r="D4989">
        <v>177.5</v>
      </c>
    </row>
    <row r="4990" spans="1:4">
      <c r="A4990" s="1">
        <v>44233</v>
      </c>
      <c r="B4990" t="s">
        <v>68</v>
      </c>
      <c r="C4990" t="s">
        <v>20</v>
      </c>
      <c r="D4990">
        <v>171.37</v>
      </c>
    </row>
    <row r="4991" spans="1:4">
      <c r="A4991" s="1">
        <v>44235</v>
      </c>
      <c r="B4991" t="s">
        <v>39</v>
      </c>
      <c r="C4991" t="s">
        <v>83</v>
      </c>
      <c r="D4991">
        <v>70</v>
      </c>
    </row>
    <row r="4992" spans="1:4">
      <c r="A4992" s="1">
        <v>44238</v>
      </c>
      <c r="B4992" t="s">
        <v>68</v>
      </c>
      <c r="C4992" t="s">
        <v>20</v>
      </c>
      <c r="D4992">
        <v>30.25</v>
      </c>
    </row>
    <row r="4993" spans="1:4">
      <c r="A4993" s="1">
        <v>44236</v>
      </c>
      <c r="B4993" t="s">
        <v>39</v>
      </c>
      <c r="C4993" t="s">
        <v>391</v>
      </c>
      <c r="D4993">
        <v>50</v>
      </c>
    </row>
    <row r="4994" spans="1:4">
      <c r="A4994" s="1">
        <v>44236</v>
      </c>
      <c r="B4994" t="s">
        <v>39</v>
      </c>
      <c r="C4994" t="s">
        <v>391</v>
      </c>
      <c r="D4994">
        <v>50</v>
      </c>
    </row>
    <row r="4995" spans="1:4">
      <c r="A4995" s="1">
        <v>44239</v>
      </c>
      <c r="B4995" t="s">
        <v>34</v>
      </c>
      <c r="C4995" t="s">
        <v>81</v>
      </c>
      <c r="D4995">
        <v>12.8</v>
      </c>
    </row>
    <row r="4996" spans="1:4">
      <c r="A4996" s="1">
        <v>44238</v>
      </c>
      <c r="B4996" t="s">
        <v>197</v>
      </c>
      <c r="C4996" t="s">
        <v>889</v>
      </c>
      <c r="D4996">
        <v>9.1</v>
      </c>
    </row>
    <row r="4997" spans="1:4">
      <c r="A4997" s="1">
        <v>44239</v>
      </c>
      <c r="B4997" t="s">
        <v>34</v>
      </c>
      <c r="C4997" t="s">
        <v>81</v>
      </c>
      <c r="D4997">
        <v>84.7</v>
      </c>
    </row>
    <row r="4998" spans="1:4">
      <c r="A4998" s="1">
        <v>44253</v>
      </c>
      <c r="B4998" t="s">
        <v>197</v>
      </c>
      <c r="C4998" t="s">
        <v>124</v>
      </c>
      <c r="D4998">
        <v>29.28</v>
      </c>
    </row>
    <row r="4999" spans="1:4">
      <c r="A4999" s="1">
        <v>44239</v>
      </c>
      <c r="B4999" t="s">
        <v>36</v>
      </c>
      <c r="C4999" t="s">
        <v>1463</v>
      </c>
      <c r="D4999">
        <v>43.6</v>
      </c>
    </row>
    <row r="5000" spans="1:4">
      <c r="A5000" s="1">
        <v>44242</v>
      </c>
      <c r="B5000" t="s">
        <v>68</v>
      </c>
      <c r="C5000" t="s">
        <v>538</v>
      </c>
      <c r="D5000">
        <v>10.95</v>
      </c>
    </row>
    <row r="5001" spans="1:4">
      <c r="A5001" s="1">
        <v>44243</v>
      </c>
      <c r="B5001" t="s">
        <v>39</v>
      </c>
      <c r="C5001" t="s">
        <v>83</v>
      </c>
      <c r="D5001">
        <v>65.86</v>
      </c>
    </row>
    <row r="5002" spans="1:4">
      <c r="A5002" s="1">
        <v>44235</v>
      </c>
      <c r="B5002" t="s">
        <v>134</v>
      </c>
      <c r="C5002" t="s">
        <v>1464</v>
      </c>
      <c r="D5002">
        <v>24</v>
      </c>
    </row>
    <row r="5003" spans="1:4">
      <c r="A5003" s="1">
        <v>44241</v>
      </c>
      <c r="B5003" t="s">
        <v>125</v>
      </c>
      <c r="C5003" t="s">
        <v>200</v>
      </c>
      <c r="D5003">
        <v>25.8</v>
      </c>
    </row>
    <row r="5004" spans="1:4">
      <c r="A5004" s="1">
        <v>44248</v>
      </c>
      <c r="B5004" t="s">
        <v>197</v>
      </c>
      <c r="C5004" t="s">
        <v>124</v>
      </c>
      <c r="D5004">
        <v>49.62</v>
      </c>
    </row>
    <row r="5005" spans="1:4">
      <c r="A5005" s="1">
        <v>44246</v>
      </c>
      <c r="B5005" t="s">
        <v>11</v>
      </c>
      <c r="C5005" t="s">
        <v>1143</v>
      </c>
      <c r="D5005">
        <v>8.9</v>
      </c>
    </row>
    <row r="5006" spans="1:4">
      <c r="A5006" s="1">
        <v>44250</v>
      </c>
      <c r="B5006" t="s">
        <v>39</v>
      </c>
      <c r="C5006" t="s">
        <v>391</v>
      </c>
      <c r="D5006">
        <v>50</v>
      </c>
    </row>
    <row r="5007" spans="1:4">
      <c r="A5007" s="1">
        <v>44250</v>
      </c>
      <c r="B5007" t="s">
        <v>39</v>
      </c>
      <c r="C5007" t="s">
        <v>83</v>
      </c>
      <c r="D5007">
        <v>59.98</v>
      </c>
    </row>
    <row r="5008" spans="1:4">
      <c r="A5008" s="1">
        <v>44250</v>
      </c>
      <c r="B5008" t="s">
        <v>39</v>
      </c>
      <c r="C5008" t="s">
        <v>391</v>
      </c>
      <c r="D5008">
        <v>50</v>
      </c>
    </row>
    <row r="5009" spans="1:4">
      <c r="A5009" s="1">
        <v>44247</v>
      </c>
      <c r="B5009" t="s">
        <v>68</v>
      </c>
      <c r="C5009" t="s">
        <v>20</v>
      </c>
      <c r="D5009">
        <v>144.81</v>
      </c>
    </row>
    <row r="5010" spans="1:4">
      <c r="A5010" s="1">
        <v>44240</v>
      </c>
      <c r="B5010" t="s">
        <v>68</v>
      </c>
      <c r="C5010" t="s">
        <v>372</v>
      </c>
      <c r="D5010">
        <v>18.5</v>
      </c>
    </row>
    <row r="5011" spans="1:4">
      <c r="A5011" s="1">
        <v>44238</v>
      </c>
      <c r="B5011" t="s">
        <v>197</v>
      </c>
      <c r="C5011" t="s">
        <v>124</v>
      </c>
      <c r="D5011">
        <v>31.38</v>
      </c>
    </row>
    <row r="5012" spans="1:4">
      <c r="A5012" s="1">
        <v>44242</v>
      </c>
      <c r="B5012" t="s">
        <v>34</v>
      </c>
      <c r="C5012" t="s">
        <v>1465</v>
      </c>
      <c r="D5012">
        <v>36</v>
      </c>
    </row>
    <row r="5013" spans="1:4">
      <c r="A5013" s="1">
        <v>44254</v>
      </c>
      <c r="B5013" t="s">
        <v>68</v>
      </c>
      <c r="C5013" t="s">
        <v>20</v>
      </c>
      <c r="D5013">
        <v>228.78</v>
      </c>
    </row>
    <row r="5014" spans="1:4">
      <c r="A5014" s="1">
        <v>44236</v>
      </c>
      <c r="B5014" t="s">
        <v>1538</v>
      </c>
      <c r="C5014" t="s">
        <v>524</v>
      </c>
      <c r="D5014">
        <v>21.55</v>
      </c>
    </row>
    <row r="5015" spans="1:4">
      <c r="A5015" s="1">
        <v>44234</v>
      </c>
      <c r="B5015" t="s">
        <v>134</v>
      </c>
      <c r="C5015" t="s">
        <v>1466</v>
      </c>
      <c r="D5015">
        <v>19.9</v>
      </c>
    </row>
    <row r="5016" spans="1:4">
      <c r="A5016" s="1">
        <v>44254</v>
      </c>
      <c r="B5016" t="s">
        <v>197</v>
      </c>
      <c r="C5016" t="s">
        <v>124</v>
      </c>
      <c r="D5016">
        <v>14.3</v>
      </c>
    </row>
    <row r="5017" spans="1:4">
      <c r="A5017" s="1">
        <v>44253</v>
      </c>
      <c r="B5017" t="s">
        <v>11</v>
      </c>
      <c r="C5017" t="s">
        <v>824</v>
      </c>
      <c r="D5017">
        <v>16.1</v>
      </c>
    </row>
    <row r="5018" spans="1:4">
      <c r="A5018" s="1">
        <v>44253</v>
      </c>
      <c r="B5018" t="s">
        <v>11</v>
      </c>
      <c r="C5018" t="s">
        <v>780</v>
      </c>
      <c r="D5018">
        <v>8</v>
      </c>
    </row>
    <row r="5019" spans="1:4">
      <c r="A5019" s="1">
        <v>44253</v>
      </c>
      <c r="B5019" t="s">
        <v>1538</v>
      </c>
      <c r="C5019" t="s">
        <v>392</v>
      </c>
      <c r="D5019">
        <v>30.7</v>
      </c>
    </row>
    <row r="5020" spans="1:4">
      <c r="A5020" s="1">
        <v>44254</v>
      </c>
      <c r="B5020" t="s">
        <v>1538</v>
      </c>
      <c r="C5020" t="s">
        <v>423</v>
      </c>
      <c r="D5020">
        <v>60.05</v>
      </c>
    </row>
    <row r="5021" spans="1:4">
      <c r="A5021" s="1">
        <v>44243</v>
      </c>
      <c r="B5021" t="s">
        <v>197</v>
      </c>
      <c r="C5021" t="s">
        <v>124</v>
      </c>
      <c r="D5021">
        <v>18.95</v>
      </c>
    </row>
    <row r="5022" spans="1:4">
      <c r="A5022" s="1">
        <v>44255</v>
      </c>
      <c r="B5022" t="s">
        <v>34</v>
      </c>
      <c r="C5022" t="s">
        <v>81</v>
      </c>
      <c r="D5022">
        <v>23.5</v>
      </c>
    </row>
    <row r="5023" spans="1:4">
      <c r="A5023" s="1">
        <v>44244</v>
      </c>
      <c r="B5023" t="s">
        <v>34</v>
      </c>
      <c r="C5023" t="s">
        <v>1412</v>
      </c>
      <c r="D5023">
        <v>15.2</v>
      </c>
    </row>
    <row r="5024" spans="1:4">
      <c r="A5024" s="1">
        <v>44240</v>
      </c>
      <c r="B5024" t="s">
        <v>68</v>
      </c>
      <c r="C5024" t="s">
        <v>20</v>
      </c>
      <c r="D5024">
        <v>199.27</v>
      </c>
    </row>
    <row r="5025" spans="1:4">
      <c r="A5025" s="1">
        <v>44256</v>
      </c>
      <c r="B5025" t="s">
        <v>294</v>
      </c>
      <c r="C5025" t="s">
        <v>239</v>
      </c>
      <c r="D5025">
        <v>470</v>
      </c>
    </row>
    <row r="5026" spans="1:4">
      <c r="A5026" s="1">
        <v>44256</v>
      </c>
      <c r="B5026" t="s">
        <v>11</v>
      </c>
      <c r="C5026" t="s">
        <v>777</v>
      </c>
      <c r="D5026">
        <v>180</v>
      </c>
    </row>
    <row r="5027" spans="1:4">
      <c r="A5027" s="1">
        <v>44256</v>
      </c>
      <c r="B5027" t="s">
        <v>125</v>
      </c>
      <c r="C5027" t="s">
        <v>640</v>
      </c>
      <c r="D5027">
        <v>60</v>
      </c>
    </row>
    <row r="5028" spans="1:4">
      <c r="A5028" s="1">
        <v>44256</v>
      </c>
      <c r="B5028" t="s">
        <v>125</v>
      </c>
      <c r="C5028" t="s">
        <v>641</v>
      </c>
      <c r="D5028">
        <v>675</v>
      </c>
    </row>
    <row r="5029" spans="1:4">
      <c r="A5029" s="1">
        <v>44256</v>
      </c>
      <c r="B5029" t="s">
        <v>125</v>
      </c>
      <c r="C5029" t="s">
        <v>509</v>
      </c>
      <c r="D5029">
        <v>32.75</v>
      </c>
    </row>
    <row r="5030" spans="1:4">
      <c r="A5030" s="1">
        <v>44256</v>
      </c>
      <c r="B5030" t="s">
        <v>644</v>
      </c>
      <c r="C5030" t="s">
        <v>684</v>
      </c>
      <c r="D5030">
        <v>300</v>
      </c>
    </row>
    <row r="5031" spans="1:4">
      <c r="A5031" s="1">
        <v>44256</v>
      </c>
      <c r="B5031" t="s">
        <v>646</v>
      </c>
      <c r="C5031" t="s">
        <v>1145</v>
      </c>
      <c r="D5031">
        <v>1003</v>
      </c>
    </row>
    <row r="5032" spans="1:4">
      <c r="A5032" s="1">
        <v>44256</v>
      </c>
      <c r="B5032" t="s">
        <v>36</v>
      </c>
      <c r="C5032" t="s">
        <v>37</v>
      </c>
      <c r="D5032">
        <v>600</v>
      </c>
    </row>
    <row r="5033" spans="1:4">
      <c r="A5033" s="1">
        <v>44256</v>
      </c>
      <c r="B5033" t="s">
        <v>36</v>
      </c>
      <c r="C5033" t="s">
        <v>38</v>
      </c>
      <c r="D5033">
        <v>400</v>
      </c>
    </row>
    <row r="5034" spans="1:4">
      <c r="A5034" s="1">
        <v>44256</v>
      </c>
      <c r="B5034" t="s">
        <v>39</v>
      </c>
      <c r="C5034" t="s">
        <v>42</v>
      </c>
      <c r="D5034">
        <v>90</v>
      </c>
    </row>
    <row r="5035" spans="1:4">
      <c r="A5035" s="1">
        <v>44256</v>
      </c>
      <c r="B5035" t="s">
        <v>375</v>
      </c>
      <c r="C5035" t="s">
        <v>547</v>
      </c>
      <c r="D5035">
        <v>200</v>
      </c>
    </row>
    <row r="5036" spans="1:4">
      <c r="A5036" s="1">
        <v>44256</v>
      </c>
      <c r="B5036" t="s">
        <v>375</v>
      </c>
      <c r="C5036" t="s">
        <v>548</v>
      </c>
      <c r="D5036">
        <v>25</v>
      </c>
    </row>
    <row r="5037" spans="1:4">
      <c r="A5037" s="1">
        <v>44256</v>
      </c>
      <c r="B5037" t="s">
        <v>375</v>
      </c>
      <c r="C5037" t="s">
        <v>549</v>
      </c>
      <c r="D5037">
        <v>44</v>
      </c>
    </row>
    <row r="5038" spans="1:4">
      <c r="A5038" s="1">
        <v>44256</v>
      </c>
      <c r="B5038" t="s">
        <v>375</v>
      </c>
      <c r="C5038" t="s">
        <v>550</v>
      </c>
      <c r="D5038">
        <v>20</v>
      </c>
    </row>
    <row r="5039" spans="1:4">
      <c r="A5039" s="1">
        <v>44256</v>
      </c>
      <c r="B5039" t="s">
        <v>375</v>
      </c>
      <c r="C5039" t="s">
        <v>1319</v>
      </c>
      <c r="D5039">
        <v>5</v>
      </c>
    </row>
    <row r="5040" spans="1:4">
      <c r="A5040" s="1">
        <v>44256</v>
      </c>
      <c r="B5040" t="s">
        <v>36</v>
      </c>
      <c r="C5040" t="s">
        <v>1366</v>
      </c>
      <c r="D5040">
        <v>700</v>
      </c>
    </row>
    <row r="5041" spans="1:4">
      <c r="A5041" s="1">
        <v>44257</v>
      </c>
      <c r="B5041" t="s">
        <v>11</v>
      </c>
      <c r="C5041" t="s">
        <v>824</v>
      </c>
      <c r="D5041">
        <v>24.35</v>
      </c>
    </row>
    <row r="5042" spans="1:4">
      <c r="A5042" s="1">
        <v>44260</v>
      </c>
      <c r="B5042" t="s">
        <v>294</v>
      </c>
      <c r="C5042" t="s">
        <v>1467</v>
      </c>
      <c r="D5042">
        <v>23.8</v>
      </c>
    </row>
    <row r="5043" spans="1:4">
      <c r="A5043" s="1">
        <v>44256</v>
      </c>
      <c r="B5043" t="s">
        <v>163</v>
      </c>
      <c r="C5043" t="s">
        <v>215</v>
      </c>
      <c r="D5043">
        <v>38.9</v>
      </c>
    </row>
    <row r="5044" spans="1:4">
      <c r="A5044" s="1">
        <v>44259</v>
      </c>
      <c r="B5044" t="s">
        <v>39</v>
      </c>
      <c r="C5044" t="s">
        <v>83</v>
      </c>
      <c r="D5044">
        <v>85.87</v>
      </c>
    </row>
    <row r="5045" spans="1:4">
      <c r="A5045" s="1">
        <v>44266</v>
      </c>
      <c r="B5045" t="s">
        <v>134</v>
      </c>
      <c r="C5045" t="s">
        <v>850</v>
      </c>
      <c r="D5045">
        <v>295</v>
      </c>
    </row>
    <row r="5046" spans="1:4">
      <c r="A5046" s="1">
        <v>44258</v>
      </c>
      <c r="B5046" t="s">
        <v>134</v>
      </c>
      <c r="C5046" t="s">
        <v>144</v>
      </c>
      <c r="D5046">
        <v>114</v>
      </c>
    </row>
    <row r="5047" spans="1:4">
      <c r="A5047" s="1">
        <v>44262</v>
      </c>
      <c r="B5047" t="s">
        <v>134</v>
      </c>
      <c r="C5047" t="s">
        <v>1278</v>
      </c>
      <c r="D5047">
        <v>396</v>
      </c>
    </row>
    <row r="5048" spans="1:4">
      <c r="A5048" s="1">
        <v>44263</v>
      </c>
      <c r="B5048" t="s">
        <v>39</v>
      </c>
      <c r="C5048" t="s">
        <v>391</v>
      </c>
      <c r="D5048">
        <v>50</v>
      </c>
    </row>
    <row r="5049" spans="1:4">
      <c r="A5049" s="1">
        <v>44270</v>
      </c>
      <c r="B5049" t="s">
        <v>68</v>
      </c>
      <c r="C5049" t="s">
        <v>20</v>
      </c>
      <c r="D5049">
        <v>31.55</v>
      </c>
    </row>
    <row r="5050" spans="1:4">
      <c r="A5050" s="1">
        <v>44271</v>
      </c>
      <c r="B5050" t="s">
        <v>68</v>
      </c>
      <c r="C5050" t="s">
        <v>20</v>
      </c>
      <c r="D5050">
        <v>148.25</v>
      </c>
    </row>
    <row r="5051" spans="1:4">
      <c r="A5051" s="1">
        <v>44262</v>
      </c>
      <c r="B5051" t="s">
        <v>68</v>
      </c>
      <c r="C5051" t="s">
        <v>20</v>
      </c>
      <c r="D5051">
        <v>190.11</v>
      </c>
    </row>
    <row r="5052" spans="1:4">
      <c r="A5052" s="1">
        <v>44270</v>
      </c>
      <c r="B5052" t="s">
        <v>134</v>
      </c>
      <c r="C5052" t="s">
        <v>603</v>
      </c>
      <c r="D5052">
        <v>67.41</v>
      </c>
    </row>
    <row r="5053" spans="1:4">
      <c r="A5053" s="1">
        <v>44265</v>
      </c>
      <c r="B5053" t="s">
        <v>163</v>
      </c>
      <c r="C5053" t="s">
        <v>81</v>
      </c>
      <c r="D5053">
        <v>30.6</v>
      </c>
    </row>
    <row r="5054" spans="1:4">
      <c r="A5054" s="1">
        <v>44273</v>
      </c>
      <c r="B5054" t="s">
        <v>39</v>
      </c>
      <c r="C5054" t="s">
        <v>83</v>
      </c>
      <c r="D5054">
        <v>76.15</v>
      </c>
    </row>
    <row r="5055" spans="1:4">
      <c r="A5055" s="1">
        <v>44283</v>
      </c>
      <c r="B5055" t="s">
        <v>39</v>
      </c>
      <c r="C5055" t="s">
        <v>83</v>
      </c>
      <c r="D5055">
        <v>41.2</v>
      </c>
    </row>
    <row r="5056" spans="1:4">
      <c r="A5056" s="1">
        <v>44275</v>
      </c>
      <c r="B5056" t="s">
        <v>39</v>
      </c>
      <c r="C5056" t="s">
        <v>391</v>
      </c>
      <c r="D5056">
        <v>50</v>
      </c>
    </row>
    <row r="5057" spans="1:4">
      <c r="A5057" s="1">
        <v>44275</v>
      </c>
      <c r="B5057" t="s">
        <v>68</v>
      </c>
      <c r="C5057" t="s">
        <v>20</v>
      </c>
      <c r="D5057">
        <v>161.31</v>
      </c>
    </row>
    <row r="5058" spans="1:4">
      <c r="A5058" s="1">
        <v>44275</v>
      </c>
      <c r="B5058" t="s">
        <v>68</v>
      </c>
      <c r="C5058" t="s">
        <v>926</v>
      </c>
      <c r="D5058">
        <v>24.9</v>
      </c>
    </row>
    <row r="5059" spans="1:4">
      <c r="A5059" s="1">
        <v>44263</v>
      </c>
      <c r="B5059" t="s">
        <v>197</v>
      </c>
      <c r="C5059" t="s">
        <v>124</v>
      </c>
      <c r="D5059">
        <v>32.46</v>
      </c>
    </row>
    <row r="5060" spans="1:4">
      <c r="A5060" s="1">
        <v>44283</v>
      </c>
      <c r="B5060" t="s">
        <v>68</v>
      </c>
      <c r="C5060" t="s">
        <v>20</v>
      </c>
      <c r="D5060">
        <v>211.67</v>
      </c>
    </row>
    <row r="5061" spans="1:4">
      <c r="A5061" s="1">
        <v>44276</v>
      </c>
      <c r="B5061" t="s">
        <v>163</v>
      </c>
      <c r="C5061" t="s">
        <v>1468</v>
      </c>
      <c r="D5061">
        <v>698</v>
      </c>
    </row>
    <row r="5062" spans="1:4">
      <c r="A5062" s="1">
        <v>44260</v>
      </c>
      <c r="B5062" t="s">
        <v>125</v>
      </c>
      <c r="C5062" t="s">
        <v>195</v>
      </c>
      <c r="D5062">
        <v>17.25</v>
      </c>
    </row>
    <row r="5063" spans="1:4">
      <c r="A5063" s="1">
        <v>44285</v>
      </c>
      <c r="B5063" t="s">
        <v>34</v>
      </c>
      <c r="C5063" t="s">
        <v>81</v>
      </c>
      <c r="D5063">
        <v>49.25</v>
      </c>
    </row>
    <row r="5064" spans="1:4">
      <c r="A5064" s="1">
        <v>44287</v>
      </c>
      <c r="B5064" t="s">
        <v>294</v>
      </c>
      <c r="C5064" t="s">
        <v>239</v>
      </c>
      <c r="D5064">
        <v>470</v>
      </c>
    </row>
    <row r="5065" spans="1:4">
      <c r="A5065" s="1">
        <v>44287</v>
      </c>
      <c r="B5065" t="s">
        <v>11</v>
      </c>
      <c r="C5065" t="s">
        <v>777</v>
      </c>
      <c r="D5065">
        <v>180</v>
      </c>
    </row>
    <row r="5066" spans="1:4">
      <c r="A5066" s="1">
        <v>44287</v>
      </c>
      <c r="B5066" t="s">
        <v>125</v>
      </c>
      <c r="C5066" t="s">
        <v>640</v>
      </c>
      <c r="D5066">
        <v>60</v>
      </c>
    </row>
    <row r="5067" spans="1:4">
      <c r="A5067" s="1">
        <v>44287</v>
      </c>
      <c r="B5067" t="s">
        <v>125</v>
      </c>
      <c r="C5067" t="s">
        <v>641</v>
      </c>
      <c r="D5067">
        <v>675</v>
      </c>
    </row>
    <row r="5068" spans="1:4">
      <c r="A5068" s="1">
        <v>44287</v>
      </c>
      <c r="B5068" t="s">
        <v>125</v>
      </c>
      <c r="C5068" t="s">
        <v>509</v>
      </c>
      <c r="D5068">
        <v>32.75</v>
      </c>
    </row>
    <row r="5069" spans="1:4">
      <c r="A5069" s="1">
        <v>44287</v>
      </c>
      <c r="B5069" t="s">
        <v>644</v>
      </c>
      <c r="C5069" t="s">
        <v>684</v>
      </c>
      <c r="D5069">
        <v>300</v>
      </c>
    </row>
    <row r="5070" spans="1:4">
      <c r="A5070" s="1">
        <v>44287</v>
      </c>
      <c r="B5070" t="s">
        <v>646</v>
      </c>
      <c r="C5070" t="s">
        <v>1145</v>
      </c>
      <c r="D5070">
        <v>1003</v>
      </c>
    </row>
    <row r="5071" spans="1:4">
      <c r="A5071" s="1">
        <v>44287</v>
      </c>
      <c r="B5071" t="s">
        <v>36</v>
      </c>
      <c r="C5071" t="s">
        <v>37</v>
      </c>
      <c r="D5071">
        <v>600</v>
      </c>
    </row>
    <row r="5072" spans="1:4">
      <c r="A5072" s="1">
        <v>44287</v>
      </c>
      <c r="B5072" t="s">
        <v>36</v>
      </c>
      <c r="C5072" t="s">
        <v>38</v>
      </c>
      <c r="D5072">
        <v>400</v>
      </c>
    </row>
    <row r="5073" spans="1:4">
      <c r="A5073" s="1">
        <v>44287</v>
      </c>
      <c r="B5073" t="s">
        <v>39</v>
      </c>
      <c r="C5073" t="s">
        <v>42</v>
      </c>
      <c r="D5073">
        <v>90</v>
      </c>
    </row>
    <row r="5074" spans="1:4">
      <c r="A5074" s="1">
        <v>44287</v>
      </c>
      <c r="B5074" t="s">
        <v>375</v>
      </c>
      <c r="C5074" t="s">
        <v>547</v>
      </c>
      <c r="D5074">
        <v>200</v>
      </c>
    </row>
    <row r="5075" spans="1:4">
      <c r="A5075" s="1">
        <v>44287</v>
      </c>
      <c r="B5075" t="s">
        <v>375</v>
      </c>
      <c r="C5075" t="s">
        <v>548</v>
      </c>
      <c r="D5075">
        <v>25</v>
      </c>
    </row>
    <row r="5076" spans="1:4">
      <c r="A5076" s="1">
        <v>44287</v>
      </c>
      <c r="B5076" t="s">
        <v>375</v>
      </c>
      <c r="C5076" t="s">
        <v>549</v>
      </c>
      <c r="D5076">
        <v>44</v>
      </c>
    </row>
    <row r="5077" spans="1:4">
      <c r="A5077" s="1">
        <v>44287</v>
      </c>
      <c r="B5077" t="s">
        <v>375</v>
      </c>
      <c r="C5077" t="s">
        <v>550</v>
      </c>
      <c r="D5077">
        <v>20</v>
      </c>
    </row>
    <row r="5078" spans="1:4">
      <c r="A5078" s="1">
        <v>44287</v>
      </c>
      <c r="B5078" t="s">
        <v>375</v>
      </c>
      <c r="C5078" t="s">
        <v>1319</v>
      </c>
      <c r="D5078">
        <v>5</v>
      </c>
    </row>
    <row r="5079" spans="1:4">
      <c r="A5079" s="1">
        <v>44287</v>
      </c>
      <c r="B5079" t="s">
        <v>36</v>
      </c>
      <c r="C5079" t="s">
        <v>1366</v>
      </c>
      <c r="D5079">
        <v>700</v>
      </c>
    </row>
    <row r="5080" spans="1:4">
      <c r="A5080" s="1">
        <v>44288</v>
      </c>
      <c r="B5080" t="s">
        <v>294</v>
      </c>
      <c r="C5080" t="s">
        <v>1469</v>
      </c>
      <c r="D5080">
        <v>34</v>
      </c>
    </row>
    <row r="5081" spans="1:4">
      <c r="A5081" s="1">
        <v>44288</v>
      </c>
      <c r="B5081" t="s">
        <v>68</v>
      </c>
      <c r="C5081" t="s">
        <v>20</v>
      </c>
      <c r="D5081">
        <v>191.75</v>
      </c>
    </row>
    <row r="5082" spans="1:4">
      <c r="A5082" s="1">
        <v>44288</v>
      </c>
      <c r="B5082" t="s">
        <v>294</v>
      </c>
      <c r="C5082" t="s">
        <v>166</v>
      </c>
      <c r="D5082">
        <v>24</v>
      </c>
    </row>
    <row r="5083" spans="1:4">
      <c r="A5083" s="1">
        <v>44288</v>
      </c>
      <c r="B5083" t="s">
        <v>197</v>
      </c>
      <c r="C5083" t="s">
        <v>1144</v>
      </c>
      <c r="D5083">
        <v>49</v>
      </c>
    </row>
    <row r="5084" spans="1:4">
      <c r="A5084" s="1">
        <v>44287</v>
      </c>
      <c r="B5084" t="s">
        <v>39</v>
      </c>
      <c r="C5084" t="s">
        <v>83</v>
      </c>
      <c r="D5084">
        <v>67.55</v>
      </c>
    </row>
    <row r="5085" spans="1:4">
      <c r="A5085" s="1">
        <v>44287</v>
      </c>
      <c r="B5085" t="s">
        <v>1538</v>
      </c>
      <c r="C5085" t="s">
        <v>1212</v>
      </c>
      <c r="D5085">
        <v>714</v>
      </c>
    </row>
    <row r="5086" spans="1:4">
      <c r="A5086" s="1">
        <v>44297</v>
      </c>
      <c r="B5086" t="s">
        <v>294</v>
      </c>
      <c r="C5086" t="s">
        <v>1470</v>
      </c>
      <c r="D5086">
        <v>793</v>
      </c>
    </row>
    <row r="5087" spans="1:4">
      <c r="A5087" s="1">
        <v>44303</v>
      </c>
      <c r="B5087" t="s">
        <v>34</v>
      </c>
      <c r="C5087" t="s">
        <v>1471</v>
      </c>
      <c r="D5087">
        <v>21.9</v>
      </c>
    </row>
    <row r="5088" spans="1:4">
      <c r="A5088" s="1">
        <v>44315</v>
      </c>
      <c r="B5088" t="s">
        <v>39</v>
      </c>
      <c r="C5088" t="s">
        <v>306</v>
      </c>
      <c r="D5088">
        <v>12.85</v>
      </c>
    </row>
    <row r="5089" spans="1:4">
      <c r="A5089" s="1">
        <v>44316</v>
      </c>
      <c r="B5089" t="s">
        <v>11</v>
      </c>
      <c r="C5089" t="s">
        <v>824</v>
      </c>
      <c r="D5089">
        <v>50.95</v>
      </c>
    </row>
    <row r="5090" spans="1:4">
      <c r="A5090" s="1">
        <v>44315</v>
      </c>
      <c r="B5090" t="s">
        <v>11</v>
      </c>
      <c r="C5090" t="s">
        <v>780</v>
      </c>
      <c r="D5090">
        <v>10.4</v>
      </c>
    </row>
    <row r="5091" spans="1:4">
      <c r="A5091" s="1">
        <v>44311</v>
      </c>
      <c r="B5091" t="s">
        <v>125</v>
      </c>
      <c r="C5091" t="s">
        <v>165</v>
      </c>
      <c r="D5091">
        <v>10</v>
      </c>
    </row>
    <row r="5092" spans="1:4">
      <c r="A5092" s="1">
        <v>44309</v>
      </c>
      <c r="B5092" t="s">
        <v>39</v>
      </c>
      <c r="C5092" t="s">
        <v>391</v>
      </c>
      <c r="D5092">
        <v>70</v>
      </c>
    </row>
    <row r="5093" spans="1:4">
      <c r="A5093" s="1">
        <v>44298</v>
      </c>
      <c r="B5093" t="s">
        <v>39</v>
      </c>
      <c r="C5093" t="s">
        <v>83</v>
      </c>
      <c r="D5093">
        <v>73.75</v>
      </c>
    </row>
    <row r="5094" spans="1:4">
      <c r="A5094" s="1">
        <v>44296</v>
      </c>
      <c r="B5094" t="s">
        <v>1538</v>
      </c>
      <c r="C5094" t="s">
        <v>1472</v>
      </c>
      <c r="D5094">
        <v>15</v>
      </c>
    </row>
    <row r="5095" spans="1:4">
      <c r="A5095" s="1">
        <v>44307</v>
      </c>
      <c r="B5095" t="s">
        <v>197</v>
      </c>
      <c r="C5095" t="s">
        <v>124</v>
      </c>
      <c r="D5095">
        <v>16.72</v>
      </c>
    </row>
    <row r="5096" spans="1:4">
      <c r="A5096" s="1">
        <v>44303</v>
      </c>
      <c r="B5096" t="s">
        <v>68</v>
      </c>
      <c r="C5096" t="s">
        <v>20</v>
      </c>
      <c r="D5096">
        <v>202.02</v>
      </c>
    </row>
    <row r="5097" spans="1:4">
      <c r="A5097" s="1">
        <v>44310</v>
      </c>
      <c r="B5097" t="s">
        <v>68</v>
      </c>
      <c r="C5097" t="s">
        <v>20</v>
      </c>
      <c r="D5097">
        <v>189.6</v>
      </c>
    </row>
    <row r="5098" spans="1:4">
      <c r="A5098" s="1">
        <v>44296</v>
      </c>
      <c r="B5098" t="s">
        <v>68</v>
      </c>
      <c r="C5098" t="s">
        <v>20</v>
      </c>
      <c r="D5098">
        <v>196.02</v>
      </c>
    </row>
    <row r="5099" spans="1:4">
      <c r="A5099" s="1">
        <v>44300</v>
      </c>
      <c r="B5099" t="s">
        <v>197</v>
      </c>
      <c r="C5099" t="s">
        <v>124</v>
      </c>
      <c r="D5099">
        <v>46.1</v>
      </c>
    </row>
    <row r="5100" spans="1:4">
      <c r="A5100" s="1">
        <v>44315</v>
      </c>
      <c r="B5100" t="s">
        <v>11</v>
      </c>
      <c r="C5100" t="s">
        <v>824</v>
      </c>
      <c r="D5100">
        <v>30.6</v>
      </c>
    </row>
    <row r="5101" spans="1:4">
      <c r="A5101" s="1">
        <v>44310</v>
      </c>
      <c r="B5101" t="s">
        <v>11</v>
      </c>
      <c r="C5101" t="s">
        <v>727</v>
      </c>
      <c r="D5101">
        <v>30</v>
      </c>
    </row>
    <row r="5102" spans="1:4">
      <c r="A5102" s="1">
        <v>44316</v>
      </c>
      <c r="B5102" t="s">
        <v>34</v>
      </c>
      <c r="C5102" t="s">
        <v>81</v>
      </c>
      <c r="D5102">
        <v>83</v>
      </c>
    </row>
    <row r="5103" spans="1:4">
      <c r="A5103" s="1">
        <v>44301</v>
      </c>
      <c r="B5103" t="s">
        <v>11</v>
      </c>
      <c r="C5103" t="s">
        <v>780</v>
      </c>
      <c r="D5103">
        <v>9.7</v>
      </c>
    </row>
    <row r="5104" spans="1:4">
      <c r="A5104" s="1">
        <v>44306</v>
      </c>
      <c r="B5104" t="s">
        <v>197</v>
      </c>
      <c r="C5104" t="s">
        <v>394</v>
      </c>
      <c r="D5104">
        <v>11.9</v>
      </c>
    </row>
    <row r="5105" spans="1:4">
      <c r="A5105" s="1">
        <v>44300</v>
      </c>
      <c r="B5105" t="s">
        <v>11</v>
      </c>
      <c r="C5105" t="s">
        <v>780</v>
      </c>
      <c r="D5105">
        <v>17.54</v>
      </c>
    </row>
    <row r="5106" spans="1:4">
      <c r="A5106" s="1">
        <v>44298</v>
      </c>
      <c r="B5106" t="s">
        <v>11</v>
      </c>
      <c r="C5106" t="s">
        <v>780</v>
      </c>
      <c r="D5106">
        <v>7.1</v>
      </c>
    </row>
    <row r="5107" spans="1:4">
      <c r="A5107" s="1">
        <v>44293</v>
      </c>
      <c r="B5107" t="s">
        <v>134</v>
      </c>
      <c r="C5107" t="s">
        <v>166</v>
      </c>
      <c r="D5107">
        <v>275</v>
      </c>
    </row>
    <row r="5108" spans="1:4">
      <c r="A5108" s="1">
        <v>44288</v>
      </c>
      <c r="B5108" t="s">
        <v>1538</v>
      </c>
      <c r="C5108" t="s">
        <v>389</v>
      </c>
      <c r="D5108">
        <v>35.95</v>
      </c>
    </row>
    <row r="5109" spans="1:4">
      <c r="A5109" s="1">
        <v>44288</v>
      </c>
      <c r="B5109" t="s">
        <v>134</v>
      </c>
      <c r="C5109" t="s">
        <v>1194</v>
      </c>
      <c r="D5109">
        <v>128</v>
      </c>
    </row>
    <row r="5110" spans="1:4">
      <c r="A5110" s="1">
        <v>44293</v>
      </c>
      <c r="B5110" t="s">
        <v>39</v>
      </c>
      <c r="C5110" t="s">
        <v>391</v>
      </c>
      <c r="D5110">
        <v>50</v>
      </c>
    </row>
    <row r="5111" spans="1:4">
      <c r="A5111" s="1">
        <v>44309</v>
      </c>
      <c r="B5111" t="s">
        <v>11</v>
      </c>
      <c r="C5111" t="s">
        <v>780</v>
      </c>
      <c r="D5111">
        <v>10.9</v>
      </c>
    </row>
    <row r="5112" spans="1:4">
      <c r="A5112" s="1">
        <v>44313</v>
      </c>
      <c r="B5112" t="s">
        <v>1538</v>
      </c>
      <c r="C5112" t="s">
        <v>524</v>
      </c>
      <c r="D5112">
        <v>51.38</v>
      </c>
    </row>
    <row r="5113" spans="1:4">
      <c r="A5113" s="1">
        <v>44287</v>
      </c>
      <c r="B5113" t="s">
        <v>1538</v>
      </c>
      <c r="C5113" t="s">
        <v>423</v>
      </c>
      <c r="D5113">
        <v>29.98</v>
      </c>
    </row>
    <row r="5114" spans="1:4">
      <c r="A5114" s="1">
        <v>44317</v>
      </c>
      <c r="B5114" t="s">
        <v>294</v>
      </c>
      <c r="C5114" t="s">
        <v>239</v>
      </c>
      <c r="D5114">
        <v>470</v>
      </c>
    </row>
    <row r="5115" spans="1:4">
      <c r="A5115" s="1">
        <v>44317</v>
      </c>
      <c r="B5115" t="s">
        <v>11</v>
      </c>
      <c r="C5115" t="s">
        <v>777</v>
      </c>
      <c r="D5115">
        <v>180</v>
      </c>
    </row>
    <row r="5116" spans="1:4">
      <c r="A5116" s="1">
        <v>44317</v>
      </c>
      <c r="B5116" t="s">
        <v>125</v>
      </c>
      <c r="C5116" t="s">
        <v>640</v>
      </c>
      <c r="D5116">
        <v>60</v>
      </c>
    </row>
    <row r="5117" spans="1:4">
      <c r="A5117" s="1">
        <v>44317</v>
      </c>
      <c r="B5117" t="s">
        <v>125</v>
      </c>
      <c r="C5117" t="s">
        <v>641</v>
      </c>
      <c r="D5117">
        <v>675</v>
      </c>
    </row>
    <row r="5118" spans="1:4">
      <c r="A5118" s="1">
        <v>44317</v>
      </c>
      <c r="B5118" t="s">
        <v>125</v>
      </c>
      <c r="C5118" t="s">
        <v>509</v>
      </c>
      <c r="D5118">
        <v>32.75</v>
      </c>
    </row>
    <row r="5119" spans="1:4">
      <c r="A5119" s="1">
        <v>44317</v>
      </c>
      <c r="B5119" t="s">
        <v>644</v>
      </c>
      <c r="C5119" t="s">
        <v>684</v>
      </c>
      <c r="D5119">
        <v>300</v>
      </c>
    </row>
    <row r="5120" spans="1:4">
      <c r="A5120" s="1">
        <v>44317</v>
      </c>
      <c r="B5120" t="s">
        <v>646</v>
      </c>
      <c r="C5120" t="s">
        <v>1145</v>
      </c>
      <c r="D5120">
        <v>1003</v>
      </c>
    </row>
    <row r="5121" spans="1:4">
      <c r="A5121" s="1">
        <v>44317</v>
      </c>
      <c r="B5121" t="s">
        <v>36</v>
      </c>
      <c r="C5121" t="s">
        <v>37</v>
      </c>
      <c r="D5121">
        <v>600</v>
      </c>
    </row>
    <row r="5122" spans="1:4">
      <c r="A5122" s="1">
        <v>44317</v>
      </c>
      <c r="B5122" t="s">
        <v>36</v>
      </c>
      <c r="C5122" t="s">
        <v>38</v>
      </c>
      <c r="D5122">
        <v>400</v>
      </c>
    </row>
    <row r="5123" spans="1:4">
      <c r="A5123" s="1">
        <v>44317</v>
      </c>
      <c r="B5123" t="s">
        <v>39</v>
      </c>
      <c r="C5123" t="s">
        <v>42</v>
      </c>
      <c r="D5123">
        <v>90</v>
      </c>
    </row>
    <row r="5124" spans="1:4">
      <c r="A5124" s="1">
        <v>44317</v>
      </c>
      <c r="B5124" t="s">
        <v>375</v>
      </c>
      <c r="C5124" t="s">
        <v>547</v>
      </c>
      <c r="D5124">
        <v>200</v>
      </c>
    </row>
    <row r="5125" spans="1:4">
      <c r="A5125" s="1">
        <v>44317</v>
      </c>
      <c r="B5125" t="s">
        <v>375</v>
      </c>
      <c r="C5125" t="s">
        <v>548</v>
      </c>
      <c r="D5125">
        <v>25</v>
      </c>
    </row>
    <row r="5126" spans="1:4">
      <c r="A5126" s="1">
        <v>44317</v>
      </c>
      <c r="B5126" t="s">
        <v>375</v>
      </c>
      <c r="C5126" t="s">
        <v>549</v>
      </c>
      <c r="D5126">
        <v>44</v>
      </c>
    </row>
    <row r="5127" spans="1:4">
      <c r="A5127" s="1">
        <v>44317</v>
      </c>
      <c r="B5127" t="s">
        <v>375</v>
      </c>
      <c r="C5127" t="s">
        <v>550</v>
      </c>
      <c r="D5127">
        <v>20</v>
      </c>
    </row>
    <row r="5128" spans="1:4">
      <c r="A5128" s="1">
        <v>44317</v>
      </c>
      <c r="B5128" t="s">
        <v>375</v>
      </c>
      <c r="C5128" t="s">
        <v>1319</v>
      </c>
      <c r="D5128">
        <v>5</v>
      </c>
    </row>
    <row r="5129" spans="1:4">
      <c r="A5129" s="1">
        <v>44317</v>
      </c>
      <c r="B5129" t="s">
        <v>36</v>
      </c>
      <c r="C5129" t="s">
        <v>1366</v>
      </c>
      <c r="D5129">
        <v>700</v>
      </c>
    </row>
    <row r="5130" spans="1:4">
      <c r="A5130" s="1">
        <v>44337</v>
      </c>
      <c r="B5130" t="s">
        <v>11</v>
      </c>
      <c r="C5130" t="s">
        <v>1473</v>
      </c>
      <c r="D5130">
        <v>29</v>
      </c>
    </row>
    <row r="5131" spans="1:4">
      <c r="A5131" s="1">
        <v>44336</v>
      </c>
      <c r="B5131" t="s">
        <v>68</v>
      </c>
      <c r="C5131" t="s">
        <v>1424</v>
      </c>
      <c r="D5131">
        <v>9.95</v>
      </c>
    </row>
    <row r="5132" spans="1:4">
      <c r="A5132" s="1">
        <v>44337</v>
      </c>
      <c r="B5132" t="s">
        <v>39</v>
      </c>
      <c r="C5132" t="s">
        <v>83</v>
      </c>
      <c r="D5132">
        <v>48.47</v>
      </c>
    </row>
    <row r="5133" spans="1:4">
      <c r="A5133" s="1">
        <v>44337</v>
      </c>
      <c r="B5133" t="s">
        <v>1538</v>
      </c>
      <c r="C5133" t="s">
        <v>1474</v>
      </c>
      <c r="D5133">
        <v>14</v>
      </c>
    </row>
    <row r="5134" spans="1:4">
      <c r="A5134" s="1">
        <v>44339</v>
      </c>
      <c r="B5134" t="s">
        <v>68</v>
      </c>
      <c r="C5134" t="s">
        <v>926</v>
      </c>
      <c r="D5134">
        <v>81.9</v>
      </c>
    </row>
    <row r="5135" spans="1:4">
      <c r="A5135" s="1">
        <v>44337</v>
      </c>
      <c r="B5135" t="s">
        <v>68</v>
      </c>
      <c r="C5135" t="s">
        <v>20</v>
      </c>
      <c r="D5135">
        <v>184.5</v>
      </c>
    </row>
    <row r="5136" spans="1:4">
      <c r="A5136" s="1">
        <v>44324</v>
      </c>
      <c r="B5136" t="s">
        <v>1538</v>
      </c>
      <c r="C5136" t="s">
        <v>1172</v>
      </c>
      <c r="D5136">
        <v>230</v>
      </c>
    </row>
    <row r="5137" spans="1:4">
      <c r="A5137" s="1">
        <v>44320</v>
      </c>
      <c r="B5137" t="s">
        <v>39</v>
      </c>
      <c r="C5137" t="s">
        <v>1475</v>
      </c>
      <c r="D5137">
        <v>80</v>
      </c>
    </row>
    <row r="5138" spans="1:4">
      <c r="A5138" s="1">
        <v>44336</v>
      </c>
      <c r="B5138" t="s">
        <v>134</v>
      </c>
      <c r="C5138" t="s">
        <v>603</v>
      </c>
      <c r="D5138">
        <v>67.41</v>
      </c>
    </row>
    <row r="5139" spans="1:4">
      <c r="A5139" s="1">
        <v>44317</v>
      </c>
      <c r="B5139" t="s">
        <v>1538</v>
      </c>
      <c r="C5139" t="s">
        <v>1476</v>
      </c>
      <c r="D5139">
        <v>91.9</v>
      </c>
    </row>
    <row r="5140" spans="1:4">
      <c r="A5140" s="1">
        <v>44321</v>
      </c>
      <c r="B5140" t="s">
        <v>197</v>
      </c>
      <c r="C5140" t="s">
        <v>124</v>
      </c>
      <c r="D5140">
        <v>34.4</v>
      </c>
    </row>
    <row r="5141" spans="1:4">
      <c r="A5141" s="1">
        <v>44319</v>
      </c>
      <c r="B5141" t="s">
        <v>68</v>
      </c>
      <c r="C5141" t="s">
        <v>20</v>
      </c>
      <c r="D5141">
        <v>125.92</v>
      </c>
    </row>
    <row r="5142" spans="1:4">
      <c r="A5142" s="1">
        <v>44318</v>
      </c>
      <c r="B5142" t="s">
        <v>68</v>
      </c>
      <c r="C5142" t="s">
        <v>926</v>
      </c>
      <c r="D5142">
        <v>39.3</v>
      </c>
    </row>
    <row r="5143" spans="1:4">
      <c r="A5143" s="1">
        <v>44318</v>
      </c>
      <c r="B5143" t="s">
        <v>39</v>
      </c>
      <c r="C5143" t="s">
        <v>83</v>
      </c>
      <c r="D5143">
        <v>83.73</v>
      </c>
    </row>
    <row r="5144" spans="1:4">
      <c r="A5144" s="1">
        <v>44320</v>
      </c>
      <c r="B5144" t="s">
        <v>134</v>
      </c>
      <c r="C5144" t="s">
        <v>1477</v>
      </c>
      <c r="D5144">
        <v>402</v>
      </c>
    </row>
    <row r="5145" spans="1:4">
      <c r="A5145" s="1">
        <v>44318</v>
      </c>
      <c r="B5145" t="s">
        <v>134</v>
      </c>
      <c r="C5145" t="s">
        <v>1478</v>
      </c>
      <c r="D5145">
        <v>38.5</v>
      </c>
    </row>
    <row r="5146" spans="1:4">
      <c r="A5146" s="1">
        <v>44324</v>
      </c>
      <c r="B5146" t="s">
        <v>294</v>
      </c>
      <c r="C5146" t="s">
        <v>1059</v>
      </c>
      <c r="D5146">
        <v>10.8</v>
      </c>
    </row>
    <row r="5147" spans="1:4">
      <c r="A5147" s="1">
        <v>44324</v>
      </c>
      <c r="B5147" t="s">
        <v>36</v>
      </c>
      <c r="C5147" t="s">
        <v>1226</v>
      </c>
      <c r="D5147">
        <v>31.7</v>
      </c>
    </row>
    <row r="5148" spans="1:4">
      <c r="A5148" s="1">
        <v>44324</v>
      </c>
      <c r="B5148" t="s">
        <v>68</v>
      </c>
      <c r="C5148" t="s">
        <v>20</v>
      </c>
      <c r="D5148">
        <v>188.35</v>
      </c>
    </row>
    <row r="5149" spans="1:4">
      <c r="A5149" s="1">
        <v>44327</v>
      </c>
      <c r="B5149" t="s">
        <v>39</v>
      </c>
      <c r="C5149" t="s">
        <v>83</v>
      </c>
      <c r="D5149">
        <v>70.82</v>
      </c>
    </row>
    <row r="5150" spans="1:4">
      <c r="A5150" s="1">
        <v>44329</v>
      </c>
      <c r="B5150" t="s">
        <v>68</v>
      </c>
      <c r="C5150" t="s">
        <v>20</v>
      </c>
      <c r="D5150">
        <v>96.39</v>
      </c>
    </row>
    <row r="5151" spans="1:4">
      <c r="A5151" s="1">
        <v>44331</v>
      </c>
      <c r="B5151" t="s">
        <v>68</v>
      </c>
      <c r="C5151" t="s">
        <v>20</v>
      </c>
      <c r="D5151">
        <v>212.46</v>
      </c>
    </row>
    <row r="5152" spans="1:4">
      <c r="A5152" s="1">
        <v>44340</v>
      </c>
      <c r="B5152" t="s">
        <v>34</v>
      </c>
      <c r="C5152" t="s">
        <v>1116</v>
      </c>
      <c r="D5152">
        <v>5.6</v>
      </c>
    </row>
    <row r="5153" spans="1:4">
      <c r="A5153" s="1">
        <v>44331</v>
      </c>
      <c r="B5153" t="s">
        <v>197</v>
      </c>
      <c r="C5153" t="s">
        <v>124</v>
      </c>
      <c r="D5153">
        <v>16.95</v>
      </c>
    </row>
    <row r="5154" spans="1:4">
      <c r="A5154" s="1">
        <v>44327</v>
      </c>
      <c r="B5154" t="s">
        <v>39</v>
      </c>
      <c r="C5154" t="s">
        <v>83</v>
      </c>
      <c r="D5154">
        <v>70.82</v>
      </c>
    </row>
    <row r="5155" spans="1:4">
      <c r="A5155" s="1">
        <v>44341</v>
      </c>
      <c r="B5155" t="s">
        <v>68</v>
      </c>
      <c r="C5155" t="s">
        <v>380</v>
      </c>
      <c r="D5155">
        <v>28.3</v>
      </c>
    </row>
    <row r="5156" spans="1:4">
      <c r="A5156" s="1">
        <v>44337</v>
      </c>
      <c r="B5156" t="s">
        <v>125</v>
      </c>
      <c r="C5156" t="s">
        <v>165</v>
      </c>
      <c r="D5156">
        <v>20</v>
      </c>
    </row>
    <row r="5157" spans="1:4">
      <c r="A5157" s="1">
        <v>44325</v>
      </c>
      <c r="B5157" t="s">
        <v>1538</v>
      </c>
      <c r="C5157" t="s">
        <v>1479</v>
      </c>
      <c r="D5157">
        <v>20</v>
      </c>
    </row>
    <row r="5158" spans="1:4">
      <c r="A5158" s="1">
        <v>44322</v>
      </c>
      <c r="B5158" t="s">
        <v>39</v>
      </c>
      <c r="C5158" t="s">
        <v>306</v>
      </c>
      <c r="D5158">
        <v>13.95</v>
      </c>
    </row>
    <row r="5159" spans="1:4">
      <c r="A5159" s="1">
        <v>44326</v>
      </c>
      <c r="B5159" t="s">
        <v>39</v>
      </c>
      <c r="C5159" t="s">
        <v>391</v>
      </c>
      <c r="D5159">
        <v>50</v>
      </c>
    </row>
    <row r="5160" spans="1:4">
      <c r="A5160" s="1">
        <v>44339</v>
      </c>
      <c r="B5160" t="s">
        <v>197</v>
      </c>
      <c r="C5160" t="s">
        <v>124</v>
      </c>
      <c r="D5160">
        <v>21.9</v>
      </c>
    </row>
    <row r="5161" spans="1:4">
      <c r="A5161" s="1">
        <v>44343</v>
      </c>
      <c r="B5161" t="s">
        <v>39</v>
      </c>
      <c r="C5161" t="s">
        <v>306</v>
      </c>
      <c r="D5161">
        <v>20.55</v>
      </c>
    </row>
    <row r="5162" spans="1:4">
      <c r="A5162" s="1">
        <v>44345</v>
      </c>
      <c r="B5162" t="s">
        <v>68</v>
      </c>
      <c r="C5162" t="s">
        <v>20</v>
      </c>
      <c r="D5162">
        <v>207.54</v>
      </c>
    </row>
    <row r="5163" spans="1:4">
      <c r="A5163" s="1">
        <v>44346</v>
      </c>
      <c r="B5163" t="s">
        <v>11</v>
      </c>
      <c r="C5163" t="s">
        <v>780</v>
      </c>
      <c r="D5163">
        <v>21.8</v>
      </c>
    </row>
    <row r="5164" spans="1:4">
      <c r="A5164" s="1">
        <v>44336</v>
      </c>
      <c r="B5164" t="s">
        <v>134</v>
      </c>
      <c r="C5164" t="s">
        <v>1480</v>
      </c>
      <c r="D5164">
        <v>698</v>
      </c>
    </row>
    <row r="5165" spans="1:4">
      <c r="A5165" s="1">
        <v>44348</v>
      </c>
      <c r="B5165" t="s">
        <v>294</v>
      </c>
      <c r="C5165" t="s">
        <v>239</v>
      </c>
      <c r="D5165">
        <v>470</v>
      </c>
    </row>
    <row r="5166" spans="1:4">
      <c r="A5166" s="1">
        <v>44348</v>
      </c>
      <c r="B5166" t="s">
        <v>11</v>
      </c>
      <c r="C5166" t="s">
        <v>777</v>
      </c>
      <c r="D5166">
        <v>180</v>
      </c>
    </row>
    <row r="5167" spans="1:4">
      <c r="A5167" s="1">
        <v>44348</v>
      </c>
      <c r="B5167" t="s">
        <v>125</v>
      </c>
      <c r="C5167" t="s">
        <v>640</v>
      </c>
      <c r="D5167">
        <v>60</v>
      </c>
    </row>
    <row r="5168" spans="1:4">
      <c r="A5168" s="1">
        <v>44348</v>
      </c>
      <c r="B5168" t="s">
        <v>125</v>
      </c>
      <c r="C5168" t="s">
        <v>641</v>
      </c>
      <c r="D5168">
        <v>675</v>
      </c>
    </row>
    <row r="5169" spans="1:4">
      <c r="A5169" s="1">
        <v>44348</v>
      </c>
      <c r="B5169" t="s">
        <v>125</v>
      </c>
      <c r="C5169" t="s">
        <v>509</v>
      </c>
      <c r="D5169">
        <v>32.75</v>
      </c>
    </row>
    <row r="5170" spans="1:4">
      <c r="A5170" s="1">
        <v>44348</v>
      </c>
      <c r="B5170" t="s">
        <v>644</v>
      </c>
      <c r="C5170" t="s">
        <v>684</v>
      </c>
      <c r="D5170">
        <v>300</v>
      </c>
    </row>
    <row r="5171" spans="1:4">
      <c r="A5171" s="1">
        <v>44348</v>
      </c>
      <c r="B5171" t="s">
        <v>646</v>
      </c>
      <c r="C5171" t="s">
        <v>1145</v>
      </c>
      <c r="D5171">
        <v>1003</v>
      </c>
    </row>
    <row r="5172" spans="1:4">
      <c r="A5172" s="1">
        <v>44348</v>
      </c>
      <c r="B5172" t="s">
        <v>36</v>
      </c>
      <c r="C5172" t="s">
        <v>37</v>
      </c>
      <c r="D5172">
        <v>600</v>
      </c>
    </row>
    <row r="5173" spans="1:4">
      <c r="A5173" s="1">
        <v>44348</v>
      </c>
      <c r="B5173" t="s">
        <v>36</v>
      </c>
      <c r="C5173" t="s">
        <v>38</v>
      </c>
      <c r="D5173">
        <v>400</v>
      </c>
    </row>
    <row r="5174" spans="1:4">
      <c r="A5174" s="1">
        <v>44348</v>
      </c>
      <c r="B5174" t="s">
        <v>39</v>
      </c>
      <c r="C5174" t="s">
        <v>42</v>
      </c>
      <c r="D5174">
        <v>90</v>
      </c>
    </row>
    <row r="5175" spans="1:4">
      <c r="A5175" s="1">
        <v>44348</v>
      </c>
      <c r="B5175" t="s">
        <v>375</v>
      </c>
      <c r="C5175" t="s">
        <v>547</v>
      </c>
      <c r="D5175">
        <v>200</v>
      </c>
    </row>
    <row r="5176" spans="1:4">
      <c r="A5176" s="1">
        <v>44348</v>
      </c>
      <c r="B5176" t="s">
        <v>375</v>
      </c>
      <c r="C5176" t="s">
        <v>548</v>
      </c>
      <c r="D5176">
        <v>25</v>
      </c>
    </row>
    <row r="5177" spans="1:4">
      <c r="A5177" s="1">
        <v>44348</v>
      </c>
      <c r="B5177" t="s">
        <v>375</v>
      </c>
      <c r="C5177" t="s">
        <v>549</v>
      </c>
      <c r="D5177">
        <v>44</v>
      </c>
    </row>
    <row r="5178" spans="1:4">
      <c r="A5178" s="1">
        <v>44348</v>
      </c>
      <c r="B5178" t="s">
        <v>375</v>
      </c>
      <c r="C5178" t="s">
        <v>550</v>
      </c>
      <c r="D5178">
        <v>20</v>
      </c>
    </row>
    <row r="5179" spans="1:4">
      <c r="A5179" s="1">
        <v>44348</v>
      </c>
      <c r="B5179" t="s">
        <v>375</v>
      </c>
      <c r="C5179" t="s">
        <v>1319</v>
      </c>
      <c r="D5179">
        <v>5</v>
      </c>
    </row>
    <row r="5180" spans="1:4">
      <c r="A5180" s="1">
        <v>44348</v>
      </c>
      <c r="B5180" t="s">
        <v>36</v>
      </c>
      <c r="C5180" t="s">
        <v>1366</v>
      </c>
      <c r="D5180">
        <v>700</v>
      </c>
    </row>
    <row r="5181" spans="1:4">
      <c r="A5181" s="1">
        <v>44374</v>
      </c>
      <c r="B5181" t="s">
        <v>125</v>
      </c>
      <c r="C5181" t="s">
        <v>165</v>
      </c>
      <c r="D5181">
        <v>12</v>
      </c>
    </row>
    <row r="5182" spans="1:4">
      <c r="A5182" s="1">
        <v>44374</v>
      </c>
      <c r="B5182" t="s">
        <v>197</v>
      </c>
      <c r="C5182" t="s">
        <v>124</v>
      </c>
      <c r="D5182">
        <v>22.55</v>
      </c>
    </row>
    <row r="5183" spans="1:4">
      <c r="A5183" s="1">
        <v>44369</v>
      </c>
      <c r="B5183" t="s">
        <v>36</v>
      </c>
      <c r="C5183" t="s">
        <v>1127</v>
      </c>
      <c r="D5183">
        <v>145.95</v>
      </c>
    </row>
    <row r="5184" spans="1:4">
      <c r="A5184" s="1">
        <v>44369</v>
      </c>
      <c r="B5184" t="s">
        <v>68</v>
      </c>
      <c r="C5184" t="s">
        <v>1481</v>
      </c>
      <c r="D5184">
        <v>16.8</v>
      </c>
    </row>
    <row r="5185" spans="1:4">
      <c r="A5185" s="1">
        <v>44352</v>
      </c>
      <c r="B5185" t="s">
        <v>294</v>
      </c>
      <c r="C5185" t="s">
        <v>524</v>
      </c>
      <c r="D5185">
        <v>10</v>
      </c>
    </row>
    <row r="5186" spans="1:4">
      <c r="A5186" s="1">
        <v>44352</v>
      </c>
      <c r="B5186" t="s">
        <v>197</v>
      </c>
      <c r="C5186" t="s">
        <v>124</v>
      </c>
      <c r="D5186">
        <v>14.85</v>
      </c>
    </row>
    <row r="5187" spans="1:4">
      <c r="A5187" s="1">
        <v>44349</v>
      </c>
      <c r="B5187" t="s">
        <v>197</v>
      </c>
      <c r="C5187" t="s">
        <v>1321</v>
      </c>
      <c r="D5187">
        <v>42</v>
      </c>
    </row>
    <row r="5188" spans="1:4">
      <c r="A5188" s="1">
        <v>44359</v>
      </c>
      <c r="B5188" t="s">
        <v>68</v>
      </c>
      <c r="C5188" t="s">
        <v>20</v>
      </c>
      <c r="D5188">
        <v>205.2</v>
      </c>
    </row>
    <row r="5189" spans="1:4">
      <c r="A5189" s="1">
        <v>44351</v>
      </c>
      <c r="B5189" t="s">
        <v>39</v>
      </c>
      <c r="C5189" t="s">
        <v>83</v>
      </c>
      <c r="D5189">
        <v>58.78</v>
      </c>
    </row>
    <row r="5190" spans="1:4">
      <c r="A5190" s="1">
        <v>44352</v>
      </c>
      <c r="B5190" t="s">
        <v>68</v>
      </c>
      <c r="C5190" t="s">
        <v>20</v>
      </c>
      <c r="D5190">
        <v>223.51</v>
      </c>
    </row>
    <row r="5191" spans="1:4">
      <c r="A5191" s="1">
        <v>44353</v>
      </c>
      <c r="B5191" t="s">
        <v>68</v>
      </c>
      <c r="C5191" t="s">
        <v>1482</v>
      </c>
      <c r="D5191">
        <v>22.9</v>
      </c>
    </row>
    <row r="5192" spans="1:4">
      <c r="A5192" s="1">
        <v>44360</v>
      </c>
      <c r="B5192" t="s">
        <v>68</v>
      </c>
      <c r="C5192" t="s">
        <v>372</v>
      </c>
      <c r="D5192">
        <v>12.7</v>
      </c>
    </row>
    <row r="5193" spans="1:4">
      <c r="A5193" s="1">
        <v>44360</v>
      </c>
      <c r="B5193" t="s">
        <v>134</v>
      </c>
      <c r="C5193" t="s">
        <v>1473</v>
      </c>
      <c r="D5193">
        <v>18.9</v>
      </c>
    </row>
    <row r="5194" spans="1:4">
      <c r="A5194" s="1">
        <v>44357</v>
      </c>
      <c r="B5194" t="s">
        <v>11</v>
      </c>
      <c r="C5194" t="s">
        <v>824</v>
      </c>
      <c r="D5194">
        <v>22.6</v>
      </c>
    </row>
    <row r="5195" spans="1:4">
      <c r="A5195" s="1">
        <v>44365</v>
      </c>
      <c r="B5195" t="s">
        <v>68</v>
      </c>
      <c r="C5195" t="s">
        <v>20</v>
      </c>
      <c r="D5195">
        <v>217.32</v>
      </c>
    </row>
    <row r="5196" spans="1:4">
      <c r="A5196" s="1">
        <v>44356</v>
      </c>
      <c r="B5196" t="s">
        <v>68</v>
      </c>
      <c r="C5196" t="s">
        <v>659</v>
      </c>
      <c r="D5196">
        <v>37.5</v>
      </c>
    </row>
    <row r="5197" spans="1:4">
      <c r="A5197" s="1">
        <v>44368</v>
      </c>
      <c r="B5197" t="s">
        <v>134</v>
      </c>
      <c r="C5197" t="s">
        <v>1483</v>
      </c>
      <c r="D5197">
        <v>20</v>
      </c>
    </row>
    <row r="5198" spans="1:4">
      <c r="A5198" s="1">
        <v>44364</v>
      </c>
      <c r="B5198" t="s">
        <v>39</v>
      </c>
      <c r="C5198" t="s">
        <v>83</v>
      </c>
      <c r="D5198">
        <v>79.98</v>
      </c>
    </row>
    <row r="5199" spans="1:4">
      <c r="A5199" s="1">
        <v>44356</v>
      </c>
      <c r="B5199" t="s">
        <v>34</v>
      </c>
      <c r="C5199" t="s">
        <v>1423</v>
      </c>
      <c r="D5199">
        <v>18.3</v>
      </c>
    </row>
    <row r="5200" spans="1:4">
      <c r="A5200" s="1">
        <v>44356</v>
      </c>
      <c r="B5200" t="s">
        <v>134</v>
      </c>
      <c r="C5200" t="s">
        <v>166</v>
      </c>
      <c r="D5200">
        <v>275</v>
      </c>
    </row>
    <row r="5201" spans="1:4">
      <c r="A5201" s="1">
        <v>44372</v>
      </c>
      <c r="B5201" t="s">
        <v>11</v>
      </c>
      <c r="C5201" t="s">
        <v>824</v>
      </c>
      <c r="D5201">
        <v>20</v>
      </c>
    </row>
    <row r="5202" spans="1:4">
      <c r="A5202" s="1">
        <v>44373</v>
      </c>
      <c r="B5202" t="s">
        <v>68</v>
      </c>
      <c r="C5202" t="s">
        <v>20</v>
      </c>
      <c r="D5202">
        <v>181.88</v>
      </c>
    </row>
    <row r="5203" spans="1:4">
      <c r="A5203" s="1">
        <v>44373</v>
      </c>
      <c r="B5203" t="s">
        <v>134</v>
      </c>
      <c r="C5203" t="s">
        <v>124</v>
      </c>
      <c r="D5203">
        <v>15.9</v>
      </c>
    </row>
    <row r="5204" spans="1:4">
      <c r="A5204" s="1">
        <v>44373</v>
      </c>
      <c r="B5204" t="s">
        <v>197</v>
      </c>
      <c r="C5204" t="s">
        <v>124</v>
      </c>
      <c r="D5204">
        <v>22</v>
      </c>
    </row>
    <row r="5205" spans="1:4">
      <c r="A5205" s="1">
        <v>44372</v>
      </c>
      <c r="B5205" t="s">
        <v>39</v>
      </c>
      <c r="C5205" t="s">
        <v>83</v>
      </c>
      <c r="D5205">
        <v>59.9</v>
      </c>
    </row>
    <row r="5206" spans="1:4">
      <c r="A5206" s="1">
        <v>44353</v>
      </c>
      <c r="B5206" t="s">
        <v>294</v>
      </c>
      <c r="C5206" t="s">
        <v>1420</v>
      </c>
      <c r="D5206">
        <v>820</v>
      </c>
    </row>
    <row r="5207" spans="1:4">
      <c r="A5207" s="1">
        <v>44369</v>
      </c>
      <c r="B5207" t="s">
        <v>134</v>
      </c>
      <c r="C5207" t="s">
        <v>898</v>
      </c>
      <c r="D5207">
        <v>78.2</v>
      </c>
    </row>
    <row r="5208" spans="1:4">
      <c r="A5208" s="1">
        <v>44377</v>
      </c>
      <c r="B5208" t="s">
        <v>11</v>
      </c>
      <c r="C5208" t="s">
        <v>780</v>
      </c>
      <c r="D5208">
        <v>79.7</v>
      </c>
    </row>
    <row r="5209" spans="1:4">
      <c r="A5209" s="1">
        <v>44377</v>
      </c>
      <c r="B5209" t="s">
        <v>34</v>
      </c>
      <c r="C5209" t="s">
        <v>1484</v>
      </c>
      <c r="D5209">
        <v>99.9</v>
      </c>
    </row>
    <row r="5210" spans="1:4">
      <c r="A5210" s="1">
        <v>44369</v>
      </c>
      <c r="B5210" t="s">
        <v>34</v>
      </c>
      <c r="C5210" t="s">
        <v>1485</v>
      </c>
      <c r="D5210">
        <v>22.8</v>
      </c>
    </row>
    <row r="5211" spans="1:4">
      <c r="A5211" s="1">
        <v>44367</v>
      </c>
      <c r="B5211" t="s">
        <v>11</v>
      </c>
      <c r="C5211" t="s">
        <v>727</v>
      </c>
      <c r="D5211">
        <v>15.4</v>
      </c>
    </row>
    <row r="5212" spans="1:4">
      <c r="A5212" s="1">
        <v>44367</v>
      </c>
      <c r="B5212" t="s">
        <v>134</v>
      </c>
      <c r="C5212" t="s">
        <v>1486</v>
      </c>
      <c r="D5212">
        <v>320</v>
      </c>
    </row>
    <row r="5213" spans="1:4">
      <c r="A5213" s="1">
        <v>44378</v>
      </c>
      <c r="B5213" t="s">
        <v>294</v>
      </c>
      <c r="C5213" t="s">
        <v>239</v>
      </c>
      <c r="D5213">
        <v>470</v>
      </c>
    </row>
    <row r="5214" spans="1:4">
      <c r="A5214" s="1">
        <v>44378</v>
      </c>
      <c r="B5214" t="s">
        <v>11</v>
      </c>
      <c r="C5214" t="s">
        <v>777</v>
      </c>
      <c r="D5214">
        <v>180</v>
      </c>
    </row>
    <row r="5215" spans="1:4">
      <c r="A5215" s="1">
        <v>44378</v>
      </c>
      <c r="B5215" t="s">
        <v>125</v>
      </c>
      <c r="C5215" t="s">
        <v>640</v>
      </c>
      <c r="D5215">
        <v>60</v>
      </c>
    </row>
    <row r="5216" spans="1:4">
      <c r="A5216" s="1">
        <v>44378</v>
      </c>
      <c r="B5216" t="s">
        <v>125</v>
      </c>
      <c r="C5216" t="s">
        <v>641</v>
      </c>
      <c r="D5216">
        <v>675</v>
      </c>
    </row>
    <row r="5217" spans="1:4">
      <c r="A5217" s="1">
        <v>44378</v>
      </c>
      <c r="B5217" t="s">
        <v>125</v>
      </c>
      <c r="C5217" t="s">
        <v>509</v>
      </c>
      <c r="D5217">
        <v>32.75</v>
      </c>
    </row>
    <row r="5218" spans="1:4">
      <c r="A5218" s="1">
        <v>44378</v>
      </c>
      <c r="B5218" t="s">
        <v>644</v>
      </c>
      <c r="C5218" t="s">
        <v>684</v>
      </c>
      <c r="D5218">
        <v>300</v>
      </c>
    </row>
    <row r="5219" spans="1:4">
      <c r="A5219" s="1">
        <v>44378</v>
      </c>
      <c r="B5219" t="s">
        <v>646</v>
      </c>
      <c r="C5219" t="s">
        <v>1145</v>
      </c>
      <c r="D5219">
        <v>1003</v>
      </c>
    </row>
    <row r="5220" spans="1:4">
      <c r="A5220" s="1">
        <v>44378</v>
      </c>
      <c r="B5220" t="s">
        <v>36</v>
      </c>
      <c r="C5220" t="s">
        <v>37</v>
      </c>
      <c r="D5220">
        <v>600</v>
      </c>
    </row>
    <row r="5221" spans="1:4">
      <c r="A5221" s="1">
        <v>44378</v>
      </c>
      <c r="B5221" t="s">
        <v>36</v>
      </c>
      <c r="C5221" t="s">
        <v>38</v>
      </c>
      <c r="D5221">
        <v>400</v>
      </c>
    </row>
    <row r="5222" spans="1:4">
      <c r="A5222" s="1">
        <v>44378</v>
      </c>
      <c r="B5222" t="s">
        <v>39</v>
      </c>
      <c r="C5222" t="s">
        <v>42</v>
      </c>
      <c r="D5222">
        <v>90</v>
      </c>
    </row>
    <row r="5223" spans="1:4">
      <c r="A5223" s="1">
        <v>44378</v>
      </c>
      <c r="B5223" t="s">
        <v>375</v>
      </c>
      <c r="C5223" t="s">
        <v>547</v>
      </c>
      <c r="D5223">
        <v>192.27</v>
      </c>
    </row>
    <row r="5224" spans="1:4">
      <c r="A5224" s="1">
        <v>44378</v>
      </c>
      <c r="B5224" t="s">
        <v>375</v>
      </c>
      <c r="C5224" t="s">
        <v>548</v>
      </c>
      <c r="D5224">
        <v>25</v>
      </c>
    </row>
    <row r="5225" spans="1:4">
      <c r="A5225" s="1">
        <v>44378</v>
      </c>
      <c r="B5225" t="s">
        <v>375</v>
      </c>
      <c r="C5225" t="s">
        <v>549</v>
      </c>
      <c r="D5225">
        <v>44</v>
      </c>
    </row>
    <row r="5226" spans="1:4">
      <c r="A5226" s="1">
        <v>44378</v>
      </c>
      <c r="B5226" t="s">
        <v>375</v>
      </c>
      <c r="C5226" t="s">
        <v>550</v>
      </c>
      <c r="D5226">
        <v>20</v>
      </c>
    </row>
    <row r="5227" spans="1:4">
      <c r="A5227" s="1">
        <v>44378</v>
      </c>
      <c r="B5227" t="s">
        <v>375</v>
      </c>
      <c r="C5227" t="s">
        <v>1319</v>
      </c>
      <c r="D5227">
        <v>5</v>
      </c>
    </row>
    <row r="5228" spans="1:4">
      <c r="A5228" s="1">
        <v>44378</v>
      </c>
      <c r="B5228" t="s">
        <v>36</v>
      </c>
      <c r="C5228" t="s">
        <v>1366</v>
      </c>
      <c r="D5228">
        <v>700</v>
      </c>
    </row>
    <row r="5229" spans="1:4">
      <c r="A5229" s="1">
        <v>44380</v>
      </c>
      <c r="B5229" t="s">
        <v>1538</v>
      </c>
      <c r="C5229" t="s">
        <v>524</v>
      </c>
      <c r="D5229">
        <v>17.9</v>
      </c>
    </row>
    <row r="5230" spans="1:4">
      <c r="A5230" s="1">
        <v>44380</v>
      </c>
      <c r="B5230" t="s">
        <v>68</v>
      </c>
      <c r="C5230" t="s">
        <v>20</v>
      </c>
      <c r="D5230">
        <v>219.36</v>
      </c>
    </row>
    <row r="5231" spans="1:4">
      <c r="A5231" s="1">
        <v>44391</v>
      </c>
      <c r="B5231" t="s">
        <v>68</v>
      </c>
      <c r="C5231" t="s">
        <v>1384</v>
      </c>
      <c r="D5231">
        <v>11.3</v>
      </c>
    </row>
    <row r="5232" spans="1:4">
      <c r="A5232" s="1">
        <v>44394</v>
      </c>
      <c r="B5232" t="s">
        <v>39</v>
      </c>
      <c r="C5232" t="s">
        <v>391</v>
      </c>
      <c r="D5232">
        <v>50</v>
      </c>
    </row>
    <row r="5233" spans="1:4">
      <c r="A5233" s="1">
        <v>44398</v>
      </c>
      <c r="B5233" t="s">
        <v>68</v>
      </c>
      <c r="C5233" t="s">
        <v>1367</v>
      </c>
      <c r="D5233">
        <v>10.5</v>
      </c>
    </row>
    <row r="5234" spans="1:4">
      <c r="A5234" s="1">
        <v>44398</v>
      </c>
      <c r="B5234" t="s">
        <v>39</v>
      </c>
      <c r="C5234" t="s">
        <v>83</v>
      </c>
      <c r="D5234">
        <v>82</v>
      </c>
    </row>
    <row r="5235" spans="1:4">
      <c r="A5235" s="1">
        <v>44385</v>
      </c>
      <c r="B5235" t="s">
        <v>163</v>
      </c>
      <c r="C5235" t="s">
        <v>1473</v>
      </c>
      <c r="D5235">
        <v>23.4</v>
      </c>
    </row>
    <row r="5236" spans="1:4">
      <c r="A5236" s="1">
        <v>44395</v>
      </c>
      <c r="B5236" t="s">
        <v>68</v>
      </c>
      <c r="C5236" t="s">
        <v>20</v>
      </c>
      <c r="D5236">
        <v>221.87</v>
      </c>
    </row>
    <row r="5237" spans="1:4">
      <c r="A5237" s="1">
        <v>44388</v>
      </c>
      <c r="B5237" t="s">
        <v>39</v>
      </c>
      <c r="C5237" t="s">
        <v>83</v>
      </c>
      <c r="D5237">
        <v>65.45</v>
      </c>
    </row>
    <row r="5238" spans="1:4">
      <c r="A5238" s="1">
        <v>44379</v>
      </c>
      <c r="B5238" t="s">
        <v>39</v>
      </c>
      <c r="C5238" t="s">
        <v>83</v>
      </c>
      <c r="D5238">
        <v>45.35</v>
      </c>
    </row>
    <row r="5239" spans="1:4">
      <c r="A5239" s="1">
        <v>44387</v>
      </c>
      <c r="B5239" t="s">
        <v>68</v>
      </c>
      <c r="C5239" t="s">
        <v>20</v>
      </c>
      <c r="D5239">
        <v>182.8</v>
      </c>
    </row>
    <row r="5240" spans="1:4">
      <c r="A5240" s="1">
        <v>44391</v>
      </c>
      <c r="B5240" t="s">
        <v>163</v>
      </c>
      <c r="C5240" t="s">
        <v>791</v>
      </c>
      <c r="D5240">
        <v>25</v>
      </c>
    </row>
    <row r="5241" spans="1:4">
      <c r="A5241" s="1">
        <v>44384</v>
      </c>
      <c r="B5241" t="s">
        <v>36</v>
      </c>
      <c r="C5241" t="s">
        <v>481</v>
      </c>
      <c r="D5241">
        <v>122.85</v>
      </c>
    </row>
    <row r="5242" spans="1:4">
      <c r="A5242" s="1">
        <v>44400</v>
      </c>
      <c r="B5242" t="s">
        <v>68</v>
      </c>
      <c r="C5242" t="s">
        <v>20</v>
      </c>
      <c r="D5242">
        <v>240.73</v>
      </c>
    </row>
    <row r="5243" spans="1:4">
      <c r="A5243" s="1">
        <v>44408</v>
      </c>
      <c r="B5243" t="s">
        <v>68</v>
      </c>
      <c r="C5243" t="s">
        <v>20</v>
      </c>
      <c r="D5243">
        <v>236.66</v>
      </c>
    </row>
    <row r="5244" spans="1:4">
      <c r="A5244" s="1">
        <v>44390</v>
      </c>
      <c r="B5244" t="s">
        <v>1538</v>
      </c>
      <c r="C5244" t="s">
        <v>1487</v>
      </c>
      <c r="D5244">
        <v>29.9</v>
      </c>
    </row>
    <row r="5245" spans="1:4">
      <c r="A5245" s="1">
        <v>44393</v>
      </c>
      <c r="B5245" t="s">
        <v>39</v>
      </c>
      <c r="C5245" t="s">
        <v>1488</v>
      </c>
      <c r="D5245">
        <v>550</v>
      </c>
    </row>
    <row r="5246" spans="1:4">
      <c r="A5246" s="1">
        <v>44400</v>
      </c>
      <c r="B5246" t="s">
        <v>39</v>
      </c>
      <c r="C5246" t="s">
        <v>1489</v>
      </c>
      <c r="D5246">
        <v>240</v>
      </c>
    </row>
    <row r="5247" spans="1:4">
      <c r="A5247" s="1">
        <v>44394</v>
      </c>
      <c r="B5247" t="s">
        <v>11</v>
      </c>
      <c r="C5247" t="s">
        <v>1490</v>
      </c>
      <c r="D5247">
        <v>11.4</v>
      </c>
    </row>
    <row r="5248" spans="1:4">
      <c r="A5248" s="1">
        <v>44381</v>
      </c>
      <c r="B5248" t="s">
        <v>134</v>
      </c>
      <c r="C5248" t="s">
        <v>1278</v>
      </c>
      <c r="D5248">
        <v>390</v>
      </c>
    </row>
    <row r="5249" spans="1:4">
      <c r="A5249" s="1">
        <v>44379</v>
      </c>
      <c r="B5249" t="s">
        <v>39</v>
      </c>
      <c r="C5249" t="s">
        <v>391</v>
      </c>
      <c r="D5249">
        <v>50</v>
      </c>
    </row>
    <row r="5250" spans="1:4">
      <c r="A5250" s="1">
        <v>44401</v>
      </c>
      <c r="B5250" t="s">
        <v>39</v>
      </c>
      <c r="C5250" t="s">
        <v>306</v>
      </c>
      <c r="D5250">
        <v>16.15</v>
      </c>
    </row>
    <row r="5251" spans="1:4">
      <c r="A5251" s="1">
        <v>44403</v>
      </c>
      <c r="B5251" t="s">
        <v>68</v>
      </c>
      <c r="C5251" t="s">
        <v>705</v>
      </c>
      <c r="D5251">
        <v>92.8</v>
      </c>
    </row>
    <row r="5252" spans="1:4">
      <c r="A5252" s="1">
        <v>44384</v>
      </c>
      <c r="B5252" t="s">
        <v>134</v>
      </c>
      <c r="C5252" t="s">
        <v>166</v>
      </c>
      <c r="D5252">
        <v>295</v>
      </c>
    </row>
    <row r="5253" spans="1:4">
      <c r="A5253" s="1">
        <v>44408</v>
      </c>
      <c r="B5253" t="s">
        <v>34</v>
      </c>
      <c r="C5253" t="s">
        <v>81</v>
      </c>
      <c r="D5253">
        <v>109</v>
      </c>
    </row>
    <row r="5254" spans="1:4">
      <c r="A5254" s="1">
        <v>44409</v>
      </c>
      <c r="B5254" t="s">
        <v>294</v>
      </c>
      <c r="C5254" t="s">
        <v>239</v>
      </c>
      <c r="D5254">
        <v>470</v>
      </c>
    </row>
    <row r="5255" spans="1:4">
      <c r="A5255" s="1">
        <v>44409</v>
      </c>
      <c r="B5255" t="s">
        <v>11</v>
      </c>
      <c r="C5255" t="s">
        <v>777</v>
      </c>
      <c r="D5255">
        <v>180</v>
      </c>
    </row>
    <row r="5256" spans="1:4">
      <c r="A5256" s="1">
        <v>44409</v>
      </c>
      <c r="B5256" t="s">
        <v>125</v>
      </c>
      <c r="C5256" t="s">
        <v>640</v>
      </c>
      <c r="D5256">
        <v>60</v>
      </c>
    </row>
    <row r="5257" spans="1:4">
      <c r="A5257" s="1">
        <v>44409</v>
      </c>
      <c r="B5257" t="s">
        <v>125</v>
      </c>
      <c r="C5257" t="s">
        <v>641</v>
      </c>
      <c r="D5257">
        <v>675</v>
      </c>
    </row>
    <row r="5258" spans="1:4">
      <c r="A5258" s="1">
        <v>44409</v>
      </c>
      <c r="B5258" t="s">
        <v>125</v>
      </c>
      <c r="C5258" t="s">
        <v>509</v>
      </c>
      <c r="D5258">
        <v>32.75</v>
      </c>
    </row>
    <row r="5259" spans="1:4">
      <c r="A5259" s="1">
        <v>44409</v>
      </c>
      <c r="B5259" t="s">
        <v>644</v>
      </c>
      <c r="C5259" t="s">
        <v>684</v>
      </c>
      <c r="D5259">
        <v>300</v>
      </c>
    </row>
    <row r="5260" spans="1:4">
      <c r="A5260" s="1">
        <v>44409</v>
      </c>
      <c r="B5260" t="s">
        <v>646</v>
      </c>
      <c r="C5260" t="s">
        <v>1145</v>
      </c>
      <c r="D5260">
        <v>1003</v>
      </c>
    </row>
    <row r="5261" spans="1:4">
      <c r="A5261" s="1">
        <v>44409</v>
      </c>
      <c r="B5261" t="s">
        <v>36</v>
      </c>
      <c r="C5261" t="s">
        <v>37</v>
      </c>
      <c r="D5261">
        <v>600</v>
      </c>
    </row>
    <row r="5262" spans="1:4">
      <c r="A5262" s="1">
        <v>44409</v>
      </c>
      <c r="B5262" t="s">
        <v>36</v>
      </c>
      <c r="C5262" t="s">
        <v>38</v>
      </c>
      <c r="D5262">
        <v>400</v>
      </c>
    </row>
    <row r="5263" spans="1:4">
      <c r="A5263" s="1">
        <v>44409</v>
      </c>
      <c r="B5263" t="s">
        <v>39</v>
      </c>
      <c r="C5263" t="s">
        <v>42</v>
      </c>
      <c r="D5263">
        <v>90</v>
      </c>
    </row>
    <row r="5264" spans="1:4">
      <c r="A5264" s="1">
        <v>44409</v>
      </c>
      <c r="B5264" t="s">
        <v>375</v>
      </c>
      <c r="C5264" t="s">
        <v>547</v>
      </c>
      <c r="D5264">
        <v>285.94</v>
      </c>
    </row>
    <row r="5265" spans="1:4">
      <c r="A5265" s="1">
        <v>44409</v>
      </c>
      <c r="B5265" t="s">
        <v>375</v>
      </c>
      <c r="C5265" t="s">
        <v>548</v>
      </c>
      <c r="D5265">
        <v>25</v>
      </c>
    </row>
    <row r="5266" spans="1:4">
      <c r="A5266" s="1">
        <v>44409</v>
      </c>
      <c r="B5266" t="s">
        <v>375</v>
      </c>
      <c r="C5266" t="s">
        <v>549</v>
      </c>
      <c r="D5266">
        <v>44</v>
      </c>
    </row>
    <row r="5267" spans="1:4">
      <c r="A5267" s="1">
        <v>44409</v>
      </c>
      <c r="B5267" t="s">
        <v>375</v>
      </c>
      <c r="C5267" t="s">
        <v>550</v>
      </c>
      <c r="D5267">
        <v>20</v>
      </c>
    </row>
    <row r="5268" spans="1:4">
      <c r="A5268" s="1">
        <v>44409</v>
      </c>
      <c r="B5268" t="s">
        <v>375</v>
      </c>
      <c r="C5268" t="s">
        <v>1319</v>
      </c>
      <c r="D5268">
        <v>5</v>
      </c>
    </row>
    <row r="5269" spans="1:4">
      <c r="A5269" s="1">
        <v>44409</v>
      </c>
      <c r="B5269" t="s">
        <v>36</v>
      </c>
      <c r="C5269" t="s">
        <v>1366</v>
      </c>
      <c r="D5269">
        <v>700</v>
      </c>
    </row>
    <row r="5270" spans="1:4">
      <c r="A5270" s="1">
        <v>44416</v>
      </c>
      <c r="B5270" t="s">
        <v>197</v>
      </c>
      <c r="C5270" t="s">
        <v>124</v>
      </c>
      <c r="D5270">
        <v>20.85</v>
      </c>
    </row>
    <row r="5271" spans="1:4">
      <c r="A5271" s="1">
        <v>44416</v>
      </c>
      <c r="B5271" t="s">
        <v>134</v>
      </c>
      <c r="C5271" t="s">
        <v>670</v>
      </c>
      <c r="D5271">
        <v>17.9</v>
      </c>
    </row>
    <row r="5272" spans="1:4">
      <c r="A5272" s="1">
        <v>44415</v>
      </c>
      <c r="B5272" t="s">
        <v>68</v>
      </c>
      <c r="C5272" t="s">
        <v>20</v>
      </c>
      <c r="D5272">
        <v>199</v>
      </c>
    </row>
    <row r="5273" spans="1:4">
      <c r="A5273" s="1">
        <v>44415</v>
      </c>
      <c r="B5273" t="s">
        <v>1538</v>
      </c>
      <c r="C5273" t="s">
        <v>1491</v>
      </c>
      <c r="D5273">
        <v>32.7</v>
      </c>
    </row>
    <row r="5274" spans="1:4">
      <c r="A5274" s="1">
        <v>44411</v>
      </c>
      <c r="B5274" t="s">
        <v>39</v>
      </c>
      <c r="C5274" t="s">
        <v>83</v>
      </c>
      <c r="D5274">
        <v>82</v>
      </c>
    </row>
    <row r="5275" spans="1:4">
      <c r="A5275" s="1">
        <v>44415</v>
      </c>
      <c r="B5275" t="s">
        <v>39</v>
      </c>
      <c r="C5275" t="s">
        <v>391</v>
      </c>
      <c r="D5275">
        <v>50</v>
      </c>
    </row>
    <row r="5276" spans="1:4">
      <c r="A5276" s="1">
        <v>44414</v>
      </c>
      <c r="B5276" t="s">
        <v>39</v>
      </c>
      <c r="C5276" t="s">
        <v>752</v>
      </c>
      <c r="D5276">
        <v>788.82</v>
      </c>
    </row>
    <row r="5277" spans="1:4">
      <c r="A5277" s="1">
        <v>44417</v>
      </c>
      <c r="B5277" t="s">
        <v>841</v>
      </c>
      <c r="C5277" t="s">
        <v>1492</v>
      </c>
      <c r="D5277">
        <v>2163.65</v>
      </c>
    </row>
    <row r="5278" spans="1:4">
      <c r="A5278" s="1">
        <v>44422</v>
      </c>
      <c r="B5278" t="s">
        <v>39</v>
      </c>
      <c r="C5278" t="s">
        <v>391</v>
      </c>
      <c r="D5278">
        <v>50</v>
      </c>
    </row>
    <row r="5279" spans="1:4">
      <c r="A5279" s="1">
        <v>44416</v>
      </c>
      <c r="B5279" t="s">
        <v>134</v>
      </c>
      <c r="C5279" t="s">
        <v>1493</v>
      </c>
      <c r="D5279">
        <v>45</v>
      </c>
    </row>
    <row r="5280" spans="1:4">
      <c r="A5280" s="1">
        <v>44417</v>
      </c>
      <c r="B5280" t="s">
        <v>39</v>
      </c>
      <c r="C5280" t="s">
        <v>391</v>
      </c>
      <c r="D5280">
        <v>50</v>
      </c>
    </row>
    <row r="5281" spans="1:4">
      <c r="A5281" s="1">
        <v>44417</v>
      </c>
      <c r="B5281" t="s">
        <v>39</v>
      </c>
      <c r="C5281" t="s">
        <v>391</v>
      </c>
      <c r="D5281">
        <v>50</v>
      </c>
    </row>
    <row r="5282" spans="1:4">
      <c r="A5282" s="1">
        <v>44426</v>
      </c>
      <c r="B5282" t="s">
        <v>197</v>
      </c>
      <c r="C5282" t="s">
        <v>124</v>
      </c>
      <c r="D5282">
        <v>33.15</v>
      </c>
    </row>
    <row r="5283" spans="1:4">
      <c r="A5283" s="1">
        <v>44420</v>
      </c>
      <c r="B5283" t="s">
        <v>39</v>
      </c>
      <c r="C5283" t="s">
        <v>83</v>
      </c>
      <c r="D5283">
        <v>60.76</v>
      </c>
    </row>
    <row r="5284" spans="1:4">
      <c r="A5284" s="1">
        <v>44419</v>
      </c>
      <c r="B5284" t="s">
        <v>163</v>
      </c>
      <c r="C5284" t="s">
        <v>1146</v>
      </c>
      <c r="D5284">
        <v>20</v>
      </c>
    </row>
    <row r="5285" spans="1:4">
      <c r="A5285" s="1">
        <v>44421</v>
      </c>
      <c r="B5285" t="s">
        <v>68</v>
      </c>
      <c r="C5285" t="s">
        <v>20</v>
      </c>
      <c r="D5285">
        <v>253.6</v>
      </c>
    </row>
    <row r="5286" spans="1:4">
      <c r="A5286" s="1">
        <v>44429</v>
      </c>
      <c r="B5286" t="s">
        <v>36</v>
      </c>
      <c r="C5286" t="s">
        <v>519</v>
      </c>
      <c r="D5286">
        <v>29.45</v>
      </c>
    </row>
    <row r="5287" spans="1:4">
      <c r="A5287" s="1">
        <v>44417</v>
      </c>
      <c r="B5287" t="s">
        <v>134</v>
      </c>
      <c r="C5287" t="s">
        <v>898</v>
      </c>
      <c r="D5287">
        <v>38</v>
      </c>
    </row>
    <row r="5288" spans="1:4">
      <c r="A5288" s="1">
        <v>44428</v>
      </c>
      <c r="B5288" t="s">
        <v>68</v>
      </c>
      <c r="C5288" t="s">
        <v>1323</v>
      </c>
      <c r="D5288">
        <v>46.6</v>
      </c>
    </row>
    <row r="5289" spans="1:4">
      <c r="A5289" s="1">
        <v>44429</v>
      </c>
      <c r="B5289" t="s">
        <v>36</v>
      </c>
      <c r="C5289" t="s">
        <v>1494</v>
      </c>
      <c r="D5289">
        <v>123.65</v>
      </c>
    </row>
    <row r="5290" spans="1:4">
      <c r="A5290" s="1">
        <v>44428</v>
      </c>
      <c r="B5290" t="s">
        <v>68</v>
      </c>
      <c r="C5290" t="s">
        <v>20</v>
      </c>
      <c r="D5290">
        <v>202.94</v>
      </c>
    </row>
    <row r="5291" spans="1:4">
      <c r="A5291" s="1">
        <v>44436</v>
      </c>
      <c r="B5291" t="s">
        <v>68</v>
      </c>
      <c r="C5291" t="s">
        <v>20</v>
      </c>
      <c r="D5291">
        <v>206</v>
      </c>
    </row>
    <row r="5292" spans="1:4">
      <c r="A5292" s="1">
        <v>44431</v>
      </c>
      <c r="B5292" t="s">
        <v>39</v>
      </c>
      <c r="C5292" t="s">
        <v>83</v>
      </c>
      <c r="D5292">
        <v>75</v>
      </c>
    </row>
    <row r="5293" spans="1:4">
      <c r="A5293" s="1">
        <v>44437</v>
      </c>
      <c r="B5293" t="s">
        <v>36</v>
      </c>
      <c r="C5293" t="s">
        <v>1495</v>
      </c>
      <c r="D5293">
        <v>29.5</v>
      </c>
    </row>
    <row r="5294" spans="1:4">
      <c r="A5294" s="1">
        <v>44437</v>
      </c>
      <c r="B5294" t="s">
        <v>34</v>
      </c>
      <c r="C5294" t="s">
        <v>81</v>
      </c>
      <c r="D5294">
        <v>49.2</v>
      </c>
    </row>
    <row r="5295" spans="1:4">
      <c r="A5295" s="1">
        <v>44437</v>
      </c>
      <c r="B5295" t="s">
        <v>134</v>
      </c>
      <c r="C5295" t="s">
        <v>1278</v>
      </c>
      <c r="D5295">
        <v>55</v>
      </c>
    </row>
    <row r="5296" spans="1:4">
      <c r="A5296" s="1">
        <v>44423</v>
      </c>
      <c r="B5296" t="s">
        <v>134</v>
      </c>
      <c r="C5296" t="s">
        <v>1278</v>
      </c>
      <c r="D5296">
        <v>55</v>
      </c>
    </row>
    <row r="5297" spans="1:4">
      <c r="A5297" s="1">
        <v>44434</v>
      </c>
      <c r="B5297" t="s">
        <v>134</v>
      </c>
      <c r="C5297" t="s">
        <v>166</v>
      </c>
      <c r="D5297">
        <v>275</v>
      </c>
    </row>
    <row r="5298" spans="1:4">
      <c r="A5298" s="1">
        <v>44438</v>
      </c>
      <c r="B5298" t="s">
        <v>68</v>
      </c>
      <c r="C5298" t="s">
        <v>1496</v>
      </c>
      <c r="D5298">
        <v>27.5</v>
      </c>
    </row>
    <row r="5299" spans="1:4">
      <c r="A5299" s="1">
        <v>44438</v>
      </c>
      <c r="B5299" t="s">
        <v>197</v>
      </c>
      <c r="C5299" t="s">
        <v>124</v>
      </c>
      <c r="D5299">
        <v>30.6</v>
      </c>
    </row>
    <row r="5300" spans="1:4">
      <c r="A5300" s="1">
        <v>44438</v>
      </c>
      <c r="B5300" t="s">
        <v>39</v>
      </c>
      <c r="C5300" t="s">
        <v>391</v>
      </c>
      <c r="D5300">
        <v>50</v>
      </c>
    </row>
    <row r="5301" spans="1:4">
      <c r="A5301" s="1">
        <v>44438</v>
      </c>
      <c r="B5301" t="s">
        <v>1538</v>
      </c>
      <c r="C5301" t="s">
        <v>1497</v>
      </c>
      <c r="D5301">
        <v>9.9</v>
      </c>
    </row>
    <row r="5302" spans="1:4">
      <c r="A5302" s="1">
        <v>44429</v>
      </c>
      <c r="B5302" t="s">
        <v>1538</v>
      </c>
      <c r="C5302" t="s">
        <v>1212</v>
      </c>
      <c r="D5302">
        <v>753.28</v>
      </c>
    </row>
    <row r="5303" spans="1:4">
      <c r="A5303" s="1">
        <v>44440</v>
      </c>
      <c r="B5303" t="s">
        <v>294</v>
      </c>
      <c r="C5303" t="s">
        <v>239</v>
      </c>
      <c r="D5303">
        <v>470</v>
      </c>
    </row>
    <row r="5304" spans="1:4">
      <c r="A5304" s="1">
        <v>44440</v>
      </c>
      <c r="B5304" t="s">
        <v>11</v>
      </c>
      <c r="C5304" t="s">
        <v>777</v>
      </c>
      <c r="D5304">
        <v>180</v>
      </c>
    </row>
    <row r="5305" spans="1:4">
      <c r="A5305" s="1">
        <v>44440</v>
      </c>
      <c r="B5305" t="s">
        <v>125</v>
      </c>
      <c r="C5305" t="s">
        <v>640</v>
      </c>
      <c r="D5305">
        <v>60</v>
      </c>
    </row>
    <row r="5306" spans="1:4">
      <c r="A5306" s="1">
        <v>44440</v>
      </c>
      <c r="B5306" t="s">
        <v>125</v>
      </c>
      <c r="C5306" t="s">
        <v>641</v>
      </c>
      <c r="D5306">
        <v>675</v>
      </c>
    </row>
    <row r="5307" spans="1:4">
      <c r="A5307" s="1">
        <v>44440</v>
      </c>
      <c r="B5307" t="s">
        <v>125</v>
      </c>
      <c r="C5307" t="s">
        <v>509</v>
      </c>
      <c r="D5307">
        <v>32.75</v>
      </c>
    </row>
    <row r="5308" spans="1:4">
      <c r="A5308" s="1">
        <v>44440</v>
      </c>
      <c r="B5308" t="s">
        <v>644</v>
      </c>
      <c r="C5308" t="s">
        <v>684</v>
      </c>
      <c r="D5308">
        <v>300</v>
      </c>
    </row>
    <row r="5309" spans="1:4">
      <c r="A5309" s="1">
        <v>44440</v>
      </c>
      <c r="B5309" t="s">
        <v>646</v>
      </c>
      <c r="C5309" t="s">
        <v>1145</v>
      </c>
      <c r="D5309">
        <v>1003</v>
      </c>
    </row>
    <row r="5310" spans="1:4">
      <c r="A5310" s="1">
        <v>44440</v>
      </c>
      <c r="B5310" t="s">
        <v>36</v>
      </c>
      <c r="C5310" t="s">
        <v>37</v>
      </c>
      <c r="D5310">
        <v>600</v>
      </c>
    </row>
    <row r="5311" spans="1:4">
      <c r="A5311" s="1">
        <v>44440</v>
      </c>
      <c r="B5311" t="s">
        <v>36</v>
      </c>
      <c r="C5311" t="s">
        <v>38</v>
      </c>
      <c r="D5311">
        <v>400</v>
      </c>
    </row>
    <row r="5312" spans="1:4">
      <c r="A5312" s="1">
        <v>44440</v>
      </c>
      <c r="B5312" t="s">
        <v>39</v>
      </c>
      <c r="C5312" t="s">
        <v>42</v>
      </c>
      <c r="D5312">
        <v>90</v>
      </c>
    </row>
    <row r="5313" spans="1:4">
      <c r="A5313" s="1">
        <v>44440</v>
      </c>
      <c r="B5313" t="s">
        <v>375</v>
      </c>
      <c r="C5313" t="s">
        <v>547</v>
      </c>
      <c r="D5313">
        <v>260.26</v>
      </c>
    </row>
    <row r="5314" spans="1:4">
      <c r="A5314" s="1">
        <v>44440</v>
      </c>
      <c r="B5314" t="s">
        <v>375</v>
      </c>
      <c r="C5314" t="s">
        <v>548</v>
      </c>
      <c r="D5314">
        <v>25</v>
      </c>
    </row>
    <row r="5315" spans="1:4">
      <c r="A5315" s="1">
        <v>44440</v>
      </c>
      <c r="B5315" t="s">
        <v>375</v>
      </c>
      <c r="C5315" t="s">
        <v>549</v>
      </c>
      <c r="D5315">
        <v>44</v>
      </c>
    </row>
    <row r="5316" spans="1:4">
      <c r="A5316" s="1">
        <v>44440</v>
      </c>
      <c r="B5316" t="s">
        <v>375</v>
      </c>
      <c r="C5316" t="s">
        <v>550</v>
      </c>
      <c r="D5316">
        <v>20</v>
      </c>
    </row>
    <row r="5317" spans="1:4">
      <c r="A5317" s="1">
        <v>44440</v>
      </c>
      <c r="B5317" t="s">
        <v>375</v>
      </c>
      <c r="C5317" t="s">
        <v>1319</v>
      </c>
      <c r="D5317">
        <v>5</v>
      </c>
    </row>
    <row r="5318" spans="1:4">
      <c r="A5318" s="1">
        <v>44440</v>
      </c>
      <c r="B5318" t="s">
        <v>36</v>
      </c>
      <c r="C5318" t="s">
        <v>1366</v>
      </c>
      <c r="D5318">
        <v>700</v>
      </c>
    </row>
    <row r="5319" spans="1:4">
      <c r="A5319" s="1">
        <v>44469</v>
      </c>
      <c r="B5319" t="s">
        <v>11</v>
      </c>
      <c r="C5319" t="s">
        <v>824</v>
      </c>
      <c r="D5319">
        <v>30</v>
      </c>
    </row>
    <row r="5320" spans="1:4">
      <c r="A5320" s="1">
        <v>44447</v>
      </c>
      <c r="B5320" t="s">
        <v>39</v>
      </c>
      <c r="C5320" t="s">
        <v>391</v>
      </c>
      <c r="D5320">
        <v>30</v>
      </c>
    </row>
    <row r="5321" spans="1:4">
      <c r="A5321" s="1">
        <v>44462</v>
      </c>
      <c r="B5321" t="s">
        <v>68</v>
      </c>
      <c r="C5321" t="s">
        <v>1498</v>
      </c>
      <c r="D5321">
        <v>123</v>
      </c>
    </row>
    <row r="5322" spans="1:4">
      <c r="A5322" s="1">
        <v>44468</v>
      </c>
      <c r="B5322" t="s">
        <v>11</v>
      </c>
      <c r="C5322" t="s">
        <v>824</v>
      </c>
      <c r="D5322">
        <v>13</v>
      </c>
    </row>
    <row r="5323" spans="1:4">
      <c r="A5323" s="1">
        <v>44468</v>
      </c>
      <c r="B5323" t="s">
        <v>163</v>
      </c>
      <c r="C5323" t="s">
        <v>810</v>
      </c>
      <c r="D5323">
        <v>78</v>
      </c>
    </row>
    <row r="5324" spans="1:4">
      <c r="A5324" s="1">
        <v>44467</v>
      </c>
      <c r="B5324" t="s">
        <v>68</v>
      </c>
      <c r="C5324" t="s">
        <v>372</v>
      </c>
      <c r="D5324">
        <v>23.5</v>
      </c>
    </row>
    <row r="5325" spans="1:4">
      <c r="A5325" s="1">
        <v>44441</v>
      </c>
      <c r="B5325" t="s">
        <v>11</v>
      </c>
      <c r="C5325" t="s">
        <v>824</v>
      </c>
      <c r="D5325">
        <v>25</v>
      </c>
    </row>
    <row r="5326" spans="1:4">
      <c r="A5326" s="1">
        <v>44444</v>
      </c>
      <c r="B5326" t="s">
        <v>134</v>
      </c>
      <c r="C5326" t="s">
        <v>1278</v>
      </c>
      <c r="D5326">
        <v>55</v>
      </c>
    </row>
    <row r="5327" spans="1:4">
      <c r="A5327" s="1">
        <v>44465</v>
      </c>
      <c r="B5327" t="s">
        <v>134</v>
      </c>
      <c r="C5327" t="s">
        <v>1278</v>
      </c>
      <c r="D5327">
        <v>55</v>
      </c>
    </row>
    <row r="5328" spans="1:4">
      <c r="A5328" s="1">
        <v>44463</v>
      </c>
      <c r="B5328" t="s">
        <v>134</v>
      </c>
      <c r="C5328" t="s">
        <v>1499</v>
      </c>
      <c r="D5328">
        <v>11.9</v>
      </c>
    </row>
    <row r="5329" spans="1:4">
      <c r="A5329" s="1">
        <v>44462</v>
      </c>
      <c r="B5329" t="s">
        <v>11</v>
      </c>
      <c r="C5329" t="s">
        <v>1500</v>
      </c>
      <c r="D5329">
        <v>43.3</v>
      </c>
    </row>
    <row r="5330" spans="1:4">
      <c r="A5330" s="1">
        <v>44458</v>
      </c>
      <c r="B5330" t="s">
        <v>134</v>
      </c>
      <c r="C5330" t="s">
        <v>576</v>
      </c>
      <c r="D5330">
        <v>29.9</v>
      </c>
    </row>
    <row r="5331" spans="1:4">
      <c r="A5331" s="1">
        <v>44448</v>
      </c>
      <c r="B5331" t="s">
        <v>134</v>
      </c>
      <c r="C5331" t="s">
        <v>1386</v>
      </c>
      <c r="D5331">
        <v>56</v>
      </c>
    </row>
    <row r="5332" spans="1:4">
      <c r="A5332" s="1">
        <v>44456</v>
      </c>
      <c r="B5332" t="s">
        <v>39</v>
      </c>
      <c r="C5332" t="s">
        <v>391</v>
      </c>
      <c r="D5332">
        <v>50</v>
      </c>
    </row>
    <row r="5333" spans="1:4">
      <c r="A5333" s="1">
        <v>44441</v>
      </c>
      <c r="B5333" t="s">
        <v>163</v>
      </c>
      <c r="C5333" t="s">
        <v>1501</v>
      </c>
      <c r="D5333">
        <v>32</v>
      </c>
    </row>
    <row r="5334" spans="1:4">
      <c r="A5334" s="1">
        <v>44458</v>
      </c>
      <c r="B5334" t="s">
        <v>68</v>
      </c>
      <c r="C5334" t="s">
        <v>372</v>
      </c>
      <c r="D5334">
        <v>40.2</v>
      </c>
    </row>
    <row r="5335" spans="1:4">
      <c r="A5335" s="1">
        <v>44462</v>
      </c>
      <c r="B5335" t="s">
        <v>68</v>
      </c>
      <c r="C5335" t="s">
        <v>1323</v>
      </c>
      <c r="D5335">
        <v>41</v>
      </c>
    </row>
    <row r="5336" spans="1:4">
      <c r="A5336" s="1">
        <v>44457</v>
      </c>
      <c r="B5336" t="s">
        <v>68</v>
      </c>
      <c r="C5336" t="s">
        <v>20</v>
      </c>
      <c r="D5336">
        <v>202.14</v>
      </c>
    </row>
    <row r="5337" spans="1:4">
      <c r="A5337" s="1">
        <v>44464</v>
      </c>
      <c r="B5337" t="s">
        <v>68</v>
      </c>
      <c r="C5337" t="s">
        <v>20</v>
      </c>
      <c r="D5337">
        <v>78.79</v>
      </c>
    </row>
    <row r="5338" spans="1:4">
      <c r="A5338" s="1">
        <v>44443</v>
      </c>
      <c r="B5338" t="s">
        <v>68</v>
      </c>
      <c r="C5338" t="s">
        <v>20</v>
      </c>
      <c r="D5338">
        <v>187.18</v>
      </c>
    </row>
    <row r="5339" spans="1:4">
      <c r="A5339" s="1">
        <v>44450</v>
      </c>
      <c r="B5339" t="s">
        <v>68</v>
      </c>
      <c r="C5339" t="s">
        <v>20</v>
      </c>
      <c r="D5339">
        <v>220.44</v>
      </c>
    </row>
    <row r="5340" spans="1:4">
      <c r="A5340" s="1">
        <v>44448</v>
      </c>
      <c r="B5340" t="s">
        <v>36</v>
      </c>
      <c r="C5340" t="s">
        <v>1502</v>
      </c>
      <c r="D5340">
        <v>105.93</v>
      </c>
    </row>
    <row r="5341" spans="1:4">
      <c r="A5341" s="1">
        <v>44451</v>
      </c>
      <c r="B5341" t="s">
        <v>197</v>
      </c>
      <c r="C5341" t="s">
        <v>124</v>
      </c>
      <c r="D5341">
        <v>23.55</v>
      </c>
    </row>
    <row r="5342" spans="1:4">
      <c r="A5342" s="1">
        <v>44451</v>
      </c>
      <c r="B5342" t="s">
        <v>68</v>
      </c>
      <c r="C5342" t="s">
        <v>372</v>
      </c>
      <c r="D5342">
        <v>75.35</v>
      </c>
    </row>
    <row r="5343" spans="1:4">
      <c r="A5343" s="1">
        <v>44454</v>
      </c>
      <c r="B5343" t="s">
        <v>39</v>
      </c>
      <c r="C5343" t="s">
        <v>83</v>
      </c>
      <c r="D5343">
        <v>91.85</v>
      </c>
    </row>
    <row r="5344" spans="1:4">
      <c r="A5344" s="1">
        <v>44441</v>
      </c>
      <c r="B5344" t="s">
        <v>39</v>
      </c>
      <c r="C5344" t="s">
        <v>83</v>
      </c>
      <c r="D5344">
        <v>71.93</v>
      </c>
    </row>
    <row r="5345" spans="1:4">
      <c r="A5345" s="1">
        <v>44464</v>
      </c>
      <c r="B5345" t="s">
        <v>1538</v>
      </c>
      <c r="C5345" t="s">
        <v>524</v>
      </c>
      <c r="D5345">
        <v>10.7</v>
      </c>
    </row>
    <row r="5346" spans="1:4">
      <c r="A5346" s="1">
        <v>44469</v>
      </c>
      <c r="B5346" t="s">
        <v>34</v>
      </c>
      <c r="C5346" t="s">
        <v>81</v>
      </c>
      <c r="D5346">
        <v>52</v>
      </c>
    </row>
    <row r="5347" spans="1:4">
      <c r="A5347" s="1">
        <v>44462</v>
      </c>
      <c r="B5347" t="s">
        <v>11</v>
      </c>
      <c r="C5347" t="s">
        <v>824</v>
      </c>
      <c r="D5347">
        <v>27</v>
      </c>
    </row>
    <row r="5348" spans="1:4">
      <c r="A5348" s="1">
        <v>44441</v>
      </c>
      <c r="B5348" t="s">
        <v>39</v>
      </c>
      <c r="C5348" t="s">
        <v>306</v>
      </c>
      <c r="D5348">
        <v>10.7</v>
      </c>
    </row>
    <row r="5349" spans="1:4">
      <c r="A5349" s="1">
        <v>44469</v>
      </c>
      <c r="B5349" t="s">
        <v>11</v>
      </c>
      <c r="C5349" t="s">
        <v>824</v>
      </c>
      <c r="D5349">
        <v>22.5</v>
      </c>
    </row>
    <row r="5350" spans="1:4">
      <c r="A5350" s="1">
        <v>44444</v>
      </c>
      <c r="B5350" t="s">
        <v>294</v>
      </c>
      <c r="C5350" t="s">
        <v>1420</v>
      </c>
      <c r="D5350">
        <v>488</v>
      </c>
    </row>
    <row r="5351" spans="1:4">
      <c r="A5351" s="1">
        <v>44468</v>
      </c>
      <c r="B5351" t="s">
        <v>68</v>
      </c>
      <c r="C5351" t="s">
        <v>1498</v>
      </c>
      <c r="D5351">
        <v>122</v>
      </c>
    </row>
    <row r="5352" spans="1:4">
      <c r="A5352" s="1">
        <v>44455</v>
      </c>
      <c r="B5352" t="s">
        <v>11</v>
      </c>
      <c r="C5352" t="s">
        <v>824</v>
      </c>
      <c r="D5352">
        <v>16</v>
      </c>
    </row>
    <row r="5353" spans="1:4">
      <c r="A5353" s="1">
        <v>44452</v>
      </c>
      <c r="B5353" t="s">
        <v>125</v>
      </c>
      <c r="C5353" t="s">
        <v>1503</v>
      </c>
      <c r="D5353">
        <v>120</v>
      </c>
    </row>
    <row r="5354" spans="1:4">
      <c r="A5354" s="1">
        <v>44460</v>
      </c>
      <c r="B5354" t="s">
        <v>39</v>
      </c>
      <c r="C5354" t="s">
        <v>83</v>
      </c>
      <c r="D5354">
        <v>39.78</v>
      </c>
    </row>
    <row r="5355" spans="1:4">
      <c r="A5355" s="1">
        <v>44440</v>
      </c>
      <c r="B5355" t="s">
        <v>39</v>
      </c>
      <c r="C5355" t="s">
        <v>1158</v>
      </c>
      <c r="D5355">
        <v>941</v>
      </c>
    </row>
    <row r="5356" spans="1:4">
      <c r="A5356" s="1">
        <v>44470</v>
      </c>
      <c r="B5356" t="s">
        <v>294</v>
      </c>
      <c r="C5356" t="s">
        <v>239</v>
      </c>
      <c r="D5356">
        <v>470</v>
      </c>
    </row>
    <row r="5357" spans="1:4">
      <c r="A5357" s="1">
        <v>44470</v>
      </c>
      <c r="B5357" t="s">
        <v>11</v>
      </c>
      <c r="C5357" t="s">
        <v>777</v>
      </c>
      <c r="D5357">
        <v>180</v>
      </c>
    </row>
    <row r="5358" spans="1:4">
      <c r="A5358" s="1">
        <v>44470</v>
      </c>
      <c r="B5358" t="s">
        <v>125</v>
      </c>
      <c r="C5358" t="s">
        <v>640</v>
      </c>
      <c r="D5358">
        <v>60</v>
      </c>
    </row>
    <row r="5359" spans="1:4">
      <c r="A5359" s="1">
        <v>44470</v>
      </c>
      <c r="B5359" t="s">
        <v>125</v>
      </c>
      <c r="C5359" t="s">
        <v>641</v>
      </c>
      <c r="D5359">
        <v>675</v>
      </c>
    </row>
    <row r="5360" spans="1:4">
      <c r="A5360" s="1">
        <v>44470</v>
      </c>
      <c r="B5360" t="s">
        <v>125</v>
      </c>
      <c r="C5360" t="s">
        <v>509</v>
      </c>
      <c r="D5360">
        <v>32.75</v>
      </c>
    </row>
    <row r="5361" spans="1:4">
      <c r="A5361" s="1">
        <v>44470</v>
      </c>
      <c r="B5361" t="s">
        <v>644</v>
      </c>
      <c r="C5361" t="s">
        <v>684</v>
      </c>
      <c r="D5361">
        <v>300</v>
      </c>
    </row>
    <row r="5362" spans="1:4">
      <c r="A5362" s="1">
        <v>44470</v>
      </c>
      <c r="B5362" t="s">
        <v>646</v>
      </c>
      <c r="C5362" t="s">
        <v>1145</v>
      </c>
      <c r="D5362">
        <v>1003</v>
      </c>
    </row>
    <row r="5363" spans="1:4">
      <c r="A5363" s="1">
        <v>44470</v>
      </c>
      <c r="B5363" t="s">
        <v>36</v>
      </c>
      <c r="C5363" t="s">
        <v>37</v>
      </c>
      <c r="D5363">
        <v>600</v>
      </c>
    </row>
    <row r="5364" spans="1:4">
      <c r="A5364" s="1">
        <v>44470</v>
      </c>
      <c r="B5364" t="s">
        <v>36</v>
      </c>
      <c r="C5364" t="s">
        <v>38</v>
      </c>
      <c r="D5364">
        <v>400</v>
      </c>
    </row>
    <row r="5365" spans="1:4">
      <c r="A5365" s="1">
        <v>44470</v>
      </c>
      <c r="B5365" t="s">
        <v>39</v>
      </c>
      <c r="C5365" t="s">
        <v>42</v>
      </c>
      <c r="D5365">
        <v>90</v>
      </c>
    </row>
    <row r="5366" spans="1:4">
      <c r="A5366" s="1">
        <v>44470</v>
      </c>
      <c r="B5366" t="s">
        <v>375</v>
      </c>
      <c r="C5366" t="s">
        <v>547</v>
      </c>
      <c r="D5366">
        <v>200</v>
      </c>
    </row>
    <row r="5367" spans="1:4">
      <c r="A5367" s="1">
        <v>44470</v>
      </c>
      <c r="B5367" t="s">
        <v>375</v>
      </c>
      <c r="C5367" t="s">
        <v>548</v>
      </c>
      <c r="D5367">
        <v>25</v>
      </c>
    </row>
    <row r="5368" spans="1:4">
      <c r="A5368" s="1">
        <v>44470</v>
      </c>
      <c r="B5368" t="s">
        <v>375</v>
      </c>
      <c r="C5368" t="s">
        <v>549</v>
      </c>
      <c r="D5368">
        <v>44</v>
      </c>
    </row>
    <row r="5369" spans="1:4">
      <c r="A5369" s="1">
        <v>44470</v>
      </c>
      <c r="B5369" t="s">
        <v>375</v>
      </c>
      <c r="C5369" t="s">
        <v>550</v>
      </c>
      <c r="D5369">
        <v>20</v>
      </c>
    </row>
    <row r="5370" spans="1:4">
      <c r="A5370" s="1">
        <v>44470</v>
      </c>
      <c r="B5370" t="s">
        <v>375</v>
      </c>
      <c r="C5370" t="s">
        <v>1319</v>
      </c>
      <c r="D5370">
        <v>5</v>
      </c>
    </row>
    <row r="5371" spans="1:4">
      <c r="A5371" s="1">
        <v>44470</v>
      </c>
      <c r="B5371" t="s">
        <v>36</v>
      </c>
      <c r="C5371" t="s">
        <v>1366</v>
      </c>
      <c r="D5371">
        <v>700</v>
      </c>
    </row>
    <row r="5372" spans="1:4">
      <c r="A5372" s="1">
        <v>44471</v>
      </c>
      <c r="B5372" t="s">
        <v>68</v>
      </c>
      <c r="C5372" t="s">
        <v>20</v>
      </c>
      <c r="D5372">
        <v>83.38</v>
      </c>
    </row>
    <row r="5373" spans="1:4">
      <c r="A5373" s="1">
        <v>44471</v>
      </c>
      <c r="B5373" t="s">
        <v>68</v>
      </c>
      <c r="C5373" t="s">
        <v>1498</v>
      </c>
      <c r="D5373">
        <v>123</v>
      </c>
    </row>
    <row r="5374" spans="1:4">
      <c r="A5374" s="1">
        <v>44470</v>
      </c>
      <c r="B5374" t="s">
        <v>11</v>
      </c>
      <c r="C5374" t="s">
        <v>780</v>
      </c>
      <c r="D5374">
        <v>27.8</v>
      </c>
    </row>
    <row r="5375" spans="1:4">
      <c r="A5375" s="1">
        <v>44477</v>
      </c>
      <c r="B5375" t="s">
        <v>36</v>
      </c>
      <c r="C5375" t="s">
        <v>449</v>
      </c>
      <c r="D5375">
        <v>400</v>
      </c>
    </row>
    <row r="5376" spans="1:4">
      <c r="A5376" s="1">
        <v>44486</v>
      </c>
      <c r="B5376" t="s">
        <v>68</v>
      </c>
      <c r="C5376" t="s">
        <v>1504</v>
      </c>
      <c r="D5376">
        <v>12.05</v>
      </c>
    </row>
    <row r="5377" spans="1:4">
      <c r="A5377" s="1">
        <v>44479</v>
      </c>
      <c r="B5377" t="s">
        <v>39</v>
      </c>
      <c r="C5377" t="s">
        <v>83</v>
      </c>
      <c r="D5377">
        <v>72</v>
      </c>
    </row>
    <row r="5378" spans="1:4">
      <c r="A5378" s="1">
        <v>44485</v>
      </c>
      <c r="B5378" t="s">
        <v>11</v>
      </c>
      <c r="C5378" t="s">
        <v>824</v>
      </c>
      <c r="D5378">
        <v>30.5</v>
      </c>
    </row>
    <row r="5379" spans="1:4">
      <c r="A5379" s="1">
        <v>44488</v>
      </c>
      <c r="B5379" t="s">
        <v>197</v>
      </c>
      <c r="C5379" t="s">
        <v>124</v>
      </c>
      <c r="D5379">
        <v>43.2</v>
      </c>
    </row>
    <row r="5380" spans="1:4">
      <c r="A5380" s="1">
        <v>44488</v>
      </c>
      <c r="B5380" t="s">
        <v>197</v>
      </c>
      <c r="C5380" t="s">
        <v>1321</v>
      </c>
      <c r="D5380">
        <v>63</v>
      </c>
    </row>
    <row r="5381" spans="1:4">
      <c r="A5381" s="1">
        <v>44490</v>
      </c>
      <c r="B5381" t="s">
        <v>39</v>
      </c>
      <c r="C5381" t="s">
        <v>83</v>
      </c>
      <c r="D5381">
        <v>78.6</v>
      </c>
    </row>
    <row r="5382" spans="1:4">
      <c r="A5382" s="1">
        <v>44488</v>
      </c>
      <c r="B5382" t="s">
        <v>1505</v>
      </c>
      <c r="C5382" t="s">
        <v>166</v>
      </c>
      <c r="D5382">
        <v>340</v>
      </c>
    </row>
    <row r="5383" spans="1:4">
      <c r="A5383" s="1">
        <v>44485</v>
      </c>
      <c r="B5383" t="s">
        <v>68</v>
      </c>
      <c r="C5383" t="s">
        <v>20</v>
      </c>
      <c r="D5383">
        <v>112.43</v>
      </c>
    </row>
    <row r="5384" spans="1:4">
      <c r="A5384" s="1">
        <v>44476</v>
      </c>
      <c r="B5384" t="s">
        <v>11</v>
      </c>
      <c r="C5384" t="s">
        <v>824</v>
      </c>
      <c r="D5384">
        <v>13.3</v>
      </c>
    </row>
    <row r="5385" spans="1:4">
      <c r="A5385" s="1">
        <v>44484</v>
      </c>
      <c r="B5385" t="s">
        <v>11</v>
      </c>
      <c r="C5385" t="s">
        <v>1506</v>
      </c>
      <c r="D5385">
        <v>16.5</v>
      </c>
    </row>
    <row r="5386" spans="1:4">
      <c r="A5386" s="1">
        <v>44478</v>
      </c>
      <c r="B5386" t="s">
        <v>68</v>
      </c>
      <c r="C5386" t="s">
        <v>20</v>
      </c>
      <c r="D5386">
        <v>124.65</v>
      </c>
    </row>
    <row r="5387" spans="1:4">
      <c r="A5387" s="1">
        <v>44472</v>
      </c>
      <c r="B5387" t="s">
        <v>68</v>
      </c>
      <c r="C5387" t="s">
        <v>1507</v>
      </c>
      <c r="D5387">
        <v>10.9</v>
      </c>
    </row>
    <row r="5388" spans="1:4">
      <c r="A5388" s="1">
        <v>44477</v>
      </c>
      <c r="B5388" t="s">
        <v>294</v>
      </c>
      <c r="C5388" t="s">
        <v>1508</v>
      </c>
      <c r="D5388">
        <v>14.3</v>
      </c>
    </row>
    <row r="5389" spans="1:4">
      <c r="A5389" s="1">
        <v>44477</v>
      </c>
      <c r="B5389" t="s">
        <v>36</v>
      </c>
      <c r="C5389" t="s">
        <v>1509</v>
      </c>
      <c r="D5389">
        <v>77.5</v>
      </c>
    </row>
    <row r="5390" spans="1:4">
      <c r="A5390" s="1">
        <v>44479</v>
      </c>
      <c r="B5390" t="s">
        <v>68</v>
      </c>
      <c r="C5390" t="s">
        <v>1504</v>
      </c>
      <c r="D5390">
        <v>8.75</v>
      </c>
    </row>
    <row r="5391" spans="1:4">
      <c r="A5391" s="1">
        <v>44478</v>
      </c>
      <c r="B5391" t="s">
        <v>294</v>
      </c>
      <c r="C5391" t="s">
        <v>810</v>
      </c>
      <c r="D5391">
        <v>125</v>
      </c>
    </row>
    <row r="5392" spans="1:4">
      <c r="A5392" s="1">
        <v>44478</v>
      </c>
      <c r="B5392" t="s">
        <v>197</v>
      </c>
      <c r="C5392" t="s">
        <v>20</v>
      </c>
      <c r="D5392">
        <v>20.7</v>
      </c>
    </row>
    <row r="5393" spans="1:4">
      <c r="A5393" s="1">
        <v>44480</v>
      </c>
      <c r="B5393" t="s">
        <v>197</v>
      </c>
      <c r="C5393" t="s">
        <v>124</v>
      </c>
      <c r="D5393">
        <v>29.3</v>
      </c>
    </row>
    <row r="5394" spans="1:4">
      <c r="A5394" s="1">
        <v>44498</v>
      </c>
      <c r="B5394" t="s">
        <v>68</v>
      </c>
      <c r="C5394" t="s">
        <v>20</v>
      </c>
      <c r="D5394">
        <v>135.11</v>
      </c>
    </row>
    <row r="5395" spans="1:4">
      <c r="A5395" s="1">
        <v>44491</v>
      </c>
      <c r="B5395" t="s">
        <v>68</v>
      </c>
      <c r="C5395" t="s">
        <v>20</v>
      </c>
      <c r="D5395">
        <v>128.91</v>
      </c>
    </row>
    <row r="5396" spans="1:4">
      <c r="A5396" s="1">
        <v>44498</v>
      </c>
      <c r="B5396" t="s">
        <v>11</v>
      </c>
      <c r="C5396" t="s">
        <v>1425</v>
      </c>
      <c r="D5396">
        <v>8.9</v>
      </c>
    </row>
    <row r="5397" spans="1:4">
      <c r="A5397" s="1">
        <v>44498</v>
      </c>
      <c r="B5397" t="s">
        <v>34</v>
      </c>
      <c r="C5397" t="s">
        <v>81</v>
      </c>
      <c r="D5397">
        <v>23.5</v>
      </c>
    </row>
    <row r="5398" spans="1:4">
      <c r="A5398" s="1">
        <v>44484</v>
      </c>
      <c r="B5398" t="s">
        <v>1538</v>
      </c>
      <c r="C5398" t="s">
        <v>1510</v>
      </c>
      <c r="D5398">
        <v>476</v>
      </c>
    </row>
    <row r="5399" spans="1:4">
      <c r="A5399" s="1">
        <v>44476</v>
      </c>
      <c r="B5399" t="s">
        <v>68</v>
      </c>
      <c r="C5399" t="s">
        <v>1498</v>
      </c>
      <c r="D5399">
        <v>109</v>
      </c>
    </row>
    <row r="5400" spans="1:4">
      <c r="A5400" s="1">
        <v>44483</v>
      </c>
      <c r="B5400" t="s">
        <v>68</v>
      </c>
      <c r="C5400" t="s">
        <v>1498</v>
      </c>
      <c r="D5400">
        <v>91</v>
      </c>
    </row>
    <row r="5401" spans="1:4">
      <c r="A5401" s="1">
        <v>44490</v>
      </c>
      <c r="B5401" t="s">
        <v>68</v>
      </c>
      <c r="C5401" t="s">
        <v>1498</v>
      </c>
      <c r="D5401">
        <v>88</v>
      </c>
    </row>
    <row r="5402" spans="1:4">
      <c r="A5402" s="1">
        <v>44484</v>
      </c>
      <c r="B5402" t="s">
        <v>39</v>
      </c>
      <c r="C5402" t="s">
        <v>391</v>
      </c>
      <c r="D5402">
        <v>100</v>
      </c>
    </row>
    <row r="5403" spans="1:4">
      <c r="A5403" s="1">
        <v>44475</v>
      </c>
      <c r="B5403" t="s">
        <v>197</v>
      </c>
      <c r="C5403" t="s">
        <v>124</v>
      </c>
      <c r="D5403">
        <v>26.1</v>
      </c>
    </row>
    <row r="5404" spans="1:4">
      <c r="A5404" s="1">
        <v>44483</v>
      </c>
      <c r="B5404" t="s">
        <v>1505</v>
      </c>
      <c r="C5404" t="s">
        <v>1278</v>
      </c>
      <c r="D5404">
        <v>20</v>
      </c>
    </row>
    <row r="5405" spans="1:4">
      <c r="A5405" s="1">
        <v>44496</v>
      </c>
      <c r="B5405" t="s">
        <v>39</v>
      </c>
      <c r="C5405" t="s">
        <v>391</v>
      </c>
      <c r="D5405">
        <v>100</v>
      </c>
    </row>
    <row r="5406" spans="1:4">
      <c r="A5406" s="1">
        <v>44478</v>
      </c>
      <c r="B5406" t="s">
        <v>1505</v>
      </c>
      <c r="C5406" t="s">
        <v>1386</v>
      </c>
      <c r="D5406">
        <v>293</v>
      </c>
    </row>
    <row r="5407" spans="1:4">
      <c r="A5407" s="1">
        <v>44490</v>
      </c>
      <c r="B5407" t="s">
        <v>1538</v>
      </c>
      <c r="C5407" t="s">
        <v>524</v>
      </c>
      <c r="D5407">
        <v>69.53</v>
      </c>
    </row>
    <row r="5408" spans="1:4">
      <c r="A5408" s="1">
        <v>44499</v>
      </c>
      <c r="B5408" t="s">
        <v>34</v>
      </c>
      <c r="C5408" t="s">
        <v>1116</v>
      </c>
      <c r="D5408">
        <v>13.4</v>
      </c>
    </row>
    <row r="5409" spans="1:4">
      <c r="A5409" s="1">
        <v>44499</v>
      </c>
      <c r="B5409" t="s">
        <v>294</v>
      </c>
      <c r="C5409" t="s">
        <v>943</v>
      </c>
      <c r="D5409">
        <v>10</v>
      </c>
    </row>
    <row r="5410" spans="1:4">
      <c r="A5410" s="1">
        <v>44501</v>
      </c>
      <c r="B5410" t="s">
        <v>294</v>
      </c>
      <c r="C5410" t="s">
        <v>239</v>
      </c>
      <c r="D5410">
        <v>470</v>
      </c>
    </row>
    <row r="5411" spans="1:4">
      <c r="A5411" s="1">
        <v>44501</v>
      </c>
      <c r="B5411" t="s">
        <v>11</v>
      </c>
      <c r="C5411" t="s">
        <v>777</v>
      </c>
      <c r="D5411">
        <v>180</v>
      </c>
    </row>
    <row r="5412" spans="1:4">
      <c r="A5412" s="1">
        <v>44501</v>
      </c>
      <c r="B5412" t="s">
        <v>125</v>
      </c>
      <c r="C5412" t="s">
        <v>640</v>
      </c>
      <c r="D5412">
        <v>60</v>
      </c>
    </row>
    <row r="5413" spans="1:4">
      <c r="A5413" s="1">
        <v>44501</v>
      </c>
      <c r="B5413" t="s">
        <v>125</v>
      </c>
      <c r="C5413" t="s">
        <v>641</v>
      </c>
      <c r="D5413">
        <v>675</v>
      </c>
    </row>
    <row r="5414" spans="1:4">
      <c r="A5414" s="1">
        <v>44501</v>
      </c>
      <c r="B5414" t="s">
        <v>125</v>
      </c>
      <c r="C5414" t="s">
        <v>509</v>
      </c>
      <c r="D5414">
        <v>32.75</v>
      </c>
    </row>
    <row r="5415" spans="1:4">
      <c r="A5415" s="1">
        <v>44501</v>
      </c>
      <c r="B5415" t="s">
        <v>644</v>
      </c>
      <c r="C5415" t="s">
        <v>684</v>
      </c>
      <c r="D5415">
        <v>300</v>
      </c>
    </row>
    <row r="5416" spans="1:4">
      <c r="A5416" s="1">
        <v>44501</v>
      </c>
      <c r="B5416" t="s">
        <v>646</v>
      </c>
      <c r="C5416" t="s">
        <v>1145</v>
      </c>
      <c r="D5416">
        <v>1003</v>
      </c>
    </row>
    <row r="5417" spans="1:4">
      <c r="A5417" s="1">
        <v>44501</v>
      </c>
      <c r="B5417" t="s">
        <v>36</v>
      </c>
      <c r="C5417" t="s">
        <v>37</v>
      </c>
      <c r="D5417">
        <v>600</v>
      </c>
    </row>
    <row r="5418" spans="1:4">
      <c r="A5418" s="1">
        <v>44501</v>
      </c>
      <c r="B5418" t="s">
        <v>36</v>
      </c>
      <c r="C5418" t="s">
        <v>38</v>
      </c>
      <c r="D5418">
        <v>400</v>
      </c>
    </row>
    <row r="5419" spans="1:4">
      <c r="A5419" s="1">
        <v>44501</v>
      </c>
      <c r="B5419" t="s">
        <v>39</v>
      </c>
      <c r="C5419" t="s">
        <v>42</v>
      </c>
      <c r="D5419">
        <v>90</v>
      </c>
    </row>
    <row r="5420" spans="1:4">
      <c r="A5420" s="1">
        <v>44501</v>
      </c>
      <c r="B5420" t="s">
        <v>375</v>
      </c>
      <c r="C5420" t="s">
        <v>547</v>
      </c>
      <c r="D5420">
        <v>200</v>
      </c>
    </row>
    <row r="5421" spans="1:4">
      <c r="A5421" s="1">
        <v>44501</v>
      </c>
      <c r="B5421" t="s">
        <v>375</v>
      </c>
      <c r="C5421" t="s">
        <v>548</v>
      </c>
      <c r="D5421">
        <v>25</v>
      </c>
    </row>
    <row r="5422" spans="1:4">
      <c r="A5422" s="1">
        <v>44501</v>
      </c>
      <c r="B5422" t="s">
        <v>375</v>
      </c>
      <c r="C5422" t="s">
        <v>549</v>
      </c>
      <c r="D5422">
        <v>44</v>
      </c>
    </row>
    <row r="5423" spans="1:4">
      <c r="A5423" s="1">
        <v>44501</v>
      </c>
      <c r="B5423" t="s">
        <v>375</v>
      </c>
      <c r="C5423" t="s">
        <v>550</v>
      </c>
      <c r="D5423">
        <v>20</v>
      </c>
    </row>
    <row r="5424" spans="1:4">
      <c r="A5424" s="1">
        <v>44501</v>
      </c>
      <c r="B5424" t="s">
        <v>375</v>
      </c>
      <c r="C5424" t="s">
        <v>1319</v>
      </c>
      <c r="D5424">
        <v>5</v>
      </c>
    </row>
    <row r="5425" spans="1:4">
      <c r="A5425" s="1">
        <v>44501</v>
      </c>
      <c r="B5425" t="s">
        <v>36</v>
      </c>
      <c r="C5425" t="s">
        <v>1366</v>
      </c>
      <c r="D5425">
        <v>700</v>
      </c>
    </row>
    <row r="5426" spans="1:4">
      <c r="A5426" s="1">
        <v>44512</v>
      </c>
      <c r="B5426" t="s">
        <v>1538</v>
      </c>
      <c r="C5426" t="s">
        <v>1212</v>
      </c>
      <c r="D5426">
        <v>787.52</v>
      </c>
    </row>
    <row r="5427" spans="1:4">
      <c r="A5427" s="1">
        <v>44519</v>
      </c>
      <c r="B5427" t="s">
        <v>68</v>
      </c>
      <c r="C5427" t="s">
        <v>20</v>
      </c>
      <c r="D5427">
        <v>102.76</v>
      </c>
    </row>
    <row r="5428" spans="1:4">
      <c r="A5428" s="1">
        <v>44514</v>
      </c>
      <c r="B5428" t="s">
        <v>134</v>
      </c>
      <c r="C5428" t="s">
        <v>1511</v>
      </c>
      <c r="D5428">
        <v>396</v>
      </c>
    </row>
    <row r="5429" spans="1:4">
      <c r="A5429" s="1">
        <v>44514</v>
      </c>
      <c r="B5429" t="s">
        <v>68</v>
      </c>
      <c r="C5429" t="s">
        <v>372</v>
      </c>
      <c r="D5429">
        <v>12.2</v>
      </c>
    </row>
    <row r="5430" spans="1:4">
      <c r="A5430" s="1">
        <v>44513</v>
      </c>
      <c r="B5430" t="s">
        <v>11</v>
      </c>
      <c r="C5430" t="s">
        <v>727</v>
      </c>
      <c r="D5430">
        <v>40.75</v>
      </c>
    </row>
    <row r="5431" spans="1:4">
      <c r="A5431" s="1">
        <v>44513</v>
      </c>
      <c r="B5431" t="s">
        <v>68</v>
      </c>
      <c r="C5431" t="s">
        <v>20</v>
      </c>
      <c r="D5431">
        <v>114.48</v>
      </c>
    </row>
    <row r="5432" spans="1:4">
      <c r="A5432" s="1">
        <v>44512</v>
      </c>
      <c r="B5432" t="s">
        <v>1538</v>
      </c>
      <c r="C5432" t="s">
        <v>1512</v>
      </c>
      <c r="D5432">
        <v>30</v>
      </c>
    </row>
    <row r="5433" spans="1:4">
      <c r="A5433" s="1">
        <v>44512</v>
      </c>
      <c r="B5433" t="s">
        <v>39</v>
      </c>
      <c r="C5433" t="s">
        <v>83</v>
      </c>
      <c r="D5433">
        <v>68.81</v>
      </c>
    </row>
    <row r="5434" spans="1:4">
      <c r="A5434" s="1">
        <v>44511</v>
      </c>
      <c r="B5434" t="s">
        <v>1538</v>
      </c>
      <c r="C5434" t="s">
        <v>1508</v>
      </c>
      <c r="D5434">
        <v>31.5</v>
      </c>
    </row>
    <row r="5435" spans="1:4">
      <c r="A5435" s="1">
        <v>44511</v>
      </c>
      <c r="B5435" t="s">
        <v>11</v>
      </c>
      <c r="C5435" t="s">
        <v>824</v>
      </c>
      <c r="D5435">
        <v>13</v>
      </c>
    </row>
    <row r="5436" spans="1:4">
      <c r="A5436" s="1">
        <v>44508</v>
      </c>
      <c r="B5436" t="s">
        <v>197</v>
      </c>
      <c r="C5436" t="s">
        <v>124</v>
      </c>
      <c r="D5436">
        <v>24.3</v>
      </c>
    </row>
    <row r="5437" spans="1:4">
      <c r="A5437" s="1">
        <v>44507</v>
      </c>
      <c r="B5437" t="s">
        <v>1538</v>
      </c>
      <c r="C5437" t="s">
        <v>1513</v>
      </c>
      <c r="D5437">
        <v>35</v>
      </c>
    </row>
    <row r="5438" spans="1:4">
      <c r="A5438" s="1">
        <v>44502</v>
      </c>
      <c r="B5438" t="s">
        <v>39</v>
      </c>
      <c r="C5438" t="s">
        <v>83</v>
      </c>
      <c r="D5438">
        <v>49.31</v>
      </c>
    </row>
    <row r="5439" spans="1:4">
      <c r="A5439" s="1">
        <v>44516</v>
      </c>
      <c r="B5439" t="s">
        <v>39</v>
      </c>
      <c r="C5439" t="s">
        <v>391</v>
      </c>
      <c r="D5439">
        <v>100</v>
      </c>
    </row>
    <row r="5440" spans="1:4">
      <c r="A5440" s="1">
        <v>44518</v>
      </c>
      <c r="B5440" t="s">
        <v>11</v>
      </c>
      <c r="C5440" t="s">
        <v>81</v>
      </c>
      <c r="D5440">
        <v>18.6</v>
      </c>
    </row>
    <row r="5441" spans="1:4">
      <c r="A5441" s="1">
        <v>44506</v>
      </c>
      <c r="B5441" t="s">
        <v>68</v>
      </c>
      <c r="C5441" t="s">
        <v>20</v>
      </c>
      <c r="D5441">
        <v>166.16</v>
      </c>
    </row>
    <row r="5442" spans="1:4">
      <c r="A5442" s="1">
        <v>44520</v>
      </c>
      <c r="B5442" t="s">
        <v>1538</v>
      </c>
      <c r="C5442" t="s">
        <v>1510</v>
      </c>
      <c r="D5442">
        <v>447.58</v>
      </c>
    </row>
    <row r="5443" spans="1:4">
      <c r="A5443" s="1">
        <v>44504</v>
      </c>
      <c r="B5443" t="s">
        <v>68</v>
      </c>
      <c r="C5443" t="s">
        <v>1498</v>
      </c>
      <c r="D5443">
        <v>83</v>
      </c>
    </row>
    <row r="5444" spans="1:4">
      <c r="A5444" s="1">
        <v>44511</v>
      </c>
      <c r="B5444" t="s">
        <v>68</v>
      </c>
      <c r="C5444" t="s">
        <v>1498</v>
      </c>
      <c r="D5444">
        <v>111</v>
      </c>
    </row>
    <row r="5445" spans="1:4">
      <c r="A5445" s="1">
        <v>44518</v>
      </c>
      <c r="B5445" t="s">
        <v>68</v>
      </c>
      <c r="C5445" t="s">
        <v>1498</v>
      </c>
      <c r="D5445">
        <v>124</v>
      </c>
    </row>
    <row r="5446" spans="1:4">
      <c r="A5446" s="1">
        <v>44524</v>
      </c>
      <c r="B5446" t="s">
        <v>294</v>
      </c>
      <c r="C5446" t="s">
        <v>85</v>
      </c>
      <c r="D5446">
        <v>32.1</v>
      </c>
    </row>
    <row r="5447" spans="1:4">
      <c r="A5447" s="1">
        <v>44525</v>
      </c>
      <c r="B5447" t="s">
        <v>11</v>
      </c>
      <c r="C5447" t="s">
        <v>824</v>
      </c>
      <c r="D5447">
        <v>14</v>
      </c>
    </row>
    <row r="5448" spans="1:4">
      <c r="A5448" s="1">
        <v>44524</v>
      </c>
      <c r="B5448" t="s">
        <v>197</v>
      </c>
      <c r="C5448" t="s">
        <v>124</v>
      </c>
      <c r="D5448">
        <v>66.9</v>
      </c>
    </row>
    <row r="5449" spans="1:4">
      <c r="A5449" s="1">
        <v>44523</v>
      </c>
      <c r="B5449" t="s">
        <v>39</v>
      </c>
      <c r="C5449" t="s">
        <v>83</v>
      </c>
      <c r="D5449">
        <v>80.98</v>
      </c>
    </row>
    <row r="5450" spans="1:4">
      <c r="A5450" s="1">
        <v>44519</v>
      </c>
      <c r="B5450" t="s">
        <v>11</v>
      </c>
      <c r="C5450" t="s">
        <v>824</v>
      </c>
      <c r="D5450">
        <v>43.55</v>
      </c>
    </row>
    <row r="5451" spans="1:4">
      <c r="A5451" s="1">
        <v>44523</v>
      </c>
      <c r="B5451" t="s">
        <v>11</v>
      </c>
      <c r="C5451" t="s">
        <v>780</v>
      </c>
      <c r="D5451">
        <v>10</v>
      </c>
    </row>
    <row r="5452" spans="1:4">
      <c r="A5452" s="1">
        <v>44521</v>
      </c>
      <c r="B5452" t="s">
        <v>294</v>
      </c>
      <c r="C5452" t="s">
        <v>943</v>
      </c>
      <c r="D5452">
        <v>10</v>
      </c>
    </row>
    <row r="5453" spans="1:4">
      <c r="A5453" s="1">
        <v>44521</v>
      </c>
      <c r="B5453" t="s">
        <v>134</v>
      </c>
      <c r="C5453" t="s">
        <v>1483</v>
      </c>
      <c r="D5453">
        <v>20</v>
      </c>
    </row>
    <row r="5454" spans="1:4">
      <c r="A5454" s="1">
        <v>44516</v>
      </c>
      <c r="B5454" t="s">
        <v>134</v>
      </c>
      <c r="C5454" t="s">
        <v>166</v>
      </c>
      <c r="D5454">
        <v>355</v>
      </c>
    </row>
    <row r="5455" spans="1:4">
      <c r="A5455" s="1">
        <v>44512</v>
      </c>
      <c r="B5455" t="s">
        <v>11</v>
      </c>
      <c r="C5455" t="s">
        <v>780</v>
      </c>
      <c r="D5455">
        <v>8.5</v>
      </c>
    </row>
    <row r="5456" spans="1:4">
      <c r="A5456" s="1">
        <v>44513</v>
      </c>
      <c r="B5456" t="s">
        <v>1538</v>
      </c>
      <c r="C5456" t="s">
        <v>576</v>
      </c>
      <c r="D5456">
        <v>16.95</v>
      </c>
    </row>
    <row r="5457" spans="1:4">
      <c r="A5457" s="1">
        <v>44525</v>
      </c>
      <c r="B5457" t="s">
        <v>197</v>
      </c>
      <c r="C5457" t="s">
        <v>394</v>
      </c>
      <c r="D5457">
        <v>69.45</v>
      </c>
    </row>
    <row r="5458" spans="1:4">
      <c r="A5458" s="1">
        <v>44508</v>
      </c>
      <c r="B5458" t="s">
        <v>1538</v>
      </c>
      <c r="C5458" t="s">
        <v>1514</v>
      </c>
      <c r="D5458">
        <v>89</v>
      </c>
    </row>
    <row r="5459" spans="1:4">
      <c r="A5459" s="1">
        <v>44502</v>
      </c>
      <c r="B5459" t="s">
        <v>197</v>
      </c>
      <c r="C5459" t="s">
        <v>394</v>
      </c>
      <c r="D5459">
        <v>21.15</v>
      </c>
    </row>
    <row r="5460" spans="1:4">
      <c r="A5460" s="1">
        <v>44525</v>
      </c>
      <c r="B5460" t="s">
        <v>68</v>
      </c>
      <c r="C5460" t="s">
        <v>1515</v>
      </c>
      <c r="D5460">
        <v>25.28</v>
      </c>
    </row>
    <row r="5461" spans="1:4">
      <c r="A5461" s="1">
        <v>44527</v>
      </c>
      <c r="B5461" t="s">
        <v>68</v>
      </c>
      <c r="C5461" t="s">
        <v>20</v>
      </c>
      <c r="D5461">
        <v>128.18</v>
      </c>
    </row>
    <row r="5462" spans="1:4">
      <c r="A5462" s="1">
        <v>44507</v>
      </c>
      <c r="B5462" t="s">
        <v>68</v>
      </c>
      <c r="C5462" t="s">
        <v>372</v>
      </c>
      <c r="D5462">
        <v>19.85</v>
      </c>
    </row>
    <row r="5463" spans="1:4">
      <c r="A5463" s="1">
        <v>44512</v>
      </c>
      <c r="B5463" t="s">
        <v>68</v>
      </c>
      <c r="C5463" t="s">
        <v>20</v>
      </c>
      <c r="D5463">
        <v>115.96</v>
      </c>
    </row>
    <row r="5464" spans="1:4">
      <c r="A5464" s="1">
        <v>44527</v>
      </c>
      <c r="B5464" t="s">
        <v>68</v>
      </c>
      <c r="C5464" t="s">
        <v>20</v>
      </c>
      <c r="D5464">
        <v>17.6</v>
      </c>
    </row>
    <row r="5465" spans="1:4">
      <c r="A5465" s="1">
        <v>44530</v>
      </c>
      <c r="B5465" t="s">
        <v>34</v>
      </c>
      <c r="C5465" t="s">
        <v>81</v>
      </c>
      <c r="D5465">
        <v>22.8</v>
      </c>
    </row>
    <row r="5466" spans="1:4">
      <c r="A5466" s="1">
        <v>44525</v>
      </c>
      <c r="B5466" t="s">
        <v>1538</v>
      </c>
      <c r="C5466" t="s">
        <v>1472</v>
      </c>
      <c r="D5466">
        <v>30</v>
      </c>
    </row>
    <row r="5467" spans="1:4">
      <c r="A5467" s="1">
        <v>44525</v>
      </c>
      <c r="B5467" t="s">
        <v>36</v>
      </c>
      <c r="C5467" t="s">
        <v>1516</v>
      </c>
      <c r="D5467">
        <v>885.25</v>
      </c>
    </row>
    <row r="5468" spans="1:4">
      <c r="A5468" s="1">
        <v>44525</v>
      </c>
      <c r="B5468" t="s">
        <v>68</v>
      </c>
      <c r="C5468" t="s">
        <v>1498</v>
      </c>
      <c r="D5468">
        <v>90.3</v>
      </c>
    </row>
    <row r="5469" spans="1:4">
      <c r="A5469" s="1">
        <v>44524</v>
      </c>
      <c r="B5469" t="s">
        <v>163</v>
      </c>
      <c r="C5469" t="s">
        <v>1517</v>
      </c>
      <c r="D5469">
        <v>143.74</v>
      </c>
    </row>
    <row r="5470" spans="1:4">
      <c r="A5470" s="1">
        <v>44530</v>
      </c>
      <c r="B5470" t="s">
        <v>841</v>
      </c>
      <c r="C5470" t="s">
        <v>1445</v>
      </c>
      <c r="D5470">
        <v>1272.19</v>
      </c>
    </row>
    <row r="5471" spans="1:4">
      <c r="A5471" s="1">
        <v>44530</v>
      </c>
      <c r="B5471" t="s">
        <v>68</v>
      </c>
      <c r="C5471" t="s">
        <v>1515</v>
      </c>
      <c r="D5471">
        <v>23.9</v>
      </c>
    </row>
    <row r="5472" spans="1:4">
      <c r="A5472" s="1">
        <v>44502</v>
      </c>
      <c r="B5472" t="s">
        <v>39</v>
      </c>
      <c r="C5472" t="s">
        <v>83</v>
      </c>
      <c r="D5472">
        <v>88.31</v>
      </c>
    </row>
    <row r="5473" spans="1:4">
      <c r="A5473" s="1">
        <v>44531</v>
      </c>
      <c r="B5473" t="s">
        <v>294</v>
      </c>
      <c r="C5473" t="s">
        <v>239</v>
      </c>
      <c r="D5473">
        <v>470</v>
      </c>
    </row>
    <row r="5474" spans="1:4">
      <c r="A5474" s="1">
        <v>44531</v>
      </c>
      <c r="B5474" t="s">
        <v>11</v>
      </c>
      <c r="C5474" t="s">
        <v>777</v>
      </c>
      <c r="D5474">
        <v>180</v>
      </c>
    </row>
    <row r="5475" spans="1:4">
      <c r="A5475" s="1">
        <v>44531</v>
      </c>
      <c r="B5475" t="s">
        <v>125</v>
      </c>
      <c r="C5475" t="s">
        <v>640</v>
      </c>
      <c r="D5475">
        <v>60</v>
      </c>
    </row>
    <row r="5476" spans="1:4">
      <c r="A5476" s="1">
        <v>44531</v>
      </c>
      <c r="B5476" t="s">
        <v>125</v>
      </c>
      <c r="C5476" t="s">
        <v>641</v>
      </c>
      <c r="D5476">
        <v>675</v>
      </c>
    </row>
    <row r="5477" spans="1:4">
      <c r="A5477" s="1">
        <v>44531</v>
      </c>
      <c r="B5477" t="s">
        <v>125</v>
      </c>
      <c r="C5477" t="s">
        <v>509</v>
      </c>
      <c r="D5477">
        <v>32.75</v>
      </c>
    </row>
    <row r="5478" spans="1:4">
      <c r="A5478" s="1">
        <v>44531</v>
      </c>
      <c r="B5478" t="s">
        <v>644</v>
      </c>
      <c r="C5478" t="s">
        <v>684</v>
      </c>
      <c r="D5478">
        <v>300</v>
      </c>
    </row>
    <row r="5479" spans="1:4">
      <c r="A5479" s="1">
        <v>44531</v>
      </c>
      <c r="B5479" t="s">
        <v>646</v>
      </c>
      <c r="C5479" t="s">
        <v>1145</v>
      </c>
      <c r="D5479">
        <v>1177</v>
      </c>
    </row>
    <row r="5480" spans="1:4">
      <c r="A5480" s="1">
        <v>44531</v>
      </c>
      <c r="B5480" t="s">
        <v>36</v>
      </c>
      <c r="C5480" t="s">
        <v>37</v>
      </c>
      <c r="D5480">
        <v>600</v>
      </c>
    </row>
    <row r="5481" spans="1:4">
      <c r="A5481" s="1">
        <v>44531</v>
      </c>
      <c r="B5481" t="s">
        <v>36</v>
      </c>
      <c r="C5481" t="s">
        <v>38</v>
      </c>
      <c r="D5481">
        <v>400</v>
      </c>
    </row>
    <row r="5482" spans="1:4">
      <c r="A5482" s="1">
        <v>44531</v>
      </c>
      <c r="B5482" t="s">
        <v>39</v>
      </c>
      <c r="C5482" t="s">
        <v>42</v>
      </c>
      <c r="D5482">
        <v>90</v>
      </c>
    </row>
    <row r="5483" spans="1:4">
      <c r="A5483" s="1">
        <v>44531</v>
      </c>
      <c r="B5483" t="s">
        <v>375</v>
      </c>
      <c r="C5483" t="s">
        <v>547</v>
      </c>
      <c r="D5483">
        <v>200</v>
      </c>
    </row>
    <row r="5484" spans="1:4">
      <c r="A5484" s="1">
        <v>44531</v>
      </c>
      <c r="B5484" t="s">
        <v>375</v>
      </c>
      <c r="C5484" t="s">
        <v>548</v>
      </c>
      <c r="D5484">
        <v>25</v>
      </c>
    </row>
    <row r="5485" spans="1:4">
      <c r="A5485" s="1">
        <v>44531</v>
      </c>
      <c r="B5485" t="s">
        <v>375</v>
      </c>
      <c r="C5485" t="s">
        <v>549</v>
      </c>
      <c r="D5485">
        <v>44</v>
      </c>
    </row>
    <row r="5486" spans="1:4">
      <c r="A5486" s="1">
        <v>44531</v>
      </c>
      <c r="B5486" t="s">
        <v>375</v>
      </c>
      <c r="C5486" t="s">
        <v>550</v>
      </c>
      <c r="D5486">
        <v>20</v>
      </c>
    </row>
    <row r="5487" spans="1:4">
      <c r="A5487" s="1">
        <v>44531</v>
      </c>
      <c r="B5487" t="s">
        <v>375</v>
      </c>
      <c r="C5487" t="s">
        <v>1319</v>
      </c>
      <c r="D5487">
        <v>5</v>
      </c>
    </row>
    <row r="5488" spans="1:4">
      <c r="A5488" s="1">
        <v>44531</v>
      </c>
      <c r="B5488" t="s">
        <v>36</v>
      </c>
      <c r="C5488" t="s">
        <v>1366</v>
      </c>
      <c r="D5488">
        <v>700</v>
      </c>
    </row>
    <row r="5489" spans="1:4">
      <c r="A5489" s="1">
        <v>44533</v>
      </c>
      <c r="B5489" t="s">
        <v>68</v>
      </c>
      <c r="C5489" t="s">
        <v>1518</v>
      </c>
      <c r="D5489">
        <v>20.9</v>
      </c>
    </row>
    <row r="5490" spans="1:4">
      <c r="A5490" s="1">
        <v>44533</v>
      </c>
      <c r="B5490" t="s">
        <v>11</v>
      </c>
      <c r="C5490" t="s">
        <v>824</v>
      </c>
      <c r="D5490">
        <v>35</v>
      </c>
    </row>
    <row r="5491" spans="1:4">
      <c r="A5491" s="1">
        <v>44532</v>
      </c>
      <c r="B5491" t="s">
        <v>134</v>
      </c>
      <c r="C5491" t="s">
        <v>1519</v>
      </c>
      <c r="D5491">
        <v>169.06</v>
      </c>
    </row>
    <row r="5492" spans="1:4">
      <c r="A5492" s="1">
        <v>44534</v>
      </c>
      <c r="B5492" t="s">
        <v>1538</v>
      </c>
      <c r="C5492" t="s">
        <v>1520</v>
      </c>
      <c r="D5492">
        <v>23.86</v>
      </c>
    </row>
    <row r="5493" spans="1:4">
      <c r="A5493" s="1">
        <v>44534</v>
      </c>
      <c r="B5493" t="s">
        <v>68</v>
      </c>
      <c r="C5493" t="s">
        <v>20</v>
      </c>
      <c r="D5493">
        <v>94.15</v>
      </c>
    </row>
    <row r="5494" spans="1:4">
      <c r="A5494" s="1">
        <v>44534</v>
      </c>
      <c r="B5494" t="s">
        <v>39</v>
      </c>
      <c r="C5494" t="s">
        <v>391</v>
      </c>
      <c r="D5494">
        <v>100</v>
      </c>
    </row>
    <row r="5495" spans="1:4">
      <c r="A5495" s="1">
        <v>44536</v>
      </c>
      <c r="B5495" t="s">
        <v>39</v>
      </c>
      <c r="C5495" t="s">
        <v>83</v>
      </c>
      <c r="D5495">
        <v>41</v>
      </c>
    </row>
    <row r="5496" spans="1:4">
      <c r="A5496" s="1">
        <v>44534</v>
      </c>
      <c r="B5496" t="s">
        <v>134</v>
      </c>
      <c r="C5496" t="s">
        <v>810</v>
      </c>
      <c r="D5496">
        <v>100</v>
      </c>
    </row>
    <row r="5497" spans="1:4">
      <c r="A5497" s="1">
        <v>44533</v>
      </c>
      <c r="B5497" t="s">
        <v>134</v>
      </c>
      <c r="C5497" t="s">
        <v>1043</v>
      </c>
      <c r="D5497">
        <v>29.7</v>
      </c>
    </row>
    <row r="5498" spans="1:4">
      <c r="A5498" s="1">
        <v>44532</v>
      </c>
      <c r="B5498" t="s">
        <v>68</v>
      </c>
      <c r="C5498" t="s">
        <v>1498</v>
      </c>
      <c r="D5498">
        <v>94.08</v>
      </c>
    </row>
    <row r="5499" spans="1:4">
      <c r="A5499" s="1">
        <v>44540</v>
      </c>
      <c r="B5499" t="s">
        <v>68</v>
      </c>
      <c r="C5499" t="s">
        <v>1498</v>
      </c>
      <c r="D5499">
        <v>92.87</v>
      </c>
    </row>
    <row r="5500" spans="1:4">
      <c r="A5500" s="1">
        <v>44537</v>
      </c>
      <c r="B5500" t="s">
        <v>197</v>
      </c>
      <c r="C5500" t="s">
        <v>124</v>
      </c>
      <c r="D5500">
        <v>94.85</v>
      </c>
    </row>
    <row r="5501" spans="1:4">
      <c r="A5501" s="1">
        <v>44539</v>
      </c>
      <c r="B5501" t="s">
        <v>11</v>
      </c>
      <c r="C5501" t="s">
        <v>824</v>
      </c>
      <c r="D5501">
        <v>20</v>
      </c>
    </row>
    <row r="5502" spans="1:4">
      <c r="A5502" s="1">
        <v>44559</v>
      </c>
      <c r="B5502" t="s">
        <v>36</v>
      </c>
      <c r="C5502" t="s">
        <v>1521</v>
      </c>
      <c r="D5502">
        <v>1386.44</v>
      </c>
    </row>
    <row r="5503" spans="1:4">
      <c r="A5503" s="1">
        <v>44557</v>
      </c>
      <c r="B5503" t="s">
        <v>125</v>
      </c>
      <c r="C5503" t="s">
        <v>200</v>
      </c>
      <c r="D5503">
        <v>66.1</v>
      </c>
    </row>
    <row r="5504" spans="1:4">
      <c r="A5504" s="1">
        <v>44557</v>
      </c>
      <c r="B5504" t="s">
        <v>11</v>
      </c>
      <c r="C5504" t="s">
        <v>798</v>
      </c>
      <c r="D5504">
        <v>31</v>
      </c>
    </row>
    <row r="5505" spans="1:4">
      <c r="A5505" s="1">
        <v>44561</v>
      </c>
      <c r="B5505" t="s">
        <v>11</v>
      </c>
      <c r="C5505" t="s">
        <v>727</v>
      </c>
      <c r="D5505">
        <v>11.6</v>
      </c>
    </row>
    <row r="5506" spans="1:4">
      <c r="A5506" s="1">
        <v>44559</v>
      </c>
      <c r="B5506" t="s">
        <v>39</v>
      </c>
      <c r="C5506" t="s">
        <v>358</v>
      </c>
      <c r="D5506">
        <v>18.9</v>
      </c>
    </row>
    <row r="5507" spans="1:4">
      <c r="A5507" s="1">
        <v>44557</v>
      </c>
      <c r="B5507" t="s">
        <v>68</v>
      </c>
      <c r="C5507" t="s">
        <v>705</v>
      </c>
      <c r="D5507">
        <v>24</v>
      </c>
    </row>
    <row r="5508" spans="1:4">
      <c r="A5508" s="1">
        <v>44557</v>
      </c>
      <c r="B5508" t="s">
        <v>68</v>
      </c>
      <c r="C5508" t="s">
        <v>20</v>
      </c>
      <c r="D5508">
        <v>81.4</v>
      </c>
    </row>
    <row r="5509" spans="1:4">
      <c r="A5509" s="1">
        <v>44557</v>
      </c>
      <c r="B5509" t="s">
        <v>163</v>
      </c>
      <c r="C5509" t="s">
        <v>923</v>
      </c>
      <c r="D5509">
        <v>30</v>
      </c>
    </row>
    <row r="5510" spans="1:4">
      <c r="A5510" s="1">
        <v>44534</v>
      </c>
      <c r="B5510" t="s">
        <v>11</v>
      </c>
      <c r="C5510" t="s">
        <v>1522</v>
      </c>
      <c r="D5510">
        <v>150</v>
      </c>
    </row>
    <row r="5511" spans="1:4">
      <c r="A5511" s="1">
        <v>44553</v>
      </c>
      <c r="B5511" t="s">
        <v>163</v>
      </c>
      <c r="C5511" t="s">
        <v>1523</v>
      </c>
      <c r="D5511">
        <v>50</v>
      </c>
    </row>
    <row r="5512" spans="1:4">
      <c r="A5512" s="1">
        <v>44549</v>
      </c>
      <c r="B5512" t="s">
        <v>1538</v>
      </c>
      <c r="C5512" t="s">
        <v>1524</v>
      </c>
      <c r="D5512">
        <v>25</v>
      </c>
    </row>
    <row r="5513" spans="1:4">
      <c r="A5513" s="1">
        <v>44542</v>
      </c>
      <c r="B5513" t="s">
        <v>197</v>
      </c>
      <c r="C5513" t="s">
        <v>124</v>
      </c>
      <c r="D5513">
        <v>19.9</v>
      </c>
    </row>
    <row r="5514" spans="1:4">
      <c r="A5514" s="1">
        <v>44548</v>
      </c>
      <c r="B5514" t="s">
        <v>11</v>
      </c>
      <c r="C5514" t="s">
        <v>1525</v>
      </c>
      <c r="D5514">
        <v>14.8</v>
      </c>
    </row>
    <row r="5515" spans="1:4">
      <c r="A5515" s="1">
        <v>44548</v>
      </c>
      <c r="B5515" t="s">
        <v>294</v>
      </c>
      <c r="C5515" t="s">
        <v>1526</v>
      </c>
      <c r="D5515">
        <v>12</v>
      </c>
    </row>
    <row r="5516" spans="1:4">
      <c r="A5516" s="1">
        <v>44550</v>
      </c>
      <c r="B5516" t="s">
        <v>39</v>
      </c>
      <c r="C5516" t="s">
        <v>83</v>
      </c>
      <c r="D5516">
        <v>87</v>
      </c>
    </row>
    <row r="5517" spans="1:4">
      <c r="A5517" s="1">
        <v>44546</v>
      </c>
      <c r="B5517" t="s">
        <v>163</v>
      </c>
      <c r="C5517" t="s">
        <v>1527</v>
      </c>
      <c r="D5517">
        <v>250</v>
      </c>
    </row>
    <row r="5518" spans="1:4">
      <c r="A5518" s="1">
        <v>44549</v>
      </c>
      <c r="B5518" t="s">
        <v>68</v>
      </c>
      <c r="C5518" t="s">
        <v>20</v>
      </c>
      <c r="D5518">
        <v>103.07</v>
      </c>
    </row>
    <row r="5519" spans="1:4">
      <c r="A5519" s="1">
        <v>44545</v>
      </c>
      <c r="B5519" t="s">
        <v>163</v>
      </c>
      <c r="C5519" t="s">
        <v>1528</v>
      </c>
      <c r="D5519">
        <v>50.55</v>
      </c>
    </row>
    <row r="5520" spans="1:4">
      <c r="A5520" s="1">
        <v>44544</v>
      </c>
      <c r="B5520" t="s">
        <v>1538</v>
      </c>
      <c r="C5520" t="s">
        <v>428</v>
      </c>
      <c r="D5520">
        <v>22</v>
      </c>
    </row>
    <row r="5521" spans="1:4">
      <c r="A5521" s="1">
        <v>44556</v>
      </c>
      <c r="B5521" t="s">
        <v>39</v>
      </c>
      <c r="C5521" t="s">
        <v>391</v>
      </c>
      <c r="D5521">
        <v>50</v>
      </c>
    </row>
    <row r="5522" spans="1:4">
      <c r="A5522" s="1">
        <v>44556</v>
      </c>
      <c r="B5522" t="s">
        <v>11</v>
      </c>
      <c r="C5522" t="s">
        <v>1529</v>
      </c>
      <c r="D5522">
        <v>48.9</v>
      </c>
    </row>
    <row r="5523" spans="1:4">
      <c r="A5523" s="1">
        <v>44538</v>
      </c>
      <c r="B5523" t="s">
        <v>197</v>
      </c>
      <c r="C5523" t="s">
        <v>124</v>
      </c>
      <c r="D5523">
        <v>12</v>
      </c>
    </row>
    <row r="5524" spans="1:4">
      <c r="A5524" s="1">
        <v>44560</v>
      </c>
      <c r="B5524" t="s">
        <v>34</v>
      </c>
      <c r="C5524" t="s">
        <v>81</v>
      </c>
      <c r="D5524">
        <v>24</v>
      </c>
    </row>
    <row r="5525" spans="1:4">
      <c r="A5525" s="1">
        <v>44541</v>
      </c>
      <c r="B5525" t="s">
        <v>34</v>
      </c>
      <c r="C5525" t="s">
        <v>1530</v>
      </c>
      <c r="D5525">
        <v>61</v>
      </c>
    </row>
    <row r="5526" spans="1:4">
      <c r="A5526" s="1">
        <v>44559</v>
      </c>
      <c r="B5526" t="s">
        <v>1538</v>
      </c>
      <c r="C5526" t="s">
        <v>1531</v>
      </c>
      <c r="D5526">
        <v>30</v>
      </c>
    </row>
    <row r="5527" spans="1:4">
      <c r="A5527" s="1">
        <v>44547</v>
      </c>
      <c r="B5527" t="s">
        <v>68</v>
      </c>
      <c r="C5527" t="s">
        <v>1498</v>
      </c>
      <c r="D5527">
        <v>98.8</v>
      </c>
    </row>
    <row r="5528" spans="1:4">
      <c r="A5528" s="1">
        <v>44553</v>
      </c>
      <c r="B5528" t="s">
        <v>68</v>
      </c>
      <c r="C5528" t="s">
        <v>1498</v>
      </c>
      <c r="D5528">
        <v>82.57</v>
      </c>
    </row>
    <row r="5529" spans="1:4">
      <c r="A5529" s="1">
        <v>44560</v>
      </c>
      <c r="B5529" t="s">
        <v>68</v>
      </c>
      <c r="C5529" t="s">
        <v>1498</v>
      </c>
      <c r="D5529">
        <v>86.9</v>
      </c>
    </row>
    <row r="5530" spans="1:4">
      <c r="A5530" s="1">
        <v>44556</v>
      </c>
      <c r="B5530" t="s">
        <v>1538</v>
      </c>
      <c r="C5530" t="s">
        <v>1532</v>
      </c>
      <c r="D5530">
        <v>10</v>
      </c>
    </row>
    <row r="5531" spans="1:4">
      <c r="A5531" s="1">
        <v>44557</v>
      </c>
      <c r="B5531" t="s">
        <v>125</v>
      </c>
      <c r="C5531" t="s">
        <v>1533</v>
      </c>
      <c r="D5531">
        <v>26.9</v>
      </c>
    </row>
    <row r="5532" spans="1:4">
      <c r="A5532" s="1">
        <v>44536</v>
      </c>
      <c r="B5532" t="s">
        <v>68</v>
      </c>
      <c r="C5532" t="s">
        <v>1273</v>
      </c>
      <c r="D5532">
        <v>27.8</v>
      </c>
    </row>
    <row r="5533" spans="1:4">
      <c r="A5533" s="1">
        <v>44538</v>
      </c>
      <c r="B5533" t="s">
        <v>11</v>
      </c>
      <c r="C5533" t="s">
        <v>35</v>
      </c>
      <c r="D5533">
        <v>5.15</v>
      </c>
    </row>
    <row r="5534" spans="1:4">
      <c r="A5534" s="1">
        <v>44533</v>
      </c>
      <c r="B5534" t="s">
        <v>134</v>
      </c>
      <c r="C5534" t="s">
        <v>348</v>
      </c>
      <c r="D5534">
        <v>29.7</v>
      </c>
    </row>
    <row r="5535" spans="1:4">
      <c r="A5535" s="1">
        <v>44536</v>
      </c>
      <c r="B5535" t="s">
        <v>11</v>
      </c>
      <c r="C5535" t="s">
        <v>1534</v>
      </c>
      <c r="D5535">
        <v>101.1</v>
      </c>
    </row>
    <row r="5536" spans="1:4">
      <c r="A5536" s="1">
        <v>44542</v>
      </c>
      <c r="B5536" t="s">
        <v>294</v>
      </c>
      <c r="C5536" t="s">
        <v>1420</v>
      </c>
      <c r="D5536">
        <v>793</v>
      </c>
    </row>
    <row r="5537" spans="1:4">
      <c r="A5537" s="1">
        <v>44544</v>
      </c>
      <c r="B5537" t="s">
        <v>11</v>
      </c>
      <c r="C5537" t="s">
        <v>1535</v>
      </c>
      <c r="D5537">
        <v>52.43</v>
      </c>
    </row>
    <row r="5538" spans="1:4">
      <c r="A5538" s="1">
        <v>44534</v>
      </c>
      <c r="B5538" t="s">
        <v>36</v>
      </c>
      <c r="C5538" t="s">
        <v>1536</v>
      </c>
      <c r="D5538">
        <v>97</v>
      </c>
    </row>
    <row r="5539" spans="1:4">
      <c r="A5539" s="1">
        <v>44534</v>
      </c>
      <c r="B5539" t="s">
        <v>134</v>
      </c>
      <c r="C5539" t="s">
        <v>964</v>
      </c>
      <c r="D5539">
        <v>100</v>
      </c>
    </row>
    <row r="5540" spans="1:4">
      <c r="A5540" s="1">
        <v>44537</v>
      </c>
      <c r="B5540" t="s">
        <v>1538</v>
      </c>
      <c r="C5540" t="s">
        <v>1537</v>
      </c>
      <c r="D5540">
        <v>32</v>
      </c>
    </row>
    <row r="5541" spans="1:4">
      <c r="A5541" s="1">
        <v>44552</v>
      </c>
      <c r="B5541" t="s">
        <v>197</v>
      </c>
      <c r="C5541" t="s">
        <v>124</v>
      </c>
      <c r="D5541">
        <v>55.82</v>
      </c>
    </row>
    <row r="5542" spans="1:4">
      <c r="A5542" s="1">
        <v>44552</v>
      </c>
      <c r="B5542" t="s">
        <v>1538</v>
      </c>
      <c r="C5542" t="s">
        <v>524</v>
      </c>
      <c r="D5542">
        <v>65.54</v>
      </c>
    </row>
    <row r="5543" spans="1:4">
      <c r="A5543" s="1">
        <v>300200</v>
      </c>
      <c r="B5543" t="s">
        <v>125</v>
      </c>
      <c r="C5543" t="s">
        <v>818</v>
      </c>
      <c r="D5543">
        <v>17.69</v>
      </c>
    </row>
    <row r="5544" spans="1:4">
      <c r="A5544" s="1">
        <v>44562</v>
      </c>
      <c r="B5544" t="s">
        <v>294</v>
      </c>
      <c r="C5544" t="s">
        <v>239</v>
      </c>
      <c r="D5544">
        <v>470</v>
      </c>
    </row>
    <row r="5545" spans="1:4">
      <c r="A5545" s="1">
        <v>44562</v>
      </c>
      <c r="B5545" t="s">
        <v>11</v>
      </c>
      <c r="C5545" t="s">
        <v>777</v>
      </c>
      <c r="D5545">
        <v>180</v>
      </c>
    </row>
    <row r="5546" spans="1:4">
      <c r="A5546" s="1">
        <v>44562</v>
      </c>
      <c r="B5546" t="s">
        <v>125</v>
      </c>
      <c r="C5546" t="s">
        <v>640</v>
      </c>
      <c r="D5546">
        <v>60</v>
      </c>
    </row>
    <row r="5547" spans="1:4">
      <c r="A5547" s="1">
        <v>44562</v>
      </c>
      <c r="B5547" t="s">
        <v>125</v>
      </c>
      <c r="C5547" t="s">
        <v>641</v>
      </c>
      <c r="D5547">
        <v>750</v>
      </c>
    </row>
    <row r="5548" spans="1:4">
      <c r="A5548" s="1">
        <v>44562</v>
      </c>
      <c r="B5548" t="s">
        <v>125</v>
      </c>
      <c r="C5548" t="s">
        <v>509</v>
      </c>
      <c r="D5548">
        <v>32.75</v>
      </c>
    </row>
    <row r="5549" spans="1:4">
      <c r="A5549" s="1">
        <v>44562</v>
      </c>
      <c r="B5549" t="s">
        <v>644</v>
      </c>
      <c r="C5549" t="s">
        <v>684</v>
      </c>
      <c r="D5549">
        <v>100</v>
      </c>
    </row>
    <row r="5550" spans="1:4">
      <c r="A5550" s="1">
        <v>44562</v>
      </c>
      <c r="B5550" t="s">
        <v>646</v>
      </c>
      <c r="C5550" t="s">
        <v>1145</v>
      </c>
      <c r="D5550">
        <v>1177</v>
      </c>
    </row>
    <row r="5551" spans="1:4">
      <c r="A5551" s="1">
        <v>44562</v>
      </c>
      <c r="B5551" t="s">
        <v>36</v>
      </c>
      <c r="C5551" t="s">
        <v>37</v>
      </c>
      <c r="D5551">
        <v>600</v>
      </c>
    </row>
    <row r="5552" spans="1:4">
      <c r="A5552" s="1">
        <v>44562</v>
      </c>
      <c r="B5552" t="s">
        <v>36</v>
      </c>
      <c r="C5552" t="s">
        <v>38</v>
      </c>
      <c r="D5552">
        <v>400</v>
      </c>
    </row>
    <row r="5553" spans="1:4">
      <c r="A5553" s="1">
        <v>44562</v>
      </c>
      <c r="B5553" t="s">
        <v>39</v>
      </c>
      <c r="C5553" t="s">
        <v>42</v>
      </c>
      <c r="D5553">
        <v>90</v>
      </c>
    </row>
    <row r="5554" spans="1:4">
      <c r="A5554" s="1">
        <v>44562</v>
      </c>
      <c r="B5554" t="s">
        <v>375</v>
      </c>
      <c r="C5554" t="s">
        <v>547</v>
      </c>
      <c r="D5554">
        <v>200</v>
      </c>
    </row>
    <row r="5555" spans="1:4">
      <c r="A5555" s="1">
        <v>44562</v>
      </c>
      <c r="B5555" t="s">
        <v>375</v>
      </c>
      <c r="C5555" t="s">
        <v>548</v>
      </c>
      <c r="D5555">
        <v>25</v>
      </c>
    </row>
    <row r="5556" spans="1:4">
      <c r="A5556" s="1">
        <v>44562</v>
      </c>
      <c r="B5556" t="s">
        <v>375</v>
      </c>
      <c r="C5556" t="s">
        <v>549</v>
      </c>
      <c r="D5556">
        <v>44</v>
      </c>
    </row>
    <row r="5557" spans="1:4">
      <c r="A5557" s="1">
        <v>44562</v>
      </c>
      <c r="B5557" t="s">
        <v>375</v>
      </c>
      <c r="C5557" t="s">
        <v>550</v>
      </c>
      <c r="D5557">
        <v>20</v>
      </c>
    </row>
    <row r="5558" spans="1:4">
      <c r="A5558" s="1">
        <v>44562</v>
      </c>
      <c r="B5558" t="s">
        <v>375</v>
      </c>
      <c r="C5558" t="s">
        <v>1319</v>
      </c>
      <c r="D5558">
        <v>5</v>
      </c>
    </row>
    <row r="5559" spans="1:4">
      <c r="A5559" s="1">
        <v>44562</v>
      </c>
      <c r="B5559" t="s">
        <v>36</v>
      </c>
      <c r="C5559" t="s">
        <v>1366</v>
      </c>
      <c r="D5559">
        <v>700</v>
      </c>
    </row>
    <row r="5560" spans="1:4">
      <c r="A5560" s="1">
        <v>44562</v>
      </c>
      <c r="B5560" t="s">
        <v>68</v>
      </c>
      <c r="C5560" t="s">
        <v>1518</v>
      </c>
      <c r="D5560">
        <v>20.9</v>
      </c>
    </row>
    <row r="5561" spans="1:4">
      <c r="A5561" s="1">
        <v>44570</v>
      </c>
      <c r="B5561" t="s">
        <v>39</v>
      </c>
      <c r="C5561" t="s">
        <v>83</v>
      </c>
      <c r="D5561">
        <v>41</v>
      </c>
    </row>
    <row r="5562" spans="1:4">
      <c r="A5562" s="1">
        <v>44532</v>
      </c>
      <c r="B5562" t="s">
        <v>134</v>
      </c>
      <c r="C5562" t="s">
        <v>1519</v>
      </c>
      <c r="D5562">
        <v>169.06</v>
      </c>
    </row>
    <row r="5563" spans="1:4">
      <c r="A5563" s="1">
        <v>44569</v>
      </c>
      <c r="B5563" t="s">
        <v>1538</v>
      </c>
      <c r="C5563" t="s">
        <v>524</v>
      </c>
      <c r="D5563">
        <v>59.5</v>
      </c>
    </row>
    <row r="5564" spans="1:4">
      <c r="A5564" s="1">
        <v>44569</v>
      </c>
      <c r="B5564" t="s">
        <v>34</v>
      </c>
      <c r="C5564" t="s">
        <v>1539</v>
      </c>
      <c r="D5564">
        <v>12.9</v>
      </c>
    </row>
    <row r="5565" spans="1:4">
      <c r="A5565" s="1">
        <v>44562</v>
      </c>
      <c r="B5565" t="s">
        <v>68</v>
      </c>
      <c r="C5565" t="s">
        <v>20</v>
      </c>
      <c r="D5565">
        <v>155.81</v>
      </c>
    </row>
    <row r="5566" spans="1:4">
      <c r="A5566" s="1">
        <v>44562</v>
      </c>
      <c r="B5566" t="s">
        <v>39</v>
      </c>
      <c r="C5566" t="s">
        <v>83</v>
      </c>
      <c r="D5566">
        <v>44.6</v>
      </c>
    </row>
    <row r="5567" spans="1:4">
      <c r="A5567" s="1">
        <v>44534</v>
      </c>
      <c r="B5567" t="s">
        <v>134</v>
      </c>
      <c r="C5567" t="s">
        <v>810</v>
      </c>
      <c r="D5567">
        <v>100</v>
      </c>
    </row>
    <row r="5568" spans="1:4">
      <c r="A5568" s="1">
        <v>44533</v>
      </c>
      <c r="B5568" t="s">
        <v>134</v>
      </c>
      <c r="C5568" t="s">
        <v>1043</v>
      </c>
      <c r="D5568">
        <v>29.7</v>
      </c>
    </row>
    <row r="5569" spans="1:4">
      <c r="A5569" s="1">
        <v>44569</v>
      </c>
      <c r="B5569" t="s">
        <v>163</v>
      </c>
      <c r="C5569" t="s">
        <v>1540</v>
      </c>
      <c r="D5569">
        <v>70</v>
      </c>
    </row>
    <row r="5570" spans="1:4">
      <c r="A5570" s="1">
        <v>44569</v>
      </c>
      <c r="B5570" t="s">
        <v>68</v>
      </c>
      <c r="C5570" t="s">
        <v>20</v>
      </c>
      <c r="D5570">
        <v>254.3</v>
      </c>
    </row>
    <row r="5571" spans="1:4">
      <c r="A5571" s="1">
        <v>44585</v>
      </c>
      <c r="B5571" t="s">
        <v>134</v>
      </c>
      <c r="C5571" t="s">
        <v>1541</v>
      </c>
      <c r="D5571">
        <v>90</v>
      </c>
    </row>
    <row r="5572" spans="1:4">
      <c r="A5572" s="1">
        <v>44581</v>
      </c>
      <c r="B5572" t="s">
        <v>197</v>
      </c>
      <c r="C5572" t="s">
        <v>730</v>
      </c>
      <c r="D5572">
        <v>43</v>
      </c>
    </row>
    <row r="5573" spans="1:4">
      <c r="A5573" s="1">
        <v>44581</v>
      </c>
      <c r="B5573" t="s">
        <v>134</v>
      </c>
      <c r="C5573" t="s">
        <v>1278</v>
      </c>
      <c r="D5573">
        <v>55</v>
      </c>
    </row>
    <row r="5574" spans="1:4">
      <c r="A5574" s="1">
        <v>44586</v>
      </c>
      <c r="B5574" t="s">
        <v>197</v>
      </c>
      <c r="C5574" t="s">
        <v>124</v>
      </c>
      <c r="D5574">
        <v>20.3</v>
      </c>
    </row>
    <row r="5575" spans="1:4">
      <c r="A5575" s="1">
        <v>44590</v>
      </c>
      <c r="B5575" t="s">
        <v>68</v>
      </c>
      <c r="C5575" t="s">
        <v>20</v>
      </c>
      <c r="D5575">
        <v>126.71</v>
      </c>
    </row>
    <row r="5576" spans="1:4">
      <c r="A5576" s="1">
        <v>44587</v>
      </c>
      <c r="B5576" t="s">
        <v>197</v>
      </c>
      <c r="C5576" t="s">
        <v>124</v>
      </c>
      <c r="D5576">
        <v>10.8</v>
      </c>
    </row>
    <row r="5577" spans="1:4">
      <c r="A5577" s="1">
        <v>44582</v>
      </c>
      <c r="B5577" t="s">
        <v>163</v>
      </c>
      <c r="C5577" t="s">
        <v>1542</v>
      </c>
      <c r="D5577">
        <v>55</v>
      </c>
    </row>
    <row r="5578" spans="1:4">
      <c r="A5578" s="1">
        <v>44583</v>
      </c>
      <c r="B5578" t="s">
        <v>11</v>
      </c>
      <c r="C5578" t="s">
        <v>492</v>
      </c>
      <c r="D5578">
        <v>65</v>
      </c>
    </row>
    <row r="5579" spans="1:4">
      <c r="A5579" s="1">
        <v>44588</v>
      </c>
      <c r="B5579" t="s">
        <v>134</v>
      </c>
      <c r="C5579" t="s">
        <v>712</v>
      </c>
      <c r="D5579">
        <v>20.8</v>
      </c>
    </row>
    <row r="5580" spans="1:4">
      <c r="A5580" s="1">
        <v>44584</v>
      </c>
      <c r="B5580" t="s">
        <v>68</v>
      </c>
      <c r="C5580" t="s">
        <v>926</v>
      </c>
      <c r="D5580">
        <v>16.2</v>
      </c>
    </row>
    <row r="5581" spans="1:4">
      <c r="A5581" s="1">
        <v>44589</v>
      </c>
      <c r="B5581" t="s">
        <v>39</v>
      </c>
      <c r="C5581" t="s">
        <v>83</v>
      </c>
      <c r="D5581">
        <v>88</v>
      </c>
    </row>
    <row r="5582" spans="1:4">
      <c r="A5582" s="1">
        <v>44587</v>
      </c>
      <c r="B5582" t="s">
        <v>39</v>
      </c>
      <c r="C5582" t="s">
        <v>391</v>
      </c>
      <c r="D5582">
        <v>100</v>
      </c>
    </row>
    <row r="5583" spans="1:4">
      <c r="A5583" s="1">
        <v>44584</v>
      </c>
      <c r="B5583" t="s">
        <v>11</v>
      </c>
      <c r="C5583" t="s">
        <v>492</v>
      </c>
      <c r="D5583">
        <v>24.5</v>
      </c>
    </row>
    <row r="5584" spans="1:4">
      <c r="A5584" s="1">
        <v>44575</v>
      </c>
      <c r="B5584" t="s">
        <v>294</v>
      </c>
      <c r="C5584" t="s">
        <v>1301</v>
      </c>
      <c r="D5584">
        <v>37</v>
      </c>
    </row>
    <row r="5585" spans="1:4">
      <c r="A5585" s="1">
        <v>44569</v>
      </c>
      <c r="B5585" t="s">
        <v>1538</v>
      </c>
      <c r="C5585" t="s">
        <v>1000</v>
      </c>
      <c r="D5585">
        <v>63.92</v>
      </c>
    </row>
    <row r="5586" spans="1:4">
      <c r="A5586" s="1">
        <v>44566</v>
      </c>
      <c r="B5586" t="s">
        <v>39</v>
      </c>
      <c r="C5586" t="s">
        <v>391</v>
      </c>
      <c r="D5586">
        <v>100</v>
      </c>
    </row>
    <row r="5587" spans="1:4">
      <c r="A5587" s="1">
        <v>44574</v>
      </c>
      <c r="B5587" t="s">
        <v>68</v>
      </c>
      <c r="C5587" t="s">
        <v>1323</v>
      </c>
      <c r="D5587">
        <v>66.6</v>
      </c>
    </row>
    <row r="5588" spans="1:4">
      <c r="A5588" s="1">
        <v>44576</v>
      </c>
      <c r="B5588" t="s">
        <v>134</v>
      </c>
      <c r="C5588" t="s">
        <v>166</v>
      </c>
      <c r="D5588">
        <v>180</v>
      </c>
    </row>
    <row r="5589" spans="1:4">
      <c r="A5589" s="1">
        <v>44576</v>
      </c>
      <c r="B5589" t="s">
        <v>68</v>
      </c>
      <c r="C5589" t="s">
        <v>20</v>
      </c>
      <c r="D5589">
        <v>109.32</v>
      </c>
    </row>
    <row r="5590" spans="1:4">
      <c r="A5590" s="1">
        <v>44575</v>
      </c>
      <c r="B5590" t="s">
        <v>39</v>
      </c>
      <c r="C5590" t="s">
        <v>83</v>
      </c>
      <c r="D5590">
        <v>41</v>
      </c>
    </row>
    <row r="5591" spans="1:4">
      <c r="A5591" s="1">
        <v>44578</v>
      </c>
      <c r="B5591" t="s">
        <v>1538</v>
      </c>
      <c r="C5591" t="s">
        <v>1543</v>
      </c>
      <c r="D5591">
        <v>21.9</v>
      </c>
    </row>
    <row r="5592" spans="1:4">
      <c r="A5592" s="1">
        <v>44573</v>
      </c>
      <c r="B5592" t="s">
        <v>134</v>
      </c>
      <c r="C5592" t="s">
        <v>1544</v>
      </c>
      <c r="D5592">
        <v>49.5</v>
      </c>
    </row>
    <row r="5593" spans="1:4">
      <c r="A5593" s="1">
        <v>44583</v>
      </c>
      <c r="B5593" t="s">
        <v>68</v>
      </c>
      <c r="C5593" t="s">
        <v>20</v>
      </c>
      <c r="D5593">
        <v>210.85</v>
      </c>
    </row>
    <row r="5594" spans="1:4">
      <c r="A5594" s="1">
        <v>44589</v>
      </c>
      <c r="B5594" t="s">
        <v>39</v>
      </c>
      <c r="C5594" t="s">
        <v>83</v>
      </c>
      <c r="D5594">
        <v>71.6</v>
      </c>
    </row>
    <row r="5595" spans="1:4">
      <c r="A5595" s="1">
        <v>44591</v>
      </c>
      <c r="B5595" t="s">
        <v>294</v>
      </c>
      <c r="C5595" t="s">
        <v>1420</v>
      </c>
      <c r="D5595">
        <v>754</v>
      </c>
    </row>
    <row r="5596" spans="1:4">
      <c r="A5596" s="1">
        <v>44583</v>
      </c>
      <c r="B5596" t="s">
        <v>294</v>
      </c>
      <c r="C5596" t="s">
        <v>757</v>
      </c>
      <c r="D5596">
        <v>275</v>
      </c>
    </row>
    <row r="5597" spans="1:4">
      <c r="A5597" s="1">
        <v>44590</v>
      </c>
      <c r="B5597" t="s">
        <v>11</v>
      </c>
      <c r="C5597" t="s">
        <v>492</v>
      </c>
      <c r="D5597">
        <v>41.78</v>
      </c>
    </row>
    <row r="5598" spans="1:4">
      <c r="A5598" s="1">
        <v>44588</v>
      </c>
      <c r="B5598" t="s">
        <v>11</v>
      </c>
      <c r="C5598" t="s">
        <v>824</v>
      </c>
      <c r="D5598">
        <v>15</v>
      </c>
    </row>
    <row r="5599" spans="1:4">
      <c r="A5599" s="1">
        <v>44590</v>
      </c>
      <c r="B5599" t="s">
        <v>1538</v>
      </c>
      <c r="C5599" t="s">
        <v>1545</v>
      </c>
      <c r="D5599">
        <v>10.8</v>
      </c>
    </row>
    <row r="5600" spans="1:4">
      <c r="A5600" s="1">
        <v>44592</v>
      </c>
      <c r="B5600" t="s">
        <v>34</v>
      </c>
      <c r="C5600" t="s">
        <v>81</v>
      </c>
      <c r="D5600">
        <v>161</v>
      </c>
    </row>
    <row r="5601" spans="1:4">
      <c r="A5601" s="1">
        <v>44592</v>
      </c>
      <c r="B5601" t="s">
        <v>1538</v>
      </c>
      <c r="C5601" t="s">
        <v>1309</v>
      </c>
      <c r="D5601">
        <v>38</v>
      </c>
    </row>
    <row r="5602" spans="1:4">
      <c r="A5602" s="1">
        <v>44588</v>
      </c>
      <c r="B5602" t="s">
        <v>68</v>
      </c>
      <c r="C5602" t="s">
        <v>1546</v>
      </c>
      <c r="D5602">
        <v>79.87</v>
      </c>
    </row>
    <row r="5603" spans="1:4">
      <c r="A5603" s="1">
        <v>44581</v>
      </c>
      <c r="B5603" t="s">
        <v>68</v>
      </c>
      <c r="C5603" t="s">
        <v>1546</v>
      </c>
      <c r="D5603">
        <v>106.51</v>
      </c>
    </row>
    <row r="5604" spans="1:4">
      <c r="A5604" s="1">
        <v>44574</v>
      </c>
      <c r="B5604" t="s">
        <v>68</v>
      </c>
      <c r="C5604" t="s">
        <v>1546</v>
      </c>
      <c r="D5604">
        <v>79.4</v>
      </c>
    </row>
    <row r="5605" spans="1:4">
      <c r="A5605" s="1">
        <v>44567</v>
      </c>
      <c r="B5605" t="s">
        <v>68</v>
      </c>
      <c r="C5605" t="s">
        <v>1546</v>
      </c>
      <c r="D5605">
        <v>77.85</v>
      </c>
    </row>
    <row r="5606" spans="1:4">
      <c r="A5606" s="1">
        <v>44587</v>
      </c>
      <c r="B5606" t="s">
        <v>134</v>
      </c>
      <c r="C5606" t="s">
        <v>1547</v>
      </c>
      <c r="D5606">
        <v>599</v>
      </c>
    </row>
    <row r="5607" spans="1:4">
      <c r="A5607" s="1">
        <v>44583</v>
      </c>
      <c r="B5607" t="s">
        <v>1538</v>
      </c>
      <c r="C5607" t="s">
        <v>1548</v>
      </c>
      <c r="D5607">
        <v>250</v>
      </c>
    </row>
    <row r="5608" spans="1:4">
      <c r="A5608" s="1">
        <v>44578</v>
      </c>
      <c r="B5608" t="s">
        <v>841</v>
      </c>
      <c r="C5608" t="s">
        <v>1549</v>
      </c>
      <c r="D5608">
        <v>1350.64</v>
      </c>
    </row>
    <row r="5609" spans="1:4">
      <c r="A5609" s="1">
        <v>44592</v>
      </c>
      <c r="B5609" t="s">
        <v>841</v>
      </c>
      <c r="C5609" t="s">
        <v>1550</v>
      </c>
      <c r="D5609">
        <v>519.2</v>
      </c>
    </row>
    <row r="5610" spans="1:4">
      <c r="A5610" s="1">
        <v>44580</v>
      </c>
      <c r="B5610" t="s">
        <v>163</v>
      </c>
      <c r="C5610" t="s">
        <v>1551</v>
      </c>
      <c r="D5610">
        <v>186</v>
      </c>
    </row>
    <row r="5611" spans="1:4">
      <c r="A5611" s="1">
        <v>44593</v>
      </c>
      <c r="B5611" t="s">
        <v>294</v>
      </c>
      <c r="C5611" t="s">
        <v>239</v>
      </c>
      <c r="D5611">
        <v>470</v>
      </c>
    </row>
    <row r="5612" spans="1:4">
      <c r="A5612" s="1">
        <v>44593</v>
      </c>
      <c r="B5612" t="s">
        <v>11</v>
      </c>
      <c r="C5612" t="s">
        <v>777</v>
      </c>
      <c r="D5612">
        <v>180</v>
      </c>
    </row>
    <row r="5613" spans="1:4">
      <c r="A5613" s="1">
        <v>44593</v>
      </c>
      <c r="B5613" t="s">
        <v>125</v>
      </c>
      <c r="C5613" t="s">
        <v>640</v>
      </c>
      <c r="D5613">
        <v>60</v>
      </c>
    </row>
    <row r="5614" spans="1:4">
      <c r="A5614" s="1">
        <v>44593</v>
      </c>
      <c r="B5614" t="s">
        <v>125</v>
      </c>
      <c r="C5614" t="s">
        <v>641</v>
      </c>
      <c r="D5614">
        <v>750</v>
      </c>
    </row>
    <row r="5615" spans="1:4">
      <c r="A5615" s="1">
        <v>44593</v>
      </c>
      <c r="B5615" t="s">
        <v>125</v>
      </c>
      <c r="C5615" t="s">
        <v>509</v>
      </c>
      <c r="D5615">
        <v>32.75</v>
      </c>
    </row>
    <row r="5616" spans="1:4">
      <c r="A5616" s="1">
        <v>44593</v>
      </c>
      <c r="B5616" t="s">
        <v>644</v>
      </c>
      <c r="C5616" t="s">
        <v>684</v>
      </c>
      <c r="D5616">
        <v>100</v>
      </c>
    </row>
    <row r="5617" spans="1:4">
      <c r="A5617" s="1">
        <v>44593</v>
      </c>
      <c r="B5617" t="s">
        <v>646</v>
      </c>
      <c r="C5617" t="s">
        <v>1145</v>
      </c>
      <c r="D5617">
        <v>1177</v>
      </c>
    </row>
    <row r="5618" spans="1:4">
      <c r="A5618" s="1">
        <v>44593</v>
      </c>
      <c r="B5618" t="s">
        <v>36</v>
      </c>
      <c r="C5618" t="s">
        <v>37</v>
      </c>
      <c r="D5618">
        <v>600</v>
      </c>
    </row>
    <row r="5619" spans="1:4">
      <c r="A5619" s="1">
        <v>44593</v>
      </c>
      <c r="B5619" t="s">
        <v>36</v>
      </c>
      <c r="C5619" t="s">
        <v>38</v>
      </c>
      <c r="D5619">
        <v>400</v>
      </c>
    </row>
    <row r="5620" spans="1:4">
      <c r="A5620" s="1">
        <v>44593</v>
      </c>
      <c r="B5620" t="s">
        <v>39</v>
      </c>
      <c r="C5620" t="s">
        <v>42</v>
      </c>
      <c r="D5620">
        <v>90</v>
      </c>
    </row>
    <row r="5621" spans="1:4">
      <c r="A5621" s="1">
        <v>44593</v>
      </c>
      <c r="B5621" t="s">
        <v>375</v>
      </c>
      <c r="C5621" t="s">
        <v>547</v>
      </c>
      <c r="D5621">
        <v>200</v>
      </c>
    </row>
    <row r="5622" spans="1:4">
      <c r="A5622" s="1">
        <v>44593</v>
      </c>
      <c r="B5622" t="s">
        <v>375</v>
      </c>
      <c r="C5622" t="s">
        <v>548</v>
      </c>
      <c r="D5622">
        <v>25</v>
      </c>
    </row>
    <row r="5623" spans="1:4">
      <c r="A5623" s="1">
        <v>44593</v>
      </c>
      <c r="B5623" t="s">
        <v>375</v>
      </c>
      <c r="C5623" t="s">
        <v>549</v>
      </c>
      <c r="D5623">
        <v>44</v>
      </c>
    </row>
    <row r="5624" spans="1:4">
      <c r="A5624" s="1">
        <v>44593</v>
      </c>
      <c r="B5624" t="s">
        <v>375</v>
      </c>
      <c r="C5624" t="s">
        <v>550</v>
      </c>
      <c r="D5624">
        <v>20</v>
      </c>
    </row>
    <row r="5625" spans="1:4">
      <c r="A5625" s="1">
        <v>44593</v>
      </c>
      <c r="B5625" t="s">
        <v>375</v>
      </c>
      <c r="C5625" t="s">
        <v>1319</v>
      </c>
      <c r="D5625">
        <v>5</v>
      </c>
    </row>
    <row r="5626" spans="1:4">
      <c r="A5626" s="1">
        <v>44593</v>
      </c>
      <c r="B5626" t="s">
        <v>36</v>
      </c>
      <c r="C5626" t="s">
        <v>1366</v>
      </c>
      <c r="D5626">
        <v>700</v>
      </c>
    </row>
    <row r="5627" spans="1:4">
      <c r="A5627" s="1">
        <v>44593</v>
      </c>
      <c r="B5627" t="s">
        <v>1538</v>
      </c>
      <c r="C5627" t="s">
        <v>1552</v>
      </c>
      <c r="D5627">
        <v>51.35</v>
      </c>
    </row>
    <row r="5628" spans="1:4">
      <c r="A5628" s="1">
        <v>44593</v>
      </c>
      <c r="B5628" t="s">
        <v>11</v>
      </c>
      <c r="C5628" t="s">
        <v>1553</v>
      </c>
      <c r="D5628">
        <v>42</v>
      </c>
    </row>
    <row r="5629" spans="1:4">
      <c r="A5629" s="1">
        <v>44619</v>
      </c>
      <c r="B5629" t="s">
        <v>11</v>
      </c>
      <c r="C5629" t="s">
        <v>492</v>
      </c>
      <c r="D5629">
        <v>20</v>
      </c>
    </row>
    <row r="5630" spans="1:4">
      <c r="A5630" s="1">
        <v>44610</v>
      </c>
      <c r="B5630" t="s">
        <v>1538</v>
      </c>
      <c r="C5630" t="s">
        <v>524</v>
      </c>
      <c r="D5630">
        <v>13.38</v>
      </c>
    </row>
    <row r="5631" spans="1:4">
      <c r="A5631" s="1">
        <v>44614</v>
      </c>
      <c r="B5631" t="s">
        <v>134</v>
      </c>
      <c r="C5631" t="s">
        <v>1554</v>
      </c>
      <c r="D5631">
        <v>295</v>
      </c>
    </row>
    <row r="5632" spans="1:4">
      <c r="A5632" s="1">
        <v>44618</v>
      </c>
      <c r="B5632" t="s">
        <v>1538</v>
      </c>
      <c r="C5632" t="s">
        <v>1555</v>
      </c>
      <c r="D5632">
        <v>10.8</v>
      </c>
    </row>
    <row r="5633" spans="1:4">
      <c r="A5633" s="1">
        <v>44618</v>
      </c>
      <c r="B5633" t="s">
        <v>11</v>
      </c>
      <c r="C5633" t="s">
        <v>492</v>
      </c>
      <c r="D5633">
        <v>30</v>
      </c>
    </row>
    <row r="5634" spans="1:4">
      <c r="A5634" s="1">
        <v>44618</v>
      </c>
      <c r="B5634" t="s">
        <v>68</v>
      </c>
      <c r="C5634" t="s">
        <v>20</v>
      </c>
      <c r="D5634">
        <v>150.47</v>
      </c>
    </row>
    <row r="5635" spans="1:4">
      <c r="A5635" s="1">
        <v>44618</v>
      </c>
      <c r="B5635" t="s">
        <v>39</v>
      </c>
      <c r="C5635" t="s">
        <v>1556</v>
      </c>
      <c r="D5635">
        <v>16.94</v>
      </c>
    </row>
    <row r="5636" spans="1:4">
      <c r="A5636" s="1">
        <v>44617</v>
      </c>
      <c r="B5636" t="s">
        <v>39</v>
      </c>
      <c r="C5636" t="s">
        <v>1557</v>
      </c>
      <c r="D5636">
        <v>14</v>
      </c>
    </row>
    <row r="5637" spans="1:4">
      <c r="A5637" s="1">
        <v>44617</v>
      </c>
      <c r="B5637" t="s">
        <v>39</v>
      </c>
      <c r="C5637" t="s">
        <v>1558</v>
      </c>
      <c r="D5637">
        <v>14</v>
      </c>
    </row>
    <row r="5638" spans="1:4">
      <c r="A5638" s="1">
        <v>44617</v>
      </c>
      <c r="B5638" t="s">
        <v>1538</v>
      </c>
      <c r="C5638" t="s">
        <v>1559</v>
      </c>
      <c r="D5638">
        <v>28</v>
      </c>
    </row>
    <row r="5639" spans="1:4">
      <c r="A5639" s="1">
        <v>44618</v>
      </c>
      <c r="B5639" t="s">
        <v>134</v>
      </c>
      <c r="C5639" t="s">
        <v>1456</v>
      </c>
      <c r="D5639">
        <v>50</v>
      </c>
    </row>
    <row r="5640" spans="1:4">
      <c r="A5640" s="1">
        <v>44613</v>
      </c>
      <c r="B5640" t="s">
        <v>1538</v>
      </c>
      <c r="C5640" t="s">
        <v>1560</v>
      </c>
      <c r="D5640">
        <v>29.9</v>
      </c>
    </row>
    <row r="5641" spans="1:4">
      <c r="A5641" s="1">
        <v>44612</v>
      </c>
      <c r="B5641" t="s">
        <v>1538</v>
      </c>
      <c r="C5641" t="s">
        <v>1561</v>
      </c>
      <c r="D5641">
        <v>18.11</v>
      </c>
    </row>
    <row r="5642" spans="1:4">
      <c r="A5642" s="1">
        <v>44612</v>
      </c>
      <c r="B5642" t="s">
        <v>197</v>
      </c>
      <c r="C5642" t="s">
        <v>124</v>
      </c>
      <c r="D5642">
        <v>30.6</v>
      </c>
    </row>
    <row r="5643" spans="1:4">
      <c r="A5643" s="1">
        <v>44609</v>
      </c>
      <c r="B5643" t="s">
        <v>39</v>
      </c>
      <c r="C5643" t="s">
        <v>83</v>
      </c>
      <c r="D5643">
        <v>73.58</v>
      </c>
    </row>
    <row r="5644" spans="1:4">
      <c r="A5644" s="1">
        <v>44611</v>
      </c>
      <c r="B5644" t="s">
        <v>39</v>
      </c>
      <c r="C5644" t="s">
        <v>1556</v>
      </c>
      <c r="D5644">
        <v>15.3</v>
      </c>
    </row>
    <row r="5645" spans="1:4">
      <c r="A5645" s="1">
        <v>44611</v>
      </c>
      <c r="B5645" t="s">
        <v>163</v>
      </c>
      <c r="C5645" t="s">
        <v>791</v>
      </c>
      <c r="D5645">
        <v>30</v>
      </c>
    </row>
    <row r="5646" spans="1:4">
      <c r="A5646" s="1">
        <v>44611</v>
      </c>
      <c r="B5646" t="s">
        <v>39</v>
      </c>
      <c r="C5646" t="s">
        <v>391</v>
      </c>
      <c r="D5646">
        <v>100</v>
      </c>
    </row>
    <row r="5647" spans="1:4">
      <c r="A5647" s="1">
        <v>44611</v>
      </c>
      <c r="B5647" t="s">
        <v>11</v>
      </c>
      <c r="C5647" t="s">
        <v>492</v>
      </c>
      <c r="D5647">
        <v>30</v>
      </c>
    </row>
    <row r="5648" spans="1:4">
      <c r="A5648" s="1">
        <v>44611</v>
      </c>
      <c r="B5648" t="s">
        <v>68</v>
      </c>
      <c r="C5648" t="s">
        <v>20</v>
      </c>
      <c r="D5648">
        <v>126.85</v>
      </c>
    </row>
    <row r="5649" spans="1:4">
      <c r="A5649" s="1">
        <v>44604</v>
      </c>
      <c r="B5649" t="s">
        <v>68</v>
      </c>
      <c r="C5649" t="s">
        <v>20</v>
      </c>
      <c r="D5649">
        <v>148.99</v>
      </c>
    </row>
    <row r="5650" spans="1:4">
      <c r="A5650" s="1">
        <v>44602</v>
      </c>
      <c r="B5650" t="s">
        <v>68</v>
      </c>
      <c r="C5650" t="s">
        <v>1562</v>
      </c>
      <c r="D5650">
        <v>26.3</v>
      </c>
    </row>
    <row r="5651" spans="1:4">
      <c r="A5651" s="1">
        <v>44604</v>
      </c>
      <c r="B5651" t="s">
        <v>39</v>
      </c>
      <c r="C5651" t="s">
        <v>83</v>
      </c>
      <c r="D5651">
        <v>50.6</v>
      </c>
    </row>
    <row r="5652" spans="1:4">
      <c r="A5652" s="1">
        <v>44604</v>
      </c>
      <c r="B5652" t="s">
        <v>11</v>
      </c>
      <c r="C5652" t="s">
        <v>492</v>
      </c>
      <c r="D5652">
        <v>62</v>
      </c>
    </row>
    <row r="5653" spans="1:4">
      <c r="A5653" s="1">
        <v>44604</v>
      </c>
      <c r="B5653" t="s">
        <v>294</v>
      </c>
      <c r="C5653" t="s">
        <v>1563</v>
      </c>
      <c r="D5653">
        <v>215</v>
      </c>
    </row>
    <row r="5654" spans="1:4">
      <c r="A5654" s="1">
        <v>44596</v>
      </c>
      <c r="B5654" t="s">
        <v>68</v>
      </c>
      <c r="C5654" t="s">
        <v>20</v>
      </c>
      <c r="D5654">
        <v>149.95</v>
      </c>
    </row>
    <row r="5655" spans="1:4">
      <c r="A5655" s="1">
        <v>44596</v>
      </c>
      <c r="B5655" t="s">
        <v>1538</v>
      </c>
      <c r="C5655" t="s">
        <v>1561</v>
      </c>
      <c r="D5655">
        <v>15</v>
      </c>
    </row>
    <row r="5656" spans="1:4">
      <c r="A5656" s="1">
        <v>44598</v>
      </c>
      <c r="B5656" t="s">
        <v>294</v>
      </c>
      <c r="C5656" t="s">
        <v>1564</v>
      </c>
      <c r="D5656">
        <v>11</v>
      </c>
    </row>
    <row r="5657" spans="1:4">
      <c r="A5657" s="1">
        <v>44598</v>
      </c>
      <c r="B5657" t="s">
        <v>134</v>
      </c>
      <c r="C5657" t="s">
        <v>1278</v>
      </c>
      <c r="D5657">
        <v>45</v>
      </c>
    </row>
    <row r="5658" spans="1:4">
      <c r="A5658" s="1">
        <v>44598</v>
      </c>
      <c r="B5658" t="s">
        <v>197</v>
      </c>
      <c r="C5658" t="s">
        <v>124</v>
      </c>
      <c r="D5658">
        <v>13.7</v>
      </c>
    </row>
    <row r="5659" spans="1:4">
      <c r="A5659" s="1">
        <v>44601</v>
      </c>
      <c r="B5659" t="s">
        <v>68</v>
      </c>
      <c r="C5659" t="s">
        <v>20</v>
      </c>
      <c r="D5659">
        <v>20.3</v>
      </c>
    </row>
    <row r="5660" spans="1:4">
      <c r="A5660" s="1">
        <v>44597</v>
      </c>
      <c r="B5660" t="s">
        <v>36</v>
      </c>
      <c r="C5660" t="s">
        <v>1565</v>
      </c>
      <c r="D5660">
        <v>80</v>
      </c>
    </row>
    <row r="5661" spans="1:4">
      <c r="A5661" s="1">
        <v>44594</v>
      </c>
      <c r="B5661" t="s">
        <v>36</v>
      </c>
      <c r="C5661" t="s">
        <v>1566</v>
      </c>
      <c r="D5661">
        <v>106</v>
      </c>
    </row>
    <row r="5662" spans="1:4">
      <c r="A5662" s="1">
        <v>44597</v>
      </c>
      <c r="B5662" t="s">
        <v>39</v>
      </c>
      <c r="C5662" t="s">
        <v>83</v>
      </c>
      <c r="D5662">
        <v>41</v>
      </c>
    </row>
    <row r="5663" spans="1:4">
      <c r="A5663" s="1">
        <v>44619</v>
      </c>
      <c r="B5663" t="s">
        <v>34</v>
      </c>
      <c r="C5663" t="s">
        <v>81</v>
      </c>
      <c r="D5663">
        <v>58.1</v>
      </c>
    </row>
    <row r="5664" spans="1:4">
      <c r="A5664" s="1">
        <v>44612</v>
      </c>
      <c r="B5664" t="s">
        <v>11</v>
      </c>
      <c r="C5664" t="s">
        <v>492</v>
      </c>
      <c r="D5664">
        <v>20</v>
      </c>
    </row>
    <row r="5665" spans="1:4">
      <c r="A5665" s="1">
        <v>44616</v>
      </c>
      <c r="B5665" t="s">
        <v>11</v>
      </c>
      <c r="C5665" t="s">
        <v>1272</v>
      </c>
      <c r="D5665">
        <v>12</v>
      </c>
    </row>
    <row r="5666" spans="1:4">
      <c r="A5666" s="1">
        <v>44616</v>
      </c>
      <c r="B5666" t="s">
        <v>68</v>
      </c>
      <c r="C5666" t="s">
        <v>1567</v>
      </c>
      <c r="D5666">
        <v>88.42</v>
      </c>
    </row>
    <row r="5667" spans="1:4">
      <c r="A5667" s="1">
        <v>44609</v>
      </c>
      <c r="B5667" t="s">
        <v>68</v>
      </c>
      <c r="C5667" t="s">
        <v>1567</v>
      </c>
      <c r="D5667">
        <v>118</v>
      </c>
    </row>
    <row r="5668" spans="1:4">
      <c r="A5668" s="1">
        <v>44602</v>
      </c>
      <c r="B5668" t="s">
        <v>68</v>
      </c>
      <c r="C5668" t="s">
        <v>1567</v>
      </c>
      <c r="D5668">
        <v>139.89</v>
      </c>
    </row>
    <row r="5669" spans="1:4">
      <c r="A5669" s="1">
        <v>44606</v>
      </c>
      <c r="B5669" t="s">
        <v>1538</v>
      </c>
      <c r="C5669" t="s">
        <v>1548</v>
      </c>
      <c r="D5669">
        <v>250</v>
      </c>
    </row>
    <row r="5670" spans="1:4">
      <c r="A5670" s="1">
        <v>44612</v>
      </c>
      <c r="B5670" t="s">
        <v>163</v>
      </c>
      <c r="C5670" t="s">
        <v>1568</v>
      </c>
      <c r="D5670">
        <v>27.8</v>
      </c>
    </row>
    <row r="5671" spans="1:4">
      <c r="A5671" s="1">
        <v>44593</v>
      </c>
      <c r="B5671" t="s">
        <v>163</v>
      </c>
      <c r="C5671" t="s">
        <v>1569</v>
      </c>
      <c r="D5671">
        <v>150</v>
      </c>
    </row>
    <row r="5672" spans="1:4">
      <c r="A5672" s="1">
        <v>44620</v>
      </c>
      <c r="B5672" t="s">
        <v>39</v>
      </c>
      <c r="C5672" t="s">
        <v>358</v>
      </c>
      <c r="D5672">
        <v>12.3</v>
      </c>
    </row>
    <row r="5673" spans="1:4">
      <c r="A5673" s="1">
        <v>44620</v>
      </c>
      <c r="B5673" t="s">
        <v>1538</v>
      </c>
      <c r="C5673" t="s">
        <v>524</v>
      </c>
      <c r="D5673">
        <v>22.69</v>
      </c>
    </row>
    <row r="5674" spans="1:4">
      <c r="A5674" s="1">
        <v>44620</v>
      </c>
      <c r="B5674" t="s">
        <v>134</v>
      </c>
      <c r="C5674" t="s">
        <v>1321</v>
      </c>
      <c r="D5674">
        <v>33</v>
      </c>
    </row>
    <row r="5675" spans="1:4">
      <c r="A5675" s="1">
        <v>44620</v>
      </c>
      <c r="B5675" t="s">
        <v>68</v>
      </c>
      <c r="C5675" t="s">
        <v>20</v>
      </c>
      <c r="D5675">
        <v>39.1</v>
      </c>
    </row>
    <row r="5676" spans="1:4">
      <c r="A5676" s="1">
        <v>44610</v>
      </c>
      <c r="B5676" t="s">
        <v>11</v>
      </c>
      <c r="C5676" t="s">
        <v>112</v>
      </c>
      <c r="D5676">
        <v>13.2</v>
      </c>
    </row>
    <row r="5677" spans="1:4">
      <c r="A5677" s="1">
        <v>44620</v>
      </c>
      <c r="B5677" t="s">
        <v>197</v>
      </c>
      <c r="C5677" t="s">
        <v>124</v>
      </c>
      <c r="D5677">
        <v>43</v>
      </c>
    </row>
    <row r="5678" spans="1:4">
      <c r="A5678" s="1">
        <v>44619</v>
      </c>
      <c r="B5678" t="s">
        <v>1538</v>
      </c>
      <c r="C5678" t="s">
        <v>1570</v>
      </c>
      <c r="D5678">
        <v>43.3</v>
      </c>
    </row>
    <row r="5679" spans="1:4">
      <c r="A5679" s="1">
        <v>44619</v>
      </c>
      <c r="B5679" t="s">
        <v>1538</v>
      </c>
      <c r="C5679" t="s">
        <v>1571</v>
      </c>
      <c r="D5679">
        <v>16</v>
      </c>
    </row>
    <row r="5680" spans="1:4">
      <c r="A5680" s="1">
        <v>44619</v>
      </c>
      <c r="B5680" t="s">
        <v>134</v>
      </c>
      <c r="C5680" t="s">
        <v>1278</v>
      </c>
      <c r="D5680">
        <v>396</v>
      </c>
    </row>
    <row r="5681" spans="1:4">
      <c r="A5681" s="1">
        <v>44609</v>
      </c>
      <c r="B5681" t="s">
        <v>1538</v>
      </c>
      <c r="C5681" t="s">
        <v>1570</v>
      </c>
      <c r="D5681">
        <v>40.2</v>
      </c>
    </row>
    <row r="5682" spans="1:4">
      <c r="A5682" s="1">
        <v>44602</v>
      </c>
      <c r="B5682" t="s">
        <v>11</v>
      </c>
      <c r="C5682" t="s">
        <v>1272</v>
      </c>
      <c r="D5682">
        <v>6.6</v>
      </c>
    </row>
    <row r="5683" spans="1:4">
      <c r="A5683" s="1">
        <v>44620</v>
      </c>
      <c r="B5683" t="s">
        <v>34</v>
      </c>
      <c r="C5683" t="s">
        <v>81</v>
      </c>
      <c r="D5683">
        <v>55</v>
      </c>
    </row>
    <row r="5684" spans="1:4">
      <c r="A5684" s="1">
        <v>44621</v>
      </c>
      <c r="B5684" t="s">
        <v>294</v>
      </c>
      <c r="C5684" t="s">
        <v>239</v>
      </c>
      <c r="D5684">
        <v>470</v>
      </c>
    </row>
    <row r="5685" spans="1:4">
      <c r="A5685" s="1">
        <v>44621</v>
      </c>
      <c r="B5685" t="s">
        <v>11</v>
      </c>
      <c r="C5685" t="s">
        <v>777</v>
      </c>
      <c r="D5685">
        <v>180</v>
      </c>
    </row>
    <row r="5686" spans="1:4">
      <c r="A5686" s="1">
        <v>44621</v>
      </c>
      <c r="B5686" t="s">
        <v>125</v>
      </c>
      <c r="C5686" t="s">
        <v>640</v>
      </c>
      <c r="D5686">
        <v>60</v>
      </c>
    </row>
    <row r="5687" spans="1:4">
      <c r="A5687" s="1">
        <v>44621</v>
      </c>
      <c r="B5687" t="s">
        <v>125</v>
      </c>
      <c r="C5687" t="s">
        <v>641</v>
      </c>
      <c r="D5687">
        <v>750</v>
      </c>
    </row>
    <row r="5688" spans="1:4">
      <c r="A5688" s="1">
        <v>44621</v>
      </c>
      <c r="B5688" t="s">
        <v>125</v>
      </c>
      <c r="C5688" t="s">
        <v>509</v>
      </c>
      <c r="D5688">
        <v>32.75</v>
      </c>
    </row>
    <row r="5689" spans="1:4">
      <c r="A5689" s="1">
        <v>44621</v>
      </c>
      <c r="B5689" t="s">
        <v>644</v>
      </c>
      <c r="C5689" t="s">
        <v>684</v>
      </c>
      <c r="D5689">
        <v>100</v>
      </c>
    </row>
    <row r="5690" spans="1:4">
      <c r="A5690" s="1">
        <v>44621</v>
      </c>
      <c r="B5690" t="s">
        <v>646</v>
      </c>
      <c r="C5690" t="s">
        <v>1145</v>
      </c>
      <c r="D5690">
        <v>1177</v>
      </c>
    </row>
    <row r="5691" spans="1:4">
      <c r="A5691" s="1">
        <v>44621</v>
      </c>
      <c r="B5691" t="s">
        <v>36</v>
      </c>
      <c r="C5691" t="s">
        <v>37</v>
      </c>
      <c r="D5691">
        <v>600</v>
      </c>
    </row>
    <row r="5692" spans="1:4">
      <c r="A5692" s="1">
        <v>44621</v>
      </c>
      <c r="B5692" t="s">
        <v>36</v>
      </c>
      <c r="C5692" t="s">
        <v>38</v>
      </c>
      <c r="D5692">
        <v>400</v>
      </c>
    </row>
    <row r="5693" spans="1:4">
      <c r="A5693" s="1">
        <v>44621</v>
      </c>
      <c r="B5693" t="s">
        <v>39</v>
      </c>
      <c r="C5693" t="s">
        <v>42</v>
      </c>
      <c r="D5693">
        <v>90</v>
      </c>
    </row>
    <row r="5694" spans="1:4">
      <c r="A5694" s="1">
        <v>44621</v>
      </c>
      <c r="B5694" t="s">
        <v>375</v>
      </c>
      <c r="C5694" t="s">
        <v>547</v>
      </c>
      <c r="D5694">
        <v>200</v>
      </c>
    </row>
    <row r="5695" spans="1:4">
      <c r="A5695" s="1">
        <v>44621</v>
      </c>
      <c r="B5695" t="s">
        <v>375</v>
      </c>
      <c r="C5695" t="s">
        <v>548</v>
      </c>
      <c r="D5695">
        <v>25</v>
      </c>
    </row>
    <row r="5696" spans="1:4">
      <c r="A5696" s="1">
        <v>44621</v>
      </c>
      <c r="B5696" t="s">
        <v>375</v>
      </c>
      <c r="C5696" t="s">
        <v>549</v>
      </c>
      <c r="D5696">
        <v>44</v>
      </c>
    </row>
    <row r="5697" spans="1:4">
      <c r="A5697" s="1">
        <v>44621</v>
      </c>
      <c r="B5697" t="s">
        <v>375</v>
      </c>
      <c r="C5697" t="s">
        <v>550</v>
      </c>
      <c r="D5697">
        <v>20</v>
      </c>
    </row>
    <row r="5698" spans="1:4">
      <c r="A5698" s="1">
        <v>44621</v>
      </c>
      <c r="B5698" t="s">
        <v>375</v>
      </c>
      <c r="C5698" t="s">
        <v>1319</v>
      </c>
      <c r="D5698">
        <v>5</v>
      </c>
    </row>
    <row r="5699" spans="1:4">
      <c r="A5699" s="1">
        <v>44621</v>
      </c>
      <c r="B5699" t="s">
        <v>36</v>
      </c>
      <c r="C5699" t="s">
        <v>1366</v>
      </c>
      <c r="D5699">
        <v>700</v>
      </c>
    </row>
    <row r="5700" spans="1:4">
      <c r="A5700" s="1">
        <v>44622</v>
      </c>
      <c r="B5700" t="s">
        <v>36</v>
      </c>
      <c r="C5700" t="s">
        <v>1572</v>
      </c>
      <c r="D5700">
        <v>14588</v>
      </c>
    </row>
    <row r="5701" spans="1:4">
      <c r="A5701" s="1">
        <v>44621</v>
      </c>
      <c r="B5701" t="s">
        <v>841</v>
      </c>
      <c r="C5701" t="s">
        <v>1573</v>
      </c>
      <c r="D5701">
        <v>1394</v>
      </c>
    </row>
    <row r="5702" spans="1:4">
      <c r="A5702" s="1">
        <v>44646</v>
      </c>
      <c r="B5702" t="s">
        <v>68</v>
      </c>
      <c r="C5702" t="s">
        <v>1546</v>
      </c>
      <c r="D5702">
        <v>114.3</v>
      </c>
    </row>
    <row r="5703" spans="1:4">
      <c r="A5703" s="1">
        <v>44639</v>
      </c>
      <c r="B5703" t="s">
        <v>68</v>
      </c>
      <c r="C5703" t="s">
        <v>1546</v>
      </c>
      <c r="D5703">
        <v>77.56</v>
      </c>
    </row>
    <row r="5704" spans="1:4">
      <c r="A5704" s="1">
        <v>44633</v>
      </c>
      <c r="B5704" t="s">
        <v>68</v>
      </c>
      <c r="C5704" t="s">
        <v>1546</v>
      </c>
      <c r="D5704">
        <v>94.85</v>
      </c>
    </row>
    <row r="5705" spans="1:4">
      <c r="A5705" s="1">
        <v>44625</v>
      </c>
      <c r="B5705" t="s">
        <v>68</v>
      </c>
      <c r="C5705" t="s">
        <v>1546</v>
      </c>
      <c r="D5705">
        <v>79.47</v>
      </c>
    </row>
    <row r="5706" spans="1:4">
      <c r="A5706" s="1">
        <v>44651</v>
      </c>
      <c r="B5706" t="s">
        <v>11</v>
      </c>
      <c r="C5706" t="s">
        <v>824</v>
      </c>
      <c r="D5706">
        <v>24.9</v>
      </c>
    </row>
    <row r="5707" spans="1:4">
      <c r="A5707" s="1">
        <v>44645</v>
      </c>
      <c r="B5707" t="s">
        <v>11</v>
      </c>
      <c r="C5707" t="s">
        <v>824</v>
      </c>
      <c r="D5707">
        <v>19.15</v>
      </c>
    </row>
    <row r="5708" spans="1:4">
      <c r="A5708" s="1">
        <v>44646</v>
      </c>
      <c r="B5708" t="s">
        <v>11</v>
      </c>
      <c r="C5708" t="s">
        <v>492</v>
      </c>
      <c r="D5708">
        <v>78.5</v>
      </c>
    </row>
    <row r="5709" spans="1:4">
      <c r="A5709" s="1">
        <v>44626</v>
      </c>
      <c r="B5709" t="s">
        <v>11</v>
      </c>
      <c r="C5709" t="s">
        <v>492</v>
      </c>
      <c r="D5709">
        <v>56.2</v>
      </c>
    </row>
    <row r="5710" spans="1:4">
      <c r="A5710" s="1">
        <v>44647</v>
      </c>
      <c r="B5710" t="s">
        <v>11</v>
      </c>
      <c r="C5710" t="s">
        <v>492</v>
      </c>
      <c r="D5710">
        <v>15.4</v>
      </c>
    </row>
    <row r="5711" spans="1:4">
      <c r="A5711" s="1">
        <v>44639</v>
      </c>
      <c r="B5711" t="s">
        <v>36</v>
      </c>
      <c r="C5711" t="s">
        <v>1574</v>
      </c>
      <c r="D5711">
        <v>84.53</v>
      </c>
    </row>
    <row r="5712" spans="1:4">
      <c r="A5712" s="1">
        <v>44639</v>
      </c>
      <c r="B5712" t="s">
        <v>36</v>
      </c>
      <c r="C5712" t="s">
        <v>1575</v>
      </c>
      <c r="D5712">
        <v>84</v>
      </c>
    </row>
    <row r="5713" spans="1:4">
      <c r="A5713" s="1">
        <v>44639</v>
      </c>
      <c r="B5713" t="s">
        <v>294</v>
      </c>
      <c r="C5713" t="s">
        <v>1576</v>
      </c>
      <c r="D5713">
        <v>38</v>
      </c>
    </row>
    <row r="5714" spans="1:4">
      <c r="A5714" s="1">
        <v>44646</v>
      </c>
      <c r="B5714" t="s">
        <v>68</v>
      </c>
      <c r="C5714" t="s">
        <v>20</v>
      </c>
      <c r="D5714">
        <v>154.72</v>
      </c>
    </row>
    <row r="5715" spans="1:4">
      <c r="A5715" s="1">
        <v>44639</v>
      </c>
      <c r="B5715" t="s">
        <v>68</v>
      </c>
      <c r="C5715" t="s">
        <v>20</v>
      </c>
      <c r="D5715">
        <v>137.67</v>
      </c>
    </row>
    <row r="5716" spans="1:4">
      <c r="A5716" s="1">
        <v>44639</v>
      </c>
      <c r="B5716" t="s">
        <v>68</v>
      </c>
      <c r="C5716" t="s">
        <v>705</v>
      </c>
      <c r="D5716">
        <v>24</v>
      </c>
    </row>
    <row r="5717" spans="1:4">
      <c r="A5717" s="1">
        <v>44640</v>
      </c>
      <c r="B5717" t="s">
        <v>1538</v>
      </c>
      <c r="C5717" t="s">
        <v>1512</v>
      </c>
      <c r="D5717">
        <v>35</v>
      </c>
    </row>
    <row r="5718" spans="1:4">
      <c r="A5718" s="1">
        <v>44634</v>
      </c>
      <c r="B5718" t="s">
        <v>39</v>
      </c>
      <c r="C5718" t="s">
        <v>1577</v>
      </c>
      <c r="D5718">
        <v>11.06</v>
      </c>
    </row>
    <row r="5719" spans="1:4">
      <c r="A5719" s="1">
        <v>44638</v>
      </c>
      <c r="B5719" t="s">
        <v>1538</v>
      </c>
      <c r="C5719" t="s">
        <v>165</v>
      </c>
      <c r="D5719">
        <v>18</v>
      </c>
    </row>
    <row r="5720" spans="1:4">
      <c r="A5720" s="1">
        <v>44647</v>
      </c>
      <c r="B5720" t="s">
        <v>11</v>
      </c>
      <c r="C5720" t="s">
        <v>824</v>
      </c>
      <c r="D5720">
        <v>34.25</v>
      </c>
    </row>
    <row r="5721" spans="1:4">
      <c r="A5721" s="1">
        <v>44639</v>
      </c>
      <c r="B5721" t="s">
        <v>294</v>
      </c>
      <c r="C5721" t="s">
        <v>1578</v>
      </c>
      <c r="D5721">
        <v>215</v>
      </c>
    </row>
    <row r="5722" spans="1:4">
      <c r="A5722" s="1">
        <v>44639</v>
      </c>
      <c r="B5722" t="s">
        <v>294</v>
      </c>
      <c r="C5722" t="s">
        <v>810</v>
      </c>
      <c r="D5722">
        <v>24.26</v>
      </c>
    </row>
    <row r="5723" spans="1:4">
      <c r="A5723" s="1">
        <v>44638</v>
      </c>
      <c r="B5723" t="s">
        <v>1538</v>
      </c>
      <c r="C5723" t="s">
        <v>1570</v>
      </c>
      <c r="D5723">
        <v>17.91</v>
      </c>
    </row>
    <row r="5724" spans="1:4">
      <c r="A5724" s="1">
        <v>44632</v>
      </c>
      <c r="B5724" t="s">
        <v>1538</v>
      </c>
      <c r="C5724" t="s">
        <v>1476</v>
      </c>
      <c r="D5724">
        <v>60</v>
      </c>
    </row>
    <row r="5725" spans="1:4">
      <c r="A5725" s="1">
        <v>44633</v>
      </c>
      <c r="B5725" t="s">
        <v>134</v>
      </c>
      <c r="C5725" t="s">
        <v>1579</v>
      </c>
      <c r="D5725">
        <v>70.2</v>
      </c>
    </row>
    <row r="5726" spans="1:4">
      <c r="A5726" s="1">
        <v>44639</v>
      </c>
      <c r="B5726" t="s">
        <v>197</v>
      </c>
      <c r="C5726" t="s">
        <v>394</v>
      </c>
      <c r="D5726">
        <v>27.5</v>
      </c>
    </row>
    <row r="5727" spans="1:4">
      <c r="A5727" s="1">
        <v>44632</v>
      </c>
      <c r="B5727" t="s">
        <v>11</v>
      </c>
      <c r="C5727" t="s">
        <v>1580</v>
      </c>
      <c r="D5727">
        <v>50</v>
      </c>
    </row>
    <row r="5728" spans="1:4">
      <c r="A5728" s="1">
        <v>44641</v>
      </c>
      <c r="B5728" t="s">
        <v>68</v>
      </c>
      <c r="C5728" t="s">
        <v>445</v>
      </c>
      <c r="D5728">
        <v>22.3</v>
      </c>
    </row>
    <row r="5729" spans="1:4">
      <c r="A5729" s="1">
        <v>44642</v>
      </c>
      <c r="B5729" t="s">
        <v>125</v>
      </c>
      <c r="C5729" t="s">
        <v>1581</v>
      </c>
      <c r="D5729">
        <v>12.5</v>
      </c>
    </row>
    <row r="5730" spans="1:4">
      <c r="A5730" s="1">
        <v>44642</v>
      </c>
      <c r="B5730" t="s">
        <v>134</v>
      </c>
      <c r="C5730" t="s">
        <v>1582</v>
      </c>
      <c r="D5730">
        <v>189</v>
      </c>
    </row>
    <row r="5731" spans="1:4">
      <c r="A5731" s="1">
        <v>44651</v>
      </c>
      <c r="B5731" t="s">
        <v>163</v>
      </c>
      <c r="C5731" t="s">
        <v>443</v>
      </c>
      <c r="D5731">
        <v>27.19</v>
      </c>
    </row>
    <row r="5732" spans="1:4">
      <c r="A5732" s="1">
        <v>44640</v>
      </c>
      <c r="B5732" t="s">
        <v>11</v>
      </c>
      <c r="C5732" t="s">
        <v>727</v>
      </c>
      <c r="D5732">
        <v>20</v>
      </c>
    </row>
    <row r="5733" spans="1:4">
      <c r="A5733" s="1">
        <v>44634</v>
      </c>
      <c r="B5733" t="s">
        <v>1538</v>
      </c>
      <c r="C5733" t="s">
        <v>1548</v>
      </c>
      <c r="D5733">
        <v>250</v>
      </c>
    </row>
    <row r="5734" spans="1:4">
      <c r="A5734" s="1">
        <v>44633</v>
      </c>
      <c r="B5734" t="s">
        <v>36</v>
      </c>
      <c r="C5734" t="s">
        <v>1583</v>
      </c>
      <c r="D5734">
        <v>824</v>
      </c>
    </row>
    <row r="5735" spans="1:4">
      <c r="A5735" s="1">
        <v>44635</v>
      </c>
      <c r="B5735" t="s">
        <v>39</v>
      </c>
      <c r="C5735" t="s">
        <v>1158</v>
      </c>
      <c r="D5735">
        <v>307</v>
      </c>
    </row>
    <row r="5736" spans="1:4">
      <c r="A5736" s="1">
        <v>44651</v>
      </c>
      <c r="B5736" t="s">
        <v>163</v>
      </c>
      <c r="C5736" t="s">
        <v>1569</v>
      </c>
      <c r="D5736">
        <v>270</v>
      </c>
    </row>
    <row r="5737" spans="1:4">
      <c r="A5737" s="1">
        <v>44631</v>
      </c>
      <c r="B5737" t="s">
        <v>11</v>
      </c>
      <c r="C5737" t="s">
        <v>1580</v>
      </c>
      <c r="D5737">
        <v>100</v>
      </c>
    </row>
    <row r="5738" spans="1:4">
      <c r="A5738" s="1">
        <v>44627</v>
      </c>
      <c r="B5738" t="s">
        <v>134</v>
      </c>
      <c r="C5738" t="s">
        <v>144</v>
      </c>
      <c r="D5738">
        <v>178</v>
      </c>
    </row>
    <row r="5739" spans="1:4">
      <c r="A5739" s="1">
        <v>44625</v>
      </c>
      <c r="B5739" t="s">
        <v>68</v>
      </c>
      <c r="C5739" t="s">
        <v>20</v>
      </c>
      <c r="D5739">
        <v>147.36</v>
      </c>
    </row>
    <row r="5740" spans="1:4">
      <c r="A5740" s="1">
        <v>44626</v>
      </c>
      <c r="B5740" t="s">
        <v>197</v>
      </c>
      <c r="C5740" t="s">
        <v>124</v>
      </c>
      <c r="D5740">
        <v>64</v>
      </c>
    </row>
    <row r="5741" spans="1:4">
      <c r="A5741" s="1">
        <v>44621</v>
      </c>
      <c r="B5741" t="s">
        <v>39</v>
      </c>
      <c r="C5741" t="s">
        <v>83</v>
      </c>
      <c r="D5741">
        <v>38.7</v>
      </c>
    </row>
    <row r="5742" spans="1:4">
      <c r="A5742" s="1">
        <v>44635</v>
      </c>
      <c r="B5742" t="s">
        <v>39</v>
      </c>
      <c r="C5742" t="s">
        <v>1296</v>
      </c>
      <c r="D5742">
        <v>70.62</v>
      </c>
    </row>
    <row r="5743" spans="1:4">
      <c r="A5743" s="1">
        <v>44631</v>
      </c>
      <c r="B5743" t="s">
        <v>134</v>
      </c>
      <c r="C5743" t="s">
        <v>1584</v>
      </c>
      <c r="D5743">
        <v>146.4</v>
      </c>
    </row>
    <row r="5744" spans="1:4">
      <c r="A5744" s="1">
        <v>44626</v>
      </c>
      <c r="B5744" t="s">
        <v>1538</v>
      </c>
      <c r="C5744" t="s">
        <v>1559</v>
      </c>
      <c r="D5744">
        <v>34</v>
      </c>
    </row>
    <row r="5745" spans="1:4">
      <c r="A5745" s="1">
        <v>44626</v>
      </c>
      <c r="B5745" t="s">
        <v>197</v>
      </c>
      <c r="C5745" t="s">
        <v>124</v>
      </c>
      <c r="D5745">
        <v>17.9</v>
      </c>
    </row>
    <row r="5746" spans="1:4">
      <c r="A5746" s="1">
        <v>44651</v>
      </c>
      <c r="B5746" t="s">
        <v>34</v>
      </c>
      <c r="C5746" t="s">
        <v>81</v>
      </c>
      <c r="D5746">
        <v>102</v>
      </c>
    </row>
    <row r="5747" spans="1:4">
      <c r="A5747" s="1">
        <v>44650</v>
      </c>
      <c r="B5747" t="s">
        <v>39</v>
      </c>
      <c r="C5747" t="s">
        <v>83</v>
      </c>
      <c r="D5747">
        <v>83.3</v>
      </c>
    </row>
    <row r="5748" spans="1:4">
      <c r="A5748" s="1">
        <v>44621</v>
      </c>
      <c r="B5748" t="s">
        <v>1538</v>
      </c>
      <c r="C5748" t="s">
        <v>524</v>
      </c>
      <c r="D5748">
        <v>20.53</v>
      </c>
    </row>
    <row r="5749" spans="1:4">
      <c r="A5749" s="1">
        <v>44650</v>
      </c>
      <c r="B5749" t="s">
        <v>163</v>
      </c>
      <c r="C5749" t="s">
        <v>791</v>
      </c>
      <c r="D5749">
        <v>105</v>
      </c>
    </row>
    <row r="5750" spans="1:4">
      <c r="A5750" s="1">
        <v>44647</v>
      </c>
      <c r="B5750" t="s">
        <v>1538</v>
      </c>
      <c r="C5750" t="s">
        <v>818</v>
      </c>
      <c r="D5750">
        <v>36.08</v>
      </c>
    </row>
    <row r="5751" spans="1:4">
      <c r="A5751" s="1">
        <v>44652</v>
      </c>
      <c r="B5751" t="s">
        <v>294</v>
      </c>
      <c r="C5751" t="s">
        <v>239</v>
      </c>
      <c r="D5751">
        <v>470</v>
      </c>
    </row>
    <row r="5752" spans="1:4">
      <c r="A5752" s="1">
        <v>44652</v>
      </c>
      <c r="B5752" t="s">
        <v>11</v>
      </c>
      <c r="C5752" t="s">
        <v>777</v>
      </c>
      <c r="D5752">
        <v>180</v>
      </c>
    </row>
    <row r="5753" spans="1:4">
      <c r="A5753" s="1">
        <v>44652</v>
      </c>
      <c r="B5753" t="s">
        <v>125</v>
      </c>
      <c r="C5753" t="s">
        <v>640</v>
      </c>
      <c r="D5753">
        <v>60</v>
      </c>
    </row>
    <row r="5754" spans="1:4">
      <c r="A5754" s="1">
        <v>44652</v>
      </c>
      <c r="B5754" t="s">
        <v>125</v>
      </c>
      <c r="C5754" t="s">
        <v>641</v>
      </c>
      <c r="D5754">
        <v>750</v>
      </c>
    </row>
    <row r="5755" spans="1:4">
      <c r="A5755" s="1">
        <v>44652</v>
      </c>
      <c r="B5755" t="s">
        <v>125</v>
      </c>
      <c r="C5755" t="s">
        <v>509</v>
      </c>
      <c r="D5755">
        <v>32.75</v>
      </c>
    </row>
    <row r="5756" spans="1:4">
      <c r="A5756" s="1">
        <v>44652</v>
      </c>
      <c r="B5756" t="s">
        <v>644</v>
      </c>
      <c r="C5756" t="s">
        <v>684</v>
      </c>
      <c r="D5756">
        <v>100</v>
      </c>
    </row>
    <row r="5757" spans="1:4">
      <c r="A5757" s="1">
        <v>44652</v>
      </c>
      <c r="B5757" t="s">
        <v>646</v>
      </c>
      <c r="C5757" t="s">
        <v>1145</v>
      </c>
      <c r="D5757">
        <v>1177</v>
      </c>
    </row>
    <row r="5758" spans="1:4">
      <c r="A5758" s="1">
        <v>44652</v>
      </c>
      <c r="B5758" t="s">
        <v>36</v>
      </c>
      <c r="C5758" t="s">
        <v>37</v>
      </c>
      <c r="D5758">
        <v>600</v>
      </c>
    </row>
    <row r="5759" spans="1:4">
      <c r="A5759" s="1">
        <v>44652</v>
      </c>
      <c r="B5759" t="s">
        <v>36</v>
      </c>
      <c r="C5759" t="s">
        <v>38</v>
      </c>
      <c r="D5759">
        <v>400</v>
      </c>
    </row>
    <row r="5760" spans="1:4">
      <c r="A5760" s="1">
        <v>44652</v>
      </c>
      <c r="B5760" t="s">
        <v>39</v>
      </c>
      <c r="C5760" t="s">
        <v>42</v>
      </c>
      <c r="D5760">
        <v>90</v>
      </c>
    </row>
    <row r="5761" spans="1:4">
      <c r="A5761" s="1">
        <v>44652</v>
      </c>
      <c r="B5761" t="s">
        <v>375</v>
      </c>
      <c r="C5761" t="s">
        <v>547</v>
      </c>
      <c r="D5761">
        <v>200</v>
      </c>
    </row>
    <row r="5762" spans="1:4">
      <c r="A5762" s="1">
        <v>44652</v>
      </c>
      <c r="B5762" t="s">
        <v>375</v>
      </c>
      <c r="C5762" t="s">
        <v>548</v>
      </c>
      <c r="D5762">
        <v>25</v>
      </c>
    </row>
    <row r="5763" spans="1:4">
      <c r="A5763" s="1">
        <v>44652</v>
      </c>
      <c r="B5763" t="s">
        <v>375</v>
      </c>
      <c r="C5763" t="s">
        <v>549</v>
      </c>
      <c r="D5763">
        <v>44</v>
      </c>
    </row>
    <row r="5764" spans="1:4">
      <c r="A5764" s="1">
        <v>44652</v>
      </c>
      <c r="B5764" t="s">
        <v>375</v>
      </c>
      <c r="C5764" t="s">
        <v>550</v>
      </c>
      <c r="D5764">
        <v>20</v>
      </c>
    </row>
    <row r="5765" spans="1:4">
      <c r="A5765" s="1">
        <v>44652</v>
      </c>
      <c r="B5765" t="s">
        <v>375</v>
      </c>
      <c r="C5765" t="s">
        <v>1319</v>
      </c>
      <c r="D5765">
        <v>5</v>
      </c>
    </row>
    <row r="5766" spans="1:4">
      <c r="A5766" s="1">
        <v>44652</v>
      </c>
      <c r="B5766" t="s">
        <v>36</v>
      </c>
      <c r="C5766" t="s">
        <v>1366</v>
      </c>
      <c r="D5766">
        <v>700</v>
      </c>
    </row>
    <row r="5767" spans="1:4">
      <c r="A5767" s="1">
        <v>44653</v>
      </c>
      <c r="B5767" t="s">
        <v>68</v>
      </c>
      <c r="C5767" t="s">
        <v>1546</v>
      </c>
      <c r="D5767">
        <v>72.6</v>
      </c>
    </row>
    <row r="5768" spans="1:4">
      <c r="A5768" s="1">
        <v>44653</v>
      </c>
      <c r="B5768" t="s">
        <v>68</v>
      </c>
      <c r="C5768" t="s">
        <v>20</v>
      </c>
      <c r="D5768">
        <v>111.9</v>
      </c>
    </row>
    <row r="5769" spans="1:4">
      <c r="A5769" s="1">
        <v>44661</v>
      </c>
      <c r="B5769" t="s">
        <v>36</v>
      </c>
      <c r="C5769" t="s">
        <v>1585</v>
      </c>
      <c r="D5769">
        <v>2050</v>
      </c>
    </row>
    <row r="5770" spans="1:4">
      <c r="A5770" s="1">
        <v>44661</v>
      </c>
      <c r="B5770" t="s">
        <v>1538</v>
      </c>
      <c r="C5770" t="s">
        <v>1115</v>
      </c>
      <c r="D5770">
        <v>275</v>
      </c>
    </row>
    <row r="5771" spans="1:4">
      <c r="A5771" s="1">
        <v>44661</v>
      </c>
      <c r="B5771" t="s">
        <v>294</v>
      </c>
      <c r="C5771" t="s">
        <v>1115</v>
      </c>
      <c r="D5771">
        <v>275</v>
      </c>
    </row>
    <row r="5772" spans="1:4">
      <c r="A5772" s="1">
        <v>44661</v>
      </c>
      <c r="B5772" t="s">
        <v>36</v>
      </c>
      <c r="C5772" t="s">
        <v>1586</v>
      </c>
      <c r="D5772">
        <v>250</v>
      </c>
    </row>
    <row r="5773" spans="1:4">
      <c r="A5773" s="1">
        <v>44681</v>
      </c>
      <c r="B5773" t="s">
        <v>68</v>
      </c>
      <c r="C5773" t="s">
        <v>20</v>
      </c>
      <c r="D5773">
        <v>57.83</v>
      </c>
    </row>
    <row r="5774" spans="1:4">
      <c r="A5774" s="1">
        <v>44655</v>
      </c>
      <c r="B5774" t="s">
        <v>39</v>
      </c>
      <c r="C5774" t="s">
        <v>83</v>
      </c>
      <c r="D5774">
        <v>65.6</v>
      </c>
    </row>
    <row r="5775" spans="1:4">
      <c r="A5775" s="1">
        <v>44681</v>
      </c>
      <c r="B5775" t="s">
        <v>68</v>
      </c>
      <c r="C5775" t="s">
        <v>1384</v>
      </c>
      <c r="D5775">
        <v>36.55</v>
      </c>
    </row>
    <row r="5776" spans="1:4">
      <c r="A5776" s="1">
        <v>44674</v>
      </c>
      <c r="B5776" t="s">
        <v>163</v>
      </c>
      <c r="C5776" t="s">
        <v>791</v>
      </c>
      <c r="D5776">
        <v>115</v>
      </c>
    </row>
    <row r="5777" spans="1:4">
      <c r="A5777" s="1">
        <v>44676</v>
      </c>
      <c r="B5777" t="s">
        <v>39</v>
      </c>
      <c r="C5777" t="s">
        <v>83</v>
      </c>
      <c r="D5777">
        <v>85.85</v>
      </c>
    </row>
    <row r="5778" spans="1:4">
      <c r="A5778" s="1">
        <v>44681</v>
      </c>
      <c r="B5778" t="s">
        <v>163</v>
      </c>
      <c r="C5778" t="s">
        <v>1587</v>
      </c>
      <c r="D5778">
        <v>150</v>
      </c>
    </row>
    <row r="5779" spans="1:4">
      <c r="A5779" s="1">
        <v>44681</v>
      </c>
      <c r="B5779" t="s">
        <v>163</v>
      </c>
      <c r="C5779" t="s">
        <v>791</v>
      </c>
      <c r="D5779">
        <v>25</v>
      </c>
    </row>
    <row r="5780" spans="1:4">
      <c r="A5780" s="1">
        <v>44654</v>
      </c>
      <c r="B5780" t="s">
        <v>39</v>
      </c>
      <c r="C5780" t="s">
        <v>83</v>
      </c>
      <c r="D5780">
        <v>58.4</v>
      </c>
    </row>
    <row r="5781" spans="1:4">
      <c r="A5781" s="1">
        <v>44658</v>
      </c>
      <c r="B5781" t="s">
        <v>11</v>
      </c>
      <c r="C5781" t="s">
        <v>824</v>
      </c>
      <c r="D5781">
        <v>10.5</v>
      </c>
    </row>
    <row r="5782" spans="1:4">
      <c r="A5782" s="1">
        <v>44653</v>
      </c>
      <c r="B5782" t="s">
        <v>11</v>
      </c>
      <c r="C5782" t="s">
        <v>492</v>
      </c>
      <c r="D5782">
        <v>45</v>
      </c>
    </row>
    <row r="5783" spans="1:4">
      <c r="A5783" s="1">
        <v>44667</v>
      </c>
      <c r="B5783" t="s">
        <v>68</v>
      </c>
      <c r="C5783" t="s">
        <v>20</v>
      </c>
      <c r="D5783">
        <v>159.23</v>
      </c>
    </row>
    <row r="5784" spans="1:4">
      <c r="A5784" s="1">
        <v>44660</v>
      </c>
      <c r="B5784" t="s">
        <v>68</v>
      </c>
      <c r="C5784" t="s">
        <v>20</v>
      </c>
      <c r="D5784">
        <v>134.76</v>
      </c>
    </row>
    <row r="5785" spans="1:4">
      <c r="A5785" s="1">
        <v>44669</v>
      </c>
      <c r="B5785" t="s">
        <v>197</v>
      </c>
      <c r="C5785" t="s">
        <v>124</v>
      </c>
      <c r="D5785">
        <v>24.05</v>
      </c>
    </row>
    <row r="5786" spans="1:4">
      <c r="A5786" s="1">
        <v>44674</v>
      </c>
      <c r="B5786" t="s">
        <v>197</v>
      </c>
      <c r="C5786" t="s">
        <v>394</v>
      </c>
      <c r="D5786">
        <v>14.25</v>
      </c>
    </row>
    <row r="5787" spans="1:4">
      <c r="A5787" s="1">
        <v>44671</v>
      </c>
      <c r="B5787" t="s">
        <v>68</v>
      </c>
      <c r="C5787" t="s">
        <v>195</v>
      </c>
      <c r="D5787">
        <v>15.8</v>
      </c>
    </row>
    <row r="5788" spans="1:4">
      <c r="A5788" s="1">
        <v>44674</v>
      </c>
      <c r="B5788" t="s">
        <v>68</v>
      </c>
      <c r="C5788" t="s">
        <v>20</v>
      </c>
      <c r="D5788">
        <v>158.27</v>
      </c>
    </row>
    <row r="5789" spans="1:4">
      <c r="A5789" s="1">
        <v>44659</v>
      </c>
      <c r="B5789" t="s">
        <v>163</v>
      </c>
      <c r="C5789" t="s">
        <v>11</v>
      </c>
      <c r="D5789">
        <v>32</v>
      </c>
    </row>
    <row r="5790" spans="1:4">
      <c r="A5790" s="1">
        <v>44659</v>
      </c>
      <c r="B5790" t="s">
        <v>11</v>
      </c>
      <c r="C5790" t="s">
        <v>1465</v>
      </c>
      <c r="D5790">
        <v>90</v>
      </c>
    </row>
    <row r="5791" spans="1:4">
      <c r="A5791" s="1">
        <v>44663</v>
      </c>
      <c r="B5791" t="s">
        <v>39</v>
      </c>
      <c r="C5791" t="s">
        <v>83</v>
      </c>
      <c r="D5791">
        <v>77.79</v>
      </c>
    </row>
    <row r="5792" spans="1:4">
      <c r="A5792" s="1">
        <v>44660</v>
      </c>
      <c r="B5792" t="s">
        <v>68</v>
      </c>
      <c r="C5792" t="s">
        <v>1546</v>
      </c>
      <c r="D5792">
        <v>80.85</v>
      </c>
    </row>
    <row r="5793" spans="1:4">
      <c r="A5793" s="1">
        <v>44673</v>
      </c>
      <c r="B5793" t="s">
        <v>197</v>
      </c>
      <c r="C5793" t="s">
        <v>124</v>
      </c>
      <c r="D5793">
        <v>5</v>
      </c>
    </row>
    <row r="5794" spans="1:4">
      <c r="A5794" s="1">
        <v>44663</v>
      </c>
      <c r="B5794" t="s">
        <v>39</v>
      </c>
      <c r="C5794" t="s">
        <v>391</v>
      </c>
      <c r="D5794">
        <v>50</v>
      </c>
    </row>
    <row r="5795" spans="1:4">
      <c r="A5795" s="1">
        <v>44679</v>
      </c>
      <c r="B5795" t="s">
        <v>134</v>
      </c>
      <c r="C5795" t="s">
        <v>1588</v>
      </c>
      <c r="D5795">
        <v>105</v>
      </c>
    </row>
    <row r="5796" spans="1:4">
      <c r="A5796" s="1">
        <v>44681</v>
      </c>
      <c r="B5796" t="s">
        <v>125</v>
      </c>
      <c r="C5796" t="s">
        <v>818</v>
      </c>
      <c r="D5796">
        <v>30</v>
      </c>
    </row>
    <row r="5797" spans="1:4">
      <c r="A5797" s="1">
        <v>44670</v>
      </c>
      <c r="B5797" t="s">
        <v>134</v>
      </c>
      <c r="C5797" t="s">
        <v>166</v>
      </c>
      <c r="D5797">
        <v>285</v>
      </c>
    </row>
    <row r="5798" spans="1:4">
      <c r="A5798" s="1">
        <v>44680</v>
      </c>
      <c r="B5798" t="s">
        <v>134</v>
      </c>
      <c r="C5798" t="s">
        <v>1589</v>
      </c>
      <c r="D5798">
        <v>56</v>
      </c>
    </row>
    <row r="5799" spans="1:4">
      <c r="A5799" s="1">
        <v>44662</v>
      </c>
      <c r="B5799" t="s">
        <v>134</v>
      </c>
      <c r="C5799" t="s">
        <v>1588</v>
      </c>
      <c r="D5799">
        <v>70</v>
      </c>
    </row>
    <row r="5800" spans="1:4">
      <c r="A5800" s="1">
        <v>44679</v>
      </c>
      <c r="B5800" t="s">
        <v>134</v>
      </c>
      <c r="C5800" t="s">
        <v>1590</v>
      </c>
      <c r="D5800">
        <v>1500</v>
      </c>
    </row>
    <row r="5801" spans="1:4">
      <c r="A5801" s="1">
        <v>44662</v>
      </c>
      <c r="B5801" t="s">
        <v>134</v>
      </c>
      <c r="C5801" t="s">
        <v>1590</v>
      </c>
      <c r="D5801">
        <v>1000</v>
      </c>
    </row>
    <row r="5802" spans="1:4">
      <c r="A5802" s="1">
        <v>44681</v>
      </c>
      <c r="B5802" t="s">
        <v>34</v>
      </c>
      <c r="C5802" t="s">
        <v>81</v>
      </c>
      <c r="D5802">
        <v>62.2</v>
      </c>
    </row>
    <row r="5803" spans="1:4">
      <c r="A5803" s="1">
        <v>44652</v>
      </c>
      <c r="B5803" t="s">
        <v>36</v>
      </c>
      <c r="C5803" t="s">
        <v>1591</v>
      </c>
      <c r="D5803">
        <v>1174</v>
      </c>
    </row>
    <row r="5804" spans="1:4">
      <c r="A5804" s="1">
        <v>44674</v>
      </c>
      <c r="B5804" t="s">
        <v>163</v>
      </c>
      <c r="C5804" t="s">
        <v>1592</v>
      </c>
      <c r="D5804">
        <v>199</v>
      </c>
    </row>
    <row r="5805" spans="1:4">
      <c r="A5805" s="1">
        <v>44670</v>
      </c>
      <c r="B5805" t="s">
        <v>11</v>
      </c>
      <c r="C5805" t="s">
        <v>1593</v>
      </c>
      <c r="D5805">
        <v>17.5</v>
      </c>
    </row>
    <row r="5806" spans="1:4">
      <c r="A5806" s="1">
        <v>44671</v>
      </c>
      <c r="B5806" t="s">
        <v>68</v>
      </c>
      <c r="C5806" t="s">
        <v>195</v>
      </c>
      <c r="D5806">
        <v>15.8</v>
      </c>
    </row>
    <row r="5807" spans="1:4">
      <c r="A5807" s="1">
        <v>44660</v>
      </c>
      <c r="B5807" t="s">
        <v>1538</v>
      </c>
      <c r="C5807" t="s">
        <v>1548</v>
      </c>
      <c r="D5807">
        <v>310</v>
      </c>
    </row>
    <row r="5808" spans="1:4">
      <c r="A5808" s="1">
        <v>44682</v>
      </c>
      <c r="B5808" t="s">
        <v>294</v>
      </c>
      <c r="C5808" t="s">
        <v>239</v>
      </c>
      <c r="D5808">
        <v>470</v>
      </c>
    </row>
    <row r="5809" spans="1:4">
      <c r="A5809" s="1">
        <v>44682</v>
      </c>
      <c r="B5809" t="s">
        <v>11</v>
      </c>
      <c r="C5809" t="s">
        <v>777</v>
      </c>
      <c r="D5809">
        <v>180</v>
      </c>
    </row>
    <row r="5810" spans="1:4">
      <c r="A5810" s="1">
        <v>44682</v>
      </c>
      <c r="B5810" t="s">
        <v>125</v>
      </c>
      <c r="C5810" t="s">
        <v>640</v>
      </c>
      <c r="D5810">
        <v>60</v>
      </c>
    </row>
    <row r="5811" spans="1:4">
      <c r="A5811" s="1">
        <v>44682</v>
      </c>
      <c r="B5811" t="s">
        <v>125</v>
      </c>
      <c r="C5811" t="s">
        <v>641</v>
      </c>
      <c r="D5811">
        <v>750</v>
      </c>
    </row>
    <row r="5812" spans="1:4">
      <c r="A5812" s="1">
        <v>44682</v>
      </c>
      <c r="B5812" t="s">
        <v>125</v>
      </c>
      <c r="C5812" t="s">
        <v>509</v>
      </c>
      <c r="D5812">
        <v>32.75</v>
      </c>
    </row>
    <row r="5813" spans="1:4">
      <c r="A5813" s="1">
        <v>44682</v>
      </c>
      <c r="B5813" t="s">
        <v>644</v>
      </c>
      <c r="C5813" t="s">
        <v>684</v>
      </c>
      <c r="D5813">
        <v>100</v>
      </c>
    </row>
    <row r="5814" spans="1:4">
      <c r="A5814" s="1">
        <v>44682</v>
      </c>
      <c r="B5814" t="s">
        <v>646</v>
      </c>
      <c r="C5814" t="s">
        <v>1145</v>
      </c>
      <c r="D5814">
        <v>1177</v>
      </c>
    </row>
    <row r="5815" spans="1:4">
      <c r="A5815" s="1">
        <v>44682</v>
      </c>
      <c r="B5815" t="s">
        <v>36</v>
      </c>
      <c r="C5815" t="s">
        <v>37</v>
      </c>
      <c r="D5815">
        <v>600</v>
      </c>
    </row>
    <row r="5816" spans="1:4">
      <c r="A5816" s="1">
        <v>44682</v>
      </c>
      <c r="B5816" t="s">
        <v>36</v>
      </c>
      <c r="C5816" t="s">
        <v>38</v>
      </c>
      <c r="D5816">
        <v>400</v>
      </c>
    </row>
    <row r="5817" spans="1:4">
      <c r="A5817" s="1">
        <v>44682</v>
      </c>
      <c r="B5817" t="s">
        <v>39</v>
      </c>
      <c r="C5817" t="s">
        <v>42</v>
      </c>
      <c r="D5817">
        <v>90</v>
      </c>
    </row>
    <row r="5818" spans="1:4">
      <c r="A5818" s="1">
        <v>44682</v>
      </c>
      <c r="B5818" t="s">
        <v>375</v>
      </c>
      <c r="C5818" t="s">
        <v>547</v>
      </c>
      <c r="D5818">
        <v>200</v>
      </c>
    </row>
    <row r="5819" spans="1:4">
      <c r="A5819" s="1">
        <v>44682</v>
      </c>
      <c r="B5819" t="s">
        <v>375</v>
      </c>
      <c r="C5819" t="s">
        <v>548</v>
      </c>
      <c r="D5819">
        <v>25</v>
      </c>
    </row>
    <row r="5820" spans="1:4">
      <c r="A5820" s="1">
        <v>44682</v>
      </c>
      <c r="B5820" t="s">
        <v>375</v>
      </c>
      <c r="C5820" t="s">
        <v>549</v>
      </c>
      <c r="D5820">
        <v>44</v>
      </c>
    </row>
    <row r="5821" spans="1:4">
      <c r="A5821" s="1">
        <v>44682</v>
      </c>
      <c r="B5821" t="s">
        <v>375</v>
      </c>
      <c r="C5821" t="s">
        <v>550</v>
      </c>
      <c r="D5821">
        <v>20</v>
      </c>
    </row>
    <row r="5822" spans="1:4">
      <c r="A5822" s="1">
        <v>44682</v>
      </c>
      <c r="B5822" t="s">
        <v>375</v>
      </c>
      <c r="C5822" t="s">
        <v>1319</v>
      </c>
      <c r="D5822">
        <v>5</v>
      </c>
    </row>
    <row r="5823" spans="1:4">
      <c r="A5823" s="1">
        <v>44682</v>
      </c>
      <c r="B5823" t="s">
        <v>36</v>
      </c>
      <c r="C5823" t="s">
        <v>1366</v>
      </c>
      <c r="D5823">
        <v>700</v>
      </c>
    </row>
    <row r="5824" spans="1:4">
      <c r="A5824" s="1">
        <v>44688</v>
      </c>
      <c r="B5824" t="s">
        <v>11</v>
      </c>
      <c r="C5824" t="s">
        <v>492</v>
      </c>
      <c r="D5824">
        <v>50</v>
      </c>
    </row>
    <row r="5825" spans="1:4">
      <c r="A5825" s="1">
        <v>44687</v>
      </c>
      <c r="B5825" t="s">
        <v>1538</v>
      </c>
      <c r="C5825" t="s">
        <v>524</v>
      </c>
      <c r="D5825">
        <v>48.97</v>
      </c>
    </row>
    <row r="5826" spans="1:4">
      <c r="A5826" s="1">
        <v>44687</v>
      </c>
      <c r="B5826" t="s">
        <v>39</v>
      </c>
      <c r="C5826" t="s">
        <v>83</v>
      </c>
      <c r="D5826">
        <v>87.79</v>
      </c>
    </row>
    <row r="5827" spans="1:4">
      <c r="A5827" s="1">
        <v>44687</v>
      </c>
      <c r="B5827" t="s">
        <v>68</v>
      </c>
      <c r="C5827" t="s">
        <v>659</v>
      </c>
      <c r="D5827">
        <v>24</v>
      </c>
    </row>
    <row r="5828" spans="1:4">
      <c r="A5828" s="1">
        <v>44685</v>
      </c>
      <c r="B5828" t="s">
        <v>197</v>
      </c>
      <c r="C5828" t="s">
        <v>124</v>
      </c>
      <c r="D5828">
        <v>16</v>
      </c>
    </row>
    <row r="5829" spans="1:4">
      <c r="A5829" s="1">
        <v>44687</v>
      </c>
      <c r="B5829" t="s">
        <v>68</v>
      </c>
      <c r="C5829" t="s">
        <v>20</v>
      </c>
      <c r="D5829">
        <v>183.97</v>
      </c>
    </row>
    <row r="5830" spans="1:4">
      <c r="A5830" s="1">
        <v>44683</v>
      </c>
      <c r="B5830" t="s">
        <v>36</v>
      </c>
      <c r="C5830" t="s">
        <v>699</v>
      </c>
      <c r="D5830">
        <v>28</v>
      </c>
    </row>
    <row r="5831" spans="1:4">
      <c r="A5831" s="1">
        <v>44683</v>
      </c>
      <c r="B5831" t="s">
        <v>11</v>
      </c>
      <c r="C5831" t="s">
        <v>727</v>
      </c>
      <c r="D5831">
        <v>69.8</v>
      </c>
    </row>
    <row r="5832" spans="1:4">
      <c r="A5832" s="1">
        <v>44683</v>
      </c>
      <c r="B5832" t="s">
        <v>125</v>
      </c>
      <c r="C5832" t="s">
        <v>200</v>
      </c>
      <c r="D5832">
        <v>23.8</v>
      </c>
    </row>
    <row r="5833" spans="1:4">
      <c r="A5833" s="1">
        <v>44683</v>
      </c>
      <c r="B5833" t="s">
        <v>68</v>
      </c>
      <c r="C5833" t="s">
        <v>20</v>
      </c>
      <c r="D5833">
        <v>198.48</v>
      </c>
    </row>
    <row r="5834" spans="1:4">
      <c r="A5834" s="1">
        <v>44687</v>
      </c>
      <c r="B5834" t="s">
        <v>11</v>
      </c>
      <c r="C5834" t="s">
        <v>727</v>
      </c>
      <c r="D5834">
        <v>25</v>
      </c>
    </row>
    <row r="5835" spans="1:4">
      <c r="A5835" s="1">
        <v>44711</v>
      </c>
      <c r="B5835" t="s">
        <v>68</v>
      </c>
      <c r="C5835" t="s">
        <v>20</v>
      </c>
      <c r="D5835">
        <v>29.3</v>
      </c>
    </row>
    <row r="5836" spans="1:4">
      <c r="A5836" s="1">
        <v>44711</v>
      </c>
      <c r="B5836" t="s">
        <v>68</v>
      </c>
      <c r="C5836" t="s">
        <v>112</v>
      </c>
      <c r="D5836">
        <v>37.6</v>
      </c>
    </row>
    <row r="5837" spans="1:4">
      <c r="A5837" s="1">
        <v>44706</v>
      </c>
      <c r="B5837" t="s">
        <v>68</v>
      </c>
      <c r="C5837" t="s">
        <v>20</v>
      </c>
      <c r="D5837">
        <v>94</v>
      </c>
    </row>
    <row r="5838" spans="1:4">
      <c r="A5838" s="1">
        <v>44706</v>
      </c>
      <c r="B5838" t="s">
        <v>68</v>
      </c>
      <c r="C5838" t="s">
        <v>195</v>
      </c>
      <c r="D5838">
        <v>19</v>
      </c>
    </row>
    <row r="5839" spans="1:4">
      <c r="A5839" s="1">
        <v>44711</v>
      </c>
      <c r="B5839" t="s">
        <v>11</v>
      </c>
      <c r="C5839" t="s">
        <v>60</v>
      </c>
      <c r="D5839">
        <v>23.85</v>
      </c>
    </row>
    <row r="5840" spans="1:4">
      <c r="A5840" s="1">
        <v>44709</v>
      </c>
      <c r="B5840" t="s">
        <v>163</v>
      </c>
      <c r="C5840" t="s">
        <v>791</v>
      </c>
      <c r="D5840">
        <v>30</v>
      </c>
    </row>
    <row r="5841" spans="1:4">
      <c r="A5841" s="1">
        <v>44710</v>
      </c>
      <c r="B5841" t="s">
        <v>11</v>
      </c>
      <c r="C5841" t="s">
        <v>727</v>
      </c>
      <c r="D5841">
        <v>67.5</v>
      </c>
    </row>
    <row r="5842" spans="1:4">
      <c r="A5842" s="1">
        <v>44699</v>
      </c>
      <c r="B5842" t="s">
        <v>39</v>
      </c>
      <c r="C5842" t="s">
        <v>391</v>
      </c>
      <c r="D5842">
        <v>100</v>
      </c>
    </row>
    <row r="5843" spans="1:4">
      <c r="A5843" s="1">
        <v>44694</v>
      </c>
      <c r="B5843" t="s">
        <v>68</v>
      </c>
      <c r="C5843" t="s">
        <v>20</v>
      </c>
      <c r="D5843">
        <v>183.43</v>
      </c>
    </row>
    <row r="5844" spans="1:4">
      <c r="A5844" s="1">
        <v>44702</v>
      </c>
      <c r="B5844" t="s">
        <v>68</v>
      </c>
      <c r="C5844" t="s">
        <v>20</v>
      </c>
      <c r="D5844">
        <v>216.76</v>
      </c>
    </row>
    <row r="5845" spans="1:4">
      <c r="A5845" s="1">
        <v>44695</v>
      </c>
      <c r="B5845" t="s">
        <v>11</v>
      </c>
      <c r="C5845" t="s">
        <v>1594</v>
      </c>
      <c r="D5845">
        <v>50</v>
      </c>
    </row>
    <row r="5846" spans="1:4">
      <c r="A5846" s="1">
        <v>44700</v>
      </c>
      <c r="B5846" t="s">
        <v>11</v>
      </c>
      <c r="C5846" t="s">
        <v>824</v>
      </c>
      <c r="D5846">
        <v>21.65</v>
      </c>
    </row>
    <row r="5847" spans="1:4">
      <c r="A5847" s="1">
        <v>44702</v>
      </c>
      <c r="B5847" t="s">
        <v>11</v>
      </c>
      <c r="C5847" t="s">
        <v>1594</v>
      </c>
      <c r="D5847">
        <v>101.3</v>
      </c>
    </row>
    <row r="5848" spans="1:4">
      <c r="A5848" s="1">
        <v>44689</v>
      </c>
      <c r="B5848" t="s">
        <v>1538</v>
      </c>
      <c r="C5848" t="s">
        <v>1559</v>
      </c>
      <c r="D5848">
        <v>34.24</v>
      </c>
    </row>
    <row r="5849" spans="1:4">
      <c r="A5849" s="1">
        <v>44697</v>
      </c>
      <c r="B5849" t="s">
        <v>39</v>
      </c>
      <c r="C5849" t="s">
        <v>83</v>
      </c>
      <c r="D5849">
        <v>83.2</v>
      </c>
    </row>
    <row r="5850" spans="1:4">
      <c r="A5850" s="1">
        <v>44697</v>
      </c>
      <c r="B5850" t="s">
        <v>11</v>
      </c>
      <c r="C5850" t="s">
        <v>727</v>
      </c>
      <c r="D5850">
        <v>77</v>
      </c>
    </row>
    <row r="5851" spans="1:4">
      <c r="A5851" s="1">
        <v>44711</v>
      </c>
      <c r="B5851" t="s">
        <v>34</v>
      </c>
      <c r="C5851" t="s">
        <v>81</v>
      </c>
      <c r="D5851">
        <v>22.2</v>
      </c>
    </row>
    <row r="5852" spans="1:4">
      <c r="A5852" s="1">
        <v>44698</v>
      </c>
      <c r="B5852" t="s">
        <v>294</v>
      </c>
      <c r="C5852" t="s">
        <v>85</v>
      </c>
      <c r="D5852">
        <v>43.3</v>
      </c>
    </row>
    <row r="5853" spans="1:4">
      <c r="A5853" s="1">
        <v>44689</v>
      </c>
      <c r="B5853" t="s">
        <v>68</v>
      </c>
      <c r="C5853" t="s">
        <v>1058</v>
      </c>
      <c r="D5853">
        <v>28.7</v>
      </c>
    </row>
    <row r="5854" spans="1:4">
      <c r="A5854" s="1">
        <v>44695</v>
      </c>
      <c r="B5854" t="s">
        <v>125</v>
      </c>
      <c r="C5854" t="s">
        <v>818</v>
      </c>
      <c r="D5854">
        <v>10</v>
      </c>
    </row>
    <row r="5855" spans="1:4">
      <c r="A5855" s="1">
        <v>44706</v>
      </c>
      <c r="B5855" t="s">
        <v>68</v>
      </c>
      <c r="C5855" t="s">
        <v>1518</v>
      </c>
      <c r="D5855">
        <v>29.9</v>
      </c>
    </row>
    <row r="5856" spans="1:4">
      <c r="A5856" s="1">
        <v>44711</v>
      </c>
      <c r="B5856" t="s">
        <v>34</v>
      </c>
      <c r="C5856" t="s">
        <v>81</v>
      </c>
      <c r="D5856">
        <v>36</v>
      </c>
    </row>
    <row r="5857" spans="1:4">
      <c r="A5857" s="1">
        <v>44707</v>
      </c>
      <c r="B5857" t="s">
        <v>197</v>
      </c>
      <c r="C5857" t="s">
        <v>869</v>
      </c>
      <c r="D5857">
        <v>22</v>
      </c>
    </row>
    <row r="5858" spans="1:4">
      <c r="A5858" s="1">
        <v>44682</v>
      </c>
      <c r="B5858" t="s">
        <v>36</v>
      </c>
      <c r="C5858" t="s">
        <v>1591</v>
      </c>
      <c r="D5858">
        <v>1174</v>
      </c>
    </row>
    <row r="5859" spans="1:4">
      <c r="A5859" s="1">
        <v>44710</v>
      </c>
      <c r="B5859" t="s">
        <v>1538</v>
      </c>
      <c r="C5859" t="s">
        <v>1595</v>
      </c>
      <c r="D5859">
        <v>290</v>
      </c>
    </row>
    <row r="5860" spans="1:4">
      <c r="A5860" s="1">
        <v>44703</v>
      </c>
      <c r="B5860" t="s">
        <v>294</v>
      </c>
      <c r="C5860" t="s">
        <v>1420</v>
      </c>
      <c r="D5860">
        <v>768</v>
      </c>
    </row>
    <row r="5861" spans="1:4">
      <c r="A5861" s="1">
        <v>44708</v>
      </c>
      <c r="B5861" t="s">
        <v>11</v>
      </c>
      <c r="C5861" t="s">
        <v>1596</v>
      </c>
      <c r="D5861">
        <v>34.2</v>
      </c>
    </row>
    <row r="5862" spans="1:4">
      <c r="A5862" s="1">
        <v>44700</v>
      </c>
      <c r="B5862" t="s">
        <v>1538</v>
      </c>
      <c r="C5862" t="s">
        <v>1548</v>
      </c>
      <c r="D5862">
        <v>310</v>
      </c>
    </row>
    <row r="5863" spans="1:4">
      <c r="A5863" s="1">
        <v>44713</v>
      </c>
      <c r="B5863" t="s">
        <v>294</v>
      </c>
      <c r="C5863" t="s">
        <v>239</v>
      </c>
      <c r="D5863">
        <v>470</v>
      </c>
    </row>
    <row r="5864" spans="1:4">
      <c r="A5864" s="1">
        <v>44713</v>
      </c>
      <c r="B5864" t="s">
        <v>11</v>
      </c>
      <c r="C5864" t="s">
        <v>777</v>
      </c>
      <c r="D5864">
        <v>180</v>
      </c>
    </row>
    <row r="5865" spans="1:4">
      <c r="A5865" s="1">
        <v>44713</v>
      </c>
      <c r="B5865" t="s">
        <v>125</v>
      </c>
      <c r="C5865" t="s">
        <v>640</v>
      </c>
      <c r="D5865">
        <v>60</v>
      </c>
    </row>
    <row r="5866" spans="1:4">
      <c r="A5866" s="1">
        <v>44713</v>
      </c>
      <c r="B5866" t="s">
        <v>125</v>
      </c>
      <c r="C5866" t="s">
        <v>641</v>
      </c>
      <c r="D5866">
        <v>750</v>
      </c>
    </row>
    <row r="5867" spans="1:4">
      <c r="A5867" s="1">
        <v>44713</v>
      </c>
      <c r="B5867" t="s">
        <v>125</v>
      </c>
      <c r="C5867" t="s">
        <v>509</v>
      </c>
      <c r="D5867">
        <v>32.75</v>
      </c>
    </row>
    <row r="5868" spans="1:4">
      <c r="A5868" s="1">
        <v>44713</v>
      </c>
      <c r="B5868" t="s">
        <v>644</v>
      </c>
      <c r="C5868" t="s">
        <v>684</v>
      </c>
      <c r="D5868">
        <v>100</v>
      </c>
    </row>
    <row r="5869" spans="1:4">
      <c r="A5869" s="1">
        <v>44713</v>
      </c>
      <c r="B5869" t="s">
        <v>646</v>
      </c>
      <c r="C5869" t="s">
        <v>1145</v>
      </c>
      <c r="D5869">
        <v>1177</v>
      </c>
    </row>
    <row r="5870" spans="1:4">
      <c r="A5870" s="1">
        <v>44713</v>
      </c>
      <c r="B5870" t="s">
        <v>36</v>
      </c>
      <c r="C5870" t="s">
        <v>37</v>
      </c>
      <c r="D5870">
        <v>600</v>
      </c>
    </row>
    <row r="5871" spans="1:4">
      <c r="A5871" s="1">
        <v>44713</v>
      </c>
      <c r="B5871" t="s">
        <v>36</v>
      </c>
      <c r="C5871" t="s">
        <v>38</v>
      </c>
      <c r="D5871">
        <v>400</v>
      </c>
    </row>
    <row r="5872" spans="1:4">
      <c r="A5872" s="1">
        <v>44713</v>
      </c>
      <c r="B5872" t="s">
        <v>39</v>
      </c>
      <c r="C5872" t="s">
        <v>42</v>
      </c>
      <c r="D5872">
        <v>90</v>
      </c>
    </row>
    <row r="5873" spans="1:4">
      <c r="A5873" s="1">
        <v>44713</v>
      </c>
      <c r="B5873" t="s">
        <v>375</v>
      </c>
      <c r="C5873" t="s">
        <v>547</v>
      </c>
      <c r="D5873">
        <v>200</v>
      </c>
    </row>
    <row r="5874" spans="1:4">
      <c r="A5874" s="1">
        <v>44713</v>
      </c>
      <c r="B5874" t="s">
        <v>375</v>
      </c>
      <c r="C5874" t="s">
        <v>548</v>
      </c>
      <c r="D5874">
        <v>25</v>
      </c>
    </row>
    <row r="5875" spans="1:4">
      <c r="A5875" s="1">
        <v>44713</v>
      </c>
      <c r="B5875" t="s">
        <v>375</v>
      </c>
      <c r="C5875" t="s">
        <v>549</v>
      </c>
      <c r="D5875">
        <v>44</v>
      </c>
    </row>
    <row r="5876" spans="1:4">
      <c r="A5876" s="1">
        <v>44713</v>
      </c>
      <c r="B5876" t="s">
        <v>375</v>
      </c>
      <c r="C5876" t="s">
        <v>550</v>
      </c>
      <c r="D5876">
        <v>20</v>
      </c>
    </row>
    <row r="5877" spans="1:4">
      <c r="A5877" s="1">
        <v>44713</v>
      </c>
      <c r="B5877" t="s">
        <v>375</v>
      </c>
      <c r="C5877" t="s">
        <v>1319</v>
      </c>
      <c r="D5877">
        <v>5</v>
      </c>
    </row>
    <row r="5878" spans="1:4">
      <c r="A5878" s="1">
        <v>44713</v>
      </c>
      <c r="B5878" t="s">
        <v>36</v>
      </c>
      <c r="C5878" t="s">
        <v>1366</v>
      </c>
      <c r="D5878">
        <v>700</v>
      </c>
    </row>
    <row r="5879" spans="1:4">
      <c r="A5879" s="1">
        <v>44713</v>
      </c>
      <c r="B5879" t="s">
        <v>36</v>
      </c>
      <c r="C5879" t="s">
        <v>1597</v>
      </c>
      <c r="D5879">
        <v>854</v>
      </c>
    </row>
    <row r="5880" spans="1:4">
      <c r="A5880" s="1">
        <v>44735</v>
      </c>
      <c r="B5880" t="s">
        <v>157</v>
      </c>
      <c r="C5880" t="s">
        <v>161</v>
      </c>
      <c r="D5880">
        <v>1301.99</v>
      </c>
    </row>
    <row r="5881" spans="1:4">
      <c r="A5881" s="1">
        <v>44735</v>
      </c>
      <c r="B5881" t="s">
        <v>157</v>
      </c>
      <c r="C5881" t="s">
        <v>1598</v>
      </c>
      <c r="D5881">
        <v>1272</v>
      </c>
    </row>
    <row r="5882" spans="1:4">
      <c r="A5882" s="1">
        <v>44725</v>
      </c>
      <c r="B5882" t="s">
        <v>134</v>
      </c>
      <c r="C5882" t="s">
        <v>603</v>
      </c>
      <c r="D5882">
        <v>485.62</v>
      </c>
    </row>
    <row r="5883" spans="1:4">
      <c r="A5883" s="1">
        <v>44734</v>
      </c>
      <c r="B5883" t="s">
        <v>197</v>
      </c>
      <c r="C5883" t="s">
        <v>124</v>
      </c>
      <c r="D5883">
        <v>16.76</v>
      </c>
    </row>
    <row r="5884" spans="1:4">
      <c r="A5884" s="1">
        <v>44716</v>
      </c>
      <c r="B5884" t="s">
        <v>11</v>
      </c>
      <c r="C5884" t="s">
        <v>60</v>
      </c>
      <c r="D5884">
        <v>40</v>
      </c>
    </row>
    <row r="5885" spans="1:4">
      <c r="A5885" s="1">
        <v>44716</v>
      </c>
      <c r="B5885" t="s">
        <v>11</v>
      </c>
      <c r="C5885" t="s">
        <v>824</v>
      </c>
      <c r="D5885">
        <v>30</v>
      </c>
    </row>
    <row r="5886" spans="1:4">
      <c r="A5886" s="1">
        <v>44714</v>
      </c>
      <c r="B5886" t="s">
        <v>11</v>
      </c>
      <c r="C5886" t="s">
        <v>824</v>
      </c>
      <c r="D5886">
        <v>42.05</v>
      </c>
    </row>
    <row r="5887" spans="1:4">
      <c r="A5887" s="1">
        <v>44723</v>
      </c>
      <c r="B5887" t="s">
        <v>68</v>
      </c>
      <c r="C5887" t="s">
        <v>372</v>
      </c>
      <c r="D5887">
        <v>10.25</v>
      </c>
    </row>
    <row r="5888" spans="1:4">
      <c r="A5888" s="1">
        <v>44723</v>
      </c>
      <c r="B5888" t="s">
        <v>11</v>
      </c>
      <c r="C5888" t="s">
        <v>492</v>
      </c>
      <c r="D5888">
        <v>35</v>
      </c>
    </row>
    <row r="5889" spans="1:4">
      <c r="A5889" s="1">
        <v>44724</v>
      </c>
      <c r="B5889" t="s">
        <v>11</v>
      </c>
      <c r="C5889" t="s">
        <v>492</v>
      </c>
      <c r="D5889">
        <v>20</v>
      </c>
    </row>
    <row r="5890" spans="1:4">
      <c r="A5890" s="1">
        <v>44721</v>
      </c>
      <c r="B5890" t="s">
        <v>39</v>
      </c>
      <c r="C5890" t="s">
        <v>83</v>
      </c>
      <c r="D5890">
        <v>97.63</v>
      </c>
    </row>
    <row r="5891" spans="1:4">
      <c r="A5891" s="1">
        <v>44721</v>
      </c>
      <c r="B5891" t="s">
        <v>11</v>
      </c>
      <c r="C5891" t="s">
        <v>824</v>
      </c>
      <c r="D5891">
        <v>20</v>
      </c>
    </row>
    <row r="5892" spans="1:4">
      <c r="A5892" s="1">
        <v>44716</v>
      </c>
      <c r="B5892" t="s">
        <v>1538</v>
      </c>
      <c r="C5892" t="s">
        <v>1599</v>
      </c>
      <c r="D5892">
        <v>2914.2</v>
      </c>
    </row>
    <row r="5893" spans="1:4">
      <c r="A5893" s="1">
        <v>44720</v>
      </c>
      <c r="B5893" t="s">
        <v>68</v>
      </c>
      <c r="C5893" t="s">
        <v>20</v>
      </c>
      <c r="D5893">
        <v>28.9</v>
      </c>
    </row>
    <row r="5894" spans="1:4">
      <c r="A5894" s="1">
        <v>44717</v>
      </c>
      <c r="B5894" t="s">
        <v>197</v>
      </c>
      <c r="C5894" t="s">
        <v>124</v>
      </c>
      <c r="D5894">
        <v>19.48</v>
      </c>
    </row>
    <row r="5895" spans="1:4">
      <c r="A5895" s="1">
        <v>44714</v>
      </c>
      <c r="B5895" t="s">
        <v>68</v>
      </c>
      <c r="C5895" t="s">
        <v>372</v>
      </c>
      <c r="D5895">
        <v>54.41</v>
      </c>
    </row>
    <row r="5896" spans="1:4">
      <c r="A5896" s="1">
        <v>44734</v>
      </c>
      <c r="B5896" t="s">
        <v>197</v>
      </c>
      <c r="C5896" t="s">
        <v>124</v>
      </c>
      <c r="D5896">
        <v>34.1</v>
      </c>
    </row>
    <row r="5897" spans="1:4">
      <c r="A5897" s="1">
        <v>44736</v>
      </c>
      <c r="B5897" t="s">
        <v>39</v>
      </c>
      <c r="C5897" t="s">
        <v>83</v>
      </c>
      <c r="D5897">
        <v>83.48</v>
      </c>
    </row>
    <row r="5898" spans="1:4">
      <c r="A5898" s="1">
        <v>44724</v>
      </c>
      <c r="B5898" t="s">
        <v>294</v>
      </c>
      <c r="C5898" t="s">
        <v>1600</v>
      </c>
      <c r="D5898">
        <v>26</v>
      </c>
    </row>
    <row r="5899" spans="1:4">
      <c r="A5899" s="1">
        <v>44722</v>
      </c>
      <c r="B5899" t="s">
        <v>1538</v>
      </c>
      <c r="C5899" t="s">
        <v>1344</v>
      </c>
      <c r="D5899">
        <v>72.75</v>
      </c>
    </row>
    <row r="5900" spans="1:4">
      <c r="A5900" s="1">
        <v>44726</v>
      </c>
      <c r="B5900" t="s">
        <v>294</v>
      </c>
      <c r="C5900" t="s">
        <v>85</v>
      </c>
      <c r="D5900">
        <v>65</v>
      </c>
    </row>
    <row r="5901" spans="1:4">
      <c r="A5901" s="1">
        <v>44735</v>
      </c>
      <c r="B5901" t="s">
        <v>163</v>
      </c>
      <c r="C5901" t="s">
        <v>811</v>
      </c>
      <c r="D5901">
        <v>16</v>
      </c>
    </row>
    <row r="5902" spans="1:4">
      <c r="A5902" s="1">
        <v>44732</v>
      </c>
      <c r="B5902" t="s">
        <v>68</v>
      </c>
      <c r="C5902" t="s">
        <v>20</v>
      </c>
      <c r="D5902">
        <v>224.32</v>
      </c>
    </row>
    <row r="5903" spans="1:4">
      <c r="A5903" s="1">
        <v>44722</v>
      </c>
      <c r="B5903" t="s">
        <v>1538</v>
      </c>
      <c r="C5903" t="s">
        <v>1601</v>
      </c>
      <c r="D5903">
        <v>60</v>
      </c>
    </row>
    <row r="5904" spans="1:4">
      <c r="A5904" s="1">
        <v>44722</v>
      </c>
      <c r="B5904" t="s">
        <v>11</v>
      </c>
      <c r="C5904" t="s">
        <v>824</v>
      </c>
      <c r="D5904">
        <v>100</v>
      </c>
    </row>
    <row r="5905" spans="1:4">
      <c r="A5905" s="1">
        <v>44724</v>
      </c>
      <c r="B5905" t="s">
        <v>1538</v>
      </c>
      <c r="C5905" t="s">
        <v>1602</v>
      </c>
      <c r="D5905">
        <v>20</v>
      </c>
    </row>
    <row r="5906" spans="1:4">
      <c r="A5906" s="1">
        <v>44738</v>
      </c>
      <c r="B5906" t="s">
        <v>34</v>
      </c>
      <c r="C5906" t="s">
        <v>81</v>
      </c>
      <c r="D5906">
        <v>20</v>
      </c>
    </row>
    <row r="5907" spans="1:4">
      <c r="A5907" s="1">
        <v>44713</v>
      </c>
      <c r="B5907" t="s">
        <v>36</v>
      </c>
      <c r="C5907" t="s">
        <v>1591</v>
      </c>
      <c r="D5907">
        <v>1174</v>
      </c>
    </row>
    <row r="5908" spans="1:4">
      <c r="A5908" s="1">
        <v>44729</v>
      </c>
      <c r="B5908" t="s">
        <v>1538</v>
      </c>
      <c r="C5908" t="s">
        <v>1603</v>
      </c>
      <c r="D5908">
        <v>692.4</v>
      </c>
    </row>
    <row r="5909" spans="1:4">
      <c r="A5909" s="1">
        <v>44719</v>
      </c>
      <c r="B5909" t="s">
        <v>1538</v>
      </c>
      <c r="C5909" t="s">
        <v>1604</v>
      </c>
      <c r="D5909">
        <v>518.95</v>
      </c>
    </row>
    <row r="5910" spans="1:4">
      <c r="A5910" s="1">
        <v>44729</v>
      </c>
      <c r="B5910" t="s">
        <v>36</v>
      </c>
      <c r="C5910" t="s">
        <v>1012</v>
      </c>
      <c r="D5910">
        <v>2000</v>
      </c>
    </row>
    <row r="5911" spans="1:4">
      <c r="A5911" s="1">
        <v>44724</v>
      </c>
      <c r="B5911" t="s">
        <v>294</v>
      </c>
      <c r="C5911" t="s">
        <v>1309</v>
      </c>
      <c r="D5911">
        <v>15.4</v>
      </c>
    </row>
    <row r="5912" spans="1:4">
      <c r="A5912" s="1">
        <v>44713</v>
      </c>
      <c r="B5912" t="s">
        <v>11</v>
      </c>
      <c r="C5912" t="s">
        <v>824</v>
      </c>
      <c r="D5912">
        <v>25.45</v>
      </c>
    </row>
    <row r="5913" spans="1:4">
      <c r="A5913" s="1">
        <v>44716</v>
      </c>
      <c r="B5913" t="s">
        <v>11</v>
      </c>
      <c r="C5913" t="s">
        <v>824</v>
      </c>
      <c r="D5913">
        <v>27.8</v>
      </c>
    </row>
    <row r="5914" spans="1:4">
      <c r="A5914" s="1">
        <v>44742</v>
      </c>
      <c r="B5914" t="s">
        <v>34</v>
      </c>
      <c r="C5914" t="s">
        <v>1605</v>
      </c>
      <c r="D5914">
        <v>43.5</v>
      </c>
    </row>
    <row r="5915" spans="1:4">
      <c r="A5915" s="1">
        <v>44718</v>
      </c>
      <c r="B5915" t="s">
        <v>68</v>
      </c>
      <c r="C5915" t="s">
        <v>1384</v>
      </c>
      <c r="D5915">
        <v>5.7</v>
      </c>
    </row>
    <row r="5916" spans="1:4">
      <c r="A5916" s="1">
        <v>44734</v>
      </c>
      <c r="B5916" t="s">
        <v>11</v>
      </c>
      <c r="C5916" t="s">
        <v>60</v>
      </c>
      <c r="D5916">
        <v>30.3</v>
      </c>
    </row>
    <row r="5917" spans="1:4">
      <c r="A5917" s="1">
        <v>44733</v>
      </c>
      <c r="B5917" t="s">
        <v>134</v>
      </c>
      <c r="C5917" t="s">
        <v>166</v>
      </c>
      <c r="D5917">
        <v>295</v>
      </c>
    </row>
    <row r="5918" spans="1:4">
      <c r="A5918" s="1">
        <v>44739</v>
      </c>
      <c r="B5918" t="s">
        <v>68</v>
      </c>
      <c r="C5918" t="s">
        <v>705</v>
      </c>
      <c r="D5918">
        <v>75.5</v>
      </c>
    </row>
    <row r="5919" spans="1:4">
      <c r="A5919" s="1">
        <v>44739</v>
      </c>
      <c r="B5919" t="s">
        <v>1538</v>
      </c>
      <c r="C5919" t="s">
        <v>524</v>
      </c>
      <c r="D5919">
        <v>42.97</v>
      </c>
    </row>
    <row r="5920" spans="1:4">
      <c r="A5920" s="1">
        <v>44739</v>
      </c>
      <c r="B5920" t="s">
        <v>39</v>
      </c>
      <c r="C5920" t="s">
        <v>391</v>
      </c>
      <c r="D5920">
        <v>50</v>
      </c>
    </row>
    <row r="5921" spans="1:4">
      <c r="A5921" s="1">
        <v>44741</v>
      </c>
      <c r="B5921" t="s">
        <v>1538</v>
      </c>
      <c r="C5921" t="s">
        <v>524</v>
      </c>
      <c r="D5921">
        <v>12.55</v>
      </c>
    </row>
    <row r="5922" spans="1:4">
      <c r="A5922" s="1">
        <v>44740</v>
      </c>
      <c r="B5922" t="s">
        <v>68</v>
      </c>
      <c r="C5922" t="s">
        <v>20</v>
      </c>
      <c r="D5922">
        <v>189.6</v>
      </c>
    </row>
    <row r="5923" spans="1:4">
      <c r="A5923" s="1">
        <v>44721</v>
      </c>
      <c r="B5923" t="s">
        <v>163</v>
      </c>
      <c r="C5923" t="s">
        <v>81</v>
      </c>
      <c r="D5923">
        <v>78.2</v>
      </c>
    </row>
    <row r="5924" spans="1:4">
      <c r="A5924" s="1">
        <v>44738</v>
      </c>
      <c r="B5924" t="s">
        <v>197</v>
      </c>
      <c r="C5924" t="s">
        <v>124</v>
      </c>
      <c r="D5924">
        <v>25.55</v>
      </c>
    </row>
    <row r="5925" spans="1:4">
      <c r="A5925" s="1">
        <v>44742</v>
      </c>
      <c r="B5925" t="s">
        <v>134</v>
      </c>
      <c r="C5925" t="s">
        <v>118</v>
      </c>
      <c r="D5925">
        <v>165.96</v>
      </c>
    </row>
    <row r="5926" spans="1:4">
      <c r="A5926" s="1">
        <v>44743</v>
      </c>
      <c r="B5926" t="s">
        <v>294</v>
      </c>
      <c r="C5926" t="s">
        <v>239</v>
      </c>
      <c r="D5926">
        <v>470</v>
      </c>
    </row>
    <row r="5927" spans="1:4">
      <c r="A5927" s="1">
        <v>44743</v>
      </c>
      <c r="B5927" t="s">
        <v>11</v>
      </c>
      <c r="C5927" t="s">
        <v>777</v>
      </c>
      <c r="D5927">
        <v>180</v>
      </c>
    </row>
    <row r="5928" spans="1:4">
      <c r="A5928" s="1">
        <v>44743</v>
      </c>
      <c r="B5928" t="s">
        <v>125</v>
      </c>
      <c r="C5928" t="s">
        <v>640</v>
      </c>
      <c r="D5928">
        <v>60</v>
      </c>
    </row>
    <row r="5929" spans="1:4">
      <c r="A5929" s="1">
        <v>44743</v>
      </c>
      <c r="B5929" t="s">
        <v>125</v>
      </c>
      <c r="C5929" t="s">
        <v>641</v>
      </c>
      <c r="D5929">
        <v>750</v>
      </c>
    </row>
    <row r="5930" spans="1:4">
      <c r="A5930" s="1">
        <v>44743</v>
      </c>
      <c r="B5930" t="s">
        <v>125</v>
      </c>
      <c r="C5930" t="s">
        <v>509</v>
      </c>
      <c r="D5930">
        <v>32.75</v>
      </c>
    </row>
    <row r="5931" spans="1:4">
      <c r="A5931" s="1">
        <v>44743</v>
      </c>
      <c r="B5931" t="s">
        <v>644</v>
      </c>
      <c r="C5931" t="s">
        <v>684</v>
      </c>
      <c r="D5931">
        <v>100</v>
      </c>
    </row>
    <row r="5932" spans="1:4">
      <c r="A5932" s="1">
        <v>44743</v>
      </c>
      <c r="B5932" t="s">
        <v>646</v>
      </c>
      <c r="C5932" t="s">
        <v>1145</v>
      </c>
      <c r="D5932">
        <v>1177</v>
      </c>
    </row>
    <row r="5933" spans="1:4">
      <c r="A5933" s="1">
        <v>44743</v>
      </c>
      <c r="B5933" t="s">
        <v>36</v>
      </c>
      <c r="C5933" t="s">
        <v>37</v>
      </c>
      <c r="D5933">
        <v>600</v>
      </c>
    </row>
    <row r="5934" spans="1:4">
      <c r="A5934" s="1">
        <v>44743</v>
      </c>
      <c r="B5934" t="s">
        <v>36</v>
      </c>
      <c r="C5934" t="s">
        <v>38</v>
      </c>
      <c r="D5934">
        <v>400</v>
      </c>
    </row>
    <row r="5935" spans="1:4">
      <c r="A5935" s="1">
        <v>44743</v>
      </c>
      <c r="B5935" t="s">
        <v>39</v>
      </c>
      <c r="C5935" t="s">
        <v>42</v>
      </c>
      <c r="D5935">
        <v>90</v>
      </c>
    </row>
    <row r="5936" spans="1:4">
      <c r="A5936" s="1">
        <v>44743</v>
      </c>
      <c r="B5936" t="s">
        <v>375</v>
      </c>
      <c r="C5936" t="s">
        <v>547</v>
      </c>
      <c r="D5936">
        <v>200</v>
      </c>
    </row>
    <row r="5937" spans="1:4">
      <c r="A5937" s="1">
        <v>44743</v>
      </c>
      <c r="B5937" t="s">
        <v>375</v>
      </c>
      <c r="C5937" t="s">
        <v>548</v>
      </c>
      <c r="D5937">
        <v>25</v>
      </c>
    </row>
    <row r="5938" spans="1:4">
      <c r="A5938" s="1">
        <v>44743</v>
      </c>
      <c r="B5938" t="s">
        <v>375</v>
      </c>
      <c r="C5938" t="s">
        <v>549</v>
      </c>
      <c r="D5938">
        <v>44</v>
      </c>
    </row>
    <row r="5939" spans="1:4">
      <c r="A5939" s="1">
        <v>44743</v>
      </c>
      <c r="B5939" t="s">
        <v>375</v>
      </c>
      <c r="C5939" t="s">
        <v>550</v>
      </c>
      <c r="D5939">
        <v>20</v>
      </c>
    </row>
    <row r="5940" spans="1:4">
      <c r="A5940" s="1">
        <v>44743</v>
      </c>
      <c r="B5940" t="s">
        <v>375</v>
      </c>
      <c r="C5940" t="s">
        <v>1319</v>
      </c>
      <c r="D5940">
        <v>5</v>
      </c>
    </row>
    <row r="5941" spans="1:4">
      <c r="A5941" s="1">
        <v>44743</v>
      </c>
      <c r="B5941" t="s">
        <v>36</v>
      </c>
      <c r="C5941" t="s">
        <v>1366</v>
      </c>
      <c r="D5941">
        <v>700</v>
      </c>
    </row>
    <row r="5942" spans="1:4">
      <c r="A5942" s="1">
        <v>44743</v>
      </c>
      <c r="B5942" t="s">
        <v>36</v>
      </c>
      <c r="C5942" t="s">
        <v>1597</v>
      </c>
      <c r="D5942">
        <v>854</v>
      </c>
    </row>
    <row r="5943" spans="1:4">
      <c r="A5943" s="1">
        <v>44743</v>
      </c>
      <c r="B5943" t="s">
        <v>36</v>
      </c>
      <c r="C5943" t="s">
        <v>1591</v>
      </c>
      <c r="D5943">
        <v>1174</v>
      </c>
    </row>
    <row r="5944" spans="1:4">
      <c r="A5944" s="1">
        <v>44772</v>
      </c>
      <c r="B5944" t="s">
        <v>197</v>
      </c>
      <c r="C5944" t="s">
        <v>124</v>
      </c>
      <c r="D5944">
        <v>50.2</v>
      </c>
    </row>
    <row r="5945" spans="1:4">
      <c r="A5945" s="1">
        <v>44753</v>
      </c>
      <c r="B5945" t="s">
        <v>39</v>
      </c>
      <c r="C5945" t="s">
        <v>83</v>
      </c>
      <c r="D5945">
        <v>86.94</v>
      </c>
    </row>
    <row r="5946" spans="1:4">
      <c r="A5946" s="1">
        <v>44772</v>
      </c>
      <c r="B5946" t="s">
        <v>11</v>
      </c>
      <c r="C5946" t="s">
        <v>372</v>
      </c>
      <c r="D5946">
        <v>6.9</v>
      </c>
    </row>
    <row r="5947" spans="1:4">
      <c r="A5947" s="1">
        <v>44772</v>
      </c>
      <c r="B5947" t="s">
        <v>11</v>
      </c>
      <c r="C5947" t="s">
        <v>697</v>
      </c>
      <c r="D5947">
        <v>15.9</v>
      </c>
    </row>
    <row r="5948" spans="1:4">
      <c r="A5948" s="1">
        <v>44772</v>
      </c>
      <c r="B5948" t="s">
        <v>68</v>
      </c>
      <c r="C5948" t="s">
        <v>1392</v>
      </c>
      <c r="D5948">
        <v>11.8</v>
      </c>
    </row>
    <row r="5949" spans="1:4">
      <c r="A5949" s="1">
        <v>44771</v>
      </c>
      <c r="B5949" t="s">
        <v>197</v>
      </c>
      <c r="C5949" t="s">
        <v>124</v>
      </c>
      <c r="D5949">
        <v>64</v>
      </c>
    </row>
    <row r="5950" spans="1:4">
      <c r="A5950" s="1">
        <v>44771</v>
      </c>
      <c r="B5950" t="s">
        <v>11</v>
      </c>
      <c r="C5950" t="s">
        <v>1606</v>
      </c>
      <c r="D5950">
        <v>92.3</v>
      </c>
    </row>
    <row r="5951" spans="1:4">
      <c r="A5951" s="1">
        <v>44767</v>
      </c>
      <c r="B5951" t="s">
        <v>39</v>
      </c>
      <c r="C5951" t="s">
        <v>83</v>
      </c>
      <c r="D5951">
        <v>93.05</v>
      </c>
    </row>
    <row r="5952" spans="1:4">
      <c r="A5952" s="1">
        <v>44772</v>
      </c>
      <c r="B5952" t="s">
        <v>34</v>
      </c>
      <c r="C5952" t="s">
        <v>1607</v>
      </c>
      <c r="D5952">
        <v>30.8</v>
      </c>
    </row>
    <row r="5953" spans="1:4">
      <c r="A5953" s="1">
        <v>44758</v>
      </c>
      <c r="B5953" t="s">
        <v>68</v>
      </c>
      <c r="C5953" t="s">
        <v>372</v>
      </c>
      <c r="D5953">
        <v>12.55</v>
      </c>
    </row>
    <row r="5954" spans="1:4">
      <c r="A5954" s="1">
        <v>44751</v>
      </c>
      <c r="B5954" t="s">
        <v>68</v>
      </c>
      <c r="C5954" t="s">
        <v>195</v>
      </c>
      <c r="D5954">
        <v>28.5</v>
      </c>
    </row>
    <row r="5955" spans="1:4">
      <c r="A5955" s="1">
        <v>44748</v>
      </c>
      <c r="B5955" t="s">
        <v>11</v>
      </c>
      <c r="C5955" t="s">
        <v>1048</v>
      </c>
      <c r="D5955">
        <v>25</v>
      </c>
    </row>
    <row r="5956" spans="1:4">
      <c r="A5956" s="1">
        <v>44748</v>
      </c>
      <c r="B5956" t="s">
        <v>163</v>
      </c>
      <c r="C5956" t="s">
        <v>923</v>
      </c>
      <c r="D5956">
        <v>15</v>
      </c>
    </row>
    <row r="5957" spans="1:4">
      <c r="A5957" s="1">
        <v>44753</v>
      </c>
      <c r="B5957" t="s">
        <v>11</v>
      </c>
      <c r="C5957" t="s">
        <v>60</v>
      </c>
      <c r="D5957">
        <v>25</v>
      </c>
    </row>
    <row r="5958" spans="1:4">
      <c r="A5958" s="1">
        <v>44750</v>
      </c>
      <c r="B5958" t="s">
        <v>11</v>
      </c>
      <c r="C5958" t="s">
        <v>727</v>
      </c>
      <c r="D5958">
        <v>17</v>
      </c>
    </row>
    <row r="5959" spans="1:4">
      <c r="A5959" s="1">
        <v>44746</v>
      </c>
      <c r="B5959" t="s">
        <v>11</v>
      </c>
      <c r="C5959" t="s">
        <v>1048</v>
      </c>
      <c r="D5959">
        <v>32.49</v>
      </c>
    </row>
    <row r="5960" spans="1:4">
      <c r="A5960" s="1">
        <v>44759</v>
      </c>
      <c r="B5960" t="s">
        <v>68</v>
      </c>
      <c r="C5960" t="s">
        <v>372</v>
      </c>
      <c r="D5960">
        <v>6.9</v>
      </c>
    </row>
    <row r="5961" spans="1:4">
      <c r="A5961" s="1">
        <v>44769</v>
      </c>
      <c r="B5961" t="s">
        <v>34</v>
      </c>
      <c r="C5961" t="s">
        <v>1608</v>
      </c>
      <c r="D5961">
        <v>19.8</v>
      </c>
    </row>
    <row r="5962" spans="1:4">
      <c r="A5962" s="1">
        <v>44753</v>
      </c>
      <c r="B5962" t="s">
        <v>68</v>
      </c>
      <c r="C5962" t="s">
        <v>20</v>
      </c>
      <c r="D5962">
        <v>199.29</v>
      </c>
    </row>
    <row r="5963" spans="1:4">
      <c r="A5963" s="1">
        <v>44757</v>
      </c>
      <c r="B5963" t="s">
        <v>68</v>
      </c>
      <c r="C5963" t="s">
        <v>20</v>
      </c>
      <c r="D5963">
        <v>189.08</v>
      </c>
    </row>
    <row r="5964" spans="1:4">
      <c r="A5964" s="1">
        <v>44764</v>
      </c>
      <c r="B5964" t="s">
        <v>68</v>
      </c>
      <c r="C5964" t="s">
        <v>20</v>
      </c>
      <c r="D5964">
        <v>180.15</v>
      </c>
    </row>
    <row r="5965" spans="1:4">
      <c r="A5965" s="1">
        <v>44771</v>
      </c>
      <c r="B5965" t="s">
        <v>68</v>
      </c>
      <c r="C5965" t="s">
        <v>20</v>
      </c>
      <c r="D5965">
        <v>208.57</v>
      </c>
    </row>
    <row r="5966" spans="1:4">
      <c r="A5966" s="1">
        <v>44744</v>
      </c>
      <c r="B5966" t="s">
        <v>39</v>
      </c>
      <c r="C5966" t="s">
        <v>83</v>
      </c>
      <c r="D5966">
        <v>56.73</v>
      </c>
    </row>
    <row r="5967" spans="1:4">
      <c r="A5967" s="1">
        <v>44744</v>
      </c>
      <c r="B5967" t="s">
        <v>11</v>
      </c>
      <c r="C5967" t="s">
        <v>492</v>
      </c>
      <c r="D5967">
        <v>40</v>
      </c>
    </row>
    <row r="5968" spans="1:4">
      <c r="A5968" s="1">
        <v>44744</v>
      </c>
      <c r="B5968" t="s">
        <v>68</v>
      </c>
      <c r="C5968" t="s">
        <v>20</v>
      </c>
      <c r="D5968">
        <v>172.22</v>
      </c>
    </row>
    <row r="5969" spans="1:4">
      <c r="A5969" s="1">
        <v>44752</v>
      </c>
      <c r="B5969" t="s">
        <v>134</v>
      </c>
      <c r="C5969" t="s">
        <v>1518</v>
      </c>
      <c r="D5969">
        <v>35</v>
      </c>
    </row>
    <row r="5970" spans="1:4">
      <c r="A5970" s="1">
        <v>44769</v>
      </c>
      <c r="B5970" t="s">
        <v>134</v>
      </c>
      <c r="C5970" t="s">
        <v>1554</v>
      </c>
      <c r="D5970">
        <v>360</v>
      </c>
    </row>
    <row r="5971" spans="1:4">
      <c r="A5971" s="1">
        <v>44772</v>
      </c>
      <c r="B5971" t="s">
        <v>34</v>
      </c>
      <c r="C5971" t="s">
        <v>81</v>
      </c>
      <c r="D5971">
        <v>30</v>
      </c>
    </row>
    <row r="5972" spans="1:4">
      <c r="A5972" s="1">
        <v>44763</v>
      </c>
      <c r="B5972" t="s">
        <v>1538</v>
      </c>
      <c r="C5972" t="s">
        <v>1548</v>
      </c>
      <c r="D5972">
        <v>310</v>
      </c>
    </row>
    <row r="5973" spans="1:4">
      <c r="A5973" s="1">
        <v>44774</v>
      </c>
      <c r="B5973" t="s">
        <v>294</v>
      </c>
      <c r="C5973" t="s">
        <v>239</v>
      </c>
      <c r="D5973">
        <v>470</v>
      </c>
    </row>
    <row r="5974" spans="1:4">
      <c r="A5974" s="1">
        <v>44774</v>
      </c>
      <c r="B5974" t="s">
        <v>11</v>
      </c>
      <c r="C5974" t="s">
        <v>777</v>
      </c>
      <c r="D5974">
        <v>180</v>
      </c>
    </row>
    <row r="5975" spans="1:4">
      <c r="A5975" s="1">
        <v>44774</v>
      </c>
      <c r="B5975" t="s">
        <v>125</v>
      </c>
      <c r="C5975" t="s">
        <v>640</v>
      </c>
      <c r="D5975">
        <v>60</v>
      </c>
    </row>
    <row r="5976" spans="1:4">
      <c r="A5976" s="1">
        <v>44774</v>
      </c>
      <c r="B5976" t="s">
        <v>125</v>
      </c>
      <c r="C5976" t="s">
        <v>641</v>
      </c>
      <c r="D5976">
        <v>750</v>
      </c>
    </row>
    <row r="5977" spans="1:4">
      <c r="A5977" s="1">
        <v>44774</v>
      </c>
      <c r="B5977" t="s">
        <v>125</v>
      </c>
      <c r="C5977" t="s">
        <v>509</v>
      </c>
      <c r="D5977">
        <v>32.75</v>
      </c>
    </row>
    <row r="5978" spans="1:4">
      <c r="A5978" s="1">
        <v>44774</v>
      </c>
      <c r="B5978" t="s">
        <v>644</v>
      </c>
      <c r="C5978" t="s">
        <v>684</v>
      </c>
      <c r="D5978">
        <v>100</v>
      </c>
    </row>
    <row r="5979" spans="1:4">
      <c r="A5979" s="1">
        <v>44774</v>
      </c>
      <c r="B5979" t="s">
        <v>646</v>
      </c>
      <c r="C5979" t="s">
        <v>1145</v>
      </c>
      <c r="D5979">
        <v>1177</v>
      </c>
    </row>
    <row r="5980" spans="1:4">
      <c r="A5980" s="1">
        <v>44774</v>
      </c>
      <c r="B5980" t="s">
        <v>36</v>
      </c>
      <c r="C5980" t="s">
        <v>37</v>
      </c>
      <c r="D5980">
        <v>600</v>
      </c>
    </row>
    <row r="5981" spans="1:4">
      <c r="A5981" s="1">
        <v>44774</v>
      </c>
      <c r="B5981" t="s">
        <v>36</v>
      </c>
      <c r="C5981" t="s">
        <v>38</v>
      </c>
      <c r="D5981">
        <v>400</v>
      </c>
    </row>
    <row r="5982" spans="1:4">
      <c r="A5982" s="1">
        <v>44774</v>
      </c>
      <c r="B5982" t="s">
        <v>39</v>
      </c>
      <c r="C5982" t="s">
        <v>42</v>
      </c>
      <c r="D5982">
        <v>90</v>
      </c>
    </row>
    <row r="5983" spans="1:4">
      <c r="A5983" s="1">
        <v>44774</v>
      </c>
      <c r="B5983" t="s">
        <v>375</v>
      </c>
      <c r="C5983" t="s">
        <v>547</v>
      </c>
      <c r="D5983">
        <v>200</v>
      </c>
    </row>
    <row r="5984" spans="1:4">
      <c r="A5984" s="1">
        <v>44774</v>
      </c>
      <c r="B5984" t="s">
        <v>375</v>
      </c>
      <c r="C5984" t="s">
        <v>548</v>
      </c>
      <c r="D5984">
        <v>25</v>
      </c>
    </row>
    <row r="5985" spans="1:4">
      <c r="A5985" s="1">
        <v>44774</v>
      </c>
      <c r="B5985" t="s">
        <v>375</v>
      </c>
      <c r="C5985" t="s">
        <v>549</v>
      </c>
      <c r="D5985">
        <v>44</v>
      </c>
    </row>
    <row r="5986" spans="1:4">
      <c r="A5986" s="1">
        <v>44774</v>
      </c>
      <c r="B5986" t="s">
        <v>375</v>
      </c>
      <c r="C5986" t="s">
        <v>550</v>
      </c>
      <c r="D5986">
        <v>20</v>
      </c>
    </row>
    <row r="5987" spans="1:4">
      <c r="A5987" s="1">
        <v>44774</v>
      </c>
      <c r="B5987" t="s">
        <v>375</v>
      </c>
      <c r="C5987" t="s">
        <v>1319</v>
      </c>
      <c r="D5987">
        <v>5</v>
      </c>
    </row>
    <row r="5988" spans="1:4">
      <c r="A5988" s="1">
        <v>44774</v>
      </c>
      <c r="B5988" t="s">
        <v>36</v>
      </c>
      <c r="C5988" t="s">
        <v>1366</v>
      </c>
      <c r="D5988">
        <v>700</v>
      </c>
    </row>
    <row r="5989" spans="1:4">
      <c r="A5989" s="1">
        <v>44774</v>
      </c>
      <c r="B5989" t="s">
        <v>36</v>
      </c>
      <c r="C5989" t="s">
        <v>1597</v>
      </c>
      <c r="D5989">
        <v>854</v>
      </c>
    </row>
    <row r="5990" spans="1:4">
      <c r="A5990" s="1">
        <v>44774</v>
      </c>
      <c r="B5990" t="s">
        <v>36</v>
      </c>
      <c r="C5990" t="s">
        <v>1591</v>
      </c>
      <c r="D5990">
        <v>1174</v>
      </c>
    </row>
    <row r="5991" spans="1:4">
      <c r="A5991" s="1">
        <v>44779</v>
      </c>
      <c r="B5991" t="s">
        <v>11</v>
      </c>
      <c r="C5991" t="s">
        <v>1392</v>
      </c>
      <c r="D5991">
        <v>16.8</v>
      </c>
    </row>
    <row r="5992" spans="1:4">
      <c r="A5992" s="1">
        <v>44804</v>
      </c>
      <c r="B5992" t="s">
        <v>157</v>
      </c>
      <c r="C5992" t="s">
        <v>200</v>
      </c>
      <c r="D5992">
        <v>400</v>
      </c>
    </row>
    <row r="5993" spans="1:4">
      <c r="A5993" s="1">
        <v>44799</v>
      </c>
      <c r="B5993" t="s">
        <v>68</v>
      </c>
      <c r="C5993" t="s">
        <v>20</v>
      </c>
      <c r="D5993">
        <v>197.41</v>
      </c>
    </row>
    <row r="5994" spans="1:4">
      <c r="A5994" s="1">
        <v>44799</v>
      </c>
      <c r="B5994" t="s">
        <v>11</v>
      </c>
      <c r="C5994" t="s">
        <v>1048</v>
      </c>
      <c r="D5994">
        <v>34</v>
      </c>
    </row>
    <row r="5995" spans="1:4">
      <c r="A5995" s="1">
        <v>44797</v>
      </c>
      <c r="B5995" t="s">
        <v>157</v>
      </c>
      <c r="C5995" t="s">
        <v>1609</v>
      </c>
      <c r="D5995">
        <v>29.9</v>
      </c>
    </row>
    <row r="5996" spans="1:4">
      <c r="A5996" s="1">
        <v>44801</v>
      </c>
      <c r="B5996" t="s">
        <v>197</v>
      </c>
      <c r="C5996" t="s">
        <v>124</v>
      </c>
      <c r="D5996">
        <v>24.24</v>
      </c>
    </row>
    <row r="5997" spans="1:4">
      <c r="A5997" s="1">
        <v>44804</v>
      </c>
      <c r="B5997" t="s">
        <v>163</v>
      </c>
      <c r="C5997" t="s">
        <v>1610</v>
      </c>
      <c r="D5997">
        <v>50</v>
      </c>
    </row>
    <row r="5998" spans="1:4">
      <c r="A5998" s="1">
        <v>44792</v>
      </c>
      <c r="B5998" t="s">
        <v>36</v>
      </c>
      <c r="C5998" t="s">
        <v>519</v>
      </c>
      <c r="D5998">
        <v>58.85</v>
      </c>
    </row>
    <row r="5999" spans="1:4">
      <c r="A5999" s="1">
        <v>44789</v>
      </c>
      <c r="B5999" t="s">
        <v>134</v>
      </c>
      <c r="C5999" t="s">
        <v>144</v>
      </c>
      <c r="D5999">
        <v>131</v>
      </c>
    </row>
    <row r="6000" spans="1:4">
      <c r="A6000" s="1">
        <v>44801</v>
      </c>
      <c r="B6000" t="s">
        <v>39</v>
      </c>
      <c r="C6000" t="s">
        <v>83</v>
      </c>
      <c r="D6000">
        <v>62.1</v>
      </c>
    </row>
    <row r="6001" spans="1:4">
      <c r="A6001" s="1">
        <v>44792</v>
      </c>
      <c r="B6001" t="s">
        <v>36</v>
      </c>
      <c r="C6001" t="s">
        <v>519</v>
      </c>
      <c r="D6001">
        <v>55.44</v>
      </c>
    </row>
    <row r="6002" spans="1:4">
      <c r="A6002" s="1">
        <v>44797</v>
      </c>
      <c r="B6002" t="s">
        <v>134</v>
      </c>
      <c r="C6002" t="s">
        <v>1611</v>
      </c>
      <c r="D6002">
        <v>342.2</v>
      </c>
    </row>
    <row r="6003" spans="1:4">
      <c r="A6003" s="1">
        <v>44797</v>
      </c>
      <c r="B6003" t="s">
        <v>134</v>
      </c>
      <c r="C6003" t="s">
        <v>1611</v>
      </c>
      <c r="D6003">
        <v>534.47</v>
      </c>
    </row>
    <row r="6004" spans="1:4">
      <c r="A6004" s="1">
        <v>44801</v>
      </c>
      <c r="B6004" t="s">
        <v>68</v>
      </c>
      <c r="C6004" t="s">
        <v>195</v>
      </c>
      <c r="D6004">
        <v>30.3</v>
      </c>
    </row>
    <row r="6005" spans="1:4">
      <c r="A6005" s="1">
        <v>44790</v>
      </c>
      <c r="B6005" t="s">
        <v>39</v>
      </c>
      <c r="C6005" t="s">
        <v>83</v>
      </c>
      <c r="D6005">
        <v>88.04</v>
      </c>
    </row>
    <row r="6006" spans="1:4">
      <c r="A6006" s="1">
        <v>44792</v>
      </c>
      <c r="B6006" t="s">
        <v>68</v>
      </c>
      <c r="C6006" t="s">
        <v>20</v>
      </c>
      <c r="D6006">
        <v>209.9</v>
      </c>
    </row>
    <row r="6007" spans="1:4">
      <c r="A6007" s="1">
        <v>44783</v>
      </c>
      <c r="B6007" t="s">
        <v>1538</v>
      </c>
      <c r="C6007" t="s">
        <v>524</v>
      </c>
      <c r="D6007">
        <v>64.37</v>
      </c>
    </row>
    <row r="6008" spans="1:4">
      <c r="A6008" s="1">
        <v>44785</v>
      </c>
      <c r="B6008" t="s">
        <v>68</v>
      </c>
      <c r="C6008" t="s">
        <v>20</v>
      </c>
      <c r="D6008">
        <v>206.15</v>
      </c>
    </row>
    <row r="6009" spans="1:4">
      <c r="A6009" s="1">
        <v>44780</v>
      </c>
      <c r="B6009" t="s">
        <v>125</v>
      </c>
      <c r="C6009" t="s">
        <v>124</v>
      </c>
      <c r="D6009">
        <v>45.6</v>
      </c>
    </row>
    <row r="6010" spans="1:4">
      <c r="A6010" s="1">
        <v>44780</v>
      </c>
      <c r="B6010" t="s">
        <v>134</v>
      </c>
      <c r="C6010" t="s">
        <v>1473</v>
      </c>
      <c r="D6010">
        <v>28</v>
      </c>
    </row>
    <row r="6011" spans="1:4">
      <c r="A6011" s="1">
        <v>44787</v>
      </c>
      <c r="B6011" t="s">
        <v>1538</v>
      </c>
      <c r="C6011" t="s">
        <v>1612</v>
      </c>
      <c r="D6011">
        <v>18</v>
      </c>
    </row>
    <row r="6012" spans="1:4">
      <c r="A6012" s="1">
        <v>44787</v>
      </c>
      <c r="B6012" t="s">
        <v>134</v>
      </c>
      <c r="C6012" t="s">
        <v>1278</v>
      </c>
      <c r="D6012">
        <v>75</v>
      </c>
    </row>
    <row r="6013" spans="1:4">
      <c r="A6013" s="1">
        <v>44786</v>
      </c>
      <c r="B6013" t="s">
        <v>134</v>
      </c>
      <c r="C6013" t="s">
        <v>1613</v>
      </c>
      <c r="D6013">
        <v>43</v>
      </c>
    </row>
    <row r="6014" spans="1:4">
      <c r="A6014" s="1">
        <v>44790</v>
      </c>
      <c r="B6014" t="s">
        <v>197</v>
      </c>
      <c r="C6014" t="s">
        <v>124</v>
      </c>
      <c r="D6014">
        <v>31.8</v>
      </c>
    </row>
    <row r="6015" spans="1:4">
      <c r="A6015" s="1">
        <v>44793</v>
      </c>
      <c r="B6015" t="s">
        <v>36</v>
      </c>
      <c r="C6015" t="s">
        <v>1614</v>
      </c>
      <c r="D6015">
        <v>55</v>
      </c>
    </row>
    <row r="6016" spans="1:4">
      <c r="A6016" s="1">
        <v>44787</v>
      </c>
      <c r="B6016" t="s">
        <v>163</v>
      </c>
      <c r="C6016" t="s">
        <v>1482</v>
      </c>
      <c r="D6016">
        <v>12.7</v>
      </c>
    </row>
    <row r="6017" spans="1:4">
      <c r="A6017" s="1">
        <v>44791</v>
      </c>
      <c r="B6017" t="s">
        <v>11</v>
      </c>
      <c r="C6017" t="s">
        <v>824</v>
      </c>
      <c r="D6017">
        <v>47.4</v>
      </c>
    </row>
    <row r="6018" spans="1:4">
      <c r="A6018" s="1">
        <v>44804</v>
      </c>
      <c r="B6018" t="s">
        <v>157</v>
      </c>
      <c r="C6018" t="s">
        <v>1615</v>
      </c>
      <c r="D6018">
        <v>800</v>
      </c>
    </row>
    <row r="6019" spans="1:4">
      <c r="A6019" s="1">
        <v>44804</v>
      </c>
      <c r="B6019" t="s">
        <v>34</v>
      </c>
      <c r="C6019" t="s">
        <v>81</v>
      </c>
      <c r="D6019">
        <f>2.5+3.8+4.5+15+3.8+7.4+6+10+5+4+8.3+8.5+13.3</f>
        <v>92.1</v>
      </c>
    </row>
    <row r="6020" spans="1:4">
      <c r="A6020" s="1">
        <v>44780</v>
      </c>
      <c r="B6020" t="s">
        <v>294</v>
      </c>
      <c r="C6020" t="s">
        <v>1420</v>
      </c>
      <c r="D6020">
        <v>35.5</v>
      </c>
    </row>
    <row r="6021" spans="1:4">
      <c r="A6021" s="1">
        <v>44781</v>
      </c>
      <c r="B6021" t="s">
        <v>39</v>
      </c>
      <c r="C6021" t="s">
        <v>1616</v>
      </c>
      <c r="D6021">
        <v>140</v>
      </c>
    </row>
    <row r="6022" spans="1:4">
      <c r="A6022" s="1">
        <v>44776</v>
      </c>
      <c r="B6022" t="s">
        <v>841</v>
      </c>
      <c r="C6022" t="s">
        <v>1617</v>
      </c>
      <c r="D6022">
        <v>2163.65</v>
      </c>
    </row>
    <row r="6023" spans="1:4">
      <c r="A6023" s="1">
        <v>44805</v>
      </c>
      <c r="B6023" t="s">
        <v>294</v>
      </c>
      <c r="C6023" t="s">
        <v>239</v>
      </c>
      <c r="D6023">
        <v>470</v>
      </c>
    </row>
    <row r="6024" spans="1:4">
      <c r="A6024" s="1">
        <v>44805</v>
      </c>
      <c r="B6024" t="s">
        <v>11</v>
      </c>
      <c r="C6024" t="s">
        <v>777</v>
      </c>
      <c r="D6024">
        <v>180</v>
      </c>
    </row>
    <row r="6025" spans="1:4">
      <c r="A6025" s="1">
        <v>44805</v>
      </c>
      <c r="B6025" t="s">
        <v>125</v>
      </c>
      <c r="C6025" t="s">
        <v>640</v>
      </c>
      <c r="D6025">
        <v>60</v>
      </c>
    </row>
    <row r="6026" spans="1:4">
      <c r="A6026" s="1">
        <v>44805</v>
      </c>
      <c r="B6026" t="s">
        <v>125</v>
      </c>
      <c r="C6026" t="s">
        <v>641</v>
      </c>
      <c r="D6026">
        <v>750</v>
      </c>
    </row>
    <row r="6027" spans="1:4">
      <c r="A6027" s="1">
        <v>44805</v>
      </c>
      <c r="B6027" t="s">
        <v>125</v>
      </c>
      <c r="C6027" t="s">
        <v>509</v>
      </c>
      <c r="D6027">
        <v>32.75</v>
      </c>
    </row>
    <row r="6028" spans="1:4">
      <c r="A6028" s="1">
        <v>44805</v>
      </c>
      <c r="B6028" t="s">
        <v>644</v>
      </c>
      <c r="C6028" t="s">
        <v>684</v>
      </c>
      <c r="D6028">
        <v>100</v>
      </c>
    </row>
    <row r="6029" spans="1:4">
      <c r="A6029" s="1">
        <v>44805</v>
      </c>
      <c r="B6029" t="s">
        <v>646</v>
      </c>
      <c r="C6029" t="s">
        <v>1145</v>
      </c>
      <c r="D6029">
        <v>1177</v>
      </c>
    </row>
    <row r="6030" spans="1:4">
      <c r="A6030" s="1">
        <v>44805</v>
      </c>
      <c r="B6030" t="s">
        <v>36</v>
      </c>
      <c r="C6030" t="s">
        <v>37</v>
      </c>
      <c r="D6030">
        <v>600</v>
      </c>
    </row>
    <row r="6031" spans="1:4">
      <c r="A6031" s="1">
        <v>44805</v>
      </c>
      <c r="B6031" t="s">
        <v>36</v>
      </c>
      <c r="C6031" t="s">
        <v>38</v>
      </c>
      <c r="D6031">
        <v>400</v>
      </c>
    </row>
    <row r="6032" spans="1:4">
      <c r="A6032" s="1">
        <v>44805</v>
      </c>
      <c r="B6032" t="s">
        <v>39</v>
      </c>
      <c r="C6032" t="s">
        <v>42</v>
      </c>
      <c r="D6032">
        <v>90</v>
      </c>
    </row>
    <row r="6033" spans="1:4">
      <c r="A6033" s="1">
        <v>44805</v>
      </c>
      <c r="B6033" t="s">
        <v>375</v>
      </c>
      <c r="C6033" t="s">
        <v>547</v>
      </c>
      <c r="D6033">
        <v>200</v>
      </c>
    </row>
    <row r="6034" spans="1:4">
      <c r="A6034" s="1">
        <v>44805</v>
      </c>
      <c r="B6034" t="s">
        <v>375</v>
      </c>
      <c r="C6034" t="s">
        <v>548</v>
      </c>
      <c r="D6034">
        <v>25</v>
      </c>
    </row>
    <row r="6035" spans="1:4">
      <c r="A6035" s="1">
        <v>44805</v>
      </c>
      <c r="B6035" t="s">
        <v>375</v>
      </c>
      <c r="C6035" t="s">
        <v>549</v>
      </c>
      <c r="D6035">
        <v>44</v>
      </c>
    </row>
    <row r="6036" spans="1:4">
      <c r="A6036" s="1">
        <v>44805</v>
      </c>
      <c r="B6036" t="s">
        <v>375</v>
      </c>
      <c r="C6036" t="s">
        <v>550</v>
      </c>
      <c r="D6036">
        <v>20</v>
      </c>
    </row>
    <row r="6037" spans="1:4">
      <c r="A6037" s="1">
        <v>44805</v>
      </c>
      <c r="B6037" t="s">
        <v>375</v>
      </c>
      <c r="C6037" t="s">
        <v>1319</v>
      </c>
      <c r="D6037">
        <v>5</v>
      </c>
    </row>
    <row r="6038" spans="1:4">
      <c r="A6038" s="1">
        <v>44805</v>
      </c>
      <c r="B6038" t="s">
        <v>36</v>
      </c>
      <c r="C6038" t="s">
        <v>1366</v>
      </c>
      <c r="D6038">
        <v>700</v>
      </c>
    </row>
    <row r="6039" spans="1:4">
      <c r="A6039" s="1">
        <v>44805</v>
      </c>
      <c r="B6039" t="s">
        <v>36</v>
      </c>
      <c r="C6039" t="s">
        <v>1597</v>
      </c>
      <c r="D6039">
        <v>854</v>
      </c>
    </row>
    <row r="6040" spans="1:4">
      <c r="A6040" s="1">
        <v>44805</v>
      </c>
      <c r="B6040" t="s">
        <v>36</v>
      </c>
      <c r="C6040" t="s">
        <v>1591</v>
      </c>
      <c r="D6040">
        <v>1174</v>
      </c>
    </row>
    <row r="6041" spans="1:4">
      <c r="A6041" s="1">
        <v>44807</v>
      </c>
      <c r="B6041" t="s">
        <v>157</v>
      </c>
      <c r="C6041" t="s">
        <v>200</v>
      </c>
      <c r="D6041">
        <v>49</v>
      </c>
    </row>
    <row r="6042" spans="1:4">
      <c r="A6042" s="1">
        <v>44805</v>
      </c>
      <c r="B6042" t="s">
        <v>11</v>
      </c>
      <c r="C6042" t="s">
        <v>60</v>
      </c>
      <c r="D6042">
        <v>13.5</v>
      </c>
    </row>
    <row r="6043" spans="1:4">
      <c r="A6043" s="1">
        <v>44806</v>
      </c>
      <c r="B6043" t="s">
        <v>68</v>
      </c>
      <c r="C6043" t="s">
        <v>20</v>
      </c>
      <c r="D6043">
        <v>221.49</v>
      </c>
    </row>
    <row r="6044" spans="1:4">
      <c r="A6044" s="1">
        <v>44807</v>
      </c>
      <c r="B6044" t="s">
        <v>11</v>
      </c>
      <c r="C6044" t="s">
        <v>492</v>
      </c>
      <c r="D6044">
        <v>45</v>
      </c>
    </row>
    <row r="6045" spans="1:4">
      <c r="A6045" s="1">
        <v>44805</v>
      </c>
      <c r="B6045" t="s">
        <v>1538</v>
      </c>
      <c r="C6045" t="s">
        <v>1548</v>
      </c>
      <c r="D6045">
        <v>310</v>
      </c>
    </row>
    <row r="6046" spans="1:4">
      <c r="A6046" s="1">
        <v>44815</v>
      </c>
      <c r="B6046" t="s">
        <v>294</v>
      </c>
      <c r="C6046" t="s">
        <v>1420</v>
      </c>
      <c r="D6046">
        <v>640</v>
      </c>
    </row>
    <row r="6047" spans="1:4">
      <c r="A6047" s="1">
        <v>44829</v>
      </c>
      <c r="B6047" t="s">
        <v>125</v>
      </c>
      <c r="C6047" t="s">
        <v>165</v>
      </c>
      <c r="D6047">
        <v>21.4</v>
      </c>
    </row>
    <row r="6048" spans="1:4">
      <c r="A6048" s="1">
        <v>44827</v>
      </c>
      <c r="B6048" t="s">
        <v>68</v>
      </c>
      <c r="C6048" t="s">
        <v>20</v>
      </c>
      <c r="D6048">
        <v>200.88</v>
      </c>
    </row>
    <row r="6049" spans="1:4">
      <c r="A6049" s="1">
        <v>44814</v>
      </c>
      <c r="B6049" t="s">
        <v>36</v>
      </c>
      <c r="C6049" t="s">
        <v>1618</v>
      </c>
      <c r="D6049">
        <v>118</v>
      </c>
    </row>
    <row r="6050" spans="1:4">
      <c r="A6050" s="1">
        <v>44816</v>
      </c>
      <c r="B6050" t="s">
        <v>11</v>
      </c>
      <c r="C6050" t="s">
        <v>1048</v>
      </c>
      <c r="D6050">
        <v>30</v>
      </c>
    </row>
    <row r="6051" spans="1:4">
      <c r="A6051" s="1">
        <v>44822</v>
      </c>
      <c r="B6051" t="s">
        <v>1538</v>
      </c>
      <c r="C6051" t="s">
        <v>1619</v>
      </c>
      <c r="D6051">
        <v>23.8</v>
      </c>
    </row>
    <row r="6052" spans="1:4">
      <c r="A6052" s="1">
        <v>44818</v>
      </c>
      <c r="B6052" t="s">
        <v>68</v>
      </c>
      <c r="C6052" t="s">
        <v>20</v>
      </c>
      <c r="D6052">
        <v>16</v>
      </c>
    </row>
    <row r="6053" spans="1:4">
      <c r="A6053" s="1">
        <v>44827</v>
      </c>
      <c r="B6053" t="s">
        <v>125</v>
      </c>
      <c r="C6053" t="s">
        <v>165</v>
      </c>
      <c r="D6053">
        <v>21.4</v>
      </c>
    </row>
    <row r="6054" spans="1:4">
      <c r="A6054" s="1">
        <v>44820</v>
      </c>
      <c r="B6054" t="s">
        <v>11</v>
      </c>
      <c r="C6054" t="s">
        <v>1620</v>
      </c>
      <c r="D6054">
        <v>76</v>
      </c>
    </row>
    <row r="6055" spans="1:4">
      <c r="A6055" s="1">
        <v>44806</v>
      </c>
      <c r="B6055" t="s">
        <v>11</v>
      </c>
      <c r="C6055" t="s">
        <v>1621</v>
      </c>
      <c r="D6055">
        <v>9.64</v>
      </c>
    </row>
    <row r="6056" spans="1:4">
      <c r="A6056" s="1">
        <v>44815</v>
      </c>
      <c r="B6056" t="s">
        <v>36</v>
      </c>
      <c r="C6056" t="s">
        <v>1622</v>
      </c>
      <c r="D6056">
        <v>50</v>
      </c>
    </row>
    <row r="6057" spans="1:4">
      <c r="A6057" s="1">
        <v>44815</v>
      </c>
      <c r="B6057" t="s">
        <v>68</v>
      </c>
      <c r="C6057" t="s">
        <v>1518</v>
      </c>
      <c r="D6057">
        <v>29.2</v>
      </c>
    </row>
    <row r="6058" spans="1:4">
      <c r="A6058" s="1">
        <v>44812</v>
      </c>
      <c r="B6058" t="s">
        <v>36</v>
      </c>
      <c r="C6058" t="s">
        <v>1623</v>
      </c>
      <c r="D6058">
        <v>66</v>
      </c>
    </row>
    <row r="6059" spans="1:4">
      <c r="A6059" s="1">
        <v>44815</v>
      </c>
      <c r="B6059" t="s">
        <v>1538</v>
      </c>
      <c r="C6059" t="s">
        <v>576</v>
      </c>
      <c r="D6059">
        <v>12</v>
      </c>
    </row>
    <row r="6060" spans="1:4">
      <c r="A6060" s="1">
        <v>44834</v>
      </c>
      <c r="B6060" t="s">
        <v>11</v>
      </c>
      <c r="C6060" t="s">
        <v>1621</v>
      </c>
      <c r="D6060">
        <v>35.34</v>
      </c>
    </row>
    <row r="6061" spans="1:4">
      <c r="A6061" s="1">
        <v>44834</v>
      </c>
      <c r="B6061" t="s">
        <v>68</v>
      </c>
      <c r="C6061" t="s">
        <v>20</v>
      </c>
      <c r="D6061">
        <v>201.24</v>
      </c>
    </row>
    <row r="6062" spans="1:4">
      <c r="A6062" s="1">
        <v>44826</v>
      </c>
      <c r="B6062" t="s">
        <v>11</v>
      </c>
      <c r="C6062" t="s">
        <v>1143</v>
      </c>
      <c r="D6062">
        <v>53</v>
      </c>
    </row>
    <row r="6063" spans="1:4">
      <c r="A6063" s="1">
        <v>44834</v>
      </c>
      <c r="B6063" t="s">
        <v>11</v>
      </c>
      <c r="C6063" t="s">
        <v>1624</v>
      </c>
      <c r="D6063">
        <v>15</v>
      </c>
    </row>
    <row r="6064" spans="1:4">
      <c r="A6064" s="1">
        <v>44833</v>
      </c>
      <c r="B6064" t="s">
        <v>11</v>
      </c>
      <c r="C6064" t="s">
        <v>824</v>
      </c>
      <c r="D6064">
        <v>18.3</v>
      </c>
    </row>
    <row r="6065" spans="1:4">
      <c r="A6065" s="1">
        <v>44830</v>
      </c>
      <c r="B6065" t="s">
        <v>11</v>
      </c>
      <c r="C6065" t="s">
        <v>1048</v>
      </c>
      <c r="D6065">
        <v>11</v>
      </c>
    </row>
    <row r="6066" spans="1:4">
      <c r="A6066" s="1">
        <v>44830</v>
      </c>
      <c r="B6066" t="s">
        <v>68</v>
      </c>
      <c r="C6066" t="s">
        <v>195</v>
      </c>
      <c r="D6066">
        <v>25.2</v>
      </c>
    </row>
    <row r="6067" spans="1:4">
      <c r="A6067" s="1">
        <v>44825</v>
      </c>
      <c r="B6067" t="s">
        <v>39</v>
      </c>
      <c r="C6067" t="s">
        <v>1625</v>
      </c>
      <c r="D6067">
        <v>320</v>
      </c>
    </row>
    <row r="6068" spans="1:4">
      <c r="A6068" s="1">
        <v>44834</v>
      </c>
      <c r="B6068" t="s">
        <v>34</v>
      </c>
      <c r="C6068" t="s">
        <v>1626</v>
      </c>
      <c r="D6068">
        <v>69</v>
      </c>
    </row>
    <row r="6069" spans="1:4">
      <c r="A6069" s="1">
        <v>44820</v>
      </c>
      <c r="B6069" t="s">
        <v>68</v>
      </c>
      <c r="C6069" t="s">
        <v>20</v>
      </c>
      <c r="D6069">
        <v>174.98</v>
      </c>
    </row>
    <row r="6070" spans="1:4">
      <c r="A6070" s="1">
        <v>44828</v>
      </c>
      <c r="B6070" t="s">
        <v>39</v>
      </c>
      <c r="C6070" t="s">
        <v>83</v>
      </c>
      <c r="D6070">
        <v>90.5</v>
      </c>
    </row>
    <row r="6071" spans="1:4">
      <c r="A6071" s="1">
        <v>44815</v>
      </c>
      <c r="B6071" t="s">
        <v>39</v>
      </c>
      <c r="C6071" t="s">
        <v>391</v>
      </c>
      <c r="D6071">
        <v>100</v>
      </c>
    </row>
    <row r="6072" spans="1:4">
      <c r="A6072" s="1">
        <v>44815</v>
      </c>
      <c r="B6072" t="s">
        <v>11</v>
      </c>
      <c r="C6072" t="s">
        <v>1627</v>
      </c>
      <c r="D6072">
        <v>56.35</v>
      </c>
    </row>
    <row r="6073" spans="1:4">
      <c r="A6073" s="1">
        <v>44835</v>
      </c>
      <c r="B6073" t="s">
        <v>294</v>
      </c>
      <c r="C6073" t="s">
        <v>239</v>
      </c>
      <c r="D6073">
        <v>470</v>
      </c>
    </row>
    <row r="6074" spans="1:4">
      <c r="A6074" s="1">
        <v>44835</v>
      </c>
      <c r="B6074" t="s">
        <v>11</v>
      </c>
      <c r="C6074" t="s">
        <v>777</v>
      </c>
      <c r="D6074">
        <v>180</v>
      </c>
    </row>
    <row r="6075" spans="1:4">
      <c r="A6075" s="1">
        <v>44835</v>
      </c>
      <c r="B6075" t="s">
        <v>125</v>
      </c>
      <c r="C6075" t="s">
        <v>640</v>
      </c>
      <c r="D6075">
        <v>60</v>
      </c>
    </row>
    <row r="6076" spans="1:4">
      <c r="A6076" s="1">
        <v>44835</v>
      </c>
      <c r="B6076" t="s">
        <v>125</v>
      </c>
      <c r="C6076" t="s">
        <v>641</v>
      </c>
      <c r="D6076">
        <v>750</v>
      </c>
    </row>
    <row r="6077" spans="1:4">
      <c r="A6077" s="1">
        <v>44835</v>
      </c>
      <c r="B6077" t="s">
        <v>125</v>
      </c>
      <c r="C6077" t="s">
        <v>509</v>
      </c>
      <c r="D6077">
        <v>32.75</v>
      </c>
    </row>
    <row r="6078" spans="1:4">
      <c r="A6078" s="1">
        <v>44835</v>
      </c>
      <c r="B6078" t="s">
        <v>644</v>
      </c>
      <c r="C6078" t="s">
        <v>684</v>
      </c>
      <c r="D6078">
        <v>100</v>
      </c>
    </row>
    <row r="6079" spans="1:4">
      <c r="A6079" s="1">
        <v>44835</v>
      </c>
      <c r="B6079" t="s">
        <v>646</v>
      </c>
      <c r="C6079" t="s">
        <v>1145</v>
      </c>
      <c r="D6079">
        <v>1177</v>
      </c>
    </row>
    <row r="6080" spans="1:4">
      <c r="A6080" s="1">
        <v>44835</v>
      </c>
      <c r="B6080" t="s">
        <v>36</v>
      </c>
      <c r="C6080" t="s">
        <v>37</v>
      </c>
      <c r="D6080">
        <v>600</v>
      </c>
    </row>
    <row r="6081" spans="1:4">
      <c r="A6081" s="1">
        <v>44835</v>
      </c>
      <c r="B6081" t="s">
        <v>36</v>
      </c>
      <c r="C6081" t="s">
        <v>38</v>
      </c>
      <c r="D6081">
        <v>400</v>
      </c>
    </row>
    <row r="6082" spans="1:4">
      <c r="A6082" s="1">
        <v>44835</v>
      </c>
      <c r="B6082" t="s">
        <v>39</v>
      </c>
      <c r="C6082" t="s">
        <v>42</v>
      </c>
      <c r="D6082">
        <v>90</v>
      </c>
    </row>
    <row r="6083" spans="1:4">
      <c r="A6083" s="1">
        <v>44835</v>
      </c>
      <c r="B6083" t="s">
        <v>375</v>
      </c>
      <c r="C6083" t="s">
        <v>547</v>
      </c>
      <c r="D6083">
        <v>200</v>
      </c>
    </row>
    <row r="6084" spans="1:4">
      <c r="A6084" s="1">
        <v>44835</v>
      </c>
      <c r="B6084" t="s">
        <v>375</v>
      </c>
      <c r="C6084" t="s">
        <v>548</v>
      </c>
      <c r="D6084">
        <v>25</v>
      </c>
    </row>
    <row r="6085" spans="1:4">
      <c r="A6085" s="1">
        <v>44835</v>
      </c>
      <c r="B6085" t="s">
        <v>375</v>
      </c>
      <c r="C6085" t="s">
        <v>549</v>
      </c>
      <c r="D6085">
        <v>44</v>
      </c>
    </row>
    <row r="6086" spans="1:4">
      <c r="A6086" s="1">
        <v>44835</v>
      </c>
      <c r="B6086" t="s">
        <v>375</v>
      </c>
      <c r="C6086" t="s">
        <v>550</v>
      </c>
      <c r="D6086">
        <v>20</v>
      </c>
    </row>
    <row r="6087" spans="1:4">
      <c r="A6087" s="1">
        <v>44835</v>
      </c>
      <c r="B6087" t="s">
        <v>375</v>
      </c>
      <c r="C6087" t="s">
        <v>1319</v>
      </c>
      <c r="D6087">
        <v>5</v>
      </c>
    </row>
    <row r="6088" spans="1:4">
      <c r="A6088" s="1">
        <v>44835</v>
      </c>
      <c r="B6088" t="s">
        <v>36</v>
      </c>
      <c r="C6088" t="s">
        <v>1366</v>
      </c>
      <c r="D6088">
        <v>700</v>
      </c>
    </row>
    <row r="6089" spans="1:4">
      <c r="A6089" s="1">
        <v>44835</v>
      </c>
      <c r="B6089" t="s">
        <v>36</v>
      </c>
      <c r="C6089" t="s">
        <v>1597</v>
      </c>
      <c r="D6089">
        <v>1570</v>
      </c>
    </row>
    <row r="6090" spans="1:4">
      <c r="A6090" s="1">
        <v>44835</v>
      </c>
      <c r="B6090" t="s">
        <v>36</v>
      </c>
      <c r="C6090" t="s">
        <v>1591</v>
      </c>
      <c r="D6090">
        <v>1174</v>
      </c>
    </row>
    <row r="6091" spans="1:4">
      <c r="A6091" s="1">
        <v>44849</v>
      </c>
      <c r="B6091" t="s">
        <v>1538</v>
      </c>
      <c r="C6091" t="s">
        <v>1548</v>
      </c>
      <c r="D6091">
        <v>310</v>
      </c>
    </row>
    <row r="6092" spans="1:4">
      <c r="A6092" s="1">
        <v>44843</v>
      </c>
      <c r="B6092" t="s">
        <v>39</v>
      </c>
      <c r="C6092" t="s">
        <v>83</v>
      </c>
      <c r="D6092">
        <v>82.55</v>
      </c>
    </row>
    <row r="6093" spans="1:4">
      <c r="A6093" s="1">
        <v>44848</v>
      </c>
      <c r="B6093" t="s">
        <v>11</v>
      </c>
      <c r="C6093" t="s">
        <v>1621</v>
      </c>
      <c r="D6093">
        <v>14.9</v>
      </c>
    </row>
    <row r="6094" spans="1:4">
      <c r="A6094" s="1">
        <v>44836</v>
      </c>
      <c r="B6094" t="s">
        <v>197</v>
      </c>
      <c r="C6094" t="s">
        <v>124</v>
      </c>
      <c r="D6094">
        <v>16.8</v>
      </c>
    </row>
    <row r="6095" spans="1:4">
      <c r="A6095" s="1">
        <v>44838</v>
      </c>
      <c r="B6095" t="s">
        <v>11</v>
      </c>
      <c r="C6095" t="s">
        <v>1048</v>
      </c>
      <c r="D6095">
        <v>13</v>
      </c>
    </row>
    <row r="6096" spans="1:4">
      <c r="A6096" s="1">
        <v>44836</v>
      </c>
      <c r="B6096" t="s">
        <v>39</v>
      </c>
      <c r="C6096" t="s">
        <v>83</v>
      </c>
      <c r="D6096">
        <v>70</v>
      </c>
    </row>
    <row r="6097" spans="1:4">
      <c r="A6097" s="1">
        <v>44836</v>
      </c>
      <c r="B6097" t="s">
        <v>11</v>
      </c>
      <c r="C6097" t="s">
        <v>1048</v>
      </c>
      <c r="D6097">
        <v>40</v>
      </c>
    </row>
    <row r="6098" spans="1:4">
      <c r="A6098" s="1">
        <v>44843</v>
      </c>
      <c r="B6098" t="s">
        <v>68</v>
      </c>
      <c r="C6098" t="s">
        <v>195</v>
      </c>
      <c r="D6098">
        <v>19</v>
      </c>
    </row>
    <row r="6099" spans="1:4">
      <c r="A6099" s="1">
        <v>44842</v>
      </c>
      <c r="B6099" t="s">
        <v>68</v>
      </c>
      <c r="C6099" t="s">
        <v>20</v>
      </c>
      <c r="D6099">
        <v>219.84</v>
      </c>
    </row>
    <row r="6100" spans="1:4">
      <c r="A6100" s="1">
        <v>44848</v>
      </c>
      <c r="B6100" t="s">
        <v>68</v>
      </c>
      <c r="C6100" t="s">
        <v>20</v>
      </c>
      <c r="D6100">
        <v>318.84</v>
      </c>
    </row>
    <row r="6101" spans="1:4">
      <c r="A6101" s="1">
        <v>44855</v>
      </c>
      <c r="B6101" t="s">
        <v>36</v>
      </c>
      <c r="C6101" t="s">
        <v>1628</v>
      </c>
      <c r="D6101">
        <v>35</v>
      </c>
    </row>
    <row r="6102" spans="1:4">
      <c r="A6102" s="1">
        <v>44855</v>
      </c>
      <c r="B6102" t="s">
        <v>68</v>
      </c>
      <c r="C6102" t="s">
        <v>20</v>
      </c>
      <c r="D6102">
        <v>236.53</v>
      </c>
    </row>
    <row r="6103" spans="1:4">
      <c r="A6103" s="1">
        <v>44855</v>
      </c>
      <c r="B6103" t="s">
        <v>11</v>
      </c>
      <c r="C6103" t="s">
        <v>824</v>
      </c>
      <c r="D6103">
        <v>9.98</v>
      </c>
    </row>
    <row r="6104" spans="1:4">
      <c r="A6104" s="1">
        <v>44855</v>
      </c>
      <c r="B6104" t="s">
        <v>163</v>
      </c>
      <c r="C6104" t="s">
        <v>81</v>
      </c>
      <c r="D6104">
        <v>90.25</v>
      </c>
    </row>
    <row r="6105" spans="1:4">
      <c r="A6105" s="1">
        <v>44837</v>
      </c>
      <c r="B6105" t="s">
        <v>134</v>
      </c>
      <c r="C6105" t="s">
        <v>1629</v>
      </c>
      <c r="D6105">
        <v>390</v>
      </c>
    </row>
    <row r="6106" spans="1:4">
      <c r="A6106" s="1">
        <v>44848</v>
      </c>
      <c r="B6106" t="s">
        <v>197</v>
      </c>
      <c r="C6106" t="s">
        <v>707</v>
      </c>
      <c r="D6106">
        <v>66.3</v>
      </c>
    </row>
    <row r="6107" spans="1:4">
      <c r="A6107" s="1">
        <v>44861</v>
      </c>
      <c r="B6107" t="s">
        <v>68</v>
      </c>
      <c r="C6107" t="s">
        <v>20</v>
      </c>
      <c r="D6107">
        <v>19.66</v>
      </c>
    </row>
    <row r="6108" spans="1:4">
      <c r="A6108" s="1">
        <v>44843</v>
      </c>
      <c r="B6108" t="s">
        <v>134</v>
      </c>
      <c r="C6108" t="s">
        <v>332</v>
      </c>
      <c r="D6108">
        <v>39</v>
      </c>
    </row>
    <row r="6109" spans="1:4">
      <c r="A6109" s="1">
        <v>44862</v>
      </c>
      <c r="B6109" t="s">
        <v>163</v>
      </c>
      <c r="C6109" t="s">
        <v>1630</v>
      </c>
      <c r="D6109">
        <v>50</v>
      </c>
    </row>
    <row r="6110" spans="1:4">
      <c r="A6110" s="1">
        <v>44843</v>
      </c>
      <c r="B6110" t="s">
        <v>68</v>
      </c>
      <c r="C6110" t="s">
        <v>1385</v>
      </c>
      <c r="D6110">
        <v>18</v>
      </c>
    </row>
    <row r="6111" spans="1:4">
      <c r="A6111" s="1">
        <v>44857</v>
      </c>
      <c r="B6111" t="s">
        <v>134</v>
      </c>
      <c r="C6111" t="s">
        <v>1278</v>
      </c>
      <c r="D6111">
        <v>43</v>
      </c>
    </row>
    <row r="6112" spans="1:4">
      <c r="A6112" s="1">
        <v>44865</v>
      </c>
      <c r="B6112" t="s">
        <v>68</v>
      </c>
      <c r="C6112" t="s">
        <v>20</v>
      </c>
      <c r="D6112">
        <v>250.47</v>
      </c>
    </row>
    <row r="6113" spans="1:4">
      <c r="A6113" s="1">
        <v>44859</v>
      </c>
      <c r="B6113" t="s">
        <v>11</v>
      </c>
      <c r="C6113" t="s">
        <v>1631</v>
      </c>
      <c r="D6113">
        <v>127.25</v>
      </c>
    </row>
    <row r="6114" spans="1:4">
      <c r="A6114" s="1">
        <v>44865</v>
      </c>
      <c r="B6114" t="s">
        <v>34</v>
      </c>
      <c r="C6114" t="s">
        <v>81</v>
      </c>
      <c r="D6114">
        <v>53</v>
      </c>
    </row>
    <row r="6115" spans="1:4">
      <c r="A6115" s="1">
        <v>44866</v>
      </c>
      <c r="B6115" t="s">
        <v>294</v>
      </c>
      <c r="C6115" t="s">
        <v>239</v>
      </c>
      <c r="D6115">
        <v>470</v>
      </c>
    </row>
    <row r="6116" spans="1:4">
      <c r="A6116" s="1">
        <v>44866</v>
      </c>
      <c r="B6116" t="s">
        <v>11</v>
      </c>
      <c r="C6116" t="s">
        <v>777</v>
      </c>
      <c r="D6116">
        <v>180</v>
      </c>
    </row>
    <row r="6117" spans="1:4">
      <c r="A6117" s="1">
        <v>44866</v>
      </c>
      <c r="B6117" t="s">
        <v>125</v>
      </c>
      <c r="C6117" t="s">
        <v>640</v>
      </c>
      <c r="D6117">
        <v>60</v>
      </c>
    </row>
    <row r="6118" spans="1:4">
      <c r="A6118" s="1">
        <v>44866</v>
      </c>
      <c r="B6118" t="s">
        <v>125</v>
      </c>
      <c r="C6118" t="s">
        <v>641</v>
      </c>
      <c r="D6118">
        <v>750</v>
      </c>
    </row>
    <row r="6119" spans="1:4">
      <c r="A6119" s="1">
        <v>44866</v>
      </c>
      <c r="B6119" t="s">
        <v>125</v>
      </c>
      <c r="C6119" t="s">
        <v>509</v>
      </c>
      <c r="D6119">
        <v>32.75</v>
      </c>
    </row>
    <row r="6120" spans="1:4">
      <c r="A6120" s="1">
        <v>44866</v>
      </c>
      <c r="B6120" t="s">
        <v>644</v>
      </c>
      <c r="C6120" t="s">
        <v>684</v>
      </c>
      <c r="D6120">
        <v>100</v>
      </c>
    </row>
    <row r="6121" spans="1:4">
      <c r="A6121" s="1">
        <v>44866</v>
      </c>
      <c r="B6121" t="s">
        <v>646</v>
      </c>
      <c r="C6121" t="s">
        <v>1145</v>
      </c>
      <c r="D6121">
        <v>1177</v>
      </c>
    </row>
    <row r="6122" spans="1:4">
      <c r="A6122" s="1">
        <v>44866</v>
      </c>
      <c r="B6122" t="s">
        <v>36</v>
      </c>
      <c r="C6122" t="s">
        <v>37</v>
      </c>
      <c r="D6122">
        <v>600</v>
      </c>
    </row>
    <row r="6123" spans="1:4">
      <c r="A6123" s="1">
        <v>44866</v>
      </c>
      <c r="B6123" t="s">
        <v>36</v>
      </c>
      <c r="C6123" t="s">
        <v>38</v>
      </c>
      <c r="D6123">
        <v>400</v>
      </c>
    </row>
    <row r="6124" spans="1:4">
      <c r="A6124" s="1">
        <v>44866</v>
      </c>
      <c r="B6124" t="s">
        <v>39</v>
      </c>
      <c r="C6124" t="s">
        <v>42</v>
      </c>
      <c r="D6124">
        <v>90</v>
      </c>
    </row>
    <row r="6125" spans="1:4">
      <c r="A6125" s="1">
        <v>44866</v>
      </c>
      <c r="B6125" t="s">
        <v>375</v>
      </c>
      <c r="C6125" t="s">
        <v>547</v>
      </c>
      <c r="D6125">
        <v>200</v>
      </c>
    </row>
    <row r="6126" spans="1:4">
      <c r="A6126" s="1">
        <v>44866</v>
      </c>
      <c r="B6126" t="s">
        <v>375</v>
      </c>
      <c r="C6126" t="s">
        <v>548</v>
      </c>
      <c r="D6126">
        <v>25</v>
      </c>
    </row>
    <row r="6127" spans="1:4">
      <c r="A6127" s="1">
        <v>44866</v>
      </c>
      <c r="B6127" t="s">
        <v>375</v>
      </c>
      <c r="C6127" t="s">
        <v>549</v>
      </c>
      <c r="D6127">
        <v>44</v>
      </c>
    </row>
    <row r="6128" spans="1:4">
      <c r="A6128" s="1">
        <v>44866</v>
      </c>
      <c r="B6128" t="s">
        <v>375</v>
      </c>
      <c r="C6128" t="s">
        <v>550</v>
      </c>
      <c r="D6128">
        <v>20</v>
      </c>
    </row>
    <row r="6129" spans="1:4">
      <c r="A6129" s="1">
        <v>44866</v>
      </c>
      <c r="B6129" t="s">
        <v>375</v>
      </c>
      <c r="C6129" t="s">
        <v>1319</v>
      </c>
      <c r="D6129">
        <v>5</v>
      </c>
    </row>
    <row r="6130" spans="1:4">
      <c r="A6130" s="1">
        <v>44866</v>
      </c>
      <c r="B6130" t="s">
        <v>36</v>
      </c>
      <c r="C6130" t="s">
        <v>1366</v>
      </c>
      <c r="D6130">
        <v>700</v>
      </c>
    </row>
    <row r="6131" spans="1:4">
      <c r="A6131" s="1">
        <v>44866</v>
      </c>
      <c r="B6131" t="s">
        <v>36</v>
      </c>
      <c r="C6131" t="s">
        <v>1597</v>
      </c>
      <c r="D6131">
        <v>1570</v>
      </c>
    </row>
    <row r="6132" spans="1:4">
      <c r="A6132" s="1">
        <v>44866</v>
      </c>
      <c r="B6132" t="s">
        <v>36</v>
      </c>
      <c r="C6132" t="s">
        <v>1591</v>
      </c>
      <c r="D6132">
        <v>1174</v>
      </c>
    </row>
    <row r="6133" spans="1:4">
      <c r="A6133" s="1">
        <v>44866</v>
      </c>
      <c r="B6133" t="s">
        <v>134</v>
      </c>
      <c r="C6133" t="s">
        <v>1629</v>
      </c>
      <c r="D6133">
        <v>285</v>
      </c>
    </row>
    <row r="6134" spans="1:4">
      <c r="A6134" s="1">
        <v>44875</v>
      </c>
      <c r="B6134" t="s">
        <v>163</v>
      </c>
      <c r="C6134" t="s">
        <v>1632</v>
      </c>
      <c r="D6134">
        <v>70</v>
      </c>
    </row>
    <row r="6135" spans="1:4">
      <c r="A6135" s="1">
        <v>44880</v>
      </c>
      <c r="B6135" t="s">
        <v>1538</v>
      </c>
      <c r="C6135" t="s">
        <v>1633</v>
      </c>
      <c r="D6135">
        <v>300</v>
      </c>
    </row>
    <row r="6136" spans="1:4">
      <c r="A6136" s="1">
        <v>44880</v>
      </c>
      <c r="B6136" t="s">
        <v>294</v>
      </c>
      <c r="C6136" t="s">
        <v>1633</v>
      </c>
      <c r="D6136">
        <v>300</v>
      </c>
    </row>
    <row r="6137" spans="1:4">
      <c r="A6137" s="1">
        <v>44877</v>
      </c>
      <c r="B6137" t="s">
        <v>157</v>
      </c>
      <c r="C6137" t="s">
        <v>1634</v>
      </c>
      <c r="D6137">
        <v>63</v>
      </c>
    </row>
    <row r="6138" spans="1:4">
      <c r="A6138" s="1">
        <v>44877</v>
      </c>
      <c r="B6138" t="s">
        <v>11</v>
      </c>
      <c r="C6138" t="s">
        <v>727</v>
      </c>
      <c r="D6138">
        <v>106.5</v>
      </c>
    </row>
    <row r="6139" spans="1:4">
      <c r="A6139" s="1">
        <v>44877</v>
      </c>
      <c r="B6139" t="s">
        <v>36</v>
      </c>
      <c r="C6139" t="s">
        <v>1635</v>
      </c>
      <c r="D6139">
        <v>79.2</v>
      </c>
    </row>
    <row r="6140" spans="1:4">
      <c r="A6140" s="1">
        <v>44877</v>
      </c>
      <c r="B6140" t="s">
        <v>157</v>
      </c>
      <c r="C6140" t="s">
        <v>200</v>
      </c>
      <c r="D6140">
        <v>187.5</v>
      </c>
    </row>
    <row r="6141" spans="1:4">
      <c r="A6141" s="1">
        <v>44880</v>
      </c>
      <c r="B6141" t="s">
        <v>68</v>
      </c>
      <c r="C6141" t="s">
        <v>20</v>
      </c>
      <c r="D6141">
        <v>229.3</v>
      </c>
    </row>
    <row r="6142" spans="1:4">
      <c r="A6142" s="1">
        <v>44880</v>
      </c>
      <c r="B6142" t="s">
        <v>34</v>
      </c>
      <c r="C6142" t="s">
        <v>81</v>
      </c>
      <c r="D6142">
        <v>15</v>
      </c>
    </row>
    <row r="6143" spans="1:4">
      <c r="A6143" s="1">
        <v>44890</v>
      </c>
      <c r="B6143" t="s">
        <v>11</v>
      </c>
      <c r="C6143" t="s">
        <v>1636</v>
      </c>
      <c r="D6143">
        <v>18</v>
      </c>
    </row>
    <row r="6144" spans="1:4">
      <c r="A6144" s="1">
        <v>44892</v>
      </c>
      <c r="B6144" t="s">
        <v>1538</v>
      </c>
      <c r="C6144" t="s">
        <v>1189</v>
      </c>
      <c r="D6144">
        <v>28.9</v>
      </c>
    </row>
    <row r="6145" spans="1:4">
      <c r="A6145" s="1">
        <v>44891</v>
      </c>
      <c r="B6145" t="s">
        <v>11</v>
      </c>
      <c r="C6145" t="s">
        <v>492</v>
      </c>
      <c r="D6145">
        <v>20</v>
      </c>
    </row>
    <row r="6146" spans="1:4">
      <c r="A6146" s="1">
        <v>44891</v>
      </c>
      <c r="B6146" t="s">
        <v>68</v>
      </c>
      <c r="C6146" t="s">
        <v>20</v>
      </c>
      <c r="D6146">
        <v>174.52</v>
      </c>
    </row>
    <row r="6147" spans="1:4">
      <c r="A6147" s="1">
        <v>44891</v>
      </c>
      <c r="B6147" t="s">
        <v>68</v>
      </c>
      <c r="C6147" t="s">
        <v>659</v>
      </c>
      <c r="D6147">
        <v>21</v>
      </c>
    </row>
    <row r="6148" spans="1:4">
      <c r="A6148" s="1">
        <v>44879</v>
      </c>
      <c r="B6148" t="s">
        <v>157</v>
      </c>
      <c r="C6148" t="s">
        <v>200</v>
      </c>
      <c r="D6148">
        <v>206.6</v>
      </c>
    </row>
    <row r="6149" spans="1:4">
      <c r="A6149" s="1">
        <v>44883</v>
      </c>
      <c r="B6149" t="s">
        <v>68</v>
      </c>
      <c r="C6149" t="s">
        <v>20</v>
      </c>
      <c r="D6149">
        <v>40.35</v>
      </c>
    </row>
    <row r="6150" spans="1:4">
      <c r="A6150" s="1">
        <v>44888</v>
      </c>
      <c r="B6150" t="s">
        <v>39</v>
      </c>
      <c r="C6150" t="s">
        <v>83</v>
      </c>
      <c r="D6150">
        <v>82.94</v>
      </c>
    </row>
    <row r="6151" spans="1:4">
      <c r="A6151" s="1">
        <v>44890</v>
      </c>
      <c r="B6151" t="s">
        <v>11</v>
      </c>
      <c r="C6151" t="s">
        <v>1637</v>
      </c>
      <c r="D6151">
        <v>45</v>
      </c>
    </row>
    <row r="6152" spans="1:4">
      <c r="A6152" s="1">
        <v>44867</v>
      </c>
      <c r="B6152" t="s">
        <v>157</v>
      </c>
      <c r="C6152" t="s">
        <v>1638</v>
      </c>
      <c r="D6152">
        <v>165</v>
      </c>
    </row>
    <row r="6153" spans="1:4">
      <c r="A6153" s="1">
        <v>44895</v>
      </c>
      <c r="B6153" t="s">
        <v>34</v>
      </c>
      <c r="C6153" t="s">
        <v>1639</v>
      </c>
      <c r="D6153">
        <v>94</v>
      </c>
    </row>
    <row r="6154" spans="1:4">
      <c r="A6154" s="1">
        <v>44895</v>
      </c>
      <c r="B6154" t="s">
        <v>39</v>
      </c>
      <c r="C6154" t="s">
        <v>172</v>
      </c>
      <c r="D6154">
        <v>158</v>
      </c>
    </row>
    <row r="6155" spans="1:4">
      <c r="A6155" s="1">
        <v>44868</v>
      </c>
      <c r="B6155" t="s">
        <v>134</v>
      </c>
      <c r="C6155" t="s">
        <v>1588</v>
      </c>
      <c r="D6155">
        <v>308.16</v>
      </c>
    </row>
    <row r="6156" spans="1:4">
      <c r="A6156" s="1">
        <v>44878</v>
      </c>
      <c r="B6156" t="s">
        <v>134</v>
      </c>
      <c r="C6156" t="s">
        <v>1278</v>
      </c>
      <c r="D6156">
        <v>55</v>
      </c>
    </row>
    <row r="6157" spans="1:4">
      <c r="A6157" s="1">
        <v>44883</v>
      </c>
      <c r="B6157" t="s">
        <v>125</v>
      </c>
      <c r="C6157" t="s">
        <v>231</v>
      </c>
      <c r="D6157">
        <v>120.9</v>
      </c>
    </row>
    <row r="6158" spans="1:4">
      <c r="A6158" s="1">
        <v>44875</v>
      </c>
      <c r="B6158" t="s">
        <v>134</v>
      </c>
      <c r="C6158" t="s">
        <v>1640</v>
      </c>
      <c r="D6158">
        <v>350</v>
      </c>
    </row>
    <row r="6159" spans="1:4">
      <c r="A6159" s="1">
        <v>44884</v>
      </c>
      <c r="B6159" t="s">
        <v>197</v>
      </c>
      <c r="C6159" t="s">
        <v>124</v>
      </c>
      <c r="D6159">
        <v>21</v>
      </c>
    </row>
    <row r="6160" spans="1:4">
      <c r="A6160" s="1">
        <v>44894</v>
      </c>
      <c r="B6160" t="s">
        <v>134</v>
      </c>
      <c r="C6160" t="s">
        <v>1640</v>
      </c>
      <c r="D6160">
        <v>374.13</v>
      </c>
    </row>
    <row r="6161" spans="1:4">
      <c r="A6161" s="1">
        <v>44892</v>
      </c>
      <c r="B6161" t="s">
        <v>294</v>
      </c>
      <c r="C6161" t="s">
        <v>943</v>
      </c>
      <c r="D6161">
        <v>15</v>
      </c>
    </row>
    <row r="6162" spans="1:4">
      <c r="A6162" s="1">
        <v>44892</v>
      </c>
      <c r="B6162" t="s">
        <v>134</v>
      </c>
      <c r="C6162" t="s">
        <v>1641</v>
      </c>
      <c r="D6162">
        <v>28</v>
      </c>
    </row>
    <row r="6163" spans="1:4">
      <c r="A6163" s="1">
        <v>44892</v>
      </c>
      <c r="B6163" t="s">
        <v>197</v>
      </c>
      <c r="C6163" t="s">
        <v>124</v>
      </c>
      <c r="D6163">
        <v>10.9</v>
      </c>
    </row>
    <row r="6164" spans="1:4">
      <c r="A6164" s="1">
        <v>44884</v>
      </c>
      <c r="B6164" t="s">
        <v>134</v>
      </c>
      <c r="C6164" t="s">
        <v>1642</v>
      </c>
      <c r="D6164">
        <v>180.3</v>
      </c>
    </row>
    <row r="6165" spans="1:4">
      <c r="A6165" s="1">
        <v>44896</v>
      </c>
      <c r="B6165" t="s">
        <v>294</v>
      </c>
      <c r="C6165" t="s">
        <v>239</v>
      </c>
      <c r="D6165">
        <v>470</v>
      </c>
    </row>
    <row r="6166" spans="1:4">
      <c r="A6166" s="1">
        <v>44896</v>
      </c>
      <c r="B6166" t="s">
        <v>11</v>
      </c>
      <c r="C6166" t="s">
        <v>777</v>
      </c>
      <c r="D6166">
        <v>180</v>
      </c>
    </row>
    <row r="6167" spans="1:4">
      <c r="A6167" s="1">
        <v>44896</v>
      </c>
      <c r="B6167" t="s">
        <v>125</v>
      </c>
      <c r="C6167" t="s">
        <v>640</v>
      </c>
      <c r="D6167">
        <v>60</v>
      </c>
    </row>
    <row r="6168" spans="1:4">
      <c r="A6168" s="1">
        <v>44896</v>
      </c>
      <c r="B6168" t="s">
        <v>125</v>
      </c>
      <c r="C6168" t="s">
        <v>641</v>
      </c>
      <c r="D6168">
        <v>750</v>
      </c>
    </row>
    <row r="6169" spans="1:4">
      <c r="A6169" s="1">
        <v>44896</v>
      </c>
      <c r="B6169" t="s">
        <v>125</v>
      </c>
      <c r="C6169" t="s">
        <v>509</v>
      </c>
      <c r="D6169">
        <v>32.75</v>
      </c>
    </row>
    <row r="6170" spans="1:4">
      <c r="A6170" s="1">
        <v>44896</v>
      </c>
      <c r="B6170" t="s">
        <v>644</v>
      </c>
      <c r="C6170" t="s">
        <v>684</v>
      </c>
      <c r="D6170">
        <v>100</v>
      </c>
    </row>
    <row r="6171" spans="1:4">
      <c r="A6171" s="1">
        <v>44896</v>
      </c>
      <c r="B6171" t="s">
        <v>646</v>
      </c>
      <c r="C6171" t="s">
        <v>1145</v>
      </c>
      <c r="D6171">
        <v>1177</v>
      </c>
    </row>
    <row r="6172" spans="1:4">
      <c r="A6172" s="1">
        <v>44896</v>
      </c>
      <c r="B6172" t="s">
        <v>36</v>
      </c>
      <c r="C6172" t="s">
        <v>37</v>
      </c>
      <c r="D6172">
        <v>600</v>
      </c>
    </row>
    <row r="6173" spans="1:4">
      <c r="A6173" s="1">
        <v>44896</v>
      </c>
      <c r="B6173" t="s">
        <v>36</v>
      </c>
      <c r="C6173" t="s">
        <v>38</v>
      </c>
      <c r="D6173">
        <v>400</v>
      </c>
    </row>
    <row r="6174" spans="1:4">
      <c r="A6174" s="1">
        <v>44896</v>
      </c>
      <c r="B6174" t="s">
        <v>375</v>
      </c>
      <c r="C6174" t="s">
        <v>547</v>
      </c>
      <c r="D6174">
        <v>200</v>
      </c>
    </row>
    <row r="6175" spans="1:4">
      <c r="A6175" s="1">
        <v>44896</v>
      </c>
      <c r="B6175" t="s">
        <v>375</v>
      </c>
      <c r="C6175" t="s">
        <v>548</v>
      </c>
      <c r="D6175">
        <v>25</v>
      </c>
    </row>
    <row r="6176" spans="1:4">
      <c r="A6176" s="1">
        <v>44896</v>
      </c>
      <c r="B6176" t="s">
        <v>375</v>
      </c>
      <c r="C6176" t="s">
        <v>549</v>
      </c>
      <c r="D6176">
        <v>44</v>
      </c>
    </row>
    <row r="6177" spans="1:4">
      <c r="A6177" s="1">
        <v>44896</v>
      </c>
      <c r="B6177" t="s">
        <v>375</v>
      </c>
      <c r="C6177" t="s">
        <v>550</v>
      </c>
      <c r="D6177">
        <v>20</v>
      </c>
    </row>
    <row r="6178" spans="1:4">
      <c r="A6178" s="1">
        <v>44896</v>
      </c>
      <c r="B6178" t="s">
        <v>375</v>
      </c>
      <c r="C6178" t="s">
        <v>1319</v>
      </c>
      <c r="D6178">
        <v>5</v>
      </c>
    </row>
    <row r="6179" spans="1:4">
      <c r="A6179" s="1">
        <v>44896</v>
      </c>
      <c r="B6179" t="s">
        <v>36</v>
      </c>
      <c r="C6179" t="s">
        <v>1366</v>
      </c>
      <c r="D6179">
        <v>700</v>
      </c>
    </row>
    <row r="6180" spans="1:4">
      <c r="A6180" s="1">
        <v>44896</v>
      </c>
      <c r="B6180" t="s">
        <v>36</v>
      </c>
      <c r="C6180" t="s">
        <v>1597</v>
      </c>
      <c r="D6180">
        <v>1570</v>
      </c>
    </row>
    <row r="6181" spans="1:4">
      <c r="A6181" s="1">
        <v>44896</v>
      </c>
      <c r="B6181" t="s">
        <v>36</v>
      </c>
      <c r="C6181" t="s">
        <v>1591</v>
      </c>
      <c r="D6181">
        <v>1174</v>
      </c>
    </row>
    <row r="6182" spans="1:4">
      <c r="A6182" s="1">
        <v>44896</v>
      </c>
      <c r="B6182" t="s">
        <v>134</v>
      </c>
      <c r="C6182" t="s">
        <v>1629</v>
      </c>
      <c r="D6182">
        <v>285</v>
      </c>
    </row>
    <row r="6183" spans="1:4">
      <c r="A6183" s="1">
        <v>44899</v>
      </c>
      <c r="B6183" t="s">
        <v>157</v>
      </c>
      <c r="C6183" t="s">
        <v>1643</v>
      </c>
      <c r="D6183">
        <v>486</v>
      </c>
    </row>
    <row r="6184" spans="1:4">
      <c r="A6184" s="1">
        <v>44898</v>
      </c>
      <c r="B6184" t="s">
        <v>11</v>
      </c>
      <c r="C6184" t="s">
        <v>492</v>
      </c>
      <c r="D6184">
        <v>20</v>
      </c>
    </row>
    <row r="6185" spans="1:4">
      <c r="A6185" s="1">
        <v>44898</v>
      </c>
      <c r="B6185" t="s">
        <v>39</v>
      </c>
      <c r="C6185" t="s">
        <v>83</v>
      </c>
      <c r="D6185">
        <v>94.95</v>
      </c>
    </row>
    <row r="6186" spans="1:4">
      <c r="A6186" s="1">
        <v>44898</v>
      </c>
      <c r="B6186" t="s">
        <v>68</v>
      </c>
      <c r="C6186" t="s">
        <v>20</v>
      </c>
      <c r="D6186">
        <v>286.63</v>
      </c>
    </row>
    <row r="6187" spans="1:4">
      <c r="A6187" s="1">
        <v>44898</v>
      </c>
      <c r="B6187" t="s">
        <v>36</v>
      </c>
      <c r="C6187" t="s">
        <v>1644</v>
      </c>
      <c r="D6187">
        <v>21.25</v>
      </c>
    </row>
    <row r="6188" spans="1:4">
      <c r="A6188" s="1">
        <v>44898</v>
      </c>
      <c r="B6188" t="s">
        <v>36</v>
      </c>
      <c r="C6188" t="s">
        <v>1645</v>
      </c>
      <c r="D6188">
        <v>32.1</v>
      </c>
    </row>
    <row r="6189" spans="1:4">
      <c r="A6189" s="1">
        <v>44897</v>
      </c>
      <c r="B6189" t="s">
        <v>134</v>
      </c>
      <c r="C6189" t="s">
        <v>603</v>
      </c>
      <c r="D6189">
        <v>390</v>
      </c>
    </row>
    <row r="6190" spans="1:4">
      <c r="A6190" s="1">
        <v>44913</v>
      </c>
      <c r="B6190" t="s">
        <v>36</v>
      </c>
      <c r="C6190" t="s">
        <v>1646</v>
      </c>
      <c r="D6190">
        <v>60</v>
      </c>
    </row>
    <row r="6191" spans="1:4">
      <c r="A6191" s="1">
        <v>44913</v>
      </c>
      <c r="B6191" t="s">
        <v>36</v>
      </c>
      <c r="C6191" t="s">
        <v>1647</v>
      </c>
      <c r="D6191">
        <v>127</v>
      </c>
    </row>
    <row r="6192" spans="1:4">
      <c r="A6192" s="1">
        <v>44906</v>
      </c>
      <c r="B6192" t="s">
        <v>68</v>
      </c>
      <c r="C6192" t="s">
        <v>195</v>
      </c>
      <c r="D6192">
        <v>27</v>
      </c>
    </row>
    <row r="6193" spans="1:4">
      <c r="A6193" s="1">
        <v>44911</v>
      </c>
      <c r="B6193" t="s">
        <v>68</v>
      </c>
      <c r="C6193" t="s">
        <v>20</v>
      </c>
      <c r="D6193">
        <v>243.98</v>
      </c>
    </row>
    <row r="6194" spans="1:4">
      <c r="A6194" s="1">
        <v>44913</v>
      </c>
      <c r="B6194" t="s">
        <v>134</v>
      </c>
      <c r="C6194" t="s">
        <v>810</v>
      </c>
      <c r="D6194">
        <v>60.1</v>
      </c>
    </row>
    <row r="6195" spans="1:4">
      <c r="A6195" s="1">
        <v>44913</v>
      </c>
      <c r="B6195" t="s">
        <v>1538</v>
      </c>
      <c r="C6195" t="s">
        <v>1648</v>
      </c>
      <c r="D6195">
        <v>850</v>
      </c>
    </row>
    <row r="6196" spans="1:4">
      <c r="A6196" s="1">
        <v>44905</v>
      </c>
      <c r="B6196" t="s">
        <v>11</v>
      </c>
      <c r="C6196" t="s">
        <v>492</v>
      </c>
      <c r="D6196">
        <v>14.7</v>
      </c>
    </row>
    <row r="6197" spans="1:4">
      <c r="A6197" s="1">
        <v>44905</v>
      </c>
      <c r="B6197" t="s">
        <v>11</v>
      </c>
      <c r="C6197" t="s">
        <v>727</v>
      </c>
      <c r="D6197">
        <v>36</v>
      </c>
    </row>
    <row r="6198" spans="1:4">
      <c r="A6198" s="1">
        <v>44900</v>
      </c>
      <c r="B6198" t="s">
        <v>197</v>
      </c>
      <c r="C6198" t="s">
        <v>124</v>
      </c>
      <c r="D6198">
        <v>49.45</v>
      </c>
    </row>
    <row r="6199" spans="1:4">
      <c r="A6199" s="1">
        <v>44906</v>
      </c>
      <c r="B6199" t="s">
        <v>134</v>
      </c>
      <c r="C6199" t="s">
        <v>1278</v>
      </c>
      <c r="D6199">
        <v>45</v>
      </c>
    </row>
    <row r="6200" spans="1:4">
      <c r="A6200" s="1">
        <v>44907</v>
      </c>
      <c r="B6200" t="s">
        <v>1538</v>
      </c>
      <c r="C6200" t="s">
        <v>524</v>
      </c>
      <c r="D6200">
        <v>55</v>
      </c>
    </row>
    <row r="6201" spans="1:4">
      <c r="A6201" s="1">
        <v>44906</v>
      </c>
      <c r="B6201" t="s">
        <v>1538</v>
      </c>
      <c r="C6201" t="s">
        <v>1612</v>
      </c>
      <c r="D6201">
        <v>15</v>
      </c>
    </row>
    <row r="6202" spans="1:4">
      <c r="A6202" s="1">
        <v>44906</v>
      </c>
      <c r="B6202" t="s">
        <v>1538</v>
      </c>
      <c r="C6202" t="s">
        <v>1649</v>
      </c>
      <c r="D6202">
        <v>60</v>
      </c>
    </row>
    <row r="6203" spans="1:4">
      <c r="A6203" s="1">
        <v>44916</v>
      </c>
      <c r="B6203" t="s">
        <v>34</v>
      </c>
      <c r="C6203" t="s">
        <v>1650</v>
      </c>
      <c r="D6203">
        <v>128</v>
      </c>
    </row>
    <row r="6204" spans="1:4">
      <c r="A6204" s="1">
        <v>44907</v>
      </c>
      <c r="B6204" t="s">
        <v>125</v>
      </c>
      <c r="C6204" t="s">
        <v>1651</v>
      </c>
      <c r="D6204">
        <v>9.9</v>
      </c>
    </row>
    <row r="6205" spans="1:4">
      <c r="A6205" s="1">
        <v>44905</v>
      </c>
      <c r="B6205" t="s">
        <v>68</v>
      </c>
      <c r="C6205" t="s">
        <v>20</v>
      </c>
      <c r="D6205">
        <v>201.62</v>
      </c>
    </row>
    <row r="6206" spans="1:4">
      <c r="A6206" s="1">
        <v>44925</v>
      </c>
      <c r="B6206" t="s">
        <v>36</v>
      </c>
      <c r="C6206" t="s">
        <v>1652</v>
      </c>
      <c r="D6206">
        <v>1344</v>
      </c>
    </row>
    <row r="6207" spans="1:4">
      <c r="A6207" s="1">
        <v>44925</v>
      </c>
      <c r="B6207" t="s">
        <v>36</v>
      </c>
      <c r="C6207" t="s">
        <v>1653</v>
      </c>
      <c r="D6207">
        <v>1780</v>
      </c>
    </row>
    <row r="6208" spans="1:4">
      <c r="A6208" s="1">
        <v>44925</v>
      </c>
      <c r="B6208" t="s">
        <v>36</v>
      </c>
      <c r="C6208" t="s">
        <v>1654</v>
      </c>
      <c r="D6208">
        <v>2000</v>
      </c>
    </row>
    <row r="6209" spans="1:4">
      <c r="A6209" s="1">
        <v>44914</v>
      </c>
      <c r="B6209" t="s">
        <v>11</v>
      </c>
      <c r="C6209" t="s">
        <v>780</v>
      </c>
      <c r="D6209">
        <v>25.1</v>
      </c>
    </row>
    <row r="6210" spans="1:4">
      <c r="A6210" s="1">
        <v>44911</v>
      </c>
      <c r="B6210" t="s">
        <v>36</v>
      </c>
      <c r="C6210" t="s">
        <v>1655</v>
      </c>
      <c r="D6210">
        <v>200</v>
      </c>
    </row>
    <row r="6211" spans="1:4">
      <c r="A6211" s="1">
        <v>44925</v>
      </c>
      <c r="B6211" t="s">
        <v>34</v>
      </c>
      <c r="C6211" t="s">
        <v>1116</v>
      </c>
      <c r="D6211">
        <v>25</v>
      </c>
    </row>
    <row r="6212" spans="1:4">
      <c r="A6212" s="1">
        <v>44926</v>
      </c>
      <c r="B6212" t="s">
        <v>68</v>
      </c>
      <c r="C6212" t="s">
        <v>20</v>
      </c>
      <c r="D6212">
        <v>228.91</v>
      </c>
    </row>
    <row r="6213" spans="1:4">
      <c r="A6213" s="1">
        <v>44927</v>
      </c>
      <c r="B6213" t="s">
        <v>11</v>
      </c>
      <c r="C6213" t="s">
        <v>777</v>
      </c>
      <c r="D6213">
        <v>180</v>
      </c>
    </row>
    <row r="6214" spans="1:4">
      <c r="A6214" s="1">
        <v>44927</v>
      </c>
      <c r="B6214" t="s">
        <v>125</v>
      </c>
      <c r="C6214" t="s">
        <v>640</v>
      </c>
      <c r="D6214">
        <v>60</v>
      </c>
    </row>
    <row r="6215" spans="1:4">
      <c r="A6215" s="1">
        <v>44927</v>
      </c>
      <c r="B6215" t="s">
        <v>125</v>
      </c>
      <c r="C6215" t="s">
        <v>641</v>
      </c>
      <c r="D6215">
        <v>750</v>
      </c>
    </row>
    <row r="6216" spans="1:4">
      <c r="A6216" s="1">
        <v>44927</v>
      </c>
      <c r="B6216" t="s">
        <v>125</v>
      </c>
      <c r="C6216" t="s">
        <v>509</v>
      </c>
      <c r="D6216">
        <v>32.75</v>
      </c>
    </row>
    <row r="6217" spans="1:4">
      <c r="A6217" s="1">
        <v>44927</v>
      </c>
      <c r="B6217" t="s">
        <v>644</v>
      </c>
      <c r="C6217" t="s">
        <v>684</v>
      </c>
      <c r="D6217">
        <v>100</v>
      </c>
    </row>
    <row r="6218" spans="1:4">
      <c r="A6218" s="1">
        <v>44927</v>
      </c>
      <c r="B6218" t="s">
        <v>646</v>
      </c>
      <c r="C6218" t="s">
        <v>1145</v>
      </c>
      <c r="D6218">
        <v>1177</v>
      </c>
    </row>
    <row r="6219" spans="1:4">
      <c r="A6219" s="1">
        <v>44927</v>
      </c>
      <c r="B6219" t="s">
        <v>36</v>
      </c>
      <c r="C6219" t="s">
        <v>37</v>
      </c>
      <c r="D6219">
        <v>600</v>
      </c>
    </row>
    <row r="6220" spans="1:4">
      <c r="A6220" s="1">
        <v>44927</v>
      </c>
      <c r="B6220" t="s">
        <v>36</v>
      </c>
      <c r="C6220" t="s">
        <v>38</v>
      </c>
      <c r="D6220">
        <v>400</v>
      </c>
    </row>
    <row r="6221" spans="1:4">
      <c r="A6221" s="1">
        <v>44927</v>
      </c>
      <c r="B6221" t="s">
        <v>375</v>
      </c>
      <c r="C6221" t="s">
        <v>547</v>
      </c>
      <c r="D6221">
        <v>200</v>
      </c>
    </row>
    <row r="6222" spans="1:4">
      <c r="A6222" s="1">
        <v>44927</v>
      </c>
      <c r="B6222" t="s">
        <v>375</v>
      </c>
      <c r="C6222" t="s">
        <v>548</v>
      </c>
      <c r="D6222">
        <v>25</v>
      </c>
    </row>
    <row r="6223" spans="1:4">
      <c r="A6223" s="1">
        <v>44927</v>
      </c>
      <c r="B6223" t="s">
        <v>375</v>
      </c>
      <c r="C6223" t="s">
        <v>549</v>
      </c>
      <c r="D6223">
        <v>44</v>
      </c>
    </row>
    <row r="6224" spans="1:4">
      <c r="A6224" s="1">
        <v>44927</v>
      </c>
      <c r="B6224" t="s">
        <v>375</v>
      </c>
      <c r="C6224" t="s">
        <v>550</v>
      </c>
      <c r="D6224">
        <v>20</v>
      </c>
    </row>
    <row r="6225" spans="1:4">
      <c r="A6225" s="1">
        <v>44927</v>
      </c>
      <c r="B6225" t="s">
        <v>375</v>
      </c>
      <c r="C6225" t="s">
        <v>1319</v>
      </c>
      <c r="D6225">
        <v>5</v>
      </c>
    </row>
    <row r="6226" spans="1:4">
      <c r="A6226" s="1">
        <v>44927</v>
      </c>
      <c r="B6226" t="s">
        <v>36</v>
      </c>
      <c r="C6226" t="s">
        <v>1366</v>
      </c>
      <c r="D6226">
        <v>700</v>
      </c>
    </row>
    <row r="6227" spans="1:4">
      <c r="A6227" s="1">
        <v>44927</v>
      </c>
      <c r="B6227" t="s">
        <v>36</v>
      </c>
      <c r="C6227" t="s">
        <v>1597</v>
      </c>
      <c r="D6227">
        <v>1570</v>
      </c>
    </row>
    <row r="6228" spans="1:4">
      <c r="A6228" s="1">
        <v>44927</v>
      </c>
      <c r="B6228" t="s">
        <v>36</v>
      </c>
      <c r="C6228" t="s">
        <v>1591</v>
      </c>
      <c r="D6228">
        <v>1174</v>
      </c>
    </row>
    <row r="6229" spans="1:4">
      <c r="A6229" s="1">
        <v>44927</v>
      </c>
      <c r="B6229" t="s">
        <v>134</v>
      </c>
      <c r="C6229" t="s">
        <v>1629</v>
      </c>
      <c r="D6229">
        <v>285</v>
      </c>
    </row>
    <row r="6230" spans="1:4">
      <c r="A6230" s="1">
        <v>44936</v>
      </c>
      <c r="B6230" t="s">
        <v>134</v>
      </c>
      <c r="C6230" t="s">
        <v>1459</v>
      </c>
      <c r="D6230">
        <v>36.7</v>
      </c>
    </row>
    <row r="6231" spans="1:4">
      <c r="A6231" s="1">
        <v>44930</v>
      </c>
      <c r="B6231" t="s">
        <v>294</v>
      </c>
      <c r="C6231" t="s">
        <v>389</v>
      </c>
      <c r="D6231">
        <v>67.92</v>
      </c>
    </row>
    <row r="6232" spans="1:4">
      <c r="A6232" s="1">
        <v>44936</v>
      </c>
      <c r="B6232" t="s">
        <v>11</v>
      </c>
      <c r="C6232" t="s">
        <v>1518</v>
      </c>
      <c r="D6232">
        <v>29.6</v>
      </c>
    </row>
    <row r="6233" spans="1:4">
      <c r="A6233" s="1">
        <v>44940</v>
      </c>
      <c r="B6233" t="s">
        <v>11</v>
      </c>
      <c r="C6233" t="s">
        <v>492</v>
      </c>
      <c r="D6233">
        <v>20</v>
      </c>
    </row>
    <row r="6234" spans="1:4">
      <c r="A6234" s="1">
        <v>44940</v>
      </c>
      <c r="B6234" t="s">
        <v>34</v>
      </c>
      <c r="C6234" t="s">
        <v>1116</v>
      </c>
      <c r="D6234">
        <v>50</v>
      </c>
    </row>
    <row r="6235" spans="1:4">
      <c r="A6235" s="1">
        <v>44940</v>
      </c>
      <c r="B6235" t="s">
        <v>68</v>
      </c>
      <c r="C6235" t="s">
        <v>20</v>
      </c>
      <c r="D6235">
        <v>205.96</v>
      </c>
    </row>
    <row r="6236" spans="1:4">
      <c r="A6236" s="1">
        <v>44939</v>
      </c>
      <c r="B6236" t="s">
        <v>11</v>
      </c>
      <c r="C6236" t="s">
        <v>824</v>
      </c>
      <c r="D6236">
        <v>50</v>
      </c>
    </row>
    <row r="6237" spans="1:4">
      <c r="A6237" s="1">
        <v>44939</v>
      </c>
      <c r="B6237" t="s">
        <v>294</v>
      </c>
      <c r="C6237" t="s">
        <v>1656</v>
      </c>
      <c r="D6237">
        <v>6</v>
      </c>
    </row>
    <row r="6238" spans="1:4">
      <c r="A6238" s="1">
        <v>44934</v>
      </c>
      <c r="B6238" t="s">
        <v>68</v>
      </c>
      <c r="C6238" t="s">
        <v>1058</v>
      </c>
      <c r="D6238">
        <v>18.1</v>
      </c>
    </row>
    <row r="6239" spans="1:4">
      <c r="A6239" s="1">
        <v>44928</v>
      </c>
      <c r="B6239" t="s">
        <v>36</v>
      </c>
      <c r="C6239" t="s">
        <v>1657</v>
      </c>
      <c r="D6239">
        <v>900</v>
      </c>
    </row>
    <row r="6240" spans="1:4">
      <c r="A6240" s="1">
        <v>44934</v>
      </c>
      <c r="B6240" t="s">
        <v>68</v>
      </c>
      <c r="C6240" t="s">
        <v>372</v>
      </c>
      <c r="D6240">
        <v>38</v>
      </c>
    </row>
    <row r="6241" spans="1:4">
      <c r="A6241" s="1">
        <v>44930</v>
      </c>
      <c r="B6241" t="s">
        <v>39</v>
      </c>
      <c r="C6241" t="s">
        <v>83</v>
      </c>
      <c r="D6241">
        <v>90</v>
      </c>
    </row>
    <row r="6242" spans="1:4">
      <c r="A6242" s="1">
        <v>44930</v>
      </c>
      <c r="B6242" t="s">
        <v>36</v>
      </c>
      <c r="C6242" t="s">
        <v>1658</v>
      </c>
      <c r="D6242">
        <v>65</v>
      </c>
    </row>
    <row r="6243" spans="1:4">
      <c r="A6243" s="1">
        <v>44934</v>
      </c>
      <c r="B6243" t="s">
        <v>294</v>
      </c>
      <c r="C6243" t="s">
        <v>952</v>
      </c>
      <c r="D6243">
        <v>80</v>
      </c>
    </row>
    <row r="6244" spans="1:4">
      <c r="A6244" s="1">
        <v>44929</v>
      </c>
      <c r="B6244" t="s">
        <v>163</v>
      </c>
      <c r="C6244" t="s">
        <v>1659</v>
      </c>
      <c r="D6244">
        <v>25</v>
      </c>
    </row>
    <row r="6245" spans="1:4">
      <c r="A6245" s="1">
        <v>44929</v>
      </c>
      <c r="B6245" t="s">
        <v>125</v>
      </c>
      <c r="C6245" t="s">
        <v>200</v>
      </c>
      <c r="D6245">
        <v>14.9</v>
      </c>
    </row>
    <row r="6246" spans="1:4">
      <c r="A6246" s="1">
        <v>44933</v>
      </c>
      <c r="B6246" t="s">
        <v>68</v>
      </c>
      <c r="C6246" t="s">
        <v>20</v>
      </c>
      <c r="D6246">
        <v>137.71</v>
      </c>
    </row>
    <row r="6247" spans="1:4">
      <c r="A6247" s="1">
        <v>44928</v>
      </c>
      <c r="B6247" t="s">
        <v>68</v>
      </c>
      <c r="C6247" t="s">
        <v>1660</v>
      </c>
      <c r="D6247">
        <v>29.75</v>
      </c>
    </row>
    <row r="6248" spans="1:4">
      <c r="A6248" s="1">
        <v>44939</v>
      </c>
      <c r="B6248" t="s">
        <v>11</v>
      </c>
      <c r="C6248" t="s">
        <v>348</v>
      </c>
      <c r="D6248">
        <v>22.95</v>
      </c>
    </row>
    <row r="6249" spans="1:4">
      <c r="A6249" s="1">
        <v>44928</v>
      </c>
      <c r="B6249" t="s">
        <v>163</v>
      </c>
      <c r="C6249" t="s">
        <v>81</v>
      </c>
      <c r="D6249">
        <v>39</v>
      </c>
    </row>
    <row r="6250" spans="1:4">
      <c r="A6250" s="1">
        <v>44949</v>
      </c>
      <c r="B6250" t="s">
        <v>11</v>
      </c>
      <c r="C6250" t="s">
        <v>1506</v>
      </c>
      <c r="D6250">
        <v>38.5</v>
      </c>
    </row>
    <row r="6251" spans="1:4">
      <c r="A6251" s="1">
        <v>44951</v>
      </c>
      <c r="B6251" t="s">
        <v>11</v>
      </c>
      <c r="C6251" t="s">
        <v>60</v>
      </c>
      <c r="D6251">
        <v>20</v>
      </c>
    </row>
    <row r="6252" spans="1:4">
      <c r="A6252" s="1">
        <v>44954</v>
      </c>
      <c r="B6252" t="s">
        <v>11</v>
      </c>
      <c r="C6252" t="s">
        <v>492</v>
      </c>
      <c r="D6252">
        <v>20</v>
      </c>
    </row>
    <row r="6253" spans="1:4">
      <c r="A6253" s="1">
        <v>44954</v>
      </c>
      <c r="B6253" t="s">
        <v>11</v>
      </c>
      <c r="C6253" t="s">
        <v>348</v>
      </c>
      <c r="D6253">
        <v>18.7</v>
      </c>
    </row>
    <row r="6254" spans="1:4">
      <c r="A6254" s="1">
        <v>44955</v>
      </c>
      <c r="B6254" t="s">
        <v>11</v>
      </c>
      <c r="C6254" t="s">
        <v>1661</v>
      </c>
      <c r="D6254">
        <v>55</v>
      </c>
    </row>
    <row r="6255" spans="1:4">
      <c r="A6255" s="1">
        <v>44946</v>
      </c>
      <c r="B6255" t="s">
        <v>68</v>
      </c>
      <c r="C6255" t="s">
        <v>1392</v>
      </c>
      <c r="D6255">
        <v>37.3</v>
      </c>
    </row>
    <row r="6256" spans="1:4">
      <c r="A6256" s="1">
        <v>44947</v>
      </c>
      <c r="B6256" t="s">
        <v>68</v>
      </c>
      <c r="C6256" t="s">
        <v>1058</v>
      </c>
      <c r="D6256">
        <v>35.8</v>
      </c>
    </row>
    <row r="6257" spans="1:4">
      <c r="A6257" s="1">
        <v>44940</v>
      </c>
      <c r="B6257" t="s">
        <v>39</v>
      </c>
      <c r="C6257" t="s">
        <v>83</v>
      </c>
      <c r="D6257">
        <v>73.99</v>
      </c>
    </row>
    <row r="6258" spans="1:4">
      <c r="A6258" s="1">
        <v>44946</v>
      </c>
      <c r="B6258" t="s">
        <v>11</v>
      </c>
      <c r="C6258" t="s">
        <v>824</v>
      </c>
      <c r="D6258">
        <v>42.8</v>
      </c>
    </row>
    <row r="6259" spans="1:4">
      <c r="A6259" s="1">
        <v>44947</v>
      </c>
      <c r="B6259" t="s">
        <v>68</v>
      </c>
      <c r="C6259" t="s">
        <v>372</v>
      </c>
      <c r="D6259">
        <v>25.04</v>
      </c>
    </row>
    <row r="6260" spans="1:4">
      <c r="A6260" s="1">
        <v>44945</v>
      </c>
      <c r="B6260" t="s">
        <v>36</v>
      </c>
      <c r="C6260" t="s">
        <v>1196</v>
      </c>
      <c r="D6260">
        <v>65</v>
      </c>
    </row>
    <row r="6261" spans="1:4">
      <c r="A6261" s="1">
        <v>44950</v>
      </c>
      <c r="B6261" t="s">
        <v>68</v>
      </c>
      <c r="C6261" t="s">
        <v>20</v>
      </c>
      <c r="D6261">
        <v>251.63</v>
      </c>
    </row>
    <row r="6262" spans="1:4">
      <c r="A6262" s="1">
        <v>44954</v>
      </c>
      <c r="B6262" t="s">
        <v>163</v>
      </c>
      <c r="C6262" t="s">
        <v>81</v>
      </c>
      <c r="D6262">
        <v>384.32</v>
      </c>
    </row>
    <row r="6263" spans="1:4">
      <c r="A6263" s="1">
        <v>44956</v>
      </c>
      <c r="B6263" t="s">
        <v>34</v>
      </c>
      <c r="C6263" t="s">
        <v>81</v>
      </c>
      <c r="D6263">
        <v>32</v>
      </c>
    </row>
    <row r="6264" spans="1:4">
      <c r="A6264" s="1">
        <v>44943</v>
      </c>
      <c r="B6264" t="s">
        <v>197</v>
      </c>
      <c r="C6264" t="s">
        <v>394</v>
      </c>
      <c r="D6264">
        <v>29.25</v>
      </c>
    </row>
    <row r="6265" spans="1:4">
      <c r="A6265" s="1">
        <v>44944</v>
      </c>
      <c r="B6265" t="s">
        <v>11</v>
      </c>
      <c r="C6265" t="s">
        <v>780</v>
      </c>
      <c r="D6265">
        <v>14</v>
      </c>
    </row>
    <row r="6266" spans="1:4">
      <c r="A6266" s="1">
        <v>44958</v>
      </c>
      <c r="B6266" t="s">
        <v>11</v>
      </c>
      <c r="C6266" t="s">
        <v>777</v>
      </c>
      <c r="D6266">
        <v>180</v>
      </c>
    </row>
    <row r="6267" spans="1:4">
      <c r="A6267" s="1">
        <v>44958</v>
      </c>
      <c r="B6267" t="s">
        <v>125</v>
      </c>
      <c r="C6267" t="s">
        <v>640</v>
      </c>
      <c r="D6267">
        <v>60</v>
      </c>
    </row>
    <row r="6268" spans="1:4">
      <c r="A6268" s="1">
        <v>44958</v>
      </c>
      <c r="B6268" t="s">
        <v>125</v>
      </c>
      <c r="C6268" t="s">
        <v>641</v>
      </c>
      <c r="D6268">
        <v>750</v>
      </c>
    </row>
    <row r="6269" spans="1:4">
      <c r="A6269" s="1">
        <v>44958</v>
      </c>
      <c r="B6269" t="s">
        <v>125</v>
      </c>
      <c r="C6269" t="s">
        <v>509</v>
      </c>
      <c r="D6269">
        <v>32.75</v>
      </c>
    </row>
    <row r="6270" spans="1:4">
      <c r="A6270" s="1">
        <v>44958</v>
      </c>
      <c r="B6270" t="s">
        <v>644</v>
      </c>
      <c r="C6270" t="s">
        <v>684</v>
      </c>
      <c r="D6270">
        <v>100</v>
      </c>
    </row>
    <row r="6271" spans="1:4">
      <c r="A6271" s="1">
        <v>44958</v>
      </c>
      <c r="B6271" t="s">
        <v>646</v>
      </c>
      <c r="C6271" t="s">
        <v>1145</v>
      </c>
      <c r="D6271">
        <v>1177</v>
      </c>
    </row>
    <row r="6272" spans="1:4">
      <c r="A6272" s="1">
        <v>44958</v>
      </c>
      <c r="B6272" t="s">
        <v>36</v>
      </c>
      <c r="C6272" t="s">
        <v>37</v>
      </c>
      <c r="D6272">
        <v>600</v>
      </c>
    </row>
    <row r="6273" spans="1:4">
      <c r="A6273" s="1">
        <v>44958</v>
      </c>
      <c r="B6273" t="s">
        <v>36</v>
      </c>
      <c r="C6273" t="s">
        <v>38</v>
      </c>
      <c r="D6273">
        <v>400</v>
      </c>
    </row>
    <row r="6274" spans="1:4">
      <c r="A6274" s="1">
        <v>44958</v>
      </c>
      <c r="B6274" t="s">
        <v>375</v>
      </c>
      <c r="C6274" t="s">
        <v>547</v>
      </c>
      <c r="D6274">
        <v>200</v>
      </c>
    </row>
    <row r="6275" spans="1:4">
      <c r="A6275" s="1">
        <v>44958</v>
      </c>
      <c r="B6275" t="s">
        <v>375</v>
      </c>
      <c r="C6275" t="s">
        <v>548</v>
      </c>
      <c r="D6275">
        <v>25</v>
      </c>
    </row>
    <row r="6276" spans="1:4">
      <c r="A6276" s="1">
        <v>44958</v>
      </c>
      <c r="B6276" t="s">
        <v>375</v>
      </c>
      <c r="C6276" t="s">
        <v>549</v>
      </c>
      <c r="D6276">
        <v>44</v>
      </c>
    </row>
    <row r="6277" spans="1:4">
      <c r="A6277" s="1">
        <v>44958</v>
      </c>
      <c r="B6277" t="s">
        <v>375</v>
      </c>
      <c r="C6277" t="s">
        <v>550</v>
      </c>
      <c r="D6277">
        <v>20</v>
      </c>
    </row>
    <row r="6278" spans="1:4">
      <c r="A6278" s="1">
        <v>44958</v>
      </c>
      <c r="B6278" t="s">
        <v>375</v>
      </c>
      <c r="C6278" t="s">
        <v>1319</v>
      </c>
      <c r="D6278">
        <v>5</v>
      </c>
    </row>
    <row r="6279" spans="1:4">
      <c r="A6279" s="1">
        <v>44958</v>
      </c>
      <c r="B6279" t="s">
        <v>36</v>
      </c>
      <c r="C6279" t="s">
        <v>1366</v>
      </c>
      <c r="D6279">
        <v>700</v>
      </c>
    </row>
    <row r="6280" spans="1:4">
      <c r="A6280" s="1">
        <v>44958</v>
      </c>
      <c r="B6280" t="s">
        <v>36</v>
      </c>
      <c r="C6280" t="s">
        <v>1597</v>
      </c>
      <c r="D6280">
        <v>1570</v>
      </c>
    </row>
    <row r="6281" spans="1:4">
      <c r="A6281" s="1">
        <v>44958</v>
      </c>
      <c r="B6281" t="s">
        <v>36</v>
      </c>
      <c r="C6281" t="s">
        <v>1591</v>
      </c>
      <c r="D6281">
        <v>1174</v>
      </c>
    </row>
    <row r="6282" spans="1:4">
      <c r="A6282" s="1">
        <v>44958</v>
      </c>
      <c r="B6282" t="s">
        <v>134</v>
      </c>
      <c r="C6282" t="s">
        <v>1629</v>
      </c>
      <c r="D6282">
        <v>285</v>
      </c>
    </row>
    <row r="6283" spans="1:4">
      <c r="A6283" s="1">
        <v>44975</v>
      </c>
      <c r="B6283" t="s">
        <v>11</v>
      </c>
      <c r="C6283" t="s">
        <v>492</v>
      </c>
      <c r="D6283">
        <v>20</v>
      </c>
    </row>
    <row r="6284" spans="1:4">
      <c r="A6284" s="1">
        <v>44974</v>
      </c>
      <c r="B6284" t="s">
        <v>11</v>
      </c>
      <c r="C6284" t="s">
        <v>1662</v>
      </c>
      <c r="D6284">
        <v>94.6</v>
      </c>
    </row>
    <row r="6285" spans="1:4">
      <c r="A6285" s="1">
        <v>44962</v>
      </c>
      <c r="B6285" t="s">
        <v>68</v>
      </c>
      <c r="C6285" t="s">
        <v>372</v>
      </c>
      <c r="D6285">
        <v>23.04</v>
      </c>
    </row>
    <row r="6286" spans="1:4">
      <c r="A6286" s="1">
        <v>44969</v>
      </c>
      <c r="B6286" t="s">
        <v>36</v>
      </c>
      <c r="C6286" t="s">
        <v>1663</v>
      </c>
      <c r="D6286">
        <v>50</v>
      </c>
    </row>
    <row r="6287" spans="1:4">
      <c r="A6287" s="1">
        <v>44967</v>
      </c>
      <c r="B6287" t="s">
        <v>68</v>
      </c>
      <c r="C6287" t="s">
        <v>659</v>
      </c>
      <c r="D6287">
        <v>17.5</v>
      </c>
    </row>
    <row r="6288" spans="1:4">
      <c r="A6288" s="1">
        <v>44967</v>
      </c>
      <c r="B6288" t="s">
        <v>68</v>
      </c>
      <c r="C6288" t="s">
        <v>20</v>
      </c>
      <c r="D6288">
        <v>214.31</v>
      </c>
    </row>
    <row r="6289" spans="1:4">
      <c r="A6289" s="1">
        <v>44981</v>
      </c>
      <c r="B6289" t="s">
        <v>68</v>
      </c>
      <c r="C6289" t="s">
        <v>1546</v>
      </c>
      <c r="D6289">
        <v>57</v>
      </c>
    </row>
    <row r="6290" spans="1:4">
      <c r="A6290" s="1">
        <v>44961</v>
      </c>
      <c r="B6290" t="s">
        <v>39</v>
      </c>
      <c r="C6290" t="s">
        <v>83</v>
      </c>
      <c r="D6290">
        <v>81.94</v>
      </c>
    </row>
    <row r="6291" spans="1:4">
      <c r="A6291" s="1">
        <v>44958</v>
      </c>
      <c r="B6291" t="s">
        <v>11</v>
      </c>
      <c r="C6291" t="s">
        <v>1506</v>
      </c>
      <c r="D6291">
        <v>29.1</v>
      </c>
    </row>
    <row r="6292" spans="1:4">
      <c r="A6292" s="1">
        <v>44967</v>
      </c>
      <c r="B6292" t="s">
        <v>11</v>
      </c>
      <c r="C6292" t="s">
        <v>1506</v>
      </c>
      <c r="D6292">
        <v>15.1</v>
      </c>
    </row>
    <row r="6293" spans="1:4">
      <c r="A6293" s="1">
        <v>44967</v>
      </c>
      <c r="B6293" t="s">
        <v>11</v>
      </c>
      <c r="C6293" t="s">
        <v>348</v>
      </c>
      <c r="D6293">
        <v>24</v>
      </c>
    </row>
    <row r="6294" spans="1:4">
      <c r="A6294" s="1">
        <v>44961</v>
      </c>
      <c r="B6294" t="s">
        <v>36</v>
      </c>
      <c r="C6294" t="s">
        <v>1664</v>
      </c>
      <c r="D6294">
        <v>400</v>
      </c>
    </row>
    <row r="6295" spans="1:4">
      <c r="A6295" s="1">
        <v>44961</v>
      </c>
      <c r="B6295" t="s">
        <v>11</v>
      </c>
      <c r="C6295" t="s">
        <v>492</v>
      </c>
      <c r="D6295">
        <v>20</v>
      </c>
    </row>
    <row r="6296" spans="1:4">
      <c r="A6296" s="1">
        <v>44962</v>
      </c>
      <c r="B6296" t="s">
        <v>68</v>
      </c>
      <c r="C6296" t="s">
        <v>20</v>
      </c>
      <c r="D6296">
        <v>189.39</v>
      </c>
    </row>
    <row r="6297" spans="1:4">
      <c r="A6297" s="1">
        <v>44977</v>
      </c>
      <c r="B6297" t="s">
        <v>68</v>
      </c>
      <c r="C6297" t="s">
        <v>1665</v>
      </c>
      <c r="D6297">
        <v>23</v>
      </c>
    </row>
    <row r="6298" spans="1:4">
      <c r="A6298" s="1">
        <v>44969</v>
      </c>
      <c r="B6298" t="s">
        <v>68</v>
      </c>
      <c r="C6298" t="s">
        <v>195</v>
      </c>
      <c r="D6298">
        <v>19</v>
      </c>
    </row>
    <row r="6299" spans="1:4">
      <c r="A6299" s="1">
        <v>44965</v>
      </c>
      <c r="B6299" t="s">
        <v>134</v>
      </c>
      <c r="C6299" t="s">
        <v>1629</v>
      </c>
      <c r="D6299">
        <v>422.4</v>
      </c>
    </row>
    <row r="6300" spans="1:4">
      <c r="A6300" s="1">
        <v>44963</v>
      </c>
      <c r="B6300" t="s">
        <v>11</v>
      </c>
      <c r="C6300" t="s">
        <v>1666</v>
      </c>
      <c r="D6300">
        <v>17</v>
      </c>
    </row>
    <row r="6301" spans="1:4">
      <c r="A6301" s="1">
        <v>44960</v>
      </c>
      <c r="B6301" t="s">
        <v>11</v>
      </c>
      <c r="C6301" t="s">
        <v>1662</v>
      </c>
      <c r="D6301">
        <v>21.05</v>
      </c>
    </row>
    <row r="6302" spans="1:4">
      <c r="A6302" s="1">
        <v>44974</v>
      </c>
      <c r="B6302" t="s">
        <v>68</v>
      </c>
      <c r="C6302" t="s">
        <v>20</v>
      </c>
      <c r="D6302">
        <v>239.35</v>
      </c>
    </row>
    <row r="6303" spans="1:4">
      <c r="A6303" s="1">
        <v>44962</v>
      </c>
      <c r="B6303" t="s">
        <v>294</v>
      </c>
      <c r="C6303" t="s">
        <v>1309</v>
      </c>
      <c r="D6303">
        <v>30.3</v>
      </c>
    </row>
    <row r="6304" spans="1:4">
      <c r="A6304" s="1">
        <v>44970</v>
      </c>
      <c r="B6304" t="s">
        <v>39</v>
      </c>
      <c r="C6304" t="s">
        <v>83</v>
      </c>
      <c r="D6304">
        <v>57.28</v>
      </c>
    </row>
    <row r="6305" spans="1:4">
      <c r="A6305" s="1">
        <v>44962</v>
      </c>
      <c r="B6305" t="s">
        <v>68</v>
      </c>
      <c r="C6305" t="s">
        <v>1058</v>
      </c>
      <c r="D6305">
        <v>16</v>
      </c>
    </row>
    <row r="6306" spans="1:4">
      <c r="A6306" s="1">
        <v>44977</v>
      </c>
      <c r="B6306" t="s">
        <v>34</v>
      </c>
      <c r="C6306" t="s">
        <v>81</v>
      </c>
      <c r="D6306">
        <v>19.7</v>
      </c>
    </row>
    <row r="6307" spans="1:4">
      <c r="A6307" s="1">
        <v>44983</v>
      </c>
      <c r="B6307" t="s">
        <v>294</v>
      </c>
      <c r="C6307" t="s">
        <v>1667</v>
      </c>
      <c r="D6307">
        <v>13.9</v>
      </c>
    </row>
    <row r="6308" spans="1:4">
      <c r="A6308" s="1">
        <v>44983</v>
      </c>
      <c r="B6308" t="s">
        <v>1538</v>
      </c>
      <c r="C6308" t="s">
        <v>1612</v>
      </c>
      <c r="D6308">
        <v>17.91</v>
      </c>
    </row>
    <row r="6309" spans="1:4">
      <c r="A6309" s="1">
        <v>44958</v>
      </c>
      <c r="B6309" t="s">
        <v>163</v>
      </c>
      <c r="C6309" t="s">
        <v>1668</v>
      </c>
      <c r="D6309">
        <v>50</v>
      </c>
    </row>
    <row r="6310" spans="1:4">
      <c r="A6310" s="1">
        <v>44970</v>
      </c>
      <c r="B6310" t="s">
        <v>68</v>
      </c>
      <c r="C6310" t="s">
        <v>20</v>
      </c>
      <c r="D6310">
        <v>13.74</v>
      </c>
    </row>
    <row r="6311" spans="1:4">
      <c r="A6311" s="1">
        <v>44981</v>
      </c>
      <c r="B6311" t="s">
        <v>68</v>
      </c>
      <c r="C6311" t="s">
        <v>20</v>
      </c>
      <c r="D6311">
        <v>225.96</v>
      </c>
    </row>
    <row r="6312" spans="1:4">
      <c r="A6312" s="1">
        <v>44981</v>
      </c>
      <c r="B6312" t="s">
        <v>39</v>
      </c>
      <c r="C6312" t="s">
        <v>83</v>
      </c>
      <c r="D6312">
        <v>91.29</v>
      </c>
    </row>
    <row r="6313" spans="1:4">
      <c r="A6313" s="1">
        <v>44982</v>
      </c>
      <c r="B6313" t="s">
        <v>36</v>
      </c>
      <c r="C6313" t="s">
        <v>1669</v>
      </c>
      <c r="D6313">
        <v>43.8</v>
      </c>
    </row>
    <row r="6314" spans="1:4">
      <c r="A6314" s="1">
        <v>44985</v>
      </c>
      <c r="B6314" t="s">
        <v>34</v>
      </c>
      <c r="C6314" t="s">
        <v>81</v>
      </c>
      <c r="D6314">
        <v>13.7</v>
      </c>
    </row>
    <row r="6315" spans="1:4">
      <c r="A6315" s="1">
        <v>44986</v>
      </c>
      <c r="B6315" t="s">
        <v>11</v>
      </c>
      <c r="C6315" t="s">
        <v>777</v>
      </c>
      <c r="D6315">
        <v>180</v>
      </c>
    </row>
    <row r="6316" spans="1:4">
      <c r="A6316" s="1">
        <v>44986</v>
      </c>
      <c r="B6316" t="s">
        <v>125</v>
      </c>
      <c r="C6316" t="s">
        <v>640</v>
      </c>
      <c r="D6316">
        <v>60</v>
      </c>
    </row>
    <row r="6317" spans="1:4">
      <c r="A6317" s="1">
        <v>44986</v>
      </c>
      <c r="B6317" t="s">
        <v>125</v>
      </c>
      <c r="C6317" t="s">
        <v>641</v>
      </c>
      <c r="D6317">
        <v>750</v>
      </c>
    </row>
    <row r="6318" spans="1:4">
      <c r="A6318" s="1">
        <v>44986</v>
      </c>
      <c r="B6318" t="s">
        <v>125</v>
      </c>
      <c r="C6318" t="s">
        <v>509</v>
      </c>
      <c r="D6318">
        <v>32.75</v>
      </c>
    </row>
    <row r="6319" spans="1:4">
      <c r="A6319" s="1">
        <v>44986</v>
      </c>
      <c r="B6319" t="s">
        <v>644</v>
      </c>
      <c r="C6319" t="s">
        <v>684</v>
      </c>
      <c r="D6319">
        <v>100</v>
      </c>
    </row>
    <row r="6320" spans="1:4">
      <c r="A6320" s="1">
        <v>44986</v>
      </c>
      <c r="B6320" t="s">
        <v>646</v>
      </c>
      <c r="C6320" t="s">
        <v>1145</v>
      </c>
      <c r="D6320">
        <v>1177</v>
      </c>
    </row>
    <row r="6321" spans="1:4">
      <c r="A6321" s="1">
        <v>44986</v>
      </c>
      <c r="B6321" t="s">
        <v>36</v>
      </c>
      <c r="C6321" t="s">
        <v>37</v>
      </c>
      <c r="D6321">
        <v>600</v>
      </c>
    </row>
    <row r="6322" spans="1:4">
      <c r="A6322" s="1">
        <v>44986</v>
      </c>
      <c r="B6322" t="s">
        <v>36</v>
      </c>
      <c r="C6322" t="s">
        <v>38</v>
      </c>
      <c r="D6322">
        <v>400</v>
      </c>
    </row>
    <row r="6323" spans="1:4">
      <c r="A6323" s="1">
        <v>44986</v>
      </c>
      <c r="B6323" t="s">
        <v>375</v>
      </c>
      <c r="C6323" t="s">
        <v>547</v>
      </c>
      <c r="D6323">
        <v>200</v>
      </c>
    </row>
    <row r="6324" spans="1:4">
      <c r="A6324" s="1">
        <v>44986</v>
      </c>
      <c r="B6324" t="s">
        <v>375</v>
      </c>
      <c r="C6324" t="s">
        <v>548</v>
      </c>
      <c r="D6324">
        <v>25</v>
      </c>
    </row>
    <row r="6325" spans="1:4">
      <c r="A6325" s="1">
        <v>44986</v>
      </c>
      <c r="B6325" t="s">
        <v>375</v>
      </c>
      <c r="C6325" t="s">
        <v>549</v>
      </c>
      <c r="D6325">
        <v>44</v>
      </c>
    </row>
    <row r="6326" spans="1:4">
      <c r="A6326" s="1">
        <v>44986</v>
      </c>
      <c r="B6326" t="s">
        <v>375</v>
      </c>
      <c r="C6326" t="s">
        <v>550</v>
      </c>
      <c r="D6326">
        <v>20</v>
      </c>
    </row>
    <row r="6327" spans="1:4">
      <c r="A6327" s="1">
        <v>44986</v>
      </c>
      <c r="B6327" t="s">
        <v>375</v>
      </c>
      <c r="C6327" t="s">
        <v>1319</v>
      </c>
      <c r="D6327">
        <v>5</v>
      </c>
    </row>
    <row r="6328" spans="1:4">
      <c r="A6328" s="1">
        <v>44986</v>
      </c>
      <c r="B6328" t="s">
        <v>36</v>
      </c>
      <c r="C6328" t="s">
        <v>1366</v>
      </c>
      <c r="D6328">
        <v>700</v>
      </c>
    </row>
    <row r="6329" spans="1:4">
      <c r="A6329" s="1">
        <v>44986</v>
      </c>
      <c r="B6329" t="s">
        <v>36</v>
      </c>
      <c r="C6329" t="s">
        <v>1597</v>
      </c>
      <c r="D6329">
        <v>1570</v>
      </c>
    </row>
    <row r="6330" spans="1:4">
      <c r="A6330" s="1">
        <v>44986</v>
      </c>
      <c r="B6330" t="s">
        <v>36</v>
      </c>
      <c r="C6330" t="s">
        <v>1591</v>
      </c>
      <c r="D6330">
        <v>1174</v>
      </c>
    </row>
    <row r="6331" spans="1:4">
      <c r="A6331" s="1">
        <v>45006</v>
      </c>
      <c r="B6331" t="s">
        <v>125</v>
      </c>
      <c r="C6331" t="s">
        <v>1531</v>
      </c>
      <c r="D6331">
        <v>15.6</v>
      </c>
    </row>
    <row r="6332" spans="1:4">
      <c r="A6332" s="1">
        <v>45006</v>
      </c>
      <c r="B6332" t="s">
        <v>197</v>
      </c>
      <c r="C6332" t="s">
        <v>394</v>
      </c>
      <c r="D6332">
        <v>53.65</v>
      </c>
    </row>
    <row r="6333" spans="1:4">
      <c r="A6333" s="1">
        <v>45005</v>
      </c>
      <c r="B6333" t="s">
        <v>134</v>
      </c>
      <c r="C6333" t="s">
        <v>1670</v>
      </c>
      <c r="D6333">
        <v>140</v>
      </c>
    </row>
    <row r="6334" spans="1:4">
      <c r="A6334" s="1">
        <v>45009</v>
      </c>
      <c r="B6334" t="s">
        <v>68</v>
      </c>
      <c r="C6334" t="s">
        <v>20</v>
      </c>
      <c r="D6334">
        <v>152.12</v>
      </c>
    </row>
    <row r="6335" spans="1:4">
      <c r="A6335" s="1">
        <v>45016</v>
      </c>
      <c r="B6335" t="s">
        <v>68</v>
      </c>
      <c r="C6335" t="s">
        <v>20</v>
      </c>
      <c r="D6335">
        <v>189.51</v>
      </c>
    </row>
    <row r="6336" spans="1:4">
      <c r="A6336" s="1">
        <v>45003</v>
      </c>
      <c r="B6336" t="s">
        <v>68</v>
      </c>
      <c r="C6336" t="s">
        <v>20</v>
      </c>
      <c r="D6336">
        <v>199.71</v>
      </c>
    </row>
    <row r="6337" spans="1:4">
      <c r="A6337" s="1">
        <v>45004</v>
      </c>
      <c r="B6337" t="s">
        <v>39</v>
      </c>
      <c r="C6337" t="s">
        <v>83</v>
      </c>
      <c r="D6337">
        <v>77.56</v>
      </c>
    </row>
    <row r="6338" spans="1:4">
      <c r="A6338" s="1">
        <v>45110</v>
      </c>
      <c r="B6338" t="s">
        <v>1538</v>
      </c>
      <c r="C6338" t="s">
        <v>524</v>
      </c>
      <c r="D6338">
        <v>70.66</v>
      </c>
    </row>
    <row r="6339" spans="1:4">
      <c r="A6339" s="1">
        <v>44996</v>
      </c>
      <c r="B6339" t="s">
        <v>68</v>
      </c>
      <c r="C6339" t="s">
        <v>20</v>
      </c>
      <c r="D6339">
        <v>217.36</v>
      </c>
    </row>
    <row r="6340" spans="1:4">
      <c r="A6340" s="1">
        <v>45016</v>
      </c>
      <c r="B6340" t="s">
        <v>39</v>
      </c>
      <c r="C6340" t="s">
        <v>83</v>
      </c>
      <c r="D6340">
        <v>119.79</v>
      </c>
    </row>
    <row r="6341" spans="1:4">
      <c r="A6341" s="1">
        <v>44998</v>
      </c>
      <c r="B6341" t="s">
        <v>39</v>
      </c>
      <c r="C6341" t="s">
        <v>1671</v>
      </c>
      <c r="D6341">
        <v>682</v>
      </c>
    </row>
    <row r="6342" spans="1:4">
      <c r="A6342" s="1">
        <v>44999</v>
      </c>
      <c r="B6342" t="s">
        <v>1538</v>
      </c>
      <c r="C6342" t="s">
        <v>1672</v>
      </c>
      <c r="D6342">
        <v>50</v>
      </c>
    </row>
    <row r="6343" spans="1:4">
      <c r="A6343" s="1">
        <v>45016</v>
      </c>
      <c r="B6343" t="s">
        <v>197</v>
      </c>
      <c r="C6343" t="s">
        <v>1673</v>
      </c>
      <c r="D6343">
        <v>88.52</v>
      </c>
    </row>
    <row r="6344" spans="1:4">
      <c r="A6344" s="1">
        <v>45016</v>
      </c>
      <c r="B6344" t="s">
        <v>11</v>
      </c>
      <c r="C6344" t="s">
        <v>824</v>
      </c>
      <c r="D6344">
        <v>38.4</v>
      </c>
    </row>
    <row r="6345" spans="1:4">
      <c r="A6345" s="1">
        <v>45016</v>
      </c>
      <c r="B6345" t="s">
        <v>68</v>
      </c>
      <c r="C6345" t="s">
        <v>1323</v>
      </c>
      <c r="D6345">
        <v>36.72</v>
      </c>
    </row>
    <row r="6346" spans="1:4">
      <c r="A6346" s="1">
        <v>44986</v>
      </c>
      <c r="B6346" t="s">
        <v>163</v>
      </c>
      <c r="C6346" t="s">
        <v>1674</v>
      </c>
      <c r="D6346">
        <v>39.5</v>
      </c>
    </row>
    <row r="6347" spans="1:4">
      <c r="A6347" s="1">
        <v>44989</v>
      </c>
      <c r="B6347" t="s">
        <v>11</v>
      </c>
      <c r="C6347" t="s">
        <v>492</v>
      </c>
      <c r="D6347">
        <v>20</v>
      </c>
    </row>
    <row r="6348" spans="1:4">
      <c r="A6348" s="1">
        <v>44988</v>
      </c>
      <c r="B6348" t="s">
        <v>11</v>
      </c>
      <c r="C6348" t="s">
        <v>824</v>
      </c>
      <c r="D6348">
        <v>53.46</v>
      </c>
    </row>
    <row r="6349" spans="1:4">
      <c r="A6349" s="1">
        <v>44988</v>
      </c>
      <c r="B6349" t="s">
        <v>68</v>
      </c>
      <c r="C6349" t="s">
        <v>20</v>
      </c>
      <c r="D6349">
        <v>207.08</v>
      </c>
    </row>
    <row r="6350" spans="1:4">
      <c r="A6350" s="1">
        <v>44991</v>
      </c>
      <c r="B6350" t="s">
        <v>1538</v>
      </c>
      <c r="C6350" t="s">
        <v>1675</v>
      </c>
      <c r="D6350">
        <v>29.9</v>
      </c>
    </row>
    <row r="6351" spans="1:4">
      <c r="A6351" s="1">
        <v>44996</v>
      </c>
      <c r="B6351" t="s">
        <v>11</v>
      </c>
      <c r="C6351" t="s">
        <v>492</v>
      </c>
      <c r="D6351">
        <v>20</v>
      </c>
    </row>
    <row r="6352" spans="1:4">
      <c r="A6352" s="1">
        <v>44997</v>
      </c>
      <c r="B6352" t="s">
        <v>11</v>
      </c>
      <c r="C6352" t="s">
        <v>727</v>
      </c>
      <c r="D6352">
        <v>86</v>
      </c>
    </row>
    <row r="6353" spans="1:4">
      <c r="A6353" s="1">
        <v>44999</v>
      </c>
      <c r="B6353" t="s">
        <v>68</v>
      </c>
      <c r="C6353" t="s">
        <v>372</v>
      </c>
      <c r="D6353">
        <v>22.65</v>
      </c>
    </row>
    <row r="6354" spans="1:4">
      <c r="A6354" s="1">
        <v>44999</v>
      </c>
      <c r="B6354" t="s">
        <v>1538</v>
      </c>
      <c r="C6354" t="s">
        <v>1676</v>
      </c>
      <c r="D6354">
        <v>1500</v>
      </c>
    </row>
    <row r="6355" spans="1:4">
      <c r="A6355" s="1">
        <v>44994</v>
      </c>
      <c r="B6355" t="s">
        <v>39</v>
      </c>
      <c r="C6355" t="s">
        <v>83</v>
      </c>
      <c r="D6355">
        <v>88.38</v>
      </c>
    </row>
    <row r="6356" spans="1:4">
      <c r="A6356" s="1">
        <v>44999</v>
      </c>
      <c r="B6356" t="s">
        <v>11</v>
      </c>
      <c r="C6356" t="s">
        <v>60</v>
      </c>
      <c r="D6356">
        <v>14.8</v>
      </c>
    </row>
    <row r="6357" spans="1:4">
      <c r="A6357" s="1">
        <v>45000</v>
      </c>
      <c r="B6357" t="s">
        <v>197</v>
      </c>
      <c r="C6357" t="s">
        <v>124</v>
      </c>
      <c r="D6357">
        <v>28.4</v>
      </c>
    </row>
    <row r="6358" spans="1:4">
      <c r="A6358" s="1">
        <v>45016</v>
      </c>
      <c r="B6358" t="s">
        <v>34</v>
      </c>
      <c r="C6358" t="s">
        <v>81</v>
      </c>
      <c r="D6358">
        <v>102.1</v>
      </c>
    </row>
    <row r="6359" spans="1:4">
      <c r="A6359" s="1">
        <v>45008</v>
      </c>
      <c r="B6359" t="s">
        <v>197</v>
      </c>
      <c r="C6359" t="s">
        <v>372</v>
      </c>
      <c r="D6359">
        <v>12</v>
      </c>
    </row>
    <row r="6360" spans="1:4">
      <c r="A6360" s="1">
        <v>45005</v>
      </c>
      <c r="B6360" t="s">
        <v>11</v>
      </c>
      <c r="C6360" t="s">
        <v>824</v>
      </c>
      <c r="D6360">
        <v>9</v>
      </c>
    </row>
    <row r="6361" spans="1:4">
      <c r="A6361" s="1">
        <v>45017</v>
      </c>
      <c r="B6361" t="s">
        <v>11</v>
      </c>
      <c r="C6361" t="s">
        <v>777</v>
      </c>
      <c r="D6361">
        <v>180</v>
      </c>
    </row>
    <row r="6362" spans="1:4">
      <c r="A6362" s="1">
        <v>45017</v>
      </c>
      <c r="B6362" t="s">
        <v>125</v>
      </c>
      <c r="C6362" t="s">
        <v>640</v>
      </c>
      <c r="D6362">
        <v>60</v>
      </c>
    </row>
    <row r="6363" spans="1:4">
      <c r="A6363" s="1">
        <v>45017</v>
      </c>
      <c r="B6363" t="s">
        <v>125</v>
      </c>
      <c r="C6363" t="s">
        <v>641</v>
      </c>
      <c r="D6363">
        <v>750</v>
      </c>
    </row>
    <row r="6364" spans="1:4">
      <c r="A6364" s="1">
        <v>45017</v>
      </c>
      <c r="B6364" t="s">
        <v>125</v>
      </c>
      <c r="C6364" t="s">
        <v>509</v>
      </c>
      <c r="D6364">
        <v>32.75</v>
      </c>
    </row>
    <row r="6365" spans="1:4">
      <c r="A6365" s="1">
        <v>45017</v>
      </c>
      <c r="B6365" t="s">
        <v>644</v>
      </c>
      <c r="C6365" t="s">
        <v>684</v>
      </c>
      <c r="D6365">
        <v>100</v>
      </c>
    </row>
    <row r="6366" spans="1:4">
      <c r="A6366" s="1">
        <v>45017</v>
      </c>
      <c r="B6366" t="s">
        <v>646</v>
      </c>
      <c r="C6366" t="s">
        <v>1145</v>
      </c>
      <c r="D6366">
        <v>1177</v>
      </c>
    </row>
    <row r="6367" spans="1:4">
      <c r="A6367" s="1">
        <v>45017</v>
      </c>
      <c r="B6367" t="s">
        <v>36</v>
      </c>
      <c r="C6367" t="s">
        <v>37</v>
      </c>
      <c r="D6367">
        <v>600</v>
      </c>
    </row>
    <row r="6368" spans="1:4">
      <c r="A6368" s="1">
        <v>45017</v>
      </c>
      <c r="B6368" t="s">
        <v>36</v>
      </c>
      <c r="C6368" t="s">
        <v>38</v>
      </c>
      <c r="D6368">
        <v>400</v>
      </c>
    </row>
    <row r="6369" spans="1:4">
      <c r="A6369" s="1">
        <v>45017</v>
      </c>
      <c r="B6369" t="s">
        <v>375</v>
      </c>
      <c r="C6369" t="s">
        <v>547</v>
      </c>
      <c r="D6369">
        <v>200</v>
      </c>
    </row>
    <row r="6370" spans="1:4">
      <c r="A6370" s="1">
        <v>45017</v>
      </c>
      <c r="B6370" t="s">
        <v>375</v>
      </c>
      <c r="C6370" t="s">
        <v>548</v>
      </c>
      <c r="D6370">
        <v>25</v>
      </c>
    </row>
    <row r="6371" spans="1:4">
      <c r="A6371" s="1">
        <v>45017</v>
      </c>
      <c r="B6371" t="s">
        <v>375</v>
      </c>
      <c r="C6371" t="s">
        <v>549</v>
      </c>
      <c r="D6371">
        <v>44</v>
      </c>
    </row>
    <row r="6372" spans="1:4">
      <c r="A6372" s="1">
        <v>45017</v>
      </c>
      <c r="B6372" t="s">
        <v>375</v>
      </c>
      <c r="C6372" t="s">
        <v>550</v>
      </c>
      <c r="D6372">
        <v>20</v>
      </c>
    </row>
    <row r="6373" spans="1:4">
      <c r="A6373" s="1">
        <v>45017</v>
      </c>
      <c r="B6373" t="s">
        <v>375</v>
      </c>
      <c r="C6373" t="s">
        <v>1319</v>
      </c>
      <c r="D6373">
        <v>5</v>
      </c>
    </row>
    <row r="6374" spans="1:4">
      <c r="A6374" s="1">
        <v>45017</v>
      </c>
      <c r="B6374" t="s">
        <v>36</v>
      </c>
      <c r="C6374" t="s">
        <v>1366</v>
      </c>
      <c r="D6374">
        <v>700</v>
      </c>
    </row>
    <row r="6375" spans="1:4">
      <c r="A6375" s="1">
        <v>45017</v>
      </c>
      <c r="B6375" t="s">
        <v>36</v>
      </c>
      <c r="C6375" t="s">
        <v>1597</v>
      </c>
      <c r="D6375">
        <v>1570</v>
      </c>
    </row>
    <row r="6376" spans="1:4">
      <c r="A6376" s="1">
        <v>45017</v>
      </c>
      <c r="B6376" t="s">
        <v>36</v>
      </c>
      <c r="C6376" t="s">
        <v>1591</v>
      </c>
      <c r="D6376">
        <v>1174</v>
      </c>
    </row>
    <row r="6377" spans="1:4">
      <c r="A6377" s="1">
        <v>45030</v>
      </c>
      <c r="B6377" t="s">
        <v>68</v>
      </c>
      <c r="C6377" t="s">
        <v>20</v>
      </c>
      <c r="D6377">
        <v>216.33</v>
      </c>
    </row>
    <row r="6378" spans="1:4">
      <c r="A6378" s="1">
        <v>45037</v>
      </c>
      <c r="B6378" t="s">
        <v>68</v>
      </c>
      <c r="C6378" t="s">
        <v>20</v>
      </c>
      <c r="D6378">
        <v>230.71</v>
      </c>
    </row>
    <row r="6379" spans="1:4">
      <c r="A6379" s="1">
        <v>45039</v>
      </c>
      <c r="B6379" t="s">
        <v>294</v>
      </c>
      <c r="C6379" t="s">
        <v>392</v>
      </c>
      <c r="D6379">
        <v>6.26</v>
      </c>
    </row>
    <row r="6380" spans="1:4">
      <c r="A6380" s="1">
        <v>45039</v>
      </c>
      <c r="B6380" t="s">
        <v>163</v>
      </c>
      <c r="C6380" t="s">
        <v>1473</v>
      </c>
      <c r="D6380">
        <v>28</v>
      </c>
    </row>
    <row r="6381" spans="1:4">
      <c r="A6381" s="1">
        <v>45044</v>
      </c>
      <c r="B6381" t="s">
        <v>68</v>
      </c>
      <c r="C6381" t="s">
        <v>20</v>
      </c>
      <c r="D6381">
        <v>208</v>
      </c>
    </row>
    <row r="6382" spans="1:4">
      <c r="A6382" s="1">
        <v>45045</v>
      </c>
      <c r="B6382" t="s">
        <v>11</v>
      </c>
      <c r="C6382" t="s">
        <v>492</v>
      </c>
      <c r="D6382">
        <v>20</v>
      </c>
    </row>
    <row r="6383" spans="1:4">
      <c r="A6383" s="1">
        <v>45046</v>
      </c>
      <c r="B6383" t="s">
        <v>1538</v>
      </c>
      <c r="C6383" t="s">
        <v>1612</v>
      </c>
      <c r="D6383">
        <v>17.91</v>
      </c>
    </row>
    <row r="6384" spans="1:4">
      <c r="A6384" s="1">
        <v>45045</v>
      </c>
      <c r="B6384" t="s">
        <v>163</v>
      </c>
      <c r="C6384" t="s">
        <v>1473</v>
      </c>
      <c r="D6384">
        <v>29</v>
      </c>
    </row>
    <row r="6385" spans="1:4">
      <c r="A6385" s="1">
        <v>45045</v>
      </c>
      <c r="B6385" t="s">
        <v>36</v>
      </c>
      <c r="C6385" t="s">
        <v>1677</v>
      </c>
      <c r="D6385">
        <v>250</v>
      </c>
    </row>
    <row r="6386" spans="1:4">
      <c r="A6386" s="1">
        <v>45046</v>
      </c>
      <c r="B6386" t="s">
        <v>68</v>
      </c>
      <c r="C6386" t="s">
        <v>1660</v>
      </c>
      <c r="D6386">
        <v>16.4</v>
      </c>
    </row>
    <row r="6387" spans="1:4">
      <c r="A6387" s="1">
        <v>45046</v>
      </c>
      <c r="B6387" t="s">
        <v>68</v>
      </c>
      <c r="C6387" t="s">
        <v>372</v>
      </c>
      <c r="D6387">
        <v>9.04</v>
      </c>
    </row>
    <row r="6388" spans="1:4">
      <c r="A6388" s="1">
        <v>45030</v>
      </c>
      <c r="B6388" t="s">
        <v>11</v>
      </c>
      <c r="C6388" t="s">
        <v>824</v>
      </c>
      <c r="D6388">
        <v>98</v>
      </c>
    </row>
    <row r="6389" spans="1:4">
      <c r="A6389" s="1">
        <v>45045</v>
      </c>
      <c r="B6389" t="s">
        <v>39</v>
      </c>
      <c r="C6389" t="s">
        <v>83</v>
      </c>
      <c r="D6389">
        <v>50.72</v>
      </c>
    </row>
    <row r="6390" spans="1:4">
      <c r="A6390" s="1">
        <v>45025</v>
      </c>
      <c r="B6390" t="s">
        <v>68</v>
      </c>
      <c r="C6390" t="s">
        <v>372</v>
      </c>
      <c r="D6390">
        <v>26.2</v>
      </c>
    </row>
    <row r="6391" spans="1:4">
      <c r="A6391" s="1">
        <v>45024</v>
      </c>
      <c r="B6391" t="s">
        <v>68</v>
      </c>
      <c r="C6391" t="s">
        <v>372</v>
      </c>
      <c r="D6391">
        <v>8.5</v>
      </c>
    </row>
    <row r="6392" spans="1:4">
      <c r="A6392" s="1">
        <v>45023</v>
      </c>
      <c r="B6392" t="s">
        <v>68</v>
      </c>
      <c r="C6392" t="s">
        <v>20</v>
      </c>
      <c r="D6392">
        <v>254.47</v>
      </c>
    </row>
    <row r="6393" spans="1:4">
      <c r="A6393" s="1">
        <v>45023</v>
      </c>
      <c r="B6393" t="s">
        <v>163</v>
      </c>
      <c r="C6393" t="s">
        <v>1473</v>
      </c>
      <c r="D6393">
        <v>18</v>
      </c>
    </row>
    <row r="6394" spans="1:4">
      <c r="A6394" s="1">
        <v>45023</v>
      </c>
      <c r="B6394" t="s">
        <v>11</v>
      </c>
      <c r="C6394" t="s">
        <v>824</v>
      </c>
      <c r="D6394">
        <v>10</v>
      </c>
    </row>
    <row r="6395" spans="1:4">
      <c r="A6395" s="1">
        <v>45017</v>
      </c>
      <c r="B6395" t="s">
        <v>125</v>
      </c>
      <c r="C6395" t="s">
        <v>1678</v>
      </c>
      <c r="D6395">
        <v>952.56</v>
      </c>
    </row>
    <row r="6396" spans="1:4">
      <c r="A6396" s="1">
        <v>45017</v>
      </c>
      <c r="B6396" t="s">
        <v>11</v>
      </c>
      <c r="C6396" t="s">
        <v>492</v>
      </c>
      <c r="D6396">
        <v>20</v>
      </c>
    </row>
    <row r="6397" spans="1:4">
      <c r="A6397" s="1">
        <v>45017</v>
      </c>
      <c r="B6397" t="s">
        <v>11</v>
      </c>
      <c r="C6397" t="s">
        <v>824</v>
      </c>
      <c r="D6397">
        <v>8.6</v>
      </c>
    </row>
    <row r="6398" spans="1:4">
      <c r="A6398" s="1">
        <v>45017</v>
      </c>
      <c r="B6398" t="s">
        <v>163</v>
      </c>
      <c r="C6398" t="s">
        <v>1473</v>
      </c>
      <c r="D6398">
        <v>28</v>
      </c>
    </row>
    <row r="6399" spans="1:4">
      <c r="A6399" s="1">
        <v>45032</v>
      </c>
      <c r="B6399" t="s">
        <v>1538</v>
      </c>
      <c r="C6399" t="s">
        <v>1309</v>
      </c>
      <c r="D6399">
        <v>11.4</v>
      </c>
    </row>
    <row r="6400" spans="1:4">
      <c r="A6400" s="1">
        <v>45020</v>
      </c>
      <c r="B6400" t="s">
        <v>68</v>
      </c>
      <c r="C6400" t="s">
        <v>165</v>
      </c>
      <c r="D6400">
        <v>6.3</v>
      </c>
    </row>
    <row r="6401" spans="1:4">
      <c r="A6401" s="1">
        <v>45024</v>
      </c>
      <c r="B6401" t="s">
        <v>39</v>
      </c>
      <c r="C6401" t="s">
        <v>83</v>
      </c>
      <c r="D6401">
        <v>66.22</v>
      </c>
    </row>
    <row r="6402" spans="1:4">
      <c r="A6402" s="1">
        <v>45037</v>
      </c>
      <c r="B6402" t="s">
        <v>68</v>
      </c>
      <c r="C6402" t="s">
        <v>659</v>
      </c>
      <c r="D6402">
        <v>26.8</v>
      </c>
    </row>
    <row r="6403" spans="1:4">
      <c r="A6403" s="1">
        <v>45021</v>
      </c>
      <c r="B6403" t="s">
        <v>134</v>
      </c>
      <c r="C6403" t="s">
        <v>1454</v>
      </c>
      <c r="D6403">
        <v>488</v>
      </c>
    </row>
    <row r="6404" spans="1:4">
      <c r="A6404" s="1">
        <v>45023</v>
      </c>
      <c r="B6404" t="s">
        <v>163</v>
      </c>
      <c r="C6404" t="s">
        <v>1473</v>
      </c>
      <c r="D6404">
        <v>38</v>
      </c>
    </row>
    <row r="6405" spans="1:4">
      <c r="A6405" s="1">
        <v>45025</v>
      </c>
      <c r="B6405" t="s">
        <v>294</v>
      </c>
      <c r="C6405" t="s">
        <v>1679</v>
      </c>
      <c r="D6405">
        <v>11.8</v>
      </c>
    </row>
    <row r="6406" spans="1:4">
      <c r="A6406" s="1">
        <v>45027</v>
      </c>
      <c r="B6406" t="s">
        <v>68</v>
      </c>
      <c r="C6406" t="s">
        <v>372</v>
      </c>
      <c r="D6406">
        <v>106</v>
      </c>
    </row>
    <row r="6407" spans="1:4">
      <c r="A6407" s="1">
        <v>45018</v>
      </c>
      <c r="B6407" t="s">
        <v>11</v>
      </c>
      <c r="C6407" t="s">
        <v>727</v>
      </c>
      <c r="D6407">
        <v>20</v>
      </c>
    </row>
    <row r="6408" spans="1:4">
      <c r="A6408" s="1">
        <v>45018</v>
      </c>
      <c r="B6408" t="s">
        <v>68</v>
      </c>
      <c r="C6408" t="s">
        <v>372</v>
      </c>
      <c r="D6408">
        <v>38.41</v>
      </c>
    </row>
    <row r="6409" spans="1:4">
      <c r="A6409" s="1">
        <v>45022</v>
      </c>
      <c r="B6409" t="s">
        <v>134</v>
      </c>
      <c r="C6409" t="s">
        <v>144</v>
      </c>
      <c r="D6409">
        <v>40</v>
      </c>
    </row>
    <row r="6410" spans="1:4">
      <c r="A6410" s="1">
        <v>45027</v>
      </c>
      <c r="B6410" t="s">
        <v>197</v>
      </c>
      <c r="C6410" t="s">
        <v>731</v>
      </c>
      <c r="D6410">
        <v>49.1</v>
      </c>
    </row>
    <row r="6411" spans="1:4">
      <c r="A6411" s="1">
        <v>45026</v>
      </c>
      <c r="B6411" t="s">
        <v>197</v>
      </c>
      <c r="C6411" t="s">
        <v>1680</v>
      </c>
      <c r="D6411">
        <v>47.4</v>
      </c>
    </row>
    <row r="6412" spans="1:4">
      <c r="A6412" s="1">
        <v>45046</v>
      </c>
      <c r="B6412" t="s">
        <v>34</v>
      </c>
      <c r="C6412" t="s">
        <v>81</v>
      </c>
      <c r="D6412">
        <v>38.1</v>
      </c>
    </row>
    <row r="6413" spans="1:4">
      <c r="A6413" s="1">
        <v>45039</v>
      </c>
      <c r="B6413" t="s">
        <v>197</v>
      </c>
      <c r="C6413" t="s">
        <v>124</v>
      </c>
      <c r="D6413">
        <v>53</v>
      </c>
    </row>
    <row r="6414" spans="1:4">
      <c r="A6414" s="1">
        <v>45046</v>
      </c>
      <c r="B6414" t="s">
        <v>134</v>
      </c>
      <c r="C6414" t="s">
        <v>1541</v>
      </c>
      <c r="D6414">
        <v>432</v>
      </c>
    </row>
    <row r="6415" spans="1:4">
      <c r="A6415" s="1">
        <v>45047</v>
      </c>
      <c r="B6415" t="s">
        <v>11</v>
      </c>
      <c r="C6415" t="s">
        <v>777</v>
      </c>
      <c r="D6415">
        <v>180</v>
      </c>
    </row>
    <row r="6416" spans="1:4">
      <c r="A6416" s="1">
        <v>45047</v>
      </c>
      <c r="B6416" t="s">
        <v>125</v>
      </c>
      <c r="C6416" t="s">
        <v>640</v>
      </c>
      <c r="D6416">
        <v>60</v>
      </c>
    </row>
    <row r="6417" spans="1:4">
      <c r="A6417" s="1">
        <v>45047</v>
      </c>
      <c r="B6417" t="s">
        <v>125</v>
      </c>
      <c r="C6417" t="s">
        <v>641</v>
      </c>
      <c r="D6417">
        <v>750</v>
      </c>
    </row>
    <row r="6418" spans="1:4">
      <c r="A6418" s="1">
        <v>45047</v>
      </c>
      <c r="B6418" t="s">
        <v>125</v>
      </c>
      <c r="C6418" t="s">
        <v>509</v>
      </c>
      <c r="D6418">
        <v>32.75</v>
      </c>
    </row>
    <row r="6419" spans="1:4">
      <c r="A6419" s="1">
        <v>45047</v>
      </c>
      <c r="B6419" t="s">
        <v>644</v>
      </c>
      <c r="C6419" t="s">
        <v>684</v>
      </c>
      <c r="D6419">
        <v>100</v>
      </c>
    </row>
    <row r="6420" spans="1:4">
      <c r="A6420" s="1">
        <v>45047</v>
      </c>
      <c r="B6420" t="s">
        <v>646</v>
      </c>
      <c r="C6420" t="s">
        <v>1145</v>
      </c>
      <c r="D6420">
        <v>1177</v>
      </c>
    </row>
    <row r="6421" spans="1:4">
      <c r="A6421" s="1">
        <v>45047</v>
      </c>
      <c r="B6421" t="s">
        <v>36</v>
      </c>
      <c r="C6421" t="s">
        <v>37</v>
      </c>
      <c r="D6421">
        <v>600</v>
      </c>
    </row>
    <row r="6422" spans="1:4">
      <c r="A6422" s="1">
        <v>45047</v>
      </c>
      <c r="B6422" t="s">
        <v>36</v>
      </c>
      <c r="C6422" t="s">
        <v>38</v>
      </c>
      <c r="D6422">
        <v>400</v>
      </c>
    </row>
    <row r="6423" spans="1:4">
      <c r="A6423" s="1">
        <v>45047</v>
      </c>
      <c r="B6423" t="s">
        <v>375</v>
      </c>
      <c r="C6423" t="s">
        <v>547</v>
      </c>
      <c r="D6423">
        <v>200</v>
      </c>
    </row>
    <row r="6424" spans="1:4">
      <c r="A6424" s="1">
        <v>45047</v>
      </c>
      <c r="B6424" t="s">
        <v>375</v>
      </c>
      <c r="C6424" t="s">
        <v>548</v>
      </c>
      <c r="D6424">
        <v>25</v>
      </c>
    </row>
    <row r="6425" spans="1:4">
      <c r="A6425" s="1">
        <v>45047</v>
      </c>
      <c r="B6425" t="s">
        <v>375</v>
      </c>
      <c r="C6425" t="s">
        <v>549</v>
      </c>
      <c r="D6425">
        <v>44</v>
      </c>
    </row>
    <row r="6426" spans="1:4">
      <c r="A6426" s="1">
        <v>45047</v>
      </c>
      <c r="B6426" t="s">
        <v>375</v>
      </c>
      <c r="C6426" t="s">
        <v>550</v>
      </c>
      <c r="D6426">
        <v>20</v>
      </c>
    </row>
    <row r="6427" spans="1:4">
      <c r="A6427" s="1">
        <v>45047</v>
      </c>
      <c r="B6427" t="s">
        <v>375</v>
      </c>
      <c r="C6427" t="s">
        <v>1319</v>
      </c>
      <c r="D6427">
        <v>5</v>
      </c>
    </row>
    <row r="6428" spans="1:4">
      <c r="A6428" s="1">
        <v>45047</v>
      </c>
      <c r="B6428" t="s">
        <v>36</v>
      </c>
      <c r="C6428" t="s">
        <v>1366</v>
      </c>
      <c r="D6428">
        <v>700</v>
      </c>
    </row>
    <row r="6429" spans="1:4">
      <c r="A6429" s="1">
        <v>45047</v>
      </c>
      <c r="B6429" t="s">
        <v>36</v>
      </c>
      <c r="C6429" t="s">
        <v>1597</v>
      </c>
      <c r="D6429">
        <v>1570</v>
      </c>
    </row>
    <row r="6430" spans="1:4">
      <c r="A6430" s="1">
        <v>45047</v>
      </c>
      <c r="B6430" t="s">
        <v>36</v>
      </c>
      <c r="C6430" t="s">
        <v>1591</v>
      </c>
      <c r="D6430">
        <v>1174</v>
      </c>
    </row>
    <row r="6431" spans="1:4">
      <c r="A6431" s="1">
        <v>45047</v>
      </c>
      <c r="B6431" t="s">
        <v>1538</v>
      </c>
      <c r="C6431" t="s">
        <v>1601</v>
      </c>
      <c r="D6431">
        <v>110</v>
      </c>
    </row>
    <row r="6432" spans="1:4">
      <c r="A6432" s="1">
        <v>45048</v>
      </c>
      <c r="B6432" t="s">
        <v>36</v>
      </c>
      <c r="C6432" t="s">
        <v>1681</v>
      </c>
      <c r="D6432">
        <v>28</v>
      </c>
    </row>
    <row r="6433" spans="1:4">
      <c r="A6433" s="1">
        <v>45047</v>
      </c>
      <c r="B6433" t="s">
        <v>11</v>
      </c>
      <c r="C6433" t="s">
        <v>1392</v>
      </c>
      <c r="D6433">
        <v>9.53</v>
      </c>
    </row>
    <row r="6434" spans="1:4">
      <c r="A6434" s="1">
        <v>45077</v>
      </c>
      <c r="B6434" t="s">
        <v>39</v>
      </c>
      <c r="C6434" t="s">
        <v>83</v>
      </c>
      <c r="D6434">
        <v>81</v>
      </c>
    </row>
    <row r="6435" spans="1:4">
      <c r="A6435" s="1">
        <v>45065</v>
      </c>
      <c r="B6435" t="s">
        <v>68</v>
      </c>
      <c r="C6435" t="s">
        <v>20</v>
      </c>
      <c r="D6435">
        <v>215.19</v>
      </c>
    </row>
    <row r="6436" spans="1:4">
      <c r="A6436" s="1">
        <v>45061</v>
      </c>
      <c r="B6436" t="s">
        <v>68</v>
      </c>
      <c r="C6436" t="s">
        <v>1665</v>
      </c>
      <c r="D6436">
        <v>8.4</v>
      </c>
    </row>
    <row r="6437" spans="1:4">
      <c r="A6437" s="1">
        <v>45072</v>
      </c>
      <c r="B6437" t="s">
        <v>68</v>
      </c>
      <c r="C6437" t="s">
        <v>20</v>
      </c>
      <c r="D6437">
        <v>203.75</v>
      </c>
    </row>
    <row r="6438" spans="1:4">
      <c r="A6438" s="1">
        <v>45066</v>
      </c>
      <c r="B6438" t="s">
        <v>39</v>
      </c>
      <c r="C6438" t="s">
        <v>83</v>
      </c>
      <c r="D6438">
        <v>68.8</v>
      </c>
    </row>
    <row r="6439" spans="1:4">
      <c r="A6439" s="1">
        <v>45072</v>
      </c>
      <c r="B6439" t="s">
        <v>163</v>
      </c>
      <c r="C6439" t="s">
        <v>1682</v>
      </c>
      <c r="D6439">
        <v>23</v>
      </c>
    </row>
    <row r="6440" spans="1:4">
      <c r="A6440" s="1">
        <v>45072</v>
      </c>
      <c r="B6440" t="s">
        <v>11</v>
      </c>
      <c r="C6440" t="s">
        <v>824</v>
      </c>
      <c r="D6440">
        <v>23.2</v>
      </c>
    </row>
    <row r="6441" spans="1:4">
      <c r="A6441" s="1">
        <v>45053</v>
      </c>
      <c r="B6441" t="s">
        <v>163</v>
      </c>
      <c r="C6441" t="s">
        <v>348</v>
      </c>
      <c r="D6441">
        <v>24</v>
      </c>
    </row>
    <row r="6442" spans="1:4">
      <c r="A6442" s="1">
        <v>45052</v>
      </c>
      <c r="B6442" t="s">
        <v>1538</v>
      </c>
      <c r="C6442" t="s">
        <v>1520</v>
      </c>
      <c r="D6442">
        <v>22.38</v>
      </c>
    </row>
    <row r="6443" spans="1:4">
      <c r="A6443" s="1">
        <v>45052</v>
      </c>
      <c r="B6443" t="s">
        <v>11</v>
      </c>
      <c r="C6443" t="s">
        <v>492</v>
      </c>
      <c r="D6443">
        <v>20</v>
      </c>
    </row>
    <row r="6444" spans="1:4">
      <c r="A6444" s="1">
        <v>45051</v>
      </c>
      <c r="B6444" t="s">
        <v>68</v>
      </c>
      <c r="C6444" t="s">
        <v>20</v>
      </c>
      <c r="D6444">
        <v>212.05</v>
      </c>
    </row>
    <row r="6445" spans="1:4">
      <c r="A6445" s="1">
        <v>45051</v>
      </c>
      <c r="B6445" t="s">
        <v>68</v>
      </c>
      <c r="C6445" t="s">
        <v>1392</v>
      </c>
      <c r="D6445">
        <v>113.93</v>
      </c>
    </row>
    <row r="6446" spans="1:4">
      <c r="A6446" s="1">
        <v>45058</v>
      </c>
      <c r="B6446" t="s">
        <v>11</v>
      </c>
      <c r="C6446" t="s">
        <v>824</v>
      </c>
      <c r="D6446">
        <v>12.5</v>
      </c>
    </row>
    <row r="6447" spans="1:4">
      <c r="A6447" s="1">
        <v>45057</v>
      </c>
      <c r="B6447" t="s">
        <v>163</v>
      </c>
      <c r="C6447" t="s">
        <v>81</v>
      </c>
      <c r="D6447">
        <v>53.7</v>
      </c>
    </row>
    <row r="6448" spans="1:4">
      <c r="A6448" s="1">
        <v>45059</v>
      </c>
      <c r="B6448" t="s">
        <v>39</v>
      </c>
      <c r="C6448" t="s">
        <v>83</v>
      </c>
      <c r="D6448">
        <v>57.97</v>
      </c>
    </row>
    <row r="6449" spans="1:4">
      <c r="A6449" s="1">
        <v>45059</v>
      </c>
      <c r="B6449" t="s">
        <v>163</v>
      </c>
      <c r="C6449" t="s">
        <v>709</v>
      </c>
      <c r="D6449">
        <v>50</v>
      </c>
    </row>
    <row r="6450" spans="1:4">
      <c r="A6450" s="1">
        <v>45052</v>
      </c>
      <c r="B6450" t="s">
        <v>39</v>
      </c>
      <c r="C6450" t="s">
        <v>83</v>
      </c>
      <c r="D6450">
        <v>59.5</v>
      </c>
    </row>
    <row r="6451" spans="1:4">
      <c r="A6451" s="1">
        <v>45059</v>
      </c>
      <c r="B6451" t="s">
        <v>11</v>
      </c>
      <c r="C6451" t="s">
        <v>492</v>
      </c>
      <c r="D6451">
        <v>13.2</v>
      </c>
    </row>
    <row r="6452" spans="1:4">
      <c r="A6452" s="1">
        <v>45060</v>
      </c>
      <c r="B6452" t="s">
        <v>163</v>
      </c>
      <c r="C6452" t="s">
        <v>348</v>
      </c>
      <c r="D6452">
        <v>30</v>
      </c>
    </row>
    <row r="6453" spans="1:4">
      <c r="A6453" s="1">
        <v>45051</v>
      </c>
      <c r="B6453" t="s">
        <v>163</v>
      </c>
      <c r="C6453" t="s">
        <v>1683</v>
      </c>
      <c r="D6453">
        <v>33</v>
      </c>
    </row>
    <row r="6454" spans="1:4">
      <c r="A6454" s="1">
        <v>45058</v>
      </c>
      <c r="B6454" t="s">
        <v>68</v>
      </c>
      <c r="C6454" t="s">
        <v>20</v>
      </c>
      <c r="D6454">
        <v>202.47</v>
      </c>
    </row>
    <row r="6455" spans="1:4">
      <c r="A6455" s="1">
        <v>45052</v>
      </c>
      <c r="B6455" t="s">
        <v>1538</v>
      </c>
      <c r="C6455" t="s">
        <v>1344</v>
      </c>
      <c r="D6455">
        <v>65</v>
      </c>
    </row>
    <row r="6456" spans="1:4">
      <c r="A6456" s="1">
        <v>45077</v>
      </c>
      <c r="B6456" t="s">
        <v>34</v>
      </c>
      <c r="C6456" t="s">
        <v>81</v>
      </c>
      <c r="D6456">
        <v>30</v>
      </c>
    </row>
    <row r="6457" spans="1:4">
      <c r="A6457" s="1">
        <v>45074</v>
      </c>
      <c r="B6457" t="s">
        <v>1538</v>
      </c>
      <c r="C6457" t="s">
        <v>1309</v>
      </c>
      <c r="D6457">
        <v>19.1</v>
      </c>
    </row>
    <row r="6458" spans="1:4">
      <c r="A6458" s="1">
        <v>45073</v>
      </c>
      <c r="B6458" t="s">
        <v>11</v>
      </c>
      <c r="C6458" t="s">
        <v>492</v>
      </c>
      <c r="D6458">
        <v>20</v>
      </c>
    </row>
    <row r="6459" spans="1:4">
      <c r="A6459" s="1">
        <v>45065</v>
      </c>
      <c r="B6459" t="s">
        <v>163</v>
      </c>
      <c r="C6459" t="s">
        <v>348</v>
      </c>
      <c r="D6459">
        <v>43</v>
      </c>
    </row>
    <row r="6460" spans="1:4">
      <c r="A6460" s="1">
        <v>45076</v>
      </c>
      <c r="B6460" t="s">
        <v>134</v>
      </c>
      <c r="C6460" t="s">
        <v>1684</v>
      </c>
      <c r="D6460">
        <v>529.2</v>
      </c>
    </row>
    <row r="6461" spans="1:4">
      <c r="A6461" s="1">
        <v>45076</v>
      </c>
      <c r="B6461" t="s">
        <v>34</v>
      </c>
      <c r="C6461" t="s">
        <v>81</v>
      </c>
      <c r="D6461">
        <v>83.4</v>
      </c>
    </row>
    <row r="6462" spans="1:4">
      <c r="A6462" s="1">
        <v>45078</v>
      </c>
      <c r="B6462" t="s">
        <v>11</v>
      </c>
      <c r="C6462" t="s">
        <v>777</v>
      </c>
      <c r="D6462">
        <v>180</v>
      </c>
    </row>
    <row r="6463" spans="1:4">
      <c r="A6463" s="1">
        <v>45078</v>
      </c>
      <c r="B6463" t="s">
        <v>125</v>
      </c>
      <c r="C6463" t="s">
        <v>640</v>
      </c>
      <c r="D6463">
        <v>60</v>
      </c>
    </row>
    <row r="6464" spans="1:4">
      <c r="A6464" s="1">
        <v>45078</v>
      </c>
      <c r="B6464" t="s">
        <v>125</v>
      </c>
      <c r="C6464" t="s">
        <v>641</v>
      </c>
      <c r="D6464">
        <v>750</v>
      </c>
    </row>
    <row r="6465" spans="1:4">
      <c r="A6465" s="1">
        <v>45078</v>
      </c>
      <c r="B6465" t="s">
        <v>125</v>
      </c>
      <c r="C6465" t="s">
        <v>509</v>
      </c>
      <c r="D6465">
        <v>32.75</v>
      </c>
    </row>
    <row r="6466" spans="1:4">
      <c r="A6466" s="1">
        <v>45078</v>
      </c>
      <c r="B6466" t="s">
        <v>644</v>
      </c>
      <c r="C6466" t="s">
        <v>684</v>
      </c>
      <c r="D6466">
        <v>100</v>
      </c>
    </row>
    <row r="6467" spans="1:4">
      <c r="A6467" s="1">
        <v>45078</v>
      </c>
      <c r="B6467" t="s">
        <v>646</v>
      </c>
      <c r="C6467" t="s">
        <v>1145</v>
      </c>
      <c r="D6467">
        <v>1177</v>
      </c>
    </row>
    <row r="6468" spans="1:4">
      <c r="A6468" s="1">
        <v>45078</v>
      </c>
      <c r="B6468" t="s">
        <v>36</v>
      </c>
      <c r="C6468" t="s">
        <v>37</v>
      </c>
      <c r="D6468">
        <v>600</v>
      </c>
    </row>
    <row r="6469" spans="1:4">
      <c r="A6469" s="1">
        <v>45078</v>
      </c>
      <c r="B6469" t="s">
        <v>36</v>
      </c>
      <c r="C6469" t="s">
        <v>38</v>
      </c>
      <c r="D6469">
        <v>400</v>
      </c>
    </row>
    <row r="6470" spans="1:4">
      <c r="A6470" s="1">
        <v>45078</v>
      </c>
      <c r="B6470" t="s">
        <v>375</v>
      </c>
      <c r="C6470" t="s">
        <v>547</v>
      </c>
      <c r="D6470">
        <v>200</v>
      </c>
    </row>
    <row r="6471" spans="1:4">
      <c r="A6471" s="1">
        <v>45078</v>
      </c>
      <c r="B6471" t="s">
        <v>375</v>
      </c>
      <c r="C6471" t="s">
        <v>548</v>
      </c>
      <c r="D6471">
        <v>25</v>
      </c>
    </row>
    <row r="6472" spans="1:4">
      <c r="A6472" s="1">
        <v>45078</v>
      </c>
      <c r="B6472" t="s">
        <v>375</v>
      </c>
      <c r="C6472" t="s">
        <v>549</v>
      </c>
      <c r="D6472">
        <v>44</v>
      </c>
    </row>
    <row r="6473" spans="1:4">
      <c r="A6473" s="1">
        <v>45078</v>
      </c>
      <c r="B6473" t="s">
        <v>375</v>
      </c>
      <c r="C6473" t="s">
        <v>550</v>
      </c>
      <c r="D6473">
        <v>20</v>
      </c>
    </row>
    <row r="6474" spans="1:4">
      <c r="A6474" s="1">
        <v>45078</v>
      </c>
      <c r="B6474" t="s">
        <v>375</v>
      </c>
      <c r="C6474" t="s">
        <v>1319</v>
      </c>
      <c r="D6474">
        <v>5</v>
      </c>
    </row>
    <row r="6475" spans="1:4">
      <c r="A6475" s="1">
        <v>45078</v>
      </c>
      <c r="B6475" t="s">
        <v>36</v>
      </c>
      <c r="C6475" t="s">
        <v>1366</v>
      </c>
      <c r="D6475">
        <v>700</v>
      </c>
    </row>
    <row r="6476" spans="1:4">
      <c r="A6476" s="1">
        <v>45078</v>
      </c>
      <c r="B6476" t="s">
        <v>36</v>
      </c>
      <c r="C6476" t="s">
        <v>1597</v>
      </c>
      <c r="D6476">
        <v>1570</v>
      </c>
    </row>
    <row r="6477" spans="1:4">
      <c r="A6477" s="1">
        <v>45078</v>
      </c>
      <c r="B6477" t="s">
        <v>36</v>
      </c>
      <c r="C6477" t="s">
        <v>1591</v>
      </c>
      <c r="D6477">
        <v>1174</v>
      </c>
    </row>
    <row r="6478" spans="1:4">
      <c r="A6478" s="1">
        <v>45078</v>
      </c>
      <c r="B6478" t="s">
        <v>1538</v>
      </c>
      <c r="C6478" t="s">
        <v>1685</v>
      </c>
      <c r="D6478" t="e">
        <f>#REF!</f>
        <v>#REF!</v>
      </c>
    </row>
    <row r="6479" spans="1:4">
      <c r="A6479" s="1">
        <v>45078</v>
      </c>
      <c r="B6479" t="s">
        <v>294</v>
      </c>
      <c r="C6479" t="s">
        <v>1685</v>
      </c>
      <c r="D6479" t="e">
        <f>#REF!</f>
        <v>#REF!</v>
      </c>
    </row>
    <row r="6480" spans="1:4">
      <c r="A6480" s="1">
        <v>45078</v>
      </c>
      <c r="B6480" t="s">
        <v>36</v>
      </c>
      <c r="C6480" t="s">
        <v>1686</v>
      </c>
      <c r="D6480">
        <v>880</v>
      </c>
    </row>
    <row r="6481" spans="1:4">
      <c r="A6481" s="1">
        <v>45078</v>
      </c>
      <c r="B6481" t="s">
        <v>36</v>
      </c>
      <c r="C6481" t="s">
        <v>1687</v>
      </c>
      <c r="D6481">
        <v>220</v>
      </c>
    </row>
    <row r="6482" spans="1:4">
      <c r="A6482" s="1">
        <v>45078</v>
      </c>
      <c r="B6482" t="s">
        <v>36</v>
      </c>
      <c r="C6482" t="s">
        <v>1688</v>
      </c>
      <c r="D6482">
        <v>160</v>
      </c>
    </row>
    <row r="6483" spans="1:4">
      <c r="A6483" s="1">
        <v>45078</v>
      </c>
      <c r="B6483" t="s">
        <v>36</v>
      </c>
      <c r="C6483" t="s">
        <v>1689</v>
      </c>
      <c r="D6483">
        <v>200</v>
      </c>
    </row>
    <row r="6484" spans="1:4">
      <c r="A6484" s="1">
        <v>45078</v>
      </c>
      <c r="B6484" t="s">
        <v>36</v>
      </c>
      <c r="C6484" t="s">
        <v>1690</v>
      </c>
      <c r="D6484">
        <v>380</v>
      </c>
    </row>
    <row r="6485" spans="1:4">
      <c r="A6485" s="1">
        <v>45078</v>
      </c>
      <c r="B6485" t="s">
        <v>1538</v>
      </c>
      <c r="C6485" t="s">
        <v>1691</v>
      </c>
      <c r="D6485">
        <v>560</v>
      </c>
    </row>
    <row r="6486" spans="1:4">
      <c r="A6486" s="1">
        <v>45078</v>
      </c>
      <c r="B6486" t="s">
        <v>1538</v>
      </c>
      <c r="C6486" t="s">
        <v>1692</v>
      </c>
      <c r="D6486">
        <v>320</v>
      </c>
    </row>
    <row r="6487" spans="1:4">
      <c r="A6487" s="1">
        <v>45078</v>
      </c>
      <c r="B6487" t="s">
        <v>1538</v>
      </c>
      <c r="C6487" t="s">
        <v>1693</v>
      </c>
      <c r="D6487">
        <v>320.76</v>
      </c>
    </row>
    <row r="6488" spans="1:4">
      <c r="A6488" s="1">
        <v>45082</v>
      </c>
      <c r="B6488" t="s">
        <v>68</v>
      </c>
      <c r="C6488" t="s">
        <v>372</v>
      </c>
      <c r="D6488">
        <v>14.8</v>
      </c>
    </row>
    <row r="6489" spans="1:4">
      <c r="A6489" s="1">
        <v>45082</v>
      </c>
      <c r="B6489" t="s">
        <v>11</v>
      </c>
      <c r="C6489" t="s">
        <v>1694</v>
      </c>
      <c r="D6489">
        <v>18.1</v>
      </c>
    </row>
    <row r="6490" spans="1:4">
      <c r="A6490" s="1">
        <v>45083</v>
      </c>
      <c r="B6490" t="s">
        <v>294</v>
      </c>
      <c r="C6490" t="s">
        <v>1695</v>
      </c>
      <c r="D6490">
        <v>2.9</v>
      </c>
    </row>
    <row r="6491" spans="1:4">
      <c r="A6491" s="1">
        <v>45079</v>
      </c>
      <c r="B6491" t="s">
        <v>134</v>
      </c>
      <c r="C6491" t="s">
        <v>144</v>
      </c>
      <c r="D6491">
        <v>144</v>
      </c>
    </row>
    <row r="6492" spans="1:4">
      <c r="A6492" s="1">
        <v>45081</v>
      </c>
      <c r="B6492" t="s">
        <v>134</v>
      </c>
      <c r="C6492" t="s">
        <v>1554</v>
      </c>
      <c r="D6492">
        <v>470.4</v>
      </c>
    </row>
    <row r="6493" spans="1:4">
      <c r="A6493" s="1">
        <v>45085</v>
      </c>
      <c r="B6493" t="s">
        <v>11</v>
      </c>
      <c r="C6493" t="s">
        <v>1696</v>
      </c>
      <c r="D6493">
        <v>19.96</v>
      </c>
    </row>
    <row r="6494" spans="1:4">
      <c r="A6494" s="1">
        <v>45085</v>
      </c>
      <c r="B6494" t="s">
        <v>125</v>
      </c>
      <c r="C6494" t="s">
        <v>200</v>
      </c>
      <c r="D6494">
        <v>200.77</v>
      </c>
    </row>
    <row r="6495" spans="1:4">
      <c r="A6495" s="1">
        <v>45081</v>
      </c>
      <c r="B6495" t="s">
        <v>125</v>
      </c>
      <c r="C6495" t="s">
        <v>1697</v>
      </c>
      <c r="D6495">
        <v>88</v>
      </c>
    </row>
    <row r="6496" spans="1:4">
      <c r="A6496" s="1">
        <v>45087</v>
      </c>
      <c r="B6496" t="s">
        <v>68</v>
      </c>
      <c r="C6496" t="s">
        <v>20</v>
      </c>
      <c r="D6496">
        <v>219.86</v>
      </c>
    </row>
    <row r="6497" spans="1:4">
      <c r="A6497" s="1">
        <v>45087</v>
      </c>
      <c r="B6497" t="s">
        <v>11</v>
      </c>
      <c r="C6497" t="s">
        <v>492</v>
      </c>
      <c r="D6497">
        <v>20</v>
      </c>
    </row>
    <row r="6498" spans="1:4">
      <c r="A6498" s="1">
        <v>45088</v>
      </c>
      <c r="B6498" t="s">
        <v>163</v>
      </c>
      <c r="C6498" t="s">
        <v>348</v>
      </c>
      <c r="D6498">
        <v>80</v>
      </c>
    </row>
    <row r="6499" spans="1:4">
      <c r="A6499" s="1">
        <v>45089</v>
      </c>
      <c r="B6499" t="s">
        <v>11</v>
      </c>
      <c r="C6499" t="s">
        <v>1698</v>
      </c>
      <c r="D6499">
        <v>20</v>
      </c>
    </row>
    <row r="6500" spans="1:4">
      <c r="A6500" s="1">
        <v>45101</v>
      </c>
      <c r="B6500" t="s">
        <v>68</v>
      </c>
      <c r="C6500" t="s">
        <v>1392</v>
      </c>
      <c r="D6500">
        <v>34.3</v>
      </c>
    </row>
    <row r="6501" spans="1:4">
      <c r="A6501" s="1">
        <v>45095</v>
      </c>
      <c r="B6501" t="s">
        <v>163</v>
      </c>
      <c r="C6501" t="s">
        <v>348</v>
      </c>
      <c r="D6501">
        <v>50</v>
      </c>
    </row>
    <row r="6502" spans="1:4">
      <c r="A6502" s="1">
        <v>45096</v>
      </c>
      <c r="B6502" t="s">
        <v>1538</v>
      </c>
      <c r="C6502" t="s">
        <v>1676</v>
      </c>
      <c r="D6502">
        <v>220</v>
      </c>
    </row>
    <row r="6503" spans="1:4">
      <c r="A6503" s="1">
        <v>45096</v>
      </c>
      <c r="B6503" t="s">
        <v>1538</v>
      </c>
      <c r="C6503" t="s">
        <v>1699</v>
      </c>
      <c r="D6503">
        <v>400</v>
      </c>
    </row>
    <row r="6504" spans="1:4">
      <c r="A6504" s="1">
        <v>45096</v>
      </c>
      <c r="B6504" t="s">
        <v>134</v>
      </c>
      <c r="C6504" t="s">
        <v>1480</v>
      </c>
      <c r="D6504">
        <v>269.7</v>
      </c>
    </row>
    <row r="6505" spans="1:4">
      <c r="A6505" s="1">
        <v>45099</v>
      </c>
      <c r="B6505" t="s">
        <v>134</v>
      </c>
      <c r="C6505" t="s">
        <v>850</v>
      </c>
      <c r="D6505">
        <v>244</v>
      </c>
    </row>
    <row r="6506" spans="1:4">
      <c r="A6506" s="1">
        <v>45098</v>
      </c>
      <c r="B6506" t="s">
        <v>134</v>
      </c>
      <c r="C6506" t="s">
        <v>1700</v>
      </c>
      <c r="D6506">
        <v>57.8</v>
      </c>
    </row>
    <row r="6507" spans="1:4">
      <c r="A6507" s="1">
        <v>45100</v>
      </c>
      <c r="B6507" t="s">
        <v>39</v>
      </c>
      <c r="C6507" t="s">
        <v>1701</v>
      </c>
      <c r="D6507">
        <v>64.83</v>
      </c>
    </row>
    <row r="6508" spans="1:4">
      <c r="A6508" s="1">
        <v>45094</v>
      </c>
      <c r="B6508" t="s">
        <v>11</v>
      </c>
      <c r="C6508" t="s">
        <v>492</v>
      </c>
      <c r="D6508">
        <v>20</v>
      </c>
    </row>
    <row r="6509" spans="1:4">
      <c r="A6509" s="1">
        <v>45097</v>
      </c>
      <c r="B6509" t="s">
        <v>11</v>
      </c>
      <c r="C6509" t="s">
        <v>1702</v>
      </c>
      <c r="D6509">
        <v>68.1</v>
      </c>
    </row>
    <row r="6510" spans="1:4">
      <c r="A6510" s="1">
        <v>45097</v>
      </c>
      <c r="B6510" t="s">
        <v>125</v>
      </c>
      <c r="C6510" t="s">
        <v>200</v>
      </c>
      <c r="D6510">
        <v>58</v>
      </c>
    </row>
    <row r="6511" spans="1:4">
      <c r="A6511" s="1">
        <v>45097</v>
      </c>
      <c r="B6511" t="s">
        <v>68</v>
      </c>
      <c r="C6511" t="s">
        <v>200</v>
      </c>
      <c r="D6511">
        <v>13.5</v>
      </c>
    </row>
    <row r="6512" spans="1:4">
      <c r="A6512" s="1">
        <v>44735</v>
      </c>
      <c r="B6512" t="s">
        <v>36</v>
      </c>
      <c r="C6512" t="s">
        <v>1703</v>
      </c>
      <c r="D6512">
        <v>29</v>
      </c>
    </row>
    <row r="6513" spans="1:4">
      <c r="A6513" s="1">
        <v>44735</v>
      </c>
      <c r="B6513" t="s">
        <v>36</v>
      </c>
      <c r="C6513" t="s">
        <v>770</v>
      </c>
      <c r="D6513">
        <v>332.61</v>
      </c>
    </row>
    <row r="6514" spans="1:4">
      <c r="A6514" s="1">
        <v>44735</v>
      </c>
      <c r="B6514" t="s">
        <v>36</v>
      </c>
      <c r="C6514" t="s">
        <v>1128</v>
      </c>
      <c r="D6514">
        <v>75</v>
      </c>
    </row>
    <row r="6515" spans="1:4">
      <c r="A6515" s="1">
        <v>44735</v>
      </c>
      <c r="B6515" t="s">
        <v>68</v>
      </c>
      <c r="C6515" t="s">
        <v>20</v>
      </c>
      <c r="D6515">
        <v>54.82</v>
      </c>
    </row>
    <row r="6516" spans="1:4">
      <c r="A6516" s="1">
        <v>44736</v>
      </c>
      <c r="B6516" t="s">
        <v>68</v>
      </c>
      <c r="C6516" t="s">
        <v>20</v>
      </c>
      <c r="D6516">
        <v>188.58</v>
      </c>
    </row>
    <row r="6517" spans="1:4">
      <c r="A6517" s="1">
        <v>45094</v>
      </c>
      <c r="B6517" t="s">
        <v>68</v>
      </c>
      <c r="C6517" t="s">
        <v>20</v>
      </c>
      <c r="D6517">
        <v>251.67</v>
      </c>
    </row>
    <row r="6518" spans="1:4">
      <c r="A6518" s="1">
        <v>45087</v>
      </c>
      <c r="B6518" t="s">
        <v>39</v>
      </c>
      <c r="C6518" t="s">
        <v>83</v>
      </c>
      <c r="D6518">
        <v>38.2</v>
      </c>
    </row>
    <row r="6519" spans="1:4">
      <c r="A6519" s="1">
        <v>45099</v>
      </c>
      <c r="B6519" t="s">
        <v>134</v>
      </c>
      <c r="C6519" t="s">
        <v>1704</v>
      </c>
      <c r="D6519">
        <v>124.2</v>
      </c>
    </row>
    <row r="6520" spans="1:4">
      <c r="A6520" s="1">
        <v>45100</v>
      </c>
      <c r="B6520" t="s">
        <v>11</v>
      </c>
      <c r="C6520" t="s">
        <v>824</v>
      </c>
      <c r="D6520">
        <v>28.6</v>
      </c>
    </row>
    <row r="6521" spans="1:4">
      <c r="A6521" s="1">
        <v>45100</v>
      </c>
      <c r="B6521" t="s">
        <v>1538</v>
      </c>
      <c r="C6521" t="s">
        <v>1705</v>
      </c>
      <c r="D6521">
        <v>110</v>
      </c>
    </row>
    <row r="6522" spans="1:4">
      <c r="A6522" s="1">
        <v>45101</v>
      </c>
      <c r="B6522" t="s">
        <v>134</v>
      </c>
      <c r="C6522" t="s">
        <v>1706</v>
      </c>
      <c r="D6522">
        <v>350</v>
      </c>
    </row>
    <row r="6523" spans="1:4">
      <c r="A6523" s="1">
        <v>45107</v>
      </c>
      <c r="B6523" t="s">
        <v>68</v>
      </c>
      <c r="C6523" t="s">
        <v>20</v>
      </c>
      <c r="D6523">
        <v>75</v>
      </c>
    </row>
    <row r="6524" spans="1:4">
      <c r="A6524" s="1">
        <v>45107</v>
      </c>
      <c r="B6524" t="s">
        <v>34</v>
      </c>
      <c r="C6524" t="s">
        <v>81</v>
      </c>
      <c r="D6524">
        <v>18</v>
      </c>
    </row>
    <row r="6525" spans="1:4">
      <c r="A6525" s="1">
        <v>45095</v>
      </c>
      <c r="B6525" t="s">
        <v>68</v>
      </c>
      <c r="C6525" t="s">
        <v>926</v>
      </c>
      <c r="D6525">
        <v>33.7</v>
      </c>
    </row>
    <row r="6526" spans="1:4">
      <c r="A6526" s="1">
        <v>45101</v>
      </c>
      <c r="B6526" t="s">
        <v>39</v>
      </c>
      <c r="C6526" t="s">
        <v>83</v>
      </c>
      <c r="D6526">
        <v>65.39</v>
      </c>
    </row>
    <row r="6527" spans="1:4">
      <c r="A6527" s="1">
        <v>45089</v>
      </c>
      <c r="B6527" t="s">
        <v>197</v>
      </c>
      <c r="C6527" t="s">
        <v>124</v>
      </c>
      <c r="D6527">
        <v>20.25</v>
      </c>
    </row>
    <row r="6528" spans="1:4">
      <c r="A6528" s="1">
        <v>45087</v>
      </c>
      <c r="B6528" t="s">
        <v>68</v>
      </c>
      <c r="C6528" t="s">
        <v>659</v>
      </c>
      <c r="D6528">
        <v>21</v>
      </c>
    </row>
    <row r="6529" spans="1:4">
      <c r="A6529" s="1">
        <v>45081</v>
      </c>
      <c r="B6529" t="s">
        <v>68</v>
      </c>
      <c r="C6529" t="s">
        <v>20</v>
      </c>
      <c r="D6529">
        <v>245.09</v>
      </c>
    </row>
    <row r="6530" spans="1:4">
      <c r="A6530" s="1">
        <v>45091</v>
      </c>
      <c r="B6530" t="s">
        <v>163</v>
      </c>
      <c r="C6530" t="s">
        <v>791</v>
      </c>
      <c r="D6530">
        <v>20</v>
      </c>
    </row>
    <row r="6531" spans="1:4">
      <c r="A6531" s="1">
        <v>45103</v>
      </c>
      <c r="B6531" t="s">
        <v>134</v>
      </c>
      <c r="C6531" t="s">
        <v>1640</v>
      </c>
      <c r="D6531">
        <v>755.24</v>
      </c>
    </row>
    <row r="6532" spans="1:4">
      <c r="A6532" s="1">
        <v>45095</v>
      </c>
      <c r="B6532" t="s">
        <v>68</v>
      </c>
      <c r="C6532" t="s">
        <v>1058</v>
      </c>
      <c r="D6532">
        <v>17.3</v>
      </c>
    </row>
    <row r="6533" spans="1:4">
      <c r="A6533" s="1">
        <v>45099</v>
      </c>
      <c r="B6533" t="s">
        <v>134</v>
      </c>
      <c r="C6533" t="s">
        <v>603</v>
      </c>
      <c r="D6533">
        <v>124.2</v>
      </c>
    </row>
    <row r="6534" spans="1:4">
      <c r="A6534" s="1">
        <v>45108</v>
      </c>
      <c r="B6534" t="s">
        <v>11</v>
      </c>
      <c r="C6534" t="s">
        <v>777</v>
      </c>
      <c r="D6534">
        <v>180</v>
      </c>
    </row>
    <row r="6535" spans="1:4">
      <c r="A6535" s="1">
        <v>45108</v>
      </c>
      <c r="B6535" t="s">
        <v>125</v>
      </c>
      <c r="C6535" t="s">
        <v>640</v>
      </c>
      <c r="D6535">
        <v>60</v>
      </c>
    </row>
    <row r="6536" spans="1:4">
      <c r="A6536" s="1">
        <v>45108</v>
      </c>
      <c r="B6536" t="s">
        <v>125</v>
      </c>
      <c r="C6536" t="s">
        <v>641</v>
      </c>
      <c r="D6536">
        <v>750</v>
      </c>
    </row>
    <row r="6537" spans="1:4">
      <c r="A6537" s="1">
        <v>45108</v>
      </c>
      <c r="B6537" t="s">
        <v>125</v>
      </c>
      <c r="C6537" t="s">
        <v>509</v>
      </c>
      <c r="D6537">
        <v>32.75</v>
      </c>
    </row>
    <row r="6538" spans="1:4">
      <c r="A6538" s="1">
        <v>45108</v>
      </c>
      <c r="B6538" t="s">
        <v>644</v>
      </c>
      <c r="C6538" t="s">
        <v>684</v>
      </c>
      <c r="D6538">
        <v>100</v>
      </c>
    </row>
    <row r="6539" spans="1:4">
      <c r="A6539" s="1">
        <v>45108</v>
      </c>
      <c r="B6539" t="s">
        <v>646</v>
      </c>
      <c r="C6539" t="s">
        <v>1145</v>
      </c>
      <c r="D6539">
        <v>1177</v>
      </c>
    </row>
    <row r="6540" spans="1:4">
      <c r="A6540" s="1">
        <v>45108</v>
      </c>
      <c r="B6540" t="s">
        <v>36</v>
      </c>
      <c r="C6540" t="s">
        <v>37</v>
      </c>
      <c r="D6540">
        <v>600</v>
      </c>
    </row>
    <row r="6541" spans="1:4">
      <c r="A6541" s="1">
        <v>45108</v>
      </c>
      <c r="B6541" t="s">
        <v>36</v>
      </c>
      <c r="C6541" t="s">
        <v>38</v>
      </c>
      <c r="D6541">
        <v>400</v>
      </c>
    </row>
    <row r="6542" spans="1:4">
      <c r="A6542" s="1">
        <v>45108</v>
      </c>
      <c r="B6542" t="s">
        <v>375</v>
      </c>
      <c r="C6542" t="s">
        <v>547</v>
      </c>
      <c r="D6542">
        <v>200</v>
      </c>
    </row>
    <row r="6543" spans="1:4">
      <c r="A6543" s="1">
        <v>45108</v>
      </c>
      <c r="B6543" t="s">
        <v>375</v>
      </c>
      <c r="C6543" t="s">
        <v>548</v>
      </c>
      <c r="D6543">
        <v>25</v>
      </c>
    </row>
    <row r="6544" spans="1:4">
      <c r="A6544" s="1">
        <v>45108</v>
      </c>
      <c r="B6544" t="s">
        <v>375</v>
      </c>
      <c r="C6544" t="s">
        <v>549</v>
      </c>
      <c r="D6544">
        <v>44</v>
      </c>
    </row>
    <row r="6545" spans="1:4">
      <c r="A6545" s="1">
        <v>45108</v>
      </c>
      <c r="B6545" t="s">
        <v>375</v>
      </c>
      <c r="C6545" t="s">
        <v>550</v>
      </c>
      <c r="D6545">
        <v>20</v>
      </c>
    </row>
    <row r="6546" spans="1:4">
      <c r="A6546" s="1">
        <v>45108</v>
      </c>
      <c r="B6546" t="s">
        <v>375</v>
      </c>
      <c r="C6546" t="s">
        <v>1319</v>
      </c>
      <c r="D6546">
        <v>5</v>
      </c>
    </row>
    <row r="6547" spans="1:4">
      <c r="A6547" s="1">
        <v>45108</v>
      </c>
      <c r="B6547" t="s">
        <v>36</v>
      </c>
      <c r="C6547" t="s">
        <v>1366</v>
      </c>
      <c r="D6547">
        <v>700</v>
      </c>
    </row>
    <row r="6548" spans="1:4">
      <c r="A6548" s="1">
        <v>45108</v>
      </c>
      <c r="B6548" t="s">
        <v>36</v>
      </c>
      <c r="C6548" t="s">
        <v>1597</v>
      </c>
      <c r="D6548">
        <v>1570</v>
      </c>
    </row>
    <row r="6549" spans="1:4">
      <c r="A6549" s="1">
        <v>45108</v>
      </c>
      <c r="B6549" t="s">
        <v>36</v>
      </c>
      <c r="C6549" t="s">
        <v>1591</v>
      </c>
      <c r="D6549">
        <v>1174</v>
      </c>
    </row>
    <row r="6550" spans="1:4">
      <c r="A6550" s="1">
        <v>45108</v>
      </c>
      <c r="B6550" t="s">
        <v>1538</v>
      </c>
      <c r="C6550" t="s">
        <v>1685</v>
      </c>
      <c r="D6550" t="e">
        <f>#REF!</f>
        <v>#REF!</v>
      </c>
    </row>
    <row r="6551" spans="1:4">
      <c r="A6551" s="1">
        <v>45108</v>
      </c>
      <c r="B6551" t="s">
        <v>294</v>
      </c>
      <c r="C6551" t="s">
        <v>1685</v>
      </c>
      <c r="D6551" t="e">
        <f>#REF!</f>
        <v>#REF!</v>
      </c>
    </row>
    <row r="6552" spans="1:4">
      <c r="A6552" s="1">
        <v>45108</v>
      </c>
      <c r="B6552" t="s">
        <v>644</v>
      </c>
      <c r="C6552" t="s">
        <v>1707</v>
      </c>
      <c r="D6552">
        <v>250</v>
      </c>
    </row>
    <row r="6553" spans="1:4">
      <c r="A6553" s="1">
        <v>45126</v>
      </c>
      <c r="B6553" t="s">
        <v>125</v>
      </c>
      <c r="C6553" t="s">
        <v>1708</v>
      </c>
      <c r="D6553">
        <v>150</v>
      </c>
    </row>
    <row r="6554" spans="1:4">
      <c r="A6554" s="1">
        <v>45119</v>
      </c>
      <c r="B6554" t="s">
        <v>125</v>
      </c>
      <c r="C6554" t="s">
        <v>1709</v>
      </c>
      <c r="D6554">
        <v>952.56</v>
      </c>
    </row>
    <row r="6555" spans="1:4">
      <c r="A6555" s="1">
        <v>45108</v>
      </c>
      <c r="B6555" t="s">
        <v>68</v>
      </c>
      <c r="C6555" t="s">
        <v>20</v>
      </c>
      <c r="D6555">
        <v>211.51</v>
      </c>
    </row>
    <row r="6556" spans="1:4">
      <c r="A6556" s="1">
        <v>45114</v>
      </c>
      <c r="B6556" t="s">
        <v>39</v>
      </c>
      <c r="C6556" t="s">
        <v>83</v>
      </c>
      <c r="D6556">
        <v>53.94</v>
      </c>
    </row>
    <row r="6557" spans="1:4">
      <c r="A6557" s="1">
        <v>45122</v>
      </c>
      <c r="B6557" t="s">
        <v>39</v>
      </c>
      <c r="C6557" t="s">
        <v>83</v>
      </c>
      <c r="D6557">
        <v>89.66</v>
      </c>
    </row>
    <row r="6558" spans="1:4">
      <c r="A6558" s="1">
        <v>45121</v>
      </c>
      <c r="B6558" t="s">
        <v>11</v>
      </c>
      <c r="C6558" t="s">
        <v>824</v>
      </c>
      <c r="D6558">
        <v>106.8</v>
      </c>
    </row>
    <row r="6559" spans="1:4">
      <c r="A6559" s="1">
        <v>45121</v>
      </c>
      <c r="B6559" t="s">
        <v>1538</v>
      </c>
      <c r="C6559" t="s">
        <v>1000</v>
      </c>
      <c r="D6559">
        <v>79.9</v>
      </c>
    </row>
    <row r="6560" spans="1:4">
      <c r="A6560" s="1">
        <v>45128</v>
      </c>
      <c r="B6560" t="s">
        <v>163</v>
      </c>
      <c r="C6560" t="s">
        <v>1710</v>
      </c>
      <c r="D6560">
        <v>32.31</v>
      </c>
    </row>
    <row r="6561" spans="1:4">
      <c r="A6561" s="1">
        <v>45125</v>
      </c>
      <c r="B6561" t="s">
        <v>125</v>
      </c>
      <c r="C6561" t="s">
        <v>124</v>
      </c>
      <c r="D6561">
        <v>10.9</v>
      </c>
    </row>
    <row r="6562" spans="1:4">
      <c r="A6562" s="1">
        <v>45121</v>
      </c>
      <c r="B6562" t="s">
        <v>68</v>
      </c>
      <c r="C6562" t="s">
        <v>20</v>
      </c>
      <c r="D6562">
        <v>198.85</v>
      </c>
    </row>
    <row r="6563" spans="1:4">
      <c r="A6563" s="1">
        <v>45114</v>
      </c>
      <c r="B6563" t="s">
        <v>68</v>
      </c>
      <c r="C6563" t="s">
        <v>20</v>
      </c>
      <c r="D6563">
        <v>172.87</v>
      </c>
    </row>
    <row r="6564" spans="1:4">
      <c r="A6564" s="1">
        <v>45128</v>
      </c>
      <c r="B6564" t="s">
        <v>68</v>
      </c>
      <c r="C6564" t="s">
        <v>20</v>
      </c>
      <c r="D6564">
        <v>225.83</v>
      </c>
    </row>
    <row r="6565" spans="1:4">
      <c r="A6565" s="1">
        <v>45129</v>
      </c>
      <c r="B6565" t="s">
        <v>134</v>
      </c>
      <c r="C6565" t="s">
        <v>1278</v>
      </c>
      <c r="D6565">
        <v>390</v>
      </c>
    </row>
    <row r="6566" spans="1:4">
      <c r="A6566" s="1">
        <v>45130</v>
      </c>
      <c r="B6566" t="s">
        <v>125</v>
      </c>
      <c r="C6566" t="s">
        <v>124</v>
      </c>
      <c r="D6566">
        <v>38.77</v>
      </c>
    </row>
    <row r="6567" spans="1:4">
      <c r="A6567" s="1">
        <v>45134</v>
      </c>
      <c r="B6567" t="s">
        <v>11</v>
      </c>
      <c r="C6567" t="s">
        <v>1711</v>
      </c>
      <c r="D6567">
        <v>21.1</v>
      </c>
    </row>
    <row r="6568" spans="1:4">
      <c r="A6568" s="1">
        <v>45134</v>
      </c>
      <c r="B6568" t="s">
        <v>11</v>
      </c>
      <c r="C6568" t="s">
        <v>492</v>
      </c>
      <c r="D6568">
        <v>20</v>
      </c>
    </row>
    <row r="6569" spans="1:4">
      <c r="A6569" s="1">
        <v>45109</v>
      </c>
      <c r="B6569" t="s">
        <v>197</v>
      </c>
      <c r="C6569" t="s">
        <v>707</v>
      </c>
      <c r="D6569">
        <v>21.6</v>
      </c>
    </row>
    <row r="6570" spans="1:4">
      <c r="A6570" s="1">
        <v>45135</v>
      </c>
      <c r="B6570" t="s">
        <v>11</v>
      </c>
      <c r="C6570" t="s">
        <v>824</v>
      </c>
      <c r="D6570">
        <v>26.97</v>
      </c>
    </row>
    <row r="6571" spans="1:4">
      <c r="A6571" s="1">
        <v>45136</v>
      </c>
      <c r="B6571" t="s">
        <v>34</v>
      </c>
      <c r="C6571" t="s">
        <v>81</v>
      </c>
      <c r="D6571">
        <v>30.5</v>
      </c>
    </row>
    <row r="6572" spans="1:4">
      <c r="A6572" s="1">
        <v>45108</v>
      </c>
      <c r="B6572" t="s">
        <v>39</v>
      </c>
      <c r="C6572" t="s">
        <v>391</v>
      </c>
      <c r="D6572">
        <v>53.15</v>
      </c>
    </row>
    <row r="6573" spans="1:4">
      <c r="A6573" s="1">
        <v>45109</v>
      </c>
      <c r="B6573" t="s">
        <v>34</v>
      </c>
      <c r="C6573" t="s">
        <v>1712</v>
      </c>
      <c r="D6573">
        <v>37.6</v>
      </c>
    </row>
    <row r="6574" spans="1:4">
      <c r="A6574" s="1">
        <v>45115</v>
      </c>
      <c r="B6574" t="s">
        <v>11</v>
      </c>
      <c r="C6574" t="s">
        <v>1713</v>
      </c>
      <c r="D6574">
        <v>6.02</v>
      </c>
    </row>
    <row r="6575" spans="1:4">
      <c r="A6575" s="1">
        <v>45115</v>
      </c>
      <c r="B6575" t="s">
        <v>34</v>
      </c>
      <c r="C6575" t="s">
        <v>1608</v>
      </c>
      <c r="D6575">
        <v>40.79</v>
      </c>
    </row>
    <row r="6576" spans="1:4">
      <c r="A6576" s="1">
        <v>45117</v>
      </c>
      <c r="B6576" t="s">
        <v>134</v>
      </c>
      <c r="C6576" t="s">
        <v>1010</v>
      </c>
      <c r="D6576">
        <v>119.7</v>
      </c>
    </row>
    <row r="6577" spans="1:4">
      <c r="A6577" s="1">
        <v>45119</v>
      </c>
      <c r="B6577" t="s">
        <v>11</v>
      </c>
      <c r="C6577" t="s">
        <v>1714</v>
      </c>
      <c r="D6577">
        <v>7.5</v>
      </c>
    </row>
    <row r="6578" spans="1:4">
      <c r="A6578" s="1">
        <v>45129</v>
      </c>
      <c r="B6578" t="s">
        <v>163</v>
      </c>
      <c r="C6578" t="s">
        <v>1715</v>
      </c>
      <c r="D6578">
        <v>10</v>
      </c>
    </row>
    <row r="6579" spans="1:4">
      <c r="A6579" s="1">
        <v>45131</v>
      </c>
      <c r="B6579" t="s">
        <v>34</v>
      </c>
      <c r="C6579" t="s">
        <v>1716</v>
      </c>
      <c r="D6579">
        <v>12.81</v>
      </c>
    </row>
    <row r="6580" spans="1:4">
      <c r="A6580" s="1">
        <v>45131</v>
      </c>
      <c r="B6580" t="s">
        <v>68</v>
      </c>
      <c r="C6580" t="s">
        <v>1717</v>
      </c>
      <c r="D6580">
        <v>18.3</v>
      </c>
    </row>
    <row r="6581" spans="1:4">
      <c r="A6581" s="1">
        <v>45132</v>
      </c>
      <c r="B6581" t="s">
        <v>34</v>
      </c>
      <c r="C6581" t="s">
        <v>1718</v>
      </c>
      <c r="D6581">
        <v>7.4</v>
      </c>
    </row>
    <row r="6582" spans="1:4">
      <c r="A6582" s="1">
        <v>45132</v>
      </c>
      <c r="B6582" t="s">
        <v>39</v>
      </c>
      <c r="C6582" t="s">
        <v>1719</v>
      </c>
      <c r="D6582">
        <v>80.28</v>
      </c>
    </row>
    <row r="6583" spans="1:4">
      <c r="A6583" s="1">
        <v>45134</v>
      </c>
      <c r="B6583" t="s">
        <v>11</v>
      </c>
      <c r="C6583" t="s">
        <v>1720</v>
      </c>
      <c r="D6583">
        <v>5.5</v>
      </c>
    </row>
    <row r="6584" spans="1:4">
      <c r="A6584" s="1">
        <v>45135</v>
      </c>
      <c r="B6584" t="s">
        <v>68</v>
      </c>
      <c r="C6584" t="s">
        <v>20</v>
      </c>
      <c r="D6584">
        <v>161.4</v>
      </c>
    </row>
    <row r="6585" spans="1:4">
      <c r="A6585" s="1">
        <v>45136</v>
      </c>
      <c r="B6585" t="s">
        <v>1538</v>
      </c>
      <c r="C6585" t="s">
        <v>1721</v>
      </c>
      <c r="D6585">
        <v>4.32</v>
      </c>
    </row>
    <row r="6586" spans="1:4">
      <c r="A6586" s="1">
        <v>45137</v>
      </c>
      <c r="B6586" t="s">
        <v>34</v>
      </c>
      <c r="C6586" t="s">
        <v>1607</v>
      </c>
      <c r="D6586">
        <v>9.1</v>
      </c>
    </row>
    <row r="6587" spans="1:4">
      <c r="A6587" s="1">
        <v>45138</v>
      </c>
      <c r="B6587" t="s">
        <v>34</v>
      </c>
      <c r="C6587" t="s">
        <v>1722</v>
      </c>
      <c r="D6587">
        <v>23.3</v>
      </c>
    </row>
    <row r="6588" spans="1:4">
      <c r="A6588" s="1">
        <v>45138</v>
      </c>
      <c r="B6588" t="s">
        <v>39</v>
      </c>
      <c r="C6588" t="s">
        <v>1723</v>
      </c>
      <c r="D6588">
        <v>886</v>
      </c>
    </row>
    <row r="6589" spans="1:4">
      <c r="A6589" s="1">
        <v>45139</v>
      </c>
      <c r="B6589" t="s">
        <v>11</v>
      </c>
      <c r="C6589" t="s">
        <v>777</v>
      </c>
      <c r="D6589">
        <v>180</v>
      </c>
    </row>
    <row r="6590" spans="1:4">
      <c r="A6590" s="1">
        <v>45139</v>
      </c>
      <c r="B6590" t="s">
        <v>125</v>
      </c>
      <c r="C6590" t="s">
        <v>640</v>
      </c>
      <c r="D6590">
        <v>60</v>
      </c>
    </row>
    <row r="6591" spans="1:4">
      <c r="A6591" s="1">
        <v>45139</v>
      </c>
      <c r="B6591" t="s">
        <v>125</v>
      </c>
      <c r="C6591" t="s">
        <v>641</v>
      </c>
      <c r="D6591">
        <v>750</v>
      </c>
    </row>
    <row r="6592" spans="1:4">
      <c r="A6592" s="1">
        <v>45139</v>
      </c>
      <c r="B6592" t="s">
        <v>644</v>
      </c>
      <c r="C6592" t="s">
        <v>684</v>
      </c>
      <c r="D6592">
        <v>100</v>
      </c>
    </row>
    <row r="6593" spans="1:4">
      <c r="A6593" s="1">
        <v>45139</v>
      </c>
      <c r="B6593" t="s">
        <v>646</v>
      </c>
      <c r="C6593" t="s">
        <v>1145</v>
      </c>
      <c r="D6593">
        <v>1177</v>
      </c>
    </row>
    <row r="6594" spans="1:4">
      <c r="A6594" s="1">
        <v>45139</v>
      </c>
      <c r="B6594" t="s">
        <v>36</v>
      </c>
      <c r="C6594" t="s">
        <v>37</v>
      </c>
      <c r="D6594">
        <v>600</v>
      </c>
    </row>
    <row r="6595" spans="1:4">
      <c r="A6595" s="1">
        <v>45139</v>
      </c>
      <c r="B6595" t="s">
        <v>36</v>
      </c>
      <c r="C6595" t="s">
        <v>38</v>
      </c>
      <c r="D6595">
        <v>400</v>
      </c>
    </row>
    <row r="6596" spans="1:4">
      <c r="A6596" s="1">
        <v>45139</v>
      </c>
      <c r="B6596" t="s">
        <v>375</v>
      </c>
      <c r="C6596" t="s">
        <v>547</v>
      </c>
      <c r="D6596">
        <v>200</v>
      </c>
    </row>
    <row r="6597" spans="1:4">
      <c r="A6597" s="1">
        <v>45139</v>
      </c>
      <c r="B6597" t="s">
        <v>375</v>
      </c>
      <c r="C6597" t="s">
        <v>548</v>
      </c>
      <c r="D6597">
        <v>25</v>
      </c>
    </row>
    <row r="6598" spans="1:4">
      <c r="A6598" s="1">
        <v>45139</v>
      </c>
      <c r="B6598" t="s">
        <v>375</v>
      </c>
      <c r="C6598" t="s">
        <v>549</v>
      </c>
      <c r="D6598">
        <v>44</v>
      </c>
    </row>
    <row r="6599" spans="1:4">
      <c r="A6599" s="1">
        <v>45139</v>
      </c>
      <c r="B6599" t="s">
        <v>375</v>
      </c>
      <c r="C6599" t="s">
        <v>550</v>
      </c>
      <c r="D6599">
        <v>20</v>
      </c>
    </row>
    <row r="6600" spans="1:4">
      <c r="A6600" s="1">
        <v>45139</v>
      </c>
      <c r="B6600" t="s">
        <v>375</v>
      </c>
      <c r="C6600" t="s">
        <v>1319</v>
      </c>
      <c r="D6600">
        <v>5</v>
      </c>
    </row>
    <row r="6601" spans="1:4">
      <c r="A6601" s="1">
        <v>45139</v>
      </c>
      <c r="B6601" t="s">
        <v>36</v>
      </c>
      <c r="C6601" t="s">
        <v>1366</v>
      </c>
      <c r="D6601">
        <v>700</v>
      </c>
    </row>
    <row r="6602" spans="1:4">
      <c r="A6602" s="1">
        <v>45139</v>
      </c>
      <c r="B6602" t="s">
        <v>36</v>
      </c>
      <c r="C6602" t="s">
        <v>1597</v>
      </c>
      <c r="D6602">
        <v>1570</v>
      </c>
    </row>
    <row r="6603" spans="1:4">
      <c r="A6603" s="1">
        <v>45139</v>
      </c>
      <c r="B6603" t="s">
        <v>36</v>
      </c>
      <c r="C6603" t="s">
        <v>1591</v>
      </c>
      <c r="D6603">
        <v>1174</v>
      </c>
    </row>
    <row r="6604" spans="1:4">
      <c r="A6604" s="1">
        <v>45139</v>
      </c>
      <c r="B6604" t="s">
        <v>1538</v>
      </c>
      <c r="C6604" t="s">
        <v>1685</v>
      </c>
      <c r="D6604" t="e">
        <f>#REF!</f>
        <v>#REF!</v>
      </c>
    </row>
    <row r="6605" spans="1:4">
      <c r="A6605" s="1">
        <v>45139</v>
      </c>
      <c r="B6605" t="s">
        <v>294</v>
      </c>
      <c r="C6605" t="s">
        <v>1685</v>
      </c>
      <c r="D6605" t="e">
        <f>#REF!</f>
        <v>#REF!</v>
      </c>
    </row>
    <row r="6606" spans="1:4">
      <c r="A6606" s="1">
        <v>45139</v>
      </c>
      <c r="B6606" t="s">
        <v>644</v>
      </c>
      <c r="C6606" t="s">
        <v>1724</v>
      </c>
      <c r="D6606">
        <v>250</v>
      </c>
    </row>
    <row r="6607" spans="1:4">
      <c r="A6607" s="1">
        <v>45140</v>
      </c>
      <c r="B6607" t="s">
        <v>39</v>
      </c>
      <c r="C6607" t="s">
        <v>1723</v>
      </c>
      <c r="D6607">
        <v>180</v>
      </c>
    </row>
    <row r="6608" spans="1:4">
      <c r="A6608" s="1">
        <v>45141</v>
      </c>
      <c r="B6608" t="s">
        <v>39</v>
      </c>
      <c r="C6608" t="s">
        <v>1719</v>
      </c>
      <c r="D6608">
        <v>94.08</v>
      </c>
    </row>
    <row r="6609" spans="1:4">
      <c r="A6609" s="1">
        <v>45142</v>
      </c>
      <c r="B6609" t="s">
        <v>34</v>
      </c>
      <c r="C6609" t="s">
        <v>1725</v>
      </c>
      <c r="D6609">
        <v>5.46</v>
      </c>
    </row>
    <row r="6610" spans="1:4">
      <c r="A6610" s="1">
        <v>45142</v>
      </c>
      <c r="B6610" t="s">
        <v>11</v>
      </c>
      <c r="C6610" t="s">
        <v>1726</v>
      </c>
      <c r="D6610">
        <v>14.08</v>
      </c>
    </row>
    <row r="6611" spans="1:4">
      <c r="A6611" s="1">
        <v>45143</v>
      </c>
      <c r="B6611" t="s">
        <v>34</v>
      </c>
      <c r="C6611" t="s">
        <v>1727</v>
      </c>
      <c r="D6611">
        <v>8</v>
      </c>
    </row>
    <row r="6612" spans="1:4">
      <c r="A6612" s="1">
        <v>45143</v>
      </c>
      <c r="B6612" t="s">
        <v>68</v>
      </c>
      <c r="C6612" t="s">
        <v>1728</v>
      </c>
      <c r="D6612">
        <v>18.85</v>
      </c>
    </row>
    <row r="6613" spans="1:4">
      <c r="A6613" s="1">
        <v>45143</v>
      </c>
      <c r="B6613" t="s">
        <v>11</v>
      </c>
      <c r="C6613" t="s">
        <v>1729</v>
      </c>
      <c r="D6613">
        <v>9.1</v>
      </c>
    </row>
    <row r="6614" spans="1:4">
      <c r="A6614" s="1">
        <v>45144</v>
      </c>
      <c r="B6614" t="s">
        <v>68</v>
      </c>
      <c r="C6614" t="s">
        <v>372</v>
      </c>
      <c r="D6614">
        <v>29.69</v>
      </c>
    </row>
    <row r="6615" spans="1:4">
      <c r="A6615" s="1">
        <v>45144</v>
      </c>
      <c r="B6615" t="s">
        <v>197</v>
      </c>
      <c r="C6615" t="s">
        <v>124</v>
      </c>
      <c r="D6615">
        <v>22.65</v>
      </c>
    </row>
    <row r="6616" spans="1:4">
      <c r="A6616" s="1">
        <v>45144</v>
      </c>
      <c r="B6616" t="s">
        <v>134</v>
      </c>
      <c r="C6616" t="s">
        <v>1730</v>
      </c>
      <c r="D6616">
        <v>10</v>
      </c>
    </row>
    <row r="6617" spans="1:4">
      <c r="A6617" s="1">
        <v>45144</v>
      </c>
      <c r="B6617" t="s">
        <v>1538</v>
      </c>
      <c r="C6617" t="s">
        <v>1548</v>
      </c>
      <c r="D6617">
        <v>625</v>
      </c>
    </row>
    <row r="6618" spans="1:4">
      <c r="A6618" s="1">
        <v>45144</v>
      </c>
      <c r="B6618" t="s">
        <v>1538</v>
      </c>
      <c r="C6618" t="s">
        <v>1731</v>
      </c>
      <c r="D6618">
        <v>15</v>
      </c>
    </row>
    <row r="6619" spans="1:4">
      <c r="A6619" s="1">
        <v>45144</v>
      </c>
      <c r="B6619" t="s">
        <v>125</v>
      </c>
      <c r="C6619" t="s">
        <v>1732</v>
      </c>
      <c r="D6619">
        <v>5.5</v>
      </c>
    </row>
    <row r="6620" spans="1:4">
      <c r="A6620" s="1">
        <v>45145</v>
      </c>
      <c r="B6620" t="s">
        <v>68</v>
      </c>
      <c r="C6620" t="s">
        <v>1733</v>
      </c>
      <c r="D6620">
        <v>49.75</v>
      </c>
    </row>
    <row r="6621" spans="1:4">
      <c r="A6621" s="1">
        <v>45145</v>
      </c>
      <c r="B6621" t="s">
        <v>34</v>
      </c>
      <c r="C6621" t="s">
        <v>1722</v>
      </c>
      <c r="D6621">
        <v>9.5</v>
      </c>
    </row>
    <row r="6622" spans="1:4">
      <c r="A6622" s="1">
        <v>45146</v>
      </c>
      <c r="B6622" t="s">
        <v>36</v>
      </c>
      <c r="C6622" t="s">
        <v>1734</v>
      </c>
      <c r="D6622">
        <v>43.4</v>
      </c>
    </row>
    <row r="6623" spans="1:4">
      <c r="A6623" s="1">
        <v>45147</v>
      </c>
      <c r="B6623" t="s">
        <v>1538</v>
      </c>
      <c r="C6623" t="s">
        <v>1735</v>
      </c>
      <c r="D6623">
        <v>75.7</v>
      </c>
    </row>
    <row r="6624" spans="1:4">
      <c r="A6624" s="1">
        <v>45147</v>
      </c>
      <c r="B6624" t="s">
        <v>34</v>
      </c>
      <c r="C6624" t="s">
        <v>1736</v>
      </c>
      <c r="D6624">
        <v>11.4</v>
      </c>
    </row>
    <row r="6625" spans="1:4">
      <c r="A6625" s="1">
        <v>45147</v>
      </c>
      <c r="B6625" t="s">
        <v>163</v>
      </c>
      <c r="C6625" t="s">
        <v>1737</v>
      </c>
      <c r="D6625">
        <v>86.4</v>
      </c>
    </row>
    <row r="6626" spans="1:4">
      <c r="A6626" s="1">
        <v>45149</v>
      </c>
      <c r="B6626" t="s">
        <v>34</v>
      </c>
      <c r="C6626" t="s">
        <v>1738</v>
      </c>
      <c r="D6626">
        <v>18.8</v>
      </c>
    </row>
    <row r="6627" spans="1:4">
      <c r="A6627" s="1">
        <v>45149</v>
      </c>
      <c r="B6627" t="s">
        <v>68</v>
      </c>
      <c r="C6627" t="s">
        <v>1739</v>
      </c>
      <c r="D6627">
        <v>55.83</v>
      </c>
    </row>
    <row r="6628" spans="1:4">
      <c r="A6628" s="1">
        <v>45149</v>
      </c>
      <c r="B6628" t="s">
        <v>68</v>
      </c>
      <c r="C6628" t="s">
        <v>1739</v>
      </c>
      <c r="D6628">
        <v>162.19</v>
      </c>
    </row>
    <row r="6629" spans="1:4">
      <c r="A6629" s="1">
        <v>45139</v>
      </c>
      <c r="B6629" t="s">
        <v>34</v>
      </c>
      <c r="C6629" t="s">
        <v>1740</v>
      </c>
      <c r="D6629">
        <v>36</v>
      </c>
    </row>
    <row r="6630" spans="1:4">
      <c r="A6630" s="1">
        <v>45139</v>
      </c>
      <c r="B6630" t="s">
        <v>134</v>
      </c>
      <c r="C6630" t="s">
        <v>1741</v>
      </c>
      <c r="D6630">
        <v>44</v>
      </c>
    </row>
    <row r="6631" spans="1:4">
      <c r="A6631" s="1">
        <v>45139</v>
      </c>
      <c r="B6631" t="s">
        <v>68</v>
      </c>
      <c r="C6631" t="s">
        <v>1739</v>
      </c>
      <c r="D6631">
        <v>8.1</v>
      </c>
    </row>
    <row r="6632" spans="1:4">
      <c r="A6632" s="1">
        <v>45139</v>
      </c>
      <c r="B6632" t="s">
        <v>197</v>
      </c>
      <c r="C6632" t="s">
        <v>124</v>
      </c>
      <c r="D6632">
        <v>8.44</v>
      </c>
    </row>
    <row r="6633" spans="1:4">
      <c r="A6633" s="1">
        <v>45139</v>
      </c>
      <c r="B6633" t="s">
        <v>197</v>
      </c>
      <c r="C6633" t="s">
        <v>124</v>
      </c>
      <c r="D6633">
        <v>16.5</v>
      </c>
    </row>
    <row r="6634" spans="1:4">
      <c r="A6634" s="1">
        <v>45142</v>
      </c>
      <c r="B6634" t="s">
        <v>68</v>
      </c>
      <c r="C6634" t="s">
        <v>1739</v>
      </c>
      <c r="D6634">
        <v>289.64</v>
      </c>
    </row>
  </sheetData>
  <pageMargins left="0.75" right="0.75" top="1" bottom="1" header="0.5" footer="0.5"/>
  <headerFooter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15"/>
  <sheetViews>
    <sheetView workbookViewId="0">
      <selection activeCell="A1" sqref="A1"/>
    </sheetView>
  </sheetViews>
  <sheetFormatPr defaultColWidth="9" defaultRowHeight="15" outlineLevelCol="1"/>
  <sheetData>
    <row r="1" spans="1:2">
      <c r="A1" t="s">
        <v>1742</v>
      </c>
      <c r="B1" t="s">
        <v>1743</v>
      </c>
    </row>
    <row r="2" spans="1:2">
      <c r="A2" t="s">
        <v>1744</v>
      </c>
      <c r="B2">
        <v>30</v>
      </c>
    </row>
    <row r="3" spans="1:2">
      <c r="A3" t="s">
        <v>1745</v>
      </c>
      <c r="B3">
        <v>51</v>
      </c>
    </row>
    <row r="4" spans="1:2">
      <c r="A4" t="s">
        <v>1746</v>
      </c>
      <c r="B4">
        <v>41</v>
      </c>
    </row>
    <row r="5" spans="1:2">
      <c r="A5" t="s">
        <v>1747</v>
      </c>
      <c r="B5">
        <v>61</v>
      </c>
    </row>
    <row r="6" spans="1:2">
      <c r="A6" t="s">
        <v>1748</v>
      </c>
      <c r="B6">
        <v>51</v>
      </c>
    </row>
    <row r="7" spans="1:2">
      <c r="A7" t="s">
        <v>1749</v>
      </c>
      <c r="B7">
        <v>60</v>
      </c>
    </row>
    <row r="8" spans="1:2">
      <c r="A8" t="s">
        <v>1750</v>
      </c>
      <c r="B8">
        <v>54</v>
      </c>
    </row>
    <row r="9" spans="1:2">
      <c r="A9" t="s">
        <v>1751</v>
      </c>
      <c r="B9">
        <v>75</v>
      </c>
    </row>
    <row r="10" spans="1:2">
      <c r="A10" t="s">
        <v>1752</v>
      </c>
      <c r="B10">
        <v>58</v>
      </c>
    </row>
    <row r="11" spans="1:2">
      <c r="A11" t="s">
        <v>1753</v>
      </c>
      <c r="B11">
        <v>55</v>
      </c>
    </row>
    <row r="12" spans="1:2">
      <c r="A12" t="s">
        <v>1754</v>
      </c>
      <c r="B12">
        <v>54</v>
      </c>
    </row>
    <row r="13" spans="1:2">
      <c r="A13" t="s">
        <v>1755</v>
      </c>
      <c r="B13">
        <v>67</v>
      </c>
    </row>
    <row r="14" spans="1:2">
      <c r="A14" t="s">
        <v>1756</v>
      </c>
      <c r="B14">
        <v>76</v>
      </c>
    </row>
    <row r="15" spans="1:2">
      <c r="A15" t="s">
        <v>1757</v>
      </c>
      <c r="B15">
        <v>59</v>
      </c>
    </row>
    <row r="16" spans="1:2">
      <c r="A16" t="s">
        <v>1758</v>
      </c>
      <c r="B16">
        <v>70</v>
      </c>
    </row>
    <row r="17" spans="1:2">
      <c r="A17" t="s">
        <v>1759</v>
      </c>
      <c r="B17">
        <v>71</v>
      </c>
    </row>
    <row r="18" spans="1:2">
      <c r="A18" t="s">
        <v>1760</v>
      </c>
      <c r="B18">
        <v>75</v>
      </c>
    </row>
    <row r="19" spans="1:2">
      <c r="A19" t="s">
        <v>1761</v>
      </c>
      <c r="B19">
        <v>85</v>
      </c>
    </row>
    <row r="20" spans="1:2">
      <c r="A20" t="s">
        <v>1762</v>
      </c>
      <c r="B20">
        <v>64</v>
      </c>
    </row>
    <row r="21" spans="1:2">
      <c r="A21" t="s">
        <v>1763</v>
      </c>
      <c r="B21">
        <v>74</v>
      </c>
    </row>
    <row r="22" spans="1:2">
      <c r="A22" t="s">
        <v>1764</v>
      </c>
      <c r="B22">
        <v>70</v>
      </c>
    </row>
    <row r="23" spans="1:2">
      <c r="A23" t="s">
        <v>1765</v>
      </c>
      <c r="B23">
        <v>74</v>
      </c>
    </row>
    <row r="24" spans="1:2">
      <c r="A24" t="s">
        <v>1766</v>
      </c>
      <c r="B24">
        <v>73</v>
      </c>
    </row>
    <row r="25" spans="1:2">
      <c r="A25" t="s">
        <v>1767</v>
      </c>
      <c r="B25">
        <v>55</v>
      </c>
    </row>
    <row r="26" spans="1:2">
      <c r="A26" t="s">
        <v>1768</v>
      </c>
      <c r="B26">
        <v>65</v>
      </c>
    </row>
    <row r="27" spans="1:2">
      <c r="A27" t="s">
        <v>1769</v>
      </c>
      <c r="B27">
        <v>63</v>
      </c>
    </row>
    <row r="28" spans="1:2">
      <c r="A28" t="s">
        <v>1770</v>
      </c>
      <c r="B28">
        <v>68</v>
      </c>
    </row>
    <row r="29" spans="1:2">
      <c r="A29" t="s">
        <v>1771</v>
      </c>
      <c r="B29">
        <v>77</v>
      </c>
    </row>
    <row r="30" spans="1:2">
      <c r="A30" t="s">
        <v>1772</v>
      </c>
      <c r="B30">
        <v>74</v>
      </c>
    </row>
    <row r="31" spans="1:2">
      <c r="A31" t="s">
        <v>1773</v>
      </c>
      <c r="B31">
        <v>77</v>
      </c>
    </row>
    <row r="32" spans="1:2">
      <c r="A32" t="s">
        <v>1774</v>
      </c>
      <c r="B32">
        <v>67</v>
      </c>
    </row>
    <row r="33" spans="1:2">
      <c r="A33" t="s">
        <v>1775</v>
      </c>
      <c r="B33">
        <v>83</v>
      </c>
    </row>
    <row r="34" spans="1:2">
      <c r="A34" t="s">
        <v>1776</v>
      </c>
      <c r="B34">
        <v>76</v>
      </c>
    </row>
    <row r="35" spans="1:2">
      <c r="A35" t="s">
        <v>1777</v>
      </c>
      <c r="B35">
        <v>66</v>
      </c>
    </row>
    <row r="36" spans="1:2">
      <c r="A36" t="s">
        <v>1778</v>
      </c>
      <c r="B36">
        <v>65</v>
      </c>
    </row>
    <row r="37" spans="1:2">
      <c r="A37" t="s">
        <v>1779</v>
      </c>
      <c r="B37">
        <v>75</v>
      </c>
    </row>
    <row r="38" spans="1:2">
      <c r="A38" t="s">
        <v>1780</v>
      </c>
      <c r="B38">
        <v>51</v>
      </c>
    </row>
    <row r="39" spans="1:2">
      <c r="A39" t="s">
        <v>1781</v>
      </c>
      <c r="B39">
        <v>69</v>
      </c>
    </row>
    <row r="40" spans="1:2">
      <c r="A40" t="s">
        <v>1782</v>
      </c>
      <c r="B40">
        <v>66</v>
      </c>
    </row>
    <row r="41" spans="1:2">
      <c r="A41" t="s">
        <v>1783</v>
      </c>
      <c r="B41">
        <v>70</v>
      </c>
    </row>
    <row r="42" spans="1:2">
      <c r="A42" t="s">
        <v>1784</v>
      </c>
      <c r="B42">
        <v>69</v>
      </c>
    </row>
    <row r="43" spans="1:2">
      <c r="A43" t="s">
        <v>1785</v>
      </c>
      <c r="B43">
        <v>78</v>
      </c>
    </row>
    <row r="44" spans="1:2">
      <c r="A44" t="s">
        <v>1786</v>
      </c>
      <c r="B44">
        <v>70</v>
      </c>
    </row>
    <row r="45" spans="1:2">
      <c r="A45" t="s">
        <v>1787</v>
      </c>
      <c r="B45">
        <v>101</v>
      </c>
    </row>
    <row r="46" spans="1:2">
      <c r="A46" t="s">
        <v>1788</v>
      </c>
      <c r="B46">
        <v>62</v>
      </c>
    </row>
    <row r="47" spans="1:2">
      <c r="A47" t="s">
        <v>1789</v>
      </c>
      <c r="B47">
        <v>56</v>
      </c>
    </row>
    <row r="48" spans="1:2">
      <c r="A48" t="s">
        <v>1790</v>
      </c>
      <c r="B48">
        <v>72</v>
      </c>
    </row>
    <row r="49" spans="1:2">
      <c r="A49" t="s">
        <v>1791</v>
      </c>
      <c r="B49">
        <v>76</v>
      </c>
    </row>
    <row r="50" spans="1:2">
      <c r="A50" t="s">
        <v>1792</v>
      </c>
      <c r="B50">
        <v>66</v>
      </c>
    </row>
    <row r="51" spans="1:2">
      <c r="A51" t="s">
        <v>1793</v>
      </c>
      <c r="B51">
        <v>56</v>
      </c>
    </row>
    <row r="52" spans="1:2">
      <c r="A52" t="s">
        <v>1794</v>
      </c>
      <c r="B52">
        <v>57</v>
      </c>
    </row>
    <row r="53" spans="1:2">
      <c r="A53" t="s">
        <v>1795</v>
      </c>
      <c r="B53">
        <v>61</v>
      </c>
    </row>
    <row r="54" spans="1:2">
      <c r="A54" t="s">
        <v>1796</v>
      </c>
      <c r="B54">
        <v>67</v>
      </c>
    </row>
    <row r="55" spans="1:2">
      <c r="A55" t="s">
        <v>1797</v>
      </c>
      <c r="B55">
        <v>51</v>
      </c>
    </row>
    <row r="56" spans="1:2">
      <c r="A56" t="s">
        <v>1798</v>
      </c>
      <c r="B56">
        <v>51</v>
      </c>
    </row>
    <row r="57" spans="1:2">
      <c r="A57" t="s">
        <v>1799</v>
      </c>
      <c r="B57">
        <v>65</v>
      </c>
    </row>
    <row r="58" spans="1:2">
      <c r="A58" t="s">
        <v>1800</v>
      </c>
      <c r="B58">
        <v>57</v>
      </c>
    </row>
    <row r="59" spans="1:2">
      <c r="A59" t="s">
        <v>1801</v>
      </c>
      <c r="B59">
        <v>53</v>
      </c>
    </row>
    <row r="60" spans="1:2">
      <c r="A60" t="s">
        <v>1802</v>
      </c>
      <c r="B60">
        <v>51</v>
      </c>
    </row>
    <row r="61" spans="1:2">
      <c r="A61" t="s">
        <v>1803</v>
      </c>
      <c r="B61">
        <v>56</v>
      </c>
    </row>
    <row r="62" spans="1:2">
      <c r="A62" t="s">
        <v>1804</v>
      </c>
      <c r="B62">
        <v>55</v>
      </c>
    </row>
    <row r="63" spans="1:2">
      <c r="A63" t="s">
        <v>1805</v>
      </c>
      <c r="B63">
        <v>80</v>
      </c>
    </row>
    <row r="64" spans="1:2">
      <c r="A64" t="s">
        <v>1806</v>
      </c>
      <c r="B64">
        <v>76</v>
      </c>
    </row>
    <row r="65" spans="1:2">
      <c r="A65" t="s">
        <v>1807</v>
      </c>
      <c r="B65">
        <v>57</v>
      </c>
    </row>
    <row r="66" spans="1:2">
      <c r="A66" t="s">
        <v>1808</v>
      </c>
      <c r="B66">
        <v>56</v>
      </c>
    </row>
    <row r="67" spans="1:2">
      <c r="A67" t="s">
        <v>1809</v>
      </c>
      <c r="B67">
        <v>56</v>
      </c>
    </row>
    <row r="68" spans="1:2">
      <c r="A68" t="s">
        <v>1810</v>
      </c>
      <c r="B68">
        <v>73</v>
      </c>
    </row>
    <row r="69" spans="1:2">
      <c r="A69" t="s">
        <v>1811</v>
      </c>
      <c r="B69">
        <v>61</v>
      </c>
    </row>
    <row r="70" spans="1:2">
      <c r="A70" t="s">
        <v>1812</v>
      </c>
      <c r="B70">
        <v>46</v>
      </c>
    </row>
    <row r="71" spans="1:2">
      <c r="A71" t="s">
        <v>1813</v>
      </c>
      <c r="B71">
        <v>56</v>
      </c>
    </row>
    <row r="72" spans="1:2">
      <c r="A72" t="s">
        <v>1814</v>
      </c>
      <c r="B72">
        <v>58</v>
      </c>
    </row>
    <row r="73" spans="1:2">
      <c r="A73" t="s">
        <v>1815</v>
      </c>
      <c r="B73">
        <v>45</v>
      </c>
    </row>
    <row r="74" spans="1:2">
      <c r="A74" t="s">
        <v>1816</v>
      </c>
      <c r="B74">
        <v>42</v>
      </c>
    </row>
    <row r="75" spans="1:2">
      <c r="A75" t="s">
        <v>1817</v>
      </c>
      <c r="B75">
        <v>48</v>
      </c>
    </row>
    <row r="76" spans="1:2">
      <c r="A76" t="s">
        <v>1818</v>
      </c>
      <c r="B76">
        <v>48</v>
      </c>
    </row>
    <row r="77" spans="1:2">
      <c r="A77" t="s">
        <v>1819</v>
      </c>
      <c r="B77">
        <v>57</v>
      </c>
    </row>
    <row r="78" spans="1:2">
      <c r="A78" t="s">
        <v>1820</v>
      </c>
      <c r="B78">
        <v>52</v>
      </c>
    </row>
    <row r="79" spans="1:2">
      <c r="A79" t="s">
        <v>1821</v>
      </c>
      <c r="B79">
        <v>58</v>
      </c>
    </row>
    <row r="80" spans="1:2">
      <c r="A80" t="s">
        <v>1822</v>
      </c>
      <c r="B80">
        <v>49</v>
      </c>
    </row>
    <row r="81" spans="1:2">
      <c r="A81" t="s">
        <v>1823</v>
      </c>
      <c r="B81">
        <v>56</v>
      </c>
    </row>
    <row r="82" spans="1:2">
      <c r="A82" t="s">
        <v>1824</v>
      </c>
      <c r="B82">
        <v>44</v>
      </c>
    </row>
    <row r="83" spans="1:2">
      <c r="A83" t="s">
        <v>1825</v>
      </c>
      <c r="B83">
        <v>56</v>
      </c>
    </row>
    <row r="84" spans="1:2">
      <c r="A84" t="s">
        <v>1826</v>
      </c>
      <c r="B84">
        <v>41</v>
      </c>
    </row>
    <row r="85" spans="1:2">
      <c r="A85" t="s">
        <v>1827</v>
      </c>
      <c r="B85">
        <v>51</v>
      </c>
    </row>
    <row r="86" spans="1:2">
      <c r="A86" t="s">
        <v>1828</v>
      </c>
      <c r="B86">
        <v>52</v>
      </c>
    </row>
    <row r="87" spans="1:2">
      <c r="A87" t="s">
        <v>1829</v>
      </c>
      <c r="B87">
        <v>49</v>
      </c>
    </row>
    <row r="88" spans="1:2">
      <c r="A88" t="s">
        <v>1830</v>
      </c>
      <c r="B88">
        <v>43</v>
      </c>
    </row>
    <row r="89" spans="1:2">
      <c r="A89" t="s">
        <v>1831</v>
      </c>
      <c r="B89">
        <v>50</v>
      </c>
    </row>
    <row r="90" spans="1:2">
      <c r="A90" t="s">
        <v>1832</v>
      </c>
      <c r="B90">
        <v>54</v>
      </c>
    </row>
    <row r="91" spans="1:2">
      <c r="A91" t="s">
        <v>1833</v>
      </c>
      <c r="B91">
        <v>55</v>
      </c>
    </row>
    <row r="92" spans="1:2">
      <c r="A92" t="s">
        <v>1834</v>
      </c>
      <c r="B92">
        <v>64</v>
      </c>
    </row>
    <row r="93" spans="1:2">
      <c r="A93" t="s">
        <v>1835</v>
      </c>
      <c r="B93">
        <v>72</v>
      </c>
    </row>
    <row r="94" spans="1:2">
      <c r="A94" t="s">
        <v>1836</v>
      </c>
      <c r="B94">
        <v>68</v>
      </c>
    </row>
    <row r="95" spans="1:2">
      <c r="A95" t="s">
        <v>1837</v>
      </c>
      <c r="B95">
        <v>74</v>
      </c>
    </row>
    <row r="96" spans="1:2">
      <c r="A96" t="s">
        <v>1838</v>
      </c>
      <c r="B96">
        <v>68</v>
      </c>
    </row>
    <row r="97" spans="1:2">
      <c r="A97" t="s">
        <v>1839</v>
      </c>
      <c r="B97">
        <v>58</v>
      </c>
    </row>
    <row r="98" spans="1:2">
      <c r="A98" t="s">
        <v>1840</v>
      </c>
      <c r="B98">
        <v>56</v>
      </c>
    </row>
    <row r="99" spans="1:2">
      <c r="A99" t="s">
        <v>1841</v>
      </c>
      <c r="B99">
        <v>64</v>
      </c>
    </row>
    <row r="100" spans="1:2">
      <c r="A100" t="s">
        <v>1842</v>
      </c>
      <c r="B100">
        <v>48</v>
      </c>
    </row>
    <row r="101" spans="1:2">
      <c r="A101" t="s">
        <v>1843</v>
      </c>
      <c r="B101">
        <v>51</v>
      </c>
    </row>
    <row r="102" spans="1:2">
      <c r="A102" t="s">
        <v>1844</v>
      </c>
      <c r="B102">
        <v>51</v>
      </c>
    </row>
    <row r="103" spans="1:2">
      <c r="A103" t="s">
        <v>1845</v>
      </c>
      <c r="B103">
        <v>44</v>
      </c>
    </row>
    <row r="104" spans="1:2">
      <c r="A104" t="s">
        <v>1846</v>
      </c>
      <c r="B104">
        <v>51</v>
      </c>
    </row>
    <row r="105" spans="1:2">
      <c r="A105" t="s">
        <v>1847</v>
      </c>
      <c r="B105">
        <v>49</v>
      </c>
    </row>
    <row r="106" spans="1:2">
      <c r="A106" t="s">
        <v>1848</v>
      </c>
      <c r="B106">
        <v>54</v>
      </c>
    </row>
    <row r="107" spans="1:2">
      <c r="A107" t="s">
        <v>1849</v>
      </c>
      <c r="B107">
        <v>50</v>
      </c>
    </row>
    <row r="108" spans="1:2">
      <c r="A108" t="s">
        <v>1850</v>
      </c>
      <c r="B108">
        <v>47</v>
      </c>
    </row>
    <row r="109" spans="1:2">
      <c r="A109" t="s">
        <v>1851</v>
      </c>
      <c r="B109">
        <v>55</v>
      </c>
    </row>
    <row r="110" spans="1:2">
      <c r="A110" t="s">
        <v>1852</v>
      </c>
      <c r="B110">
        <v>48</v>
      </c>
    </row>
    <row r="111" spans="1:2">
      <c r="A111" t="s">
        <v>1853</v>
      </c>
      <c r="B111">
        <v>73</v>
      </c>
    </row>
    <row r="112" spans="1:2">
      <c r="A112" t="s">
        <v>1854</v>
      </c>
      <c r="B112">
        <v>56</v>
      </c>
    </row>
    <row r="113" spans="1:2">
      <c r="A113" t="s">
        <v>1855</v>
      </c>
      <c r="B113">
        <v>47</v>
      </c>
    </row>
    <row r="114" spans="1:2">
      <c r="A114" t="s">
        <v>1856</v>
      </c>
      <c r="B114">
        <v>6633</v>
      </c>
    </row>
    <row r="115" spans="1:2">
      <c r="A115" t="s">
        <v>1857</v>
      </c>
      <c r="B115">
        <v>113</v>
      </c>
    </row>
  </sheetData>
  <pageMargins left="0.75" right="0.75" top="1" bottom="1" header="0.5" footer="0.5"/>
  <headerFooter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542"/>
  <sheetViews>
    <sheetView tabSelected="1" topLeftCell="A484" workbookViewId="0">
      <selection activeCell="J493" sqref="J493"/>
    </sheetView>
  </sheetViews>
  <sheetFormatPr defaultColWidth="9" defaultRowHeight="15" outlineLevelCol="3"/>
  <sheetData>
    <row r="1" spans="1:4">
      <c r="A1" t="s">
        <v>1858</v>
      </c>
      <c r="B1" t="s">
        <v>1859</v>
      </c>
      <c r="C1" t="s">
        <v>1860</v>
      </c>
      <c r="D1" t="s">
        <v>3</v>
      </c>
    </row>
    <row r="2" spans="1:4">
      <c r="A2">
        <v>1</v>
      </c>
      <c r="B2">
        <v>2010</v>
      </c>
      <c r="C2" t="s">
        <v>1538</v>
      </c>
      <c r="D2">
        <v>440</v>
      </c>
    </row>
    <row r="3" spans="1:4">
      <c r="A3">
        <v>1</v>
      </c>
      <c r="B3">
        <v>2010</v>
      </c>
      <c r="C3" t="s">
        <v>11</v>
      </c>
      <c r="D3">
        <v>23</v>
      </c>
    </row>
    <row r="4" spans="1:4">
      <c r="A4">
        <v>1</v>
      </c>
      <c r="B4">
        <v>2010</v>
      </c>
      <c r="C4" t="s">
        <v>68</v>
      </c>
      <c r="D4">
        <v>30</v>
      </c>
    </row>
    <row r="5" spans="1:4">
      <c r="A5">
        <v>1</v>
      </c>
      <c r="B5">
        <v>2010</v>
      </c>
      <c r="C5" t="s">
        <v>43</v>
      </c>
      <c r="D5">
        <v>570.43</v>
      </c>
    </row>
    <row r="6" spans="1:4">
      <c r="A6">
        <v>1</v>
      </c>
      <c r="B6">
        <v>2010</v>
      </c>
      <c r="C6" t="s">
        <v>39</v>
      </c>
      <c r="D6">
        <v>77.43</v>
      </c>
    </row>
    <row r="7" spans="1:4">
      <c r="A7">
        <v>1</v>
      </c>
      <c r="B7">
        <v>2015</v>
      </c>
      <c r="C7" t="s">
        <v>1538</v>
      </c>
      <c r="D7">
        <v>1910.35</v>
      </c>
    </row>
    <row r="8" spans="1:4">
      <c r="A8">
        <v>1</v>
      </c>
      <c r="B8">
        <v>2015</v>
      </c>
      <c r="C8" t="s">
        <v>11</v>
      </c>
      <c r="D8">
        <v>479.14</v>
      </c>
    </row>
    <row r="9" spans="1:4">
      <c r="A9">
        <v>1</v>
      </c>
      <c r="B9">
        <v>2015</v>
      </c>
      <c r="C9" t="s">
        <v>68</v>
      </c>
      <c r="D9">
        <v>346.95</v>
      </c>
    </row>
    <row r="10" spans="1:4">
      <c r="A10">
        <v>1</v>
      </c>
      <c r="B10">
        <v>2015</v>
      </c>
      <c r="C10" t="s">
        <v>197</v>
      </c>
      <c r="D10">
        <v>10.1</v>
      </c>
    </row>
    <row r="11" spans="1:4">
      <c r="A11">
        <v>1</v>
      </c>
      <c r="B11">
        <v>2015</v>
      </c>
      <c r="C11" t="s">
        <v>125</v>
      </c>
      <c r="D11">
        <v>490.07</v>
      </c>
    </row>
    <row r="12" spans="1:4">
      <c r="A12">
        <v>1</v>
      </c>
      <c r="B12">
        <v>2015</v>
      </c>
      <c r="C12" t="s">
        <v>157</v>
      </c>
      <c r="D12">
        <v>190.46</v>
      </c>
    </row>
    <row r="13" spans="1:4">
      <c r="A13">
        <v>1</v>
      </c>
      <c r="B13">
        <v>2015</v>
      </c>
      <c r="C13" t="s">
        <v>134</v>
      </c>
      <c r="D13">
        <v>757.35</v>
      </c>
    </row>
    <row r="14" spans="1:4">
      <c r="A14">
        <v>1</v>
      </c>
      <c r="B14">
        <v>2015</v>
      </c>
      <c r="C14" t="s">
        <v>34</v>
      </c>
      <c r="D14">
        <v>41.3</v>
      </c>
    </row>
    <row r="15" spans="1:4">
      <c r="A15">
        <v>1</v>
      </c>
      <c r="B15">
        <v>2015</v>
      </c>
      <c r="C15" t="s">
        <v>36</v>
      </c>
      <c r="D15">
        <v>1174</v>
      </c>
    </row>
    <row r="16" spans="1:4">
      <c r="A16">
        <v>1</v>
      </c>
      <c r="B16">
        <v>2015</v>
      </c>
      <c r="C16" t="s">
        <v>43</v>
      </c>
      <c r="D16">
        <v>5899.03</v>
      </c>
    </row>
    <row r="17" spans="1:4">
      <c r="A17">
        <v>1</v>
      </c>
      <c r="B17">
        <v>2015</v>
      </c>
      <c r="C17" t="s">
        <v>39</v>
      </c>
      <c r="D17">
        <v>499.31</v>
      </c>
    </row>
    <row r="18" spans="1:4">
      <c r="A18">
        <v>1</v>
      </c>
      <c r="B18">
        <v>2016</v>
      </c>
      <c r="C18" t="s">
        <v>1538</v>
      </c>
      <c r="D18">
        <v>1129.26</v>
      </c>
    </row>
    <row r="19" spans="1:4">
      <c r="A19">
        <v>1</v>
      </c>
      <c r="B19">
        <v>2016</v>
      </c>
      <c r="C19" t="s">
        <v>294</v>
      </c>
      <c r="D19">
        <v>903.95</v>
      </c>
    </row>
    <row r="20" spans="1:4">
      <c r="A20">
        <v>1</v>
      </c>
      <c r="B20">
        <v>2016</v>
      </c>
      <c r="C20" t="s">
        <v>11</v>
      </c>
      <c r="D20">
        <v>493.4</v>
      </c>
    </row>
    <row r="21" spans="1:4">
      <c r="A21">
        <v>1</v>
      </c>
      <c r="B21">
        <v>2016</v>
      </c>
      <c r="C21" t="s">
        <v>68</v>
      </c>
      <c r="D21">
        <v>511.25</v>
      </c>
    </row>
    <row r="22" spans="1:4">
      <c r="A22">
        <v>1</v>
      </c>
      <c r="B22">
        <v>2016</v>
      </c>
      <c r="C22" t="s">
        <v>125</v>
      </c>
      <c r="D22">
        <v>701.86</v>
      </c>
    </row>
    <row r="23" spans="1:4">
      <c r="A23">
        <v>1</v>
      </c>
      <c r="B23">
        <v>2016</v>
      </c>
      <c r="C23" t="s">
        <v>644</v>
      </c>
      <c r="D23">
        <v>750</v>
      </c>
    </row>
    <row r="24" spans="1:4">
      <c r="A24">
        <v>1</v>
      </c>
      <c r="B24">
        <v>2016</v>
      </c>
      <c r="C24" t="s">
        <v>646</v>
      </c>
      <c r="D24">
        <v>450</v>
      </c>
    </row>
    <row r="25" spans="1:4">
      <c r="A25">
        <v>1</v>
      </c>
      <c r="B25">
        <v>2016</v>
      </c>
      <c r="C25" t="s">
        <v>134</v>
      </c>
      <c r="D25">
        <v>355.7</v>
      </c>
    </row>
    <row r="26" spans="1:4">
      <c r="A26">
        <v>1</v>
      </c>
      <c r="B26">
        <v>2016</v>
      </c>
      <c r="C26" t="s">
        <v>34</v>
      </c>
      <c r="D26">
        <v>53.5</v>
      </c>
    </row>
    <row r="27" spans="1:4">
      <c r="A27">
        <v>1</v>
      </c>
      <c r="B27">
        <v>2016</v>
      </c>
      <c r="C27" t="s">
        <v>36</v>
      </c>
      <c r="D27">
        <v>1440.56</v>
      </c>
    </row>
    <row r="28" spans="1:4">
      <c r="A28">
        <v>1</v>
      </c>
      <c r="B28">
        <v>2016</v>
      </c>
      <c r="C28" t="s">
        <v>43</v>
      </c>
      <c r="D28">
        <v>7290.91</v>
      </c>
    </row>
    <row r="29" spans="1:4">
      <c r="A29">
        <v>1</v>
      </c>
      <c r="B29">
        <v>2016</v>
      </c>
      <c r="C29" t="s">
        <v>39</v>
      </c>
      <c r="D29">
        <v>501.43</v>
      </c>
    </row>
    <row r="30" spans="1:4">
      <c r="A30">
        <v>1</v>
      </c>
      <c r="B30">
        <v>2017</v>
      </c>
      <c r="C30" t="s">
        <v>1538</v>
      </c>
      <c r="D30">
        <v>1285.35</v>
      </c>
    </row>
    <row r="31" spans="1:4">
      <c r="A31">
        <v>1</v>
      </c>
      <c r="B31">
        <v>2017</v>
      </c>
      <c r="C31" t="s">
        <v>11</v>
      </c>
      <c r="D31">
        <v>311.15</v>
      </c>
    </row>
    <row r="32" spans="1:4">
      <c r="A32">
        <v>1</v>
      </c>
      <c r="B32">
        <v>2017</v>
      </c>
      <c r="C32" t="s">
        <v>68</v>
      </c>
      <c r="D32">
        <v>757.93</v>
      </c>
    </row>
    <row r="33" spans="1:4">
      <c r="A33">
        <v>1</v>
      </c>
      <c r="B33">
        <v>2017</v>
      </c>
      <c r="C33" t="s">
        <v>197</v>
      </c>
      <c r="D33">
        <v>500.3</v>
      </c>
    </row>
    <row r="34" spans="1:4">
      <c r="A34">
        <v>1</v>
      </c>
      <c r="B34">
        <v>2017</v>
      </c>
      <c r="C34" t="s">
        <v>125</v>
      </c>
      <c r="D34">
        <v>721.5</v>
      </c>
    </row>
    <row r="35" spans="1:4">
      <c r="A35">
        <v>1</v>
      </c>
      <c r="B35">
        <v>2017</v>
      </c>
      <c r="C35" t="s">
        <v>841</v>
      </c>
      <c r="D35">
        <v>1447.5</v>
      </c>
    </row>
    <row r="36" spans="1:4">
      <c r="A36">
        <v>1</v>
      </c>
      <c r="B36">
        <v>2017</v>
      </c>
      <c r="C36" t="s">
        <v>644</v>
      </c>
      <c r="D36">
        <v>1050</v>
      </c>
    </row>
    <row r="37" spans="1:4">
      <c r="A37">
        <v>1</v>
      </c>
      <c r="B37">
        <v>2017</v>
      </c>
      <c r="C37" t="s">
        <v>646</v>
      </c>
      <c r="D37">
        <v>450</v>
      </c>
    </row>
    <row r="38" spans="1:4">
      <c r="A38">
        <v>1</v>
      </c>
      <c r="B38">
        <v>2017</v>
      </c>
      <c r="C38" t="s">
        <v>163</v>
      </c>
      <c r="D38">
        <v>20</v>
      </c>
    </row>
    <row r="39" spans="1:4">
      <c r="A39">
        <v>1</v>
      </c>
      <c r="B39">
        <v>2017</v>
      </c>
      <c r="C39" t="s">
        <v>134</v>
      </c>
      <c r="D39">
        <v>445.8</v>
      </c>
    </row>
    <row r="40" spans="1:4">
      <c r="A40">
        <v>1</v>
      </c>
      <c r="B40">
        <v>2017</v>
      </c>
      <c r="C40" t="s">
        <v>34</v>
      </c>
      <c r="D40">
        <v>34.3</v>
      </c>
    </row>
    <row r="41" spans="1:4">
      <c r="A41">
        <v>1</v>
      </c>
      <c r="B41">
        <v>2017</v>
      </c>
      <c r="C41" t="s">
        <v>36</v>
      </c>
      <c r="D41">
        <v>1382.8</v>
      </c>
    </row>
    <row r="42" spans="1:4">
      <c r="A42">
        <v>1</v>
      </c>
      <c r="B42">
        <v>2017</v>
      </c>
      <c r="C42" t="s">
        <v>43</v>
      </c>
      <c r="D42">
        <v>9185.79</v>
      </c>
    </row>
    <row r="43" spans="1:4">
      <c r="A43">
        <v>1</v>
      </c>
      <c r="B43">
        <v>2017</v>
      </c>
      <c r="C43" t="s">
        <v>39</v>
      </c>
      <c r="D43">
        <v>441.16</v>
      </c>
    </row>
    <row r="44" spans="1:4">
      <c r="A44">
        <v>1</v>
      </c>
      <c r="B44">
        <v>2017</v>
      </c>
      <c r="C44" t="s">
        <v>375</v>
      </c>
      <c r="D44">
        <v>338</v>
      </c>
    </row>
    <row r="45" spans="1:4">
      <c r="A45">
        <v>1</v>
      </c>
      <c r="B45">
        <v>2018</v>
      </c>
      <c r="C45" t="s">
        <v>1538</v>
      </c>
      <c r="D45">
        <v>860</v>
      </c>
    </row>
    <row r="46" spans="1:4">
      <c r="A46">
        <v>1</v>
      </c>
      <c r="B46">
        <v>2018</v>
      </c>
      <c r="C46" t="s">
        <v>294</v>
      </c>
      <c r="D46">
        <v>470</v>
      </c>
    </row>
    <row r="47" spans="1:4">
      <c r="A47">
        <v>1</v>
      </c>
      <c r="B47">
        <v>2018</v>
      </c>
      <c r="C47" t="s">
        <v>11</v>
      </c>
      <c r="D47">
        <v>243.9</v>
      </c>
    </row>
    <row r="48" spans="1:4">
      <c r="A48">
        <v>1</v>
      </c>
      <c r="B48">
        <v>2018</v>
      </c>
      <c r="C48" t="s">
        <v>68</v>
      </c>
      <c r="D48">
        <v>748.67</v>
      </c>
    </row>
    <row r="49" spans="1:4">
      <c r="A49">
        <v>1</v>
      </c>
      <c r="B49">
        <v>2018</v>
      </c>
      <c r="C49" t="s">
        <v>197</v>
      </c>
      <c r="D49">
        <v>535.43</v>
      </c>
    </row>
    <row r="50" spans="1:4">
      <c r="A50">
        <v>1</v>
      </c>
      <c r="B50">
        <v>2018</v>
      </c>
      <c r="C50" t="s">
        <v>125</v>
      </c>
      <c r="D50">
        <v>857.9</v>
      </c>
    </row>
    <row r="51" spans="1:4">
      <c r="A51">
        <v>1</v>
      </c>
      <c r="B51">
        <v>2018</v>
      </c>
      <c r="C51" t="s">
        <v>841</v>
      </c>
      <c r="D51">
        <v>1661.6</v>
      </c>
    </row>
    <row r="52" spans="1:4">
      <c r="A52">
        <v>1</v>
      </c>
      <c r="B52">
        <v>2018</v>
      </c>
      <c r="C52" t="s">
        <v>644</v>
      </c>
      <c r="D52">
        <v>1650</v>
      </c>
    </row>
    <row r="53" spans="1:4">
      <c r="A53">
        <v>1</v>
      </c>
      <c r="B53">
        <v>2018</v>
      </c>
      <c r="C53" t="s">
        <v>134</v>
      </c>
      <c r="D53">
        <v>219</v>
      </c>
    </row>
    <row r="54" spans="1:4">
      <c r="A54">
        <v>1</v>
      </c>
      <c r="B54">
        <v>2018</v>
      </c>
      <c r="C54" t="s">
        <v>34</v>
      </c>
      <c r="D54">
        <v>65.1</v>
      </c>
    </row>
    <row r="55" spans="1:4">
      <c r="A55">
        <v>1</v>
      </c>
      <c r="B55">
        <v>2018</v>
      </c>
      <c r="C55" t="s">
        <v>36</v>
      </c>
      <c r="D55">
        <v>1329.48</v>
      </c>
    </row>
    <row r="56" spans="1:4">
      <c r="A56">
        <v>1</v>
      </c>
      <c r="B56">
        <v>2018</v>
      </c>
      <c r="C56" t="s">
        <v>43</v>
      </c>
      <c r="D56">
        <v>9432.49</v>
      </c>
    </row>
    <row r="57" spans="1:4">
      <c r="A57">
        <v>1</v>
      </c>
      <c r="B57">
        <v>2018</v>
      </c>
      <c r="C57" t="s">
        <v>39</v>
      </c>
      <c r="D57">
        <v>453.41</v>
      </c>
    </row>
    <row r="58" spans="1:4">
      <c r="A58">
        <v>1</v>
      </c>
      <c r="B58">
        <v>2018</v>
      </c>
      <c r="C58" t="s">
        <v>375</v>
      </c>
      <c r="D58">
        <v>338</v>
      </c>
    </row>
    <row r="59" spans="1:4">
      <c r="A59">
        <v>1</v>
      </c>
      <c r="B59">
        <v>2019</v>
      </c>
      <c r="C59" t="s">
        <v>1538</v>
      </c>
      <c r="D59">
        <v>160</v>
      </c>
    </row>
    <row r="60" spans="1:4">
      <c r="A60">
        <v>1</v>
      </c>
      <c r="B60">
        <v>2019</v>
      </c>
      <c r="C60" t="s">
        <v>294</v>
      </c>
      <c r="D60">
        <v>496.25</v>
      </c>
    </row>
    <row r="61" spans="1:4">
      <c r="A61">
        <v>1</v>
      </c>
      <c r="B61">
        <v>2019</v>
      </c>
      <c r="C61" t="s">
        <v>11</v>
      </c>
      <c r="D61">
        <v>390.9</v>
      </c>
    </row>
    <row r="62" spans="1:4">
      <c r="A62">
        <v>1</v>
      </c>
      <c r="B62">
        <v>2019</v>
      </c>
      <c r="C62" t="s">
        <v>68</v>
      </c>
      <c r="D62">
        <v>692.23</v>
      </c>
    </row>
    <row r="63" spans="1:4">
      <c r="A63">
        <v>1</v>
      </c>
      <c r="B63">
        <v>2019</v>
      </c>
      <c r="C63" t="s">
        <v>197</v>
      </c>
      <c r="D63">
        <v>262.6</v>
      </c>
    </row>
    <row r="64" spans="1:4">
      <c r="A64">
        <v>1</v>
      </c>
      <c r="B64">
        <v>2019</v>
      </c>
      <c r="C64" t="s">
        <v>125</v>
      </c>
      <c r="D64">
        <v>728.6</v>
      </c>
    </row>
    <row r="65" spans="1:4">
      <c r="A65">
        <v>1</v>
      </c>
      <c r="B65">
        <v>2019</v>
      </c>
      <c r="C65" t="s">
        <v>841</v>
      </c>
      <c r="D65">
        <v>1272.19</v>
      </c>
    </row>
    <row r="66" spans="1:4">
      <c r="A66">
        <v>1</v>
      </c>
      <c r="B66">
        <v>2019</v>
      </c>
      <c r="C66" t="s">
        <v>644</v>
      </c>
      <c r="D66">
        <v>1650</v>
      </c>
    </row>
    <row r="67" spans="1:4">
      <c r="A67">
        <v>1</v>
      </c>
      <c r="B67">
        <v>2019</v>
      </c>
      <c r="C67" t="s">
        <v>646</v>
      </c>
      <c r="D67">
        <v>976</v>
      </c>
    </row>
    <row r="68" spans="1:4">
      <c r="A68">
        <v>1</v>
      </c>
      <c r="B68">
        <v>2019</v>
      </c>
      <c r="C68" t="s">
        <v>163</v>
      </c>
      <c r="D68">
        <v>100</v>
      </c>
    </row>
    <row r="69" spans="1:4">
      <c r="A69">
        <v>1</v>
      </c>
      <c r="B69">
        <v>2019</v>
      </c>
      <c r="C69" t="s">
        <v>134</v>
      </c>
      <c r="D69">
        <v>410.4</v>
      </c>
    </row>
    <row r="70" spans="1:4">
      <c r="A70">
        <v>1</v>
      </c>
      <c r="B70">
        <v>2019</v>
      </c>
      <c r="C70" t="s">
        <v>34</v>
      </c>
      <c r="D70">
        <v>20.4</v>
      </c>
    </row>
    <row r="71" spans="1:4">
      <c r="A71">
        <v>1</v>
      </c>
      <c r="B71">
        <v>2019</v>
      </c>
      <c r="C71" t="s">
        <v>36</v>
      </c>
      <c r="D71">
        <v>1667.9</v>
      </c>
    </row>
    <row r="72" spans="1:4">
      <c r="A72">
        <v>1</v>
      </c>
      <c r="B72">
        <v>2019</v>
      </c>
      <c r="C72" t="s">
        <v>43</v>
      </c>
      <c r="D72">
        <v>9682.84</v>
      </c>
    </row>
    <row r="73" spans="1:4">
      <c r="A73">
        <v>1</v>
      </c>
      <c r="B73">
        <v>2019</v>
      </c>
      <c r="C73" t="s">
        <v>39</v>
      </c>
      <c r="D73">
        <v>517.37</v>
      </c>
    </row>
    <row r="74" spans="1:4">
      <c r="A74">
        <v>1</v>
      </c>
      <c r="B74">
        <v>2019</v>
      </c>
      <c r="C74" t="s">
        <v>375</v>
      </c>
      <c r="D74">
        <v>338</v>
      </c>
    </row>
    <row r="75" spans="1:4">
      <c r="A75">
        <v>1</v>
      </c>
      <c r="B75">
        <v>2020</v>
      </c>
      <c r="C75" t="s">
        <v>1538</v>
      </c>
      <c r="D75">
        <v>33</v>
      </c>
    </row>
    <row r="76" spans="1:4">
      <c r="A76">
        <v>1</v>
      </c>
      <c r="B76">
        <v>2020</v>
      </c>
      <c r="C76" t="s">
        <v>294</v>
      </c>
      <c r="D76">
        <v>470</v>
      </c>
    </row>
    <row r="77" spans="1:4">
      <c r="A77">
        <v>1</v>
      </c>
      <c r="B77">
        <v>2020</v>
      </c>
      <c r="C77" t="s">
        <v>11</v>
      </c>
      <c r="D77">
        <v>180</v>
      </c>
    </row>
    <row r="78" spans="1:4">
      <c r="A78">
        <v>1</v>
      </c>
      <c r="B78">
        <v>2020</v>
      </c>
      <c r="C78" t="s">
        <v>68</v>
      </c>
      <c r="D78">
        <v>707.06</v>
      </c>
    </row>
    <row r="79" spans="1:4">
      <c r="A79">
        <v>1</v>
      </c>
      <c r="B79">
        <v>2020</v>
      </c>
      <c r="C79" t="s">
        <v>197</v>
      </c>
      <c r="D79">
        <v>74</v>
      </c>
    </row>
    <row r="80" spans="1:4">
      <c r="A80">
        <v>1</v>
      </c>
      <c r="B80">
        <v>2020</v>
      </c>
      <c r="C80" t="s">
        <v>125</v>
      </c>
      <c r="D80">
        <v>837.25</v>
      </c>
    </row>
    <row r="81" spans="1:4">
      <c r="A81">
        <v>1</v>
      </c>
      <c r="B81">
        <v>2020</v>
      </c>
      <c r="C81" t="s">
        <v>841</v>
      </c>
      <c r="D81">
        <v>1350.64</v>
      </c>
    </row>
    <row r="82" spans="1:4">
      <c r="A82">
        <v>1</v>
      </c>
      <c r="B82">
        <v>2020</v>
      </c>
      <c r="C82" t="s">
        <v>644</v>
      </c>
      <c r="D82">
        <v>300</v>
      </c>
    </row>
    <row r="83" spans="1:4">
      <c r="A83">
        <v>1</v>
      </c>
      <c r="B83">
        <v>2020</v>
      </c>
      <c r="C83" t="s">
        <v>646</v>
      </c>
      <c r="D83">
        <v>976</v>
      </c>
    </row>
    <row r="84" spans="1:4">
      <c r="A84">
        <v>1</v>
      </c>
      <c r="B84">
        <v>2020</v>
      </c>
      <c r="C84" t="s">
        <v>163</v>
      </c>
      <c r="D84">
        <v>69.75</v>
      </c>
    </row>
    <row r="85" spans="1:4">
      <c r="A85">
        <v>1</v>
      </c>
      <c r="B85">
        <v>2020</v>
      </c>
      <c r="C85" t="s">
        <v>134</v>
      </c>
      <c r="D85">
        <v>87.41</v>
      </c>
    </row>
    <row r="86" spans="1:4">
      <c r="A86">
        <v>1</v>
      </c>
      <c r="B86">
        <v>2020</v>
      </c>
      <c r="C86" t="s">
        <v>34</v>
      </c>
      <c r="D86">
        <v>35.8</v>
      </c>
    </row>
    <row r="87" spans="1:4">
      <c r="A87">
        <v>1</v>
      </c>
      <c r="B87">
        <v>2020</v>
      </c>
      <c r="C87" t="s">
        <v>36</v>
      </c>
      <c r="D87">
        <v>2729.6</v>
      </c>
    </row>
    <row r="88" spans="1:4">
      <c r="A88">
        <v>1</v>
      </c>
      <c r="B88">
        <v>2020</v>
      </c>
      <c r="C88" t="s">
        <v>43</v>
      </c>
      <c r="D88">
        <v>9121.28</v>
      </c>
    </row>
    <row r="89" spans="1:4">
      <c r="A89">
        <v>1</v>
      </c>
      <c r="B89">
        <v>2020</v>
      </c>
      <c r="C89" t="s">
        <v>39</v>
      </c>
      <c r="D89">
        <v>976.77</v>
      </c>
    </row>
    <row r="90" spans="1:4">
      <c r="A90">
        <v>1</v>
      </c>
      <c r="B90">
        <v>2020</v>
      </c>
      <c r="C90" t="s">
        <v>375</v>
      </c>
      <c r="D90">
        <v>294</v>
      </c>
    </row>
    <row r="91" spans="1:4">
      <c r="A91">
        <v>1</v>
      </c>
      <c r="B91">
        <v>2021</v>
      </c>
      <c r="C91" t="s">
        <v>1538</v>
      </c>
      <c r="D91">
        <v>102.28</v>
      </c>
    </row>
    <row r="92" spans="1:4">
      <c r="A92">
        <v>1</v>
      </c>
      <c r="B92">
        <v>2021</v>
      </c>
      <c r="C92" t="s">
        <v>294</v>
      </c>
      <c r="D92">
        <v>584.5</v>
      </c>
    </row>
    <row r="93" spans="1:4">
      <c r="A93">
        <v>1</v>
      </c>
      <c r="B93">
        <v>2021</v>
      </c>
      <c r="C93" t="s">
        <v>11</v>
      </c>
      <c r="D93">
        <v>255.56</v>
      </c>
    </row>
    <row r="94" spans="1:4">
      <c r="A94">
        <v>1</v>
      </c>
      <c r="B94">
        <v>2021</v>
      </c>
      <c r="C94" t="s">
        <v>68</v>
      </c>
      <c r="D94">
        <v>1043.57</v>
      </c>
    </row>
    <row r="95" spans="1:4">
      <c r="A95">
        <v>1</v>
      </c>
      <c r="B95">
        <v>2021</v>
      </c>
      <c r="C95" t="s">
        <v>197</v>
      </c>
      <c r="D95">
        <v>43.29</v>
      </c>
    </row>
    <row r="96" spans="1:4">
      <c r="A96">
        <v>1</v>
      </c>
      <c r="B96">
        <v>2021</v>
      </c>
      <c r="C96" t="s">
        <v>125</v>
      </c>
      <c r="D96">
        <v>797.45</v>
      </c>
    </row>
    <row r="97" spans="1:4">
      <c r="A97">
        <v>1</v>
      </c>
      <c r="B97">
        <v>2021</v>
      </c>
      <c r="C97" t="s">
        <v>644</v>
      </c>
      <c r="D97">
        <v>300</v>
      </c>
    </row>
    <row r="98" spans="1:4">
      <c r="A98">
        <v>1</v>
      </c>
      <c r="B98">
        <v>2021</v>
      </c>
      <c r="C98" t="s">
        <v>646</v>
      </c>
      <c r="D98">
        <v>1003</v>
      </c>
    </row>
    <row r="99" spans="1:4">
      <c r="A99">
        <v>1</v>
      </c>
      <c r="B99">
        <v>2021</v>
      </c>
      <c r="C99" t="s">
        <v>163</v>
      </c>
      <c r="D99">
        <v>59.6</v>
      </c>
    </row>
    <row r="100" spans="1:4">
      <c r="A100">
        <v>1</v>
      </c>
      <c r="B100">
        <v>2021</v>
      </c>
      <c r="C100" t="s">
        <v>134</v>
      </c>
      <c r="D100">
        <v>565.8</v>
      </c>
    </row>
    <row r="101" spans="1:4">
      <c r="A101">
        <v>1</v>
      </c>
      <c r="B101">
        <v>2021</v>
      </c>
      <c r="C101" t="s">
        <v>36</v>
      </c>
      <c r="D101">
        <v>1766.2</v>
      </c>
    </row>
    <row r="102" spans="1:4">
      <c r="A102">
        <v>1</v>
      </c>
      <c r="B102">
        <v>2021</v>
      </c>
      <c r="C102" t="s">
        <v>43</v>
      </c>
      <c r="D102">
        <v>7151.89</v>
      </c>
    </row>
    <row r="103" spans="1:4">
      <c r="A103">
        <v>1</v>
      </c>
      <c r="B103">
        <v>2021</v>
      </c>
      <c r="C103" t="s">
        <v>39</v>
      </c>
      <c r="D103">
        <v>336.64</v>
      </c>
    </row>
    <row r="104" spans="1:4">
      <c r="A104">
        <v>1</v>
      </c>
      <c r="B104">
        <v>2021</v>
      </c>
      <c r="C104" t="s">
        <v>375</v>
      </c>
      <c r="D104">
        <v>294</v>
      </c>
    </row>
    <row r="105" spans="1:4">
      <c r="A105">
        <v>1</v>
      </c>
      <c r="B105">
        <v>2022</v>
      </c>
      <c r="C105" t="s">
        <v>1538</v>
      </c>
      <c r="D105">
        <v>444.12</v>
      </c>
    </row>
    <row r="106" spans="1:4">
      <c r="A106">
        <v>1</v>
      </c>
      <c r="B106">
        <v>2022</v>
      </c>
      <c r="C106" t="s">
        <v>294</v>
      </c>
      <c r="D106">
        <v>1536</v>
      </c>
    </row>
    <row r="107" spans="1:4">
      <c r="A107">
        <v>1</v>
      </c>
      <c r="B107">
        <v>2022</v>
      </c>
      <c r="C107" t="s">
        <v>11</v>
      </c>
      <c r="D107">
        <v>326.28</v>
      </c>
    </row>
    <row r="108" spans="1:4">
      <c r="A108">
        <v>1</v>
      </c>
      <c r="B108">
        <v>2022</v>
      </c>
      <c r="C108" t="s">
        <v>68</v>
      </c>
      <c r="D108">
        <v>1304.32</v>
      </c>
    </row>
    <row r="109" spans="1:4">
      <c r="A109">
        <v>1</v>
      </c>
      <c r="B109">
        <v>2022</v>
      </c>
      <c r="C109" t="s">
        <v>197</v>
      </c>
      <c r="D109">
        <v>74.1</v>
      </c>
    </row>
    <row r="110" spans="1:4">
      <c r="A110">
        <v>1</v>
      </c>
      <c r="B110">
        <v>2022</v>
      </c>
      <c r="C110" t="s">
        <v>125</v>
      </c>
      <c r="D110">
        <v>842.75</v>
      </c>
    </row>
    <row r="111" spans="1:4">
      <c r="A111">
        <v>1</v>
      </c>
      <c r="B111">
        <v>2022</v>
      </c>
      <c r="C111" t="s">
        <v>841</v>
      </c>
      <c r="D111">
        <v>1869.84</v>
      </c>
    </row>
    <row r="112" spans="1:4">
      <c r="A112">
        <v>1</v>
      </c>
      <c r="B112">
        <v>2022</v>
      </c>
      <c r="C112" t="s">
        <v>644</v>
      </c>
      <c r="D112">
        <v>100</v>
      </c>
    </row>
    <row r="113" spans="1:4">
      <c r="A113">
        <v>1</v>
      </c>
      <c r="B113">
        <v>2022</v>
      </c>
      <c r="C113" t="s">
        <v>646</v>
      </c>
      <c r="D113">
        <v>1177</v>
      </c>
    </row>
    <row r="114" spans="1:4">
      <c r="A114">
        <v>1</v>
      </c>
      <c r="B114">
        <v>2022</v>
      </c>
      <c r="C114" t="s">
        <v>163</v>
      </c>
      <c r="D114">
        <v>311</v>
      </c>
    </row>
    <row r="115" spans="1:4">
      <c r="A115">
        <v>1</v>
      </c>
      <c r="B115">
        <v>2022</v>
      </c>
      <c r="C115" t="s">
        <v>134</v>
      </c>
      <c r="D115">
        <v>994.3</v>
      </c>
    </row>
    <row r="116" spans="1:4">
      <c r="A116">
        <v>1</v>
      </c>
      <c r="B116">
        <v>2022</v>
      </c>
      <c r="C116" t="s">
        <v>34</v>
      </c>
      <c r="D116">
        <v>173.9</v>
      </c>
    </row>
    <row r="117" spans="1:4">
      <c r="A117">
        <v>1</v>
      </c>
      <c r="B117">
        <v>2022</v>
      </c>
      <c r="C117" t="s">
        <v>36</v>
      </c>
      <c r="D117">
        <v>1700</v>
      </c>
    </row>
    <row r="118" spans="1:4">
      <c r="A118">
        <v>1</v>
      </c>
      <c r="B118">
        <v>2022</v>
      </c>
      <c r="C118" t="s">
        <v>43</v>
      </c>
      <c r="D118">
        <v>11723.81</v>
      </c>
    </row>
    <row r="119" spans="1:4">
      <c r="A119">
        <v>1</v>
      </c>
      <c r="B119">
        <v>2022</v>
      </c>
      <c r="C119" t="s">
        <v>39</v>
      </c>
      <c r="D119">
        <v>576.2</v>
      </c>
    </row>
    <row r="120" spans="1:4">
      <c r="A120">
        <v>1</v>
      </c>
      <c r="B120">
        <v>2022</v>
      </c>
      <c r="C120" t="s">
        <v>375</v>
      </c>
      <c r="D120">
        <v>294</v>
      </c>
    </row>
    <row r="121" spans="1:4">
      <c r="A121">
        <v>1</v>
      </c>
      <c r="B121">
        <v>2023</v>
      </c>
      <c r="C121" t="s">
        <v>294</v>
      </c>
      <c r="D121">
        <v>153.92</v>
      </c>
    </row>
    <row r="122" spans="1:4">
      <c r="A122">
        <v>1</v>
      </c>
      <c r="B122">
        <v>2023</v>
      </c>
      <c r="C122" t="s">
        <v>11</v>
      </c>
      <c r="D122">
        <v>511.55</v>
      </c>
    </row>
    <row r="123" spans="1:4">
      <c r="A123">
        <v>1</v>
      </c>
      <c r="B123">
        <v>2023</v>
      </c>
      <c r="C123" t="s">
        <v>68</v>
      </c>
      <c r="D123">
        <v>779.29</v>
      </c>
    </row>
    <row r="124" spans="1:4">
      <c r="A124">
        <v>1</v>
      </c>
      <c r="B124">
        <v>2023</v>
      </c>
      <c r="C124" t="s">
        <v>197</v>
      </c>
      <c r="D124">
        <v>29.25</v>
      </c>
    </row>
    <row r="125" spans="1:4">
      <c r="A125">
        <v>1</v>
      </c>
      <c r="B125">
        <v>2023</v>
      </c>
      <c r="C125" t="s">
        <v>125</v>
      </c>
      <c r="D125">
        <v>857.65</v>
      </c>
    </row>
    <row r="126" spans="1:4">
      <c r="A126">
        <v>1</v>
      </c>
      <c r="B126">
        <v>2023</v>
      </c>
      <c r="C126" t="s">
        <v>644</v>
      </c>
      <c r="D126">
        <v>100</v>
      </c>
    </row>
    <row r="127" spans="1:4">
      <c r="A127">
        <v>1</v>
      </c>
      <c r="B127">
        <v>2023</v>
      </c>
      <c r="C127" t="s">
        <v>646</v>
      </c>
      <c r="D127">
        <v>1177</v>
      </c>
    </row>
    <row r="128" spans="1:4">
      <c r="A128">
        <v>1</v>
      </c>
      <c r="B128">
        <v>2023</v>
      </c>
      <c r="C128" t="s">
        <v>163</v>
      </c>
      <c r="D128">
        <v>448.32</v>
      </c>
    </row>
    <row r="129" spans="1:4">
      <c r="A129">
        <v>1</v>
      </c>
      <c r="B129">
        <v>2023</v>
      </c>
      <c r="C129" t="s">
        <v>134</v>
      </c>
      <c r="D129">
        <v>321.7</v>
      </c>
    </row>
    <row r="130" spans="1:4">
      <c r="A130">
        <v>1</v>
      </c>
      <c r="B130">
        <v>2023</v>
      </c>
      <c r="C130" t="s">
        <v>34</v>
      </c>
      <c r="D130">
        <v>82</v>
      </c>
    </row>
    <row r="131" spans="1:4">
      <c r="A131">
        <v>1</v>
      </c>
      <c r="B131">
        <v>2023</v>
      </c>
      <c r="C131" t="s">
        <v>36</v>
      </c>
      <c r="D131">
        <v>5474</v>
      </c>
    </row>
    <row r="132" spans="1:4">
      <c r="A132">
        <v>1</v>
      </c>
      <c r="B132">
        <v>2023</v>
      </c>
      <c r="C132" t="s">
        <v>43</v>
      </c>
      <c r="D132">
        <v>10392.67</v>
      </c>
    </row>
    <row r="133" spans="1:4">
      <c r="A133">
        <v>1</v>
      </c>
      <c r="B133">
        <v>2023</v>
      </c>
      <c r="C133" t="s">
        <v>39</v>
      </c>
      <c r="D133">
        <v>163.99</v>
      </c>
    </row>
    <row r="134" spans="1:4">
      <c r="A134">
        <v>1</v>
      </c>
      <c r="B134">
        <v>2023</v>
      </c>
      <c r="C134" t="s">
        <v>375</v>
      </c>
      <c r="D134">
        <v>294</v>
      </c>
    </row>
    <row r="135" spans="1:4">
      <c r="A135">
        <v>2</v>
      </c>
      <c r="B135">
        <v>2015</v>
      </c>
      <c r="C135" t="s">
        <v>1538</v>
      </c>
      <c r="D135">
        <v>721.8</v>
      </c>
    </row>
    <row r="136" spans="1:4">
      <c r="A136">
        <v>2</v>
      </c>
      <c r="B136">
        <v>2015</v>
      </c>
      <c r="C136" t="s">
        <v>11</v>
      </c>
      <c r="D136">
        <v>536.25</v>
      </c>
    </row>
    <row r="137" spans="1:4">
      <c r="A137">
        <v>2</v>
      </c>
      <c r="B137">
        <v>2015</v>
      </c>
      <c r="C137" t="s">
        <v>68</v>
      </c>
      <c r="D137">
        <v>372.75</v>
      </c>
    </row>
    <row r="138" spans="1:4">
      <c r="A138">
        <v>2</v>
      </c>
      <c r="B138">
        <v>2015</v>
      </c>
      <c r="C138" t="s">
        <v>125</v>
      </c>
      <c r="D138">
        <v>304</v>
      </c>
    </row>
    <row r="139" spans="1:4">
      <c r="A139">
        <v>2</v>
      </c>
      <c r="B139">
        <v>2015</v>
      </c>
      <c r="C139" t="s">
        <v>225</v>
      </c>
      <c r="D139">
        <v>113.4</v>
      </c>
    </row>
    <row r="140" spans="1:4">
      <c r="A140">
        <v>2</v>
      </c>
      <c r="B140">
        <v>2015</v>
      </c>
      <c r="C140" t="s">
        <v>30</v>
      </c>
      <c r="D140">
        <v>26</v>
      </c>
    </row>
    <row r="141" spans="1:4">
      <c r="A141">
        <v>2</v>
      </c>
      <c r="B141">
        <v>2015</v>
      </c>
      <c r="C141" t="s">
        <v>134</v>
      </c>
      <c r="D141">
        <v>69</v>
      </c>
    </row>
    <row r="142" spans="1:4">
      <c r="A142">
        <v>2</v>
      </c>
      <c r="B142">
        <v>2015</v>
      </c>
      <c r="C142" t="s">
        <v>34</v>
      </c>
      <c r="D142">
        <v>17.75</v>
      </c>
    </row>
    <row r="143" spans="1:4">
      <c r="A143">
        <v>2</v>
      </c>
      <c r="B143">
        <v>2015</v>
      </c>
      <c r="C143" t="s">
        <v>36</v>
      </c>
      <c r="D143">
        <v>1560</v>
      </c>
    </row>
    <row r="144" spans="1:4">
      <c r="A144">
        <v>2</v>
      </c>
      <c r="B144">
        <v>2015</v>
      </c>
      <c r="C144" t="s">
        <v>43</v>
      </c>
      <c r="D144">
        <v>4430.17</v>
      </c>
    </row>
    <row r="145" spans="1:4">
      <c r="A145">
        <v>2</v>
      </c>
      <c r="B145">
        <v>2015</v>
      </c>
      <c r="C145" t="s">
        <v>39</v>
      </c>
      <c r="D145">
        <v>709.22</v>
      </c>
    </row>
    <row r="146" spans="1:4">
      <c r="A146">
        <v>2</v>
      </c>
      <c r="B146">
        <v>2016</v>
      </c>
      <c r="C146" t="s">
        <v>1538</v>
      </c>
      <c r="D146">
        <v>946.1</v>
      </c>
    </row>
    <row r="147" spans="1:4">
      <c r="A147">
        <v>2</v>
      </c>
      <c r="B147">
        <v>2016</v>
      </c>
      <c r="C147" t="s">
        <v>294</v>
      </c>
      <c r="D147">
        <v>1846.95</v>
      </c>
    </row>
    <row r="148" spans="1:4">
      <c r="A148">
        <v>2</v>
      </c>
      <c r="B148">
        <v>2016</v>
      </c>
      <c r="C148" t="s">
        <v>11</v>
      </c>
      <c r="D148">
        <v>214.14</v>
      </c>
    </row>
    <row r="149" spans="1:4">
      <c r="A149">
        <v>2</v>
      </c>
      <c r="B149">
        <v>2016</v>
      </c>
      <c r="C149" t="s">
        <v>68</v>
      </c>
      <c r="D149">
        <v>883</v>
      </c>
    </row>
    <row r="150" spans="1:4">
      <c r="A150">
        <v>2</v>
      </c>
      <c r="B150">
        <v>2016</v>
      </c>
      <c r="C150" t="s">
        <v>197</v>
      </c>
      <c r="D150">
        <v>54.8</v>
      </c>
    </row>
    <row r="151" spans="1:4">
      <c r="A151">
        <v>2</v>
      </c>
      <c r="B151">
        <v>2016</v>
      </c>
      <c r="C151" t="s">
        <v>125</v>
      </c>
      <c r="D151">
        <v>730.3</v>
      </c>
    </row>
    <row r="152" spans="1:4">
      <c r="A152">
        <v>2</v>
      </c>
      <c r="B152">
        <v>2016</v>
      </c>
      <c r="C152" t="s">
        <v>644</v>
      </c>
      <c r="D152">
        <v>750</v>
      </c>
    </row>
    <row r="153" spans="1:4">
      <c r="A153">
        <v>2</v>
      </c>
      <c r="B153">
        <v>2016</v>
      </c>
      <c r="C153" t="s">
        <v>646</v>
      </c>
      <c r="D153">
        <v>450</v>
      </c>
    </row>
    <row r="154" spans="1:4">
      <c r="A154">
        <v>2</v>
      </c>
      <c r="B154">
        <v>2016</v>
      </c>
      <c r="C154" t="s">
        <v>34</v>
      </c>
      <c r="D154">
        <v>56.5</v>
      </c>
    </row>
    <row r="155" spans="1:4">
      <c r="A155">
        <v>2</v>
      </c>
      <c r="B155">
        <v>2016</v>
      </c>
      <c r="C155" t="s">
        <v>36</v>
      </c>
      <c r="D155">
        <v>13286</v>
      </c>
    </row>
    <row r="156" spans="1:4">
      <c r="A156">
        <v>2</v>
      </c>
      <c r="B156">
        <v>2016</v>
      </c>
      <c r="C156" t="s">
        <v>43</v>
      </c>
      <c r="D156">
        <v>19897.25</v>
      </c>
    </row>
    <row r="157" spans="1:4">
      <c r="A157">
        <v>2</v>
      </c>
      <c r="B157">
        <v>2016</v>
      </c>
      <c r="C157" t="s">
        <v>39</v>
      </c>
      <c r="D157">
        <v>679.46</v>
      </c>
    </row>
    <row r="158" spans="1:4">
      <c r="A158">
        <v>2</v>
      </c>
      <c r="B158">
        <v>2017</v>
      </c>
      <c r="C158" t="s">
        <v>1538</v>
      </c>
      <c r="D158">
        <v>1015.28</v>
      </c>
    </row>
    <row r="159" spans="1:4">
      <c r="A159">
        <v>2</v>
      </c>
      <c r="B159">
        <v>2017</v>
      </c>
      <c r="C159" t="s">
        <v>11</v>
      </c>
      <c r="D159">
        <v>315.74</v>
      </c>
    </row>
    <row r="160" spans="1:4">
      <c r="A160">
        <v>2</v>
      </c>
      <c r="B160">
        <v>2017</v>
      </c>
      <c r="C160" t="s">
        <v>68</v>
      </c>
      <c r="D160">
        <v>597.844</v>
      </c>
    </row>
    <row r="161" spans="1:4">
      <c r="A161">
        <v>2</v>
      </c>
      <c r="B161">
        <v>2017</v>
      </c>
      <c r="C161" t="s">
        <v>197</v>
      </c>
      <c r="D161">
        <v>122.06</v>
      </c>
    </row>
    <row r="162" spans="1:4">
      <c r="A162">
        <v>2</v>
      </c>
      <c r="B162">
        <v>2017</v>
      </c>
      <c r="C162" t="s">
        <v>125</v>
      </c>
      <c r="D162">
        <v>715.5</v>
      </c>
    </row>
    <row r="163" spans="1:4">
      <c r="A163">
        <v>2</v>
      </c>
      <c r="B163">
        <v>2017</v>
      </c>
      <c r="C163" t="s">
        <v>644</v>
      </c>
      <c r="D163">
        <v>1050</v>
      </c>
    </row>
    <row r="164" spans="1:4">
      <c r="A164">
        <v>2</v>
      </c>
      <c r="B164">
        <v>2017</v>
      </c>
      <c r="C164" t="s">
        <v>646</v>
      </c>
      <c r="D164">
        <v>450</v>
      </c>
    </row>
    <row r="165" spans="1:4">
      <c r="A165">
        <v>2</v>
      </c>
      <c r="B165">
        <v>2017</v>
      </c>
      <c r="C165" t="s">
        <v>34</v>
      </c>
      <c r="D165">
        <v>50.4</v>
      </c>
    </row>
    <row r="166" spans="1:4">
      <c r="A166">
        <v>2</v>
      </c>
      <c r="B166">
        <v>2017</v>
      </c>
      <c r="C166" t="s">
        <v>36</v>
      </c>
      <c r="D166">
        <v>1607.256</v>
      </c>
    </row>
    <row r="167" spans="1:4">
      <c r="A167">
        <v>2</v>
      </c>
      <c r="B167">
        <v>2017</v>
      </c>
      <c r="C167" t="s">
        <v>43</v>
      </c>
      <c r="D167">
        <v>6662.78</v>
      </c>
    </row>
    <row r="168" spans="1:4">
      <c r="A168">
        <v>2</v>
      </c>
      <c r="B168">
        <v>2017</v>
      </c>
      <c r="C168" t="s">
        <v>39</v>
      </c>
      <c r="D168">
        <v>400.7</v>
      </c>
    </row>
    <row r="169" spans="1:4">
      <c r="A169">
        <v>2</v>
      </c>
      <c r="B169">
        <v>2017</v>
      </c>
      <c r="C169" t="s">
        <v>375</v>
      </c>
      <c r="D169">
        <v>338</v>
      </c>
    </row>
    <row r="170" spans="1:4">
      <c r="A170">
        <v>2</v>
      </c>
      <c r="B170">
        <v>2018</v>
      </c>
      <c r="C170" t="s">
        <v>1538</v>
      </c>
      <c r="D170">
        <v>878</v>
      </c>
    </row>
    <row r="171" spans="1:4">
      <c r="A171">
        <v>2</v>
      </c>
      <c r="B171">
        <v>2018</v>
      </c>
      <c r="C171" t="s">
        <v>294</v>
      </c>
      <c r="D171">
        <v>487.9</v>
      </c>
    </row>
    <row r="172" spans="1:4">
      <c r="A172">
        <v>2</v>
      </c>
      <c r="B172">
        <v>2018</v>
      </c>
      <c r="C172" t="s">
        <v>11</v>
      </c>
      <c r="D172">
        <v>344.6</v>
      </c>
    </row>
    <row r="173" spans="1:4">
      <c r="A173">
        <v>2</v>
      </c>
      <c r="B173">
        <v>2018</v>
      </c>
      <c r="C173" t="s">
        <v>68</v>
      </c>
      <c r="D173">
        <v>644.02</v>
      </c>
    </row>
    <row r="174" spans="1:4">
      <c r="A174">
        <v>2</v>
      </c>
      <c r="B174">
        <v>2018</v>
      </c>
      <c r="C174" t="s">
        <v>197</v>
      </c>
      <c r="D174">
        <v>99.45</v>
      </c>
    </row>
    <row r="175" spans="1:4">
      <c r="A175">
        <v>2</v>
      </c>
      <c r="B175">
        <v>2018</v>
      </c>
      <c r="C175" t="s">
        <v>125</v>
      </c>
      <c r="D175">
        <v>739.3</v>
      </c>
    </row>
    <row r="176" spans="1:4">
      <c r="A176">
        <v>2</v>
      </c>
      <c r="B176">
        <v>2018</v>
      </c>
      <c r="C176" t="s">
        <v>644</v>
      </c>
      <c r="D176">
        <v>1650</v>
      </c>
    </row>
    <row r="177" spans="1:4">
      <c r="A177">
        <v>2</v>
      </c>
      <c r="B177">
        <v>2018</v>
      </c>
      <c r="C177" t="s">
        <v>163</v>
      </c>
      <c r="D177">
        <v>115</v>
      </c>
    </row>
    <row r="178" spans="1:4">
      <c r="A178">
        <v>2</v>
      </c>
      <c r="B178">
        <v>2018</v>
      </c>
      <c r="C178" t="s">
        <v>134</v>
      </c>
      <c r="D178">
        <v>442.83</v>
      </c>
    </row>
    <row r="179" spans="1:4">
      <c r="A179">
        <v>2</v>
      </c>
      <c r="B179">
        <v>2018</v>
      </c>
      <c r="C179" t="s">
        <v>34</v>
      </c>
      <c r="D179">
        <v>118.9</v>
      </c>
    </row>
    <row r="180" spans="1:4">
      <c r="A180">
        <v>2</v>
      </c>
      <c r="B180">
        <v>2018</v>
      </c>
      <c r="C180" t="s">
        <v>36</v>
      </c>
      <c r="D180">
        <v>1166</v>
      </c>
    </row>
    <row r="181" spans="1:4">
      <c r="A181">
        <v>2</v>
      </c>
      <c r="B181">
        <v>2018</v>
      </c>
      <c r="C181" t="s">
        <v>43</v>
      </c>
      <c r="D181">
        <v>7448.07</v>
      </c>
    </row>
    <row r="182" spans="1:4">
      <c r="A182">
        <v>2</v>
      </c>
      <c r="B182">
        <v>2018</v>
      </c>
      <c r="C182" t="s">
        <v>39</v>
      </c>
      <c r="D182">
        <v>424.07</v>
      </c>
    </row>
    <row r="183" spans="1:4">
      <c r="A183">
        <v>2</v>
      </c>
      <c r="B183">
        <v>2018</v>
      </c>
      <c r="C183" t="s">
        <v>375</v>
      </c>
      <c r="D183">
        <v>338</v>
      </c>
    </row>
    <row r="184" spans="1:4">
      <c r="A184">
        <v>2</v>
      </c>
      <c r="B184">
        <v>2019</v>
      </c>
      <c r="C184" t="s">
        <v>1538</v>
      </c>
      <c r="D184">
        <v>50.4</v>
      </c>
    </row>
    <row r="185" spans="1:4">
      <c r="A185">
        <v>2</v>
      </c>
      <c r="B185">
        <v>2019</v>
      </c>
      <c r="C185" t="s">
        <v>294</v>
      </c>
      <c r="D185">
        <v>470</v>
      </c>
    </row>
    <row r="186" spans="1:4">
      <c r="A186">
        <v>2</v>
      </c>
      <c r="B186">
        <v>2019</v>
      </c>
      <c r="C186" t="s">
        <v>11</v>
      </c>
      <c r="D186">
        <v>432.17</v>
      </c>
    </row>
    <row r="187" spans="1:4">
      <c r="A187">
        <v>2</v>
      </c>
      <c r="B187">
        <v>2019</v>
      </c>
      <c r="C187" t="s">
        <v>68</v>
      </c>
      <c r="D187">
        <v>983.64</v>
      </c>
    </row>
    <row r="188" spans="1:4">
      <c r="A188">
        <v>2</v>
      </c>
      <c r="B188">
        <v>2019</v>
      </c>
      <c r="C188" t="s">
        <v>197</v>
      </c>
      <c r="D188">
        <v>9.6</v>
      </c>
    </row>
    <row r="189" spans="1:4">
      <c r="A189">
        <v>2</v>
      </c>
      <c r="B189">
        <v>2019</v>
      </c>
      <c r="C189" t="s">
        <v>125</v>
      </c>
      <c r="D189">
        <v>715.5</v>
      </c>
    </row>
    <row r="190" spans="1:4">
      <c r="A190">
        <v>2</v>
      </c>
      <c r="B190">
        <v>2019</v>
      </c>
      <c r="C190" t="s">
        <v>841</v>
      </c>
      <c r="D190">
        <v>1909.04</v>
      </c>
    </row>
    <row r="191" spans="1:4">
      <c r="A191">
        <v>2</v>
      </c>
      <c r="B191">
        <v>2019</v>
      </c>
      <c r="C191" t="s">
        <v>644</v>
      </c>
      <c r="D191">
        <v>1650</v>
      </c>
    </row>
    <row r="192" spans="1:4">
      <c r="A192">
        <v>2</v>
      </c>
      <c r="B192">
        <v>2019</v>
      </c>
      <c r="C192" t="s">
        <v>646</v>
      </c>
      <c r="D192">
        <v>976</v>
      </c>
    </row>
    <row r="193" spans="1:4">
      <c r="A193">
        <v>2</v>
      </c>
      <c r="B193">
        <v>2019</v>
      </c>
      <c r="C193" t="s">
        <v>134</v>
      </c>
      <c r="D193">
        <v>23</v>
      </c>
    </row>
    <row r="194" spans="1:4">
      <c r="A194">
        <v>2</v>
      </c>
      <c r="B194">
        <v>2019</v>
      </c>
      <c r="C194" t="s">
        <v>34</v>
      </c>
      <c r="D194">
        <v>55.55</v>
      </c>
    </row>
    <row r="195" spans="1:4">
      <c r="A195">
        <v>2</v>
      </c>
      <c r="B195">
        <v>2019</v>
      </c>
      <c r="C195" t="s">
        <v>36</v>
      </c>
      <c r="D195">
        <v>1577.05</v>
      </c>
    </row>
    <row r="196" spans="1:4">
      <c r="A196">
        <v>2</v>
      </c>
      <c r="B196">
        <v>2019</v>
      </c>
      <c r="C196" t="s">
        <v>43</v>
      </c>
      <c r="D196">
        <v>9707.22</v>
      </c>
    </row>
    <row r="197" spans="1:4">
      <c r="A197">
        <v>2</v>
      </c>
      <c r="B197">
        <v>2019</v>
      </c>
      <c r="C197" t="s">
        <v>39</v>
      </c>
      <c r="D197">
        <v>517.27</v>
      </c>
    </row>
    <row r="198" spans="1:4">
      <c r="A198">
        <v>2</v>
      </c>
      <c r="B198">
        <v>2019</v>
      </c>
      <c r="C198" t="s">
        <v>375</v>
      </c>
      <c r="D198">
        <v>338</v>
      </c>
    </row>
    <row r="199" spans="1:4">
      <c r="A199">
        <v>2</v>
      </c>
      <c r="B199">
        <v>2020</v>
      </c>
      <c r="C199" t="s">
        <v>1538</v>
      </c>
      <c r="D199">
        <v>79.67</v>
      </c>
    </row>
    <row r="200" spans="1:4">
      <c r="A200">
        <v>2</v>
      </c>
      <c r="B200">
        <v>2020</v>
      </c>
      <c r="C200" t="s">
        <v>294</v>
      </c>
      <c r="D200">
        <v>470</v>
      </c>
    </row>
    <row r="201" spans="1:4">
      <c r="A201">
        <v>2</v>
      </c>
      <c r="B201">
        <v>2020</v>
      </c>
      <c r="C201" t="s">
        <v>11</v>
      </c>
      <c r="D201">
        <v>311.9</v>
      </c>
    </row>
    <row r="202" spans="1:4">
      <c r="A202">
        <v>2</v>
      </c>
      <c r="B202">
        <v>2020</v>
      </c>
      <c r="C202" t="s">
        <v>68</v>
      </c>
      <c r="D202">
        <v>819.78</v>
      </c>
    </row>
    <row r="203" spans="1:4">
      <c r="A203">
        <v>2</v>
      </c>
      <c r="B203">
        <v>2020</v>
      </c>
      <c r="C203" t="s">
        <v>197</v>
      </c>
      <c r="D203">
        <v>182.95</v>
      </c>
    </row>
    <row r="204" spans="1:4">
      <c r="A204">
        <v>2</v>
      </c>
      <c r="B204">
        <v>2020</v>
      </c>
      <c r="C204" t="s">
        <v>125</v>
      </c>
      <c r="D204">
        <v>767.75</v>
      </c>
    </row>
    <row r="205" spans="1:4">
      <c r="A205">
        <v>2</v>
      </c>
      <c r="B205">
        <v>2020</v>
      </c>
      <c r="C205" t="s">
        <v>644</v>
      </c>
      <c r="D205">
        <v>300</v>
      </c>
    </row>
    <row r="206" spans="1:4">
      <c r="A206">
        <v>2</v>
      </c>
      <c r="B206">
        <v>2020</v>
      </c>
      <c r="C206" t="s">
        <v>646</v>
      </c>
      <c r="D206">
        <v>976</v>
      </c>
    </row>
    <row r="207" spans="1:4">
      <c r="A207">
        <v>2</v>
      </c>
      <c r="B207">
        <v>2020</v>
      </c>
      <c r="C207" t="s">
        <v>163</v>
      </c>
      <c r="D207">
        <v>14</v>
      </c>
    </row>
    <row r="208" spans="1:4">
      <c r="A208">
        <v>2</v>
      </c>
      <c r="B208">
        <v>2020</v>
      </c>
      <c r="C208" t="s">
        <v>134</v>
      </c>
      <c r="D208">
        <v>468.9</v>
      </c>
    </row>
    <row r="209" spans="1:4">
      <c r="A209">
        <v>2</v>
      </c>
      <c r="B209">
        <v>2020</v>
      </c>
      <c r="C209" t="s">
        <v>34</v>
      </c>
      <c r="D209">
        <v>134.7</v>
      </c>
    </row>
    <row r="210" spans="1:4">
      <c r="A210">
        <v>2</v>
      </c>
      <c r="B210">
        <v>2020</v>
      </c>
      <c r="C210" t="s">
        <v>36</v>
      </c>
      <c r="D210">
        <v>2260.1</v>
      </c>
    </row>
    <row r="211" spans="1:4">
      <c r="A211">
        <v>2</v>
      </c>
      <c r="B211">
        <v>2020</v>
      </c>
      <c r="C211" t="s">
        <v>43</v>
      </c>
      <c r="D211">
        <v>8675.34</v>
      </c>
    </row>
    <row r="212" spans="1:4">
      <c r="A212">
        <v>2</v>
      </c>
      <c r="B212">
        <v>2020</v>
      </c>
      <c r="C212" t="s">
        <v>39</v>
      </c>
      <c r="D212">
        <v>1595.59</v>
      </c>
    </row>
    <row r="213" spans="1:4">
      <c r="A213">
        <v>2</v>
      </c>
      <c r="B213">
        <v>2020</v>
      </c>
      <c r="C213" t="s">
        <v>375</v>
      </c>
      <c r="D213">
        <v>294</v>
      </c>
    </row>
    <row r="214" spans="1:4">
      <c r="A214">
        <v>2</v>
      </c>
      <c r="B214">
        <v>2021</v>
      </c>
      <c r="C214" t="s">
        <v>1538</v>
      </c>
      <c r="D214">
        <v>112.3</v>
      </c>
    </row>
    <row r="215" spans="1:4">
      <c r="A215">
        <v>2</v>
      </c>
      <c r="B215">
        <v>2021</v>
      </c>
      <c r="C215" t="s">
        <v>294</v>
      </c>
      <c r="D215">
        <v>470</v>
      </c>
    </row>
    <row r="216" spans="1:4">
      <c r="A216">
        <v>2</v>
      </c>
      <c r="B216">
        <v>2021</v>
      </c>
      <c r="C216" t="s">
        <v>11</v>
      </c>
      <c r="D216">
        <v>213</v>
      </c>
    </row>
    <row r="217" spans="1:4">
      <c r="A217">
        <v>2</v>
      </c>
      <c r="B217">
        <v>2021</v>
      </c>
      <c r="C217" t="s">
        <v>68</v>
      </c>
      <c r="D217">
        <v>803.93</v>
      </c>
    </row>
    <row r="218" spans="1:4">
      <c r="A218">
        <v>2</v>
      </c>
      <c r="B218">
        <v>2021</v>
      </c>
      <c r="C218" t="s">
        <v>197</v>
      </c>
      <c r="D218">
        <v>152.63</v>
      </c>
    </row>
    <row r="219" spans="1:4">
      <c r="A219">
        <v>2</v>
      </c>
      <c r="B219">
        <v>2021</v>
      </c>
      <c r="C219" t="s">
        <v>125</v>
      </c>
      <c r="D219">
        <v>793.55</v>
      </c>
    </row>
    <row r="220" spans="1:4">
      <c r="A220">
        <v>2</v>
      </c>
      <c r="B220">
        <v>2021</v>
      </c>
      <c r="C220" t="s">
        <v>644</v>
      </c>
      <c r="D220">
        <v>300</v>
      </c>
    </row>
    <row r="221" spans="1:4">
      <c r="A221">
        <v>2</v>
      </c>
      <c r="B221">
        <v>2021</v>
      </c>
      <c r="C221" t="s">
        <v>646</v>
      </c>
      <c r="D221">
        <v>1003</v>
      </c>
    </row>
    <row r="222" spans="1:4">
      <c r="A222">
        <v>2</v>
      </c>
      <c r="B222">
        <v>2021</v>
      </c>
      <c r="C222" t="s">
        <v>134</v>
      </c>
      <c r="D222">
        <v>43.9</v>
      </c>
    </row>
    <row r="223" spans="1:4">
      <c r="A223">
        <v>2</v>
      </c>
      <c r="B223">
        <v>2021</v>
      </c>
      <c r="C223" t="s">
        <v>34</v>
      </c>
      <c r="D223">
        <v>172.2</v>
      </c>
    </row>
    <row r="224" spans="1:4">
      <c r="A224">
        <v>2</v>
      </c>
      <c r="B224">
        <v>2021</v>
      </c>
      <c r="C224" t="s">
        <v>36</v>
      </c>
      <c r="D224">
        <v>2055.9</v>
      </c>
    </row>
    <row r="225" spans="1:4">
      <c r="A225">
        <v>2</v>
      </c>
      <c r="B225">
        <v>2021</v>
      </c>
      <c r="C225" t="s">
        <v>43</v>
      </c>
      <c r="D225">
        <v>6900.25</v>
      </c>
    </row>
    <row r="226" spans="1:4">
      <c r="A226">
        <v>2</v>
      </c>
      <c r="B226">
        <v>2021</v>
      </c>
      <c r="C226" t="s">
        <v>39</v>
      </c>
      <c r="D226">
        <v>485.84</v>
      </c>
    </row>
    <row r="227" spans="1:4">
      <c r="A227">
        <v>2</v>
      </c>
      <c r="B227">
        <v>2021</v>
      </c>
      <c r="C227" t="s">
        <v>375</v>
      </c>
      <c r="D227">
        <v>294</v>
      </c>
    </row>
    <row r="228" spans="1:4">
      <c r="A228">
        <v>2</v>
      </c>
      <c r="B228">
        <v>2022</v>
      </c>
      <c r="C228" t="s">
        <v>1538</v>
      </c>
      <c r="D228">
        <v>538.73</v>
      </c>
    </row>
    <row r="229" spans="1:4">
      <c r="A229">
        <v>2</v>
      </c>
      <c r="B229">
        <v>2022</v>
      </c>
      <c r="C229" t="s">
        <v>294</v>
      </c>
      <c r="D229">
        <v>696</v>
      </c>
    </row>
    <row r="230" spans="1:4">
      <c r="A230">
        <v>2</v>
      </c>
      <c r="B230">
        <v>2022</v>
      </c>
      <c r="C230" t="s">
        <v>11</v>
      </c>
      <c r="D230">
        <v>415.8</v>
      </c>
    </row>
    <row r="231" spans="1:4">
      <c r="A231">
        <v>2</v>
      </c>
      <c r="B231">
        <v>2022</v>
      </c>
      <c r="C231" t="s">
        <v>68</v>
      </c>
      <c r="D231">
        <v>1008.27</v>
      </c>
    </row>
    <row r="232" spans="1:4">
      <c r="A232">
        <v>2</v>
      </c>
      <c r="B232">
        <v>2022</v>
      </c>
      <c r="C232" t="s">
        <v>197</v>
      </c>
      <c r="D232">
        <v>87.3</v>
      </c>
    </row>
    <row r="233" spans="1:4">
      <c r="A233">
        <v>2</v>
      </c>
      <c r="B233">
        <v>2022</v>
      </c>
      <c r="C233" t="s">
        <v>125</v>
      </c>
      <c r="D233">
        <v>842.75</v>
      </c>
    </row>
    <row r="234" spans="1:4">
      <c r="A234">
        <v>2</v>
      </c>
      <c r="B234">
        <v>2022</v>
      </c>
      <c r="C234" t="s">
        <v>644</v>
      </c>
      <c r="D234">
        <v>100</v>
      </c>
    </row>
    <row r="235" spans="1:4">
      <c r="A235">
        <v>2</v>
      </c>
      <c r="B235">
        <v>2022</v>
      </c>
      <c r="C235" t="s">
        <v>646</v>
      </c>
      <c r="D235">
        <v>1177</v>
      </c>
    </row>
    <row r="236" spans="1:4">
      <c r="A236">
        <v>2</v>
      </c>
      <c r="B236">
        <v>2022</v>
      </c>
      <c r="C236" t="s">
        <v>163</v>
      </c>
      <c r="D236">
        <v>207.8</v>
      </c>
    </row>
    <row r="237" spans="1:4">
      <c r="A237">
        <v>2</v>
      </c>
      <c r="B237">
        <v>2022</v>
      </c>
      <c r="C237" t="s">
        <v>134</v>
      </c>
      <c r="D237">
        <v>819</v>
      </c>
    </row>
    <row r="238" spans="1:4">
      <c r="A238">
        <v>2</v>
      </c>
      <c r="B238">
        <v>2022</v>
      </c>
      <c r="C238" t="s">
        <v>34</v>
      </c>
      <c r="D238">
        <v>113.1</v>
      </c>
    </row>
    <row r="239" spans="1:4">
      <c r="A239">
        <v>2</v>
      </c>
      <c r="B239">
        <v>2022</v>
      </c>
      <c r="C239" t="s">
        <v>36</v>
      </c>
      <c r="D239">
        <v>1886</v>
      </c>
    </row>
    <row r="240" spans="1:4">
      <c r="A240">
        <v>2</v>
      </c>
      <c r="B240">
        <v>2022</v>
      </c>
      <c r="C240" t="s">
        <v>43</v>
      </c>
      <c r="D240">
        <v>8613.47</v>
      </c>
    </row>
    <row r="241" spans="1:4">
      <c r="A241">
        <v>2</v>
      </c>
      <c r="B241">
        <v>2022</v>
      </c>
      <c r="C241" t="s">
        <v>39</v>
      </c>
      <c r="D241">
        <v>427.72</v>
      </c>
    </row>
    <row r="242" spans="1:4">
      <c r="A242">
        <v>2</v>
      </c>
      <c r="B242">
        <v>2022</v>
      </c>
      <c r="C242" t="s">
        <v>375</v>
      </c>
      <c r="D242">
        <v>294</v>
      </c>
    </row>
    <row r="243" spans="1:4">
      <c r="A243">
        <v>2</v>
      </c>
      <c r="B243">
        <v>2023</v>
      </c>
      <c r="C243" t="s">
        <v>1538</v>
      </c>
      <c r="D243">
        <v>17.91</v>
      </c>
    </row>
    <row r="244" spans="1:4">
      <c r="A244">
        <v>2</v>
      </c>
      <c r="B244">
        <v>2023</v>
      </c>
      <c r="C244" t="s">
        <v>294</v>
      </c>
      <c r="D244">
        <v>44.2</v>
      </c>
    </row>
    <row r="245" spans="1:4">
      <c r="A245">
        <v>2</v>
      </c>
      <c r="B245">
        <v>2023</v>
      </c>
      <c r="C245" t="s">
        <v>11</v>
      </c>
      <c r="D245">
        <v>420.85</v>
      </c>
    </row>
    <row r="246" spans="1:4">
      <c r="A246">
        <v>2</v>
      </c>
      <c r="B246">
        <v>2023</v>
      </c>
      <c r="C246" t="s">
        <v>68</v>
      </c>
      <c r="D246">
        <v>1038.29</v>
      </c>
    </row>
    <row r="247" spans="1:4">
      <c r="A247">
        <v>2</v>
      </c>
      <c r="B247">
        <v>2023</v>
      </c>
      <c r="C247" t="s">
        <v>125</v>
      </c>
      <c r="D247">
        <v>842.75</v>
      </c>
    </row>
    <row r="248" spans="1:4">
      <c r="A248">
        <v>2</v>
      </c>
      <c r="B248">
        <v>2023</v>
      </c>
      <c r="C248" t="s">
        <v>644</v>
      </c>
      <c r="D248">
        <v>100</v>
      </c>
    </row>
    <row r="249" spans="1:4">
      <c r="A249">
        <v>2</v>
      </c>
      <c r="B249">
        <v>2023</v>
      </c>
      <c r="C249" t="s">
        <v>646</v>
      </c>
      <c r="D249">
        <v>1177</v>
      </c>
    </row>
    <row r="250" spans="1:4">
      <c r="A250">
        <v>2</v>
      </c>
      <c r="B250">
        <v>2023</v>
      </c>
      <c r="C250" t="s">
        <v>163</v>
      </c>
      <c r="D250">
        <v>50</v>
      </c>
    </row>
    <row r="251" spans="1:4">
      <c r="A251">
        <v>2</v>
      </c>
      <c r="B251">
        <v>2023</v>
      </c>
      <c r="C251" t="s">
        <v>134</v>
      </c>
      <c r="D251">
        <v>707.4</v>
      </c>
    </row>
    <row r="252" spans="1:4">
      <c r="A252">
        <v>2</v>
      </c>
      <c r="B252">
        <v>2023</v>
      </c>
      <c r="C252" t="s">
        <v>34</v>
      </c>
      <c r="D252">
        <v>33.4</v>
      </c>
    </row>
    <row r="253" spans="1:4">
      <c r="A253">
        <v>2</v>
      </c>
      <c r="B253">
        <v>2023</v>
      </c>
      <c r="C253" t="s">
        <v>36</v>
      </c>
      <c r="D253">
        <v>4937.8</v>
      </c>
    </row>
    <row r="254" spans="1:4">
      <c r="A254">
        <v>2</v>
      </c>
      <c r="B254">
        <v>2023</v>
      </c>
      <c r="C254" t="s">
        <v>43</v>
      </c>
      <c r="D254">
        <v>9894.11</v>
      </c>
    </row>
    <row r="255" spans="1:4">
      <c r="A255">
        <v>2</v>
      </c>
      <c r="B255">
        <v>2023</v>
      </c>
      <c r="C255" t="s">
        <v>39</v>
      </c>
      <c r="D255">
        <v>230.51</v>
      </c>
    </row>
    <row r="256" spans="1:4">
      <c r="A256">
        <v>2</v>
      </c>
      <c r="B256">
        <v>2023</v>
      </c>
      <c r="C256" t="s">
        <v>375</v>
      </c>
      <c r="D256">
        <v>294</v>
      </c>
    </row>
    <row r="257" spans="1:4">
      <c r="A257">
        <v>3</v>
      </c>
      <c r="B257">
        <v>2015</v>
      </c>
      <c r="C257" t="s">
        <v>1538</v>
      </c>
      <c r="D257">
        <v>854.7</v>
      </c>
    </row>
    <row r="258" spans="1:4">
      <c r="A258">
        <v>3</v>
      </c>
      <c r="B258">
        <v>2015</v>
      </c>
      <c r="C258" t="s">
        <v>11</v>
      </c>
      <c r="D258">
        <v>290.2</v>
      </c>
    </row>
    <row r="259" spans="1:4">
      <c r="A259">
        <v>3</v>
      </c>
      <c r="B259">
        <v>2015</v>
      </c>
      <c r="C259" t="s">
        <v>68</v>
      </c>
      <c r="D259">
        <v>268.74</v>
      </c>
    </row>
    <row r="260" spans="1:4">
      <c r="A260">
        <v>3</v>
      </c>
      <c r="B260">
        <v>2015</v>
      </c>
      <c r="C260" t="s">
        <v>197</v>
      </c>
      <c r="D260">
        <v>60.8</v>
      </c>
    </row>
    <row r="261" spans="1:4">
      <c r="A261">
        <v>3</v>
      </c>
      <c r="B261">
        <v>2015</v>
      </c>
      <c r="C261" t="s">
        <v>125</v>
      </c>
      <c r="D261">
        <v>295.5</v>
      </c>
    </row>
    <row r="262" spans="1:4">
      <c r="A262">
        <v>3</v>
      </c>
      <c r="B262">
        <v>2015</v>
      </c>
      <c r="C262" t="s">
        <v>134</v>
      </c>
      <c r="D262">
        <v>50</v>
      </c>
    </row>
    <row r="263" spans="1:4">
      <c r="A263">
        <v>3</v>
      </c>
      <c r="B263">
        <v>2015</v>
      </c>
      <c r="C263" t="s">
        <v>34</v>
      </c>
      <c r="D263">
        <v>87.68</v>
      </c>
    </row>
    <row r="264" spans="1:4">
      <c r="A264">
        <v>3</v>
      </c>
      <c r="B264">
        <v>2015</v>
      </c>
      <c r="C264" t="s">
        <v>36</v>
      </c>
      <c r="D264">
        <v>1416.79</v>
      </c>
    </row>
    <row r="265" spans="1:4">
      <c r="A265">
        <v>3</v>
      </c>
      <c r="B265">
        <v>2015</v>
      </c>
      <c r="C265" t="s">
        <v>43</v>
      </c>
      <c r="D265">
        <v>3844.13</v>
      </c>
    </row>
    <row r="266" spans="1:4">
      <c r="A266">
        <v>3</v>
      </c>
      <c r="B266">
        <v>2015</v>
      </c>
      <c r="C266" t="s">
        <v>39</v>
      </c>
      <c r="D266">
        <v>519.72</v>
      </c>
    </row>
    <row r="267" spans="1:4">
      <c r="A267">
        <v>3</v>
      </c>
      <c r="B267">
        <v>2016</v>
      </c>
      <c r="C267" t="s">
        <v>1538</v>
      </c>
      <c r="D267">
        <v>1529.32</v>
      </c>
    </row>
    <row r="268" spans="1:4">
      <c r="A268">
        <v>3</v>
      </c>
      <c r="B268">
        <v>2016</v>
      </c>
      <c r="C268" t="s">
        <v>294</v>
      </c>
      <c r="D268">
        <v>419.26</v>
      </c>
    </row>
    <row r="269" spans="1:4">
      <c r="A269">
        <v>3</v>
      </c>
      <c r="B269">
        <v>2016</v>
      </c>
      <c r="C269" t="s">
        <v>11</v>
      </c>
      <c r="D269">
        <v>479.95</v>
      </c>
    </row>
    <row r="270" spans="1:4">
      <c r="A270">
        <v>3</v>
      </c>
      <c r="B270">
        <v>2016</v>
      </c>
      <c r="C270" t="s">
        <v>68</v>
      </c>
      <c r="D270">
        <v>714.25</v>
      </c>
    </row>
    <row r="271" spans="1:4">
      <c r="A271">
        <v>3</v>
      </c>
      <c r="B271">
        <v>2016</v>
      </c>
      <c r="C271" t="s">
        <v>197</v>
      </c>
      <c r="D271">
        <v>162.16</v>
      </c>
    </row>
    <row r="272" spans="1:4">
      <c r="A272">
        <v>3</v>
      </c>
      <c r="B272">
        <v>2016</v>
      </c>
      <c r="C272" t="s">
        <v>125</v>
      </c>
      <c r="D272">
        <v>1015.5</v>
      </c>
    </row>
    <row r="273" spans="1:4">
      <c r="A273">
        <v>3</v>
      </c>
      <c r="B273">
        <v>2016</v>
      </c>
      <c r="C273" t="s">
        <v>644</v>
      </c>
      <c r="D273">
        <v>1050</v>
      </c>
    </row>
    <row r="274" spans="1:4">
      <c r="A274">
        <v>3</v>
      </c>
      <c r="B274">
        <v>2016</v>
      </c>
      <c r="C274" t="s">
        <v>646</v>
      </c>
      <c r="D274">
        <v>450</v>
      </c>
    </row>
    <row r="275" spans="1:4">
      <c r="A275">
        <v>3</v>
      </c>
      <c r="B275">
        <v>2016</v>
      </c>
      <c r="C275" t="s">
        <v>134</v>
      </c>
      <c r="D275">
        <v>36.8</v>
      </c>
    </row>
    <row r="276" spans="1:4">
      <c r="A276">
        <v>3</v>
      </c>
      <c r="B276">
        <v>2016</v>
      </c>
      <c r="C276" t="s">
        <v>34</v>
      </c>
      <c r="D276">
        <v>41.95</v>
      </c>
    </row>
    <row r="277" spans="1:4">
      <c r="A277">
        <v>3</v>
      </c>
      <c r="B277">
        <v>2016</v>
      </c>
      <c r="C277" t="s">
        <v>36</v>
      </c>
      <c r="D277">
        <v>1857.95</v>
      </c>
    </row>
    <row r="278" spans="1:4">
      <c r="A278">
        <v>3</v>
      </c>
      <c r="B278">
        <v>2016</v>
      </c>
      <c r="C278" t="s">
        <v>43</v>
      </c>
      <c r="D278">
        <v>8124.51</v>
      </c>
    </row>
    <row r="279" spans="1:4">
      <c r="A279">
        <v>3</v>
      </c>
      <c r="B279">
        <v>2016</v>
      </c>
      <c r="C279" t="s">
        <v>39</v>
      </c>
      <c r="D279">
        <v>262.9</v>
      </c>
    </row>
    <row r="280" spans="1:4">
      <c r="A280">
        <v>3</v>
      </c>
      <c r="B280">
        <v>2016</v>
      </c>
      <c r="C280" t="s">
        <v>375</v>
      </c>
      <c r="D280">
        <v>104.47</v>
      </c>
    </row>
    <row r="281" spans="1:4">
      <c r="A281">
        <v>3</v>
      </c>
      <c r="B281">
        <v>2017</v>
      </c>
      <c r="C281" t="s">
        <v>1538</v>
      </c>
      <c r="D281">
        <v>1971.48</v>
      </c>
    </row>
    <row r="282" spans="1:4">
      <c r="A282">
        <v>3</v>
      </c>
      <c r="B282">
        <v>2017</v>
      </c>
      <c r="C282" t="s">
        <v>11</v>
      </c>
      <c r="D282">
        <v>320.7</v>
      </c>
    </row>
    <row r="283" spans="1:4">
      <c r="A283">
        <v>3</v>
      </c>
      <c r="B283">
        <v>2017</v>
      </c>
      <c r="C283" t="s">
        <v>68</v>
      </c>
      <c r="D283">
        <v>632.44</v>
      </c>
    </row>
    <row r="284" spans="1:4">
      <c r="A284">
        <v>3</v>
      </c>
      <c r="B284">
        <v>2017</v>
      </c>
      <c r="C284" t="s">
        <v>197</v>
      </c>
      <c r="D284">
        <v>393.14</v>
      </c>
    </row>
    <row r="285" spans="1:4">
      <c r="A285">
        <v>3</v>
      </c>
      <c r="B285">
        <v>2017</v>
      </c>
      <c r="C285" t="s">
        <v>125</v>
      </c>
      <c r="D285">
        <v>715.5</v>
      </c>
    </row>
    <row r="286" spans="1:4">
      <c r="A286">
        <v>3</v>
      </c>
      <c r="B286">
        <v>2017</v>
      </c>
      <c r="C286" t="s">
        <v>841</v>
      </c>
      <c r="D286">
        <v>1523</v>
      </c>
    </row>
    <row r="287" spans="1:4">
      <c r="A287">
        <v>3</v>
      </c>
      <c r="B287">
        <v>2017</v>
      </c>
      <c r="C287" t="s">
        <v>644</v>
      </c>
      <c r="D287">
        <v>1050</v>
      </c>
    </row>
    <row r="288" spans="1:4">
      <c r="A288">
        <v>3</v>
      </c>
      <c r="B288">
        <v>2017</v>
      </c>
      <c r="C288" t="s">
        <v>646</v>
      </c>
      <c r="D288">
        <v>450</v>
      </c>
    </row>
    <row r="289" spans="1:4">
      <c r="A289">
        <v>3</v>
      </c>
      <c r="B289">
        <v>2017</v>
      </c>
      <c r="C289" t="s">
        <v>134</v>
      </c>
      <c r="D289">
        <v>69.05</v>
      </c>
    </row>
    <row r="290" spans="1:4">
      <c r="A290">
        <v>3</v>
      </c>
      <c r="B290">
        <v>2017</v>
      </c>
      <c r="C290" t="s">
        <v>34</v>
      </c>
      <c r="D290">
        <v>96.3</v>
      </c>
    </row>
    <row r="291" spans="1:4">
      <c r="A291">
        <v>3</v>
      </c>
      <c r="B291">
        <v>2017</v>
      </c>
      <c r="C291" t="s">
        <v>36</v>
      </c>
      <c r="D291">
        <v>1107.8</v>
      </c>
    </row>
    <row r="292" spans="1:4">
      <c r="A292">
        <v>3</v>
      </c>
      <c r="B292">
        <v>2017</v>
      </c>
      <c r="C292" t="s">
        <v>43</v>
      </c>
      <c r="D292">
        <v>9082.07</v>
      </c>
    </row>
    <row r="293" spans="1:4">
      <c r="A293">
        <v>3</v>
      </c>
      <c r="B293">
        <v>2017</v>
      </c>
      <c r="C293" t="s">
        <v>39</v>
      </c>
      <c r="D293">
        <v>414.66</v>
      </c>
    </row>
    <row r="294" spans="1:4">
      <c r="A294">
        <v>3</v>
      </c>
      <c r="B294">
        <v>2017</v>
      </c>
      <c r="C294" t="s">
        <v>375</v>
      </c>
      <c r="D294">
        <v>338</v>
      </c>
    </row>
    <row r="295" spans="1:4">
      <c r="A295">
        <v>3</v>
      </c>
      <c r="B295">
        <v>2018</v>
      </c>
      <c r="C295" t="s">
        <v>1538</v>
      </c>
      <c r="D295">
        <v>3561.93</v>
      </c>
    </row>
    <row r="296" spans="1:4">
      <c r="A296">
        <v>3</v>
      </c>
      <c r="B296">
        <v>2018</v>
      </c>
      <c r="C296" t="s">
        <v>294</v>
      </c>
      <c r="D296">
        <v>981.5</v>
      </c>
    </row>
    <row r="297" spans="1:4">
      <c r="A297">
        <v>3</v>
      </c>
      <c r="B297">
        <v>2018</v>
      </c>
      <c r="C297" t="s">
        <v>11</v>
      </c>
      <c r="D297">
        <v>656</v>
      </c>
    </row>
    <row r="298" spans="1:4">
      <c r="A298">
        <v>3</v>
      </c>
      <c r="B298">
        <v>2018</v>
      </c>
      <c r="C298" t="s">
        <v>68</v>
      </c>
      <c r="D298">
        <v>690.18</v>
      </c>
    </row>
    <row r="299" spans="1:4">
      <c r="A299">
        <v>3</v>
      </c>
      <c r="B299">
        <v>2018</v>
      </c>
      <c r="C299" t="s">
        <v>197</v>
      </c>
      <c r="D299">
        <v>79</v>
      </c>
    </row>
    <row r="300" spans="1:4">
      <c r="A300">
        <v>3</v>
      </c>
      <c r="B300">
        <v>2018</v>
      </c>
      <c r="C300" t="s">
        <v>125</v>
      </c>
      <c r="D300">
        <v>1466.25</v>
      </c>
    </row>
    <row r="301" spans="1:4">
      <c r="A301">
        <v>3</v>
      </c>
      <c r="B301">
        <v>2018</v>
      </c>
      <c r="C301" t="s">
        <v>644</v>
      </c>
      <c r="D301">
        <v>1650</v>
      </c>
    </row>
    <row r="302" spans="1:4">
      <c r="A302">
        <v>3</v>
      </c>
      <c r="B302">
        <v>2018</v>
      </c>
      <c r="C302" t="s">
        <v>646</v>
      </c>
      <c r="D302">
        <v>2.4</v>
      </c>
    </row>
    <row r="303" spans="1:4">
      <c r="A303">
        <v>3</v>
      </c>
      <c r="B303">
        <v>2018</v>
      </c>
      <c r="C303" t="s">
        <v>134</v>
      </c>
      <c r="D303">
        <v>331.46</v>
      </c>
    </row>
    <row r="304" spans="1:4">
      <c r="A304">
        <v>3</v>
      </c>
      <c r="B304">
        <v>2018</v>
      </c>
      <c r="C304" t="s">
        <v>34</v>
      </c>
      <c r="D304">
        <v>43.8</v>
      </c>
    </row>
    <row r="305" spans="1:4">
      <c r="A305">
        <v>3</v>
      </c>
      <c r="B305">
        <v>2018</v>
      </c>
      <c r="C305" t="s">
        <v>36</v>
      </c>
      <c r="D305">
        <v>2161.2</v>
      </c>
    </row>
    <row r="306" spans="1:4">
      <c r="A306">
        <v>3</v>
      </c>
      <c r="B306">
        <v>2018</v>
      </c>
      <c r="C306" t="s">
        <v>43</v>
      </c>
      <c r="D306">
        <v>12805.26</v>
      </c>
    </row>
    <row r="307" spans="1:4">
      <c r="A307">
        <v>3</v>
      </c>
      <c r="B307">
        <v>2018</v>
      </c>
      <c r="C307" t="s">
        <v>39</v>
      </c>
      <c r="D307">
        <v>505.54</v>
      </c>
    </row>
    <row r="308" spans="1:4">
      <c r="A308">
        <v>3</v>
      </c>
      <c r="B308">
        <v>2018</v>
      </c>
      <c r="C308" t="s">
        <v>375</v>
      </c>
      <c r="D308">
        <v>676</v>
      </c>
    </row>
    <row r="309" spans="1:4">
      <c r="A309">
        <v>3</v>
      </c>
      <c r="B309">
        <v>2019</v>
      </c>
      <c r="C309" t="s">
        <v>1538</v>
      </c>
      <c r="D309">
        <v>473.8</v>
      </c>
    </row>
    <row r="310" spans="1:4">
      <c r="A310">
        <v>3</v>
      </c>
      <c r="B310">
        <v>2019</v>
      </c>
      <c r="C310" t="s">
        <v>294</v>
      </c>
      <c r="D310">
        <v>1314.5</v>
      </c>
    </row>
    <row r="311" spans="1:4">
      <c r="A311">
        <v>3</v>
      </c>
      <c r="B311">
        <v>2019</v>
      </c>
      <c r="C311" t="s">
        <v>11</v>
      </c>
      <c r="D311">
        <v>265</v>
      </c>
    </row>
    <row r="312" spans="1:4">
      <c r="A312">
        <v>3</v>
      </c>
      <c r="B312">
        <v>2019</v>
      </c>
      <c r="C312" t="s">
        <v>68</v>
      </c>
      <c r="D312">
        <v>769.11</v>
      </c>
    </row>
    <row r="313" spans="1:4">
      <c r="A313">
        <v>3</v>
      </c>
      <c r="B313">
        <v>2019</v>
      </c>
      <c r="C313" t="s">
        <v>197</v>
      </c>
      <c r="D313">
        <v>281.25</v>
      </c>
    </row>
    <row r="314" spans="1:4">
      <c r="A314">
        <v>3</v>
      </c>
      <c r="B314">
        <v>2019</v>
      </c>
      <c r="C314" t="s">
        <v>125</v>
      </c>
      <c r="D314">
        <v>715.5</v>
      </c>
    </row>
    <row r="315" spans="1:4">
      <c r="A315">
        <v>3</v>
      </c>
      <c r="B315">
        <v>2019</v>
      </c>
      <c r="C315" t="s">
        <v>644</v>
      </c>
      <c r="D315">
        <v>1650</v>
      </c>
    </row>
    <row r="316" spans="1:4">
      <c r="A316">
        <v>3</v>
      </c>
      <c r="B316">
        <v>2019</v>
      </c>
      <c r="C316" t="s">
        <v>646</v>
      </c>
      <c r="D316">
        <v>976</v>
      </c>
    </row>
    <row r="317" spans="1:4">
      <c r="A317">
        <v>3</v>
      </c>
      <c r="B317">
        <v>2019</v>
      </c>
      <c r="C317" t="s">
        <v>134</v>
      </c>
      <c r="D317">
        <v>229.9</v>
      </c>
    </row>
    <row r="318" spans="1:4">
      <c r="A318">
        <v>3</v>
      </c>
      <c r="B318">
        <v>2019</v>
      </c>
      <c r="C318" t="s">
        <v>34</v>
      </c>
      <c r="D318">
        <v>75.7</v>
      </c>
    </row>
    <row r="319" spans="1:4">
      <c r="A319">
        <v>3</v>
      </c>
      <c r="B319">
        <v>2019</v>
      </c>
      <c r="C319" t="s">
        <v>36</v>
      </c>
      <c r="D319">
        <v>1165</v>
      </c>
    </row>
    <row r="320" spans="1:4">
      <c r="A320">
        <v>3</v>
      </c>
      <c r="B320">
        <v>2019</v>
      </c>
      <c r="C320" t="s">
        <v>43</v>
      </c>
      <c r="D320">
        <v>8555.58</v>
      </c>
    </row>
    <row r="321" spans="1:4">
      <c r="A321">
        <v>3</v>
      </c>
      <c r="B321">
        <v>2019</v>
      </c>
      <c r="C321" t="s">
        <v>39</v>
      </c>
      <c r="D321">
        <v>301.82</v>
      </c>
    </row>
    <row r="322" spans="1:4">
      <c r="A322">
        <v>3</v>
      </c>
      <c r="B322">
        <v>2019</v>
      </c>
      <c r="C322" t="s">
        <v>375</v>
      </c>
      <c r="D322">
        <v>338</v>
      </c>
    </row>
    <row r="323" spans="1:4">
      <c r="A323">
        <v>3</v>
      </c>
      <c r="B323">
        <v>2020</v>
      </c>
      <c r="C323" t="s">
        <v>1538</v>
      </c>
      <c r="D323">
        <v>433.5</v>
      </c>
    </row>
    <row r="324" spans="1:4">
      <c r="A324">
        <v>3</v>
      </c>
      <c r="B324">
        <v>2020</v>
      </c>
      <c r="C324" t="s">
        <v>294</v>
      </c>
      <c r="D324">
        <v>470</v>
      </c>
    </row>
    <row r="325" spans="1:4">
      <c r="A325">
        <v>3</v>
      </c>
      <c r="B325">
        <v>2020</v>
      </c>
      <c r="C325" t="s">
        <v>11</v>
      </c>
      <c r="D325">
        <v>302.6</v>
      </c>
    </row>
    <row r="326" spans="1:4">
      <c r="A326">
        <v>3</v>
      </c>
      <c r="B326">
        <v>2020</v>
      </c>
      <c r="C326" t="s">
        <v>68</v>
      </c>
      <c r="D326">
        <v>924.15</v>
      </c>
    </row>
    <row r="327" spans="1:4">
      <c r="A327">
        <v>3</v>
      </c>
      <c r="B327">
        <v>2020</v>
      </c>
      <c r="C327" t="s">
        <v>197</v>
      </c>
      <c r="D327">
        <v>154.85</v>
      </c>
    </row>
    <row r="328" spans="1:4">
      <c r="A328">
        <v>3</v>
      </c>
      <c r="B328">
        <v>2020</v>
      </c>
      <c r="C328" t="s">
        <v>125</v>
      </c>
      <c r="D328">
        <v>922.6</v>
      </c>
    </row>
    <row r="329" spans="1:4">
      <c r="A329">
        <v>3</v>
      </c>
      <c r="B329">
        <v>2020</v>
      </c>
      <c r="C329" t="s">
        <v>644</v>
      </c>
      <c r="D329">
        <v>300</v>
      </c>
    </row>
    <row r="330" spans="1:4">
      <c r="A330">
        <v>3</v>
      </c>
      <c r="B330">
        <v>2020</v>
      </c>
      <c r="C330" t="s">
        <v>646</v>
      </c>
      <c r="D330">
        <v>976</v>
      </c>
    </row>
    <row r="331" spans="1:4">
      <c r="A331">
        <v>3</v>
      </c>
      <c r="B331">
        <v>2020</v>
      </c>
      <c r="C331" t="s">
        <v>134</v>
      </c>
      <c r="D331">
        <v>482.9</v>
      </c>
    </row>
    <row r="332" spans="1:4">
      <c r="A332">
        <v>3</v>
      </c>
      <c r="B332">
        <v>2020</v>
      </c>
      <c r="C332" t="s">
        <v>34</v>
      </c>
      <c r="D332">
        <v>11.9</v>
      </c>
    </row>
    <row r="333" spans="1:4">
      <c r="A333">
        <v>3</v>
      </c>
      <c r="B333">
        <v>2020</v>
      </c>
      <c r="C333" t="s">
        <v>36</v>
      </c>
      <c r="D333">
        <v>1700</v>
      </c>
    </row>
    <row r="334" spans="1:4">
      <c r="A334">
        <v>3</v>
      </c>
      <c r="B334">
        <v>2020</v>
      </c>
      <c r="C334" t="s">
        <v>43</v>
      </c>
      <c r="D334">
        <v>7518.5</v>
      </c>
    </row>
    <row r="335" spans="1:4">
      <c r="A335">
        <v>3</v>
      </c>
      <c r="B335">
        <v>2020</v>
      </c>
      <c r="C335" t="s">
        <v>39</v>
      </c>
      <c r="D335">
        <v>546</v>
      </c>
    </row>
    <row r="336" spans="1:4">
      <c r="A336">
        <v>3</v>
      </c>
      <c r="B336">
        <v>2020</v>
      </c>
      <c r="C336" t="s">
        <v>375</v>
      </c>
      <c r="D336">
        <v>294</v>
      </c>
    </row>
    <row r="337" spans="1:4">
      <c r="A337">
        <v>3</v>
      </c>
      <c r="B337">
        <v>2021</v>
      </c>
      <c r="C337" t="s">
        <v>294</v>
      </c>
      <c r="D337">
        <v>493.8</v>
      </c>
    </row>
    <row r="338" spans="1:4">
      <c r="A338">
        <v>3</v>
      </c>
      <c r="B338">
        <v>2021</v>
      </c>
      <c r="C338" t="s">
        <v>11</v>
      </c>
      <c r="D338">
        <v>204.35</v>
      </c>
    </row>
    <row r="339" spans="1:4">
      <c r="A339">
        <v>3</v>
      </c>
      <c r="B339">
        <v>2021</v>
      </c>
      <c r="C339" t="s">
        <v>68</v>
      </c>
      <c r="D339">
        <v>767.79</v>
      </c>
    </row>
    <row r="340" spans="1:4">
      <c r="A340">
        <v>3</v>
      </c>
      <c r="B340">
        <v>2021</v>
      </c>
      <c r="C340" t="s">
        <v>197</v>
      </c>
      <c r="D340">
        <v>32.46</v>
      </c>
    </row>
    <row r="341" spans="1:4">
      <c r="A341">
        <v>3</v>
      </c>
      <c r="B341">
        <v>2021</v>
      </c>
      <c r="C341" t="s">
        <v>125</v>
      </c>
      <c r="D341">
        <v>785</v>
      </c>
    </row>
    <row r="342" spans="1:4">
      <c r="A342">
        <v>3</v>
      </c>
      <c r="B342">
        <v>2021</v>
      </c>
      <c r="C342" t="s">
        <v>644</v>
      </c>
      <c r="D342">
        <v>300</v>
      </c>
    </row>
    <row r="343" spans="1:4">
      <c r="A343">
        <v>3</v>
      </c>
      <c r="B343">
        <v>2021</v>
      </c>
      <c r="C343" t="s">
        <v>646</v>
      </c>
      <c r="D343">
        <v>1003</v>
      </c>
    </row>
    <row r="344" spans="1:4">
      <c r="A344">
        <v>3</v>
      </c>
      <c r="B344">
        <v>2021</v>
      </c>
      <c r="C344" t="s">
        <v>163</v>
      </c>
      <c r="D344">
        <v>767.5</v>
      </c>
    </row>
    <row r="345" spans="1:4">
      <c r="A345">
        <v>3</v>
      </c>
      <c r="B345">
        <v>2021</v>
      </c>
      <c r="C345" t="s">
        <v>134</v>
      </c>
      <c r="D345">
        <v>872.41</v>
      </c>
    </row>
    <row r="346" spans="1:4">
      <c r="A346">
        <v>3</v>
      </c>
      <c r="B346">
        <v>2021</v>
      </c>
      <c r="C346" t="s">
        <v>34</v>
      </c>
      <c r="D346">
        <v>49.25</v>
      </c>
    </row>
    <row r="347" spans="1:4">
      <c r="A347">
        <v>3</v>
      </c>
      <c r="B347">
        <v>2021</v>
      </c>
      <c r="C347" t="s">
        <v>36</v>
      </c>
      <c r="D347">
        <v>1700</v>
      </c>
    </row>
    <row r="348" spans="1:4">
      <c r="A348">
        <v>3</v>
      </c>
      <c r="B348">
        <v>2021</v>
      </c>
      <c r="C348" t="s">
        <v>43</v>
      </c>
      <c r="D348">
        <v>7662.78</v>
      </c>
    </row>
    <row r="349" spans="1:4">
      <c r="A349">
        <v>3</v>
      </c>
      <c r="B349">
        <v>2021</v>
      </c>
      <c r="C349" t="s">
        <v>39</v>
      </c>
      <c r="D349">
        <v>393.22</v>
      </c>
    </row>
    <row r="350" spans="1:4">
      <c r="A350">
        <v>3</v>
      </c>
      <c r="B350">
        <v>2021</v>
      </c>
      <c r="C350" t="s">
        <v>375</v>
      </c>
      <c r="D350">
        <v>294</v>
      </c>
    </row>
    <row r="351" spans="1:4">
      <c r="A351">
        <v>3</v>
      </c>
      <c r="B351">
        <v>2022</v>
      </c>
      <c r="C351" t="s">
        <v>1538</v>
      </c>
      <c r="D351">
        <v>471.52</v>
      </c>
    </row>
    <row r="352" spans="1:4">
      <c r="A352">
        <v>3</v>
      </c>
      <c r="B352">
        <v>2022</v>
      </c>
      <c r="C352" t="s">
        <v>294</v>
      </c>
      <c r="D352">
        <v>747.26</v>
      </c>
    </row>
    <row r="353" spans="1:4">
      <c r="A353">
        <v>3</v>
      </c>
      <c r="B353">
        <v>2022</v>
      </c>
      <c r="C353" t="s">
        <v>11</v>
      </c>
      <c r="D353">
        <v>578.4</v>
      </c>
    </row>
    <row r="354" spans="1:4">
      <c r="A354">
        <v>3</v>
      </c>
      <c r="B354">
        <v>2022</v>
      </c>
      <c r="C354" t="s">
        <v>68</v>
      </c>
      <c r="D354">
        <v>852.23</v>
      </c>
    </row>
    <row r="355" spans="1:4">
      <c r="A355">
        <v>3</v>
      </c>
      <c r="B355">
        <v>2022</v>
      </c>
      <c r="C355" t="s">
        <v>197</v>
      </c>
      <c r="D355">
        <v>109.4</v>
      </c>
    </row>
    <row r="356" spans="1:4">
      <c r="A356">
        <v>3</v>
      </c>
      <c r="B356">
        <v>2022</v>
      </c>
      <c r="C356" t="s">
        <v>125</v>
      </c>
      <c r="D356">
        <v>855.25</v>
      </c>
    </row>
    <row r="357" spans="1:4">
      <c r="A357">
        <v>3</v>
      </c>
      <c r="B357">
        <v>2022</v>
      </c>
      <c r="C357" t="s">
        <v>841</v>
      </c>
      <c r="D357">
        <v>1394</v>
      </c>
    </row>
    <row r="358" spans="1:4">
      <c r="A358">
        <v>3</v>
      </c>
      <c r="B358">
        <v>2022</v>
      </c>
      <c r="C358" t="s">
        <v>644</v>
      </c>
      <c r="D358">
        <v>100</v>
      </c>
    </row>
    <row r="359" spans="1:4">
      <c r="A359">
        <v>3</v>
      </c>
      <c r="B359">
        <v>2022</v>
      </c>
      <c r="C359" t="s">
        <v>646</v>
      </c>
      <c r="D359">
        <v>1177</v>
      </c>
    </row>
    <row r="360" spans="1:4">
      <c r="A360">
        <v>3</v>
      </c>
      <c r="B360">
        <v>2022</v>
      </c>
      <c r="C360" t="s">
        <v>163</v>
      </c>
      <c r="D360">
        <v>402.19</v>
      </c>
    </row>
    <row r="361" spans="1:4">
      <c r="A361">
        <v>3</v>
      </c>
      <c r="B361">
        <v>2022</v>
      </c>
      <c r="C361" t="s">
        <v>134</v>
      </c>
      <c r="D361">
        <v>583.6</v>
      </c>
    </row>
    <row r="362" spans="1:4">
      <c r="A362">
        <v>3</v>
      </c>
      <c r="B362">
        <v>2022</v>
      </c>
      <c r="C362" t="s">
        <v>34</v>
      </c>
      <c r="D362">
        <v>102</v>
      </c>
    </row>
    <row r="363" spans="1:4">
      <c r="A363">
        <v>3</v>
      </c>
      <c r="B363">
        <v>2022</v>
      </c>
      <c r="C363" t="s">
        <v>36</v>
      </c>
      <c r="D363">
        <v>17280.53</v>
      </c>
    </row>
    <row r="364" spans="1:4">
      <c r="A364">
        <v>3</v>
      </c>
      <c r="B364">
        <v>2022</v>
      </c>
      <c r="C364" t="s">
        <v>43</v>
      </c>
      <c r="D364">
        <v>25548.06</v>
      </c>
    </row>
    <row r="365" spans="1:4">
      <c r="A365">
        <v>3</v>
      </c>
      <c r="B365">
        <v>2022</v>
      </c>
      <c r="C365" t="s">
        <v>39</v>
      </c>
      <c r="D365">
        <v>600.68</v>
      </c>
    </row>
    <row r="366" spans="1:4">
      <c r="A366">
        <v>3</v>
      </c>
      <c r="B366">
        <v>2022</v>
      </c>
      <c r="C366" t="s">
        <v>375</v>
      </c>
      <c r="D366">
        <v>294</v>
      </c>
    </row>
    <row r="367" spans="1:4">
      <c r="A367">
        <v>3</v>
      </c>
      <c r="B367">
        <v>2023</v>
      </c>
      <c r="C367" t="s">
        <v>1538</v>
      </c>
      <c r="D367">
        <v>1579.9</v>
      </c>
    </row>
    <row r="368" spans="1:4">
      <c r="A368">
        <v>3</v>
      </c>
      <c r="B368">
        <v>2023</v>
      </c>
      <c r="C368" t="s">
        <v>11</v>
      </c>
      <c r="D368">
        <v>421.66</v>
      </c>
    </row>
    <row r="369" spans="1:4">
      <c r="A369">
        <v>3</v>
      </c>
      <c r="B369">
        <v>2023</v>
      </c>
      <c r="C369" t="s">
        <v>68</v>
      </c>
      <c r="D369">
        <v>1025.15</v>
      </c>
    </row>
    <row r="370" spans="1:4">
      <c r="A370">
        <v>3</v>
      </c>
      <c r="B370">
        <v>2023</v>
      </c>
      <c r="C370" t="s">
        <v>197</v>
      </c>
      <c r="D370">
        <v>182.57</v>
      </c>
    </row>
    <row r="371" spans="1:4">
      <c r="A371">
        <v>3</v>
      </c>
      <c r="B371">
        <v>2023</v>
      </c>
      <c r="C371" t="s">
        <v>125</v>
      </c>
      <c r="D371">
        <v>858.35</v>
      </c>
    </row>
    <row r="372" spans="1:4">
      <c r="A372">
        <v>3</v>
      </c>
      <c r="B372">
        <v>2023</v>
      </c>
      <c r="C372" t="s">
        <v>644</v>
      </c>
      <c r="D372">
        <v>100</v>
      </c>
    </row>
    <row r="373" spans="1:4">
      <c r="A373">
        <v>3</v>
      </c>
      <c r="B373">
        <v>2023</v>
      </c>
      <c r="C373" t="s">
        <v>646</v>
      </c>
      <c r="D373">
        <v>1177</v>
      </c>
    </row>
    <row r="374" spans="1:4">
      <c r="A374">
        <v>3</v>
      </c>
      <c r="B374">
        <v>2023</v>
      </c>
      <c r="C374" t="s">
        <v>163</v>
      </c>
      <c r="D374">
        <v>39.5</v>
      </c>
    </row>
    <row r="375" spans="1:4">
      <c r="A375">
        <v>3</v>
      </c>
      <c r="B375">
        <v>2023</v>
      </c>
      <c r="C375" t="s">
        <v>134</v>
      </c>
      <c r="D375">
        <v>140</v>
      </c>
    </row>
    <row r="376" spans="1:4">
      <c r="A376">
        <v>3</v>
      </c>
      <c r="B376">
        <v>2023</v>
      </c>
      <c r="C376" t="s">
        <v>34</v>
      </c>
      <c r="D376">
        <v>102.1</v>
      </c>
    </row>
    <row r="377" spans="1:4">
      <c r="A377">
        <v>3</v>
      </c>
      <c r="B377">
        <v>2023</v>
      </c>
      <c r="C377" t="s">
        <v>36</v>
      </c>
      <c r="D377">
        <v>4444</v>
      </c>
    </row>
    <row r="378" spans="1:4">
      <c r="A378">
        <v>3</v>
      </c>
      <c r="B378">
        <v>2023</v>
      </c>
      <c r="C378" t="s">
        <v>43</v>
      </c>
      <c r="D378">
        <v>11331.96</v>
      </c>
    </row>
    <row r="379" spans="1:4">
      <c r="A379">
        <v>3</v>
      </c>
      <c r="B379">
        <v>2023</v>
      </c>
      <c r="C379" t="s">
        <v>39</v>
      </c>
      <c r="D379">
        <v>967.73</v>
      </c>
    </row>
    <row r="380" spans="1:4">
      <c r="A380">
        <v>3</v>
      </c>
      <c r="B380">
        <v>2023</v>
      </c>
      <c r="C380" t="s">
        <v>375</v>
      </c>
      <c r="D380">
        <v>294</v>
      </c>
    </row>
    <row r="381" spans="1:4">
      <c r="A381">
        <v>4</v>
      </c>
      <c r="B381">
        <v>2015</v>
      </c>
      <c r="C381" t="s">
        <v>1538</v>
      </c>
      <c r="D381">
        <v>1078.91</v>
      </c>
    </row>
    <row r="382" spans="1:4">
      <c r="A382">
        <v>4</v>
      </c>
      <c r="B382">
        <v>2015</v>
      </c>
      <c r="C382" t="s">
        <v>11</v>
      </c>
      <c r="D382">
        <v>455.2</v>
      </c>
    </row>
    <row r="383" spans="1:4">
      <c r="A383">
        <v>4</v>
      </c>
      <c r="B383">
        <v>2015</v>
      </c>
      <c r="C383" t="s">
        <v>68</v>
      </c>
      <c r="D383">
        <v>407.25</v>
      </c>
    </row>
    <row r="384" spans="1:4">
      <c r="A384">
        <v>4</v>
      </c>
      <c r="B384">
        <v>2015</v>
      </c>
      <c r="C384" t="s">
        <v>373</v>
      </c>
      <c r="D384">
        <v>72.76</v>
      </c>
    </row>
    <row r="385" spans="1:4">
      <c r="A385">
        <v>4</v>
      </c>
      <c r="B385">
        <v>2015</v>
      </c>
      <c r="C385" t="s">
        <v>125</v>
      </c>
      <c r="D385">
        <v>457.57</v>
      </c>
    </row>
    <row r="386" spans="1:4">
      <c r="A386">
        <v>4</v>
      </c>
      <c r="B386">
        <v>2015</v>
      </c>
      <c r="C386" t="s">
        <v>163</v>
      </c>
      <c r="D386">
        <v>145</v>
      </c>
    </row>
    <row r="387" spans="1:4">
      <c r="A387">
        <v>4</v>
      </c>
      <c r="B387">
        <v>2015</v>
      </c>
      <c r="C387" t="s">
        <v>134</v>
      </c>
      <c r="D387">
        <v>368.4</v>
      </c>
    </row>
    <row r="388" spans="1:4">
      <c r="A388">
        <v>4</v>
      </c>
      <c r="B388">
        <v>2015</v>
      </c>
      <c r="C388" t="s">
        <v>34</v>
      </c>
      <c r="D388">
        <v>118.67</v>
      </c>
    </row>
    <row r="389" spans="1:4">
      <c r="A389">
        <v>4</v>
      </c>
      <c r="B389">
        <v>2015</v>
      </c>
      <c r="C389" t="s">
        <v>36</v>
      </c>
      <c r="D389">
        <v>2796.25</v>
      </c>
    </row>
    <row r="390" spans="1:4">
      <c r="A390">
        <v>4</v>
      </c>
      <c r="B390">
        <v>2015</v>
      </c>
      <c r="C390" t="s">
        <v>43</v>
      </c>
      <c r="D390">
        <v>6437.07</v>
      </c>
    </row>
    <row r="391" spans="1:4">
      <c r="A391">
        <v>4</v>
      </c>
      <c r="B391">
        <v>2015</v>
      </c>
      <c r="C391" t="s">
        <v>39</v>
      </c>
      <c r="D391">
        <v>537.06</v>
      </c>
    </row>
    <row r="392" spans="1:4">
      <c r="A392">
        <v>4</v>
      </c>
      <c r="B392">
        <v>2016</v>
      </c>
      <c r="C392" t="s">
        <v>1538</v>
      </c>
      <c r="D392">
        <v>1061.8</v>
      </c>
    </row>
    <row r="393" spans="1:4">
      <c r="A393">
        <v>4</v>
      </c>
      <c r="B393">
        <v>2016</v>
      </c>
      <c r="C393" t="s">
        <v>294</v>
      </c>
      <c r="D393">
        <v>337.95</v>
      </c>
    </row>
    <row r="394" spans="1:4">
      <c r="A394">
        <v>4</v>
      </c>
      <c r="B394">
        <v>2016</v>
      </c>
      <c r="C394" t="s">
        <v>11</v>
      </c>
      <c r="D394">
        <v>241.31</v>
      </c>
    </row>
    <row r="395" spans="1:4">
      <c r="A395">
        <v>4</v>
      </c>
      <c r="B395">
        <v>2016</v>
      </c>
      <c r="C395" t="s">
        <v>68</v>
      </c>
      <c r="D395">
        <v>906.23</v>
      </c>
    </row>
    <row r="396" spans="1:4">
      <c r="A396">
        <v>4</v>
      </c>
      <c r="B396">
        <v>2016</v>
      </c>
      <c r="C396" t="s">
        <v>197</v>
      </c>
      <c r="D396">
        <v>604.2</v>
      </c>
    </row>
    <row r="397" spans="1:4">
      <c r="A397">
        <v>4</v>
      </c>
      <c r="B397">
        <v>2016</v>
      </c>
      <c r="C397" t="s">
        <v>125</v>
      </c>
      <c r="D397">
        <v>929.5</v>
      </c>
    </row>
    <row r="398" spans="1:4">
      <c r="A398">
        <v>4</v>
      </c>
      <c r="B398">
        <v>2016</v>
      </c>
      <c r="C398" t="s">
        <v>644</v>
      </c>
      <c r="D398">
        <v>1050</v>
      </c>
    </row>
    <row r="399" spans="1:4">
      <c r="A399">
        <v>4</v>
      </c>
      <c r="B399">
        <v>2016</v>
      </c>
      <c r="C399" t="s">
        <v>646</v>
      </c>
      <c r="D399">
        <v>450</v>
      </c>
    </row>
    <row r="400" spans="1:4">
      <c r="A400">
        <v>4</v>
      </c>
      <c r="B400">
        <v>2016</v>
      </c>
      <c r="C400" t="s">
        <v>34</v>
      </c>
      <c r="D400">
        <v>12.7</v>
      </c>
    </row>
    <row r="401" spans="1:4">
      <c r="A401">
        <v>4</v>
      </c>
      <c r="B401">
        <v>2016</v>
      </c>
      <c r="C401" t="s">
        <v>36</v>
      </c>
      <c r="D401">
        <v>1110</v>
      </c>
    </row>
    <row r="402" spans="1:4">
      <c r="A402">
        <v>4</v>
      </c>
      <c r="B402">
        <v>2016</v>
      </c>
      <c r="C402" t="s">
        <v>43</v>
      </c>
      <c r="D402">
        <v>7372.82</v>
      </c>
    </row>
    <row r="403" spans="1:4">
      <c r="A403">
        <v>4</v>
      </c>
      <c r="B403">
        <v>2016</v>
      </c>
      <c r="C403" t="s">
        <v>39</v>
      </c>
      <c r="D403">
        <v>331.13</v>
      </c>
    </row>
    <row r="404" spans="1:4">
      <c r="A404">
        <v>4</v>
      </c>
      <c r="B404">
        <v>2016</v>
      </c>
      <c r="C404" t="s">
        <v>375</v>
      </c>
      <c r="D404">
        <v>338</v>
      </c>
    </row>
    <row r="405" spans="1:4">
      <c r="A405">
        <v>4</v>
      </c>
      <c r="B405">
        <v>2017</v>
      </c>
      <c r="C405" t="s">
        <v>1538</v>
      </c>
      <c r="D405">
        <v>865</v>
      </c>
    </row>
    <row r="406" spans="1:4">
      <c r="A406">
        <v>4</v>
      </c>
      <c r="B406">
        <v>2017</v>
      </c>
      <c r="C406" t="s">
        <v>11</v>
      </c>
      <c r="D406">
        <v>419.95</v>
      </c>
    </row>
    <row r="407" spans="1:4">
      <c r="A407">
        <v>4</v>
      </c>
      <c r="B407">
        <v>2017</v>
      </c>
      <c r="C407" t="s">
        <v>68</v>
      </c>
      <c r="D407">
        <v>577.91</v>
      </c>
    </row>
    <row r="408" spans="1:4">
      <c r="A408">
        <v>4</v>
      </c>
      <c r="B408">
        <v>2017</v>
      </c>
      <c r="C408" t="s">
        <v>197</v>
      </c>
      <c r="D408">
        <v>273.6</v>
      </c>
    </row>
    <row r="409" spans="1:4">
      <c r="A409">
        <v>4</v>
      </c>
      <c r="B409">
        <v>2017</v>
      </c>
      <c r="C409" t="s">
        <v>125</v>
      </c>
      <c r="D409">
        <v>715.5</v>
      </c>
    </row>
    <row r="410" spans="1:4">
      <c r="A410">
        <v>4</v>
      </c>
      <c r="B410">
        <v>2017</v>
      </c>
      <c r="C410" t="s">
        <v>644</v>
      </c>
      <c r="D410">
        <v>1050</v>
      </c>
    </row>
    <row r="411" spans="1:4">
      <c r="A411">
        <v>4</v>
      </c>
      <c r="B411">
        <v>2017</v>
      </c>
      <c r="C411" t="s">
        <v>646</v>
      </c>
      <c r="D411">
        <v>450</v>
      </c>
    </row>
    <row r="412" spans="1:4">
      <c r="A412">
        <v>4</v>
      </c>
      <c r="B412">
        <v>2017</v>
      </c>
      <c r="C412" t="s">
        <v>134</v>
      </c>
      <c r="D412">
        <v>161.2</v>
      </c>
    </row>
    <row r="413" spans="1:4">
      <c r="A413">
        <v>4</v>
      </c>
      <c r="B413">
        <v>2017</v>
      </c>
      <c r="C413" t="s">
        <v>34</v>
      </c>
      <c r="D413">
        <v>30.6</v>
      </c>
    </row>
    <row r="414" spans="1:4">
      <c r="A414">
        <v>4</v>
      </c>
      <c r="B414">
        <v>2017</v>
      </c>
      <c r="C414" t="s">
        <v>36</v>
      </c>
      <c r="D414">
        <v>6544.096</v>
      </c>
    </row>
    <row r="415" spans="1:4">
      <c r="A415">
        <v>4</v>
      </c>
      <c r="B415">
        <v>2017</v>
      </c>
      <c r="C415" t="s">
        <v>43</v>
      </c>
      <c r="D415">
        <v>11749.006</v>
      </c>
    </row>
    <row r="416" spans="1:4">
      <c r="A416">
        <v>4</v>
      </c>
      <c r="B416">
        <v>2017</v>
      </c>
      <c r="C416" t="s">
        <v>39</v>
      </c>
      <c r="D416">
        <v>323.15</v>
      </c>
    </row>
    <row r="417" spans="1:4">
      <c r="A417">
        <v>4</v>
      </c>
      <c r="B417">
        <v>2017</v>
      </c>
      <c r="C417" t="s">
        <v>375</v>
      </c>
      <c r="D417">
        <v>338</v>
      </c>
    </row>
    <row r="418" spans="1:4">
      <c r="A418">
        <v>4</v>
      </c>
      <c r="B418">
        <v>2018</v>
      </c>
      <c r="C418" t="s">
        <v>1538</v>
      </c>
      <c r="D418">
        <v>807.9</v>
      </c>
    </row>
    <row r="419" spans="1:4">
      <c r="A419">
        <v>4</v>
      </c>
      <c r="B419">
        <v>2018</v>
      </c>
      <c r="C419" t="s">
        <v>11</v>
      </c>
      <c r="D419">
        <v>116.57</v>
      </c>
    </row>
    <row r="420" spans="1:4">
      <c r="A420">
        <v>4</v>
      </c>
      <c r="B420">
        <v>2018</v>
      </c>
      <c r="C420" t="s">
        <v>68</v>
      </c>
      <c r="D420">
        <v>418.95</v>
      </c>
    </row>
    <row r="421" spans="1:4">
      <c r="A421">
        <v>4</v>
      </c>
      <c r="B421">
        <v>2018</v>
      </c>
      <c r="C421" t="s">
        <v>197</v>
      </c>
      <c r="D421">
        <v>328.35</v>
      </c>
    </row>
    <row r="422" spans="1:4">
      <c r="A422">
        <v>4</v>
      </c>
      <c r="B422">
        <v>2018</v>
      </c>
      <c r="C422" t="s">
        <v>125</v>
      </c>
      <c r="D422">
        <v>220</v>
      </c>
    </row>
    <row r="423" spans="1:4">
      <c r="A423">
        <v>4</v>
      </c>
      <c r="B423">
        <v>2018</v>
      </c>
      <c r="C423" t="s">
        <v>644</v>
      </c>
      <c r="D423">
        <v>1650</v>
      </c>
    </row>
    <row r="424" spans="1:4">
      <c r="A424">
        <v>4</v>
      </c>
      <c r="B424">
        <v>2018</v>
      </c>
      <c r="C424" t="s">
        <v>134</v>
      </c>
      <c r="D424">
        <v>17.9</v>
      </c>
    </row>
    <row r="425" spans="1:4">
      <c r="A425">
        <v>4</v>
      </c>
      <c r="B425">
        <v>2018</v>
      </c>
      <c r="C425" t="s">
        <v>34</v>
      </c>
      <c r="D425">
        <v>46.3</v>
      </c>
    </row>
    <row r="426" spans="1:4">
      <c r="A426">
        <v>4</v>
      </c>
      <c r="B426">
        <v>2018</v>
      </c>
      <c r="C426" t="s">
        <v>36</v>
      </c>
      <c r="D426">
        <v>2392.84333333333</v>
      </c>
    </row>
    <row r="427" spans="1:4">
      <c r="A427">
        <v>4</v>
      </c>
      <c r="B427">
        <v>2018</v>
      </c>
      <c r="C427" t="s">
        <v>43</v>
      </c>
      <c r="D427">
        <v>6192.07333333333</v>
      </c>
    </row>
    <row r="428" spans="1:4">
      <c r="A428">
        <v>4</v>
      </c>
      <c r="B428">
        <v>2018</v>
      </c>
      <c r="C428" t="s">
        <v>39</v>
      </c>
      <c r="D428">
        <v>193.26</v>
      </c>
    </row>
    <row r="429" spans="1:4">
      <c r="A429">
        <v>4</v>
      </c>
      <c r="B429">
        <v>2019</v>
      </c>
      <c r="C429" t="s">
        <v>1538</v>
      </c>
      <c r="D429">
        <v>816.3</v>
      </c>
    </row>
    <row r="430" spans="1:4">
      <c r="A430">
        <v>4</v>
      </c>
      <c r="B430">
        <v>2019</v>
      </c>
      <c r="C430" t="s">
        <v>294</v>
      </c>
      <c r="D430">
        <v>538.4</v>
      </c>
    </row>
    <row r="431" spans="1:4">
      <c r="A431">
        <v>4</v>
      </c>
      <c r="B431">
        <v>2019</v>
      </c>
      <c r="C431" t="s">
        <v>11</v>
      </c>
      <c r="D431">
        <v>427.95</v>
      </c>
    </row>
    <row r="432" spans="1:4">
      <c r="A432">
        <v>4</v>
      </c>
      <c r="B432">
        <v>2019</v>
      </c>
      <c r="C432" t="s">
        <v>68</v>
      </c>
      <c r="D432">
        <v>936.05</v>
      </c>
    </row>
    <row r="433" spans="1:4">
      <c r="A433">
        <v>4</v>
      </c>
      <c r="B433">
        <v>2019</v>
      </c>
      <c r="C433" t="s">
        <v>197</v>
      </c>
      <c r="D433">
        <v>23.85</v>
      </c>
    </row>
    <row r="434" spans="1:4">
      <c r="A434">
        <v>4</v>
      </c>
      <c r="B434">
        <v>2019</v>
      </c>
      <c r="C434" t="s">
        <v>125</v>
      </c>
      <c r="D434">
        <v>813.5</v>
      </c>
    </row>
    <row r="435" spans="1:4">
      <c r="A435">
        <v>4</v>
      </c>
      <c r="B435">
        <v>2019</v>
      </c>
      <c r="C435" t="s">
        <v>644</v>
      </c>
      <c r="D435">
        <v>1650</v>
      </c>
    </row>
    <row r="436" spans="1:4">
      <c r="A436">
        <v>4</v>
      </c>
      <c r="B436">
        <v>2019</v>
      </c>
      <c r="C436" t="s">
        <v>646</v>
      </c>
      <c r="D436">
        <v>976</v>
      </c>
    </row>
    <row r="437" spans="1:4">
      <c r="A437">
        <v>4</v>
      </c>
      <c r="B437">
        <v>2019</v>
      </c>
      <c r="C437" t="s">
        <v>163</v>
      </c>
      <c r="D437">
        <v>27</v>
      </c>
    </row>
    <row r="438" spans="1:4">
      <c r="A438">
        <v>4</v>
      </c>
      <c r="B438">
        <v>2019</v>
      </c>
      <c r="C438" t="s">
        <v>134</v>
      </c>
      <c r="D438">
        <v>331.6</v>
      </c>
    </row>
    <row r="439" spans="1:4">
      <c r="A439">
        <v>4</v>
      </c>
      <c r="B439">
        <v>2019</v>
      </c>
      <c r="C439" t="s">
        <v>34</v>
      </c>
      <c r="D439">
        <v>34.65</v>
      </c>
    </row>
    <row r="440" spans="1:4">
      <c r="A440">
        <v>4</v>
      </c>
      <c r="B440">
        <v>2019</v>
      </c>
      <c r="C440" t="s">
        <v>36</v>
      </c>
      <c r="D440">
        <v>1845</v>
      </c>
    </row>
    <row r="441" spans="1:4">
      <c r="A441">
        <v>4</v>
      </c>
      <c r="B441">
        <v>2019</v>
      </c>
      <c r="C441" t="s">
        <v>43</v>
      </c>
      <c r="D441">
        <v>9173.9</v>
      </c>
    </row>
    <row r="442" spans="1:4">
      <c r="A442">
        <v>4</v>
      </c>
      <c r="B442">
        <v>2019</v>
      </c>
      <c r="C442" t="s">
        <v>39</v>
      </c>
      <c r="D442">
        <v>415.6</v>
      </c>
    </row>
    <row r="443" spans="1:4">
      <c r="A443">
        <v>4</v>
      </c>
      <c r="B443">
        <v>2019</v>
      </c>
      <c r="C443" t="s">
        <v>375</v>
      </c>
      <c r="D443">
        <v>338</v>
      </c>
    </row>
    <row r="444" spans="1:4">
      <c r="A444">
        <v>4</v>
      </c>
      <c r="B444">
        <v>2020</v>
      </c>
      <c r="C444" t="s">
        <v>1538</v>
      </c>
      <c r="D444">
        <v>89.02</v>
      </c>
    </row>
    <row r="445" spans="1:4">
      <c r="A445">
        <v>4</v>
      </c>
      <c r="B445">
        <v>2020</v>
      </c>
      <c r="C445" t="s">
        <v>294</v>
      </c>
      <c r="D445">
        <v>470</v>
      </c>
    </row>
    <row r="446" spans="1:4">
      <c r="A446">
        <v>4</v>
      </c>
      <c r="B446">
        <v>2020</v>
      </c>
      <c r="C446" t="s">
        <v>11</v>
      </c>
      <c r="D446">
        <v>261.6</v>
      </c>
    </row>
    <row r="447" spans="1:4">
      <c r="A447">
        <v>4</v>
      </c>
      <c r="B447">
        <v>2020</v>
      </c>
      <c r="C447" t="s">
        <v>68</v>
      </c>
      <c r="D447">
        <v>1038.3</v>
      </c>
    </row>
    <row r="448" spans="1:4">
      <c r="A448">
        <v>4</v>
      </c>
      <c r="B448">
        <v>2020</v>
      </c>
      <c r="C448" t="s">
        <v>197</v>
      </c>
      <c r="D448">
        <v>17.2</v>
      </c>
    </row>
    <row r="449" spans="1:4">
      <c r="A449">
        <v>4</v>
      </c>
      <c r="B449">
        <v>2020</v>
      </c>
      <c r="C449" t="s">
        <v>125</v>
      </c>
      <c r="D449">
        <v>807.75</v>
      </c>
    </row>
    <row r="450" spans="1:4">
      <c r="A450">
        <v>4</v>
      </c>
      <c r="B450">
        <v>2020</v>
      </c>
      <c r="C450" t="s">
        <v>644</v>
      </c>
      <c r="D450">
        <v>300</v>
      </c>
    </row>
    <row r="451" spans="1:4">
      <c r="A451">
        <v>4</v>
      </c>
      <c r="B451">
        <v>2020</v>
      </c>
      <c r="C451" t="s">
        <v>646</v>
      </c>
      <c r="D451">
        <v>976</v>
      </c>
    </row>
    <row r="452" spans="1:4">
      <c r="A452">
        <v>4</v>
      </c>
      <c r="B452">
        <v>2020</v>
      </c>
      <c r="C452" t="s">
        <v>134</v>
      </c>
      <c r="D452">
        <v>858.06</v>
      </c>
    </row>
    <row r="453" spans="1:4">
      <c r="A453">
        <v>4</v>
      </c>
      <c r="B453">
        <v>2020</v>
      </c>
      <c r="C453" t="s">
        <v>34</v>
      </c>
      <c r="D453">
        <v>36.2</v>
      </c>
    </row>
    <row r="454" spans="1:4">
      <c r="A454">
        <v>4</v>
      </c>
      <c r="B454">
        <v>2020</v>
      </c>
      <c r="C454" t="s">
        <v>36</v>
      </c>
      <c r="D454">
        <v>1700</v>
      </c>
    </row>
    <row r="455" spans="1:4">
      <c r="A455">
        <v>4</v>
      </c>
      <c r="B455">
        <v>2020</v>
      </c>
      <c r="C455" t="s">
        <v>43</v>
      </c>
      <c r="D455">
        <v>7086.78</v>
      </c>
    </row>
    <row r="456" spans="1:4">
      <c r="A456">
        <v>4</v>
      </c>
      <c r="B456">
        <v>2020</v>
      </c>
      <c r="C456" t="s">
        <v>39</v>
      </c>
      <c r="D456">
        <v>238.65</v>
      </c>
    </row>
    <row r="457" spans="1:4">
      <c r="A457">
        <v>4</v>
      </c>
      <c r="B457">
        <v>2020</v>
      </c>
      <c r="C457" t="s">
        <v>375</v>
      </c>
      <c r="D457">
        <v>294</v>
      </c>
    </row>
    <row r="458" spans="1:4">
      <c r="A458">
        <v>4</v>
      </c>
      <c r="B458">
        <v>2021</v>
      </c>
      <c r="C458" t="s">
        <v>1538</v>
      </c>
      <c r="D458">
        <v>846.31</v>
      </c>
    </row>
    <row r="459" spans="1:4">
      <c r="A459">
        <v>4</v>
      </c>
      <c r="B459">
        <v>2021</v>
      </c>
      <c r="C459" t="s">
        <v>294</v>
      </c>
      <c r="D459">
        <v>1321</v>
      </c>
    </row>
    <row r="460" spans="1:4">
      <c r="A460">
        <v>4</v>
      </c>
      <c r="B460">
        <v>2021</v>
      </c>
      <c r="C460" t="s">
        <v>11</v>
      </c>
      <c r="D460">
        <v>347.19</v>
      </c>
    </row>
    <row r="461" spans="1:4">
      <c r="A461">
        <v>4</v>
      </c>
      <c r="B461">
        <v>2021</v>
      </c>
      <c r="C461" t="s">
        <v>68</v>
      </c>
      <c r="D461">
        <v>779.39</v>
      </c>
    </row>
    <row r="462" spans="1:4">
      <c r="A462">
        <v>4</v>
      </c>
      <c r="B462">
        <v>2021</v>
      </c>
      <c r="C462" t="s">
        <v>197</v>
      </c>
      <c r="D462">
        <v>123.72</v>
      </c>
    </row>
    <row r="463" spans="1:4">
      <c r="A463">
        <v>4</v>
      </c>
      <c r="B463">
        <v>2021</v>
      </c>
      <c r="C463" t="s">
        <v>125</v>
      </c>
      <c r="D463">
        <v>777.75</v>
      </c>
    </row>
    <row r="464" spans="1:4">
      <c r="A464">
        <v>4</v>
      </c>
      <c r="B464">
        <v>2021</v>
      </c>
      <c r="C464" t="s">
        <v>644</v>
      </c>
      <c r="D464">
        <v>300</v>
      </c>
    </row>
    <row r="465" spans="1:4">
      <c r="A465">
        <v>4</v>
      </c>
      <c r="B465">
        <v>2021</v>
      </c>
      <c r="C465" t="s">
        <v>646</v>
      </c>
      <c r="D465">
        <v>1003</v>
      </c>
    </row>
    <row r="466" spans="1:4">
      <c r="A466">
        <v>4</v>
      </c>
      <c r="B466">
        <v>2021</v>
      </c>
      <c r="C466" t="s">
        <v>134</v>
      </c>
      <c r="D466">
        <v>403</v>
      </c>
    </row>
    <row r="467" spans="1:4">
      <c r="A467">
        <v>4</v>
      </c>
      <c r="B467">
        <v>2021</v>
      </c>
      <c r="C467" t="s">
        <v>34</v>
      </c>
      <c r="D467">
        <v>104.9</v>
      </c>
    </row>
    <row r="468" spans="1:4">
      <c r="A468">
        <v>4</v>
      </c>
      <c r="B468">
        <v>2021</v>
      </c>
      <c r="C468" t="s">
        <v>36</v>
      </c>
      <c r="D468">
        <v>1700</v>
      </c>
    </row>
    <row r="469" spans="1:4">
      <c r="A469">
        <v>4</v>
      </c>
      <c r="B469">
        <v>2021</v>
      </c>
      <c r="C469" t="s">
        <v>43</v>
      </c>
      <c r="D469">
        <v>8364.41</v>
      </c>
    </row>
    <row r="470" spans="1:4">
      <c r="A470">
        <v>4</v>
      </c>
      <c r="B470">
        <v>2021</v>
      </c>
      <c r="C470" t="s">
        <v>39</v>
      </c>
      <c r="D470">
        <v>364.15</v>
      </c>
    </row>
    <row r="471" spans="1:4">
      <c r="A471">
        <v>4</v>
      </c>
      <c r="B471">
        <v>2021</v>
      </c>
      <c r="C471" t="s">
        <v>375</v>
      </c>
      <c r="D471">
        <v>294</v>
      </c>
    </row>
    <row r="472" spans="1:4">
      <c r="A472">
        <v>4</v>
      </c>
      <c r="B472">
        <v>2022</v>
      </c>
      <c r="C472" t="s">
        <v>1538</v>
      </c>
      <c r="D472">
        <v>585</v>
      </c>
    </row>
    <row r="473" spans="1:4">
      <c r="A473">
        <v>4</v>
      </c>
      <c r="B473">
        <v>2022</v>
      </c>
      <c r="C473" t="s">
        <v>294</v>
      </c>
      <c r="D473">
        <v>745</v>
      </c>
    </row>
    <row r="474" spans="1:4">
      <c r="A474">
        <v>4</v>
      </c>
      <c r="B474">
        <v>2022</v>
      </c>
      <c r="C474" t="s">
        <v>11</v>
      </c>
      <c r="D474">
        <v>343</v>
      </c>
    </row>
    <row r="475" spans="1:4">
      <c r="A475">
        <v>4</v>
      </c>
      <c r="B475">
        <v>2022</v>
      </c>
      <c r="C475" t="s">
        <v>68</v>
      </c>
      <c r="D475">
        <v>843.59</v>
      </c>
    </row>
    <row r="476" spans="1:4">
      <c r="A476">
        <v>4</v>
      </c>
      <c r="B476">
        <v>2022</v>
      </c>
      <c r="C476" t="s">
        <v>197</v>
      </c>
      <c r="D476">
        <v>43.3</v>
      </c>
    </row>
    <row r="477" spans="1:4">
      <c r="A477">
        <v>4</v>
      </c>
      <c r="B477">
        <v>2022</v>
      </c>
      <c r="C477" t="s">
        <v>125</v>
      </c>
      <c r="D477">
        <v>872.75</v>
      </c>
    </row>
    <row r="478" spans="1:4">
      <c r="A478">
        <v>4</v>
      </c>
      <c r="B478">
        <v>2022</v>
      </c>
      <c r="C478" t="s">
        <v>644</v>
      </c>
      <c r="D478">
        <v>100</v>
      </c>
    </row>
    <row r="479" spans="1:4">
      <c r="A479">
        <v>4</v>
      </c>
      <c r="B479">
        <v>2022</v>
      </c>
      <c r="C479" t="s">
        <v>646</v>
      </c>
      <c r="D479">
        <v>1177</v>
      </c>
    </row>
    <row r="480" spans="1:4">
      <c r="A480">
        <v>4</v>
      </c>
      <c r="B480">
        <v>2022</v>
      </c>
      <c r="C480" t="s">
        <v>163</v>
      </c>
      <c r="D480">
        <v>521</v>
      </c>
    </row>
    <row r="481" spans="1:4">
      <c r="A481">
        <v>4</v>
      </c>
      <c r="B481">
        <v>2022</v>
      </c>
      <c r="C481" t="s">
        <v>134</v>
      </c>
      <c r="D481">
        <v>3016</v>
      </c>
    </row>
    <row r="482" spans="1:4">
      <c r="A482">
        <v>4</v>
      </c>
      <c r="B482">
        <v>2022</v>
      </c>
      <c r="C482" t="s">
        <v>34</v>
      </c>
      <c r="D482">
        <v>62.2</v>
      </c>
    </row>
    <row r="483" spans="1:4">
      <c r="A483">
        <v>4</v>
      </c>
      <c r="B483">
        <v>2022</v>
      </c>
      <c r="C483" t="s">
        <v>36</v>
      </c>
      <c r="D483">
        <v>5174</v>
      </c>
    </row>
    <row r="484" spans="1:4">
      <c r="A484">
        <v>4</v>
      </c>
      <c r="B484">
        <v>2022</v>
      </c>
      <c r="C484" t="s">
        <v>43</v>
      </c>
      <c r="D484">
        <v>14204.48</v>
      </c>
    </row>
    <row r="485" spans="1:4">
      <c r="A485">
        <v>4</v>
      </c>
      <c r="B485">
        <v>2022</v>
      </c>
      <c r="C485" t="s">
        <v>39</v>
      </c>
      <c r="D485">
        <v>427.64</v>
      </c>
    </row>
    <row r="486" spans="1:4">
      <c r="A486">
        <v>4</v>
      </c>
      <c r="B486">
        <v>2022</v>
      </c>
      <c r="C486" t="s">
        <v>375</v>
      </c>
      <c r="D486">
        <v>294</v>
      </c>
    </row>
    <row r="487" spans="1:4">
      <c r="A487">
        <v>4</v>
      </c>
      <c r="B487">
        <v>2023</v>
      </c>
      <c r="C487" t="s">
        <v>1538</v>
      </c>
      <c r="D487">
        <v>29.31</v>
      </c>
    </row>
    <row r="488" spans="1:4">
      <c r="A488">
        <v>4</v>
      </c>
      <c r="B488">
        <v>2023</v>
      </c>
      <c r="C488" t="s">
        <v>294</v>
      </c>
      <c r="D488">
        <v>18.06</v>
      </c>
    </row>
    <row r="489" spans="1:4">
      <c r="A489">
        <v>4</v>
      </c>
      <c r="B489">
        <v>2023</v>
      </c>
      <c r="C489" t="s">
        <v>11</v>
      </c>
      <c r="D489">
        <v>356.6</v>
      </c>
    </row>
    <row r="490" spans="1:4">
      <c r="A490">
        <v>4</v>
      </c>
      <c r="B490">
        <v>2023</v>
      </c>
      <c r="C490" t="s">
        <v>68</v>
      </c>
      <c r="D490">
        <v>1147.16</v>
      </c>
    </row>
    <row r="491" spans="1:4">
      <c r="A491">
        <v>4</v>
      </c>
      <c r="B491">
        <v>2023</v>
      </c>
      <c r="C491" t="s">
        <v>197</v>
      </c>
      <c r="D491">
        <v>149.5</v>
      </c>
    </row>
    <row r="492" spans="1:4">
      <c r="A492">
        <v>4</v>
      </c>
      <c r="B492">
        <v>2023</v>
      </c>
      <c r="C492" t="s">
        <v>125</v>
      </c>
      <c r="D492">
        <v>1795.31</v>
      </c>
    </row>
    <row r="493" spans="1:4">
      <c r="A493">
        <v>4</v>
      </c>
      <c r="B493">
        <v>2023</v>
      </c>
      <c r="C493" t="s">
        <v>644</v>
      </c>
      <c r="D493">
        <v>100</v>
      </c>
    </row>
    <row r="494" spans="1:4">
      <c r="A494">
        <v>4</v>
      </c>
      <c r="B494">
        <v>2023</v>
      </c>
      <c r="C494" t="s">
        <v>646</v>
      </c>
      <c r="D494">
        <v>1177</v>
      </c>
    </row>
    <row r="495" spans="1:4">
      <c r="A495">
        <v>4</v>
      </c>
      <c r="B495">
        <v>2023</v>
      </c>
      <c r="C495" t="s">
        <v>163</v>
      </c>
      <c r="D495">
        <v>141</v>
      </c>
    </row>
    <row r="496" spans="1:4">
      <c r="A496">
        <v>4</v>
      </c>
      <c r="B496">
        <v>2023</v>
      </c>
      <c r="C496" t="s">
        <v>134</v>
      </c>
      <c r="D496">
        <v>960</v>
      </c>
    </row>
    <row r="497" spans="1:4">
      <c r="A497">
        <v>4</v>
      </c>
      <c r="B497">
        <v>2023</v>
      </c>
      <c r="C497" t="s">
        <v>34</v>
      </c>
      <c r="D497">
        <v>38.1</v>
      </c>
    </row>
    <row r="498" spans="1:4">
      <c r="A498">
        <v>4</v>
      </c>
      <c r="B498">
        <v>2023</v>
      </c>
      <c r="C498" t="s">
        <v>36</v>
      </c>
      <c r="D498">
        <v>4694</v>
      </c>
    </row>
    <row r="499" spans="1:4">
      <c r="A499">
        <v>4</v>
      </c>
      <c r="B499">
        <v>2023</v>
      </c>
      <c r="C499" t="s">
        <v>43</v>
      </c>
      <c r="D499">
        <v>11016.98</v>
      </c>
    </row>
    <row r="500" spans="1:4">
      <c r="A500">
        <v>4</v>
      </c>
      <c r="B500">
        <v>2023</v>
      </c>
      <c r="C500" t="s">
        <v>39</v>
      </c>
      <c r="D500">
        <v>116.94</v>
      </c>
    </row>
    <row r="501" spans="1:4">
      <c r="A501">
        <v>4</v>
      </c>
      <c r="B501">
        <v>2023</v>
      </c>
      <c r="C501" t="s">
        <v>375</v>
      </c>
      <c r="D501">
        <v>294</v>
      </c>
    </row>
    <row r="502" spans="1:4">
      <c r="A502">
        <v>5</v>
      </c>
      <c r="B502">
        <v>2014</v>
      </c>
      <c r="C502" t="s">
        <v>1538</v>
      </c>
      <c r="D502">
        <v>29</v>
      </c>
    </row>
    <row r="503" spans="1:4">
      <c r="A503">
        <v>5</v>
      </c>
      <c r="B503">
        <v>2014</v>
      </c>
      <c r="C503" t="s">
        <v>11</v>
      </c>
      <c r="D503">
        <v>21.7</v>
      </c>
    </row>
    <row r="504" spans="1:4">
      <c r="A504">
        <v>5</v>
      </c>
      <c r="B504">
        <v>2014</v>
      </c>
      <c r="C504" t="s">
        <v>13</v>
      </c>
      <c r="D504">
        <v>233.81</v>
      </c>
    </row>
    <row r="505" spans="1:4">
      <c r="A505">
        <v>5</v>
      </c>
      <c r="B505">
        <v>2014</v>
      </c>
      <c r="C505" t="s">
        <v>125</v>
      </c>
      <c r="D505">
        <v>3600</v>
      </c>
    </row>
    <row r="506" spans="1:4">
      <c r="A506">
        <v>5</v>
      </c>
      <c r="B506">
        <v>2014</v>
      </c>
      <c r="C506" t="s">
        <v>30</v>
      </c>
      <c r="D506">
        <v>71.35</v>
      </c>
    </row>
    <row r="507" spans="1:4">
      <c r="A507">
        <v>5</v>
      </c>
      <c r="B507">
        <v>2014</v>
      </c>
      <c r="C507" t="s">
        <v>34</v>
      </c>
      <c r="D507">
        <v>30.6</v>
      </c>
    </row>
    <row r="508" spans="1:4">
      <c r="A508">
        <v>5</v>
      </c>
      <c r="B508">
        <v>2014</v>
      </c>
      <c r="C508" t="s">
        <v>36</v>
      </c>
      <c r="D508">
        <v>1100</v>
      </c>
    </row>
    <row r="509" spans="1:4">
      <c r="A509">
        <v>5</v>
      </c>
      <c r="B509">
        <v>2014</v>
      </c>
      <c r="C509" t="s">
        <v>43</v>
      </c>
      <c r="D509">
        <v>5728.2</v>
      </c>
    </row>
    <row r="510" spans="1:4">
      <c r="A510">
        <v>5</v>
      </c>
      <c r="B510">
        <v>2014</v>
      </c>
      <c r="C510" t="s">
        <v>39</v>
      </c>
      <c r="D510">
        <v>340.44</v>
      </c>
    </row>
    <row r="511" spans="1:4">
      <c r="A511">
        <v>5</v>
      </c>
      <c r="B511">
        <v>2014</v>
      </c>
      <c r="C511" t="s">
        <v>4</v>
      </c>
      <c r="D511">
        <v>7.8</v>
      </c>
    </row>
    <row r="512" spans="1:4">
      <c r="A512">
        <v>5</v>
      </c>
      <c r="B512">
        <v>2014</v>
      </c>
      <c r="C512" t="s">
        <v>9</v>
      </c>
      <c r="D512">
        <v>16.1</v>
      </c>
    </row>
    <row r="513" spans="1:4">
      <c r="A513">
        <v>5</v>
      </c>
      <c r="B513">
        <v>2014</v>
      </c>
      <c r="C513" t="s">
        <v>18</v>
      </c>
      <c r="D513">
        <v>223.5</v>
      </c>
    </row>
    <row r="514" spans="1:4">
      <c r="A514">
        <v>5</v>
      </c>
      <c r="B514">
        <v>2014</v>
      </c>
      <c r="C514" t="s">
        <v>24</v>
      </c>
      <c r="D514">
        <v>53.9</v>
      </c>
    </row>
    <row r="515" spans="1:4">
      <c r="A515">
        <v>5</v>
      </c>
      <c r="B515">
        <v>2015</v>
      </c>
      <c r="C515" t="s">
        <v>1538</v>
      </c>
      <c r="D515">
        <v>1924.28</v>
      </c>
    </row>
    <row r="516" spans="1:4">
      <c r="A516">
        <v>5</v>
      </c>
      <c r="B516">
        <v>2015</v>
      </c>
      <c r="C516" t="s">
        <v>294</v>
      </c>
      <c r="D516">
        <v>96.05</v>
      </c>
    </row>
    <row r="517" spans="1:4">
      <c r="A517">
        <v>5</v>
      </c>
      <c r="B517">
        <v>2015</v>
      </c>
      <c r="C517" t="s">
        <v>11</v>
      </c>
      <c r="D517">
        <v>657.63</v>
      </c>
    </row>
    <row r="518" spans="1:4">
      <c r="A518">
        <v>5</v>
      </c>
      <c r="B518">
        <v>2015</v>
      </c>
      <c r="C518" t="s">
        <v>68</v>
      </c>
      <c r="D518">
        <v>417.1</v>
      </c>
    </row>
    <row r="519" spans="1:4">
      <c r="A519">
        <v>5</v>
      </c>
      <c r="B519">
        <v>2015</v>
      </c>
      <c r="C519" t="s">
        <v>197</v>
      </c>
      <c r="D519">
        <v>33.1</v>
      </c>
    </row>
    <row r="520" spans="1:4">
      <c r="A520">
        <v>5</v>
      </c>
      <c r="B520">
        <v>2015</v>
      </c>
      <c r="C520" t="s">
        <v>125</v>
      </c>
      <c r="D520">
        <v>405.8</v>
      </c>
    </row>
    <row r="521" spans="1:4">
      <c r="A521">
        <v>5</v>
      </c>
      <c r="B521">
        <v>2015</v>
      </c>
      <c r="C521" t="s">
        <v>163</v>
      </c>
      <c r="D521">
        <v>169.49</v>
      </c>
    </row>
    <row r="522" spans="1:4">
      <c r="A522">
        <v>5</v>
      </c>
      <c r="B522">
        <v>2015</v>
      </c>
      <c r="C522" t="s">
        <v>134</v>
      </c>
      <c r="D522">
        <v>177.9</v>
      </c>
    </row>
    <row r="523" spans="1:4">
      <c r="A523">
        <v>5</v>
      </c>
      <c r="B523">
        <v>2015</v>
      </c>
      <c r="C523" t="s">
        <v>34</v>
      </c>
      <c r="D523">
        <v>122.62</v>
      </c>
    </row>
    <row r="524" spans="1:4">
      <c r="A524">
        <v>5</v>
      </c>
      <c r="B524">
        <v>2015</v>
      </c>
      <c r="C524" t="s">
        <v>36</v>
      </c>
      <c r="D524">
        <v>1024.5</v>
      </c>
    </row>
    <row r="525" spans="1:4">
      <c r="A525">
        <v>5</v>
      </c>
      <c r="B525">
        <v>2015</v>
      </c>
      <c r="C525" t="s">
        <v>43</v>
      </c>
      <c r="D525">
        <v>5952.41</v>
      </c>
    </row>
    <row r="526" spans="1:4">
      <c r="A526">
        <v>5</v>
      </c>
      <c r="B526">
        <v>2015</v>
      </c>
      <c r="C526" t="s">
        <v>39</v>
      </c>
      <c r="D526">
        <v>923.94</v>
      </c>
    </row>
    <row r="527" spans="1:4">
      <c r="A527">
        <v>5</v>
      </c>
      <c r="B527">
        <v>2016</v>
      </c>
      <c r="C527" t="s">
        <v>1538</v>
      </c>
      <c r="D527">
        <v>2375.84</v>
      </c>
    </row>
    <row r="528" spans="1:4">
      <c r="A528">
        <v>5</v>
      </c>
      <c r="B528">
        <v>2016</v>
      </c>
      <c r="C528" t="s">
        <v>294</v>
      </c>
      <c r="D528">
        <v>400.74</v>
      </c>
    </row>
    <row r="529" spans="1:4">
      <c r="A529">
        <v>5</v>
      </c>
      <c r="B529">
        <v>2016</v>
      </c>
      <c r="C529" t="s">
        <v>11</v>
      </c>
      <c r="D529">
        <v>525.95</v>
      </c>
    </row>
    <row r="530" spans="1:4">
      <c r="A530">
        <v>5</v>
      </c>
      <c r="B530">
        <v>2016</v>
      </c>
      <c r="C530" t="s">
        <v>68</v>
      </c>
      <c r="D530">
        <v>1166.74</v>
      </c>
    </row>
    <row r="531" spans="1:4">
      <c r="A531">
        <v>5</v>
      </c>
      <c r="B531">
        <v>2016</v>
      </c>
      <c r="C531" t="s">
        <v>197</v>
      </c>
      <c r="D531">
        <v>200.48</v>
      </c>
    </row>
    <row r="532" spans="1:4">
      <c r="A532">
        <v>5</v>
      </c>
      <c r="B532">
        <v>2016</v>
      </c>
      <c r="C532" t="s">
        <v>125</v>
      </c>
      <c r="D532">
        <v>1431</v>
      </c>
    </row>
    <row r="533" spans="1:4">
      <c r="A533">
        <v>5</v>
      </c>
      <c r="B533">
        <v>2016</v>
      </c>
      <c r="C533" t="s">
        <v>644</v>
      </c>
      <c r="D533">
        <v>2100</v>
      </c>
    </row>
    <row r="534" spans="1:4">
      <c r="A534">
        <v>5</v>
      </c>
      <c r="B534">
        <v>2016</v>
      </c>
      <c r="C534" t="s">
        <v>646</v>
      </c>
      <c r="D534">
        <v>900</v>
      </c>
    </row>
    <row r="535" spans="1:4">
      <c r="A535">
        <v>5</v>
      </c>
      <c r="B535">
        <v>2016</v>
      </c>
      <c r="C535" t="s">
        <v>163</v>
      </c>
      <c r="D535">
        <v>128.5</v>
      </c>
    </row>
    <row r="536" spans="1:4">
      <c r="A536">
        <v>5</v>
      </c>
      <c r="B536">
        <v>2016</v>
      </c>
      <c r="C536" t="s">
        <v>34</v>
      </c>
      <c r="D536">
        <v>32.3</v>
      </c>
    </row>
    <row r="537" spans="1:4">
      <c r="A537">
        <v>5</v>
      </c>
      <c r="B537">
        <v>2016</v>
      </c>
      <c r="C537" t="s">
        <v>36</v>
      </c>
      <c r="D537">
        <v>2000</v>
      </c>
    </row>
    <row r="538" spans="1:4">
      <c r="A538">
        <v>5</v>
      </c>
      <c r="B538">
        <v>2016</v>
      </c>
      <c r="C538" t="s">
        <v>43</v>
      </c>
      <c r="D538">
        <v>11821.01</v>
      </c>
    </row>
    <row r="539" spans="1:4">
      <c r="A539">
        <v>5</v>
      </c>
      <c r="B539">
        <v>2016</v>
      </c>
      <c r="C539" t="s">
        <v>39</v>
      </c>
      <c r="D539">
        <v>459.46</v>
      </c>
    </row>
    <row r="540" spans="1:4">
      <c r="A540">
        <v>5</v>
      </c>
      <c r="B540">
        <v>2016</v>
      </c>
      <c r="C540" t="s">
        <v>375</v>
      </c>
      <c r="D540">
        <v>100</v>
      </c>
    </row>
    <row r="541" spans="1:4">
      <c r="A541">
        <v>5</v>
      </c>
      <c r="B541">
        <v>2017</v>
      </c>
      <c r="C541" t="s">
        <v>1538</v>
      </c>
      <c r="D541">
        <v>952.6</v>
      </c>
    </row>
    <row r="542" spans="1:4">
      <c r="A542">
        <v>5</v>
      </c>
      <c r="B542">
        <v>2017</v>
      </c>
      <c r="C542" t="s">
        <v>11</v>
      </c>
      <c r="D542">
        <v>269.4</v>
      </c>
    </row>
    <row r="543" spans="1:4">
      <c r="A543">
        <v>5</v>
      </c>
      <c r="B543">
        <v>2017</v>
      </c>
      <c r="C543" t="s">
        <v>68</v>
      </c>
      <c r="D543">
        <v>718.82</v>
      </c>
    </row>
    <row r="544" spans="1:4">
      <c r="A544">
        <v>5</v>
      </c>
      <c r="B544">
        <v>2017</v>
      </c>
      <c r="C544" t="s">
        <v>197</v>
      </c>
      <c r="D544">
        <v>83.9</v>
      </c>
    </row>
    <row r="545" spans="1:4">
      <c r="A545">
        <v>5</v>
      </c>
      <c r="B545">
        <v>2017</v>
      </c>
      <c r="C545" t="s">
        <v>125</v>
      </c>
      <c r="D545">
        <v>763.5</v>
      </c>
    </row>
    <row r="546" spans="1:4">
      <c r="A546">
        <v>5</v>
      </c>
      <c r="B546">
        <v>2017</v>
      </c>
      <c r="C546" t="s">
        <v>644</v>
      </c>
      <c r="D546">
        <v>1050</v>
      </c>
    </row>
    <row r="547" spans="1:4">
      <c r="A547">
        <v>5</v>
      </c>
      <c r="B547">
        <v>2017</v>
      </c>
      <c r="C547" t="s">
        <v>34</v>
      </c>
      <c r="D547">
        <v>23.95</v>
      </c>
    </row>
    <row r="548" spans="1:4">
      <c r="A548">
        <v>5</v>
      </c>
      <c r="B548">
        <v>2017</v>
      </c>
      <c r="C548" t="s">
        <v>36</v>
      </c>
      <c r="D548">
        <v>1000</v>
      </c>
    </row>
    <row r="549" spans="1:4">
      <c r="A549">
        <v>5</v>
      </c>
      <c r="B549">
        <v>2017</v>
      </c>
      <c r="C549" t="s">
        <v>43</v>
      </c>
      <c r="D549">
        <v>5532.82</v>
      </c>
    </row>
    <row r="550" spans="1:4">
      <c r="A550">
        <v>5</v>
      </c>
      <c r="B550">
        <v>2017</v>
      </c>
      <c r="C550" t="s">
        <v>39</v>
      </c>
      <c r="D550">
        <v>332.65</v>
      </c>
    </row>
    <row r="551" spans="1:4">
      <c r="A551">
        <v>5</v>
      </c>
      <c r="B551">
        <v>2017</v>
      </c>
      <c r="C551" t="s">
        <v>375</v>
      </c>
      <c r="D551">
        <v>338</v>
      </c>
    </row>
    <row r="552" spans="1:4">
      <c r="A552">
        <v>5</v>
      </c>
      <c r="B552">
        <v>2018</v>
      </c>
      <c r="C552" t="s">
        <v>1538</v>
      </c>
      <c r="D552">
        <v>874</v>
      </c>
    </row>
    <row r="553" spans="1:4">
      <c r="A553">
        <v>5</v>
      </c>
      <c r="B553">
        <v>2018</v>
      </c>
      <c r="C553" t="s">
        <v>294</v>
      </c>
      <c r="D553">
        <v>520.95</v>
      </c>
    </row>
    <row r="554" spans="1:4">
      <c r="A554">
        <v>5</v>
      </c>
      <c r="B554">
        <v>2018</v>
      </c>
      <c r="C554" t="s">
        <v>11</v>
      </c>
      <c r="D554">
        <v>325.3</v>
      </c>
    </row>
    <row r="555" spans="1:4">
      <c r="A555">
        <v>5</v>
      </c>
      <c r="B555">
        <v>2018</v>
      </c>
      <c r="C555" t="s">
        <v>68</v>
      </c>
      <c r="D555">
        <v>786.89</v>
      </c>
    </row>
    <row r="556" spans="1:4">
      <c r="A556">
        <v>5</v>
      </c>
      <c r="B556">
        <v>2018</v>
      </c>
      <c r="C556" t="s">
        <v>197</v>
      </c>
      <c r="D556">
        <v>413.42</v>
      </c>
    </row>
    <row r="557" spans="1:4">
      <c r="A557">
        <v>5</v>
      </c>
      <c r="B557">
        <v>2018</v>
      </c>
      <c r="C557" t="s">
        <v>125</v>
      </c>
      <c r="D557">
        <v>791.2</v>
      </c>
    </row>
    <row r="558" spans="1:4">
      <c r="A558">
        <v>5</v>
      </c>
      <c r="B558">
        <v>2018</v>
      </c>
      <c r="C558" t="s">
        <v>644</v>
      </c>
      <c r="D558">
        <v>1650</v>
      </c>
    </row>
    <row r="559" spans="1:4">
      <c r="A559">
        <v>5</v>
      </c>
      <c r="B559">
        <v>2018</v>
      </c>
      <c r="C559" t="s">
        <v>163</v>
      </c>
      <c r="D559">
        <v>67</v>
      </c>
    </row>
    <row r="560" spans="1:4">
      <c r="A560">
        <v>5</v>
      </c>
      <c r="B560">
        <v>2018</v>
      </c>
      <c r="C560" t="s">
        <v>134</v>
      </c>
      <c r="D560">
        <v>155.9</v>
      </c>
    </row>
    <row r="561" spans="1:4">
      <c r="A561">
        <v>5</v>
      </c>
      <c r="B561">
        <v>2018</v>
      </c>
      <c r="C561" t="s">
        <v>34</v>
      </c>
      <c r="D561">
        <v>49.2</v>
      </c>
    </row>
    <row r="562" spans="1:4">
      <c r="A562">
        <v>5</v>
      </c>
      <c r="B562">
        <v>2018</v>
      </c>
      <c r="C562" t="s">
        <v>36</v>
      </c>
      <c r="D562">
        <v>1120</v>
      </c>
    </row>
    <row r="563" spans="1:4">
      <c r="A563">
        <v>5</v>
      </c>
      <c r="B563">
        <v>2018</v>
      </c>
      <c r="C563" t="s">
        <v>43</v>
      </c>
      <c r="D563">
        <v>7637.25</v>
      </c>
    </row>
    <row r="564" spans="1:4">
      <c r="A564">
        <v>5</v>
      </c>
      <c r="B564">
        <v>2018</v>
      </c>
      <c r="C564" t="s">
        <v>39</v>
      </c>
      <c r="D564">
        <v>545.39</v>
      </c>
    </row>
    <row r="565" spans="1:4">
      <c r="A565">
        <v>5</v>
      </c>
      <c r="B565">
        <v>2018</v>
      </c>
      <c r="C565" t="s">
        <v>375</v>
      </c>
      <c r="D565">
        <v>338</v>
      </c>
    </row>
    <row r="566" spans="1:4">
      <c r="A566">
        <v>5</v>
      </c>
      <c r="B566">
        <v>2019</v>
      </c>
      <c r="C566" t="s">
        <v>1538</v>
      </c>
      <c r="D566">
        <v>832.7</v>
      </c>
    </row>
    <row r="567" spans="1:4">
      <c r="A567">
        <v>5</v>
      </c>
      <c r="B567">
        <v>2019</v>
      </c>
      <c r="C567" t="s">
        <v>294</v>
      </c>
      <c r="D567">
        <v>480</v>
      </c>
    </row>
    <row r="568" spans="1:4">
      <c r="A568">
        <v>5</v>
      </c>
      <c r="B568">
        <v>2019</v>
      </c>
      <c r="C568" t="s">
        <v>11</v>
      </c>
      <c r="D568">
        <v>475.4</v>
      </c>
    </row>
    <row r="569" spans="1:4">
      <c r="A569">
        <v>5</v>
      </c>
      <c r="B569">
        <v>2019</v>
      </c>
      <c r="C569" t="s">
        <v>68</v>
      </c>
      <c r="D569">
        <v>583.16</v>
      </c>
    </row>
    <row r="570" spans="1:4">
      <c r="A570">
        <v>5</v>
      </c>
      <c r="B570">
        <v>2019</v>
      </c>
      <c r="C570" t="s">
        <v>197</v>
      </c>
      <c r="D570">
        <v>114.75</v>
      </c>
    </row>
    <row r="571" spans="1:4">
      <c r="A571">
        <v>5</v>
      </c>
      <c r="B571">
        <v>2019</v>
      </c>
      <c r="C571" t="s">
        <v>125</v>
      </c>
      <c r="D571">
        <v>655.5</v>
      </c>
    </row>
    <row r="572" spans="1:4">
      <c r="A572">
        <v>5</v>
      </c>
      <c r="B572">
        <v>2019</v>
      </c>
      <c r="C572" t="s">
        <v>644</v>
      </c>
      <c r="D572">
        <v>1650</v>
      </c>
    </row>
    <row r="573" spans="1:4">
      <c r="A573">
        <v>5</v>
      </c>
      <c r="B573">
        <v>2019</v>
      </c>
      <c r="C573" t="s">
        <v>646</v>
      </c>
      <c r="D573">
        <v>976</v>
      </c>
    </row>
    <row r="574" spans="1:4">
      <c r="A574">
        <v>5</v>
      </c>
      <c r="B574">
        <v>2019</v>
      </c>
      <c r="C574" t="s">
        <v>134</v>
      </c>
      <c r="D574">
        <v>824.9</v>
      </c>
    </row>
    <row r="575" spans="1:4">
      <c r="A575">
        <v>5</v>
      </c>
      <c r="B575">
        <v>2019</v>
      </c>
      <c r="C575" t="s">
        <v>34</v>
      </c>
      <c r="D575">
        <v>22.7</v>
      </c>
    </row>
    <row r="576" spans="1:4">
      <c r="A576">
        <v>5</v>
      </c>
      <c r="B576">
        <v>2019</v>
      </c>
      <c r="C576" t="s">
        <v>36</v>
      </c>
      <c r="D576">
        <v>1103.35</v>
      </c>
    </row>
    <row r="577" spans="1:4">
      <c r="A577">
        <v>5</v>
      </c>
      <c r="B577">
        <v>2019</v>
      </c>
      <c r="C577" t="s">
        <v>43</v>
      </c>
      <c r="D577">
        <v>8614.39</v>
      </c>
    </row>
    <row r="578" spans="1:4">
      <c r="A578">
        <v>5</v>
      </c>
      <c r="B578">
        <v>2019</v>
      </c>
      <c r="C578" t="s">
        <v>39</v>
      </c>
      <c r="D578">
        <v>557.93</v>
      </c>
    </row>
    <row r="579" spans="1:4">
      <c r="A579">
        <v>5</v>
      </c>
      <c r="B579">
        <v>2019</v>
      </c>
      <c r="C579" t="s">
        <v>375</v>
      </c>
      <c r="D579">
        <v>338</v>
      </c>
    </row>
    <row r="580" spans="1:4">
      <c r="A580">
        <v>5</v>
      </c>
      <c r="B580">
        <v>2020</v>
      </c>
      <c r="C580" t="s">
        <v>1538</v>
      </c>
      <c r="D580">
        <v>1490.85</v>
      </c>
    </row>
    <row r="581" spans="1:4">
      <c r="A581">
        <v>5</v>
      </c>
      <c r="B581">
        <v>2020</v>
      </c>
      <c r="C581" t="s">
        <v>294</v>
      </c>
      <c r="D581">
        <v>470</v>
      </c>
    </row>
    <row r="582" spans="1:4">
      <c r="A582">
        <v>5</v>
      </c>
      <c r="B582">
        <v>2020</v>
      </c>
      <c r="C582" t="s">
        <v>11</v>
      </c>
      <c r="D582">
        <v>285</v>
      </c>
    </row>
    <row r="583" spans="1:4">
      <c r="A583">
        <v>5</v>
      </c>
      <c r="B583">
        <v>2020</v>
      </c>
      <c r="C583" t="s">
        <v>68</v>
      </c>
      <c r="D583">
        <v>1252.92</v>
      </c>
    </row>
    <row r="584" spans="1:4">
      <c r="A584">
        <v>5</v>
      </c>
      <c r="B584">
        <v>2020</v>
      </c>
      <c r="C584" t="s">
        <v>197</v>
      </c>
      <c r="D584">
        <v>74.17</v>
      </c>
    </row>
    <row r="585" spans="1:4">
      <c r="A585">
        <v>5</v>
      </c>
      <c r="B585">
        <v>2020</v>
      </c>
      <c r="C585" t="s">
        <v>125</v>
      </c>
      <c r="D585">
        <v>767.75</v>
      </c>
    </row>
    <row r="586" spans="1:4">
      <c r="A586">
        <v>5</v>
      </c>
      <c r="B586">
        <v>2020</v>
      </c>
      <c r="C586" t="s">
        <v>644</v>
      </c>
      <c r="D586">
        <v>300</v>
      </c>
    </row>
    <row r="587" spans="1:4">
      <c r="A587">
        <v>5</v>
      </c>
      <c r="B587">
        <v>2020</v>
      </c>
      <c r="C587" t="s">
        <v>646</v>
      </c>
      <c r="D587">
        <v>976</v>
      </c>
    </row>
    <row r="588" spans="1:4">
      <c r="A588">
        <v>5</v>
      </c>
      <c r="B588">
        <v>2020</v>
      </c>
      <c r="C588" t="s">
        <v>134</v>
      </c>
      <c r="D588">
        <v>126.26</v>
      </c>
    </row>
    <row r="589" spans="1:4">
      <c r="A589">
        <v>5</v>
      </c>
      <c r="B589">
        <v>2020</v>
      </c>
      <c r="C589" t="s">
        <v>34</v>
      </c>
      <c r="D589">
        <v>32.7</v>
      </c>
    </row>
    <row r="590" spans="1:4">
      <c r="A590">
        <v>5</v>
      </c>
      <c r="B590">
        <v>2020</v>
      </c>
      <c r="C590" t="s">
        <v>36</v>
      </c>
      <c r="D590">
        <v>1700</v>
      </c>
    </row>
    <row r="591" spans="1:4">
      <c r="A591">
        <v>5</v>
      </c>
      <c r="B591">
        <v>2020</v>
      </c>
      <c r="C591" t="s">
        <v>43</v>
      </c>
      <c r="D591">
        <v>8087.97</v>
      </c>
    </row>
    <row r="592" spans="1:4">
      <c r="A592">
        <v>5</v>
      </c>
      <c r="B592">
        <v>2020</v>
      </c>
      <c r="C592" t="s">
        <v>39</v>
      </c>
      <c r="D592">
        <v>318.32</v>
      </c>
    </row>
    <row r="593" spans="1:4">
      <c r="A593">
        <v>5</v>
      </c>
      <c r="B593">
        <v>2020</v>
      </c>
      <c r="C593" t="s">
        <v>375</v>
      </c>
      <c r="D593">
        <v>294</v>
      </c>
    </row>
    <row r="594" spans="1:4">
      <c r="A594">
        <v>5</v>
      </c>
      <c r="B594">
        <v>2021</v>
      </c>
      <c r="C594" t="s">
        <v>1538</v>
      </c>
      <c r="D594">
        <v>355.9</v>
      </c>
    </row>
    <row r="595" spans="1:4">
      <c r="A595">
        <v>5</v>
      </c>
      <c r="B595">
        <v>2021</v>
      </c>
      <c r="C595" t="s">
        <v>294</v>
      </c>
      <c r="D595">
        <v>480.8</v>
      </c>
    </row>
    <row r="596" spans="1:4">
      <c r="A596">
        <v>5</v>
      </c>
      <c r="B596">
        <v>2021</v>
      </c>
      <c r="C596" t="s">
        <v>11</v>
      </c>
      <c r="D596">
        <v>230.8</v>
      </c>
    </row>
    <row r="597" spans="1:4">
      <c r="A597">
        <v>5</v>
      </c>
      <c r="B597">
        <v>2021</v>
      </c>
      <c r="C597" t="s">
        <v>68</v>
      </c>
      <c r="D597">
        <v>1174.61</v>
      </c>
    </row>
    <row r="598" spans="1:4">
      <c r="A598">
        <v>5</v>
      </c>
      <c r="B598">
        <v>2021</v>
      </c>
      <c r="C598" t="s">
        <v>197</v>
      </c>
      <c r="D598">
        <v>73.25</v>
      </c>
    </row>
    <row r="599" spans="1:4">
      <c r="A599">
        <v>5</v>
      </c>
      <c r="B599">
        <v>2021</v>
      </c>
      <c r="C599" t="s">
        <v>125</v>
      </c>
      <c r="D599">
        <v>787.75</v>
      </c>
    </row>
    <row r="600" spans="1:4">
      <c r="A600">
        <v>5</v>
      </c>
      <c r="B600">
        <v>2021</v>
      </c>
      <c r="C600" t="s">
        <v>644</v>
      </c>
      <c r="D600">
        <v>300</v>
      </c>
    </row>
    <row r="601" spans="1:4">
      <c r="A601">
        <v>5</v>
      </c>
      <c r="B601">
        <v>2021</v>
      </c>
      <c r="C601" t="s">
        <v>646</v>
      </c>
      <c r="D601">
        <v>1003</v>
      </c>
    </row>
    <row r="602" spans="1:4">
      <c r="A602">
        <v>5</v>
      </c>
      <c r="B602">
        <v>2021</v>
      </c>
      <c r="C602" t="s">
        <v>134</v>
      </c>
      <c r="D602">
        <v>1205.91</v>
      </c>
    </row>
    <row r="603" spans="1:4">
      <c r="A603">
        <v>5</v>
      </c>
      <c r="B603">
        <v>2021</v>
      </c>
      <c r="C603" t="s">
        <v>34</v>
      </c>
      <c r="D603">
        <v>5.6</v>
      </c>
    </row>
    <row r="604" spans="1:4">
      <c r="A604">
        <v>5</v>
      </c>
      <c r="B604">
        <v>2021</v>
      </c>
      <c r="C604" t="s">
        <v>36</v>
      </c>
      <c r="D604">
        <v>1731.7</v>
      </c>
    </row>
    <row r="605" spans="1:4">
      <c r="A605">
        <v>5</v>
      </c>
      <c r="B605">
        <v>2021</v>
      </c>
      <c r="C605" t="s">
        <v>43</v>
      </c>
      <c r="D605">
        <v>8171.66</v>
      </c>
    </row>
    <row r="606" spans="1:4">
      <c r="A606">
        <v>5</v>
      </c>
      <c r="B606">
        <v>2021</v>
      </c>
      <c r="C606" t="s">
        <v>39</v>
      </c>
      <c r="D606">
        <v>528.34</v>
      </c>
    </row>
    <row r="607" spans="1:4">
      <c r="A607">
        <v>5</v>
      </c>
      <c r="B607">
        <v>2021</v>
      </c>
      <c r="C607" t="s">
        <v>375</v>
      </c>
      <c r="D607">
        <v>294</v>
      </c>
    </row>
    <row r="608" spans="1:4">
      <c r="A608">
        <v>5</v>
      </c>
      <c r="B608">
        <v>2022</v>
      </c>
      <c r="C608" t="s">
        <v>1538</v>
      </c>
      <c r="D608">
        <v>683.21</v>
      </c>
    </row>
    <row r="609" spans="1:4">
      <c r="A609">
        <v>5</v>
      </c>
      <c r="B609">
        <v>2022</v>
      </c>
      <c r="C609" t="s">
        <v>294</v>
      </c>
      <c r="D609">
        <v>1281.3</v>
      </c>
    </row>
    <row r="610" spans="1:4">
      <c r="A610">
        <v>5</v>
      </c>
      <c r="B610">
        <v>2022</v>
      </c>
      <c r="C610" t="s">
        <v>11</v>
      </c>
      <c r="D610">
        <v>700.3</v>
      </c>
    </row>
    <row r="611" spans="1:4">
      <c r="A611">
        <v>5</v>
      </c>
      <c r="B611">
        <v>2022</v>
      </c>
      <c r="C611" t="s">
        <v>68</v>
      </c>
      <c r="D611">
        <v>1045.14</v>
      </c>
    </row>
    <row r="612" spans="1:4">
      <c r="A612">
        <v>5</v>
      </c>
      <c r="B612">
        <v>2022</v>
      </c>
      <c r="C612" t="s">
        <v>197</v>
      </c>
      <c r="D612">
        <v>38</v>
      </c>
    </row>
    <row r="613" spans="1:4">
      <c r="A613">
        <v>5</v>
      </c>
      <c r="B613">
        <v>2022</v>
      </c>
      <c r="C613" t="s">
        <v>125</v>
      </c>
      <c r="D613">
        <v>876.55</v>
      </c>
    </row>
    <row r="614" spans="1:4">
      <c r="A614">
        <v>5</v>
      </c>
      <c r="B614">
        <v>2022</v>
      </c>
      <c r="C614" t="s">
        <v>644</v>
      </c>
      <c r="D614">
        <v>100</v>
      </c>
    </row>
    <row r="615" spans="1:4">
      <c r="A615">
        <v>5</v>
      </c>
      <c r="B615">
        <v>2022</v>
      </c>
      <c r="C615" t="s">
        <v>646</v>
      </c>
      <c r="D615">
        <v>1177</v>
      </c>
    </row>
    <row r="616" spans="1:4">
      <c r="A616">
        <v>5</v>
      </c>
      <c r="B616">
        <v>2022</v>
      </c>
      <c r="C616" t="s">
        <v>163</v>
      </c>
      <c r="D616">
        <v>30</v>
      </c>
    </row>
    <row r="617" spans="1:4">
      <c r="A617">
        <v>5</v>
      </c>
      <c r="B617">
        <v>2022</v>
      </c>
      <c r="C617" t="s">
        <v>34</v>
      </c>
      <c r="D617">
        <v>58.2</v>
      </c>
    </row>
    <row r="618" spans="1:4">
      <c r="A618">
        <v>5</v>
      </c>
      <c r="B618">
        <v>2022</v>
      </c>
      <c r="C618" t="s">
        <v>36</v>
      </c>
      <c r="D618">
        <v>2902</v>
      </c>
    </row>
    <row r="619" spans="1:4">
      <c r="A619">
        <v>5</v>
      </c>
      <c r="B619">
        <v>2022</v>
      </c>
      <c r="C619" t="s">
        <v>43</v>
      </c>
      <c r="D619">
        <v>9546.69</v>
      </c>
    </row>
    <row r="620" spans="1:4">
      <c r="A620">
        <v>5</v>
      </c>
      <c r="B620">
        <v>2022</v>
      </c>
      <c r="C620" t="s">
        <v>39</v>
      </c>
      <c r="D620">
        <v>360.99</v>
      </c>
    </row>
    <row r="621" spans="1:4">
      <c r="A621">
        <v>5</v>
      </c>
      <c r="B621">
        <v>2022</v>
      </c>
      <c r="C621" t="s">
        <v>375</v>
      </c>
      <c r="D621">
        <v>294</v>
      </c>
    </row>
    <row r="622" spans="1:4">
      <c r="A622">
        <v>5</v>
      </c>
      <c r="B622">
        <v>2023</v>
      </c>
      <c r="C622" t="s">
        <v>1538</v>
      </c>
      <c r="D622">
        <v>216.48</v>
      </c>
    </row>
    <row r="623" spans="1:4">
      <c r="A623">
        <v>5</v>
      </c>
      <c r="B623">
        <v>2023</v>
      </c>
      <c r="C623" t="s">
        <v>11</v>
      </c>
      <c r="D623">
        <v>278.43</v>
      </c>
    </row>
    <row r="624" spans="1:4">
      <c r="A624">
        <v>5</v>
      </c>
      <c r="B624">
        <v>2023</v>
      </c>
      <c r="C624" t="s">
        <v>68</v>
      </c>
      <c r="D624">
        <v>955.79</v>
      </c>
    </row>
    <row r="625" spans="1:4">
      <c r="A625">
        <v>5</v>
      </c>
      <c r="B625">
        <v>2023</v>
      </c>
      <c r="C625" t="s">
        <v>125</v>
      </c>
      <c r="D625">
        <v>842.75</v>
      </c>
    </row>
    <row r="626" spans="1:4">
      <c r="A626">
        <v>5</v>
      </c>
      <c r="B626">
        <v>2023</v>
      </c>
      <c r="C626" t="s">
        <v>644</v>
      </c>
      <c r="D626">
        <v>100</v>
      </c>
    </row>
    <row r="627" spans="1:4">
      <c r="A627">
        <v>5</v>
      </c>
      <c r="B627">
        <v>2023</v>
      </c>
      <c r="C627" t="s">
        <v>646</v>
      </c>
      <c r="D627">
        <v>1177</v>
      </c>
    </row>
    <row r="628" spans="1:4">
      <c r="A628">
        <v>5</v>
      </c>
      <c r="B628">
        <v>2023</v>
      </c>
      <c r="C628" t="s">
        <v>163</v>
      </c>
      <c r="D628">
        <v>256.7</v>
      </c>
    </row>
    <row r="629" spans="1:4">
      <c r="A629">
        <v>5</v>
      </c>
      <c r="B629">
        <v>2023</v>
      </c>
      <c r="C629" t="s">
        <v>134</v>
      </c>
      <c r="D629">
        <v>529.2</v>
      </c>
    </row>
    <row r="630" spans="1:4">
      <c r="A630">
        <v>5</v>
      </c>
      <c r="B630">
        <v>2023</v>
      </c>
      <c r="C630" t="s">
        <v>34</v>
      </c>
      <c r="D630">
        <v>113.4</v>
      </c>
    </row>
    <row r="631" spans="1:4">
      <c r="A631">
        <v>5</v>
      </c>
      <c r="B631">
        <v>2023</v>
      </c>
      <c r="C631" t="s">
        <v>36</v>
      </c>
      <c r="D631">
        <v>4472</v>
      </c>
    </row>
    <row r="632" spans="1:4">
      <c r="A632">
        <v>5</v>
      </c>
      <c r="B632">
        <v>2023</v>
      </c>
      <c r="C632" t="s">
        <v>43</v>
      </c>
      <c r="D632">
        <v>9503.02</v>
      </c>
    </row>
    <row r="633" spans="1:4">
      <c r="A633">
        <v>5</v>
      </c>
      <c r="B633">
        <v>2023</v>
      </c>
      <c r="C633" t="s">
        <v>39</v>
      </c>
      <c r="D633">
        <v>267.27</v>
      </c>
    </row>
    <row r="634" spans="1:4">
      <c r="A634">
        <v>5</v>
      </c>
      <c r="B634">
        <v>2023</v>
      </c>
      <c r="C634" t="s">
        <v>375</v>
      </c>
      <c r="D634">
        <v>294</v>
      </c>
    </row>
    <row r="635" spans="1:4">
      <c r="A635">
        <v>6</v>
      </c>
      <c r="B635">
        <v>2014</v>
      </c>
      <c r="C635" t="s">
        <v>1538</v>
      </c>
      <c r="D635">
        <v>453.84</v>
      </c>
    </row>
    <row r="636" spans="1:4">
      <c r="A636">
        <v>6</v>
      </c>
      <c r="B636">
        <v>2014</v>
      </c>
      <c r="C636" t="s">
        <v>11</v>
      </c>
      <c r="D636">
        <v>239.25</v>
      </c>
    </row>
    <row r="637" spans="1:4">
      <c r="A637">
        <v>6</v>
      </c>
      <c r="B637">
        <v>2014</v>
      </c>
      <c r="C637" t="s">
        <v>13</v>
      </c>
      <c r="D637">
        <v>851</v>
      </c>
    </row>
    <row r="638" spans="1:4">
      <c r="A638">
        <v>6</v>
      </c>
      <c r="B638">
        <v>2014</v>
      </c>
      <c r="C638" t="s">
        <v>68</v>
      </c>
      <c r="D638">
        <v>266.5</v>
      </c>
    </row>
    <row r="639" spans="1:4">
      <c r="A639">
        <v>6</v>
      </c>
      <c r="B639">
        <v>2014</v>
      </c>
      <c r="C639" t="s">
        <v>197</v>
      </c>
      <c r="D639">
        <v>149.85</v>
      </c>
    </row>
    <row r="640" spans="1:4">
      <c r="A640">
        <v>6</v>
      </c>
      <c r="B640">
        <v>2014</v>
      </c>
      <c r="C640" t="s">
        <v>30</v>
      </c>
      <c r="D640">
        <v>595.15</v>
      </c>
    </row>
    <row r="641" spans="1:4">
      <c r="A641">
        <v>6</v>
      </c>
      <c r="B641">
        <v>2014</v>
      </c>
      <c r="C641" t="s">
        <v>80</v>
      </c>
      <c r="D641">
        <v>55.55</v>
      </c>
    </row>
    <row r="642" spans="1:4">
      <c r="A642">
        <v>6</v>
      </c>
      <c r="B642">
        <v>2014</v>
      </c>
      <c r="C642" t="s">
        <v>36</v>
      </c>
      <c r="D642">
        <v>1100</v>
      </c>
    </row>
    <row r="643" spans="1:4">
      <c r="A643">
        <v>6</v>
      </c>
      <c r="B643">
        <v>2014</v>
      </c>
      <c r="C643" t="s">
        <v>43</v>
      </c>
      <c r="D643">
        <v>4151.64</v>
      </c>
    </row>
    <row r="644" spans="1:4">
      <c r="A644">
        <v>6</v>
      </c>
      <c r="B644">
        <v>2014</v>
      </c>
      <c r="C644" t="s">
        <v>39</v>
      </c>
      <c r="D644">
        <v>440.5</v>
      </c>
    </row>
    <row r="645" spans="1:4">
      <c r="A645">
        <v>6</v>
      </c>
      <c r="B645">
        <v>2015</v>
      </c>
      <c r="C645" t="s">
        <v>1538</v>
      </c>
      <c r="D645">
        <v>947.95</v>
      </c>
    </row>
    <row r="646" spans="1:4">
      <c r="A646">
        <v>6</v>
      </c>
      <c r="B646">
        <v>2015</v>
      </c>
      <c r="C646" t="s">
        <v>294</v>
      </c>
      <c r="D646">
        <v>427</v>
      </c>
    </row>
    <row r="647" spans="1:4">
      <c r="A647">
        <v>6</v>
      </c>
      <c r="B647">
        <v>2015</v>
      </c>
      <c r="C647" t="s">
        <v>11</v>
      </c>
      <c r="D647">
        <v>514.25</v>
      </c>
    </row>
    <row r="648" spans="1:4">
      <c r="A648">
        <v>6</v>
      </c>
      <c r="B648">
        <v>2015</v>
      </c>
      <c r="C648" t="s">
        <v>68</v>
      </c>
      <c r="D648">
        <v>286.46</v>
      </c>
    </row>
    <row r="649" spans="1:4">
      <c r="A649">
        <v>6</v>
      </c>
      <c r="B649">
        <v>2015</v>
      </c>
      <c r="C649" t="s">
        <v>125</v>
      </c>
      <c r="D649">
        <v>240</v>
      </c>
    </row>
    <row r="650" spans="1:4">
      <c r="A650">
        <v>6</v>
      </c>
      <c r="B650">
        <v>2015</v>
      </c>
      <c r="C650" t="s">
        <v>163</v>
      </c>
      <c r="D650">
        <v>12</v>
      </c>
    </row>
    <row r="651" spans="1:4">
      <c r="A651">
        <v>6</v>
      </c>
      <c r="B651">
        <v>2015</v>
      </c>
      <c r="C651" t="s">
        <v>134</v>
      </c>
      <c r="D651">
        <v>143.2</v>
      </c>
    </row>
    <row r="652" spans="1:4">
      <c r="A652">
        <v>6</v>
      </c>
      <c r="B652">
        <v>2015</v>
      </c>
      <c r="C652" t="s">
        <v>34</v>
      </c>
      <c r="D652">
        <v>86.95</v>
      </c>
    </row>
    <row r="653" spans="1:4">
      <c r="A653">
        <v>6</v>
      </c>
      <c r="B653">
        <v>2015</v>
      </c>
      <c r="C653" t="s">
        <v>36</v>
      </c>
      <c r="D653">
        <v>2547.05</v>
      </c>
    </row>
    <row r="654" spans="1:4">
      <c r="A654">
        <v>6</v>
      </c>
      <c r="B654">
        <v>2015</v>
      </c>
      <c r="C654" t="s">
        <v>43</v>
      </c>
      <c r="D654">
        <v>5716.18</v>
      </c>
    </row>
    <row r="655" spans="1:4">
      <c r="A655">
        <v>6</v>
      </c>
      <c r="B655">
        <v>2015</v>
      </c>
      <c r="C655" t="s">
        <v>39</v>
      </c>
      <c r="D655">
        <v>511.32</v>
      </c>
    </row>
    <row r="656" spans="1:4">
      <c r="A656">
        <v>6</v>
      </c>
      <c r="B656">
        <v>2016</v>
      </c>
      <c r="C656" t="s">
        <v>1538</v>
      </c>
      <c r="D656">
        <v>321.8</v>
      </c>
    </row>
    <row r="657" spans="1:4">
      <c r="A657">
        <v>6</v>
      </c>
      <c r="B657">
        <v>2016</v>
      </c>
      <c r="C657" t="s">
        <v>294</v>
      </c>
      <c r="D657">
        <v>97.2</v>
      </c>
    </row>
    <row r="658" spans="1:4">
      <c r="A658">
        <v>6</v>
      </c>
      <c r="B658">
        <v>2016</v>
      </c>
      <c r="C658" t="s">
        <v>11</v>
      </c>
      <c r="D658">
        <v>76.07</v>
      </c>
    </row>
    <row r="659" spans="1:4">
      <c r="A659">
        <v>6</v>
      </c>
      <c r="B659">
        <v>2016</v>
      </c>
      <c r="C659" t="s">
        <v>68</v>
      </c>
      <c r="D659">
        <v>747.8</v>
      </c>
    </row>
    <row r="660" spans="1:4">
      <c r="A660">
        <v>6</v>
      </c>
      <c r="B660">
        <v>2016</v>
      </c>
      <c r="C660" t="s">
        <v>197</v>
      </c>
      <c r="D660">
        <v>38</v>
      </c>
    </row>
    <row r="661" spans="1:4">
      <c r="A661">
        <v>6</v>
      </c>
      <c r="B661">
        <v>2016</v>
      </c>
      <c r="C661" t="s">
        <v>134</v>
      </c>
      <c r="D661">
        <v>277.85</v>
      </c>
    </row>
    <row r="662" spans="1:4">
      <c r="A662">
        <v>6</v>
      </c>
      <c r="B662">
        <v>2016</v>
      </c>
      <c r="C662" t="s">
        <v>34</v>
      </c>
      <c r="D662">
        <v>61.05</v>
      </c>
    </row>
    <row r="663" spans="1:4">
      <c r="A663">
        <v>6</v>
      </c>
      <c r="B663">
        <v>2016</v>
      </c>
      <c r="C663" t="s">
        <v>36</v>
      </c>
      <c r="D663">
        <v>147.9</v>
      </c>
    </row>
    <row r="664" spans="1:4">
      <c r="A664">
        <v>6</v>
      </c>
      <c r="B664">
        <v>2016</v>
      </c>
      <c r="C664" t="s">
        <v>43</v>
      </c>
      <c r="D664">
        <v>2248.07</v>
      </c>
    </row>
    <row r="665" spans="1:4">
      <c r="A665">
        <v>6</v>
      </c>
      <c r="B665">
        <v>2016</v>
      </c>
      <c r="C665" t="s">
        <v>39</v>
      </c>
      <c r="D665">
        <v>319.32</v>
      </c>
    </row>
    <row r="666" spans="1:4">
      <c r="A666">
        <v>6</v>
      </c>
      <c r="B666">
        <v>2016</v>
      </c>
      <c r="C666" t="s">
        <v>375</v>
      </c>
      <c r="D666">
        <v>161.08</v>
      </c>
    </row>
    <row r="667" spans="1:4">
      <c r="A667">
        <v>6</v>
      </c>
      <c r="B667">
        <v>2017</v>
      </c>
      <c r="C667" t="s">
        <v>1538</v>
      </c>
      <c r="D667">
        <v>1620.5</v>
      </c>
    </row>
    <row r="668" spans="1:4">
      <c r="A668">
        <v>6</v>
      </c>
      <c r="B668">
        <v>2017</v>
      </c>
      <c r="C668" t="s">
        <v>294</v>
      </c>
      <c r="D668">
        <v>14.9</v>
      </c>
    </row>
    <row r="669" spans="1:4">
      <c r="A669">
        <v>6</v>
      </c>
      <c r="B669">
        <v>2017</v>
      </c>
      <c r="C669" t="s">
        <v>11</v>
      </c>
      <c r="D669">
        <v>474.316666666667</v>
      </c>
    </row>
    <row r="670" spans="1:4">
      <c r="A670">
        <v>6</v>
      </c>
      <c r="B670">
        <v>2017</v>
      </c>
      <c r="C670" t="s">
        <v>68</v>
      </c>
      <c r="D670">
        <v>572.27</v>
      </c>
    </row>
    <row r="671" spans="1:4">
      <c r="A671">
        <v>6</v>
      </c>
      <c r="B671">
        <v>2017</v>
      </c>
      <c r="C671" t="s">
        <v>197</v>
      </c>
      <c r="D671">
        <v>191.45</v>
      </c>
    </row>
    <row r="672" spans="1:4">
      <c r="A672">
        <v>6</v>
      </c>
      <c r="B672">
        <v>2017</v>
      </c>
      <c r="C672" t="s">
        <v>125</v>
      </c>
      <c r="D672">
        <v>910.833333333333</v>
      </c>
    </row>
    <row r="673" spans="1:4">
      <c r="A673">
        <v>6</v>
      </c>
      <c r="B673">
        <v>2017</v>
      </c>
      <c r="C673" t="s">
        <v>644</v>
      </c>
      <c r="D673">
        <v>1050</v>
      </c>
    </row>
    <row r="674" spans="1:4">
      <c r="A674">
        <v>6</v>
      </c>
      <c r="B674">
        <v>2017</v>
      </c>
      <c r="C674" t="s">
        <v>163</v>
      </c>
      <c r="D674">
        <v>119.266666666667</v>
      </c>
    </row>
    <row r="675" spans="1:4">
      <c r="A675">
        <v>6</v>
      </c>
      <c r="B675">
        <v>2017</v>
      </c>
      <c r="C675" t="s">
        <v>34</v>
      </c>
      <c r="D675">
        <v>25</v>
      </c>
    </row>
    <row r="676" spans="1:4">
      <c r="A676">
        <v>6</v>
      </c>
      <c r="B676">
        <v>2017</v>
      </c>
      <c r="C676" t="s">
        <v>36</v>
      </c>
      <c r="D676">
        <v>1818.85333333333</v>
      </c>
    </row>
    <row r="677" spans="1:4">
      <c r="A677">
        <v>6</v>
      </c>
      <c r="B677">
        <v>2017</v>
      </c>
      <c r="C677" t="s">
        <v>43</v>
      </c>
      <c r="D677">
        <v>7492.39</v>
      </c>
    </row>
    <row r="678" spans="1:4">
      <c r="A678">
        <v>6</v>
      </c>
      <c r="B678">
        <v>2017</v>
      </c>
      <c r="C678" t="s">
        <v>39</v>
      </c>
      <c r="D678">
        <v>357</v>
      </c>
    </row>
    <row r="679" spans="1:4">
      <c r="A679">
        <v>6</v>
      </c>
      <c r="B679">
        <v>2017</v>
      </c>
      <c r="C679" t="s">
        <v>375</v>
      </c>
      <c r="D679">
        <v>338</v>
      </c>
    </row>
    <row r="680" spans="1:4">
      <c r="A680">
        <v>6</v>
      </c>
      <c r="B680">
        <v>2018</v>
      </c>
      <c r="C680" t="s">
        <v>1538</v>
      </c>
      <c r="D680">
        <v>923.5</v>
      </c>
    </row>
    <row r="681" spans="1:4">
      <c r="A681">
        <v>6</v>
      </c>
      <c r="B681">
        <v>2018</v>
      </c>
      <c r="C681" t="s">
        <v>294</v>
      </c>
      <c r="D681">
        <v>470</v>
      </c>
    </row>
    <row r="682" spans="1:4">
      <c r="A682">
        <v>6</v>
      </c>
      <c r="B682">
        <v>2018</v>
      </c>
      <c r="C682" t="s">
        <v>11</v>
      </c>
      <c r="D682">
        <v>345</v>
      </c>
    </row>
    <row r="683" spans="1:4">
      <c r="A683">
        <v>6</v>
      </c>
      <c r="B683">
        <v>2018</v>
      </c>
      <c r="C683" t="s">
        <v>68</v>
      </c>
      <c r="D683">
        <v>854.45</v>
      </c>
    </row>
    <row r="684" spans="1:4">
      <c r="A684">
        <v>6</v>
      </c>
      <c r="B684">
        <v>2018</v>
      </c>
      <c r="C684" t="s">
        <v>197</v>
      </c>
      <c r="D684">
        <v>124.6</v>
      </c>
    </row>
    <row r="685" spans="1:4">
      <c r="A685">
        <v>6</v>
      </c>
      <c r="B685">
        <v>2018</v>
      </c>
      <c r="C685" t="s">
        <v>125</v>
      </c>
      <c r="D685">
        <v>721.3</v>
      </c>
    </row>
    <row r="686" spans="1:4">
      <c r="A686">
        <v>6</v>
      </c>
      <c r="B686">
        <v>2018</v>
      </c>
      <c r="C686" t="s">
        <v>644</v>
      </c>
      <c r="D686">
        <v>1650</v>
      </c>
    </row>
    <row r="687" spans="1:4">
      <c r="A687">
        <v>6</v>
      </c>
      <c r="B687">
        <v>2018</v>
      </c>
      <c r="C687" t="s">
        <v>163</v>
      </c>
      <c r="D687">
        <v>30</v>
      </c>
    </row>
    <row r="688" spans="1:4">
      <c r="A688">
        <v>6</v>
      </c>
      <c r="B688">
        <v>2018</v>
      </c>
      <c r="C688" t="s">
        <v>134</v>
      </c>
      <c r="D688">
        <v>246.2</v>
      </c>
    </row>
    <row r="689" spans="1:4">
      <c r="A689">
        <v>6</v>
      </c>
      <c r="B689">
        <v>2018</v>
      </c>
      <c r="C689" t="s">
        <v>34</v>
      </c>
      <c r="D689">
        <v>63.5</v>
      </c>
    </row>
    <row r="690" spans="1:4">
      <c r="A690">
        <v>6</v>
      </c>
      <c r="B690">
        <v>2018</v>
      </c>
      <c r="C690" t="s">
        <v>36</v>
      </c>
      <c r="D690">
        <v>1265.61</v>
      </c>
    </row>
    <row r="691" spans="1:4">
      <c r="A691">
        <v>6</v>
      </c>
      <c r="B691">
        <v>2018</v>
      </c>
      <c r="C691" t="s">
        <v>43</v>
      </c>
      <c r="D691">
        <v>7536.07</v>
      </c>
    </row>
    <row r="692" spans="1:4">
      <c r="A692">
        <v>6</v>
      </c>
      <c r="B692">
        <v>2018</v>
      </c>
      <c r="C692" t="s">
        <v>39</v>
      </c>
      <c r="D692">
        <v>503.91</v>
      </c>
    </row>
    <row r="693" spans="1:4">
      <c r="A693">
        <v>6</v>
      </c>
      <c r="B693">
        <v>2018</v>
      </c>
      <c r="C693" t="s">
        <v>375</v>
      </c>
      <c r="D693">
        <v>338</v>
      </c>
    </row>
    <row r="694" spans="1:4">
      <c r="A694">
        <v>6</v>
      </c>
      <c r="B694">
        <v>2019</v>
      </c>
      <c r="C694" t="s">
        <v>1538</v>
      </c>
      <c r="D694">
        <v>281.5</v>
      </c>
    </row>
    <row r="695" spans="1:4">
      <c r="A695">
        <v>6</v>
      </c>
      <c r="B695">
        <v>2019</v>
      </c>
      <c r="C695" t="s">
        <v>294</v>
      </c>
      <c r="D695">
        <v>489.9</v>
      </c>
    </row>
    <row r="696" spans="1:4">
      <c r="A696">
        <v>6</v>
      </c>
      <c r="B696">
        <v>2019</v>
      </c>
      <c r="C696" t="s">
        <v>11</v>
      </c>
      <c r="D696">
        <v>252.48</v>
      </c>
    </row>
    <row r="697" spans="1:4">
      <c r="A697">
        <v>6</v>
      </c>
      <c r="B697">
        <v>2019</v>
      </c>
      <c r="C697" t="s">
        <v>68</v>
      </c>
      <c r="D697">
        <v>536.12</v>
      </c>
    </row>
    <row r="698" spans="1:4">
      <c r="A698">
        <v>6</v>
      </c>
      <c r="B698">
        <v>2019</v>
      </c>
      <c r="C698" t="s">
        <v>197</v>
      </c>
      <c r="D698">
        <v>37.65</v>
      </c>
    </row>
    <row r="699" spans="1:4">
      <c r="A699">
        <v>6</v>
      </c>
      <c r="B699">
        <v>2019</v>
      </c>
      <c r="C699" t="s">
        <v>125</v>
      </c>
      <c r="D699">
        <v>715.5</v>
      </c>
    </row>
    <row r="700" spans="1:4">
      <c r="A700">
        <v>6</v>
      </c>
      <c r="B700">
        <v>2019</v>
      </c>
      <c r="C700" t="s">
        <v>644</v>
      </c>
      <c r="D700">
        <v>1650</v>
      </c>
    </row>
    <row r="701" spans="1:4">
      <c r="A701">
        <v>6</v>
      </c>
      <c r="B701">
        <v>2019</v>
      </c>
      <c r="C701" t="s">
        <v>646</v>
      </c>
      <c r="D701">
        <v>976</v>
      </c>
    </row>
    <row r="702" spans="1:4">
      <c r="A702">
        <v>6</v>
      </c>
      <c r="B702">
        <v>2019</v>
      </c>
      <c r="C702" t="s">
        <v>163</v>
      </c>
      <c r="D702">
        <v>10.2</v>
      </c>
    </row>
    <row r="703" spans="1:4">
      <c r="A703">
        <v>6</v>
      </c>
      <c r="B703">
        <v>2019</v>
      </c>
      <c r="C703" t="s">
        <v>134</v>
      </c>
      <c r="D703">
        <v>218</v>
      </c>
    </row>
    <row r="704" spans="1:4">
      <c r="A704">
        <v>6</v>
      </c>
      <c r="B704">
        <v>2019</v>
      </c>
      <c r="C704" t="s">
        <v>34</v>
      </c>
      <c r="D704">
        <v>29.4</v>
      </c>
    </row>
    <row r="705" spans="1:4">
      <c r="A705">
        <v>6</v>
      </c>
      <c r="B705">
        <v>2019</v>
      </c>
      <c r="C705" t="s">
        <v>36</v>
      </c>
      <c r="D705">
        <v>4822.47333333333</v>
      </c>
    </row>
    <row r="706" spans="1:4">
      <c r="A706">
        <v>6</v>
      </c>
      <c r="B706">
        <v>2019</v>
      </c>
      <c r="C706" t="s">
        <v>43</v>
      </c>
      <c r="D706">
        <v>10666.9033333333</v>
      </c>
    </row>
    <row r="707" spans="1:4">
      <c r="A707">
        <v>6</v>
      </c>
      <c r="B707">
        <v>2019</v>
      </c>
      <c r="C707" t="s">
        <v>39</v>
      </c>
      <c r="D707">
        <v>309.68</v>
      </c>
    </row>
    <row r="708" spans="1:4">
      <c r="A708">
        <v>6</v>
      </c>
      <c r="B708">
        <v>2019</v>
      </c>
      <c r="C708" t="s">
        <v>375</v>
      </c>
      <c r="D708">
        <v>338</v>
      </c>
    </row>
    <row r="709" spans="1:4">
      <c r="A709">
        <v>6</v>
      </c>
      <c r="B709">
        <v>2020</v>
      </c>
      <c r="C709" t="s">
        <v>294</v>
      </c>
      <c r="D709">
        <v>470</v>
      </c>
    </row>
    <row r="710" spans="1:4">
      <c r="A710">
        <v>6</v>
      </c>
      <c r="B710">
        <v>2020</v>
      </c>
      <c r="C710" t="s">
        <v>11</v>
      </c>
      <c r="D710">
        <v>300.3</v>
      </c>
    </row>
    <row r="711" spans="1:4">
      <c r="A711">
        <v>6</v>
      </c>
      <c r="B711">
        <v>2020</v>
      </c>
      <c r="C711" t="s">
        <v>68</v>
      </c>
      <c r="D711">
        <v>990.86</v>
      </c>
    </row>
    <row r="712" spans="1:4">
      <c r="A712">
        <v>6</v>
      </c>
      <c r="B712">
        <v>2020</v>
      </c>
      <c r="C712" t="s">
        <v>197</v>
      </c>
      <c r="D712">
        <v>154.18</v>
      </c>
    </row>
    <row r="713" spans="1:4">
      <c r="A713">
        <v>6</v>
      </c>
      <c r="B713">
        <v>2020</v>
      </c>
      <c r="C713" t="s">
        <v>125</v>
      </c>
      <c r="D713">
        <v>779.55</v>
      </c>
    </row>
    <row r="714" spans="1:4">
      <c r="A714">
        <v>6</v>
      </c>
      <c r="B714">
        <v>2020</v>
      </c>
      <c r="C714" t="s">
        <v>644</v>
      </c>
      <c r="D714">
        <v>300</v>
      </c>
    </row>
    <row r="715" spans="1:4">
      <c r="A715">
        <v>6</v>
      </c>
      <c r="B715">
        <v>2020</v>
      </c>
      <c r="C715" t="s">
        <v>646</v>
      </c>
      <c r="D715">
        <v>976</v>
      </c>
    </row>
    <row r="716" spans="1:4">
      <c r="A716">
        <v>6</v>
      </c>
      <c r="B716">
        <v>2020</v>
      </c>
      <c r="C716" t="s">
        <v>1396</v>
      </c>
      <c r="D716">
        <v>10</v>
      </c>
    </row>
    <row r="717" spans="1:4">
      <c r="A717">
        <v>6</v>
      </c>
      <c r="B717">
        <v>2020</v>
      </c>
      <c r="C717" t="s">
        <v>134</v>
      </c>
      <c r="D717">
        <v>569.7</v>
      </c>
    </row>
    <row r="718" spans="1:4">
      <c r="A718">
        <v>6</v>
      </c>
      <c r="B718">
        <v>2020</v>
      </c>
      <c r="C718" t="s">
        <v>34</v>
      </c>
      <c r="D718">
        <v>51.5</v>
      </c>
    </row>
    <row r="719" spans="1:4">
      <c r="A719">
        <v>6</v>
      </c>
      <c r="B719">
        <v>2020</v>
      </c>
      <c r="C719" t="s">
        <v>36</v>
      </c>
      <c r="D719">
        <v>1942</v>
      </c>
    </row>
    <row r="720" spans="1:4">
      <c r="A720">
        <v>6</v>
      </c>
      <c r="B720">
        <v>2020</v>
      </c>
      <c r="C720" t="s">
        <v>43</v>
      </c>
      <c r="D720">
        <v>7125.22</v>
      </c>
    </row>
    <row r="721" spans="1:4">
      <c r="A721">
        <v>6</v>
      </c>
      <c r="B721">
        <v>2020</v>
      </c>
      <c r="C721" t="s">
        <v>39</v>
      </c>
      <c r="D721">
        <v>287.13</v>
      </c>
    </row>
    <row r="722" spans="1:4">
      <c r="A722">
        <v>6</v>
      </c>
      <c r="B722">
        <v>2020</v>
      </c>
      <c r="C722" t="s">
        <v>375</v>
      </c>
      <c r="D722">
        <v>294</v>
      </c>
    </row>
    <row r="723" spans="1:4">
      <c r="A723">
        <v>6</v>
      </c>
      <c r="B723">
        <v>2021</v>
      </c>
      <c r="C723" t="s">
        <v>294</v>
      </c>
      <c r="D723">
        <v>1300</v>
      </c>
    </row>
    <row r="724" spans="1:4">
      <c r="A724">
        <v>6</v>
      </c>
      <c r="B724">
        <v>2021</v>
      </c>
      <c r="C724" t="s">
        <v>11</v>
      </c>
      <c r="D724">
        <v>317.7</v>
      </c>
    </row>
    <row r="725" spans="1:4">
      <c r="A725">
        <v>6</v>
      </c>
      <c r="B725">
        <v>2021</v>
      </c>
      <c r="C725" t="s">
        <v>68</v>
      </c>
      <c r="D725">
        <v>917.81</v>
      </c>
    </row>
    <row r="726" spans="1:4">
      <c r="A726">
        <v>6</v>
      </c>
      <c r="B726">
        <v>2021</v>
      </c>
      <c r="C726" t="s">
        <v>197</v>
      </c>
      <c r="D726">
        <v>101.4</v>
      </c>
    </row>
    <row r="727" spans="1:4">
      <c r="A727">
        <v>6</v>
      </c>
      <c r="B727">
        <v>2021</v>
      </c>
      <c r="C727" t="s">
        <v>125</v>
      </c>
      <c r="D727">
        <v>779.75</v>
      </c>
    </row>
    <row r="728" spans="1:4">
      <c r="A728">
        <v>6</v>
      </c>
      <c r="B728">
        <v>2021</v>
      </c>
      <c r="C728" t="s">
        <v>644</v>
      </c>
      <c r="D728">
        <v>300</v>
      </c>
    </row>
    <row r="729" spans="1:4">
      <c r="A729">
        <v>6</v>
      </c>
      <c r="B729">
        <v>2021</v>
      </c>
      <c r="C729" t="s">
        <v>646</v>
      </c>
      <c r="D729">
        <v>1003</v>
      </c>
    </row>
    <row r="730" spans="1:4">
      <c r="A730">
        <v>6</v>
      </c>
      <c r="B730">
        <v>2021</v>
      </c>
      <c r="C730" t="s">
        <v>134</v>
      </c>
      <c r="D730">
        <v>728</v>
      </c>
    </row>
    <row r="731" spans="1:4">
      <c r="A731">
        <v>6</v>
      </c>
      <c r="B731">
        <v>2021</v>
      </c>
      <c r="C731" t="s">
        <v>34</v>
      </c>
      <c r="D731">
        <v>141</v>
      </c>
    </row>
    <row r="732" spans="1:4">
      <c r="A732">
        <v>6</v>
      </c>
      <c r="B732">
        <v>2021</v>
      </c>
      <c r="C732" t="s">
        <v>36</v>
      </c>
      <c r="D732">
        <v>1845.95</v>
      </c>
    </row>
    <row r="733" spans="1:4">
      <c r="A733">
        <v>6</v>
      </c>
      <c r="B733">
        <v>2021</v>
      </c>
      <c r="C733" t="s">
        <v>43</v>
      </c>
      <c r="D733">
        <v>8017.27</v>
      </c>
    </row>
    <row r="734" spans="1:4">
      <c r="A734">
        <v>6</v>
      </c>
      <c r="B734">
        <v>2021</v>
      </c>
      <c r="C734" t="s">
        <v>39</v>
      </c>
      <c r="D734">
        <v>288.66</v>
      </c>
    </row>
    <row r="735" spans="1:4">
      <c r="A735">
        <v>6</v>
      </c>
      <c r="B735">
        <v>2021</v>
      </c>
      <c r="C735" t="s">
        <v>375</v>
      </c>
      <c r="D735">
        <v>294</v>
      </c>
    </row>
    <row r="736" spans="1:4">
      <c r="A736">
        <v>6</v>
      </c>
      <c r="B736">
        <v>2022</v>
      </c>
      <c r="C736" t="s">
        <v>1538</v>
      </c>
      <c r="D736">
        <v>4333.82</v>
      </c>
    </row>
    <row r="737" spans="1:4">
      <c r="A737">
        <v>6</v>
      </c>
      <c r="B737">
        <v>2022</v>
      </c>
      <c r="C737" t="s">
        <v>294</v>
      </c>
      <c r="D737">
        <v>576.4</v>
      </c>
    </row>
    <row r="738" spans="1:4">
      <c r="A738">
        <v>6</v>
      </c>
      <c r="B738">
        <v>2022</v>
      </c>
      <c r="C738" t="s">
        <v>11</v>
      </c>
      <c r="D738">
        <v>550.6</v>
      </c>
    </row>
    <row r="739" spans="1:4">
      <c r="A739">
        <v>6</v>
      </c>
      <c r="B739">
        <v>2022</v>
      </c>
      <c r="C739" t="s">
        <v>68</v>
      </c>
      <c r="D739">
        <v>832.08</v>
      </c>
    </row>
    <row r="740" spans="1:4">
      <c r="A740">
        <v>6</v>
      </c>
      <c r="B740">
        <v>2022</v>
      </c>
      <c r="C740" t="s">
        <v>197</v>
      </c>
      <c r="D740">
        <v>95.89</v>
      </c>
    </row>
    <row r="741" spans="1:4">
      <c r="A741">
        <v>6</v>
      </c>
      <c r="B741">
        <v>2022</v>
      </c>
      <c r="C741" t="s">
        <v>125</v>
      </c>
      <c r="D741">
        <v>842.75</v>
      </c>
    </row>
    <row r="742" spans="1:4">
      <c r="A742">
        <v>6</v>
      </c>
      <c r="B742">
        <v>2022</v>
      </c>
      <c r="C742" t="s">
        <v>644</v>
      </c>
      <c r="D742">
        <v>100</v>
      </c>
    </row>
    <row r="743" spans="1:4">
      <c r="A743">
        <v>6</v>
      </c>
      <c r="B743">
        <v>2022</v>
      </c>
      <c r="C743" t="s">
        <v>646</v>
      </c>
      <c r="D743">
        <v>1177</v>
      </c>
    </row>
    <row r="744" spans="1:4">
      <c r="A744">
        <v>6</v>
      </c>
      <c r="B744">
        <v>2022</v>
      </c>
      <c r="C744" t="s">
        <v>157</v>
      </c>
      <c r="D744">
        <v>2573.99</v>
      </c>
    </row>
    <row r="745" spans="1:4">
      <c r="A745">
        <v>6</v>
      </c>
      <c r="B745">
        <v>2022</v>
      </c>
      <c r="C745" t="s">
        <v>163</v>
      </c>
      <c r="D745">
        <v>94.2</v>
      </c>
    </row>
    <row r="746" spans="1:4">
      <c r="A746">
        <v>6</v>
      </c>
      <c r="B746">
        <v>2022</v>
      </c>
      <c r="C746" t="s">
        <v>134</v>
      </c>
      <c r="D746">
        <v>946.58</v>
      </c>
    </row>
    <row r="747" spans="1:4">
      <c r="A747">
        <v>6</v>
      </c>
      <c r="B747">
        <v>2022</v>
      </c>
      <c r="C747" t="s">
        <v>34</v>
      </c>
      <c r="D747">
        <v>63.5</v>
      </c>
    </row>
    <row r="748" spans="1:4">
      <c r="A748">
        <v>6</v>
      </c>
      <c r="B748">
        <v>2022</v>
      </c>
      <c r="C748" t="s">
        <v>36</v>
      </c>
      <c r="D748">
        <v>6164.61</v>
      </c>
    </row>
    <row r="749" spans="1:4">
      <c r="A749">
        <v>6</v>
      </c>
      <c r="B749">
        <v>2022</v>
      </c>
      <c r="C749" t="s">
        <v>43</v>
      </c>
      <c r="D749">
        <v>18966.53</v>
      </c>
    </row>
    <row r="750" spans="1:4">
      <c r="A750">
        <v>6</v>
      </c>
      <c r="B750">
        <v>2022</v>
      </c>
      <c r="C750" t="s">
        <v>39</v>
      </c>
      <c r="D750">
        <v>321.11</v>
      </c>
    </row>
    <row r="751" spans="1:4">
      <c r="A751">
        <v>6</v>
      </c>
      <c r="B751">
        <v>2022</v>
      </c>
      <c r="C751" t="s">
        <v>375</v>
      </c>
      <c r="D751">
        <v>294</v>
      </c>
    </row>
    <row r="752" spans="1:4">
      <c r="A752">
        <v>6</v>
      </c>
      <c r="B752">
        <v>2023</v>
      </c>
      <c r="C752" t="s">
        <v>1538</v>
      </c>
      <c r="D752">
        <v>1930.76</v>
      </c>
    </row>
    <row r="753" spans="1:4">
      <c r="A753">
        <v>6</v>
      </c>
      <c r="B753">
        <v>2023</v>
      </c>
      <c r="C753" t="s">
        <v>294</v>
      </c>
      <c r="D753">
        <v>2.9</v>
      </c>
    </row>
    <row r="754" spans="1:4">
      <c r="A754">
        <v>6</v>
      </c>
      <c r="B754">
        <v>2023</v>
      </c>
      <c r="C754" t="s">
        <v>11</v>
      </c>
      <c r="D754">
        <v>374.76</v>
      </c>
    </row>
    <row r="755" spans="1:4">
      <c r="A755">
        <v>6</v>
      </c>
      <c r="B755">
        <v>2023</v>
      </c>
      <c r="C755" t="s">
        <v>68</v>
      </c>
      <c r="D755">
        <v>926.22</v>
      </c>
    </row>
    <row r="756" spans="1:4">
      <c r="A756">
        <v>6</v>
      </c>
      <c r="B756">
        <v>2023</v>
      </c>
      <c r="C756" t="s">
        <v>197</v>
      </c>
      <c r="D756">
        <v>20.25</v>
      </c>
    </row>
    <row r="757" spans="1:4">
      <c r="A757">
        <v>6</v>
      </c>
      <c r="B757">
        <v>2023</v>
      </c>
      <c r="C757" t="s">
        <v>125</v>
      </c>
      <c r="D757">
        <v>1189.52</v>
      </c>
    </row>
    <row r="758" spans="1:4">
      <c r="A758">
        <v>6</v>
      </c>
      <c r="B758">
        <v>2023</v>
      </c>
      <c r="C758" t="s">
        <v>644</v>
      </c>
      <c r="D758">
        <v>100</v>
      </c>
    </row>
    <row r="759" spans="1:4">
      <c r="A759">
        <v>6</v>
      </c>
      <c r="B759">
        <v>2023</v>
      </c>
      <c r="C759" t="s">
        <v>646</v>
      </c>
      <c r="D759">
        <v>1177</v>
      </c>
    </row>
    <row r="760" spans="1:4">
      <c r="A760">
        <v>6</v>
      </c>
      <c r="B760">
        <v>2023</v>
      </c>
      <c r="C760" t="s">
        <v>163</v>
      </c>
      <c r="D760">
        <v>150</v>
      </c>
    </row>
    <row r="761" spans="1:4">
      <c r="A761">
        <v>6</v>
      </c>
      <c r="B761">
        <v>2023</v>
      </c>
      <c r="C761" t="s">
        <v>134</v>
      </c>
      <c r="D761">
        <v>2539.54</v>
      </c>
    </row>
    <row r="762" spans="1:4">
      <c r="A762">
        <v>6</v>
      </c>
      <c r="B762">
        <v>2023</v>
      </c>
      <c r="C762" t="s">
        <v>34</v>
      </c>
      <c r="D762">
        <v>18</v>
      </c>
    </row>
    <row r="763" spans="1:4">
      <c r="A763">
        <v>6</v>
      </c>
      <c r="B763">
        <v>2023</v>
      </c>
      <c r="C763" t="s">
        <v>36</v>
      </c>
      <c r="D763">
        <v>6284</v>
      </c>
    </row>
    <row r="764" spans="1:4">
      <c r="A764">
        <v>6</v>
      </c>
      <c r="B764">
        <v>2023</v>
      </c>
      <c r="C764" t="s">
        <v>43</v>
      </c>
      <c r="D764">
        <v>15175.37</v>
      </c>
    </row>
    <row r="765" spans="1:4">
      <c r="A765">
        <v>6</v>
      </c>
      <c r="B765">
        <v>2023</v>
      </c>
      <c r="C765" t="s">
        <v>39</v>
      </c>
      <c r="D765">
        <v>168.42</v>
      </c>
    </row>
    <row r="766" spans="1:4">
      <c r="A766">
        <v>6</v>
      </c>
      <c r="B766">
        <v>2023</v>
      </c>
      <c r="C766" t="s">
        <v>375</v>
      </c>
      <c r="D766">
        <v>294</v>
      </c>
    </row>
    <row r="767" spans="1:4">
      <c r="A767">
        <v>7</v>
      </c>
      <c r="B767">
        <v>2014</v>
      </c>
      <c r="C767" t="s">
        <v>1538</v>
      </c>
      <c r="D767">
        <v>230.6</v>
      </c>
    </row>
    <row r="768" spans="1:4">
      <c r="A768">
        <v>7</v>
      </c>
      <c r="B768">
        <v>2014</v>
      </c>
      <c r="C768" t="s">
        <v>11</v>
      </c>
      <c r="D768">
        <v>432.62</v>
      </c>
    </row>
    <row r="769" spans="1:4">
      <c r="A769">
        <v>7</v>
      </c>
      <c r="B769">
        <v>2014</v>
      </c>
      <c r="C769" t="s">
        <v>13</v>
      </c>
      <c r="D769">
        <v>373</v>
      </c>
    </row>
    <row r="770" spans="1:4">
      <c r="A770">
        <v>7</v>
      </c>
      <c r="B770">
        <v>2014</v>
      </c>
      <c r="C770" t="s">
        <v>68</v>
      </c>
      <c r="D770">
        <v>254.41</v>
      </c>
    </row>
    <row r="771" spans="1:4">
      <c r="A771">
        <v>7</v>
      </c>
      <c r="B771">
        <v>2014</v>
      </c>
      <c r="C771" t="s">
        <v>134</v>
      </c>
      <c r="D771">
        <v>162.75</v>
      </c>
    </row>
    <row r="772" spans="1:4">
      <c r="A772">
        <v>7</v>
      </c>
      <c r="B772">
        <v>2014</v>
      </c>
      <c r="C772" t="s">
        <v>80</v>
      </c>
      <c r="D772">
        <v>35.65</v>
      </c>
    </row>
    <row r="773" spans="1:4">
      <c r="A773">
        <v>7</v>
      </c>
      <c r="B773">
        <v>2014</v>
      </c>
      <c r="C773" t="s">
        <v>36</v>
      </c>
      <c r="D773">
        <v>1100</v>
      </c>
    </row>
    <row r="774" spans="1:4">
      <c r="A774">
        <v>7</v>
      </c>
      <c r="B774">
        <v>2014</v>
      </c>
      <c r="C774" t="s">
        <v>43</v>
      </c>
      <c r="D774">
        <v>3156.91</v>
      </c>
    </row>
    <row r="775" spans="1:4">
      <c r="A775">
        <v>7</v>
      </c>
      <c r="B775">
        <v>2014</v>
      </c>
      <c r="C775" t="s">
        <v>39</v>
      </c>
      <c r="D775">
        <v>567.88</v>
      </c>
    </row>
    <row r="776" spans="1:4">
      <c r="A776">
        <v>7</v>
      </c>
      <c r="B776">
        <v>2015</v>
      </c>
      <c r="C776" t="s">
        <v>1538</v>
      </c>
      <c r="D776">
        <v>1179.17</v>
      </c>
    </row>
    <row r="777" spans="1:4">
      <c r="A777">
        <v>7</v>
      </c>
      <c r="B777">
        <v>2015</v>
      </c>
      <c r="C777" t="s">
        <v>294</v>
      </c>
      <c r="D777">
        <v>2107.07</v>
      </c>
    </row>
    <row r="778" spans="1:4">
      <c r="A778">
        <v>7</v>
      </c>
      <c r="B778">
        <v>2015</v>
      </c>
      <c r="C778" t="s">
        <v>11</v>
      </c>
      <c r="D778">
        <v>635.56</v>
      </c>
    </row>
    <row r="779" spans="1:4">
      <c r="A779">
        <v>7</v>
      </c>
      <c r="B779">
        <v>2015</v>
      </c>
      <c r="C779" t="s">
        <v>68</v>
      </c>
      <c r="D779">
        <v>393.23</v>
      </c>
    </row>
    <row r="780" spans="1:4">
      <c r="A780">
        <v>7</v>
      </c>
      <c r="B780">
        <v>2015</v>
      </c>
      <c r="C780" t="s">
        <v>125</v>
      </c>
      <c r="D780">
        <v>267.75</v>
      </c>
    </row>
    <row r="781" spans="1:4">
      <c r="A781">
        <v>7</v>
      </c>
      <c r="B781">
        <v>2015</v>
      </c>
      <c r="C781" t="s">
        <v>163</v>
      </c>
      <c r="D781">
        <v>55.3</v>
      </c>
    </row>
    <row r="782" spans="1:4">
      <c r="A782">
        <v>7</v>
      </c>
      <c r="B782">
        <v>2015</v>
      </c>
      <c r="C782" t="s">
        <v>134</v>
      </c>
      <c r="D782">
        <v>89</v>
      </c>
    </row>
    <row r="783" spans="1:4">
      <c r="A783">
        <v>7</v>
      </c>
      <c r="B783">
        <v>2015</v>
      </c>
      <c r="C783" t="s">
        <v>34</v>
      </c>
      <c r="D783">
        <v>115.6</v>
      </c>
    </row>
    <row r="784" spans="1:4">
      <c r="A784">
        <v>7</v>
      </c>
      <c r="B784">
        <v>2015</v>
      </c>
      <c r="C784" t="s">
        <v>36</v>
      </c>
      <c r="D784">
        <v>2650</v>
      </c>
    </row>
    <row r="785" spans="1:4">
      <c r="A785">
        <v>7</v>
      </c>
      <c r="B785">
        <v>2015</v>
      </c>
      <c r="C785" t="s">
        <v>43</v>
      </c>
      <c r="D785">
        <v>7840.62</v>
      </c>
    </row>
    <row r="786" spans="1:4">
      <c r="A786">
        <v>7</v>
      </c>
      <c r="B786">
        <v>2015</v>
      </c>
      <c r="C786" t="s">
        <v>39</v>
      </c>
      <c r="D786">
        <v>347.94</v>
      </c>
    </row>
    <row r="787" spans="1:4">
      <c r="A787">
        <v>7</v>
      </c>
      <c r="B787">
        <v>2016</v>
      </c>
      <c r="C787" t="s">
        <v>1538</v>
      </c>
      <c r="D787">
        <v>983.55</v>
      </c>
    </row>
    <row r="788" spans="1:4">
      <c r="A788">
        <v>7</v>
      </c>
      <c r="B788">
        <v>2016</v>
      </c>
      <c r="C788" t="s">
        <v>11</v>
      </c>
      <c r="D788">
        <v>216.57</v>
      </c>
    </row>
    <row r="789" spans="1:4">
      <c r="A789">
        <v>7</v>
      </c>
      <c r="B789">
        <v>2016</v>
      </c>
      <c r="C789" t="s">
        <v>68</v>
      </c>
      <c r="D789">
        <v>753.75</v>
      </c>
    </row>
    <row r="790" spans="1:4">
      <c r="A790">
        <v>7</v>
      </c>
      <c r="B790">
        <v>2016</v>
      </c>
      <c r="C790" t="s">
        <v>197</v>
      </c>
      <c r="D790">
        <v>313.25</v>
      </c>
    </row>
    <row r="791" spans="1:4">
      <c r="A791">
        <v>7</v>
      </c>
      <c r="B791">
        <v>2016</v>
      </c>
      <c r="C791" t="s">
        <v>373</v>
      </c>
      <c r="D791">
        <v>20</v>
      </c>
    </row>
    <row r="792" spans="1:4">
      <c r="A792">
        <v>7</v>
      </c>
      <c r="B792">
        <v>2016</v>
      </c>
      <c r="C792" t="s">
        <v>125</v>
      </c>
      <c r="D792">
        <v>726.3</v>
      </c>
    </row>
    <row r="793" spans="1:4">
      <c r="A793">
        <v>7</v>
      </c>
      <c r="B793">
        <v>2016</v>
      </c>
      <c r="C793" t="s">
        <v>644</v>
      </c>
      <c r="D793">
        <v>1050</v>
      </c>
    </row>
    <row r="794" spans="1:4">
      <c r="A794">
        <v>7</v>
      </c>
      <c r="B794">
        <v>2016</v>
      </c>
      <c r="C794" t="s">
        <v>646</v>
      </c>
      <c r="D794">
        <v>450</v>
      </c>
    </row>
    <row r="795" spans="1:4">
      <c r="A795">
        <v>7</v>
      </c>
      <c r="B795">
        <v>2016</v>
      </c>
      <c r="C795" t="s">
        <v>34</v>
      </c>
      <c r="D795">
        <v>88.95</v>
      </c>
    </row>
    <row r="796" spans="1:4">
      <c r="A796">
        <v>7</v>
      </c>
      <c r="B796">
        <v>2016</v>
      </c>
      <c r="C796" t="s">
        <v>36</v>
      </c>
      <c r="D796">
        <v>1366.6</v>
      </c>
    </row>
    <row r="797" spans="1:4">
      <c r="A797">
        <v>7</v>
      </c>
      <c r="B797">
        <v>2016</v>
      </c>
      <c r="C797" t="s">
        <v>43</v>
      </c>
      <c r="D797">
        <v>6473.65</v>
      </c>
    </row>
    <row r="798" spans="1:4">
      <c r="A798">
        <v>7</v>
      </c>
      <c r="B798">
        <v>2016</v>
      </c>
      <c r="C798" t="s">
        <v>39</v>
      </c>
      <c r="D798">
        <v>504.68</v>
      </c>
    </row>
    <row r="799" spans="1:4">
      <c r="A799">
        <v>7</v>
      </c>
      <c r="B799">
        <v>2017</v>
      </c>
      <c r="C799" t="s">
        <v>1538</v>
      </c>
      <c r="D799">
        <v>1021.37</v>
      </c>
    </row>
    <row r="800" spans="1:4">
      <c r="A800">
        <v>7</v>
      </c>
      <c r="B800">
        <v>2017</v>
      </c>
      <c r="C800" t="s">
        <v>11</v>
      </c>
      <c r="D800">
        <v>361.25</v>
      </c>
    </row>
    <row r="801" spans="1:4">
      <c r="A801">
        <v>7</v>
      </c>
      <c r="B801">
        <v>2017</v>
      </c>
      <c r="C801" t="s">
        <v>68</v>
      </c>
      <c r="D801">
        <v>842.65</v>
      </c>
    </row>
    <row r="802" spans="1:4">
      <c r="A802">
        <v>7</v>
      </c>
      <c r="B802">
        <v>2017</v>
      </c>
      <c r="C802" t="s">
        <v>197</v>
      </c>
      <c r="D802">
        <v>86.8</v>
      </c>
    </row>
    <row r="803" spans="1:4">
      <c r="A803">
        <v>7</v>
      </c>
      <c r="B803">
        <v>2017</v>
      </c>
      <c r="C803" t="s">
        <v>125</v>
      </c>
      <c r="D803">
        <v>872.9</v>
      </c>
    </row>
    <row r="804" spans="1:4">
      <c r="A804">
        <v>7</v>
      </c>
      <c r="B804">
        <v>2017</v>
      </c>
      <c r="C804" t="s">
        <v>644</v>
      </c>
      <c r="D804">
        <v>1650</v>
      </c>
    </row>
    <row r="805" spans="1:4">
      <c r="A805">
        <v>7</v>
      </c>
      <c r="B805">
        <v>2017</v>
      </c>
      <c r="C805" t="s">
        <v>163</v>
      </c>
      <c r="D805">
        <v>118.2</v>
      </c>
    </row>
    <row r="806" spans="1:4">
      <c r="A806">
        <v>7</v>
      </c>
      <c r="B806">
        <v>2017</v>
      </c>
      <c r="C806" t="s">
        <v>134</v>
      </c>
      <c r="D806">
        <v>264.4</v>
      </c>
    </row>
    <row r="807" spans="1:4">
      <c r="A807">
        <v>7</v>
      </c>
      <c r="B807">
        <v>2017</v>
      </c>
      <c r="C807" t="s">
        <v>34</v>
      </c>
      <c r="D807">
        <v>37.3</v>
      </c>
    </row>
    <row r="808" spans="1:4">
      <c r="A808">
        <v>7</v>
      </c>
      <c r="B808">
        <v>2017</v>
      </c>
      <c r="C808" t="s">
        <v>36</v>
      </c>
      <c r="D808">
        <v>4970</v>
      </c>
    </row>
    <row r="809" spans="1:4">
      <c r="A809">
        <v>7</v>
      </c>
      <c r="B809">
        <v>2017</v>
      </c>
      <c r="C809" t="s">
        <v>43</v>
      </c>
      <c r="D809">
        <v>10990.47</v>
      </c>
    </row>
    <row r="810" spans="1:4">
      <c r="A810">
        <v>7</v>
      </c>
      <c r="B810">
        <v>2017</v>
      </c>
      <c r="C810" t="s">
        <v>39</v>
      </c>
      <c r="D810">
        <v>427.6</v>
      </c>
    </row>
    <row r="811" spans="1:4">
      <c r="A811">
        <v>7</v>
      </c>
      <c r="B811">
        <v>2017</v>
      </c>
      <c r="C811" t="s">
        <v>375</v>
      </c>
      <c r="D811">
        <v>338</v>
      </c>
    </row>
    <row r="812" spans="1:4">
      <c r="A812">
        <v>7</v>
      </c>
      <c r="B812">
        <v>2018</v>
      </c>
      <c r="C812" t="s">
        <v>1538</v>
      </c>
      <c r="D812">
        <v>899.6</v>
      </c>
    </row>
    <row r="813" spans="1:4">
      <c r="A813">
        <v>7</v>
      </c>
      <c r="B813">
        <v>2018</v>
      </c>
      <c r="C813" t="s">
        <v>294</v>
      </c>
      <c r="D813">
        <v>496.25</v>
      </c>
    </row>
    <row r="814" spans="1:4">
      <c r="A814">
        <v>7</v>
      </c>
      <c r="B814">
        <v>2018</v>
      </c>
      <c r="C814" t="s">
        <v>11</v>
      </c>
      <c r="D814">
        <v>407.48</v>
      </c>
    </row>
    <row r="815" spans="1:4">
      <c r="A815">
        <v>7</v>
      </c>
      <c r="B815">
        <v>2018</v>
      </c>
      <c r="C815" t="s">
        <v>68</v>
      </c>
      <c r="D815">
        <v>755.5</v>
      </c>
    </row>
    <row r="816" spans="1:4">
      <c r="A816">
        <v>7</v>
      </c>
      <c r="B816">
        <v>2018</v>
      </c>
      <c r="C816" t="s">
        <v>197</v>
      </c>
      <c r="D816">
        <v>439.5</v>
      </c>
    </row>
    <row r="817" spans="1:4">
      <c r="A817">
        <v>7</v>
      </c>
      <c r="B817">
        <v>2018</v>
      </c>
      <c r="C817" t="s">
        <v>125</v>
      </c>
      <c r="D817">
        <v>721.3</v>
      </c>
    </row>
    <row r="818" spans="1:4">
      <c r="A818">
        <v>7</v>
      </c>
      <c r="B818">
        <v>2018</v>
      </c>
      <c r="C818" t="s">
        <v>644</v>
      </c>
      <c r="D818">
        <v>1650</v>
      </c>
    </row>
    <row r="819" spans="1:4">
      <c r="A819">
        <v>7</v>
      </c>
      <c r="B819">
        <v>2018</v>
      </c>
      <c r="C819" t="s">
        <v>163</v>
      </c>
      <c r="D819">
        <v>44.1</v>
      </c>
    </row>
    <row r="820" spans="1:4">
      <c r="A820">
        <v>7</v>
      </c>
      <c r="B820">
        <v>2018</v>
      </c>
      <c r="C820" t="s">
        <v>134</v>
      </c>
      <c r="D820">
        <v>180</v>
      </c>
    </row>
    <row r="821" spans="1:4">
      <c r="A821">
        <v>7</v>
      </c>
      <c r="B821">
        <v>2018</v>
      </c>
      <c r="C821" t="s">
        <v>34</v>
      </c>
      <c r="D821">
        <v>55.5</v>
      </c>
    </row>
    <row r="822" spans="1:4">
      <c r="A822">
        <v>7</v>
      </c>
      <c r="B822">
        <v>2018</v>
      </c>
      <c r="C822" t="s">
        <v>36</v>
      </c>
      <c r="D822">
        <v>1171</v>
      </c>
    </row>
    <row r="823" spans="1:4">
      <c r="A823">
        <v>7</v>
      </c>
      <c r="B823">
        <v>2018</v>
      </c>
      <c r="C823" t="s">
        <v>43</v>
      </c>
      <c r="D823">
        <v>7543.88</v>
      </c>
    </row>
    <row r="824" spans="1:4">
      <c r="A824">
        <v>7</v>
      </c>
      <c r="B824">
        <v>2018</v>
      </c>
      <c r="C824" t="s">
        <v>39</v>
      </c>
      <c r="D824">
        <v>385.65</v>
      </c>
    </row>
    <row r="825" spans="1:4">
      <c r="A825">
        <v>7</v>
      </c>
      <c r="B825">
        <v>2018</v>
      </c>
      <c r="C825" t="s">
        <v>375</v>
      </c>
      <c r="D825">
        <v>338</v>
      </c>
    </row>
    <row r="826" spans="1:4">
      <c r="A826">
        <v>7</v>
      </c>
      <c r="B826">
        <v>2019</v>
      </c>
      <c r="C826" t="s">
        <v>1538</v>
      </c>
      <c r="D826">
        <v>1283.05</v>
      </c>
    </row>
    <row r="827" spans="1:4">
      <c r="A827">
        <v>7</v>
      </c>
      <c r="B827">
        <v>2019</v>
      </c>
      <c r="C827" t="s">
        <v>294</v>
      </c>
      <c r="D827">
        <v>546.2</v>
      </c>
    </row>
    <row r="828" spans="1:4">
      <c r="A828">
        <v>7</v>
      </c>
      <c r="B828">
        <v>2019</v>
      </c>
      <c r="C828" t="s">
        <v>11</v>
      </c>
      <c r="D828">
        <v>393.4</v>
      </c>
    </row>
    <row r="829" spans="1:4">
      <c r="A829">
        <v>7</v>
      </c>
      <c r="B829">
        <v>2019</v>
      </c>
      <c r="C829" t="s">
        <v>68</v>
      </c>
      <c r="D829">
        <v>861.16</v>
      </c>
    </row>
    <row r="830" spans="1:4">
      <c r="A830">
        <v>7</v>
      </c>
      <c r="B830">
        <v>2019</v>
      </c>
      <c r="C830" t="s">
        <v>197</v>
      </c>
      <c r="D830">
        <v>250.29</v>
      </c>
    </row>
    <row r="831" spans="1:4">
      <c r="A831">
        <v>7</v>
      </c>
      <c r="B831">
        <v>2019</v>
      </c>
      <c r="C831" t="s">
        <v>125</v>
      </c>
      <c r="D831">
        <v>743.1</v>
      </c>
    </row>
    <row r="832" spans="1:4">
      <c r="A832">
        <v>7</v>
      </c>
      <c r="B832">
        <v>2019</v>
      </c>
      <c r="C832" t="s">
        <v>644</v>
      </c>
      <c r="D832">
        <v>1050</v>
      </c>
    </row>
    <row r="833" spans="1:4">
      <c r="A833">
        <v>7</v>
      </c>
      <c r="B833">
        <v>2019</v>
      </c>
      <c r="C833" t="s">
        <v>646</v>
      </c>
      <c r="D833">
        <v>976</v>
      </c>
    </row>
    <row r="834" spans="1:4">
      <c r="A834">
        <v>7</v>
      </c>
      <c r="B834">
        <v>2019</v>
      </c>
      <c r="C834" t="s">
        <v>163</v>
      </c>
      <c r="D834">
        <v>15</v>
      </c>
    </row>
    <row r="835" spans="1:4">
      <c r="A835">
        <v>7</v>
      </c>
      <c r="B835">
        <v>2019</v>
      </c>
      <c r="C835" t="s">
        <v>134</v>
      </c>
      <c r="D835">
        <v>743</v>
      </c>
    </row>
    <row r="836" spans="1:4">
      <c r="A836">
        <v>7</v>
      </c>
      <c r="B836">
        <v>2019</v>
      </c>
      <c r="C836" t="s">
        <v>34</v>
      </c>
      <c r="D836">
        <v>76.8</v>
      </c>
    </row>
    <row r="837" spans="1:4">
      <c r="A837">
        <v>7</v>
      </c>
      <c r="B837">
        <v>2019</v>
      </c>
      <c r="C837" t="s">
        <v>36</v>
      </c>
      <c r="D837">
        <v>1354.61</v>
      </c>
    </row>
    <row r="838" spans="1:4">
      <c r="A838">
        <v>7</v>
      </c>
      <c r="B838">
        <v>2019</v>
      </c>
      <c r="C838" t="s">
        <v>43</v>
      </c>
      <c r="D838">
        <v>9284.44</v>
      </c>
    </row>
    <row r="839" spans="1:4">
      <c r="A839">
        <v>7</v>
      </c>
      <c r="B839">
        <v>2019</v>
      </c>
      <c r="C839" t="s">
        <v>39</v>
      </c>
      <c r="D839">
        <v>653.83</v>
      </c>
    </row>
    <row r="840" spans="1:4">
      <c r="A840">
        <v>7</v>
      </c>
      <c r="B840">
        <v>2019</v>
      </c>
      <c r="C840" t="s">
        <v>375</v>
      </c>
      <c r="D840">
        <v>338</v>
      </c>
    </row>
    <row r="841" spans="1:4">
      <c r="A841">
        <v>7</v>
      </c>
      <c r="B841">
        <v>2020</v>
      </c>
      <c r="C841" t="s">
        <v>1538</v>
      </c>
      <c r="D841">
        <v>214.75</v>
      </c>
    </row>
    <row r="842" spans="1:4">
      <c r="A842">
        <v>7</v>
      </c>
      <c r="B842">
        <v>2020</v>
      </c>
      <c r="C842" t="s">
        <v>294</v>
      </c>
      <c r="D842">
        <v>580.8</v>
      </c>
    </row>
    <row r="843" spans="1:4">
      <c r="A843">
        <v>7</v>
      </c>
      <c r="B843">
        <v>2020</v>
      </c>
      <c r="C843" t="s">
        <v>11</v>
      </c>
      <c r="D843">
        <v>242.8</v>
      </c>
    </row>
    <row r="844" spans="1:4">
      <c r="A844">
        <v>7</v>
      </c>
      <c r="B844">
        <v>2020</v>
      </c>
      <c r="C844" t="s">
        <v>68</v>
      </c>
      <c r="D844">
        <v>1000.3</v>
      </c>
    </row>
    <row r="845" spans="1:4">
      <c r="A845">
        <v>7</v>
      </c>
      <c r="B845">
        <v>2020</v>
      </c>
      <c r="C845" t="s">
        <v>197</v>
      </c>
      <c r="D845">
        <v>97.35</v>
      </c>
    </row>
    <row r="846" spans="1:4">
      <c r="A846">
        <v>7</v>
      </c>
      <c r="B846">
        <v>2020</v>
      </c>
      <c r="C846" t="s">
        <v>125</v>
      </c>
      <c r="D846">
        <v>767.75</v>
      </c>
    </row>
    <row r="847" spans="1:4">
      <c r="A847">
        <v>7</v>
      </c>
      <c r="B847">
        <v>2020</v>
      </c>
      <c r="C847" t="s">
        <v>644</v>
      </c>
      <c r="D847">
        <v>300</v>
      </c>
    </row>
    <row r="848" spans="1:4">
      <c r="A848">
        <v>7</v>
      </c>
      <c r="B848">
        <v>2020</v>
      </c>
      <c r="C848" t="s">
        <v>646</v>
      </c>
      <c r="D848">
        <v>976</v>
      </c>
    </row>
    <row r="849" spans="1:4">
      <c r="A849">
        <v>7</v>
      </c>
      <c r="B849">
        <v>2020</v>
      </c>
      <c r="C849" t="s">
        <v>163</v>
      </c>
      <c r="D849">
        <v>119</v>
      </c>
    </row>
    <row r="850" spans="1:4">
      <c r="A850">
        <v>7</v>
      </c>
      <c r="B850">
        <v>2020</v>
      </c>
      <c r="C850" t="s">
        <v>134</v>
      </c>
      <c r="D850">
        <v>334.07</v>
      </c>
    </row>
    <row r="851" spans="1:4">
      <c r="A851">
        <v>7</v>
      </c>
      <c r="B851">
        <v>2020</v>
      </c>
      <c r="C851" t="s">
        <v>34</v>
      </c>
      <c r="D851">
        <v>104.5</v>
      </c>
    </row>
    <row r="852" spans="1:4">
      <c r="A852">
        <v>7</v>
      </c>
      <c r="B852">
        <v>2020</v>
      </c>
      <c r="C852" t="s">
        <v>36</v>
      </c>
      <c r="D852">
        <v>1700</v>
      </c>
    </row>
    <row r="853" spans="1:4">
      <c r="A853">
        <v>7</v>
      </c>
      <c r="B853">
        <v>2020</v>
      </c>
      <c r="C853" t="s">
        <v>43</v>
      </c>
      <c r="D853">
        <v>7057.8</v>
      </c>
    </row>
    <row r="854" spans="1:4">
      <c r="A854">
        <v>7</v>
      </c>
      <c r="B854">
        <v>2020</v>
      </c>
      <c r="C854" t="s">
        <v>39</v>
      </c>
      <c r="D854">
        <v>326.48</v>
      </c>
    </row>
    <row r="855" spans="1:4">
      <c r="A855">
        <v>7</v>
      </c>
      <c r="B855">
        <v>2020</v>
      </c>
      <c r="C855" t="s">
        <v>375</v>
      </c>
      <c r="D855">
        <v>294</v>
      </c>
    </row>
    <row r="856" spans="1:4">
      <c r="A856">
        <v>7</v>
      </c>
      <c r="B856">
        <v>2021</v>
      </c>
      <c r="C856" t="s">
        <v>1538</v>
      </c>
      <c r="D856">
        <v>47.8</v>
      </c>
    </row>
    <row r="857" spans="1:4">
      <c r="A857">
        <v>7</v>
      </c>
      <c r="B857">
        <v>2021</v>
      </c>
      <c r="C857" t="s">
        <v>294</v>
      </c>
      <c r="D857">
        <v>470</v>
      </c>
    </row>
    <row r="858" spans="1:4">
      <c r="A858">
        <v>7</v>
      </c>
      <c r="B858">
        <v>2021</v>
      </c>
      <c r="C858" t="s">
        <v>11</v>
      </c>
      <c r="D858">
        <v>191.4</v>
      </c>
    </row>
    <row r="859" spans="1:4">
      <c r="A859">
        <v>7</v>
      </c>
      <c r="B859">
        <v>2021</v>
      </c>
      <c r="C859" t="s">
        <v>68</v>
      </c>
      <c r="D859">
        <v>1216.02</v>
      </c>
    </row>
    <row r="860" spans="1:4">
      <c r="A860">
        <v>7</v>
      </c>
      <c r="B860">
        <v>2021</v>
      </c>
      <c r="C860" t="s">
        <v>125</v>
      </c>
      <c r="D860">
        <v>767.75</v>
      </c>
    </row>
    <row r="861" spans="1:4">
      <c r="A861">
        <v>7</v>
      </c>
      <c r="B861">
        <v>2021</v>
      </c>
      <c r="C861" t="s">
        <v>644</v>
      </c>
      <c r="D861">
        <v>300</v>
      </c>
    </row>
    <row r="862" spans="1:4">
      <c r="A862">
        <v>7</v>
      </c>
      <c r="B862">
        <v>2021</v>
      </c>
      <c r="C862" t="s">
        <v>646</v>
      </c>
      <c r="D862">
        <v>1003</v>
      </c>
    </row>
    <row r="863" spans="1:4">
      <c r="A863">
        <v>7</v>
      </c>
      <c r="B863">
        <v>2021</v>
      </c>
      <c r="C863" t="s">
        <v>163</v>
      </c>
      <c r="D863">
        <v>48.4</v>
      </c>
    </row>
    <row r="864" spans="1:4">
      <c r="A864">
        <v>7</v>
      </c>
      <c r="B864">
        <v>2021</v>
      </c>
      <c r="C864" t="s">
        <v>134</v>
      </c>
      <c r="D864">
        <v>685</v>
      </c>
    </row>
    <row r="865" spans="1:4">
      <c r="A865">
        <v>7</v>
      </c>
      <c r="B865">
        <v>2021</v>
      </c>
      <c r="C865" t="s">
        <v>34</v>
      </c>
      <c r="D865">
        <v>109</v>
      </c>
    </row>
    <row r="866" spans="1:4">
      <c r="A866">
        <v>7</v>
      </c>
      <c r="B866">
        <v>2021</v>
      </c>
      <c r="C866" t="s">
        <v>36</v>
      </c>
      <c r="D866">
        <v>1822.85</v>
      </c>
    </row>
    <row r="867" spans="1:4">
      <c r="A867">
        <v>7</v>
      </c>
      <c r="B867">
        <v>2021</v>
      </c>
      <c r="C867" t="s">
        <v>43</v>
      </c>
      <c r="D867">
        <v>8136.44</v>
      </c>
    </row>
    <row r="868" spans="1:4">
      <c r="A868">
        <v>7</v>
      </c>
      <c r="B868">
        <v>2021</v>
      </c>
      <c r="C868" t="s">
        <v>39</v>
      </c>
      <c r="D868">
        <v>1188.95</v>
      </c>
    </row>
    <row r="869" spans="1:4">
      <c r="A869">
        <v>7</v>
      </c>
      <c r="B869">
        <v>2021</v>
      </c>
      <c r="C869" t="s">
        <v>375</v>
      </c>
      <c r="D869">
        <v>286.27</v>
      </c>
    </row>
    <row r="870" spans="1:4">
      <c r="A870">
        <v>7</v>
      </c>
      <c r="B870">
        <v>2022</v>
      </c>
      <c r="C870" t="s">
        <v>1538</v>
      </c>
      <c r="D870">
        <v>310</v>
      </c>
    </row>
    <row r="871" spans="1:4">
      <c r="A871">
        <v>7</v>
      </c>
      <c r="B871">
        <v>2022</v>
      </c>
      <c r="C871" t="s">
        <v>294</v>
      </c>
      <c r="D871">
        <v>470</v>
      </c>
    </row>
    <row r="872" spans="1:4">
      <c r="A872">
        <v>7</v>
      </c>
      <c r="B872">
        <v>2022</v>
      </c>
      <c r="C872" t="s">
        <v>11</v>
      </c>
      <c r="D872">
        <v>434.59</v>
      </c>
    </row>
    <row r="873" spans="1:4">
      <c r="A873">
        <v>7</v>
      </c>
      <c r="B873">
        <v>2022</v>
      </c>
      <c r="C873" t="s">
        <v>68</v>
      </c>
      <c r="D873">
        <v>1009.06</v>
      </c>
    </row>
    <row r="874" spans="1:4">
      <c r="A874">
        <v>7</v>
      </c>
      <c r="B874">
        <v>2022</v>
      </c>
      <c r="C874" t="s">
        <v>197</v>
      </c>
      <c r="D874">
        <v>114.2</v>
      </c>
    </row>
    <row r="875" spans="1:4">
      <c r="A875">
        <v>7</v>
      </c>
      <c r="B875">
        <v>2022</v>
      </c>
      <c r="C875" t="s">
        <v>125</v>
      </c>
      <c r="D875">
        <v>842.75</v>
      </c>
    </row>
    <row r="876" spans="1:4">
      <c r="A876">
        <v>7</v>
      </c>
      <c r="B876">
        <v>2022</v>
      </c>
      <c r="C876" t="s">
        <v>644</v>
      </c>
      <c r="D876">
        <v>100</v>
      </c>
    </row>
    <row r="877" spans="1:4">
      <c r="A877">
        <v>7</v>
      </c>
      <c r="B877">
        <v>2022</v>
      </c>
      <c r="C877" t="s">
        <v>646</v>
      </c>
      <c r="D877">
        <v>1177</v>
      </c>
    </row>
    <row r="878" spans="1:4">
      <c r="A878">
        <v>7</v>
      </c>
      <c r="B878">
        <v>2022</v>
      </c>
      <c r="C878" t="s">
        <v>163</v>
      </c>
      <c r="D878">
        <v>15</v>
      </c>
    </row>
    <row r="879" spans="1:4">
      <c r="A879">
        <v>7</v>
      </c>
      <c r="B879">
        <v>2022</v>
      </c>
      <c r="C879" t="s">
        <v>134</v>
      </c>
      <c r="D879">
        <v>395</v>
      </c>
    </row>
    <row r="880" spans="1:4">
      <c r="A880">
        <v>7</v>
      </c>
      <c r="B880">
        <v>2022</v>
      </c>
      <c r="C880" t="s">
        <v>34</v>
      </c>
      <c r="D880">
        <v>80.6</v>
      </c>
    </row>
    <row r="881" spans="1:4">
      <c r="A881">
        <v>7</v>
      </c>
      <c r="B881">
        <v>2022</v>
      </c>
      <c r="C881" t="s">
        <v>36</v>
      </c>
      <c r="D881">
        <v>3728</v>
      </c>
    </row>
    <row r="882" spans="1:4">
      <c r="A882">
        <v>7</v>
      </c>
      <c r="B882">
        <v>2022</v>
      </c>
      <c r="C882" t="s">
        <v>43</v>
      </c>
      <c r="D882">
        <v>9296.92</v>
      </c>
    </row>
    <row r="883" spans="1:4">
      <c r="A883">
        <v>7</v>
      </c>
      <c r="B883">
        <v>2022</v>
      </c>
      <c r="C883" t="s">
        <v>39</v>
      </c>
      <c r="D883">
        <v>326.72</v>
      </c>
    </row>
    <row r="884" spans="1:4">
      <c r="A884">
        <v>7</v>
      </c>
      <c r="B884">
        <v>2022</v>
      </c>
      <c r="C884" t="s">
        <v>375</v>
      </c>
      <c r="D884">
        <v>294</v>
      </c>
    </row>
    <row r="885" spans="1:4">
      <c r="A885">
        <v>7</v>
      </c>
      <c r="B885">
        <v>2023</v>
      </c>
      <c r="C885" t="s">
        <v>1538</v>
      </c>
      <c r="D885">
        <v>154.88</v>
      </c>
    </row>
    <row r="886" spans="1:4">
      <c r="A886">
        <v>7</v>
      </c>
      <c r="B886">
        <v>2023</v>
      </c>
      <c r="C886" t="s">
        <v>11</v>
      </c>
      <c r="D886">
        <v>373.89</v>
      </c>
    </row>
    <row r="887" spans="1:4">
      <c r="A887">
        <v>7</v>
      </c>
      <c r="B887">
        <v>2023</v>
      </c>
      <c r="C887" t="s">
        <v>68</v>
      </c>
      <c r="D887">
        <v>988.76</v>
      </c>
    </row>
    <row r="888" spans="1:4">
      <c r="A888">
        <v>7</v>
      </c>
      <c r="B888">
        <v>2023</v>
      </c>
      <c r="C888" t="s">
        <v>197</v>
      </c>
      <c r="D888">
        <v>21.6</v>
      </c>
    </row>
    <row r="889" spans="1:4">
      <c r="A889">
        <v>7</v>
      </c>
      <c r="B889">
        <v>2023</v>
      </c>
      <c r="C889" t="s">
        <v>125</v>
      </c>
      <c r="D889">
        <v>1994.98</v>
      </c>
    </row>
    <row r="890" spans="1:4">
      <c r="A890">
        <v>7</v>
      </c>
      <c r="B890">
        <v>2023</v>
      </c>
      <c r="C890" t="s">
        <v>644</v>
      </c>
      <c r="D890">
        <v>350</v>
      </c>
    </row>
    <row r="891" spans="1:4">
      <c r="A891">
        <v>7</v>
      </c>
      <c r="B891">
        <v>2023</v>
      </c>
      <c r="C891" t="s">
        <v>646</v>
      </c>
      <c r="D891">
        <v>1177</v>
      </c>
    </row>
    <row r="892" spans="1:4">
      <c r="A892">
        <v>7</v>
      </c>
      <c r="B892">
        <v>2023</v>
      </c>
      <c r="C892" t="s">
        <v>163</v>
      </c>
      <c r="D892">
        <v>42.31</v>
      </c>
    </row>
    <row r="893" spans="1:4">
      <c r="A893">
        <v>7</v>
      </c>
      <c r="B893">
        <v>2023</v>
      </c>
      <c r="C893" t="s">
        <v>134</v>
      </c>
      <c r="D893">
        <v>509.7</v>
      </c>
    </row>
    <row r="894" spans="1:4">
      <c r="A894">
        <v>7</v>
      </c>
      <c r="B894">
        <v>2023</v>
      </c>
      <c r="C894" t="s">
        <v>34</v>
      </c>
      <c r="D894">
        <v>161.5</v>
      </c>
    </row>
    <row r="895" spans="1:4">
      <c r="A895">
        <v>7</v>
      </c>
      <c r="B895">
        <v>2023</v>
      </c>
      <c r="C895" t="s">
        <v>36</v>
      </c>
      <c r="D895">
        <v>4444</v>
      </c>
    </row>
    <row r="896" spans="1:4">
      <c r="A896">
        <v>7</v>
      </c>
      <c r="B896">
        <v>2023</v>
      </c>
      <c r="C896" t="s">
        <v>43</v>
      </c>
      <c r="D896">
        <v>11675.65</v>
      </c>
    </row>
    <row r="897" spans="1:4">
      <c r="A897">
        <v>7</v>
      </c>
      <c r="B897">
        <v>2023</v>
      </c>
      <c r="C897" t="s">
        <v>39</v>
      </c>
      <c r="D897">
        <v>1163.03</v>
      </c>
    </row>
    <row r="898" spans="1:4">
      <c r="A898">
        <v>7</v>
      </c>
      <c r="B898">
        <v>2023</v>
      </c>
      <c r="C898" t="s">
        <v>375</v>
      </c>
      <c r="D898">
        <v>294</v>
      </c>
    </row>
    <row r="899" spans="1:4">
      <c r="A899">
        <v>8</v>
      </c>
      <c r="B899">
        <v>2001</v>
      </c>
      <c r="C899" t="s">
        <v>125</v>
      </c>
      <c r="D899">
        <v>6.9</v>
      </c>
    </row>
    <row r="900" spans="1:4">
      <c r="A900">
        <v>8</v>
      </c>
      <c r="B900">
        <v>2001</v>
      </c>
      <c r="C900" t="s">
        <v>43</v>
      </c>
      <c r="D900">
        <v>6.9</v>
      </c>
    </row>
    <row r="901" spans="1:4">
      <c r="A901">
        <v>8</v>
      </c>
      <c r="B901">
        <v>2014</v>
      </c>
      <c r="C901" t="s">
        <v>1538</v>
      </c>
      <c r="D901">
        <v>236.05</v>
      </c>
    </row>
    <row r="902" spans="1:4">
      <c r="A902">
        <v>8</v>
      </c>
      <c r="B902">
        <v>2014</v>
      </c>
      <c r="C902" t="s">
        <v>106</v>
      </c>
      <c r="D902">
        <v>41.8</v>
      </c>
    </row>
    <row r="903" spans="1:4">
      <c r="A903">
        <v>8</v>
      </c>
      <c r="B903">
        <v>2014</v>
      </c>
      <c r="C903" t="s">
        <v>11</v>
      </c>
      <c r="D903">
        <v>450.7</v>
      </c>
    </row>
    <row r="904" spans="1:4">
      <c r="A904">
        <v>8</v>
      </c>
      <c r="B904">
        <v>2014</v>
      </c>
      <c r="C904" t="s">
        <v>68</v>
      </c>
      <c r="D904">
        <v>431.8</v>
      </c>
    </row>
    <row r="905" spans="1:4">
      <c r="A905">
        <v>8</v>
      </c>
      <c r="B905">
        <v>2014</v>
      </c>
      <c r="C905" t="s">
        <v>197</v>
      </c>
      <c r="D905">
        <v>79.35</v>
      </c>
    </row>
    <row r="906" spans="1:4">
      <c r="A906">
        <v>8</v>
      </c>
      <c r="B906">
        <v>2014</v>
      </c>
      <c r="C906" t="s">
        <v>125</v>
      </c>
      <c r="D906">
        <v>13.7</v>
      </c>
    </row>
    <row r="907" spans="1:4">
      <c r="A907">
        <v>8</v>
      </c>
      <c r="B907">
        <v>2014</v>
      </c>
      <c r="C907" t="s">
        <v>157</v>
      </c>
      <c r="D907">
        <v>15689.94</v>
      </c>
    </row>
    <row r="908" spans="1:4">
      <c r="A908">
        <v>8</v>
      </c>
      <c r="B908">
        <v>2014</v>
      </c>
      <c r="C908" t="s">
        <v>134</v>
      </c>
      <c r="D908">
        <v>383.55</v>
      </c>
    </row>
    <row r="909" spans="1:4">
      <c r="A909">
        <v>8</v>
      </c>
      <c r="B909">
        <v>2014</v>
      </c>
      <c r="C909" t="s">
        <v>34</v>
      </c>
      <c r="D909">
        <v>58.35</v>
      </c>
    </row>
    <row r="910" spans="1:4">
      <c r="A910">
        <v>8</v>
      </c>
      <c r="B910">
        <v>2014</v>
      </c>
      <c r="C910" t="s">
        <v>36</v>
      </c>
      <c r="D910">
        <v>1100</v>
      </c>
    </row>
    <row r="911" spans="1:4">
      <c r="A911">
        <v>8</v>
      </c>
      <c r="B911">
        <v>2014</v>
      </c>
      <c r="C911" t="s">
        <v>43</v>
      </c>
      <c r="D911">
        <v>19325.1</v>
      </c>
    </row>
    <row r="912" spans="1:4">
      <c r="A912">
        <v>8</v>
      </c>
      <c r="B912">
        <v>2014</v>
      </c>
      <c r="C912" t="s">
        <v>39</v>
      </c>
      <c r="D912">
        <v>839.86</v>
      </c>
    </row>
    <row r="913" spans="1:4">
      <c r="A913">
        <v>8</v>
      </c>
      <c r="B913">
        <v>2015</v>
      </c>
      <c r="C913" t="s">
        <v>1538</v>
      </c>
      <c r="D913">
        <v>1035.32</v>
      </c>
    </row>
    <row r="914" spans="1:4">
      <c r="A914">
        <v>8</v>
      </c>
      <c r="B914">
        <v>2015</v>
      </c>
      <c r="C914" t="s">
        <v>294</v>
      </c>
      <c r="D914">
        <v>269.45</v>
      </c>
    </row>
    <row r="915" spans="1:4">
      <c r="A915">
        <v>8</v>
      </c>
      <c r="B915">
        <v>2015</v>
      </c>
      <c r="C915" t="s">
        <v>11</v>
      </c>
      <c r="D915">
        <v>584.97</v>
      </c>
    </row>
    <row r="916" spans="1:4">
      <c r="A916">
        <v>8</v>
      </c>
      <c r="B916">
        <v>2015</v>
      </c>
      <c r="C916" t="s">
        <v>68</v>
      </c>
      <c r="D916">
        <v>466.55</v>
      </c>
    </row>
    <row r="917" spans="1:4">
      <c r="A917">
        <v>8</v>
      </c>
      <c r="B917">
        <v>2015</v>
      </c>
      <c r="C917" t="s">
        <v>197</v>
      </c>
      <c r="D917">
        <v>80</v>
      </c>
    </row>
    <row r="918" spans="1:4">
      <c r="A918">
        <v>8</v>
      </c>
      <c r="B918">
        <v>2015</v>
      </c>
      <c r="C918" t="s">
        <v>125</v>
      </c>
      <c r="D918">
        <v>311.5</v>
      </c>
    </row>
    <row r="919" spans="1:4">
      <c r="A919">
        <v>8</v>
      </c>
      <c r="B919">
        <v>2015</v>
      </c>
      <c r="C919" t="s">
        <v>134</v>
      </c>
      <c r="D919">
        <v>275.85</v>
      </c>
    </row>
    <row r="920" spans="1:4">
      <c r="A920">
        <v>8</v>
      </c>
      <c r="B920">
        <v>2015</v>
      </c>
      <c r="C920" t="s">
        <v>80</v>
      </c>
      <c r="D920">
        <v>18.5</v>
      </c>
    </row>
    <row r="921" spans="1:4">
      <c r="A921">
        <v>8</v>
      </c>
      <c r="B921">
        <v>2015</v>
      </c>
      <c r="C921" t="s">
        <v>34</v>
      </c>
      <c r="D921">
        <v>52.05</v>
      </c>
    </row>
    <row r="922" spans="1:4">
      <c r="A922">
        <v>8</v>
      </c>
      <c r="B922">
        <v>2015</v>
      </c>
      <c r="C922" t="s">
        <v>36</v>
      </c>
      <c r="D922">
        <v>1324.7</v>
      </c>
    </row>
    <row r="923" spans="1:4">
      <c r="A923">
        <v>8</v>
      </c>
      <c r="B923">
        <v>2015</v>
      </c>
      <c r="C923" t="s">
        <v>43</v>
      </c>
      <c r="D923">
        <v>7152.61</v>
      </c>
    </row>
    <row r="924" spans="1:4">
      <c r="A924">
        <v>8</v>
      </c>
      <c r="B924">
        <v>2015</v>
      </c>
      <c r="C924" t="s">
        <v>39</v>
      </c>
      <c r="D924">
        <v>2733.72</v>
      </c>
    </row>
    <row r="925" spans="1:4">
      <c r="A925">
        <v>8</v>
      </c>
      <c r="B925">
        <v>2016</v>
      </c>
      <c r="C925" t="s">
        <v>1538</v>
      </c>
      <c r="D925">
        <v>1523.93</v>
      </c>
    </row>
    <row r="926" spans="1:4">
      <c r="A926">
        <v>8</v>
      </c>
      <c r="B926">
        <v>2016</v>
      </c>
      <c r="C926" t="s">
        <v>294</v>
      </c>
      <c r="D926">
        <v>38.5</v>
      </c>
    </row>
    <row r="927" spans="1:4">
      <c r="A927">
        <v>8</v>
      </c>
      <c r="B927">
        <v>2016</v>
      </c>
      <c r="C927" t="s">
        <v>11</v>
      </c>
      <c r="D927">
        <v>284.2</v>
      </c>
    </row>
    <row r="928" spans="1:4">
      <c r="A928">
        <v>8</v>
      </c>
      <c r="B928">
        <v>2016</v>
      </c>
      <c r="C928" t="s">
        <v>68</v>
      </c>
      <c r="D928">
        <v>944.74</v>
      </c>
    </row>
    <row r="929" spans="1:4">
      <c r="A929">
        <v>8</v>
      </c>
      <c r="B929">
        <v>2016</v>
      </c>
      <c r="C929" t="s">
        <v>197</v>
      </c>
      <c r="D929">
        <v>575.14</v>
      </c>
    </row>
    <row r="930" spans="1:4">
      <c r="A930">
        <v>8</v>
      </c>
      <c r="B930">
        <v>2016</v>
      </c>
      <c r="C930" t="s">
        <v>125</v>
      </c>
      <c r="D930">
        <v>854.75</v>
      </c>
    </row>
    <row r="931" spans="1:4">
      <c r="A931">
        <v>8</v>
      </c>
      <c r="B931">
        <v>2016</v>
      </c>
      <c r="C931" t="s">
        <v>644</v>
      </c>
      <c r="D931">
        <v>1050</v>
      </c>
    </row>
    <row r="932" spans="1:4">
      <c r="A932">
        <v>8</v>
      </c>
      <c r="B932">
        <v>2016</v>
      </c>
      <c r="C932" t="s">
        <v>646</v>
      </c>
      <c r="D932">
        <v>450</v>
      </c>
    </row>
    <row r="933" spans="1:4">
      <c r="A933">
        <v>8</v>
      </c>
      <c r="B933">
        <v>2016</v>
      </c>
      <c r="C933" t="s">
        <v>34</v>
      </c>
      <c r="D933">
        <v>50.6</v>
      </c>
    </row>
    <row r="934" spans="1:4">
      <c r="A934">
        <v>8</v>
      </c>
      <c r="B934">
        <v>2016</v>
      </c>
      <c r="C934" t="s">
        <v>36</v>
      </c>
      <c r="D934">
        <v>1175.2</v>
      </c>
    </row>
    <row r="935" spans="1:4">
      <c r="A935">
        <v>8</v>
      </c>
      <c r="B935">
        <v>2016</v>
      </c>
      <c r="C935" t="s">
        <v>43</v>
      </c>
      <c r="D935">
        <v>9014.09</v>
      </c>
    </row>
    <row r="936" spans="1:4">
      <c r="A936">
        <v>8</v>
      </c>
      <c r="B936">
        <v>2016</v>
      </c>
      <c r="C936" t="s">
        <v>39</v>
      </c>
      <c r="D936">
        <v>2067.03</v>
      </c>
    </row>
    <row r="937" spans="1:4">
      <c r="A937">
        <v>8</v>
      </c>
      <c r="B937">
        <v>2017</v>
      </c>
      <c r="C937" t="s">
        <v>1538</v>
      </c>
      <c r="D937">
        <v>1219.67</v>
      </c>
    </row>
    <row r="938" spans="1:4">
      <c r="A938">
        <v>8</v>
      </c>
      <c r="B938">
        <v>2017</v>
      </c>
      <c r="C938" t="s">
        <v>294</v>
      </c>
      <c r="D938">
        <v>88.25</v>
      </c>
    </row>
    <row r="939" spans="1:4">
      <c r="A939">
        <v>8</v>
      </c>
      <c r="B939">
        <v>2017</v>
      </c>
      <c r="C939" t="s">
        <v>11</v>
      </c>
      <c r="D939">
        <v>325.9</v>
      </c>
    </row>
    <row r="940" spans="1:4">
      <c r="A940">
        <v>8</v>
      </c>
      <c r="B940">
        <v>2017</v>
      </c>
      <c r="C940" t="s">
        <v>68</v>
      </c>
      <c r="D940">
        <v>654.5</v>
      </c>
    </row>
    <row r="941" spans="1:4">
      <c r="A941">
        <v>8</v>
      </c>
      <c r="B941">
        <v>2017</v>
      </c>
      <c r="C941" t="s">
        <v>197</v>
      </c>
      <c r="D941">
        <v>295.7</v>
      </c>
    </row>
    <row r="942" spans="1:4">
      <c r="A942">
        <v>8</v>
      </c>
      <c r="B942">
        <v>2017</v>
      </c>
      <c r="C942" t="s">
        <v>125</v>
      </c>
      <c r="D942">
        <v>725.3</v>
      </c>
    </row>
    <row r="943" spans="1:4">
      <c r="A943">
        <v>8</v>
      </c>
      <c r="B943">
        <v>2017</v>
      </c>
      <c r="C943" t="s">
        <v>841</v>
      </c>
      <c r="D943">
        <v>1990</v>
      </c>
    </row>
    <row r="944" spans="1:4">
      <c r="A944">
        <v>8</v>
      </c>
      <c r="B944">
        <v>2017</v>
      </c>
      <c r="C944" t="s">
        <v>644</v>
      </c>
      <c r="D944">
        <v>1650</v>
      </c>
    </row>
    <row r="945" spans="1:4">
      <c r="A945">
        <v>8</v>
      </c>
      <c r="B945">
        <v>2017</v>
      </c>
      <c r="C945" t="s">
        <v>163</v>
      </c>
      <c r="D945">
        <v>22.6</v>
      </c>
    </row>
    <row r="946" spans="1:4">
      <c r="A946">
        <v>8</v>
      </c>
      <c r="B946">
        <v>2017</v>
      </c>
      <c r="C946" t="s">
        <v>134</v>
      </c>
      <c r="D946">
        <v>227.33</v>
      </c>
    </row>
    <row r="947" spans="1:4">
      <c r="A947">
        <v>8</v>
      </c>
      <c r="B947">
        <v>2017</v>
      </c>
      <c r="C947" t="s">
        <v>34</v>
      </c>
      <c r="D947">
        <v>64.8</v>
      </c>
    </row>
    <row r="948" spans="1:4">
      <c r="A948">
        <v>8</v>
      </c>
      <c r="B948">
        <v>2017</v>
      </c>
      <c r="C948" t="s">
        <v>36</v>
      </c>
      <c r="D948">
        <v>1277.7</v>
      </c>
    </row>
    <row r="949" spans="1:4">
      <c r="A949">
        <v>8</v>
      </c>
      <c r="B949">
        <v>2017</v>
      </c>
      <c r="C949" t="s">
        <v>43</v>
      </c>
      <c r="D949">
        <v>9235.65</v>
      </c>
    </row>
    <row r="950" spans="1:4">
      <c r="A950">
        <v>8</v>
      </c>
      <c r="B950">
        <v>2017</v>
      </c>
      <c r="C950" t="s">
        <v>39</v>
      </c>
      <c r="D950">
        <v>355.9</v>
      </c>
    </row>
    <row r="951" spans="1:4">
      <c r="A951">
        <v>8</v>
      </c>
      <c r="B951">
        <v>2017</v>
      </c>
      <c r="C951" t="s">
        <v>375</v>
      </c>
      <c r="D951">
        <v>338</v>
      </c>
    </row>
    <row r="952" spans="1:4">
      <c r="A952">
        <v>8</v>
      </c>
      <c r="B952">
        <v>2018</v>
      </c>
      <c r="C952" t="s">
        <v>1538</v>
      </c>
      <c r="D952">
        <v>955.3</v>
      </c>
    </row>
    <row r="953" spans="1:4">
      <c r="A953">
        <v>8</v>
      </c>
      <c r="B953">
        <v>2018</v>
      </c>
      <c r="C953" t="s">
        <v>294</v>
      </c>
      <c r="D953">
        <v>470</v>
      </c>
    </row>
    <row r="954" spans="1:4">
      <c r="A954">
        <v>8</v>
      </c>
      <c r="B954">
        <v>2018</v>
      </c>
      <c r="C954" t="s">
        <v>11</v>
      </c>
      <c r="D954">
        <v>372.5</v>
      </c>
    </row>
    <row r="955" spans="1:4">
      <c r="A955">
        <v>8</v>
      </c>
      <c r="B955">
        <v>2018</v>
      </c>
      <c r="C955" t="s">
        <v>68</v>
      </c>
      <c r="D955">
        <v>737.11</v>
      </c>
    </row>
    <row r="956" spans="1:4">
      <c r="A956">
        <v>8</v>
      </c>
      <c r="B956">
        <v>2018</v>
      </c>
      <c r="C956" t="s">
        <v>197</v>
      </c>
      <c r="D956">
        <v>188.2</v>
      </c>
    </row>
    <row r="957" spans="1:4">
      <c r="A957">
        <v>8</v>
      </c>
      <c r="B957">
        <v>2018</v>
      </c>
      <c r="C957" t="s">
        <v>125</v>
      </c>
      <c r="D957">
        <v>755.5</v>
      </c>
    </row>
    <row r="958" spans="1:4">
      <c r="A958">
        <v>8</v>
      </c>
      <c r="B958">
        <v>2018</v>
      </c>
      <c r="C958" t="s">
        <v>841</v>
      </c>
      <c r="D958">
        <v>2163.65</v>
      </c>
    </row>
    <row r="959" spans="1:4">
      <c r="A959">
        <v>8</v>
      </c>
      <c r="B959">
        <v>2018</v>
      </c>
      <c r="C959" t="s">
        <v>644</v>
      </c>
      <c r="D959">
        <v>1650</v>
      </c>
    </row>
    <row r="960" spans="1:4">
      <c r="A960">
        <v>8</v>
      </c>
      <c r="B960">
        <v>2018</v>
      </c>
      <c r="C960" t="s">
        <v>646</v>
      </c>
      <c r="D960">
        <v>976</v>
      </c>
    </row>
    <row r="961" spans="1:4">
      <c r="A961">
        <v>8</v>
      </c>
      <c r="B961">
        <v>2018</v>
      </c>
      <c r="C961" t="s">
        <v>163</v>
      </c>
      <c r="D961">
        <v>100</v>
      </c>
    </row>
    <row r="962" spans="1:4">
      <c r="A962">
        <v>8</v>
      </c>
      <c r="B962">
        <v>2018</v>
      </c>
      <c r="C962" t="s">
        <v>134</v>
      </c>
      <c r="D962">
        <v>366.35</v>
      </c>
    </row>
    <row r="963" spans="1:4">
      <c r="A963">
        <v>8</v>
      </c>
      <c r="B963">
        <v>2018</v>
      </c>
      <c r="C963" t="s">
        <v>34</v>
      </c>
      <c r="D963">
        <v>69</v>
      </c>
    </row>
    <row r="964" spans="1:4">
      <c r="A964">
        <v>8</v>
      </c>
      <c r="B964">
        <v>2018</v>
      </c>
      <c r="C964" t="s">
        <v>36</v>
      </c>
      <c r="D964">
        <v>1019.9</v>
      </c>
    </row>
    <row r="965" spans="1:4">
      <c r="A965">
        <v>8</v>
      </c>
      <c r="B965">
        <v>2018</v>
      </c>
      <c r="C965" t="s">
        <v>43</v>
      </c>
      <c r="D965">
        <v>10606.05</v>
      </c>
    </row>
    <row r="966" spans="1:4">
      <c r="A966">
        <v>8</v>
      </c>
      <c r="B966">
        <v>2018</v>
      </c>
      <c r="C966" t="s">
        <v>39</v>
      </c>
      <c r="D966">
        <v>444.54</v>
      </c>
    </row>
    <row r="967" spans="1:4">
      <c r="A967">
        <v>8</v>
      </c>
      <c r="B967">
        <v>2018</v>
      </c>
      <c r="C967" t="s">
        <v>375</v>
      </c>
      <c r="D967">
        <v>338</v>
      </c>
    </row>
    <row r="968" spans="1:4">
      <c r="A968">
        <v>8</v>
      </c>
      <c r="B968">
        <v>2019</v>
      </c>
      <c r="C968" t="s">
        <v>1538</v>
      </c>
      <c r="D968">
        <v>100</v>
      </c>
    </row>
    <row r="969" spans="1:4">
      <c r="A969">
        <v>8</v>
      </c>
      <c r="B969">
        <v>2019</v>
      </c>
      <c r="C969" t="s">
        <v>294</v>
      </c>
      <c r="D969">
        <v>470</v>
      </c>
    </row>
    <row r="970" spans="1:4">
      <c r="A970">
        <v>8</v>
      </c>
      <c r="B970">
        <v>2019</v>
      </c>
      <c r="C970" t="s">
        <v>11</v>
      </c>
      <c r="D970">
        <v>306.5</v>
      </c>
    </row>
    <row r="971" spans="1:4">
      <c r="A971">
        <v>8</v>
      </c>
      <c r="B971">
        <v>2019</v>
      </c>
      <c r="C971" t="s">
        <v>68</v>
      </c>
      <c r="D971">
        <v>823.8</v>
      </c>
    </row>
    <row r="972" spans="1:4">
      <c r="A972">
        <v>8</v>
      </c>
      <c r="B972">
        <v>2019</v>
      </c>
      <c r="C972" t="s">
        <v>197</v>
      </c>
      <c r="D972">
        <v>188.08</v>
      </c>
    </row>
    <row r="973" spans="1:4">
      <c r="A973">
        <v>8</v>
      </c>
      <c r="B973">
        <v>2019</v>
      </c>
      <c r="C973" t="s">
        <v>125</v>
      </c>
      <c r="D973">
        <v>715.5</v>
      </c>
    </row>
    <row r="974" spans="1:4">
      <c r="A974">
        <v>8</v>
      </c>
      <c r="B974">
        <v>2019</v>
      </c>
      <c r="C974" t="s">
        <v>841</v>
      </c>
      <c r="D974">
        <v>2163.65</v>
      </c>
    </row>
    <row r="975" spans="1:4">
      <c r="A975">
        <v>8</v>
      </c>
      <c r="B975">
        <v>2019</v>
      </c>
      <c r="C975" t="s">
        <v>644</v>
      </c>
      <c r="D975">
        <v>1050</v>
      </c>
    </row>
    <row r="976" spans="1:4">
      <c r="A976">
        <v>8</v>
      </c>
      <c r="B976">
        <v>2019</v>
      </c>
      <c r="C976" t="s">
        <v>646</v>
      </c>
      <c r="D976">
        <v>976</v>
      </c>
    </row>
    <row r="977" spans="1:4">
      <c r="A977">
        <v>8</v>
      </c>
      <c r="B977">
        <v>2019</v>
      </c>
      <c r="C977" t="s">
        <v>163</v>
      </c>
      <c r="D977">
        <v>76.55</v>
      </c>
    </row>
    <row r="978" spans="1:4">
      <c r="A978">
        <v>8</v>
      </c>
      <c r="B978">
        <v>2019</v>
      </c>
      <c r="C978" t="s">
        <v>134</v>
      </c>
      <c r="D978">
        <v>211</v>
      </c>
    </row>
    <row r="979" spans="1:4">
      <c r="A979">
        <v>8</v>
      </c>
      <c r="B979">
        <v>2019</v>
      </c>
      <c r="C979" t="s">
        <v>34</v>
      </c>
      <c r="D979">
        <v>50.3</v>
      </c>
    </row>
    <row r="980" spans="1:4">
      <c r="A980">
        <v>8</v>
      </c>
      <c r="B980">
        <v>2019</v>
      </c>
      <c r="C980" t="s">
        <v>36</v>
      </c>
      <c r="D980">
        <v>1290</v>
      </c>
    </row>
    <row r="981" spans="1:4">
      <c r="A981">
        <v>8</v>
      </c>
      <c r="B981">
        <v>2019</v>
      </c>
      <c r="C981" t="s">
        <v>43</v>
      </c>
      <c r="D981">
        <v>9469.25</v>
      </c>
    </row>
    <row r="982" spans="1:4">
      <c r="A982">
        <v>8</v>
      </c>
      <c r="B982">
        <v>2019</v>
      </c>
      <c r="C982" t="s">
        <v>39</v>
      </c>
      <c r="D982">
        <v>709.87</v>
      </c>
    </row>
    <row r="983" spans="1:4">
      <c r="A983">
        <v>8</v>
      </c>
      <c r="B983">
        <v>2019</v>
      </c>
      <c r="C983" t="s">
        <v>375</v>
      </c>
      <c r="D983">
        <v>338</v>
      </c>
    </row>
    <row r="984" spans="1:4">
      <c r="A984">
        <v>8</v>
      </c>
      <c r="B984">
        <v>2020</v>
      </c>
      <c r="C984" t="s">
        <v>294</v>
      </c>
      <c r="D984">
        <v>470</v>
      </c>
    </row>
    <row r="985" spans="1:4">
      <c r="A985">
        <v>8</v>
      </c>
      <c r="B985">
        <v>2020</v>
      </c>
      <c r="C985" t="s">
        <v>11</v>
      </c>
      <c r="D985">
        <v>222</v>
      </c>
    </row>
    <row r="986" spans="1:4">
      <c r="A986">
        <v>8</v>
      </c>
      <c r="B986">
        <v>2020</v>
      </c>
      <c r="C986" t="s">
        <v>68</v>
      </c>
      <c r="D986">
        <v>1029.58</v>
      </c>
    </row>
    <row r="987" spans="1:4">
      <c r="A987">
        <v>8</v>
      </c>
      <c r="B987">
        <v>2020</v>
      </c>
      <c r="C987" t="s">
        <v>197</v>
      </c>
      <c r="D987">
        <v>90.88</v>
      </c>
    </row>
    <row r="988" spans="1:4">
      <c r="A988">
        <v>8</v>
      </c>
      <c r="B988">
        <v>2020</v>
      </c>
      <c r="C988" t="s">
        <v>125</v>
      </c>
      <c r="D988">
        <v>807.8</v>
      </c>
    </row>
    <row r="989" spans="1:4">
      <c r="A989">
        <v>8</v>
      </c>
      <c r="B989">
        <v>2020</v>
      </c>
      <c r="C989" t="s">
        <v>644</v>
      </c>
      <c r="D989">
        <v>300</v>
      </c>
    </row>
    <row r="990" spans="1:4">
      <c r="A990">
        <v>8</v>
      </c>
      <c r="B990">
        <v>2020</v>
      </c>
      <c r="C990" t="s">
        <v>646</v>
      </c>
      <c r="D990">
        <v>976</v>
      </c>
    </row>
    <row r="991" spans="1:4">
      <c r="A991">
        <v>8</v>
      </c>
      <c r="B991">
        <v>2020</v>
      </c>
      <c r="C991" t="s">
        <v>163</v>
      </c>
      <c r="D991">
        <v>188.2</v>
      </c>
    </row>
    <row r="992" spans="1:4">
      <c r="A992">
        <v>8</v>
      </c>
      <c r="B992">
        <v>2020</v>
      </c>
      <c r="C992" t="s">
        <v>134</v>
      </c>
      <c r="D992">
        <v>653.9</v>
      </c>
    </row>
    <row r="993" spans="1:4">
      <c r="A993">
        <v>8</v>
      </c>
      <c r="B993">
        <v>2020</v>
      </c>
      <c r="C993" t="s">
        <v>34</v>
      </c>
      <c r="D993">
        <v>60.85</v>
      </c>
    </row>
    <row r="994" spans="1:4">
      <c r="A994">
        <v>8</v>
      </c>
      <c r="B994">
        <v>2020</v>
      </c>
      <c r="C994" t="s">
        <v>36</v>
      </c>
      <c r="D994">
        <v>2066.17</v>
      </c>
    </row>
    <row r="995" spans="1:4">
      <c r="A995">
        <v>8</v>
      </c>
      <c r="B995">
        <v>2020</v>
      </c>
      <c r="C995" t="s">
        <v>43</v>
      </c>
      <c r="D995">
        <v>7764.25</v>
      </c>
    </row>
    <row r="996" spans="1:4">
      <c r="A996">
        <v>8</v>
      </c>
      <c r="B996">
        <v>2020</v>
      </c>
      <c r="C996" t="s">
        <v>39</v>
      </c>
      <c r="D996">
        <v>604.87</v>
      </c>
    </row>
    <row r="997" spans="1:4">
      <c r="A997">
        <v>8</v>
      </c>
      <c r="B997">
        <v>2020</v>
      </c>
      <c r="C997" t="s">
        <v>375</v>
      </c>
      <c r="D997">
        <v>294</v>
      </c>
    </row>
    <row r="998" spans="1:4">
      <c r="A998">
        <v>8</v>
      </c>
      <c r="B998">
        <v>2021</v>
      </c>
      <c r="C998" t="s">
        <v>1538</v>
      </c>
      <c r="D998">
        <v>795.88</v>
      </c>
    </row>
    <row r="999" spans="1:4">
      <c r="A999">
        <v>8</v>
      </c>
      <c r="B999">
        <v>2021</v>
      </c>
      <c r="C999" t="s">
        <v>294</v>
      </c>
      <c r="D999">
        <v>470</v>
      </c>
    </row>
    <row r="1000" spans="1:4">
      <c r="A1000">
        <v>8</v>
      </c>
      <c r="B1000">
        <v>2021</v>
      </c>
      <c r="C1000" t="s">
        <v>11</v>
      </c>
      <c r="D1000">
        <v>180</v>
      </c>
    </row>
    <row r="1001" spans="1:4">
      <c r="A1001">
        <v>8</v>
      </c>
      <c r="B1001">
        <v>2021</v>
      </c>
      <c r="C1001" t="s">
        <v>68</v>
      </c>
      <c r="D1001">
        <v>935.64</v>
      </c>
    </row>
    <row r="1002" spans="1:4">
      <c r="A1002">
        <v>8</v>
      </c>
      <c r="B1002">
        <v>2021</v>
      </c>
      <c r="C1002" t="s">
        <v>197</v>
      </c>
      <c r="D1002">
        <v>84.6</v>
      </c>
    </row>
    <row r="1003" spans="1:4">
      <c r="A1003">
        <v>8</v>
      </c>
      <c r="B1003">
        <v>2021</v>
      </c>
      <c r="C1003" t="s">
        <v>125</v>
      </c>
      <c r="D1003">
        <v>767.75</v>
      </c>
    </row>
    <row r="1004" spans="1:4">
      <c r="A1004">
        <v>8</v>
      </c>
      <c r="B1004">
        <v>2021</v>
      </c>
      <c r="C1004" t="s">
        <v>841</v>
      </c>
      <c r="D1004">
        <v>2163.65</v>
      </c>
    </row>
    <row r="1005" spans="1:4">
      <c r="A1005">
        <v>8</v>
      </c>
      <c r="B1005">
        <v>2021</v>
      </c>
      <c r="C1005" t="s">
        <v>644</v>
      </c>
      <c r="D1005">
        <v>300</v>
      </c>
    </row>
    <row r="1006" spans="1:4">
      <c r="A1006">
        <v>8</v>
      </c>
      <c r="B1006">
        <v>2021</v>
      </c>
      <c r="C1006" t="s">
        <v>646</v>
      </c>
      <c r="D1006">
        <v>1003</v>
      </c>
    </row>
    <row r="1007" spans="1:4">
      <c r="A1007">
        <v>8</v>
      </c>
      <c r="B1007">
        <v>2021</v>
      </c>
      <c r="C1007" t="s">
        <v>163</v>
      </c>
      <c r="D1007">
        <v>20</v>
      </c>
    </row>
    <row r="1008" spans="1:4">
      <c r="A1008">
        <v>8</v>
      </c>
      <c r="B1008">
        <v>2021</v>
      </c>
      <c r="C1008" t="s">
        <v>134</v>
      </c>
      <c r="D1008">
        <v>485.9</v>
      </c>
    </row>
    <row r="1009" spans="1:4">
      <c r="A1009">
        <v>8</v>
      </c>
      <c r="B1009">
        <v>2021</v>
      </c>
      <c r="C1009" t="s">
        <v>34</v>
      </c>
      <c r="D1009">
        <v>49.2</v>
      </c>
    </row>
    <row r="1010" spans="1:4">
      <c r="A1010">
        <v>8</v>
      </c>
      <c r="B1010">
        <v>2021</v>
      </c>
      <c r="C1010" t="s">
        <v>36</v>
      </c>
      <c r="D1010">
        <v>1882.6</v>
      </c>
    </row>
    <row r="1011" spans="1:4">
      <c r="A1011">
        <v>8</v>
      </c>
      <c r="B1011">
        <v>2021</v>
      </c>
      <c r="C1011" t="s">
        <v>43</v>
      </c>
      <c r="D1011">
        <v>10864.74</v>
      </c>
    </row>
    <row r="1012" spans="1:4">
      <c r="A1012">
        <v>8</v>
      </c>
      <c r="B1012">
        <v>2021</v>
      </c>
      <c r="C1012" t="s">
        <v>39</v>
      </c>
      <c r="D1012">
        <v>1346.58</v>
      </c>
    </row>
    <row r="1013" spans="1:4">
      <c r="A1013">
        <v>8</v>
      </c>
      <c r="B1013">
        <v>2021</v>
      </c>
      <c r="C1013" t="s">
        <v>375</v>
      </c>
      <c r="D1013">
        <v>379.94</v>
      </c>
    </row>
    <row r="1014" spans="1:4">
      <c r="A1014">
        <v>8</v>
      </c>
      <c r="B1014">
        <v>2022</v>
      </c>
      <c r="C1014" t="s">
        <v>1538</v>
      </c>
      <c r="D1014">
        <v>82.37</v>
      </c>
    </row>
    <row r="1015" spans="1:4">
      <c r="A1015">
        <v>8</v>
      </c>
      <c r="B1015">
        <v>2022</v>
      </c>
      <c r="C1015" t="s">
        <v>294</v>
      </c>
      <c r="D1015">
        <v>505.5</v>
      </c>
    </row>
    <row r="1016" spans="1:4">
      <c r="A1016">
        <v>8</v>
      </c>
      <c r="B1016">
        <v>2022</v>
      </c>
      <c r="C1016" t="s">
        <v>11</v>
      </c>
      <c r="D1016">
        <v>278.2</v>
      </c>
    </row>
    <row r="1017" spans="1:4">
      <c r="A1017">
        <v>8</v>
      </c>
      <c r="B1017">
        <v>2022</v>
      </c>
      <c r="C1017" t="s">
        <v>68</v>
      </c>
      <c r="D1017">
        <v>643.76</v>
      </c>
    </row>
    <row r="1018" spans="1:4">
      <c r="A1018">
        <v>8</v>
      </c>
      <c r="B1018">
        <v>2022</v>
      </c>
      <c r="C1018" t="s">
        <v>197</v>
      </c>
      <c r="D1018">
        <v>56.04</v>
      </c>
    </row>
    <row r="1019" spans="1:4">
      <c r="A1019">
        <v>8</v>
      </c>
      <c r="B1019">
        <v>2022</v>
      </c>
      <c r="C1019" t="s">
        <v>125</v>
      </c>
      <c r="D1019">
        <v>888.35</v>
      </c>
    </row>
    <row r="1020" spans="1:4">
      <c r="A1020">
        <v>8</v>
      </c>
      <c r="B1020">
        <v>2022</v>
      </c>
      <c r="C1020" t="s">
        <v>841</v>
      </c>
      <c r="D1020">
        <v>2163.65</v>
      </c>
    </row>
    <row r="1021" spans="1:4">
      <c r="A1021">
        <v>8</v>
      </c>
      <c r="B1021">
        <v>2022</v>
      </c>
      <c r="C1021" t="s">
        <v>644</v>
      </c>
      <c r="D1021">
        <v>100</v>
      </c>
    </row>
    <row r="1022" spans="1:4">
      <c r="A1022">
        <v>8</v>
      </c>
      <c r="B1022">
        <v>2022</v>
      </c>
      <c r="C1022" t="s">
        <v>646</v>
      </c>
      <c r="D1022">
        <v>1177</v>
      </c>
    </row>
    <row r="1023" spans="1:4">
      <c r="A1023">
        <v>8</v>
      </c>
      <c r="B1023">
        <v>2022</v>
      </c>
      <c r="C1023" t="s">
        <v>157</v>
      </c>
      <c r="D1023">
        <v>1229.9</v>
      </c>
    </row>
    <row r="1024" spans="1:4">
      <c r="A1024">
        <v>8</v>
      </c>
      <c r="B1024">
        <v>2022</v>
      </c>
      <c r="C1024" t="s">
        <v>163</v>
      </c>
      <c r="D1024">
        <v>62.7</v>
      </c>
    </row>
    <row r="1025" spans="1:4">
      <c r="A1025">
        <v>8</v>
      </c>
      <c r="B1025">
        <v>2022</v>
      </c>
      <c r="C1025" t="s">
        <v>134</v>
      </c>
      <c r="D1025">
        <v>1153.67</v>
      </c>
    </row>
    <row r="1026" spans="1:4">
      <c r="A1026">
        <v>8</v>
      </c>
      <c r="B1026">
        <v>2022</v>
      </c>
      <c r="C1026" t="s">
        <v>36</v>
      </c>
      <c r="D1026">
        <v>3897.29</v>
      </c>
    </row>
    <row r="1027" spans="1:4">
      <c r="A1027">
        <v>8</v>
      </c>
      <c r="B1027">
        <v>2022</v>
      </c>
      <c r="C1027" t="s">
        <v>43</v>
      </c>
      <c r="D1027">
        <v>12912.57</v>
      </c>
    </row>
    <row r="1028" spans="1:4">
      <c r="A1028">
        <v>8</v>
      </c>
      <c r="B1028">
        <v>2022</v>
      </c>
      <c r="C1028" t="s">
        <v>39</v>
      </c>
      <c r="D1028">
        <v>380.14</v>
      </c>
    </row>
    <row r="1029" spans="1:4">
      <c r="A1029">
        <v>8</v>
      </c>
      <c r="B1029">
        <v>2022</v>
      </c>
      <c r="C1029" t="s">
        <v>375</v>
      </c>
      <c r="D1029">
        <v>294</v>
      </c>
    </row>
    <row r="1030" spans="1:4">
      <c r="A1030">
        <v>8</v>
      </c>
      <c r="B1030">
        <v>2023</v>
      </c>
      <c r="C1030" t="s">
        <v>1538</v>
      </c>
      <c r="D1030">
        <v>715.7</v>
      </c>
    </row>
    <row r="1031" spans="1:4">
      <c r="A1031">
        <v>8</v>
      </c>
      <c r="B1031">
        <v>2023</v>
      </c>
      <c r="C1031" t="s">
        <v>11</v>
      </c>
      <c r="D1031">
        <v>203.18</v>
      </c>
    </row>
    <row r="1032" spans="1:4">
      <c r="A1032">
        <v>8</v>
      </c>
      <c r="B1032">
        <v>2023</v>
      </c>
      <c r="C1032" t="s">
        <v>68</v>
      </c>
      <c r="D1032">
        <v>614.05</v>
      </c>
    </row>
    <row r="1033" spans="1:4">
      <c r="A1033">
        <v>8</v>
      </c>
      <c r="B1033">
        <v>2023</v>
      </c>
      <c r="C1033" t="s">
        <v>197</v>
      </c>
      <c r="D1033">
        <v>47.59</v>
      </c>
    </row>
    <row r="1034" spans="1:4">
      <c r="A1034">
        <v>8</v>
      </c>
      <c r="B1034">
        <v>2023</v>
      </c>
      <c r="C1034" t="s">
        <v>125</v>
      </c>
      <c r="D1034">
        <v>815.5</v>
      </c>
    </row>
    <row r="1035" spans="1:4">
      <c r="A1035">
        <v>8</v>
      </c>
      <c r="B1035">
        <v>2023</v>
      </c>
      <c r="C1035" t="s">
        <v>644</v>
      </c>
      <c r="D1035">
        <v>350</v>
      </c>
    </row>
    <row r="1036" spans="1:4">
      <c r="A1036">
        <v>8</v>
      </c>
      <c r="B1036">
        <v>2023</v>
      </c>
      <c r="C1036" t="s">
        <v>646</v>
      </c>
      <c r="D1036">
        <v>1177</v>
      </c>
    </row>
    <row r="1037" spans="1:4">
      <c r="A1037">
        <v>8</v>
      </c>
      <c r="B1037">
        <v>2023</v>
      </c>
      <c r="C1037" t="s">
        <v>163</v>
      </c>
      <c r="D1037">
        <v>86.4</v>
      </c>
    </row>
    <row r="1038" spans="1:4">
      <c r="A1038">
        <v>8</v>
      </c>
      <c r="B1038">
        <v>2023</v>
      </c>
      <c r="C1038" t="s">
        <v>134</v>
      </c>
      <c r="D1038">
        <v>54</v>
      </c>
    </row>
    <row r="1039" spans="1:4">
      <c r="A1039">
        <v>8</v>
      </c>
      <c r="B1039">
        <v>2023</v>
      </c>
      <c r="C1039" t="s">
        <v>34</v>
      </c>
      <c r="D1039">
        <v>89.16</v>
      </c>
    </row>
    <row r="1040" spans="1:4">
      <c r="A1040">
        <v>8</v>
      </c>
      <c r="B1040">
        <v>2023</v>
      </c>
      <c r="C1040" t="s">
        <v>36</v>
      </c>
      <c r="D1040">
        <v>4487.4</v>
      </c>
    </row>
    <row r="1041" spans="1:4">
      <c r="A1041">
        <v>8</v>
      </c>
      <c r="B1041">
        <v>2023</v>
      </c>
      <c r="C1041" t="s">
        <v>43</v>
      </c>
      <c r="D1041">
        <v>9208.06</v>
      </c>
    </row>
    <row r="1042" spans="1:4">
      <c r="A1042">
        <v>8</v>
      </c>
      <c r="B1042">
        <v>2023</v>
      </c>
      <c r="C1042" t="s">
        <v>39</v>
      </c>
      <c r="D1042">
        <v>274.08</v>
      </c>
    </row>
    <row r="1043" spans="1:4">
      <c r="A1043">
        <v>8</v>
      </c>
      <c r="B1043">
        <v>2023</v>
      </c>
      <c r="C1043" t="s">
        <v>375</v>
      </c>
      <c r="D1043">
        <v>294</v>
      </c>
    </row>
    <row r="1044" spans="1:4">
      <c r="A1044">
        <v>9</v>
      </c>
      <c r="B1044">
        <v>2014</v>
      </c>
      <c r="C1044" t="s">
        <v>1538</v>
      </c>
      <c r="D1044">
        <v>504.75</v>
      </c>
    </row>
    <row r="1045" spans="1:4">
      <c r="A1045">
        <v>9</v>
      </c>
      <c r="B1045">
        <v>2014</v>
      </c>
      <c r="C1045" t="s">
        <v>106</v>
      </c>
      <c r="D1045">
        <v>102</v>
      </c>
    </row>
    <row r="1046" spans="1:4">
      <c r="A1046">
        <v>9</v>
      </c>
      <c r="B1046">
        <v>2014</v>
      </c>
      <c r="C1046" t="s">
        <v>11</v>
      </c>
      <c r="D1046">
        <v>415.79</v>
      </c>
    </row>
    <row r="1047" spans="1:4">
      <c r="A1047">
        <v>9</v>
      </c>
      <c r="B1047">
        <v>2014</v>
      </c>
      <c r="C1047" t="s">
        <v>13</v>
      </c>
      <c r="D1047">
        <v>300</v>
      </c>
    </row>
    <row r="1048" spans="1:4">
      <c r="A1048">
        <v>9</v>
      </c>
      <c r="B1048">
        <v>2014</v>
      </c>
      <c r="C1048" t="s">
        <v>68</v>
      </c>
      <c r="D1048">
        <v>217.65</v>
      </c>
    </row>
    <row r="1049" spans="1:4">
      <c r="A1049">
        <v>9</v>
      </c>
      <c r="B1049">
        <v>2014</v>
      </c>
      <c r="C1049" t="s">
        <v>157</v>
      </c>
      <c r="D1049">
        <v>2198.98</v>
      </c>
    </row>
    <row r="1050" spans="1:4">
      <c r="A1050">
        <v>9</v>
      </c>
      <c r="B1050">
        <v>2014</v>
      </c>
      <c r="C1050" t="s">
        <v>163</v>
      </c>
      <c r="D1050">
        <v>22</v>
      </c>
    </row>
    <row r="1051" spans="1:4">
      <c r="A1051">
        <v>9</v>
      </c>
      <c r="B1051">
        <v>2014</v>
      </c>
      <c r="C1051" t="s">
        <v>134</v>
      </c>
      <c r="D1051">
        <v>232.4</v>
      </c>
    </row>
    <row r="1052" spans="1:4">
      <c r="A1052">
        <v>9</v>
      </c>
      <c r="B1052">
        <v>2014</v>
      </c>
      <c r="C1052" t="s">
        <v>34</v>
      </c>
      <c r="D1052">
        <v>36.45</v>
      </c>
    </row>
    <row r="1053" spans="1:4">
      <c r="A1053">
        <v>9</v>
      </c>
      <c r="B1053">
        <v>2014</v>
      </c>
      <c r="C1053" t="s">
        <v>36</v>
      </c>
      <c r="D1053">
        <v>1100</v>
      </c>
    </row>
    <row r="1054" spans="1:4">
      <c r="A1054">
        <v>9</v>
      </c>
      <c r="B1054">
        <v>2014</v>
      </c>
      <c r="C1054" t="s">
        <v>43</v>
      </c>
      <c r="D1054">
        <v>8223.82</v>
      </c>
    </row>
    <row r="1055" spans="1:4">
      <c r="A1055">
        <v>9</v>
      </c>
      <c r="B1055">
        <v>2014</v>
      </c>
      <c r="C1055" t="s">
        <v>39</v>
      </c>
      <c r="D1055">
        <v>3093.8</v>
      </c>
    </row>
    <row r="1056" spans="1:4">
      <c r="A1056">
        <v>9</v>
      </c>
      <c r="B1056">
        <v>2015</v>
      </c>
      <c r="C1056" t="s">
        <v>1538</v>
      </c>
      <c r="D1056">
        <v>891.2</v>
      </c>
    </row>
    <row r="1057" spans="1:4">
      <c r="A1057">
        <v>9</v>
      </c>
      <c r="B1057">
        <v>2015</v>
      </c>
      <c r="C1057" t="s">
        <v>294</v>
      </c>
      <c r="D1057">
        <v>886.93</v>
      </c>
    </row>
    <row r="1058" spans="1:4">
      <c r="A1058">
        <v>9</v>
      </c>
      <c r="B1058">
        <v>2015</v>
      </c>
      <c r="C1058" t="s">
        <v>11</v>
      </c>
      <c r="D1058">
        <v>467.53</v>
      </c>
    </row>
    <row r="1059" spans="1:4">
      <c r="A1059">
        <v>9</v>
      </c>
      <c r="B1059">
        <v>2015</v>
      </c>
      <c r="C1059" t="s">
        <v>68</v>
      </c>
      <c r="D1059">
        <v>349.35</v>
      </c>
    </row>
    <row r="1060" spans="1:4">
      <c r="A1060">
        <v>9</v>
      </c>
      <c r="B1060">
        <v>2015</v>
      </c>
      <c r="C1060" t="s">
        <v>197</v>
      </c>
      <c r="D1060">
        <v>24</v>
      </c>
    </row>
    <row r="1061" spans="1:4">
      <c r="A1061">
        <v>9</v>
      </c>
      <c r="B1061">
        <v>2015</v>
      </c>
      <c r="C1061" t="s">
        <v>125</v>
      </c>
      <c r="D1061">
        <v>476.89</v>
      </c>
    </row>
    <row r="1062" spans="1:4">
      <c r="A1062">
        <v>9</v>
      </c>
      <c r="B1062">
        <v>2015</v>
      </c>
      <c r="C1062" t="s">
        <v>134</v>
      </c>
      <c r="D1062">
        <v>20.7</v>
      </c>
    </row>
    <row r="1063" spans="1:4">
      <c r="A1063">
        <v>9</v>
      </c>
      <c r="B1063">
        <v>2015</v>
      </c>
      <c r="C1063" t="s">
        <v>34</v>
      </c>
      <c r="D1063">
        <v>80.35</v>
      </c>
    </row>
    <row r="1064" spans="1:4">
      <c r="A1064">
        <v>9</v>
      </c>
      <c r="B1064">
        <v>2015</v>
      </c>
      <c r="C1064" t="s">
        <v>36</v>
      </c>
      <c r="D1064">
        <v>1133</v>
      </c>
    </row>
    <row r="1065" spans="1:4">
      <c r="A1065">
        <v>9</v>
      </c>
      <c r="B1065">
        <v>2015</v>
      </c>
      <c r="C1065" t="s">
        <v>43</v>
      </c>
      <c r="D1065">
        <v>9406.79</v>
      </c>
    </row>
    <row r="1066" spans="1:4">
      <c r="A1066">
        <v>9</v>
      </c>
      <c r="B1066">
        <v>2015</v>
      </c>
      <c r="C1066" t="s">
        <v>39</v>
      </c>
      <c r="D1066">
        <v>814.84</v>
      </c>
    </row>
    <row r="1067" spans="1:4">
      <c r="A1067">
        <v>9</v>
      </c>
      <c r="B1067">
        <v>2015</v>
      </c>
      <c r="C1067" t="s">
        <v>375</v>
      </c>
      <c r="D1067">
        <v>4262</v>
      </c>
    </row>
    <row r="1068" spans="1:4">
      <c r="A1068">
        <v>9</v>
      </c>
      <c r="B1068">
        <v>2016</v>
      </c>
      <c r="C1068" t="s">
        <v>1538</v>
      </c>
      <c r="D1068">
        <v>1312.4</v>
      </c>
    </row>
    <row r="1069" spans="1:4">
      <c r="A1069">
        <v>9</v>
      </c>
      <c r="B1069">
        <v>2016</v>
      </c>
      <c r="C1069" t="s">
        <v>294</v>
      </c>
      <c r="D1069">
        <v>50</v>
      </c>
    </row>
    <row r="1070" spans="1:4">
      <c r="A1070">
        <v>9</v>
      </c>
      <c r="B1070">
        <v>2016</v>
      </c>
      <c r="C1070" t="s">
        <v>11</v>
      </c>
      <c r="D1070">
        <v>317.4</v>
      </c>
    </row>
    <row r="1071" spans="1:4">
      <c r="A1071">
        <v>9</v>
      </c>
      <c r="B1071">
        <v>2016</v>
      </c>
      <c r="C1071" t="s">
        <v>68</v>
      </c>
      <c r="D1071">
        <v>812.23</v>
      </c>
    </row>
    <row r="1072" spans="1:4">
      <c r="A1072">
        <v>9</v>
      </c>
      <c r="B1072">
        <v>2016</v>
      </c>
      <c r="C1072" t="s">
        <v>766</v>
      </c>
      <c r="D1072">
        <v>206</v>
      </c>
    </row>
    <row r="1073" spans="1:4">
      <c r="A1073">
        <v>9</v>
      </c>
      <c r="B1073">
        <v>2016</v>
      </c>
      <c r="C1073" t="s">
        <v>125</v>
      </c>
      <c r="D1073">
        <v>715.5</v>
      </c>
    </row>
    <row r="1074" spans="1:4">
      <c r="A1074">
        <v>9</v>
      </c>
      <c r="B1074">
        <v>2016</v>
      </c>
      <c r="C1074" t="s">
        <v>644</v>
      </c>
      <c r="D1074">
        <v>1050</v>
      </c>
    </row>
    <row r="1075" spans="1:4">
      <c r="A1075">
        <v>9</v>
      </c>
      <c r="B1075">
        <v>2016</v>
      </c>
      <c r="C1075" t="s">
        <v>646</v>
      </c>
      <c r="D1075">
        <v>450</v>
      </c>
    </row>
    <row r="1076" spans="1:4">
      <c r="A1076">
        <v>9</v>
      </c>
      <c r="B1076">
        <v>2016</v>
      </c>
      <c r="C1076" t="s">
        <v>134</v>
      </c>
      <c r="D1076">
        <v>65.1</v>
      </c>
    </row>
    <row r="1077" spans="1:4">
      <c r="A1077">
        <v>9</v>
      </c>
      <c r="B1077">
        <v>2016</v>
      </c>
      <c r="C1077" t="s">
        <v>34</v>
      </c>
      <c r="D1077">
        <v>36.3</v>
      </c>
    </row>
    <row r="1078" spans="1:4">
      <c r="A1078">
        <v>9</v>
      </c>
      <c r="B1078">
        <v>2016</v>
      </c>
      <c r="C1078" t="s">
        <v>36</v>
      </c>
      <c r="D1078">
        <v>1146.4</v>
      </c>
    </row>
    <row r="1079" spans="1:4">
      <c r="A1079">
        <v>9</v>
      </c>
      <c r="B1079">
        <v>2016</v>
      </c>
      <c r="C1079" t="s">
        <v>43</v>
      </c>
      <c r="D1079">
        <v>6518.96</v>
      </c>
    </row>
    <row r="1080" spans="1:4">
      <c r="A1080">
        <v>9</v>
      </c>
      <c r="B1080">
        <v>2016</v>
      </c>
      <c r="C1080" t="s">
        <v>39</v>
      </c>
      <c r="D1080">
        <v>357.63</v>
      </c>
    </row>
    <row r="1081" spans="1:4">
      <c r="A1081">
        <v>9</v>
      </c>
      <c r="B1081">
        <v>2017</v>
      </c>
      <c r="C1081" t="s">
        <v>1538</v>
      </c>
      <c r="D1081">
        <v>2262.49</v>
      </c>
    </row>
    <row r="1082" spans="1:4">
      <c r="A1082">
        <v>9</v>
      </c>
      <c r="B1082">
        <v>2017</v>
      </c>
      <c r="C1082" t="s">
        <v>294</v>
      </c>
      <c r="D1082">
        <v>31.9</v>
      </c>
    </row>
    <row r="1083" spans="1:4">
      <c r="A1083">
        <v>9</v>
      </c>
      <c r="B1083">
        <v>2017</v>
      </c>
      <c r="C1083" t="s">
        <v>11</v>
      </c>
      <c r="D1083">
        <v>368.95</v>
      </c>
    </row>
    <row r="1084" spans="1:4">
      <c r="A1084">
        <v>9</v>
      </c>
      <c r="B1084">
        <v>2017</v>
      </c>
      <c r="C1084" t="s">
        <v>68</v>
      </c>
      <c r="D1084">
        <v>841.8</v>
      </c>
    </row>
    <row r="1085" spans="1:4">
      <c r="A1085">
        <v>9</v>
      </c>
      <c r="B1085">
        <v>2017</v>
      </c>
      <c r="C1085" t="s">
        <v>197</v>
      </c>
      <c r="D1085">
        <v>140.43</v>
      </c>
    </row>
    <row r="1086" spans="1:4">
      <c r="A1086">
        <v>9</v>
      </c>
      <c r="B1086">
        <v>2017</v>
      </c>
      <c r="C1086" t="s">
        <v>125</v>
      </c>
      <c r="D1086">
        <v>735.3</v>
      </c>
    </row>
    <row r="1087" spans="1:4">
      <c r="A1087">
        <v>9</v>
      </c>
      <c r="B1087">
        <v>2017</v>
      </c>
      <c r="C1087" t="s">
        <v>644</v>
      </c>
      <c r="D1087">
        <v>1650</v>
      </c>
    </row>
    <row r="1088" spans="1:4">
      <c r="A1088">
        <v>9</v>
      </c>
      <c r="B1088">
        <v>2017</v>
      </c>
      <c r="C1088" t="s">
        <v>134</v>
      </c>
      <c r="D1088">
        <v>86.1</v>
      </c>
    </row>
    <row r="1089" spans="1:4">
      <c r="A1089">
        <v>9</v>
      </c>
      <c r="B1089">
        <v>2017</v>
      </c>
      <c r="C1089" t="s">
        <v>80</v>
      </c>
      <c r="D1089">
        <v>77.7</v>
      </c>
    </row>
    <row r="1090" spans="1:4">
      <c r="A1090">
        <v>9</v>
      </c>
      <c r="B1090">
        <v>2017</v>
      </c>
      <c r="C1090" t="s">
        <v>34</v>
      </c>
      <c r="D1090">
        <v>37</v>
      </c>
    </row>
    <row r="1091" spans="1:4">
      <c r="A1091">
        <v>9</v>
      </c>
      <c r="B1091">
        <v>2017</v>
      </c>
      <c r="C1091" t="s">
        <v>36</v>
      </c>
      <c r="D1091">
        <v>1240</v>
      </c>
    </row>
    <row r="1092" spans="1:4">
      <c r="A1092">
        <v>9</v>
      </c>
      <c r="B1092">
        <v>2017</v>
      </c>
      <c r="C1092" t="s">
        <v>43</v>
      </c>
      <c r="D1092">
        <v>8307.99</v>
      </c>
    </row>
    <row r="1093" spans="1:4">
      <c r="A1093">
        <v>9</v>
      </c>
      <c r="B1093">
        <v>2017</v>
      </c>
      <c r="C1093" t="s">
        <v>39</v>
      </c>
      <c r="D1093">
        <v>498.32</v>
      </c>
    </row>
    <row r="1094" spans="1:4">
      <c r="A1094">
        <v>9</v>
      </c>
      <c r="B1094">
        <v>2017</v>
      </c>
      <c r="C1094" t="s">
        <v>375</v>
      </c>
      <c r="D1094">
        <v>338</v>
      </c>
    </row>
    <row r="1095" spans="1:4">
      <c r="A1095">
        <v>9</v>
      </c>
      <c r="B1095">
        <v>2018</v>
      </c>
      <c r="C1095" t="s">
        <v>1538</v>
      </c>
      <c r="D1095">
        <v>1442.9</v>
      </c>
    </row>
    <row r="1096" spans="1:4">
      <c r="A1096">
        <v>9</v>
      </c>
      <c r="B1096">
        <v>2018</v>
      </c>
      <c r="C1096" t="s">
        <v>294</v>
      </c>
      <c r="D1096">
        <v>470</v>
      </c>
    </row>
    <row r="1097" spans="1:4">
      <c r="A1097">
        <v>9</v>
      </c>
      <c r="B1097">
        <v>2018</v>
      </c>
      <c r="C1097" t="s">
        <v>11</v>
      </c>
      <c r="D1097">
        <v>568.46</v>
      </c>
    </row>
    <row r="1098" spans="1:4">
      <c r="A1098">
        <v>9</v>
      </c>
      <c r="B1098">
        <v>2018</v>
      </c>
      <c r="C1098" t="s">
        <v>68</v>
      </c>
      <c r="D1098">
        <v>934.89</v>
      </c>
    </row>
    <row r="1099" spans="1:4">
      <c r="A1099">
        <v>9</v>
      </c>
      <c r="B1099">
        <v>2018</v>
      </c>
      <c r="C1099" t="s">
        <v>197</v>
      </c>
      <c r="D1099">
        <v>138.3</v>
      </c>
    </row>
    <row r="1100" spans="1:4">
      <c r="A1100">
        <v>9</v>
      </c>
      <c r="B1100">
        <v>2018</v>
      </c>
      <c r="C1100" t="s">
        <v>125</v>
      </c>
      <c r="D1100">
        <v>1035.5</v>
      </c>
    </row>
    <row r="1101" spans="1:4">
      <c r="A1101">
        <v>9</v>
      </c>
      <c r="B1101">
        <v>2018</v>
      </c>
      <c r="C1101" t="s">
        <v>644</v>
      </c>
      <c r="D1101">
        <v>1650</v>
      </c>
    </row>
    <row r="1102" spans="1:4">
      <c r="A1102">
        <v>9</v>
      </c>
      <c r="B1102">
        <v>2018</v>
      </c>
      <c r="C1102" t="s">
        <v>646</v>
      </c>
      <c r="D1102">
        <v>976</v>
      </c>
    </row>
    <row r="1103" spans="1:4">
      <c r="A1103">
        <v>9</v>
      </c>
      <c r="B1103">
        <v>2018</v>
      </c>
      <c r="C1103" t="s">
        <v>163</v>
      </c>
      <c r="D1103">
        <v>50</v>
      </c>
    </row>
    <row r="1104" spans="1:4">
      <c r="A1104">
        <v>9</v>
      </c>
      <c r="B1104">
        <v>2018</v>
      </c>
      <c r="C1104" t="s">
        <v>134</v>
      </c>
      <c r="D1104">
        <v>832.3</v>
      </c>
    </row>
    <row r="1105" spans="1:4">
      <c r="A1105">
        <v>9</v>
      </c>
      <c r="B1105">
        <v>2018</v>
      </c>
      <c r="C1105" t="s">
        <v>34</v>
      </c>
      <c r="D1105">
        <v>73.9</v>
      </c>
    </row>
    <row r="1106" spans="1:4">
      <c r="A1106">
        <v>9</v>
      </c>
      <c r="B1106">
        <v>2018</v>
      </c>
      <c r="C1106" t="s">
        <v>36</v>
      </c>
      <c r="D1106">
        <v>1021.6</v>
      </c>
    </row>
    <row r="1107" spans="1:4">
      <c r="A1107">
        <v>9</v>
      </c>
      <c r="B1107">
        <v>2018</v>
      </c>
      <c r="C1107" t="s">
        <v>43</v>
      </c>
      <c r="D1107">
        <v>11513.9</v>
      </c>
    </row>
    <row r="1108" spans="1:4">
      <c r="A1108">
        <v>9</v>
      </c>
      <c r="B1108">
        <v>2018</v>
      </c>
      <c r="C1108" t="s">
        <v>39</v>
      </c>
      <c r="D1108">
        <v>1982.05</v>
      </c>
    </row>
    <row r="1109" spans="1:4">
      <c r="A1109">
        <v>9</v>
      </c>
      <c r="B1109">
        <v>2018</v>
      </c>
      <c r="C1109" t="s">
        <v>375</v>
      </c>
      <c r="D1109">
        <v>338</v>
      </c>
    </row>
    <row r="1110" spans="1:4">
      <c r="A1110">
        <v>9</v>
      </c>
      <c r="B1110">
        <v>2019</v>
      </c>
      <c r="C1110" t="s">
        <v>1538</v>
      </c>
      <c r="D1110">
        <v>477</v>
      </c>
    </row>
    <row r="1111" spans="1:4">
      <c r="A1111">
        <v>9</v>
      </c>
      <c r="B1111">
        <v>2019</v>
      </c>
      <c r="C1111" t="s">
        <v>294</v>
      </c>
      <c r="D1111">
        <v>470</v>
      </c>
    </row>
    <row r="1112" spans="1:4">
      <c r="A1112">
        <v>9</v>
      </c>
      <c r="B1112">
        <v>2019</v>
      </c>
      <c r="C1112" t="s">
        <v>11</v>
      </c>
      <c r="D1112">
        <v>288.7</v>
      </c>
    </row>
    <row r="1113" spans="1:4">
      <c r="A1113">
        <v>9</v>
      </c>
      <c r="B1113">
        <v>2019</v>
      </c>
      <c r="C1113" t="s">
        <v>68</v>
      </c>
      <c r="D1113">
        <v>741.33</v>
      </c>
    </row>
    <row r="1114" spans="1:4">
      <c r="A1114">
        <v>9</v>
      </c>
      <c r="B1114">
        <v>2019</v>
      </c>
      <c r="C1114" t="s">
        <v>197</v>
      </c>
      <c r="D1114">
        <v>65.55</v>
      </c>
    </row>
    <row r="1115" spans="1:4">
      <c r="A1115">
        <v>9</v>
      </c>
      <c r="B1115">
        <v>2019</v>
      </c>
      <c r="C1115" t="s">
        <v>125</v>
      </c>
      <c r="D1115">
        <v>807.4</v>
      </c>
    </row>
    <row r="1116" spans="1:4">
      <c r="A1116">
        <v>9</v>
      </c>
      <c r="B1116">
        <v>2019</v>
      </c>
      <c r="C1116" t="s">
        <v>644</v>
      </c>
      <c r="D1116">
        <v>300</v>
      </c>
    </row>
    <row r="1117" spans="1:4">
      <c r="A1117">
        <v>9</v>
      </c>
      <c r="B1117">
        <v>2019</v>
      </c>
      <c r="C1117" t="s">
        <v>646</v>
      </c>
      <c r="D1117">
        <v>976</v>
      </c>
    </row>
    <row r="1118" spans="1:4">
      <c r="A1118">
        <v>9</v>
      </c>
      <c r="B1118">
        <v>2019</v>
      </c>
      <c r="C1118" t="s">
        <v>163</v>
      </c>
      <c r="D1118">
        <v>120.05</v>
      </c>
    </row>
    <row r="1119" spans="1:4">
      <c r="A1119">
        <v>9</v>
      </c>
      <c r="B1119">
        <v>2019</v>
      </c>
      <c r="C1119" t="s">
        <v>134</v>
      </c>
      <c r="D1119">
        <v>373.9</v>
      </c>
    </row>
    <row r="1120" spans="1:4">
      <c r="A1120">
        <v>9</v>
      </c>
      <c r="B1120">
        <v>2019</v>
      </c>
      <c r="C1120" t="s">
        <v>34</v>
      </c>
      <c r="D1120">
        <v>31.1</v>
      </c>
    </row>
    <row r="1121" spans="1:4">
      <c r="A1121">
        <v>9</v>
      </c>
      <c r="B1121">
        <v>2019</v>
      </c>
      <c r="C1121" t="s">
        <v>36</v>
      </c>
      <c r="D1121">
        <v>1000</v>
      </c>
    </row>
    <row r="1122" spans="1:4">
      <c r="A1122">
        <v>9</v>
      </c>
      <c r="B1122">
        <v>2019</v>
      </c>
      <c r="C1122" t="s">
        <v>43</v>
      </c>
      <c r="D1122">
        <v>8199.71</v>
      </c>
    </row>
    <row r="1123" spans="1:4">
      <c r="A1123">
        <v>9</v>
      </c>
      <c r="B1123">
        <v>2019</v>
      </c>
      <c r="C1123" t="s">
        <v>39</v>
      </c>
      <c r="D1123">
        <v>2259.68</v>
      </c>
    </row>
    <row r="1124" spans="1:4">
      <c r="A1124">
        <v>9</v>
      </c>
      <c r="B1124">
        <v>2019</v>
      </c>
      <c r="C1124" t="s">
        <v>375</v>
      </c>
      <c r="D1124">
        <v>289</v>
      </c>
    </row>
    <row r="1125" spans="1:4">
      <c r="A1125">
        <v>9</v>
      </c>
      <c r="B1125">
        <v>2020</v>
      </c>
      <c r="C1125" t="s">
        <v>1538</v>
      </c>
      <c r="D1125">
        <v>670.4</v>
      </c>
    </row>
    <row r="1126" spans="1:4">
      <c r="A1126">
        <v>9</v>
      </c>
      <c r="B1126">
        <v>2020</v>
      </c>
      <c r="C1126" t="s">
        <v>294</v>
      </c>
      <c r="D1126">
        <v>831.25</v>
      </c>
    </row>
    <row r="1127" spans="1:4">
      <c r="A1127">
        <v>9</v>
      </c>
      <c r="B1127">
        <v>2020</v>
      </c>
      <c r="C1127" t="s">
        <v>11</v>
      </c>
      <c r="D1127">
        <v>275.65</v>
      </c>
    </row>
    <row r="1128" spans="1:4">
      <c r="A1128">
        <v>9</v>
      </c>
      <c r="B1128">
        <v>2020</v>
      </c>
      <c r="C1128" t="s">
        <v>68</v>
      </c>
      <c r="D1128">
        <v>802.2</v>
      </c>
    </row>
    <row r="1129" spans="1:4">
      <c r="A1129">
        <v>9</v>
      </c>
      <c r="B1129">
        <v>2020</v>
      </c>
      <c r="C1129" t="s">
        <v>197</v>
      </c>
      <c r="D1129">
        <v>165.23</v>
      </c>
    </row>
    <row r="1130" spans="1:4">
      <c r="A1130">
        <v>9</v>
      </c>
      <c r="B1130">
        <v>2020</v>
      </c>
      <c r="C1130" t="s">
        <v>125</v>
      </c>
      <c r="D1130">
        <v>767.75</v>
      </c>
    </row>
    <row r="1131" spans="1:4">
      <c r="A1131">
        <v>9</v>
      </c>
      <c r="B1131">
        <v>2020</v>
      </c>
      <c r="C1131" t="s">
        <v>644</v>
      </c>
      <c r="D1131">
        <v>300</v>
      </c>
    </row>
    <row r="1132" spans="1:4">
      <c r="A1132">
        <v>9</v>
      </c>
      <c r="B1132">
        <v>2020</v>
      </c>
      <c r="C1132" t="s">
        <v>646</v>
      </c>
      <c r="D1132">
        <v>976</v>
      </c>
    </row>
    <row r="1133" spans="1:4">
      <c r="A1133">
        <v>9</v>
      </c>
      <c r="B1133">
        <v>2020</v>
      </c>
      <c r="C1133" t="s">
        <v>163</v>
      </c>
      <c r="D1133">
        <v>77</v>
      </c>
    </row>
    <row r="1134" spans="1:4">
      <c r="A1134">
        <v>9</v>
      </c>
      <c r="B1134">
        <v>2020</v>
      </c>
      <c r="C1134" t="s">
        <v>134</v>
      </c>
      <c r="D1134">
        <v>708.23</v>
      </c>
    </row>
    <row r="1135" spans="1:4">
      <c r="A1135">
        <v>9</v>
      </c>
      <c r="B1135">
        <v>2020</v>
      </c>
      <c r="C1135" t="s">
        <v>34</v>
      </c>
      <c r="D1135">
        <v>147.9</v>
      </c>
    </row>
    <row r="1136" spans="1:4">
      <c r="A1136">
        <v>9</v>
      </c>
      <c r="B1136">
        <v>2020</v>
      </c>
      <c r="C1136" t="s">
        <v>36</v>
      </c>
      <c r="D1136">
        <v>1791.8</v>
      </c>
    </row>
    <row r="1137" spans="1:4">
      <c r="A1137">
        <v>9</v>
      </c>
      <c r="B1137">
        <v>2020</v>
      </c>
      <c r="C1137" t="s">
        <v>43</v>
      </c>
      <c r="D1137">
        <v>8163.56</v>
      </c>
    </row>
    <row r="1138" spans="1:4">
      <c r="A1138">
        <v>9</v>
      </c>
      <c r="B1138">
        <v>2020</v>
      </c>
      <c r="C1138" t="s">
        <v>39</v>
      </c>
      <c r="D1138">
        <v>356.15</v>
      </c>
    </row>
    <row r="1139" spans="1:4">
      <c r="A1139">
        <v>9</v>
      </c>
      <c r="B1139">
        <v>2020</v>
      </c>
      <c r="C1139" t="s">
        <v>375</v>
      </c>
      <c r="D1139">
        <v>294</v>
      </c>
    </row>
    <row r="1140" spans="1:4">
      <c r="A1140">
        <v>9</v>
      </c>
      <c r="B1140">
        <v>2021</v>
      </c>
      <c r="C1140" t="s">
        <v>1538</v>
      </c>
      <c r="D1140">
        <v>10.7</v>
      </c>
    </row>
    <row r="1141" spans="1:4">
      <c r="A1141">
        <v>9</v>
      </c>
      <c r="B1141">
        <v>2021</v>
      </c>
      <c r="C1141" t="s">
        <v>294</v>
      </c>
      <c r="D1141">
        <v>958</v>
      </c>
    </row>
    <row r="1142" spans="1:4">
      <c r="A1142">
        <v>9</v>
      </c>
      <c r="B1142">
        <v>2021</v>
      </c>
      <c r="C1142" t="s">
        <v>11</v>
      </c>
      <c r="D1142">
        <v>356.8</v>
      </c>
    </row>
    <row r="1143" spans="1:4">
      <c r="A1143">
        <v>9</v>
      </c>
      <c r="B1143">
        <v>2021</v>
      </c>
      <c r="C1143" t="s">
        <v>68</v>
      </c>
      <c r="D1143">
        <v>1113.6</v>
      </c>
    </row>
    <row r="1144" spans="1:4">
      <c r="A1144">
        <v>9</v>
      </c>
      <c r="B1144">
        <v>2021</v>
      </c>
      <c r="C1144" t="s">
        <v>197</v>
      </c>
      <c r="D1144">
        <v>23.55</v>
      </c>
    </row>
    <row r="1145" spans="1:4">
      <c r="A1145">
        <v>9</v>
      </c>
      <c r="B1145">
        <v>2021</v>
      </c>
      <c r="C1145" t="s">
        <v>125</v>
      </c>
      <c r="D1145">
        <v>887.75</v>
      </c>
    </row>
    <row r="1146" spans="1:4">
      <c r="A1146">
        <v>9</v>
      </c>
      <c r="B1146">
        <v>2021</v>
      </c>
      <c r="C1146" t="s">
        <v>644</v>
      </c>
      <c r="D1146">
        <v>300</v>
      </c>
    </row>
    <row r="1147" spans="1:4">
      <c r="A1147">
        <v>9</v>
      </c>
      <c r="B1147">
        <v>2021</v>
      </c>
      <c r="C1147" t="s">
        <v>646</v>
      </c>
      <c r="D1147">
        <v>1003</v>
      </c>
    </row>
    <row r="1148" spans="1:4">
      <c r="A1148">
        <v>9</v>
      </c>
      <c r="B1148">
        <v>2021</v>
      </c>
      <c r="C1148" t="s">
        <v>163</v>
      </c>
      <c r="D1148">
        <v>110</v>
      </c>
    </row>
    <row r="1149" spans="1:4">
      <c r="A1149">
        <v>9</v>
      </c>
      <c r="B1149">
        <v>2021</v>
      </c>
      <c r="C1149" t="s">
        <v>134</v>
      </c>
      <c r="D1149">
        <v>207.8</v>
      </c>
    </row>
    <row r="1150" spans="1:4">
      <c r="A1150">
        <v>9</v>
      </c>
      <c r="B1150">
        <v>2021</v>
      </c>
      <c r="C1150" t="s">
        <v>34</v>
      </c>
      <c r="D1150">
        <v>52</v>
      </c>
    </row>
    <row r="1151" spans="1:4">
      <c r="A1151">
        <v>9</v>
      </c>
      <c r="B1151">
        <v>2021</v>
      </c>
      <c r="C1151" t="s">
        <v>36</v>
      </c>
      <c r="D1151">
        <v>1805.93</v>
      </c>
    </row>
    <row r="1152" spans="1:4">
      <c r="A1152">
        <v>9</v>
      </c>
      <c r="B1152">
        <v>2021</v>
      </c>
      <c r="C1152" t="s">
        <v>43</v>
      </c>
      <c r="D1152">
        <v>8508.65</v>
      </c>
    </row>
    <row r="1153" spans="1:4">
      <c r="A1153">
        <v>9</v>
      </c>
      <c r="B1153">
        <v>2021</v>
      </c>
      <c r="C1153" t="s">
        <v>39</v>
      </c>
      <c r="D1153">
        <v>1325.26</v>
      </c>
    </row>
    <row r="1154" spans="1:4">
      <c r="A1154">
        <v>9</v>
      </c>
      <c r="B1154">
        <v>2021</v>
      </c>
      <c r="C1154" t="s">
        <v>375</v>
      </c>
      <c r="D1154">
        <v>354.26</v>
      </c>
    </row>
    <row r="1155" spans="1:4">
      <c r="A1155">
        <v>9</v>
      </c>
      <c r="B1155">
        <v>2022</v>
      </c>
      <c r="C1155" t="s">
        <v>1538</v>
      </c>
      <c r="D1155">
        <v>345.8</v>
      </c>
    </row>
    <row r="1156" spans="1:4">
      <c r="A1156">
        <v>9</v>
      </c>
      <c r="B1156">
        <v>2022</v>
      </c>
      <c r="C1156" t="s">
        <v>294</v>
      </c>
      <c r="D1156">
        <v>1110</v>
      </c>
    </row>
    <row r="1157" spans="1:4">
      <c r="A1157">
        <v>9</v>
      </c>
      <c r="B1157">
        <v>2022</v>
      </c>
      <c r="C1157" t="s">
        <v>11</v>
      </c>
      <c r="D1157">
        <v>543.13</v>
      </c>
    </row>
    <row r="1158" spans="1:4">
      <c r="A1158">
        <v>9</v>
      </c>
      <c r="B1158">
        <v>2022</v>
      </c>
      <c r="C1158" t="s">
        <v>68</v>
      </c>
      <c r="D1158">
        <v>868.99</v>
      </c>
    </row>
    <row r="1159" spans="1:4">
      <c r="A1159">
        <v>9</v>
      </c>
      <c r="B1159">
        <v>2022</v>
      </c>
      <c r="C1159" t="s">
        <v>125</v>
      </c>
      <c r="D1159">
        <v>885.55</v>
      </c>
    </row>
    <row r="1160" spans="1:4">
      <c r="A1160">
        <v>9</v>
      </c>
      <c r="B1160">
        <v>2022</v>
      </c>
      <c r="C1160" t="s">
        <v>644</v>
      </c>
      <c r="D1160">
        <v>100</v>
      </c>
    </row>
    <row r="1161" spans="1:4">
      <c r="A1161">
        <v>9</v>
      </c>
      <c r="B1161">
        <v>2022</v>
      </c>
      <c r="C1161" t="s">
        <v>646</v>
      </c>
      <c r="D1161">
        <v>1177</v>
      </c>
    </row>
    <row r="1162" spans="1:4">
      <c r="A1162">
        <v>9</v>
      </c>
      <c r="B1162">
        <v>2022</v>
      </c>
      <c r="C1162" t="s">
        <v>157</v>
      </c>
      <c r="D1162">
        <v>49</v>
      </c>
    </row>
    <row r="1163" spans="1:4">
      <c r="A1163">
        <v>9</v>
      </c>
      <c r="B1163">
        <v>2022</v>
      </c>
      <c r="C1163" t="s">
        <v>34</v>
      </c>
      <c r="D1163">
        <v>69</v>
      </c>
    </row>
    <row r="1164" spans="1:4">
      <c r="A1164">
        <v>9</v>
      </c>
      <c r="B1164">
        <v>2022</v>
      </c>
      <c r="C1164" t="s">
        <v>36</v>
      </c>
      <c r="D1164">
        <v>3962</v>
      </c>
    </row>
    <row r="1165" spans="1:4">
      <c r="A1165">
        <v>9</v>
      </c>
      <c r="B1165">
        <v>2022</v>
      </c>
      <c r="C1165" t="s">
        <v>43</v>
      </c>
      <c r="D1165">
        <v>10004.97</v>
      </c>
    </row>
    <row r="1166" spans="1:4">
      <c r="A1166">
        <v>9</v>
      </c>
      <c r="B1166">
        <v>2022</v>
      </c>
      <c r="C1166" t="s">
        <v>39</v>
      </c>
      <c r="D1166">
        <v>600.5</v>
      </c>
    </row>
    <row r="1167" spans="1:4">
      <c r="A1167">
        <v>9</v>
      </c>
      <c r="B1167">
        <v>2022</v>
      </c>
      <c r="C1167" t="s">
        <v>375</v>
      </c>
      <c r="D1167">
        <v>294</v>
      </c>
    </row>
    <row r="1168" spans="1:4">
      <c r="A1168">
        <v>10</v>
      </c>
      <c r="B1168">
        <v>2014</v>
      </c>
      <c r="C1168" t="s">
        <v>1538</v>
      </c>
      <c r="D1168">
        <v>453.25</v>
      </c>
    </row>
    <row r="1169" spans="1:4">
      <c r="A1169">
        <v>10</v>
      </c>
      <c r="B1169">
        <v>2014</v>
      </c>
      <c r="C1169" t="s">
        <v>11</v>
      </c>
      <c r="D1169">
        <v>736.54</v>
      </c>
    </row>
    <row r="1170" spans="1:4">
      <c r="A1170">
        <v>10</v>
      </c>
      <c r="B1170">
        <v>2014</v>
      </c>
      <c r="C1170" t="s">
        <v>68</v>
      </c>
      <c r="D1170">
        <v>378.3</v>
      </c>
    </row>
    <row r="1171" spans="1:4">
      <c r="A1171">
        <v>10</v>
      </c>
      <c r="B1171">
        <v>2014</v>
      </c>
      <c r="C1171" t="s">
        <v>197</v>
      </c>
      <c r="D1171">
        <v>321.7</v>
      </c>
    </row>
    <row r="1172" spans="1:4">
      <c r="A1172">
        <v>10</v>
      </c>
      <c r="B1172">
        <v>2014</v>
      </c>
      <c r="C1172" t="s">
        <v>157</v>
      </c>
      <c r="D1172">
        <v>2623</v>
      </c>
    </row>
    <row r="1173" spans="1:4">
      <c r="A1173">
        <v>10</v>
      </c>
      <c r="B1173">
        <v>2014</v>
      </c>
      <c r="C1173" t="s">
        <v>163</v>
      </c>
      <c r="D1173">
        <v>66</v>
      </c>
    </row>
    <row r="1174" spans="1:4">
      <c r="A1174">
        <v>10</v>
      </c>
      <c r="B1174">
        <v>2014</v>
      </c>
      <c r="C1174" t="s">
        <v>134</v>
      </c>
      <c r="D1174">
        <v>135.8</v>
      </c>
    </row>
    <row r="1175" spans="1:4">
      <c r="A1175">
        <v>10</v>
      </c>
      <c r="B1175">
        <v>2014</v>
      </c>
      <c r="C1175" t="s">
        <v>34</v>
      </c>
      <c r="D1175">
        <v>23.75</v>
      </c>
    </row>
    <row r="1176" spans="1:4">
      <c r="A1176">
        <v>10</v>
      </c>
      <c r="B1176">
        <v>2014</v>
      </c>
      <c r="C1176" t="s">
        <v>36</v>
      </c>
      <c r="D1176">
        <v>1100</v>
      </c>
    </row>
    <row r="1177" spans="1:4">
      <c r="A1177">
        <v>10</v>
      </c>
      <c r="B1177">
        <v>2014</v>
      </c>
      <c r="C1177" t="s">
        <v>43</v>
      </c>
      <c r="D1177">
        <v>6358.91</v>
      </c>
    </row>
    <row r="1178" spans="1:4">
      <c r="A1178">
        <v>10</v>
      </c>
      <c r="B1178">
        <v>2014</v>
      </c>
      <c r="C1178" t="s">
        <v>39</v>
      </c>
      <c r="D1178">
        <v>520.57</v>
      </c>
    </row>
    <row r="1179" spans="1:4">
      <c r="A1179">
        <v>10</v>
      </c>
      <c r="B1179">
        <v>2015</v>
      </c>
      <c r="C1179" t="s">
        <v>1538</v>
      </c>
      <c r="D1179">
        <v>1116</v>
      </c>
    </row>
    <row r="1180" spans="1:4">
      <c r="A1180">
        <v>10</v>
      </c>
      <c r="B1180">
        <v>2015</v>
      </c>
      <c r="C1180" t="s">
        <v>294</v>
      </c>
      <c r="D1180">
        <v>510.05</v>
      </c>
    </row>
    <row r="1181" spans="1:4">
      <c r="A1181">
        <v>10</v>
      </c>
      <c r="B1181">
        <v>2015</v>
      </c>
      <c r="C1181" t="s">
        <v>11</v>
      </c>
      <c r="D1181">
        <v>508.2</v>
      </c>
    </row>
    <row r="1182" spans="1:4">
      <c r="A1182">
        <v>10</v>
      </c>
      <c r="B1182">
        <v>2015</v>
      </c>
      <c r="C1182" t="s">
        <v>68</v>
      </c>
      <c r="D1182">
        <v>607.25</v>
      </c>
    </row>
    <row r="1183" spans="1:4">
      <c r="A1183">
        <v>10</v>
      </c>
      <c r="B1183">
        <v>2015</v>
      </c>
      <c r="C1183" t="s">
        <v>197</v>
      </c>
      <c r="D1183">
        <v>801.75</v>
      </c>
    </row>
    <row r="1184" spans="1:4">
      <c r="A1184">
        <v>10</v>
      </c>
      <c r="B1184">
        <v>2015</v>
      </c>
      <c r="C1184" t="s">
        <v>125</v>
      </c>
      <c r="D1184">
        <v>792.75</v>
      </c>
    </row>
    <row r="1185" spans="1:4">
      <c r="A1185">
        <v>10</v>
      </c>
      <c r="B1185">
        <v>2015</v>
      </c>
      <c r="C1185" t="s">
        <v>163</v>
      </c>
      <c r="D1185">
        <v>40</v>
      </c>
    </row>
    <row r="1186" spans="1:4">
      <c r="A1186">
        <v>10</v>
      </c>
      <c r="B1186">
        <v>2015</v>
      </c>
      <c r="C1186" t="s">
        <v>134</v>
      </c>
      <c r="D1186">
        <v>82.1</v>
      </c>
    </row>
    <row r="1187" spans="1:4">
      <c r="A1187">
        <v>10</v>
      </c>
      <c r="B1187">
        <v>2015</v>
      </c>
      <c r="C1187" t="s">
        <v>34</v>
      </c>
      <c r="D1187">
        <v>40.95</v>
      </c>
    </row>
    <row r="1188" spans="1:4">
      <c r="A1188">
        <v>10</v>
      </c>
      <c r="B1188">
        <v>2015</v>
      </c>
      <c r="C1188" t="s">
        <v>36</v>
      </c>
      <c r="D1188">
        <v>1206.7</v>
      </c>
    </row>
    <row r="1189" spans="1:4">
      <c r="A1189">
        <v>10</v>
      </c>
      <c r="B1189">
        <v>2015</v>
      </c>
      <c r="C1189" t="s">
        <v>43</v>
      </c>
      <c r="D1189">
        <v>6260.1</v>
      </c>
    </row>
    <row r="1190" spans="1:4">
      <c r="A1190">
        <v>10</v>
      </c>
      <c r="B1190">
        <v>2015</v>
      </c>
      <c r="C1190" t="s">
        <v>39</v>
      </c>
      <c r="D1190">
        <v>554.35</v>
      </c>
    </row>
    <row r="1191" spans="1:4">
      <c r="A1191">
        <v>10</v>
      </c>
      <c r="B1191">
        <v>2016</v>
      </c>
      <c r="C1191" t="s">
        <v>1538</v>
      </c>
      <c r="D1191">
        <v>1399.5</v>
      </c>
    </row>
    <row r="1192" spans="1:4">
      <c r="A1192">
        <v>10</v>
      </c>
      <c r="B1192">
        <v>2016</v>
      </c>
      <c r="C1192" t="s">
        <v>11</v>
      </c>
      <c r="D1192">
        <v>308.45</v>
      </c>
    </row>
    <row r="1193" spans="1:4">
      <c r="A1193">
        <v>10</v>
      </c>
      <c r="B1193">
        <v>2016</v>
      </c>
      <c r="C1193" t="s">
        <v>68</v>
      </c>
      <c r="D1193">
        <v>916.1</v>
      </c>
    </row>
    <row r="1194" spans="1:4">
      <c r="A1194">
        <v>10</v>
      </c>
      <c r="B1194">
        <v>2016</v>
      </c>
      <c r="C1194" t="s">
        <v>197</v>
      </c>
      <c r="D1194">
        <v>707</v>
      </c>
    </row>
    <row r="1195" spans="1:4">
      <c r="A1195">
        <v>10</v>
      </c>
      <c r="B1195">
        <v>2016</v>
      </c>
      <c r="C1195" t="s">
        <v>125</v>
      </c>
      <c r="D1195">
        <v>1368.13</v>
      </c>
    </row>
    <row r="1196" spans="1:4">
      <c r="A1196">
        <v>10</v>
      </c>
      <c r="B1196">
        <v>2016</v>
      </c>
      <c r="C1196" t="s">
        <v>644</v>
      </c>
      <c r="D1196">
        <v>1050</v>
      </c>
    </row>
    <row r="1197" spans="1:4">
      <c r="A1197">
        <v>10</v>
      </c>
      <c r="B1197">
        <v>2016</v>
      </c>
      <c r="C1197" t="s">
        <v>646</v>
      </c>
      <c r="D1197">
        <v>450</v>
      </c>
    </row>
    <row r="1198" spans="1:4">
      <c r="A1198">
        <v>10</v>
      </c>
      <c r="B1198">
        <v>2016</v>
      </c>
      <c r="C1198" t="s">
        <v>163</v>
      </c>
      <c r="D1198">
        <v>20</v>
      </c>
    </row>
    <row r="1199" spans="1:4">
      <c r="A1199">
        <v>10</v>
      </c>
      <c r="B1199">
        <v>2016</v>
      </c>
      <c r="C1199" t="s">
        <v>34</v>
      </c>
      <c r="D1199">
        <v>56.95</v>
      </c>
    </row>
    <row r="1200" spans="1:4">
      <c r="A1200">
        <v>10</v>
      </c>
      <c r="B1200">
        <v>2016</v>
      </c>
      <c r="C1200" t="s">
        <v>36</v>
      </c>
      <c r="D1200">
        <v>1286</v>
      </c>
    </row>
    <row r="1201" spans="1:4">
      <c r="A1201">
        <v>10</v>
      </c>
      <c r="B1201">
        <v>2016</v>
      </c>
      <c r="C1201" t="s">
        <v>43</v>
      </c>
      <c r="D1201">
        <v>8089.75</v>
      </c>
    </row>
    <row r="1202" spans="1:4">
      <c r="A1202">
        <v>10</v>
      </c>
      <c r="B1202">
        <v>2016</v>
      </c>
      <c r="C1202" t="s">
        <v>39</v>
      </c>
      <c r="D1202">
        <v>527.62</v>
      </c>
    </row>
    <row r="1203" spans="1:4">
      <c r="A1203">
        <v>10</v>
      </c>
      <c r="B1203">
        <v>2017</v>
      </c>
      <c r="C1203" t="s">
        <v>1538</v>
      </c>
      <c r="D1203">
        <v>2602.77</v>
      </c>
    </row>
    <row r="1204" spans="1:4">
      <c r="A1204">
        <v>10</v>
      </c>
      <c r="B1204">
        <v>2017</v>
      </c>
      <c r="C1204" t="s">
        <v>294</v>
      </c>
      <c r="D1204">
        <v>25</v>
      </c>
    </row>
    <row r="1205" spans="1:4">
      <c r="A1205">
        <v>10</v>
      </c>
      <c r="B1205">
        <v>2017</v>
      </c>
      <c r="C1205" t="s">
        <v>11</v>
      </c>
      <c r="D1205">
        <v>327.23</v>
      </c>
    </row>
    <row r="1206" spans="1:4">
      <c r="A1206">
        <v>10</v>
      </c>
      <c r="B1206">
        <v>2017</v>
      </c>
      <c r="C1206" t="s">
        <v>68</v>
      </c>
      <c r="D1206">
        <v>583.25</v>
      </c>
    </row>
    <row r="1207" spans="1:4">
      <c r="A1207">
        <v>10</v>
      </c>
      <c r="B1207">
        <v>2017</v>
      </c>
      <c r="C1207" t="s">
        <v>197</v>
      </c>
      <c r="D1207">
        <v>522.91</v>
      </c>
    </row>
    <row r="1208" spans="1:4">
      <c r="A1208">
        <v>10</v>
      </c>
      <c r="B1208">
        <v>2017</v>
      </c>
      <c r="C1208" t="s">
        <v>125</v>
      </c>
      <c r="D1208">
        <v>800</v>
      </c>
    </row>
    <row r="1209" spans="1:4">
      <c r="A1209">
        <v>10</v>
      </c>
      <c r="B1209">
        <v>2017</v>
      </c>
      <c r="C1209" t="s">
        <v>644</v>
      </c>
      <c r="D1209">
        <v>1650</v>
      </c>
    </row>
    <row r="1210" spans="1:4">
      <c r="A1210">
        <v>10</v>
      </c>
      <c r="B1210">
        <v>2017</v>
      </c>
      <c r="C1210" t="s">
        <v>134</v>
      </c>
      <c r="D1210">
        <v>371.1</v>
      </c>
    </row>
    <row r="1211" spans="1:4">
      <c r="A1211">
        <v>10</v>
      </c>
      <c r="B1211">
        <v>2017</v>
      </c>
      <c r="C1211" t="s">
        <v>34</v>
      </c>
      <c r="D1211">
        <v>121</v>
      </c>
    </row>
    <row r="1212" spans="1:4">
      <c r="A1212">
        <v>10</v>
      </c>
      <c r="B1212">
        <v>2017</v>
      </c>
      <c r="C1212" t="s">
        <v>36</v>
      </c>
      <c r="D1212">
        <v>1133</v>
      </c>
    </row>
    <row r="1213" spans="1:4">
      <c r="A1213">
        <v>10</v>
      </c>
      <c r="B1213">
        <v>2017</v>
      </c>
      <c r="C1213" t="s">
        <v>43</v>
      </c>
      <c r="D1213">
        <v>9033.03</v>
      </c>
    </row>
    <row r="1214" spans="1:4">
      <c r="A1214">
        <v>10</v>
      </c>
      <c r="B1214">
        <v>2017</v>
      </c>
      <c r="C1214" t="s">
        <v>39</v>
      </c>
      <c r="D1214">
        <v>558.77</v>
      </c>
    </row>
    <row r="1215" spans="1:4">
      <c r="A1215">
        <v>10</v>
      </c>
      <c r="B1215">
        <v>2017</v>
      </c>
      <c r="C1215" t="s">
        <v>375</v>
      </c>
      <c r="D1215">
        <v>338</v>
      </c>
    </row>
    <row r="1216" spans="1:4">
      <c r="A1216">
        <v>10</v>
      </c>
      <c r="B1216">
        <v>2018</v>
      </c>
      <c r="C1216" t="s">
        <v>1538</v>
      </c>
      <c r="D1216">
        <v>1727.65</v>
      </c>
    </row>
    <row r="1217" spans="1:4">
      <c r="A1217">
        <v>10</v>
      </c>
      <c r="B1217">
        <v>2018</v>
      </c>
      <c r="C1217" t="s">
        <v>294</v>
      </c>
      <c r="D1217">
        <v>470</v>
      </c>
    </row>
    <row r="1218" spans="1:4">
      <c r="A1218">
        <v>10</v>
      </c>
      <c r="B1218">
        <v>2018</v>
      </c>
      <c r="C1218" t="s">
        <v>11</v>
      </c>
      <c r="D1218">
        <v>357.1</v>
      </c>
    </row>
    <row r="1219" spans="1:4">
      <c r="A1219">
        <v>10</v>
      </c>
      <c r="B1219">
        <v>2018</v>
      </c>
      <c r="C1219" t="s">
        <v>68</v>
      </c>
      <c r="D1219">
        <v>701.31</v>
      </c>
    </row>
    <row r="1220" spans="1:4">
      <c r="A1220">
        <v>10</v>
      </c>
      <c r="B1220">
        <v>2018</v>
      </c>
      <c r="C1220" t="s">
        <v>197</v>
      </c>
      <c r="D1220">
        <v>175.64</v>
      </c>
    </row>
    <row r="1221" spans="1:4">
      <c r="A1221">
        <v>10</v>
      </c>
      <c r="B1221">
        <v>2018</v>
      </c>
      <c r="C1221" t="s">
        <v>125</v>
      </c>
      <c r="D1221">
        <v>833.1</v>
      </c>
    </row>
    <row r="1222" spans="1:4">
      <c r="A1222">
        <v>10</v>
      </c>
      <c r="B1222">
        <v>2018</v>
      </c>
      <c r="C1222" t="s">
        <v>644</v>
      </c>
      <c r="D1222">
        <v>1650</v>
      </c>
    </row>
    <row r="1223" spans="1:4">
      <c r="A1223">
        <v>10</v>
      </c>
      <c r="B1223">
        <v>2018</v>
      </c>
      <c r="C1223" t="s">
        <v>646</v>
      </c>
      <c r="D1223">
        <v>976</v>
      </c>
    </row>
    <row r="1224" spans="1:4">
      <c r="A1224">
        <v>10</v>
      </c>
      <c r="B1224">
        <v>2018</v>
      </c>
      <c r="C1224" t="s">
        <v>134</v>
      </c>
      <c r="D1224">
        <v>48</v>
      </c>
    </row>
    <row r="1225" spans="1:4">
      <c r="A1225">
        <v>10</v>
      </c>
      <c r="B1225">
        <v>2018</v>
      </c>
      <c r="C1225" t="s">
        <v>34</v>
      </c>
      <c r="D1225">
        <v>29.9</v>
      </c>
    </row>
    <row r="1226" spans="1:4">
      <c r="A1226">
        <v>10</v>
      </c>
      <c r="B1226">
        <v>2018</v>
      </c>
      <c r="C1226" t="s">
        <v>36</v>
      </c>
      <c r="D1226">
        <v>1000</v>
      </c>
    </row>
    <row r="1227" spans="1:4">
      <c r="A1227">
        <v>10</v>
      </c>
      <c r="B1227">
        <v>2018</v>
      </c>
      <c r="C1227" t="s">
        <v>43</v>
      </c>
      <c r="D1227">
        <v>8799.55</v>
      </c>
    </row>
    <row r="1228" spans="1:4">
      <c r="A1228">
        <v>10</v>
      </c>
      <c r="B1228">
        <v>2018</v>
      </c>
      <c r="C1228" t="s">
        <v>39</v>
      </c>
      <c r="D1228">
        <v>492.85</v>
      </c>
    </row>
    <row r="1229" spans="1:4">
      <c r="A1229">
        <v>10</v>
      </c>
      <c r="B1229">
        <v>2018</v>
      </c>
      <c r="C1229" t="s">
        <v>375</v>
      </c>
      <c r="D1229">
        <v>338</v>
      </c>
    </row>
    <row r="1230" spans="1:4">
      <c r="A1230">
        <v>10</v>
      </c>
      <c r="B1230">
        <v>2019</v>
      </c>
      <c r="C1230" t="s">
        <v>1538</v>
      </c>
      <c r="D1230">
        <v>842.26</v>
      </c>
    </row>
    <row r="1231" spans="1:4">
      <c r="A1231">
        <v>10</v>
      </c>
      <c r="B1231">
        <v>2019</v>
      </c>
      <c r="C1231" t="s">
        <v>294</v>
      </c>
      <c r="D1231">
        <v>541</v>
      </c>
    </row>
    <row r="1232" spans="1:4">
      <c r="A1232">
        <v>10</v>
      </c>
      <c r="B1232">
        <v>2019</v>
      </c>
      <c r="C1232" t="s">
        <v>11</v>
      </c>
      <c r="D1232">
        <v>283.54</v>
      </c>
    </row>
    <row r="1233" spans="1:4">
      <c r="A1233">
        <v>10</v>
      </c>
      <c r="B1233">
        <v>2019</v>
      </c>
      <c r="C1233" t="s">
        <v>68</v>
      </c>
      <c r="D1233">
        <v>709.49</v>
      </c>
    </row>
    <row r="1234" spans="1:4">
      <c r="A1234">
        <v>10</v>
      </c>
      <c r="B1234">
        <v>2019</v>
      </c>
      <c r="C1234" t="s">
        <v>197</v>
      </c>
      <c r="D1234">
        <v>66.35</v>
      </c>
    </row>
    <row r="1235" spans="1:4">
      <c r="A1235">
        <v>10</v>
      </c>
      <c r="B1235">
        <v>2019</v>
      </c>
      <c r="C1235" t="s">
        <v>125</v>
      </c>
      <c r="D1235">
        <v>778.35</v>
      </c>
    </row>
    <row r="1236" spans="1:4">
      <c r="A1236">
        <v>10</v>
      </c>
      <c r="B1236">
        <v>2019</v>
      </c>
      <c r="C1236" t="s">
        <v>644</v>
      </c>
      <c r="D1236">
        <v>300</v>
      </c>
    </row>
    <row r="1237" spans="1:4">
      <c r="A1237">
        <v>10</v>
      </c>
      <c r="B1237">
        <v>2019</v>
      </c>
      <c r="C1237" t="s">
        <v>646</v>
      </c>
      <c r="D1237">
        <v>976</v>
      </c>
    </row>
    <row r="1238" spans="1:4">
      <c r="A1238">
        <v>10</v>
      </c>
      <c r="B1238">
        <v>2019</v>
      </c>
      <c r="C1238" t="s">
        <v>134</v>
      </c>
      <c r="D1238">
        <v>172</v>
      </c>
    </row>
    <row r="1239" spans="1:4">
      <c r="A1239">
        <v>10</v>
      </c>
      <c r="B1239">
        <v>2019</v>
      </c>
      <c r="C1239" t="s">
        <v>34</v>
      </c>
      <c r="D1239">
        <v>35.9</v>
      </c>
    </row>
    <row r="1240" spans="1:4">
      <c r="A1240">
        <v>10</v>
      </c>
      <c r="B1240">
        <v>2019</v>
      </c>
      <c r="C1240" t="s">
        <v>36</v>
      </c>
      <c r="D1240">
        <v>1459.6</v>
      </c>
    </row>
    <row r="1241" spans="1:4">
      <c r="A1241">
        <v>10</v>
      </c>
      <c r="B1241">
        <v>2019</v>
      </c>
      <c r="C1241" t="s">
        <v>43</v>
      </c>
      <c r="D1241">
        <v>6960.54</v>
      </c>
    </row>
    <row r="1242" spans="1:4">
      <c r="A1242">
        <v>10</v>
      </c>
      <c r="B1242">
        <v>2019</v>
      </c>
      <c r="C1242" t="s">
        <v>39</v>
      </c>
      <c r="D1242">
        <v>502.05</v>
      </c>
    </row>
    <row r="1243" spans="1:4">
      <c r="A1243">
        <v>10</v>
      </c>
      <c r="B1243">
        <v>2019</v>
      </c>
      <c r="C1243" t="s">
        <v>375</v>
      </c>
      <c r="D1243">
        <v>294</v>
      </c>
    </row>
    <row r="1244" spans="1:4">
      <c r="A1244">
        <v>10</v>
      </c>
      <c r="B1244">
        <v>2020</v>
      </c>
      <c r="C1244" t="s">
        <v>1538</v>
      </c>
      <c r="D1244">
        <v>58.33</v>
      </c>
    </row>
    <row r="1245" spans="1:4">
      <c r="A1245">
        <v>10</v>
      </c>
      <c r="B1245">
        <v>2020</v>
      </c>
      <c r="C1245" t="s">
        <v>294</v>
      </c>
      <c r="D1245">
        <v>530</v>
      </c>
    </row>
    <row r="1246" spans="1:4">
      <c r="A1246">
        <v>10</v>
      </c>
      <c r="B1246">
        <v>2020</v>
      </c>
      <c r="C1246" t="s">
        <v>11</v>
      </c>
      <c r="D1246">
        <v>406.89</v>
      </c>
    </row>
    <row r="1247" spans="1:4">
      <c r="A1247">
        <v>10</v>
      </c>
      <c r="B1247">
        <v>2020</v>
      </c>
      <c r="C1247" t="s">
        <v>68</v>
      </c>
      <c r="D1247">
        <v>1046.39</v>
      </c>
    </row>
    <row r="1248" spans="1:4">
      <c r="A1248">
        <v>10</v>
      </c>
      <c r="B1248">
        <v>2020</v>
      </c>
      <c r="C1248" t="s">
        <v>197</v>
      </c>
      <c r="D1248">
        <v>402.87</v>
      </c>
    </row>
    <row r="1249" spans="1:4">
      <c r="A1249">
        <v>10</v>
      </c>
      <c r="B1249">
        <v>2020</v>
      </c>
      <c r="C1249" t="s">
        <v>125</v>
      </c>
      <c r="D1249">
        <v>821.9</v>
      </c>
    </row>
    <row r="1250" spans="1:4">
      <c r="A1250">
        <v>10</v>
      </c>
      <c r="B1250">
        <v>2020</v>
      </c>
      <c r="C1250" t="s">
        <v>644</v>
      </c>
      <c r="D1250">
        <v>300</v>
      </c>
    </row>
    <row r="1251" spans="1:4">
      <c r="A1251">
        <v>10</v>
      </c>
      <c r="B1251">
        <v>2020</v>
      </c>
      <c r="C1251" t="s">
        <v>646</v>
      </c>
      <c r="D1251">
        <v>976</v>
      </c>
    </row>
    <row r="1252" spans="1:4">
      <c r="A1252">
        <v>10</v>
      </c>
      <c r="B1252">
        <v>2020</v>
      </c>
      <c r="C1252" t="s">
        <v>163</v>
      </c>
      <c r="D1252">
        <v>16.25</v>
      </c>
    </row>
    <row r="1253" spans="1:4">
      <c r="A1253">
        <v>10</v>
      </c>
      <c r="B1253">
        <v>2020</v>
      </c>
      <c r="C1253" t="s">
        <v>134</v>
      </c>
      <c r="D1253">
        <v>892.66</v>
      </c>
    </row>
    <row r="1254" spans="1:4">
      <c r="A1254">
        <v>10</v>
      </c>
      <c r="B1254">
        <v>2020</v>
      </c>
      <c r="C1254" t="s">
        <v>34</v>
      </c>
      <c r="D1254">
        <v>85.4</v>
      </c>
    </row>
    <row r="1255" spans="1:4">
      <c r="A1255">
        <v>10</v>
      </c>
      <c r="B1255">
        <v>2020</v>
      </c>
      <c r="C1255" t="s">
        <v>36</v>
      </c>
      <c r="D1255">
        <v>1779</v>
      </c>
    </row>
    <row r="1256" spans="1:4">
      <c r="A1256">
        <v>10</v>
      </c>
      <c r="B1256">
        <v>2020</v>
      </c>
      <c r="C1256" t="s">
        <v>43</v>
      </c>
      <c r="D1256">
        <v>8030.19</v>
      </c>
    </row>
    <row r="1257" spans="1:4">
      <c r="A1257">
        <v>10</v>
      </c>
      <c r="B1257">
        <v>2020</v>
      </c>
      <c r="C1257" t="s">
        <v>39</v>
      </c>
      <c r="D1257">
        <v>420.5</v>
      </c>
    </row>
    <row r="1258" spans="1:4">
      <c r="A1258">
        <v>10</v>
      </c>
      <c r="B1258">
        <v>2020</v>
      </c>
      <c r="C1258" t="s">
        <v>375</v>
      </c>
      <c r="D1258">
        <v>294</v>
      </c>
    </row>
    <row r="1259" spans="1:4">
      <c r="A1259">
        <v>10</v>
      </c>
      <c r="B1259">
        <v>2021</v>
      </c>
      <c r="C1259" t="s">
        <v>1538</v>
      </c>
      <c r="D1259">
        <v>545.53</v>
      </c>
    </row>
    <row r="1260" spans="1:4">
      <c r="A1260">
        <v>10</v>
      </c>
      <c r="B1260">
        <v>2021</v>
      </c>
      <c r="C1260" t="s">
        <v>294</v>
      </c>
      <c r="D1260">
        <v>619.3</v>
      </c>
    </row>
    <row r="1261" spans="1:4">
      <c r="A1261">
        <v>10</v>
      </c>
      <c r="B1261">
        <v>2021</v>
      </c>
      <c r="C1261" t="s">
        <v>11</v>
      </c>
      <c r="D1261">
        <v>277</v>
      </c>
    </row>
    <row r="1262" spans="1:4">
      <c r="A1262">
        <v>10</v>
      </c>
      <c r="B1262">
        <v>2021</v>
      </c>
      <c r="C1262" t="s">
        <v>68</v>
      </c>
      <c r="D1262">
        <v>1027.18</v>
      </c>
    </row>
    <row r="1263" spans="1:4">
      <c r="A1263">
        <v>10</v>
      </c>
      <c r="B1263">
        <v>2021</v>
      </c>
      <c r="C1263" t="s">
        <v>197</v>
      </c>
      <c r="D1263">
        <v>182.3</v>
      </c>
    </row>
    <row r="1264" spans="1:4">
      <c r="A1264">
        <v>10</v>
      </c>
      <c r="B1264">
        <v>2021</v>
      </c>
      <c r="C1264" t="s">
        <v>125</v>
      </c>
      <c r="D1264">
        <v>767.75</v>
      </c>
    </row>
    <row r="1265" spans="1:4">
      <c r="A1265">
        <v>10</v>
      </c>
      <c r="B1265">
        <v>2021</v>
      </c>
      <c r="C1265" t="s">
        <v>644</v>
      </c>
      <c r="D1265">
        <v>300</v>
      </c>
    </row>
    <row r="1266" spans="1:4">
      <c r="A1266">
        <v>10</v>
      </c>
      <c r="B1266">
        <v>2021</v>
      </c>
      <c r="C1266" t="s">
        <v>646</v>
      </c>
      <c r="D1266">
        <v>1003</v>
      </c>
    </row>
    <row r="1267" spans="1:4">
      <c r="A1267">
        <v>10</v>
      </c>
      <c r="B1267">
        <v>2021</v>
      </c>
      <c r="C1267" t="s">
        <v>1505</v>
      </c>
      <c r="D1267">
        <v>653</v>
      </c>
    </row>
    <row r="1268" spans="1:4">
      <c r="A1268">
        <v>10</v>
      </c>
      <c r="B1268">
        <v>2021</v>
      </c>
      <c r="C1268" t="s">
        <v>34</v>
      </c>
      <c r="D1268">
        <v>36.9</v>
      </c>
    </row>
    <row r="1269" spans="1:4">
      <c r="A1269">
        <v>10</v>
      </c>
      <c r="B1269">
        <v>2021</v>
      </c>
      <c r="C1269" t="s">
        <v>36</v>
      </c>
      <c r="D1269">
        <v>2177.5</v>
      </c>
    </row>
    <row r="1270" spans="1:4">
      <c r="A1270">
        <v>10</v>
      </c>
      <c r="B1270">
        <v>2021</v>
      </c>
      <c r="C1270" t="s">
        <v>43</v>
      </c>
      <c r="D1270">
        <v>8324.06</v>
      </c>
    </row>
    <row r="1271" spans="1:4">
      <c r="A1271">
        <v>10</v>
      </c>
      <c r="B1271">
        <v>2021</v>
      </c>
      <c r="C1271" t="s">
        <v>39</v>
      </c>
      <c r="D1271">
        <v>440.6</v>
      </c>
    </row>
    <row r="1272" spans="1:4">
      <c r="A1272">
        <v>10</v>
      </c>
      <c r="B1272">
        <v>2021</v>
      </c>
      <c r="C1272" t="s">
        <v>375</v>
      </c>
      <c r="D1272">
        <v>294</v>
      </c>
    </row>
    <row r="1273" spans="1:4">
      <c r="A1273">
        <v>10</v>
      </c>
      <c r="B1273">
        <v>2022</v>
      </c>
      <c r="C1273" t="s">
        <v>1538</v>
      </c>
      <c r="D1273">
        <v>310</v>
      </c>
    </row>
    <row r="1274" spans="1:4">
      <c r="A1274">
        <v>10</v>
      </c>
      <c r="B1274">
        <v>2022</v>
      </c>
      <c r="C1274" t="s">
        <v>294</v>
      </c>
      <c r="D1274">
        <v>470</v>
      </c>
    </row>
    <row r="1275" spans="1:4">
      <c r="A1275">
        <v>10</v>
      </c>
      <c r="B1275">
        <v>2022</v>
      </c>
      <c r="C1275" t="s">
        <v>11</v>
      </c>
      <c r="D1275">
        <v>385.13</v>
      </c>
    </row>
    <row r="1276" spans="1:4">
      <c r="A1276">
        <v>10</v>
      </c>
      <c r="B1276">
        <v>2022</v>
      </c>
      <c r="C1276" t="s">
        <v>68</v>
      </c>
      <c r="D1276">
        <v>1082.34</v>
      </c>
    </row>
    <row r="1277" spans="1:4">
      <c r="A1277">
        <v>10</v>
      </c>
      <c r="B1277">
        <v>2022</v>
      </c>
      <c r="C1277" t="s">
        <v>197</v>
      </c>
      <c r="D1277">
        <v>83.1</v>
      </c>
    </row>
    <row r="1278" spans="1:4">
      <c r="A1278">
        <v>10</v>
      </c>
      <c r="B1278">
        <v>2022</v>
      </c>
      <c r="C1278" t="s">
        <v>125</v>
      </c>
      <c r="D1278">
        <v>842.75</v>
      </c>
    </row>
    <row r="1279" spans="1:4">
      <c r="A1279">
        <v>10</v>
      </c>
      <c r="B1279">
        <v>2022</v>
      </c>
      <c r="C1279" t="s">
        <v>644</v>
      </c>
      <c r="D1279">
        <v>100</v>
      </c>
    </row>
    <row r="1280" spans="1:4">
      <c r="A1280">
        <v>10</v>
      </c>
      <c r="B1280">
        <v>2022</v>
      </c>
      <c r="C1280" t="s">
        <v>646</v>
      </c>
      <c r="D1280">
        <v>1177</v>
      </c>
    </row>
    <row r="1281" spans="1:4">
      <c r="A1281">
        <v>10</v>
      </c>
      <c r="B1281">
        <v>2022</v>
      </c>
      <c r="C1281" t="s">
        <v>163</v>
      </c>
      <c r="D1281">
        <v>140.25</v>
      </c>
    </row>
    <row r="1282" spans="1:4">
      <c r="A1282">
        <v>10</v>
      </c>
      <c r="B1282">
        <v>2022</v>
      </c>
      <c r="C1282" t="s">
        <v>134</v>
      </c>
      <c r="D1282">
        <v>472</v>
      </c>
    </row>
    <row r="1283" spans="1:4">
      <c r="A1283">
        <v>10</v>
      </c>
      <c r="B1283">
        <v>2022</v>
      </c>
      <c r="C1283" t="s">
        <v>34</v>
      </c>
      <c r="D1283">
        <v>53</v>
      </c>
    </row>
    <row r="1284" spans="1:4">
      <c r="A1284">
        <v>10</v>
      </c>
      <c r="B1284">
        <v>2022</v>
      </c>
      <c r="C1284" t="s">
        <v>36</v>
      </c>
      <c r="D1284">
        <v>4479</v>
      </c>
    </row>
    <row r="1285" spans="1:4">
      <c r="A1285">
        <v>10</v>
      </c>
      <c r="B1285">
        <v>2022</v>
      </c>
      <c r="C1285" t="s">
        <v>43</v>
      </c>
      <c r="D1285">
        <v>10131.12</v>
      </c>
    </row>
    <row r="1286" spans="1:4">
      <c r="A1286">
        <v>10</v>
      </c>
      <c r="B1286">
        <v>2022</v>
      </c>
      <c r="C1286" t="s">
        <v>39</v>
      </c>
      <c r="D1286">
        <v>242.55</v>
      </c>
    </row>
    <row r="1287" spans="1:4">
      <c r="A1287">
        <v>10</v>
      </c>
      <c r="B1287">
        <v>2022</v>
      </c>
      <c r="C1287" t="s">
        <v>375</v>
      </c>
      <c r="D1287">
        <v>294</v>
      </c>
    </row>
    <row r="1288" spans="1:4">
      <c r="A1288">
        <v>11</v>
      </c>
      <c r="B1288">
        <v>2014</v>
      </c>
      <c r="C1288" t="s">
        <v>1538</v>
      </c>
      <c r="D1288">
        <v>16.9</v>
      </c>
    </row>
    <row r="1289" spans="1:4">
      <c r="A1289">
        <v>11</v>
      </c>
      <c r="B1289">
        <v>2014</v>
      </c>
      <c r="C1289" t="s">
        <v>11</v>
      </c>
      <c r="D1289">
        <v>336.05</v>
      </c>
    </row>
    <row r="1290" spans="1:4">
      <c r="A1290">
        <v>11</v>
      </c>
      <c r="B1290">
        <v>2014</v>
      </c>
      <c r="C1290" t="s">
        <v>68</v>
      </c>
      <c r="D1290">
        <v>479.63</v>
      </c>
    </row>
    <row r="1291" spans="1:4">
      <c r="A1291">
        <v>11</v>
      </c>
      <c r="B1291">
        <v>2014</v>
      </c>
      <c r="C1291" t="s">
        <v>197</v>
      </c>
      <c r="D1291">
        <v>749.9</v>
      </c>
    </row>
    <row r="1292" spans="1:4">
      <c r="A1292">
        <v>11</v>
      </c>
      <c r="B1292">
        <v>2014</v>
      </c>
      <c r="C1292" t="s">
        <v>125</v>
      </c>
      <c r="D1292">
        <v>131.55</v>
      </c>
    </row>
    <row r="1293" spans="1:4">
      <c r="A1293">
        <v>11</v>
      </c>
      <c r="B1293">
        <v>2014</v>
      </c>
      <c r="C1293" t="s">
        <v>225</v>
      </c>
      <c r="D1293">
        <v>39.9</v>
      </c>
    </row>
    <row r="1294" spans="1:4">
      <c r="A1294">
        <v>11</v>
      </c>
      <c r="B1294">
        <v>2014</v>
      </c>
      <c r="C1294" t="s">
        <v>157</v>
      </c>
      <c r="D1294">
        <v>2046.2</v>
      </c>
    </row>
    <row r="1295" spans="1:4">
      <c r="A1295">
        <v>11</v>
      </c>
      <c r="B1295">
        <v>2014</v>
      </c>
      <c r="C1295" t="s">
        <v>163</v>
      </c>
      <c r="D1295">
        <v>408</v>
      </c>
    </row>
    <row r="1296" spans="1:4">
      <c r="A1296">
        <v>11</v>
      </c>
      <c r="B1296">
        <v>2014</v>
      </c>
      <c r="C1296" t="s">
        <v>134</v>
      </c>
      <c r="D1296">
        <v>170.2</v>
      </c>
    </row>
    <row r="1297" spans="1:4">
      <c r="A1297">
        <v>11</v>
      </c>
      <c r="B1297">
        <v>2014</v>
      </c>
      <c r="C1297" t="s">
        <v>34</v>
      </c>
      <c r="D1297">
        <v>37.05</v>
      </c>
    </row>
    <row r="1298" spans="1:4">
      <c r="A1298">
        <v>11</v>
      </c>
      <c r="B1298">
        <v>2014</v>
      </c>
      <c r="C1298" t="s">
        <v>36</v>
      </c>
      <c r="D1298">
        <v>1100</v>
      </c>
    </row>
    <row r="1299" spans="1:4">
      <c r="A1299">
        <v>11</v>
      </c>
      <c r="B1299">
        <v>2014</v>
      </c>
      <c r="C1299" t="s">
        <v>43</v>
      </c>
      <c r="D1299">
        <v>6164.78</v>
      </c>
    </row>
    <row r="1300" spans="1:4">
      <c r="A1300">
        <v>11</v>
      </c>
      <c r="B1300">
        <v>2014</v>
      </c>
      <c r="C1300" t="s">
        <v>39</v>
      </c>
      <c r="D1300">
        <v>649.4</v>
      </c>
    </row>
    <row r="1301" spans="1:4">
      <c r="A1301">
        <v>11</v>
      </c>
      <c r="B1301">
        <v>2015</v>
      </c>
      <c r="C1301" t="s">
        <v>1538</v>
      </c>
      <c r="D1301">
        <v>1391.66</v>
      </c>
    </row>
    <row r="1302" spans="1:4">
      <c r="A1302">
        <v>11</v>
      </c>
      <c r="B1302">
        <v>2015</v>
      </c>
      <c r="C1302" t="s">
        <v>11</v>
      </c>
      <c r="D1302">
        <v>401.7</v>
      </c>
    </row>
    <row r="1303" spans="1:4">
      <c r="A1303">
        <v>11</v>
      </c>
      <c r="B1303">
        <v>2015</v>
      </c>
      <c r="C1303" t="s">
        <v>68</v>
      </c>
      <c r="D1303">
        <v>232.2</v>
      </c>
    </row>
    <row r="1304" spans="1:4">
      <c r="A1304">
        <v>11</v>
      </c>
      <c r="B1304">
        <v>2015</v>
      </c>
      <c r="C1304" t="s">
        <v>197</v>
      </c>
      <c r="D1304">
        <v>89.7</v>
      </c>
    </row>
    <row r="1305" spans="1:4">
      <c r="A1305">
        <v>11</v>
      </c>
      <c r="B1305">
        <v>2015</v>
      </c>
      <c r="C1305" t="s">
        <v>125</v>
      </c>
      <c r="D1305">
        <v>317.4</v>
      </c>
    </row>
    <row r="1306" spans="1:4">
      <c r="A1306">
        <v>11</v>
      </c>
      <c r="B1306">
        <v>2015</v>
      </c>
      <c r="C1306" t="s">
        <v>163</v>
      </c>
      <c r="D1306">
        <v>13.4</v>
      </c>
    </row>
    <row r="1307" spans="1:4">
      <c r="A1307">
        <v>11</v>
      </c>
      <c r="B1307">
        <v>2015</v>
      </c>
      <c r="C1307" t="s">
        <v>134</v>
      </c>
      <c r="D1307">
        <v>653.85</v>
      </c>
    </row>
    <row r="1308" spans="1:4">
      <c r="A1308">
        <v>11</v>
      </c>
      <c r="B1308">
        <v>2015</v>
      </c>
      <c r="C1308" t="s">
        <v>34</v>
      </c>
      <c r="D1308">
        <v>29.43</v>
      </c>
    </row>
    <row r="1309" spans="1:4">
      <c r="A1309">
        <v>11</v>
      </c>
      <c r="B1309">
        <v>2015</v>
      </c>
      <c r="C1309" t="s">
        <v>36</v>
      </c>
      <c r="D1309">
        <v>1849.72928571429</v>
      </c>
    </row>
    <row r="1310" spans="1:4">
      <c r="A1310">
        <v>11</v>
      </c>
      <c r="B1310">
        <v>2015</v>
      </c>
      <c r="C1310" t="s">
        <v>43</v>
      </c>
      <c r="D1310">
        <v>5325.45928571429</v>
      </c>
    </row>
    <row r="1311" spans="1:4">
      <c r="A1311">
        <v>11</v>
      </c>
      <c r="B1311">
        <v>2015</v>
      </c>
      <c r="C1311" t="s">
        <v>39</v>
      </c>
      <c r="D1311">
        <v>346.39</v>
      </c>
    </row>
    <row r="1312" spans="1:4">
      <c r="A1312">
        <v>11</v>
      </c>
      <c r="B1312">
        <v>2016</v>
      </c>
      <c r="C1312" t="s">
        <v>1538</v>
      </c>
      <c r="D1312">
        <v>1858.85</v>
      </c>
    </row>
    <row r="1313" spans="1:4">
      <c r="A1313">
        <v>11</v>
      </c>
      <c r="B1313">
        <v>2016</v>
      </c>
      <c r="C1313" t="s">
        <v>11</v>
      </c>
      <c r="D1313">
        <v>280</v>
      </c>
    </row>
    <row r="1314" spans="1:4">
      <c r="A1314">
        <v>11</v>
      </c>
      <c r="B1314">
        <v>2016</v>
      </c>
      <c r="C1314" t="s">
        <v>68</v>
      </c>
      <c r="D1314">
        <v>742.61</v>
      </c>
    </row>
    <row r="1315" spans="1:4">
      <c r="A1315">
        <v>11</v>
      </c>
      <c r="B1315">
        <v>2016</v>
      </c>
      <c r="C1315" t="s">
        <v>197</v>
      </c>
      <c r="D1315">
        <v>551.85</v>
      </c>
    </row>
    <row r="1316" spans="1:4">
      <c r="A1316">
        <v>11</v>
      </c>
      <c r="B1316">
        <v>2016</v>
      </c>
      <c r="C1316" t="s">
        <v>125</v>
      </c>
      <c r="D1316">
        <v>882</v>
      </c>
    </row>
    <row r="1317" spans="1:4">
      <c r="A1317">
        <v>11</v>
      </c>
      <c r="B1317">
        <v>2016</v>
      </c>
      <c r="C1317" t="s">
        <v>644</v>
      </c>
      <c r="D1317">
        <v>1050</v>
      </c>
    </row>
    <row r="1318" spans="1:4">
      <c r="A1318">
        <v>11</v>
      </c>
      <c r="B1318">
        <v>2016</v>
      </c>
      <c r="C1318" t="s">
        <v>646</v>
      </c>
      <c r="D1318">
        <v>450</v>
      </c>
    </row>
    <row r="1319" spans="1:4">
      <c r="A1319">
        <v>11</v>
      </c>
      <c r="B1319">
        <v>2016</v>
      </c>
      <c r="C1319" t="s">
        <v>163</v>
      </c>
      <c r="D1319">
        <v>355.74</v>
      </c>
    </row>
    <row r="1320" spans="1:4">
      <c r="A1320">
        <v>11</v>
      </c>
      <c r="B1320">
        <v>2016</v>
      </c>
      <c r="C1320" t="s">
        <v>134</v>
      </c>
      <c r="D1320">
        <v>140</v>
      </c>
    </row>
    <row r="1321" spans="1:4">
      <c r="A1321">
        <v>11</v>
      </c>
      <c r="B1321">
        <v>2016</v>
      </c>
      <c r="C1321" t="s">
        <v>34</v>
      </c>
      <c r="D1321">
        <v>78.35</v>
      </c>
    </row>
    <row r="1322" spans="1:4">
      <c r="A1322">
        <v>11</v>
      </c>
      <c r="B1322">
        <v>2016</v>
      </c>
      <c r="C1322" t="s">
        <v>36</v>
      </c>
      <c r="D1322">
        <v>6859.38</v>
      </c>
    </row>
    <row r="1323" spans="1:4">
      <c r="A1323">
        <v>11</v>
      </c>
      <c r="B1323">
        <v>2016</v>
      </c>
      <c r="C1323" t="s">
        <v>43</v>
      </c>
      <c r="D1323">
        <v>14068.67</v>
      </c>
    </row>
    <row r="1324" spans="1:4">
      <c r="A1324">
        <v>11</v>
      </c>
      <c r="B1324">
        <v>2016</v>
      </c>
      <c r="C1324" t="s">
        <v>39</v>
      </c>
      <c r="D1324">
        <v>481.89</v>
      </c>
    </row>
    <row r="1325" spans="1:4">
      <c r="A1325">
        <v>11</v>
      </c>
      <c r="B1325">
        <v>2016</v>
      </c>
      <c r="C1325" t="s">
        <v>375</v>
      </c>
      <c r="D1325">
        <v>338</v>
      </c>
    </row>
    <row r="1326" spans="1:4">
      <c r="A1326">
        <v>11</v>
      </c>
      <c r="B1326">
        <v>2017</v>
      </c>
      <c r="C1326" t="s">
        <v>1538</v>
      </c>
      <c r="D1326">
        <v>2378.62</v>
      </c>
    </row>
    <row r="1327" spans="1:4">
      <c r="A1327">
        <v>11</v>
      </c>
      <c r="B1327">
        <v>2017</v>
      </c>
      <c r="C1327" t="s">
        <v>11</v>
      </c>
      <c r="D1327">
        <v>439.64</v>
      </c>
    </row>
    <row r="1328" spans="1:4">
      <c r="A1328">
        <v>11</v>
      </c>
      <c r="B1328">
        <v>2017</v>
      </c>
      <c r="C1328" t="s">
        <v>68</v>
      </c>
      <c r="D1328">
        <v>550.4</v>
      </c>
    </row>
    <row r="1329" spans="1:4">
      <c r="A1329">
        <v>11</v>
      </c>
      <c r="B1329">
        <v>2017</v>
      </c>
      <c r="C1329" t="s">
        <v>197</v>
      </c>
      <c r="D1329">
        <v>375.1</v>
      </c>
    </row>
    <row r="1330" spans="1:4">
      <c r="A1330">
        <v>11</v>
      </c>
      <c r="B1330">
        <v>2017</v>
      </c>
      <c r="C1330" t="s">
        <v>125</v>
      </c>
      <c r="D1330">
        <v>715.5</v>
      </c>
    </row>
    <row r="1331" spans="1:4">
      <c r="A1331">
        <v>11</v>
      </c>
      <c r="B1331">
        <v>2017</v>
      </c>
      <c r="C1331" t="s">
        <v>841</v>
      </c>
      <c r="D1331">
        <v>5763.65</v>
      </c>
    </row>
    <row r="1332" spans="1:4">
      <c r="A1332">
        <v>11</v>
      </c>
      <c r="B1332">
        <v>2017</v>
      </c>
      <c r="C1332" t="s">
        <v>644</v>
      </c>
      <c r="D1332">
        <v>1650</v>
      </c>
    </row>
    <row r="1333" spans="1:4">
      <c r="A1333">
        <v>11</v>
      </c>
      <c r="B1333">
        <v>2017</v>
      </c>
      <c r="C1333" t="s">
        <v>134</v>
      </c>
      <c r="D1333">
        <v>80.4</v>
      </c>
    </row>
    <row r="1334" spans="1:4">
      <c r="A1334">
        <v>11</v>
      </c>
      <c r="B1334">
        <v>2017</v>
      </c>
      <c r="C1334" t="s">
        <v>34</v>
      </c>
      <c r="D1334">
        <v>88.1</v>
      </c>
    </row>
    <row r="1335" spans="1:4">
      <c r="A1335">
        <v>11</v>
      </c>
      <c r="B1335">
        <v>2017</v>
      </c>
      <c r="C1335" t="s">
        <v>36</v>
      </c>
      <c r="D1335">
        <v>3545</v>
      </c>
    </row>
    <row r="1336" spans="1:4">
      <c r="A1336">
        <v>11</v>
      </c>
      <c r="B1336">
        <v>2017</v>
      </c>
      <c r="C1336" t="s">
        <v>43</v>
      </c>
      <c r="D1336">
        <v>16671.72</v>
      </c>
    </row>
    <row r="1337" spans="1:4">
      <c r="A1337">
        <v>11</v>
      </c>
      <c r="B1337">
        <v>2017</v>
      </c>
      <c r="C1337" t="s">
        <v>39</v>
      </c>
      <c r="D1337">
        <v>747.31</v>
      </c>
    </row>
    <row r="1338" spans="1:4">
      <c r="A1338">
        <v>11</v>
      </c>
      <c r="B1338">
        <v>2017</v>
      </c>
      <c r="C1338" t="s">
        <v>375</v>
      </c>
      <c r="D1338">
        <v>338</v>
      </c>
    </row>
    <row r="1339" spans="1:4">
      <c r="A1339">
        <v>11</v>
      </c>
      <c r="B1339">
        <v>2018</v>
      </c>
      <c r="C1339" t="s">
        <v>1538</v>
      </c>
      <c r="D1339">
        <v>929.6</v>
      </c>
    </row>
    <row r="1340" spans="1:4">
      <c r="A1340">
        <v>11</v>
      </c>
      <c r="B1340">
        <v>2018</v>
      </c>
      <c r="C1340" t="s">
        <v>294</v>
      </c>
      <c r="D1340">
        <v>470</v>
      </c>
    </row>
    <row r="1341" spans="1:4">
      <c r="A1341">
        <v>11</v>
      </c>
      <c r="B1341">
        <v>2018</v>
      </c>
      <c r="C1341" t="s">
        <v>11</v>
      </c>
      <c r="D1341">
        <v>229.9</v>
      </c>
    </row>
    <row r="1342" spans="1:4">
      <c r="A1342">
        <v>11</v>
      </c>
      <c r="B1342">
        <v>2018</v>
      </c>
      <c r="C1342" t="s">
        <v>68</v>
      </c>
      <c r="D1342">
        <v>713.33</v>
      </c>
    </row>
    <row r="1343" spans="1:4">
      <c r="A1343">
        <v>11</v>
      </c>
      <c r="B1343">
        <v>2018</v>
      </c>
      <c r="C1343" t="s">
        <v>197</v>
      </c>
      <c r="D1343">
        <v>173.35</v>
      </c>
    </row>
    <row r="1344" spans="1:4">
      <c r="A1344">
        <v>11</v>
      </c>
      <c r="B1344">
        <v>2018</v>
      </c>
      <c r="C1344" t="s">
        <v>125</v>
      </c>
      <c r="D1344">
        <v>808.9</v>
      </c>
    </row>
    <row r="1345" spans="1:4">
      <c r="A1345">
        <v>11</v>
      </c>
      <c r="B1345">
        <v>2018</v>
      </c>
      <c r="C1345" t="s">
        <v>644</v>
      </c>
      <c r="D1345">
        <v>1650</v>
      </c>
    </row>
    <row r="1346" spans="1:4">
      <c r="A1346">
        <v>11</v>
      </c>
      <c r="B1346">
        <v>2018</v>
      </c>
      <c r="C1346" t="s">
        <v>646</v>
      </c>
      <c r="D1346">
        <v>976</v>
      </c>
    </row>
    <row r="1347" spans="1:4">
      <c r="A1347">
        <v>11</v>
      </c>
      <c r="B1347">
        <v>2018</v>
      </c>
      <c r="C1347" t="s">
        <v>134</v>
      </c>
      <c r="D1347">
        <v>1689</v>
      </c>
    </row>
    <row r="1348" spans="1:4">
      <c r="A1348">
        <v>11</v>
      </c>
      <c r="B1348">
        <v>2018</v>
      </c>
      <c r="C1348" t="s">
        <v>34</v>
      </c>
      <c r="D1348">
        <v>56.7</v>
      </c>
    </row>
    <row r="1349" spans="1:4">
      <c r="A1349">
        <v>11</v>
      </c>
      <c r="B1349">
        <v>2018</v>
      </c>
      <c r="C1349" t="s">
        <v>36</v>
      </c>
      <c r="D1349">
        <v>1160</v>
      </c>
    </row>
    <row r="1350" spans="1:4">
      <c r="A1350">
        <v>11</v>
      </c>
      <c r="B1350">
        <v>2018</v>
      </c>
      <c r="C1350" t="s">
        <v>43</v>
      </c>
      <c r="D1350">
        <v>9541.63</v>
      </c>
    </row>
    <row r="1351" spans="1:4">
      <c r="A1351">
        <v>11</v>
      </c>
      <c r="B1351">
        <v>2018</v>
      </c>
      <c r="C1351" t="s">
        <v>39</v>
      </c>
      <c r="D1351">
        <v>346.85</v>
      </c>
    </row>
    <row r="1352" spans="1:4">
      <c r="A1352">
        <v>11</v>
      </c>
      <c r="B1352">
        <v>2018</v>
      </c>
      <c r="C1352" t="s">
        <v>375</v>
      </c>
      <c r="D1352">
        <v>338</v>
      </c>
    </row>
    <row r="1353" spans="1:4">
      <c r="A1353">
        <v>11</v>
      </c>
      <c r="B1353">
        <v>2019</v>
      </c>
      <c r="C1353" t="s">
        <v>1538</v>
      </c>
      <c r="D1353">
        <v>61.3</v>
      </c>
    </row>
    <row r="1354" spans="1:4">
      <c r="A1354">
        <v>11</v>
      </c>
      <c r="B1354">
        <v>2019</v>
      </c>
      <c r="C1354" t="s">
        <v>294</v>
      </c>
      <c r="D1354">
        <v>494.6</v>
      </c>
    </row>
    <row r="1355" spans="1:4">
      <c r="A1355">
        <v>11</v>
      </c>
      <c r="B1355">
        <v>2019</v>
      </c>
      <c r="C1355" t="s">
        <v>11</v>
      </c>
      <c r="D1355">
        <v>398.88</v>
      </c>
    </row>
    <row r="1356" spans="1:4">
      <c r="A1356">
        <v>11</v>
      </c>
      <c r="B1356">
        <v>2019</v>
      </c>
      <c r="C1356" t="s">
        <v>68</v>
      </c>
      <c r="D1356">
        <v>586.41</v>
      </c>
    </row>
    <row r="1357" spans="1:4">
      <c r="A1357">
        <v>11</v>
      </c>
      <c r="B1357">
        <v>2019</v>
      </c>
      <c r="C1357" t="s">
        <v>125</v>
      </c>
      <c r="D1357">
        <v>715.5</v>
      </c>
    </row>
    <row r="1358" spans="1:4">
      <c r="A1358">
        <v>11</v>
      </c>
      <c r="B1358">
        <v>2019</v>
      </c>
      <c r="C1358" t="s">
        <v>644</v>
      </c>
      <c r="D1358">
        <v>300</v>
      </c>
    </row>
    <row r="1359" spans="1:4">
      <c r="A1359">
        <v>11</v>
      </c>
      <c r="B1359">
        <v>2019</v>
      </c>
      <c r="C1359" t="s">
        <v>646</v>
      </c>
      <c r="D1359">
        <v>976</v>
      </c>
    </row>
    <row r="1360" spans="1:4">
      <c r="A1360">
        <v>11</v>
      </c>
      <c r="B1360">
        <v>2019</v>
      </c>
      <c r="C1360" t="s">
        <v>163</v>
      </c>
      <c r="D1360">
        <v>54.9</v>
      </c>
    </row>
    <row r="1361" spans="1:4">
      <c r="A1361">
        <v>11</v>
      </c>
      <c r="B1361">
        <v>2019</v>
      </c>
      <c r="C1361" t="s">
        <v>134</v>
      </c>
      <c r="D1361">
        <v>464.8</v>
      </c>
    </row>
    <row r="1362" spans="1:4">
      <c r="A1362">
        <v>11</v>
      </c>
      <c r="B1362">
        <v>2019</v>
      </c>
      <c r="C1362" t="s">
        <v>34</v>
      </c>
      <c r="D1362">
        <v>91.65</v>
      </c>
    </row>
    <row r="1363" spans="1:4">
      <c r="A1363">
        <v>11</v>
      </c>
      <c r="B1363">
        <v>2019</v>
      </c>
      <c r="C1363" t="s">
        <v>36</v>
      </c>
      <c r="D1363">
        <v>1735.68</v>
      </c>
    </row>
    <row r="1364" spans="1:4">
      <c r="A1364">
        <v>11</v>
      </c>
      <c r="B1364">
        <v>2019</v>
      </c>
      <c r="C1364" t="s">
        <v>43</v>
      </c>
      <c r="D1364">
        <v>6710.15</v>
      </c>
    </row>
    <row r="1365" spans="1:4">
      <c r="A1365">
        <v>11</v>
      </c>
      <c r="B1365">
        <v>2019</v>
      </c>
      <c r="C1365" t="s">
        <v>39</v>
      </c>
      <c r="D1365">
        <v>536.43</v>
      </c>
    </row>
    <row r="1366" spans="1:4">
      <c r="A1366">
        <v>11</v>
      </c>
      <c r="B1366">
        <v>2019</v>
      </c>
      <c r="C1366" t="s">
        <v>375</v>
      </c>
      <c r="D1366">
        <v>294</v>
      </c>
    </row>
    <row r="1367" spans="1:4">
      <c r="A1367">
        <v>11</v>
      </c>
      <c r="B1367">
        <v>2020</v>
      </c>
      <c r="C1367" t="s">
        <v>1538</v>
      </c>
      <c r="D1367">
        <v>1968.48</v>
      </c>
    </row>
    <row r="1368" spans="1:4">
      <c r="A1368">
        <v>11</v>
      </c>
      <c r="B1368">
        <v>2020</v>
      </c>
      <c r="C1368" t="s">
        <v>294</v>
      </c>
      <c r="D1368">
        <v>480.89</v>
      </c>
    </row>
    <row r="1369" spans="1:4">
      <c r="A1369">
        <v>11</v>
      </c>
      <c r="B1369">
        <v>2020</v>
      </c>
      <c r="C1369" t="s">
        <v>11</v>
      </c>
      <c r="D1369">
        <v>247.2</v>
      </c>
    </row>
    <row r="1370" spans="1:4">
      <c r="A1370">
        <v>11</v>
      </c>
      <c r="B1370">
        <v>2020</v>
      </c>
      <c r="C1370" t="s">
        <v>68</v>
      </c>
      <c r="D1370">
        <v>838.52</v>
      </c>
    </row>
    <row r="1371" spans="1:4">
      <c r="A1371">
        <v>11</v>
      </c>
      <c r="B1371">
        <v>2020</v>
      </c>
      <c r="C1371" t="s">
        <v>197</v>
      </c>
      <c r="D1371">
        <v>58.65</v>
      </c>
    </row>
    <row r="1372" spans="1:4">
      <c r="A1372">
        <v>11</v>
      </c>
      <c r="B1372">
        <v>2020</v>
      </c>
      <c r="C1372" t="s">
        <v>125</v>
      </c>
      <c r="D1372">
        <v>792.75</v>
      </c>
    </row>
    <row r="1373" spans="1:4">
      <c r="A1373">
        <v>11</v>
      </c>
      <c r="B1373">
        <v>2020</v>
      </c>
      <c r="C1373" t="s">
        <v>644</v>
      </c>
      <c r="D1373">
        <v>300</v>
      </c>
    </row>
    <row r="1374" spans="1:4">
      <c r="A1374">
        <v>11</v>
      </c>
      <c r="B1374">
        <v>2020</v>
      </c>
      <c r="C1374" t="s">
        <v>646</v>
      </c>
      <c r="D1374">
        <v>976</v>
      </c>
    </row>
    <row r="1375" spans="1:4">
      <c r="A1375">
        <v>11</v>
      </c>
      <c r="B1375">
        <v>2020</v>
      </c>
      <c r="C1375" t="s">
        <v>163</v>
      </c>
      <c r="D1375">
        <v>65</v>
      </c>
    </row>
    <row r="1376" spans="1:4">
      <c r="A1376">
        <v>11</v>
      </c>
      <c r="B1376">
        <v>2020</v>
      </c>
      <c r="C1376" t="s">
        <v>134</v>
      </c>
      <c r="D1376">
        <v>247</v>
      </c>
    </row>
    <row r="1377" spans="1:4">
      <c r="A1377">
        <v>11</v>
      </c>
      <c r="B1377">
        <v>2020</v>
      </c>
      <c r="C1377" t="s">
        <v>34</v>
      </c>
      <c r="D1377">
        <v>118.5</v>
      </c>
    </row>
    <row r="1378" spans="1:4">
      <c r="A1378">
        <v>11</v>
      </c>
      <c r="B1378">
        <v>2020</v>
      </c>
      <c r="C1378" t="s">
        <v>36</v>
      </c>
      <c r="D1378">
        <v>1780</v>
      </c>
    </row>
    <row r="1379" spans="1:4">
      <c r="A1379">
        <v>11</v>
      </c>
      <c r="B1379">
        <v>2020</v>
      </c>
      <c r="C1379" t="s">
        <v>43</v>
      </c>
      <c r="D1379">
        <v>8532.44</v>
      </c>
    </row>
    <row r="1380" spans="1:4">
      <c r="A1380">
        <v>11</v>
      </c>
      <c r="B1380">
        <v>2020</v>
      </c>
      <c r="C1380" t="s">
        <v>39</v>
      </c>
      <c r="D1380">
        <v>365.45</v>
      </c>
    </row>
    <row r="1381" spans="1:4">
      <c r="A1381">
        <v>11</v>
      </c>
      <c r="B1381">
        <v>2020</v>
      </c>
      <c r="C1381" t="s">
        <v>375</v>
      </c>
      <c r="D1381">
        <v>294</v>
      </c>
    </row>
    <row r="1382" spans="1:4">
      <c r="A1382">
        <v>11</v>
      </c>
      <c r="B1382">
        <v>2021</v>
      </c>
      <c r="C1382" t="s">
        <v>1538</v>
      </c>
      <c r="D1382">
        <v>1467.55</v>
      </c>
    </row>
    <row r="1383" spans="1:4">
      <c r="A1383">
        <v>11</v>
      </c>
      <c r="B1383">
        <v>2021</v>
      </c>
      <c r="C1383" t="s">
        <v>294</v>
      </c>
      <c r="D1383">
        <v>512.1</v>
      </c>
    </row>
    <row r="1384" spans="1:4">
      <c r="A1384">
        <v>11</v>
      </c>
      <c r="B1384">
        <v>2021</v>
      </c>
      <c r="C1384" t="s">
        <v>11</v>
      </c>
      <c r="D1384">
        <v>328.4</v>
      </c>
    </row>
    <row r="1385" spans="1:4">
      <c r="A1385">
        <v>11</v>
      </c>
      <c r="B1385">
        <v>2021</v>
      </c>
      <c r="C1385" t="s">
        <v>68</v>
      </c>
      <c r="D1385">
        <v>1134.67</v>
      </c>
    </row>
    <row r="1386" spans="1:4">
      <c r="A1386">
        <v>11</v>
      </c>
      <c r="B1386">
        <v>2021</v>
      </c>
      <c r="C1386" t="s">
        <v>197</v>
      </c>
      <c r="D1386">
        <v>181.8</v>
      </c>
    </row>
    <row r="1387" spans="1:4">
      <c r="A1387">
        <v>11</v>
      </c>
      <c r="B1387">
        <v>2021</v>
      </c>
      <c r="C1387" t="s">
        <v>125</v>
      </c>
      <c r="D1387">
        <v>767.75</v>
      </c>
    </row>
    <row r="1388" spans="1:4">
      <c r="A1388">
        <v>11</v>
      </c>
      <c r="B1388">
        <v>2021</v>
      </c>
      <c r="C1388" t="s">
        <v>841</v>
      </c>
      <c r="D1388">
        <v>1272.19</v>
      </c>
    </row>
    <row r="1389" spans="1:4">
      <c r="A1389">
        <v>11</v>
      </c>
      <c r="B1389">
        <v>2021</v>
      </c>
      <c r="C1389" t="s">
        <v>644</v>
      </c>
      <c r="D1389">
        <v>300</v>
      </c>
    </row>
    <row r="1390" spans="1:4">
      <c r="A1390">
        <v>11</v>
      </c>
      <c r="B1390">
        <v>2021</v>
      </c>
      <c r="C1390" t="s">
        <v>646</v>
      </c>
      <c r="D1390">
        <v>1003</v>
      </c>
    </row>
    <row r="1391" spans="1:4">
      <c r="A1391">
        <v>11</v>
      </c>
      <c r="B1391">
        <v>2021</v>
      </c>
      <c r="C1391" t="s">
        <v>163</v>
      </c>
      <c r="D1391">
        <v>143.74</v>
      </c>
    </row>
    <row r="1392" spans="1:4">
      <c r="A1392">
        <v>11</v>
      </c>
      <c r="B1392">
        <v>2021</v>
      </c>
      <c r="C1392" t="s">
        <v>134</v>
      </c>
      <c r="D1392">
        <v>771</v>
      </c>
    </row>
    <row r="1393" spans="1:4">
      <c r="A1393">
        <v>11</v>
      </c>
      <c r="B1393">
        <v>2021</v>
      </c>
      <c r="C1393" t="s">
        <v>34</v>
      </c>
      <c r="D1393">
        <v>22.8</v>
      </c>
    </row>
    <row r="1394" spans="1:4">
      <c r="A1394">
        <v>11</v>
      </c>
      <c r="B1394">
        <v>2021</v>
      </c>
      <c r="C1394" t="s">
        <v>36</v>
      </c>
      <c r="D1394">
        <v>2585.25</v>
      </c>
    </row>
    <row r="1395" spans="1:4">
      <c r="A1395">
        <v>11</v>
      </c>
      <c r="B1395">
        <v>2021</v>
      </c>
      <c r="C1395" t="s">
        <v>43</v>
      </c>
      <c r="D1395">
        <v>11261.66</v>
      </c>
    </row>
    <row r="1396" spans="1:4">
      <c r="A1396">
        <v>11</v>
      </c>
      <c r="B1396">
        <v>2021</v>
      </c>
      <c r="C1396" t="s">
        <v>39</v>
      </c>
      <c r="D1396">
        <v>477.41</v>
      </c>
    </row>
    <row r="1397" spans="1:4">
      <c r="A1397">
        <v>11</v>
      </c>
      <c r="B1397">
        <v>2021</v>
      </c>
      <c r="C1397" t="s">
        <v>375</v>
      </c>
      <c r="D1397">
        <v>294</v>
      </c>
    </row>
    <row r="1398" spans="1:4">
      <c r="A1398">
        <v>11</v>
      </c>
      <c r="B1398">
        <v>2022</v>
      </c>
      <c r="C1398" t="s">
        <v>1538</v>
      </c>
      <c r="D1398">
        <v>328.9</v>
      </c>
    </row>
    <row r="1399" spans="1:4">
      <c r="A1399">
        <v>11</v>
      </c>
      <c r="B1399">
        <v>2022</v>
      </c>
      <c r="C1399" t="s">
        <v>294</v>
      </c>
      <c r="D1399">
        <v>785</v>
      </c>
    </row>
    <row r="1400" spans="1:4">
      <c r="A1400">
        <v>11</v>
      </c>
      <c r="B1400">
        <v>2022</v>
      </c>
      <c r="C1400" t="s">
        <v>11</v>
      </c>
      <c r="D1400">
        <v>369.5</v>
      </c>
    </row>
    <row r="1401" spans="1:4">
      <c r="A1401">
        <v>11</v>
      </c>
      <c r="B1401">
        <v>2022</v>
      </c>
      <c r="C1401" t="s">
        <v>68</v>
      </c>
      <c r="D1401">
        <v>465.17</v>
      </c>
    </row>
    <row r="1402" spans="1:4">
      <c r="A1402">
        <v>11</v>
      </c>
      <c r="B1402">
        <v>2022</v>
      </c>
      <c r="C1402" t="s">
        <v>197</v>
      </c>
      <c r="D1402">
        <v>31.9</v>
      </c>
    </row>
    <row r="1403" spans="1:4">
      <c r="A1403">
        <v>11</v>
      </c>
      <c r="B1403">
        <v>2022</v>
      </c>
      <c r="C1403" t="s">
        <v>125</v>
      </c>
      <c r="D1403">
        <v>963.65</v>
      </c>
    </row>
    <row r="1404" spans="1:4">
      <c r="A1404">
        <v>11</v>
      </c>
      <c r="B1404">
        <v>2022</v>
      </c>
      <c r="C1404" t="s">
        <v>644</v>
      </c>
      <c r="D1404">
        <v>100</v>
      </c>
    </row>
    <row r="1405" spans="1:4">
      <c r="A1405">
        <v>11</v>
      </c>
      <c r="B1405">
        <v>2022</v>
      </c>
      <c r="C1405" t="s">
        <v>646</v>
      </c>
      <c r="D1405">
        <v>1177</v>
      </c>
    </row>
    <row r="1406" spans="1:4">
      <c r="A1406">
        <v>11</v>
      </c>
      <c r="B1406">
        <v>2022</v>
      </c>
      <c r="C1406" t="s">
        <v>157</v>
      </c>
      <c r="D1406">
        <v>622.1</v>
      </c>
    </row>
    <row r="1407" spans="1:4">
      <c r="A1407">
        <v>11</v>
      </c>
      <c r="B1407">
        <v>2022</v>
      </c>
      <c r="C1407" t="s">
        <v>163</v>
      </c>
      <c r="D1407">
        <v>70</v>
      </c>
    </row>
    <row r="1408" spans="1:4">
      <c r="A1408">
        <v>11</v>
      </c>
      <c r="B1408">
        <v>2022</v>
      </c>
      <c r="C1408" t="s">
        <v>134</v>
      </c>
      <c r="D1408">
        <v>1580.59</v>
      </c>
    </row>
    <row r="1409" spans="1:4">
      <c r="A1409">
        <v>11</v>
      </c>
      <c r="B1409">
        <v>2022</v>
      </c>
      <c r="C1409" t="s">
        <v>34</v>
      </c>
      <c r="D1409">
        <v>109</v>
      </c>
    </row>
    <row r="1410" spans="1:4">
      <c r="A1410">
        <v>11</v>
      </c>
      <c r="B1410">
        <v>2022</v>
      </c>
      <c r="C1410" t="s">
        <v>36</v>
      </c>
      <c r="D1410">
        <v>4523.2</v>
      </c>
    </row>
    <row r="1411" spans="1:4">
      <c r="A1411">
        <v>11</v>
      </c>
      <c r="B1411">
        <v>2022</v>
      </c>
      <c r="C1411" t="s">
        <v>43</v>
      </c>
      <c r="D1411">
        <v>11750.95</v>
      </c>
    </row>
    <row r="1412" spans="1:4">
      <c r="A1412">
        <v>11</v>
      </c>
      <c r="B1412">
        <v>2022</v>
      </c>
      <c r="C1412" t="s">
        <v>39</v>
      </c>
      <c r="D1412">
        <v>330.94</v>
      </c>
    </row>
    <row r="1413" spans="1:4">
      <c r="A1413">
        <v>11</v>
      </c>
      <c r="B1413">
        <v>2022</v>
      </c>
      <c r="C1413" t="s">
        <v>375</v>
      </c>
      <c r="D1413">
        <v>294</v>
      </c>
    </row>
    <row r="1414" spans="1:4">
      <c r="A1414">
        <v>12</v>
      </c>
      <c r="B1414">
        <v>2014</v>
      </c>
      <c r="C1414" t="s">
        <v>1538</v>
      </c>
      <c r="D1414">
        <v>714.55</v>
      </c>
    </row>
    <row r="1415" spans="1:4">
      <c r="A1415">
        <v>12</v>
      </c>
      <c r="B1415">
        <v>2014</v>
      </c>
      <c r="C1415" t="s">
        <v>11</v>
      </c>
      <c r="D1415">
        <v>402.5</v>
      </c>
    </row>
    <row r="1416" spans="1:4">
      <c r="A1416">
        <v>12</v>
      </c>
      <c r="B1416">
        <v>2014</v>
      </c>
      <c r="C1416" t="s">
        <v>68</v>
      </c>
      <c r="D1416">
        <v>398</v>
      </c>
    </row>
    <row r="1417" spans="1:4">
      <c r="A1417">
        <v>12</v>
      </c>
      <c r="B1417">
        <v>2014</v>
      </c>
      <c r="C1417" t="s">
        <v>125</v>
      </c>
      <c r="D1417">
        <v>710.45</v>
      </c>
    </row>
    <row r="1418" spans="1:4">
      <c r="A1418">
        <v>12</v>
      </c>
      <c r="B1418">
        <v>2014</v>
      </c>
      <c r="C1418" t="s">
        <v>260</v>
      </c>
      <c r="D1418">
        <v>22.9</v>
      </c>
    </row>
    <row r="1419" spans="1:4">
      <c r="A1419">
        <v>12</v>
      </c>
      <c r="B1419">
        <v>2014</v>
      </c>
      <c r="C1419" t="s">
        <v>157</v>
      </c>
      <c r="D1419">
        <v>1523.86</v>
      </c>
    </row>
    <row r="1420" spans="1:4">
      <c r="A1420">
        <v>12</v>
      </c>
      <c r="B1420">
        <v>2014</v>
      </c>
      <c r="C1420" t="s">
        <v>134</v>
      </c>
      <c r="D1420">
        <v>744.2</v>
      </c>
    </row>
    <row r="1421" spans="1:4">
      <c r="A1421">
        <v>12</v>
      </c>
      <c r="B1421">
        <v>2014</v>
      </c>
      <c r="C1421" t="s">
        <v>34</v>
      </c>
      <c r="D1421">
        <v>50</v>
      </c>
    </row>
    <row r="1422" spans="1:4">
      <c r="A1422">
        <v>12</v>
      </c>
      <c r="B1422">
        <v>2014</v>
      </c>
      <c r="C1422" t="s">
        <v>36</v>
      </c>
      <c r="D1422">
        <v>1935.8</v>
      </c>
    </row>
    <row r="1423" spans="1:4">
      <c r="A1423">
        <v>12</v>
      </c>
      <c r="B1423">
        <v>2014</v>
      </c>
      <c r="C1423" t="s">
        <v>43</v>
      </c>
      <c r="D1423">
        <v>7036.83</v>
      </c>
    </row>
    <row r="1424" spans="1:4">
      <c r="A1424">
        <v>12</v>
      </c>
      <c r="B1424">
        <v>2014</v>
      </c>
      <c r="C1424" t="s">
        <v>39</v>
      </c>
      <c r="D1424">
        <v>534.57</v>
      </c>
    </row>
    <row r="1425" spans="1:4">
      <c r="A1425">
        <v>12</v>
      </c>
      <c r="B1425">
        <v>2015</v>
      </c>
      <c r="C1425" t="s">
        <v>1538</v>
      </c>
      <c r="D1425">
        <v>803.15</v>
      </c>
    </row>
    <row r="1426" spans="1:4">
      <c r="A1426">
        <v>12</v>
      </c>
      <c r="B1426">
        <v>2015</v>
      </c>
      <c r="C1426" t="s">
        <v>294</v>
      </c>
      <c r="D1426">
        <v>160</v>
      </c>
    </row>
    <row r="1427" spans="1:4">
      <c r="A1427">
        <v>12</v>
      </c>
      <c r="B1427">
        <v>2015</v>
      </c>
      <c r="C1427" t="s">
        <v>11</v>
      </c>
      <c r="D1427">
        <v>513</v>
      </c>
    </row>
    <row r="1428" spans="1:4">
      <c r="A1428">
        <v>12</v>
      </c>
      <c r="B1428">
        <v>2015</v>
      </c>
      <c r="C1428" t="s">
        <v>68</v>
      </c>
      <c r="D1428">
        <v>377.79</v>
      </c>
    </row>
    <row r="1429" spans="1:4">
      <c r="A1429">
        <v>12</v>
      </c>
      <c r="B1429">
        <v>2015</v>
      </c>
      <c r="C1429" t="s">
        <v>197</v>
      </c>
      <c r="D1429">
        <v>103.55</v>
      </c>
    </row>
    <row r="1430" spans="1:4">
      <c r="A1430">
        <v>12</v>
      </c>
      <c r="B1430">
        <v>2015</v>
      </c>
      <c r="C1430" t="s">
        <v>125</v>
      </c>
      <c r="D1430">
        <v>817.2</v>
      </c>
    </row>
    <row r="1431" spans="1:4">
      <c r="A1431">
        <v>12</v>
      </c>
      <c r="B1431">
        <v>2015</v>
      </c>
      <c r="C1431" t="s">
        <v>163</v>
      </c>
      <c r="D1431">
        <v>14.9</v>
      </c>
    </row>
    <row r="1432" spans="1:4">
      <c r="A1432">
        <v>12</v>
      </c>
      <c r="B1432">
        <v>2015</v>
      </c>
      <c r="C1432" t="s">
        <v>134</v>
      </c>
      <c r="D1432">
        <v>107.95</v>
      </c>
    </row>
    <row r="1433" spans="1:4">
      <c r="A1433">
        <v>12</v>
      </c>
      <c r="B1433">
        <v>2015</v>
      </c>
      <c r="C1433" t="s">
        <v>36</v>
      </c>
      <c r="D1433">
        <v>2607.35</v>
      </c>
    </row>
    <row r="1434" spans="1:4">
      <c r="A1434">
        <v>12</v>
      </c>
      <c r="B1434">
        <v>2015</v>
      </c>
      <c r="C1434" t="s">
        <v>43</v>
      </c>
      <c r="D1434">
        <v>6042.57</v>
      </c>
    </row>
    <row r="1435" spans="1:4">
      <c r="A1435">
        <v>12</v>
      </c>
      <c r="B1435">
        <v>2015</v>
      </c>
      <c r="C1435" t="s">
        <v>39</v>
      </c>
      <c r="D1435">
        <v>537.68</v>
      </c>
    </row>
    <row r="1436" spans="1:4">
      <c r="A1436">
        <v>12</v>
      </c>
      <c r="B1436">
        <v>2016</v>
      </c>
      <c r="C1436" t="s">
        <v>1538</v>
      </c>
      <c r="D1436">
        <v>1341.83</v>
      </c>
    </row>
    <row r="1437" spans="1:4">
      <c r="A1437">
        <v>12</v>
      </c>
      <c r="B1437">
        <v>2016</v>
      </c>
      <c r="C1437" t="s">
        <v>11</v>
      </c>
      <c r="D1437">
        <v>633.39</v>
      </c>
    </row>
    <row r="1438" spans="1:4">
      <c r="A1438">
        <v>12</v>
      </c>
      <c r="B1438">
        <v>2016</v>
      </c>
      <c r="C1438" t="s">
        <v>68</v>
      </c>
      <c r="D1438">
        <v>699.7</v>
      </c>
    </row>
    <row r="1439" spans="1:4">
      <c r="A1439">
        <v>12</v>
      </c>
      <c r="B1439">
        <v>2016</v>
      </c>
      <c r="C1439" t="s">
        <v>197</v>
      </c>
      <c r="D1439">
        <v>324.2</v>
      </c>
    </row>
    <row r="1440" spans="1:4">
      <c r="A1440">
        <v>12</v>
      </c>
      <c r="B1440">
        <v>2016</v>
      </c>
      <c r="C1440" t="s">
        <v>125</v>
      </c>
      <c r="D1440">
        <v>811.3</v>
      </c>
    </row>
    <row r="1441" spans="1:4">
      <c r="A1441">
        <v>12</v>
      </c>
      <c r="B1441">
        <v>2016</v>
      </c>
      <c r="C1441" t="s">
        <v>644</v>
      </c>
      <c r="D1441">
        <v>1050</v>
      </c>
    </row>
    <row r="1442" spans="1:4">
      <c r="A1442">
        <v>12</v>
      </c>
      <c r="B1442">
        <v>2016</v>
      </c>
      <c r="C1442" t="s">
        <v>646</v>
      </c>
      <c r="D1442">
        <v>450</v>
      </c>
    </row>
    <row r="1443" spans="1:4">
      <c r="A1443">
        <v>12</v>
      </c>
      <c r="B1443">
        <v>2016</v>
      </c>
      <c r="C1443" t="s">
        <v>163</v>
      </c>
      <c r="D1443">
        <v>45</v>
      </c>
    </row>
    <row r="1444" spans="1:4">
      <c r="A1444">
        <v>12</v>
      </c>
      <c r="B1444">
        <v>2016</v>
      </c>
      <c r="C1444" t="s">
        <v>134</v>
      </c>
      <c r="D1444">
        <v>200.95</v>
      </c>
    </row>
    <row r="1445" spans="1:4">
      <c r="A1445">
        <v>12</v>
      </c>
      <c r="B1445">
        <v>2016</v>
      </c>
      <c r="C1445" t="s">
        <v>34</v>
      </c>
      <c r="D1445">
        <v>47.1</v>
      </c>
    </row>
    <row r="1446" spans="1:4">
      <c r="A1446">
        <v>12</v>
      </c>
      <c r="B1446">
        <v>2016</v>
      </c>
      <c r="C1446" t="s">
        <v>36</v>
      </c>
      <c r="D1446">
        <v>1260.5</v>
      </c>
    </row>
    <row r="1447" spans="1:4">
      <c r="A1447">
        <v>12</v>
      </c>
      <c r="B1447">
        <v>2016</v>
      </c>
      <c r="C1447" t="s">
        <v>43</v>
      </c>
      <c r="D1447">
        <v>8052.95</v>
      </c>
    </row>
    <row r="1448" spans="1:4">
      <c r="A1448">
        <v>12</v>
      </c>
      <c r="B1448">
        <v>2016</v>
      </c>
      <c r="C1448" t="s">
        <v>39</v>
      </c>
      <c r="D1448">
        <v>850.98</v>
      </c>
    </row>
    <row r="1449" spans="1:4">
      <c r="A1449">
        <v>12</v>
      </c>
      <c r="B1449">
        <v>2016</v>
      </c>
      <c r="C1449" t="s">
        <v>375</v>
      </c>
      <c r="D1449">
        <v>338</v>
      </c>
    </row>
    <row r="1450" spans="1:4">
      <c r="A1450">
        <v>12</v>
      </c>
      <c r="B1450">
        <v>2017</v>
      </c>
      <c r="C1450" t="s">
        <v>1538</v>
      </c>
      <c r="D1450">
        <v>408.4</v>
      </c>
    </row>
    <row r="1451" spans="1:4">
      <c r="A1451">
        <v>12</v>
      </c>
      <c r="B1451">
        <v>2017</v>
      </c>
      <c r="C1451" t="s">
        <v>294</v>
      </c>
      <c r="D1451">
        <v>59.75</v>
      </c>
    </row>
    <row r="1452" spans="1:4">
      <c r="A1452">
        <v>12</v>
      </c>
      <c r="B1452">
        <v>2017</v>
      </c>
      <c r="C1452" t="s">
        <v>11</v>
      </c>
      <c r="D1452">
        <v>609.35</v>
      </c>
    </row>
    <row r="1453" spans="1:4">
      <c r="A1453">
        <v>12</v>
      </c>
      <c r="B1453">
        <v>2017</v>
      </c>
      <c r="C1453" t="s">
        <v>68</v>
      </c>
      <c r="D1453">
        <v>976.15</v>
      </c>
    </row>
    <row r="1454" spans="1:4">
      <c r="A1454">
        <v>12</v>
      </c>
      <c r="B1454">
        <v>2017</v>
      </c>
      <c r="C1454" t="s">
        <v>197</v>
      </c>
      <c r="D1454">
        <v>2275.39</v>
      </c>
    </row>
    <row r="1455" spans="1:4">
      <c r="A1455">
        <v>12</v>
      </c>
      <c r="B1455">
        <v>2017</v>
      </c>
      <c r="C1455" t="s">
        <v>125</v>
      </c>
      <c r="D1455">
        <v>748.1</v>
      </c>
    </row>
    <row r="1456" spans="1:4">
      <c r="A1456">
        <v>12</v>
      </c>
      <c r="B1456">
        <v>2017</v>
      </c>
      <c r="C1456" t="s">
        <v>644</v>
      </c>
      <c r="D1456">
        <v>1650</v>
      </c>
    </row>
    <row r="1457" spans="1:4">
      <c r="A1457">
        <v>12</v>
      </c>
      <c r="B1457">
        <v>2017</v>
      </c>
      <c r="C1457" t="s">
        <v>163</v>
      </c>
      <c r="D1457">
        <v>40</v>
      </c>
    </row>
    <row r="1458" spans="1:4">
      <c r="A1458">
        <v>12</v>
      </c>
      <c r="B1458">
        <v>2017</v>
      </c>
      <c r="C1458" t="s">
        <v>134</v>
      </c>
      <c r="D1458">
        <v>250</v>
      </c>
    </row>
    <row r="1459" spans="1:4">
      <c r="A1459">
        <v>12</v>
      </c>
      <c r="B1459">
        <v>2017</v>
      </c>
      <c r="C1459" t="s">
        <v>34</v>
      </c>
      <c r="D1459">
        <v>122.133333333333</v>
      </c>
    </row>
    <row r="1460" spans="1:4">
      <c r="A1460">
        <v>12</v>
      </c>
      <c r="B1460">
        <v>2017</v>
      </c>
      <c r="C1460" t="s">
        <v>36</v>
      </c>
      <c r="D1460">
        <v>721.816666666667</v>
      </c>
    </row>
    <row r="1461" spans="1:4">
      <c r="A1461">
        <v>12</v>
      </c>
      <c r="B1461">
        <v>2017</v>
      </c>
      <c r="C1461" t="s">
        <v>43</v>
      </c>
      <c r="D1461">
        <v>8731.71666666667</v>
      </c>
    </row>
    <row r="1462" spans="1:4">
      <c r="A1462">
        <v>12</v>
      </c>
      <c r="B1462">
        <v>2017</v>
      </c>
      <c r="C1462" t="s">
        <v>39</v>
      </c>
      <c r="D1462">
        <v>532.626666666667</v>
      </c>
    </row>
    <row r="1463" spans="1:4">
      <c r="A1463">
        <v>12</v>
      </c>
      <c r="B1463">
        <v>2017</v>
      </c>
      <c r="C1463" t="s">
        <v>375</v>
      </c>
      <c r="D1463">
        <v>338</v>
      </c>
    </row>
    <row r="1464" spans="1:4">
      <c r="A1464">
        <v>12</v>
      </c>
      <c r="B1464">
        <v>2018</v>
      </c>
      <c r="C1464" t="s">
        <v>1538</v>
      </c>
      <c r="D1464">
        <v>1565.25</v>
      </c>
    </row>
    <row r="1465" spans="1:4">
      <c r="A1465">
        <v>12</v>
      </c>
      <c r="B1465">
        <v>2018</v>
      </c>
      <c r="C1465" t="s">
        <v>294</v>
      </c>
      <c r="D1465">
        <v>1742.1</v>
      </c>
    </row>
    <row r="1466" spans="1:4">
      <c r="A1466">
        <v>12</v>
      </c>
      <c r="B1466">
        <v>2018</v>
      </c>
      <c r="C1466" t="s">
        <v>11</v>
      </c>
      <c r="D1466">
        <v>362.5</v>
      </c>
    </row>
    <row r="1467" spans="1:4">
      <c r="A1467">
        <v>12</v>
      </c>
      <c r="B1467">
        <v>2018</v>
      </c>
      <c r="C1467" t="s">
        <v>68</v>
      </c>
      <c r="D1467">
        <v>800.65</v>
      </c>
    </row>
    <row r="1468" spans="1:4">
      <c r="A1468">
        <v>12</v>
      </c>
      <c r="B1468">
        <v>2018</v>
      </c>
      <c r="C1468" t="s">
        <v>197</v>
      </c>
      <c r="D1468">
        <v>182.47</v>
      </c>
    </row>
    <row r="1469" spans="1:4">
      <c r="A1469">
        <v>12</v>
      </c>
      <c r="B1469">
        <v>2018</v>
      </c>
      <c r="C1469" t="s">
        <v>125</v>
      </c>
      <c r="D1469">
        <v>1088.2</v>
      </c>
    </row>
    <row r="1470" spans="1:4">
      <c r="A1470">
        <v>12</v>
      </c>
      <c r="B1470">
        <v>2018</v>
      </c>
      <c r="C1470" t="s">
        <v>644</v>
      </c>
      <c r="D1470">
        <v>1650</v>
      </c>
    </row>
    <row r="1471" spans="1:4">
      <c r="A1471">
        <v>12</v>
      </c>
      <c r="B1471">
        <v>2018</v>
      </c>
      <c r="C1471" t="s">
        <v>646</v>
      </c>
      <c r="D1471">
        <v>976</v>
      </c>
    </row>
    <row r="1472" spans="1:4">
      <c r="A1472">
        <v>12</v>
      </c>
      <c r="B1472">
        <v>2018</v>
      </c>
      <c r="C1472" t="s">
        <v>163</v>
      </c>
      <c r="D1472">
        <v>102.95</v>
      </c>
    </row>
    <row r="1473" spans="1:4">
      <c r="A1473">
        <v>12</v>
      </c>
      <c r="B1473">
        <v>2018</v>
      </c>
      <c r="C1473" t="s">
        <v>134</v>
      </c>
      <c r="D1473">
        <v>160</v>
      </c>
    </row>
    <row r="1474" spans="1:4">
      <c r="A1474">
        <v>12</v>
      </c>
      <c r="B1474">
        <v>2018</v>
      </c>
      <c r="C1474" t="s">
        <v>34</v>
      </c>
      <c r="D1474">
        <v>18.3</v>
      </c>
    </row>
    <row r="1475" spans="1:4">
      <c r="A1475">
        <v>12</v>
      </c>
      <c r="B1475">
        <v>2018</v>
      </c>
      <c r="C1475" t="s">
        <v>36</v>
      </c>
      <c r="D1475">
        <v>1427.6</v>
      </c>
    </row>
    <row r="1476" spans="1:4">
      <c r="A1476">
        <v>12</v>
      </c>
      <c r="B1476">
        <v>2018</v>
      </c>
      <c r="C1476" t="s">
        <v>43</v>
      </c>
      <c r="D1476">
        <v>10789.38</v>
      </c>
    </row>
    <row r="1477" spans="1:4">
      <c r="A1477">
        <v>12</v>
      </c>
      <c r="B1477">
        <v>2018</v>
      </c>
      <c r="C1477" t="s">
        <v>39</v>
      </c>
      <c r="D1477">
        <v>375.36</v>
      </c>
    </row>
    <row r="1478" spans="1:4">
      <c r="A1478">
        <v>12</v>
      </c>
      <c r="B1478">
        <v>2018</v>
      </c>
      <c r="C1478" t="s">
        <v>375</v>
      </c>
      <c r="D1478">
        <v>338</v>
      </c>
    </row>
    <row r="1479" spans="1:4">
      <c r="A1479">
        <v>12</v>
      </c>
      <c r="B1479">
        <v>2019</v>
      </c>
      <c r="C1479" t="s">
        <v>1538</v>
      </c>
      <c r="D1479">
        <v>109</v>
      </c>
    </row>
    <row r="1480" spans="1:4">
      <c r="A1480">
        <v>12</v>
      </c>
      <c r="B1480">
        <v>2019</v>
      </c>
      <c r="C1480" t="s">
        <v>294</v>
      </c>
      <c r="D1480">
        <v>479</v>
      </c>
    </row>
    <row r="1481" spans="1:4">
      <c r="A1481">
        <v>12</v>
      </c>
      <c r="B1481">
        <v>2019</v>
      </c>
      <c r="C1481" t="s">
        <v>11</v>
      </c>
      <c r="D1481">
        <v>237.15</v>
      </c>
    </row>
    <row r="1482" spans="1:4">
      <c r="A1482">
        <v>12</v>
      </c>
      <c r="B1482">
        <v>2019</v>
      </c>
      <c r="C1482" t="s">
        <v>68</v>
      </c>
      <c r="D1482">
        <v>546.25</v>
      </c>
    </row>
    <row r="1483" spans="1:4">
      <c r="A1483">
        <v>12</v>
      </c>
      <c r="B1483">
        <v>2019</v>
      </c>
      <c r="C1483" t="s">
        <v>197</v>
      </c>
      <c r="D1483">
        <v>169.3</v>
      </c>
    </row>
    <row r="1484" spans="1:4">
      <c r="A1484">
        <v>12</v>
      </c>
      <c r="B1484">
        <v>2019</v>
      </c>
      <c r="C1484" t="s">
        <v>125</v>
      </c>
      <c r="D1484">
        <v>944.75</v>
      </c>
    </row>
    <row r="1485" spans="1:4">
      <c r="A1485">
        <v>12</v>
      </c>
      <c r="B1485">
        <v>2019</v>
      </c>
      <c r="C1485" t="s">
        <v>644</v>
      </c>
      <c r="D1485">
        <v>300</v>
      </c>
    </row>
    <row r="1486" spans="1:4">
      <c r="A1486">
        <v>12</v>
      </c>
      <c r="B1486">
        <v>2019</v>
      </c>
      <c r="C1486" t="s">
        <v>646</v>
      </c>
      <c r="D1486">
        <v>976</v>
      </c>
    </row>
    <row r="1487" spans="1:4">
      <c r="A1487">
        <v>12</v>
      </c>
      <c r="B1487">
        <v>2019</v>
      </c>
      <c r="C1487" t="s">
        <v>157</v>
      </c>
      <c r="D1487">
        <v>5329.7</v>
      </c>
    </row>
    <row r="1488" spans="1:4">
      <c r="A1488">
        <v>12</v>
      </c>
      <c r="B1488">
        <v>2019</v>
      </c>
      <c r="C1488" t="s">
        <v>163</v>
      </c>
      <c r="D1488">
        <v>179</v>
      </c>
    </row>
    <row r="1489" spans="1:4">
      <c r="A1489">
        <v>12</v>
      </c>
      <c r="B1489">
        <v>2019</v>
      </c>
      <c r="C1489" t="s">
        <v>134</v>
      </c>
      <c r="D1489">
        <v>738.91</v>
      </c>
    </row>
    <row r="1490" spans="1:4">
      <c r="A1490">
        <v>12</v>
      </c>
      <c r="B1490">
        <v>2019</v>
      </c>
      <c r="C1490" t="s">
        <v>34</v>
      </c>
      <c r="D1490">
        <v>58.3</v>
      </c>
    </row>
    <row r="1491" spans="1:4">
      <c r="A1491">
        <v>12</v>
      </c>
      <c r="B1491">
        <v>2019</v>
      </c>
      <c r="C1491" t="s">
        <v>36</v>
      </c>
      <c r="D1491">
        <v>1996.3</v>
      </c>
    </row>
    <row r="1492" spans="1:4">
      <c r="A1492">
        <v>12</v>
      </c>
      <c r="B1492">
        <v>2019</v>
      </c>
      <c r="C1492" t="s">
        <v>43</v>
      </c>
      <c r="D1492">
        <v>12843.16</v>
      </c>
    </row>
    <row r="1493" spans="1:4">
      <c r="A1493">
        <v>12</v>
      </c>
      <c r="B1493">
        <v>2019</v>
      </c>
      <c r="C1493" t="s">
        <v>39</v>
      </c>
      <c r="D1493">
        <v>485.5</v>
      </c>
    </row>
    <row r="1494" spans="1:4">
      <c r="A1494">
        <v>12</v>
      </c>
      <c r="B1494">
        <v>2019</v>
      </c>
      <c r="C1494" t="s">
        <v>375</v>
      </c>
      <c r="D1494">
        <v>294</v>
      </c>
    </row>
    <row r="1495" spans="1:4">
      <c r="A1495">
        <v>12</v>
      </c>
      <c r="B1495">
        <v>2020</v>
      </c>
      <c r="C1495" t="s">
        <v>1538</v>
      </c>
      <c r="D1495">
        <v>1147.8</v>
      </c>
    </row>
    <row r="1496" spans="1:4">
      <c r="A1496">
        <v>12</v>
      </c>
      <c r="B1496">
        <v>2020</v>
      </c>
      <c r="C1496" t="s">
        <v>294</v>
      </c>
      <c r="D1496">
        <v>1873</v>
      </c>
    </row>
    <row r="1497" spans="1:4">
      <c r="A1497">
        <v>12</v>
      </c>
      <c r="B1497">
        <v>2020</v>
      </c>
      <c r="C1497" t="s">
        <v>11</v>
      </c>
      <c r="D1497">
        <v>257.08</v>
      </c>
    </row>
    <row r="1498" spans="1:4">
      <c r="A1498">
        <v>12</v>
      </c>
      <c r="B1498">
        <v>2020</v>
      </c>
      <c r="C1498" t="s">
        <v>68</v>
      </c>
      <c r="D1498">
        <v>835.02</v>
      </c>
    </row>
    <row r="1499" spans="1:4">
      <c r="A1499">
        <v>12</v>
      </c>
      <c r="B1499">
        <v>2020</v>
      </c>
      <c r="C1499" t="s">
        <v>197</v>
      </c>
      <c r="D1499">
        <v>78.45</v>
      </c>
    </row>
    <row r="1500" spans="1:4">
      <c r="A1500">
        <v>12</v>
      </c>
      <c r="B1500">
        <v>2020</v>
      </c>
      <c r="C1500" t="s">
        <v>125</v>
      </c>
      <c r="D1500">
        <v>777.75</v>
      </c>
    </row>
    <row r="1501" spans="1:4">
      <c r="A1501">
        <v>12</v>
      </c>
      <c r="B1501">
        <v>2020</v>
      </c>
      <c r="C1501" t="s">
        <v>841</v>
      </c>
      <c r="D1501">
        <v>1272.19</v>
      </c>
    </row>
    <row r="1502" spans="1:4">
      <c r="A1502">
        <v>12</v>
      </c>
      <c r="B1502">
        <v>2020</v>
      </c>
      <c r="C1502" t="s">
        <v>644</v>
      </c>
      <c r="D1502">
        <v>300</v>
      </c>
    </row>
    <row r="1503" spans="1:4">
      <c r="A1503">
        <v>12</v>
      </c>
      <c r="B1503">
        <v>2020</v>
      </c>
      <c r="C1503" t="s">
        <v>646</v>
      </c>
      <c r="D1503">
        <v>1003</v>
      </c>
    </row>
    <row r="1504" spans="1:4">
      <c r="A1504">
        <v>12</v>
      </c>
      <c r="B1504">
        <v>2020</v>
      </c>
      <c r="C1504" t="s">
        <v>163</v>
      </c>
      <c r="D1504">
        <v>399.1</v>
      </c>
    </row>
    <row r="1505" spans="1:4">
      <c r="A1505">
        <v>12</v>
      </c>
      <c r="B1505">
        <v>2020</v>
      </c>
      <c r="C1505" t="s">
        <v>134</v>
      </c>
      <c r="D1505">
        <v>1210.7</v>
      </c>
    </row>
    <row r="1506" spans="1:4">
      <c r="A1506">
        <v>12</v>
      </c>
      <c r="B1506">
        <v>2020</v>
      </c>
      <c r="C1506" t="s">
        <v>34</v>
      </c>
      <c r="D1506">
        <v>102.9</v>
      </c>
    </row>
    <row r="1507" spans="1:4">
      <c r="A1507">
        <v>12</v>
      </c>
      <c r="B1507">
        <v>2020</v>
      </c>
      <c r="C1507" t="s">
        <v>36</v>
      </c>
      <c r="D1507">
        <v>2303.5</v>
      </c>
    </row>
    <row r="1508" spans="1:4">
      <c r="A1508">
        <v>12</v>
      </c>
      <c r="B1508">
        <v>2020</v>
      </c>
      <c r="C1508" t="s">
        <v>43</v>
      </c>
      <c r="D1508">
        <v>12247.85</v>
      </c>
    </row>
    <row r="1509" spans="1:4">
      <c r="A1509">
        <v>12</v>
      </c>
      <c r="B1509">
        <v>2020</v>
      </c>
      <c r="C1509" t="s">
        <v>39</v>
      </c>
      <c r="D1509">
        <v>393.36</v>
      </c>
    </row>
    <row r="1510" spans="1:4">
      <c r="A1510">
        <v>12</v>
      </c>
      <c r="B1510">
        <v>2020</v>
      </c>
      <c r="C1510" t="s">
        <v>375</v>
      </c>
      <c r="D1510">
        <v>294</v>
      </c>
    </row>
    <row r="1511" spans="1:4">
      <c r="A1511">
        <v>12</v>
      </c>
      <c r="B1511">
        <v>2021</v>
      </c>
      <c r="C1511" t="s">
        <v>1538</v>
      </c>
      <c r="D1511">
        <v>208.4</v>
      </c>
    </row>
    <row r="1512" spans="1:4">
      <c r="A1512">
        <v>12</v>
      </c>
      <c r="B1512">
        <v>2021</v>
      </c>
      <c r="C1512" t="s">
        <v>294</v>
      </c>
      <c r="D1512">
        <v>1275</v>
      </c>
    </row>
    <row r="1513" spans="1:4">
      <c r="A1513">
        <v>12</v>
      </c>
      <c r="B1513">
        <v>2021</v>
      </c>
      <c r="C1513" t="s">
        <v>11</v>
      </c>
      <c r="D1513">
        <v>649.98</v>
      </c>
    </row>
    <row r="1514" spans="1:4">
      <c r="A1514">
        <v>12</v>
      </c>
      <c r="B1514">
        <v>2021</v>
      </c>
      <c r="C1514" t="s">
        <v>68</v>
      </c>
      <c r="D1514">
        <v>806.54</v>
      </c>
    </row>
    <row r="1515" spans="1:4">
      <c r="A1515">
        <v>12</v>
      </c>
      <c r="B1515">
        <v>2021</v>
      </c>
      <c r="C1515" t="s">
        <v>197</v>
      </c>
      <c r="D1515">
        <v>182.57</v>
      </c>
    </row>
    <row r="1516" spans="1:4">
      <c r="A1516">
        <v>12</v>
      </c>
      <c r="B1516">
        <v>2021</v>
      </c>
      <c r="C1516" t="s">
        <v>125</v>
      </c>
      <c r="D1516">
        <v>860.75</v>
      </c>
    </row>
    <row r="1517" spans="1:4">
      <c r="A1517">
        <v>12</v>
      </c>
      <c r="B1517">
        <v>2021</v>
      </c>
      <c r="C1517" t="s">
        <v>644</v>
      </c>
      <c r="D1517">
        <v>300</v>
      </c>
    </row>
    <row r="1518" spans="1:4">
      <c r="A1518">
        <v>12</v>
      </c>
      <c r="B1518">
        <v>2021</v>
      </c>
      <c r="C1518" t="s">
        <v>646</v>
      </c>
      <c r="D1518">
        <v>1177</v>
      </c>
    </row>
    <row r="1519" spans="1:4">
      <c r="A1519">
        <v>12</v>
      </c>
      <c r="B1519">
        <v>2021</v>
      </c>
      <c r="C1519" t="s">
        <v>163</v>
      </c>
      <c r="D1519">
        <v>380.55</v>
      </c>
    </row>
    <row r="1520" spans="1:4">
      <c r="A1520">
        <v>12</v>
      </c>
      <c r="B1520">
        <v>2021</v>
      </c>
      <c r="C1520" t="s">
        <v>134</v>
      </c>
      <c r="D1520">
        <v>727.22</v>
      </c>
    </row>
    <row r="1521" spans="1:4">
      <c r="A1521">
        <v>12</v>
      </c>
      <c r="B1521">
        <v>2021</v>
      </c>
      <c r="C1521" t="s">
        <v>34</v>
      </c>
      <c r="D1521">
        <v>85</v>
      </c>
    </row>
    <row r="1522" spans="1:4">
      <c r="A1522">
        <v>12</v>
      </c>
      <c r="B1522">
        <v>2021</v>
      </c>
      <c r="C1522" t="s">
        <v>36</v>
      </c>
      <c r="D1522">
        <v>3183.44</v>
      </c>
    </row>
    <row r="1523" spans="1:4">
      <c r="A1523">
        <v>12</v>
      </c>
      <c r="B1523">
        <v>2021</v>
      </c>
      <c r="C1523" t="s">
        <v>43</v>
      </c>
      <c r="D1523">
        <v>10517.35</v>
      </c>
    </row>
    <row r="1524" spans="1:4">
      <c r="A1524">
        <v>12</v>
      </c>
      <c r="B1524">
        <v>2021</v>
      </c>
      <c r="C1524" t="s">
        <v>39</v>
      </c>
      <c r="D1524">
        <v>386.9</v>
      </c>
    </row>
    <row r="1525" spans="1:4">
      <c r="A1525">
        <v>12</v>
      </c>
      <c r="B1525">
        <v>2021</v>
      </c>
      <c r="C1525" t="s">
        <v>375</v>
      </c>
      <c r="D1525">
        <v>294</v>
      </c>
    </row>
    <row r="1526" spans="1:4">
      <c r="A1526">
        <v>12</v>
      </c>
      <c r="B1526">
        <v>2022</v>
      </c>
      <c r="C1526" t="s">
        <v>1538</v>
      </c>
      <c r="D1526">
        <v>980</v>
      </c>
    </row>
    <row r="1527" spans="1:4">
      <c r="A1527">
        <v>12</v>
      </c>
      <c r="B1527">
        <v>2022</v>
      </c>
      <c r="C1527" t="s">
        <v>294</v>
      </c>
      <c r="D1527">
        <v>470</v>
      </c>
    </row>
    <row r="1528" spans="1:4">
      <c r="A1528">
        <v>12</v>
      </c>
      <c r="B1528">
        <v>2022</v>
      </c>
      <c r="C1528" t="s">
        <v>11</v>
      </c>
      <c r="D1528">
        <v>275.8</v>
      </c>
    </row>
    <row r="1529" spans="1:4">
      <c r="A1529">
        <v>12</v>
      </c>
      <c r="B1529">
        <v>2022</v>
      </c>
      <c r="C1529" t="s">
        <v>68</v>
      </c>
      <c r="D1529">
        <v>988.14</v>
      </c>
    </row>
    <row r="1530" spans="1:4">
      <c r="A1530">
        <v>12</v>
      </c>
      <c r="B1530">
        <v>2022</v>
      </c>
      <c r="C1530" t="s">
        <v>197</v>
      </c>
      <c r="D1530">
        <v>49.45</v>
      </c>
    </row>
    <row r="1531" spans="1:4">
      <c r="A1531">
        <v>12</v>
      </c>
      <c r="B1531">
        <v>2022</v>
      </c>
      <c r="C1531" t="s">
        <v>125</v>
      </c>
      <c r="D1531">
        <v>852.65</v>
      </c>
    </row>
    <row r="1532" spans="1:4">
      <c r="A1532">
        <v>12</v>
      </c>
      <c r="B1532">
        <v>2022</v>
      </c>
      <c r="C1532" t="s">
        <v>644</v>
      </c>
      <c r="D1532">
        <v>100</v>
      </c>
    </row>
    <row r="1533" spans="1:4">
      <c r="A1533">
        <v>12</v>
      </c>
      <c r="B1533">
        <v>2022</v>
      </c>
      <c r="C1533" t="s">
        <v>646</v>
      </c>
      <c r="D1533">
        <v>1177</v>
      </c>
    </row>
    <row r="1534" spans="1:4">
      <c r="A1534">
        <v>12</v>
      </c>
      <c r="B1534">
        <v>2022</v>
      </c>
      <c r="C1534" t="s">
        <v>157</v>
      </c>
      <c r="D1534">
        <v>486</v>
      </c>
    </row>
    <row r="1535" spans="1:4">
      <c r="A1535">
        <v>12</v>
      </c>
      <c r="B1535">
        <v>2022</v>
      </c>
      <c r="C1535" t="s">
        <v>134</v>
      </c>
      <c r="D1535">
        <v>780.1</v>
      </c>
    </row>
    <row r="1536" spans="1:4">
      <c r="A1536">
        <v>12</v>
      </c>
      <c r="B1536">
        <v>2022</v>
      </c>
      <c r="C1536" t="s">
        <v>34</v>
      </c>
      <c r="D1536">
        <v>153</v>
      </c>
    </row>
    <row r="1537" spans="1:4">
      <c r="A1537">
        <v>12</v>
      </c>
      <c r="B1537">
        <v>2022</v>
      </c>
      <c r="C1537" t="s">
        <v>36</v>
      </c>
      <c r="D1537">
        <v>10008.35</v>
      </c>
    </row>
    <row r="1538" spans="1:4">
      <c r="A1538">
        <v>12</v>
      </c>
      <c r="B1538">
        <v>2022</v>
      </c>
      <c r="C1538" t="s">
        <v>43</v>
      </c>
      <c r="D1538">
        <v>16709.44</v>
      </c>
    </row>
    <row r="1539" spans="1:4">
      <c r="A1539">
        <v>12</v>
      </c>
      <c r="B1539">
        <v>2022</v>
      </c>
      <c r="C1539" t="s">
        <v>39</v>
      </c>
      <c r="D1539">
        <v>94.95</v>
      </c>
    </row>
    <row r="1540" spans="1:4">
      <c r="A1540">
        <v>12</v>
      </c>
      <c r="B1540">
        <v>2022</v>
      </c>
      <c r="C1540" t="s">
        <v>375</v>
      </c>
      <c r="D1540">
        <v>294</v>
      </c>
    </row>
    <row r="1541" spans="1:4">
      <c r="A1541">
        <v>12</v>
      </c>
      <c r="B1541">
        <v>2721</v>
      </c>
      <c r="C1541" t="s">
        <v>125</v>
      </c>
      <c r="D1541">
        <v>17.69</v>
      </c>
    </row>
    <row r="1542" spans="1:4">
      <c r="A1542">
        <v>12</v>
      </c>
      <c r="B1542">
        <v>2721</v>
      </c>
      <c r="C1542" t="s">
        <v>43</v>
      </c>
      <c r="D1542">
        <v>17.69</v>
      </c>
    </row>
  </sheetData>
  <pageMargins left="0.75" right="0.75" top="1" bottom="1" header="0.5" footer="0.5"/>
  <headerFooter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5"/>
  <sheetViews>
    <sheetView topLeftCell="A5" workbookViewId="0">
      <selection activeCell="B27" sqref="B27"/>
    </sheetView>
  </sheetViews>
  <sheetFormatPr defaultColWidth="9" defaultRowHeight="15" outlineLevelCol="2"/>
  <sheetData>
    <row r="1" spans="1:3">
      <c r="A1" t="s">
        <v>1858</v>
      </c>
      <c r="B1" t="s">
        <v>1859</v>
      </c>
      <c r="C1" t="s">
        <v>1861</v>
      </c>
    </row>
    <row r="2" spans="1:3">
      <c r="A2">
        <v>1</v>
      </c>
      <c r="B2">
        <v>2019</v>
      </c>
      <c r="C2">
        <v>1</v>
      </c>
    </row>
    <row r="3" spans="1:3">
      <c r="A3">
        <v>2</v>
      </c>
      <c r="B3">
        <v>2015</v>
      </c>
      <c r="C3">
        <v>7</v>
      </c>
    </row>
    <row r="4" spans="1:3">
      <c r="A4">
        <v>2</v>
      </c>
      <c r="B4">
        <v>2017</v>
      </c>
      <c r="C4">
        <v>13</v>
      </c>
    </row>
    <row r="5" spans="1:3">
      <c r="A5">
        <v>3</v>
      </c>
      <c r="B5">
        <v>2015</v>
      </c>
      <c r="C5">
        <v>3</v>
      </c>
    </row>
    <row r="6" spans="1:3">
      <c r="A6">
        <v>4</v>
      </c>
      <c r="B6">
        <v>2015</v>
      </c>
      <c r="C6">
        <v>4</v>
      </c>
    </row>
    <row r="7" spans="1:3">
      <c r="A7">
        <v>4</v>
      </c>
      <c r="B7">
        <v>2018</v>
      </c>
      <c r="C7">
        <v>2</v>
      </c>
    </row>
    <row r="8" spans="1:3">
      <c r="A8">
        <v>5</v>
      </c>
      <c r="B8">
        <v>2017</v>
      </c>
      <c r="C8">
        <v>1</v>
      </c>
    </row>
    <row r="9" spans="1:3">
      <c r="A9">
        <v>5</v>
      </c>
      <c r="B9">
        <v>2019</v>
      </c>
      <c r="C9">
        <v>6</v>
      </c>
    </row>
    <row r="10" spans="1:3">
      <c r="A10">
        <v>6</v>
      </c>
      <c r="B10">
        <v>2016</v>
      </c>
      <c r="C10">
        <v>1</v>
      </c>
    </row>
    <row r="11" spans="1:3">
      <c r="A11">
        <v>6</v>
      </c>
      <c r="B11">
        <v>2019</v>
      </c>
      <c r="C11">
        <v>2</v>
      </c>
    </row>
    <row r="12" spans="1:3">
      <c r="A12">
        <v>6</v>
      </c>
      <c r="B12">
        <v>2023</v>
      </c>
      <c r="C12">
        <v>2</v>
      </c>
    </row>
    <row r="13" spans="1:3">
      <c r="A13">
        <v>7</v>
      </c>
      <c r="B13">
        <v>2019</v>
      </c>
      <c r="C13">
        <v>1</v>
      </c>
    </row>
    <row r="14" spans="1:3">
      <c r="A14">
        <v>7</v>
      </c>
      <c r="B14">
        <v>2023</v>
      </c>
      <c r="C14">
        <v>2</v>
      </c>
    </row>
    <row r="15" spans="1:3">
      <c r="A15">
        <v>8</v>
      </c>
      <c r="B15">
        <v>2019</v>
      </c>
      <c r="C15">
        <v>7</v>
      </c>
    </row>
    <row r="16" spans="1:3">
      <c r="A16">
        <v>8</v>
      </c>
      <c r="B16">
        <v>2022</v>
      </c>
      <c r="C16">
        <v>1</v>
      </c>
    </row>
    <row r="17" spans="1:3">
      <c r="A17">
        <v>8</v>
      </c>
      <c r="B17">
        <v>2023</v>
      </c>
      <c r="C17">
        <v>2</v>
      </c>
    </row>
    <row r="18" spans="1:3">
      <c r="A18">
        <v>9</v>
      </c>
      <c r="B18">
        <v>2016</v>
      </c>
      <c r="C18">
        <v>11</v>
      </c>
    </row>
    <row r="19" spans="1:3">
      <c r="A19">
        <v>9</v>
      </c>
      <c r="B19">
        <v>2017</v>
      </c>
      <c r="C19">
        <v>1</v>
      </c>
    </row>
    <row r="20" spans="1:3">
      <c r="A20">
        <v>9</v>
      </c>
      <c r="B20">
        <v>2019</v>
      </c>
      <c r="C20">
        <v>7</v>
      </c>
    </row>
    <row r="21" spans="1:3">
      <c r="A21">
        <v>10</v>
      </c>
      <c r="B21">
        <v>2019</v>
      </c>
      <c r="C21">
        <v>2</v>
      </c>
    </row>
    <row r="22" spans="1:3">
      <c r="A22">
        <v>11</v>
      </c>
      <c r="B22">
        <v>2017</v>
      </c>
      <c r="C22">
        <v>1</v>
      </c>
    </row>
    <row r="23" spans="1:3">
      <c r="A23">
        <v>11</v>
      </c>
      <c r="B23">
        <v>2018</v>
      </c>
      <c r="C23">
        <v>1</v>
      </c>
    </row>
    <row r="24" spans="1:3">
      <c r="A24">
        <v>11</v>
      </c>
      <c r="B24">
        <v>2019</v>
      </c>
      <c r="C24">
        <v>2</v>
      </c>
    </row>
    <row r="25" spans="1:3">
      <c r="A25">
        <v>12</v>
      </c>
      <c r="B25">
        <v>2019</v>
      </c>
      <c r="C25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116</vt:i4>
      </vt:variant>
    </vt:vector>
  </HeadingPairs>
  <TitlesOfParts>
    <vt:vector size="116" baseType="lpstr">
      <vt:lpstr>May 2014</vt:lpstr>
      <vt:lpstr>June 2014</vt:lpstr>
      <vt:lpstr>Jul 2014</vt:lpstr>
      <vt:lpstr>Aug 2014</vt:lpstr>
      <vt:lpstr>Sep 2014</vt:lpstr>
      <vt:lpstr>Oct 2014</vt:lpstr>
      <vt:lpstr>Nov 2014</vt:lpstr>
      <vt:lpstr>Dec 2014</vt:lpstr>
      <vt:lpstr>Jan 2015</vt:lpstr>
      <vt:lpstr>Feb 2015</vt:lpstr>
      <vt:lpstr>Mar 2015</vt:lpstr>
      <vt:lpstr>Apr 2015</vt:lpstr>
      <vt:lpstr>May 2015</vt:lpstr>
      <vt:lpstr>Jun 2015</vt:lpstr>
      <vt:lpstr>Jul 2015</vt:lpstr>
      <vt:lpstr>Aug 2015</vt:lpstr>
      <vt:lpstr>Sep 2015</vt:lpstr>
      <vt:lpstr>Oct 2015</vt:lpstr>
      <vt:lpstr>Nov 2015</vt:lpstr>
      <vt:lpstr>Dec 2015</vt:lpstr>
      <vt:lpstr>Jan 2016</vt:lpstr>
      <vt:lpstr>Feb 2016</vt:lpstr>
      <vt:lpstr>Mar 2016</vt:lpstr>
      <vt:lpstr>Apr 2016</vt:lpstr>
      <vt:lpstr>May 2016</vt:lpstr>
      <vt:lpstr>Jun 2016</vt:lpstr>
      <vt:lpstr>Jul 2016</vt:lpstr>
      <vt:lpstr>Aug 2016</vt:lpstr>
      <vt:lpstr>Sep 2016</vt:lpstr>
      <vt:lpstr>Oct 2016</vt:lpstr>
      <vt:lpstr>Nov 2016</vt:lpstr>
      <vt:lpstr>Dec 2016</vt:lpstr>
      <vt:lpstr>Jan 2017</vt:lpstr>
      <vt:lpstr>Feb 2017</vt:lpstr>
      <vt:lpstr>Mar 2017</vt:lpstr>
      <vt:lpstr>Apr 2017</vt:lpstr>
      <vt:lpstr>May 2017</vt:lpstr>
      <vt:lpstr>Jun 2017</vt:lpstr>
      <vt:lpstr>Jul 2017</vt:lpstr>
      <vt:lpstr>Aug 2017</vt:lpstr>
      <vt:lpstr>Sep 2017</vt:lpstr>
      <vt:lpstr>Oct 2017</vt:lpstr>
      <vt:lpstr>Nov 2017</vt:lpstr>
      <vt:lpstr>Dec 2017</vt:lpstr>
      <vt:lpstr>Jan 2018</vt:lpstr>
      <vt:lpstr>Feb 2018</vt:lpstr>
      <vt:lpstr>Mar 2018</vt:lpstr>
      <vt:lpstr>Apr 2018</vt:lpstr>
      <vt:lpstr>May 2018</vt:lpstr>
      <vt:lpstr>Jun 2018</vt:lpstr>
      <vt:lpstr>Jul 2018</vt:lpstr>
      <vt:lpstr>Aug 2018</vt:lpstr>
      <vt:lpstr>Sep 2018 </vt:lpstr>
      <vt:lpstr>Oct 2018</vt:lpstr>
      <vt:lpstr>Nov 2018</vt:lpstr>
      <vt:lpstr>Dec 2018</vt:lpstr>
      <vt:lpstr>Jan 2019</vt:lpstr>
      <vt:lpstr>Feb 2019</vt:lpstr>
      <vt:lpstr>Mar 2019</vt:lpstr>
      <vt:lpstr>Apr 2019</vt:lpstr>
      <vt:lpstr>May 2019</vt:lpstr>
      <vt:lpstr>Jun 2019</vt:lpstr>
      <vt:lpstr>Jul 2019</vt:lpstr>
      <vt:lpstr>Aug 2019</vt:lpstr>
      <vt:lpstr>Sep 2019</vt:lpstr>
      <vt:lpstr>Oct 2019</vt:lpstr>
      <vt:lpstr>Nov 2019</vt:lpstr>
      <vt:lpstr>Dec 2019</vt:lpstr>
      <vt:lpstr>Jan 2020</vt:lpstr>
      <vt:lpstr>Feb 2020</vt:lpstr>
      <vt:lpstr>Mar 2020</vt:lpstr>
      <vt:lpstr>Apr 2020</vt:lpstr>
      <vt:lpstr>May 2020</vt:lpstr>
      <vt:lpstr>Jun 2020</vt:lpstr>
      <vt:lpstr>Jul 2020</vt:lpstr>
      <vt:lpstr>Aug 2020</vt:lpstr>
      <vt:lpstr>Sep 2020</vt:lpstr>
      <vt:lpstr>Oct 2020</vt:lpstr>
      <vt:lpstr>Nov 2020</vt:lpstr>
      <vt:lpstr>Dec 2020</vt:lpstr>
      <vt:lpstr>Jan 2021</vt:lpstr>
      <vt:lpstr>Feb 2021</vt:lpstr>
      <vt:lpstr>Mar 2021</vt:lpstr>
      <vt:lpstr>Apr 2021</vt:lpstr>
      <vt:lpstr>May 2021</vt:lpstr>
      <vt:lpstr>Jun 2021</vt:lpstr>
      <vt:lpstr>Jul 2021</vt:lpstr>
      <vt:lpstr>Aug 2021</vt:lpstr>
      <vt:lpstr>Sep 2021</vt:lpstr>
      <vt:lpstr>Oct 2021</vt:lpstr>
      <vt:lpstr>Nov 2021</vt:lpstr>
      <vt:lpstr>Dec 2021</vt:lpstr>
      <vt:lpstr>Jan 2022</vt:lpstr>
      <vt:lpstr>Feb 2022</vt:lpstr>
      <vt:lpstr>Mar 2022</vt:lpstr>
      <vt:lpstr>Apr 2022</vt:lpstr>
      <vt:lpstr>May 2022</vt:lpstr>
      <vt:lpstr>Jun 2022</vt:lpstr>
      <vt:lpstr>Jul 2022</vt:lpstr>
      <vt:lpstr>Aug 2022</vt:lpstr>
      <vt:lpstr>Sep 2022</vt:lpstr>
      <vt:lpstr>Oct 2022</vt:lpstr>
      <vt:lpstr>Nov 2022</vt:lpstr>
      <vt:lpstr>Dec 2022</vt:lpstr>
      <vt:lpstr>Jan 2023</vt:lpstr>
      <vt:lpstr>Feb 2023</vt:lpstr>
      <vt:lpstr>Mar 2023</vt:lpstr>
      <vt:lpstr>Apr 2023</vt:lpstr>
      <vt:lpstr>May 2023</vt:lpstr>
      <vt:lpstr>Jun 2023</vt:lpstr>
      <vt:lpstr>Jul 2023</vt:lpstr>
      <vt:lpstr>Aug 2023</vt:lpstr>
      <vt:lpstr>MergedData</vt:lpstr>
      <vt:lpstr>RowCountData</vt:lpstr>
      <vt:lpstr>monthly breakdown</vt:lpstr>
      <vt:lpstr>String Amount Counts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 TAN (MSF)</dc:creator>
  <cp:lastModifiedBy>alber</cp:lastModifiedBy>
  <dcterms:created xsi:type="dcterms:W3CDTF">2015-02-09T00:42:00Z</dcterms:created>
  <dcterms:modified xsi:type="dcterms:W3CDTF">2023-08-19T07:38:27Z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7679EC0CBE214AECA9EC9EF112D292D4</vt:lpwstr>
  </property>
  <property fmtid="{D5CDD505-2E9C-101B-9397-08002B2CF9AE}" pid="3" name="KSOProductBuildVer">
    <vt:lpwstr>1033-11.2.0.10265</vt:lpwstr>
  </property>
</Properties>
</file>